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ui\AppData\Local\Temp\"/>
    </mc:Choice>
  </mc:AlternateContent>
  <bookViews>
    <workbookView xWindow="0" yWindow="0" windowWidth="27048" windowHeight="12864" tabRatio="740" firstSheet="2" activeTab="2"/>
  </bookViews>
  <sheets>
    <sheet name="Reportnew" sheetId="33" r:id="rId1"/>
    <sheet name="fleet wts at age" sheetId="2" r:id="rId2"/>
    <sheet name="Forecast inputs Tab10.1.5.1" sheetId="3" r:id="rId3"/>
    <sheet name="Man. opt. Tab 10.1.5.3 " sheetId="6" r:id="rId4"/>
    <sheet name="Detailed fcast_1" sheetId="41" r:id="rId5"/>
    <sheet name="Detailed fcast_2" sheetId="42" r:id="rId6"/>
    <sheet name="Detailed fcast_3" sheetId="44" r:id="rId7"/>
    <sheet name="Detailed fcast_4" sheetId="45" r:id="rId8"/>
    <sheet name="Detailed fcast_5" sheetId="56" r:id="rId9"/>
    <sheet name="Detailed fcast_6" sheetId="57" r:id="rId10"/>
    <sheet name="Detailed fcast_7" sheetId="58" r:id="rId11"/>
    <sheet name="Detailed fcast_8" sheetId="46" r:id="rId12"/>
    <sheet name="Detailed fcast_9" sheetId="53" r:id="rId13"/>
    <sheet name="Detailed fcast_10" sheetId="54" r:id="rId14"/>
    <sheet name="Detailed fcast_11" sheetId="55" r:id="rId15"/>
    <sheet name="Detailed fcast_12" sheetId="64" r:id="rId16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" i="41" l="1"/>
  <c r="D22" i="6" l="1"/>
  <c r="D21" i="6"/>
  <c r="D10" i="6"/>
  <c r="D12" i="6"/>
  <c r="D13" i="6"/>
  <c r="D14" i="6"/>
  <c r="D15" i="6"/>
  <c r="D17" i="6"/>
  <c r="D9" i="6"/>
  <c r="E9" i="6"/>
  <c r="G54" i="58"/>
  <c r="G55" i="58"/>
  <c r="G30" i="58"/>
  <c r="G30" i="57"/>
  <c r="G30" i="56"/>
  <c r="G30" i="44"/>
  <c r="G54" i="42"/>
  <c r="G55" i="42"/>
  <c r="G30" i="42"/>
  <c r="AJ6562" i="33"/>
  <c r="AJ6560" i="33"/>
  <c r="I205" i="41"/>
  <c r="I204" i="41"/>
  <c r="I180" i="41"/>
  <c r="I179" i="41"/>
  <c r="I155" i="41"/>
  <c r="I154" i="41"/>
  <c r="I130" i="41"/>
  <c r="I129" i="41"/>
  <c r="I105" i="41"/>
  <c r="I104" i="41"/>
  <c r="I80" i="41"/>
  <c r="I79" i="41"/>
  <c r="I55" i="41"/>
  <c r="I54" i="41"/>
  <c r="G30" i="41"/>
  <c r="N4" i="41" l="1"/>
  <c r="B34" i="3" l="1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5" i="3"/>
  <c r="B6" i="3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F18" i="2" s="1"/>
  <c r="AG31" i="2"/>
  <c r="AH31" i="2"/>
  <c r="AI31" i="2"/>
  <c r="AJ31" i="2"/>
  <c r="AK31" i="2"/>
  <c r="AL31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I37" i="2"/>
  <c r="I36" i="2"/>
  <c r="I35" i="2"/>
  <c r="I34" i="2"/>
  <c r="I33" i="2"/>
  <c r="I32" i="2"/>
  <c r="I31" i="2"/>
  <c r="I30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C8" i="2"/>
  <c r="C7" i="2"/>
  <c r="C6" i="2"/>
  <c r="C5" i="2"/>
  <c r="C4" i="2"/>
  <c r="C3" i="2"/>
  <c r="AH6550" i="33"/>
  <c r="AG6550" i="33"/>
  <c r="AF6550" i="33"/>
  <c r="AE6550" i="33"/>
  <c r="AD6550" i="33"/>
  <c r="AC6550" i="33"/>
  <c r="AB6550" i="33"/>
  <c r="AA6550" i="33"/>
  <c r="Z6550" i="33"/>
  <c r="Y6550" i="33"/>
  <c r="X6550" i="33"/>
  <c r="W6550" i="33"/>
  <c r="V6550" i="33"/>
  <c r="U6550" i="33"/>
  <c r="T6550" i="33"/>
  <c r="S6550" i="33"/>
  <c r="R6550" i="33"/>
  <c r="Q6550" i="33"/>
  <c r="P6550" i="33"/>
  <c r="O6550" i="33"/>
  <c r="N6550" i="33"/>
  <c r="M6550" i="33"/>
  <c r="L6550" i="33"/>
  <c r="K6550" i="33"/>
  <c r="J6550" i="33"/>
  <c r="I6550" i="33"/>
  <c r="H6550" i="33"/>
  <c r="G6550" i="33"/>
  <c r="F6550" i="33"/>
  <c r="E6550" i="33"/>
  <c r="D6550" i="33"/>
  <c r="AH6549" i="33"/>
  <c r="AG6549" i="33"/>
  <c r="AF6549" i="33"/>
  <c r="AE6549" i="33"/>
  <c r="AD6549" i="33"/>
  <c r="AC6549" i="33"/>
  <c r="AB6549" i="33"/>
  <c r="AA6549" i="33"/>
  <c r="Z6549" i="33"/>
  <c r="Y6549" i="33"/>
  <c r="X6549" i="33"/>
  <c r="W6549" i="33"/>
  <c r="V6549" i="33"/>
  <c r="U6549" i="33"/>
  <c r="T6549" i="33"/>
  <c r="S6549" i="33"/>
  <c r="R6549" i="33"/>
  <c r="Q6549" i="33"/>
  <c r="P6549" i="33"/>
  <c r="O6549" i="33"/>
  <c r="N6549" i="33"/>
  <c r="M6549" i="33"/>
  <c r="L6549" i="33"/>
  <c r="K6549" i="33"/>
  <c r="J6549" i="33"/>
  <c r="I6549" i="33"/>
  <c r="H6549" i="33"/>
  <c r="G6549" i="33"/>
  <c r="F6549" i="33"/>
  <c r="E6549" i="33"/>
  <c r="D6549" i="33"/>
  <c r="G6546" i="33"/>
  <c r="AH6544" i="33"/>
  <c r="AG6544" i="33"/>
  <c r="AF6544" i="33"/>
  <c r="AE6544" i="33"/>
  <c r="AD6544" i="33"/>
  <c r="AC6544" i="33"/>
  <c r="AB6544" i="33"/>
  <c r="AA6544" i="33"/>
  <c r="Z6544" i="33"/>
  <c r="Y6544" i="33"/>
  <c r="X6544" i="33"/>
  <c r="W6544" i="33"/>
  <c r="V6544" i="33"/>
  <c r="U6544" i="33"/>
  <c r="T6544" i="33"/>
  <c r="S6544" i="33"/>
  <c r="R6544" i="33"/>
  <c r="Q6544" i="33"/>
  <c r="P6544" i="33"/>
  <c r="O6544" i="33"/>
  <c r="N6544" i="33"/>
  <c r="M6544" i="33"/>
  <c r="L6544" i="33"/>
  <c r="K6544" i="33"/>
  <c r="J6544" i="33"/>
  <c r="I6544" i="33"/>
  <c r="H6544" i="33"/>
  <c r="G6544" i="33"/>
  <c r="F6544" i="33"/>
  <c r="E6544" i="33"/>
  <c r="D6544" i="33"/>
  <c r="AH6543" i="33"/>
  <c r="AG6543" i="33"/>
  <c r="AF6543" i="33"/>
  <c r="AE6543" i="33"/>
  <c r="AD6543" i="33"/>
  <c r="AC6543" i="33"/>
  <c r="AB6543" i="33"/>
  <c r="AA6543" i="33"/>
  <c r="Z6543" i="33"/>
  <c r="Y6543" i="33"/>
  <c r="X6543" i="33"/>
  <c r="W6543" i="33"/>
  <c r="V6543" i="33"/>
  <c r="U6543" i="33"/>
  <c r="T6543" i="33"/>
  <c r="S6543" i="33"/>
  <c r="R6543" i="33"/>
  <c r="Q6543" i="33"/>
  <c r="P6543" i="33"/>
  <c r="O6543" i="33"/>
  <c r="N6543" i="33"/>
  <c r="M6543" i="33"/>
  <c r="L6543" i="33"/>
  <c r="K6543" i="33"/>
  <c r="J6543" i="33"/>
  <c r="I6543" i="33"/>
  <c r="H6543" i="33"/>
  <c r="G6543" i="33"/>
  <c r="F6543" i="33"/>
  <c r="E6543" i="33"/>
  <c r="D6543" i="33"/>
  <c r="D6546" i="33" s="1"/>
  <c r="AH6542" i="33"/>
  <c r="AG6542" i="33"/>
  <c r="AF6542" i="33"/>
  <c r="AE6542" i="33"/>
  <c r="AD6542" i="33"/>
  <c r="AC6542" i="33"/>
  <c r="AB6542" i="33"/>
  <c r="AA6542" i="33"/>
  <c r="Z6542" i="33"/>
  <c r="Y6542" i="33"/>
  <c r="X6542" i="33"/>
  <c r="W6542" i="33"/>
  <c r="V6542" i="33"/>
  <c r="U6542" i="33"/>
  <c r="T6542" i="33"/>
  <c r="S6542" i="33"/>
  <c r="R6542" i="33"/>
  <c r="Q6542" i="33"/>
  <c r="P6542" i="33"/>
  <c r="O6542" i="33"/>
  <c r="N6542" i="33"/>
  <c r="M6542" i="33"/>
  <c r="L6542" i="33"/>
  <c r="K6542" i="33"/>
  <c r="J6542" i="33"/>
  <c r="I6542" i="33"/>
  <c r="H6542" i="33"/>
  <c r="G6542" i="33"/>
  <c r="F6542" i="33"/>
  <c r="E6542" i="33"/>
  <c r="D6542" i="33"/>
  <c r="AH6541" i="33"/>
  <c r="AG6541" i="33"/>
  <c r="AF6541" i="33"/>
  <c r="AE6541" i="33"/>
  <c r="AD6541" i="33"/>
  <c r="AC6541" i="33"/>
  <c r="AB6541" i="33"/>
  <c r="AA6541" i="33"/>
  <c r="Z6541" i="33"/>
  <c r="Y6541" i="33"/>
  <c r="X6541" i="33"/>
  <c r="W6541" i="33"/>
  <c r="V6541" i="33"/>
  <c r="U6541" i="33"/>
  <c r="T6541" i="33"/>
  <c r="S6541" i="33"/>
  <c r="R6541" i="33"/>
  <c r="Q6541" i="33"/>
  <c r="P6541" i="33"/>
  <c r="O6541" i="33"/>
  <c r="N6541" i="33"/>
  <c r="M6541" i="33"/>
  <c r="L6541" i="33"/>
  <c r="K6541" i="33"/>
  <c r="J6541" i="33"/>
  <c r="I6541" i="33"/>
  <c r="H6541" i="33"/>
  <c r="G6541" i="33"/>
  <c r="F6541" i="33"/>
  <c r="E6541" i="33"/>
  <c r="D6541" i="33"/>
  <c r="AH6540" i="33"/>
  <c r="AG6540" i="33"/>
  <c r="AF6540" i="33"/>
  <c r="AE6540" i="33"/>
  <c r="AD6540" i="33"/>
  <c r="AC6540" i="33"/>
  <c r="AB6540" i="33"/>
  <c r="AA6540" i="33"/>
  <c r="Z6540" i="33"/>
  <c r="Y6540" i="33"/>
  <c r="X6540" i="33"/>
  <c r="W6540" i="33"/>
  <c r="V6540" i="33"/>
  <c r="U6540" i="33"/>
  <c r="T6540" i="33"/>
  <c r="S6540" i="33"/>
  <c r="R6540" i="33"/>
  <c r="Q6540" i="33"/>
  <c r="P6540" i="33"/>
  <c r="O6540" i="33"/>
  <c r="N6540" i="33"/>
  <c r="M6540" i="33"/>
  <c r="L6540" i="33"/>
  <c r="K6540" i="33"/>
  <c r="J6540" i="33"/>
  <c r="I6540" i="33"/>
  <c r="H6540" i="33"/>
  <c r="G6540" i="33"/>
  <c r="F6540" i="33"/>
  <c r="E6540" i="33"/>
  <c r="D6540" i="33"/>
  <c r="AH6539" i="33"/>
  <c r="AG6539" i="33"/>
  <c r="AF6539" i="33"/>
  <c r="AE6539" i="33"/>
  <c r="AD6539" i="33"/>
  <c r="AC6539" i="33"/>
  <c r="AB6539" i="33"/>
  <c r="AA6539" i="33"/>
  <c r="Z6539" i="33"/>
  <c r="Y6539" i="33"/>
  <c r="X6539" i="33"/>
  <c r="W6539" i="33"/>
  <c r="V6539" i="33"/>
  <c r="U6539" i="33"/>
  <c r="T6539" i="33"/>
  <c r="S6539" i="33"/>
  <c r="R6539" i="33"/>
  <c r="Q6539" i="33"/>
  <c r="P6539" i="33"/>
  <c r="O6539" i="33"/>
  <c r="N6539" i="33"/>
  <c r="M6539" i="33"/>
  <c r="L6539" i="33"/>
  <c r="K6539" i="33"/>
  <c r="J6539" i="33"/>
  <c r="I6539" i="33"/>
  <c r="H6539" i="33"/>
  <c r="G6539" i="33"/>
  <c r="F6539" i="33"/>
  <c r="E6539" i="33"/>
  <c r="D6539" i="33"/>
  <c r="AB6525" i="33"/>
  <c r="T6523" i="33"/>
  <c r="AB6521" i="33"/>
  <c r="M6520" i="33"/>
  <c r="M6519" i="33"/>
  <c r="AH6516" i="33"/>
  <c r="AG6516" i="33"/>
  <c r="AF6516" i="33"/>
  <c r="AE6516" i="33"/>
  <c r="AD6516" i="33"/>
  <c r="AC6516" i="33"/>
  <c r="AB6516" i="33"/>
  <c r="AA6516" i="33"/>
  <c r="Z6516" i="33"/>
  <c r="Y6516" i="33"/>
  <c r="X6516" i="33"/>
  <c r="W6516" i="33"/>
  <c r="V6516" i="33"/>
  <c r="U6516" i="33"/>
  <c r="T6516" i="33"/>
  <c r="S6516" i="33"/>
  <c r="R6516" i="33"/>
  <c r="Q6516" i="33"/>
  <c r="P6516" i="33"/>
  <c r="O6516" i="33"/>
  <c r="N6516" i="33"/>
  <c r="M6516" i="33"/>
  <c r="L6516" i="33"/>
  <c r="K6516" i="33"/>
  <c r="J6516" i="33"/>
  <c r="I6516" i="33"/>
  <c r="H6516" i="33"/>
  <c r="G6516" i="33"/>
  <c r="F6516" i="33"/>
  <c r="E6516" i="33"/>
  <c r="AH6515" i="33"/>
  <c r="AG6515" i="33"/>
  <c r="AF6515" i="33"/>
  <c r="AE6515" i="33"/>
  <c r="AD6515" i="33"/>
  <c r="AC6515" i="33"/>
  <c r="AB6515" i="33"/>
  <c r="AA6515" i="33"/>
  <c r="Z6515" i="33"/>
  <c r="Y6515" i="33"/>
  <c r="X6515" i="33"/>
  <c r="W6515" i="33"/>
  <c r="V6515" i="33"/>
  <c r="U6515" i="33"/>
  <c r="T6515" i="33"/>
  <c r="S6515" i="33"/>
  <c r="R6515" i="33"/>
  <c r="Q6515" i="33"/>
  <c r="P6515" i="33"/>
  <c r="O6515" i="33"/>
  <c r="N6515" i="33"/>
  <c r="M6515" i="33"/>
  <c r="L6515" i="33"/>
  <c r="K6515" i="33"/>
  <c r="J6515" i="33"/>
  <c r="I6515" i="33"/>
  <c r="H6515" i="33"/>
  <c r="G6515" i="33"/>
  <c r="F6515" i="33"/>
  <c r="E6515" i="33"/>
  <c r="AC6512" i="33"/>
  <c r="AC6519" i="33" s="1"/>
  <c r="T6512" i="33"/>
  <c r="T6525" i="33" s="1"/>
  <c r="M6512" i="33"/>
  <c r="D6512" i="33"/>
  <c r="AH6510" i="33"/>
  <c r="AG6510" i="33"/>
  <c r="AF6510" i="33"/>
  <c r="AE6510" i="33"/>
  <c r="AD6510" i="33"/>
  <c r="AC6510" i="33"/>
  <c r="AB6510" i="33"/>
  <c r="AB6526" i="33" s="1"/>
  <c r="AB6532" i="33" s="1"/>
  <c r="AA6510" i="33"/>
  <c r="Z6510" i="33"/>
  <c r="Y6510" i="33"/>
  <c r="X6510" i="33"/>
  <c r="W6510" i="33"/>
  <c r="V6510" i="33"/>
  <c r="U6510" i="33"/>
  <c r="T6510" i="33"/>
  <c r="S6510" i="33"/>
  <c r="R6510" i="33"/>
  <c r="Q6510" i="33"/>
  <c r="P6510" i="33"/>
  <c r="O6510" i="33"/>
  <c r="N6510" i="33"/>
  <c r="M6510" i="33"/>
  <c r="L6510" i="33"/>
  <c r="K6510" i="33"/>
  <c r="J6510" i="33"/>
  <c r="I6510" i="33"/>
  <c r="H6510" i="33"/>
  <c r="G6510" i="33"/>
  <c r="F6510" i="33"/>
  <c r="E6510" i="33"/>
  <c r="D6510" i="33"/>
  <c r="AH6509" i="33"/>
  <c r="AG6509" i="33"/>
  <c r="AF6509" i="33"/>
  <c r="AE6509" i="33"/>
  <c r="AD6509" i="33"/>
  <c r="AC6509" i="33"/>
  <c r="AB6509" i="33"/>
  <c r="AA6509" i="33"/>
  <c r="Z6509" i="33"/>
  <c r="Y6509" i="33"/>
  <c r="X6509" i="33"/>
  <c r="W6509" i="33"/>
  <c r="V6509" i="33"/>
  <c r="U6509" i="33"/>
  <c r="T6509" i="33"/>
  <c r="S6509" i="33"/>
  <c r="R6509" i="33"/>
  <c r="Q6509" i="33"/>
  <c r="P6509" i="33"/>
  <c r="O6509" i="33"/>
  <c r="N6509" i="33"/>
  <c r="M6509" i="33"/>
  <c r="L6509" i="33"/>
  <c r="K6509" i="33"/>
  <c r="J6509" i="33"/>
  <c r="I6509" i="33"/>
  <c r="H6509" i="33"/>
  <c r="G6509" i="33"/>
  <c r="F6509" i="33"/>
  <c r="E6509" i="33"/>
  <c r="D6509" i="33"/>
  <c r="AH6508" i="33"/>
  <c r="AG6508" i="33"/>
  <c r="AF6508" i="33"/>
  <c r="AE6508" i="33"/>
  <c r="AD6508" i="33"/>
  <c r="AC6508" i="33"/>
  <c r="AB6508" i="33"/>
  <c r="AA6508" i="33"/>
  <c r="Z6508" i="33"/>
  <c r="Y6508" i="33"/>
  <c r="X6508" i="33"/>
  <c r="W6508" i="33"/>
  <c r="V6508" i="33"/>
  <c r="U6508" i="33"/>
  <c r="T6508" i="33"/>
  <c r="S6508" i="33"/>
  <c r="R6508" i="33"/>
  <c r="Q6508" i="33"/>
  <c r="P6508" i="33"/>
  <c r="O6508" i="33"/>
  <c r="O6523" i="33" s="1"/>
  <c r="N6508" i="33"/>
  <c r="M6508" i="33"/>
  <c r="L6508" i="33"/>
  <c r="K6508" i="33"/>
  <c r="J6508" i="33"/>
  <c r="I6508" i="33"/>
  <c r="H6508" i="33"/>
  <c r="G6508" i="33"/>
  <c r="F6508" i="33"/>
  <c r="E6508" i="33"/>
  <c r="D6508" i="33"/>
  <c r="AH6507" i="33"/>
  <c r="AG6507" i="33"/>
  <c r="AF6507" i="33"/>
  <c r="AF6512" i="33" s="1"/>
  <c r="AF6520" i="33" s="1"/>
  <c r="AE6507" i="33"/>
  <c r="AD6507" i="33"/>
  <c r="AC6507" i="33"/>
  <c r="AB6507" i="33"/>
  <c r="AA6507" i="33"/>
  <c r="Z6507" i="33"/>
  <c r="Y6507" i="33"/>
  <c r="X6507" i="33"/>
  <c r="W6507" i="33"/>
  <c r="V6507" i="33"/>
  <c r="U6507" i="33"/>
  <c r="U6512" i="33" s="1"/>
  <c r="T6507" i="33"/>
  <c r="S6507" i="33"/>
  <c r="R6507" i="33"/>
  <c r="Q6507" i="33"/>
  <c r="P6507" i="33"/>
  <c r="P6512" i="33" s="1"/>
  <c r="O6507" i="33"/>
  <c r="N6507" i="33"/>
  <c r="M6507" i="33"/>
  <c r="L6507" i="33"/>
  <c r="K6507" i="33"/>
  <c r="J6507" i="33"/>
  <c r="I6507" i="33"/>
  <c r="H6507" i="33"/>
  <c r="G6507" i="33"/>
  <c r="F6507" i="33"/>
  <c r="E6507" i="33"/>
  <c r="D6507" i="33"/>
  <c r="AH6506" i="33"/>
  <c r="AG6506" i="33"/>
  <c r="AF6506" i="33"/>
  <c r="AE6506" i="33"/>
  <c r="AD6506" i="33"/>
  <c r="AC6506" i="33"/>
  <c r="AB6506" i="33"/>
  <c r="AB6512" i="33" s="1"/>
  <c r="AB6524" i="33" s="1"/>
  <c r="AA6506" i="33"/>
  <c r="Z6506" i="33"/>
  <c r="Y6506" i="33"/>
  <c r="X6506" i="33"/>
  <c r="W6506" i="33"/>
  <c r="W6521" i="33" s="1"/>
  <c r="V6506" i="33"/>
  <c r="U6506" i="33"/>
  <c r="T6506" i="33"/>
  <c r="T6521" i="33" s="1"/>
  <c r="S6506" i="33"/>
  <c r="R6506" i="33"/>
  <c r="Q6506" i="33"/>
  <c r="P6506" i="33"/>
  <c r="O6506" i="33"/>
  <c r="N6506" i="33"/>
  <c r="M6506" i="33"/>
  <c r="L6506" i="33"/>
  <c r="K6506" i="33"/>
  <c r="J6506" i="33"/>
  <c r="I6506" i="33"/>
  <c r="H6506" i="33"/>
  <c r="H6512" i="33" s="1"/>
  <c r="G6506" i="33"/>
  <c r="F6506" i="33"/>
  <c r="E6506" i="33"/>
  <c r="D6506" i="33"/>
  <c r="AH6505" i="33"/>
  <c r="AG6505" i="33"/>
  <c r="AF6505" i="33"/>
  <c r="AE6505" i="33"/>
  <c r="AD6505" i="33"/>
  <c r="AC6505" i="33"/>
  <c r="AB6505" i="33"/>
  <c r="AB6520" i="33" s="1"/>
  <c r="AA6505" i="33"/>
  <c r="Z6505" i="33"/>
  <c r="Y6505" i="33"/>
  <c r="X6505" i="33"/>
  <c r="W6505" i="33"/>
  <c r="W6512" i="33" s="1"/>
  <c r="W6525" i="33" s="1"/>
  <c r="V6505" i="33"/>
  <c r="U6505" i="33"/>
  <c r="T6505" i="33"/>
  <c r="S6505" i="33"/>
  <c r="R6505" i="33"/>
  <c r="Q6505" i="33"/>
  <c r="P6505" i="33"/>
  <c r="O6505" i="33"/>
  <c r="O6512" i="33" s="1"/>
  <c r="N6505" i="33"/>
  <c r="M6505" i="33"/>
  <c r="L6505" i="33"/>
  <c r="K6505" i="33"/>
  <c r="J6505" i="33"/>
  <c r="I6505" i="33"/>
  <c r="H6505" i="33"/>
  <c r="G6505" i="33"/>
  <c r="F6505" i="33"/>
  <c r="F6512" i="33" s="1"/>
  <c r="E6505" i="33"/>
  <c r="D6505" i="33"/>
  <c r="AE6501" i="33"/>
  <c r="Y6501" i="33"/>
  <c r="W6501" i="33"/>
  <c r="S6501" i="33"/>
  <c r="P6501" i="33"/>
  <c r="O6501" i="33"/>
  <c r="L6501" i="33"/>
  <c r="K6501" i="33"/>
  <c r="G6501" i="33"/>
  <c r="D6501" i="33"/>
  <c r="AF6500" i="33"/>
  <c r="AE6500" i="33"/>
  <c r="AD6500" i="33"/>
  <c r="AB6500" i="33"/>
  <c r="W6500" i="33"/>
  <c r="V6500" i="33"/>
  <c r="P6500" i="33"/>
  <c r="O6500" i="33"/>
  <c r="N6500" i="33"/>
  <c r="H6500" i="33"/>
  <c r="F6500" i="33"/>
  <c r="D6500" i="33"/>
  <c r="AF6499" i="33"/>
  <c r="AE6499" i="33"/>
  <c r="AA6499" i="33"/>
  <c r="X6499" i="33"/>
  <c r="W6499" i="33"/>
  <c r="S6499" i="33"/>
  <c r="P6499" i="33"/>
  <c r="O6499" i="33"/>
  <c r="K6499" i="33"/>
  <c r="H6499" i="33"/>
  <c r="G6499" i="33"/>
  <c r="AF6497" i="33"/>
  <c r="AE6497" i="33"/>
  <c r="AB6497" i="33"/>
  <c r="AA6497" i="33"/>
  <c r="X6497" i="33"/>
  <c r="W6497" i="33"/>
  <c r="S6497" i="33"/>
  <c r="P6497" i="33"/>
  <c r="O6497" i="33"/>
  <c r="K6497" i="33"/>
  <c r="H6497" i="33"/>
  <c r="G6497" i="33"/>
  <c r="F6497" i="33"/>
  <c r="D6497" i="33"/>
  <c r="W6490" i="33"/>
  <c r="O6490" i="33"/>
  <c r="G6490" i="33"/>
  <c r="AK6488" i="33"/>
  <c r="AK6487" i="33"/>
  <c r="AH6487" i="33"/>
  <c r="AH6501" i="33" s="1"/>
  <c r="AG6487" i="33"/>
  <c r="AG6501" i="33" s="1"/>
  <c r="AF6487" i="33"/>
  <c r="AF6501" i="33" s="1"/>
  <c r="AE6487" i="33"/>
  <c r="AD6487" i="33"/>
  <c r="AD6501" i="33" s="1"/>
  <c r="AC6487" i="33"/>
  <c r="AC6501" i="33" s="1"/>
  <c r="AB6487" i="33"/>
  <c r="AB6501" i="33" s="1"/>
  <c r="AA6487" i="33"/>
  <c r="AA6501" i="33" s="1"/>
  <c r="Z6487" i="33"/>
  <c r="Z6501" i="33" s="1"/>
  <c r="Y6487" i="33"/>
  <c r="X6487" i="33"/>
  <c r="X6501" i="33" s="1"/>
  <c r="W6487" i="33"/>
  <c r="V6487" i="33"/>
  <c r="V6501" i="33" s="1"/>
  <c r="U6487" i="33"/>
  <c r="U6490" i="33" s="1"/>
  <c r="T6487" i="33"/>
  <c r="T6501" i="33" s="1"/>
  <c r="S6487" i="33"/>
  <c r="R6487" i="33"/>
  <c r="R6501" i="33" s="1"/>
  <c r="Q6487" i="33"/>
  <c r="Q6501" i="33" s="1"/>
  <c r="P6487" i="33"/>
  <c r="O6487" i="33"/>
  <c r="N6487" i="33"/>
  <c r="N6501" i="33" s="1"/>
  <c r="M6487" i="33"/>
  <c r="M6501" i="33" s="1"/>
  <c r="L6487" i="33"/>
  <c r="K6487" i="33"/>
  <c r="J6487" i="33"/>
  <c r="J6501" i="33" s="1"/>
  <c r="I6487" i="33"/>
  <c r="I6501" i="33" s="1"/>
  <c r="H6487" i="33"/>
  <c r="G6487" i="33"/>
  <c r="F6487" i="33"/>
  <c r="F6501" i="33" s="1"/>
  <c r="E6487" i="33"/>
  <c r="E6501" i="33" s="1"/>
  <c r="D6487" i="33"/>
  <c r="AK6486" i="33"/>
  <c r="AH6486" i="33"/>
  <c r="AH6500" i="33" s="1"/>
  <c r="AG6486" i="33"/>
  <c r="AG6500" i="33" s="1"/>
  <c r="AF6486" i="33"/>
  <c r="AE6486" i="33"/>
  <c r="AE6490" i="33" s="1"/>
  <c r="AD6486" i="33"/>
  <c r="AC6486" i="33"/>
  <c r="AC6500" i="33" s="1"/>
  <c r="AB6486" i="33"/>
  <c r="AA6486" i="33"/>
  <c r="AA6500" i="33" s="1"/>
  <c r="Z6486" i="33"/>
  <c r="Z6500" i="33" s="1"/>
  <c r="Y6486" i="33"/>
  <c r="Y6500" i="33" s="1"/>
  <c r="X6486" i="33"/>
  <c r="X6500" i="33" s="1"/>
  <c r="W6486" i="33"/>
  <c r="V6486" i="33"/>
  <c r="U6486" i="33"/>
  <c r="U6500" i="33" s="1"/>
  <c r="T6486" i="33"/>
  <c r="T6500" i="33" s="1"/>
  <c r="S6486" i="33"/>
  <c r="S6490" i="33" s="1"/>
  <c r="R6486" i="33"/>
  <c r="R6500" i="33" s="1"/>
  <c r="Q6486" i="33"/>
  <c r="Q6500" i="33" s="1"/>
  <c r="P6486" i="33"/>
  <c r="O6486" i="33"/>
  <c r="N6486" i="33"/>
  <c r="M6486" i="33"/>
  <c r="M6500" i="33" s="1"/>
  <c r="L6486" i="33"/>
  <c r="L6500" i="33" s="1"/>
  <c r="K6486" i="33"/>
  <c r="K6500" i="33" s="1"/>
  <c r="J6486" i="33"/>
  <c r="J6500" i="33" s="1"/>
  <c r="I6486" i="33"/>
  <c r="I6500" i="33" s="1"/>
  <c r="H6486" i="33"/>
  <c r="G6486" i="33"/>
  <c r="G6500" i="33" s="1"/>
  <c r="F6486" i="33"/>
  <c r="E6486" i="33"/>
  <c r="E6500" i="33" s="1"/>
  <c r="D6486" i="33"/>
  <c r="AK6485" i="33"/>
  <c r="AH6485" i="33"/>
  <c r="AH6499" i="33" s="1"/>
  <c r="AG6485" i="33"/>
  <c r="AF6485" i="33"/>
  <c r="AE6485" i="33"/>
  <c r="AD6485" i="33"/>
  <c r="AD6490" i="33" s="1"/>
  <c r="AC6485" i="33"/>
  <c r="AC6499" i="33" s="1"/>
  <c r="AB6485" i="33"/>
  <c r="AB6490" i="33" s="1"/>
  <c r="AA6485" i="33"/>
  <c r="Z6485" i="33"/>
  <c r="Z6499" i="33" s="1"/>
  <c r="Y6485" i="33"/>
  <c r="X6485" i="33"/>
  <c r="W6485" i="33"/>
  <c r="V6485" i="33"/>
  <c r="V6490" i="33" s="1"/>
  <c r="U6485" i="33"/>
  <c r="U6499" i="33" s="1"/>
  <c r="T6485" i="33"/>
  <c r="T6490" i="33" s="1"/>
  <c r="S6485" i="33"/>
  <c r="R6485" i="33"/>
  <c r="R6499" i="33" s="1"/>
  <c r="Q6485" i="33"/>
  <c r="P6485" i="33"/>
  <c r="O6485" i="33"/>
  <c r="N6485" i="33"/>
  <c r="N6490" i="33" s="1"/>
  <c r="M6485" i="33"/>
  <c r="M6499" i="33" s="1"/>
  <c r="L6485" i="33"/>
  <c r="L6490" i="33" s="1"/>
  <c r="K6485" i="33"/>
  <c r="J6485" i="33"/>
  <c r="J6499" i="33" s="1"/>
  <c r="I6485" i="33"/>
  <c r="H6485" i="33"/>
  <c r="G6485" i="33"/>
  <c r="F6485" i="33"/>
  <c r="F6490" i="33" s="1"/>
  <c r="E6485" i="33"/>
  <c r="E6499" i="33" s="1"/>
  <c r="D6485" i="33"/>
  <c r="D6490" i="33" s="1"/>
  <c r="AK6484" i="33"/>
  <c r="AG6484" i="33"/>
  <c r="AH6484" i="33" s="1"/>
  <c r="AF6484" i="33"/>
  <c r="AE6484" i="33"/>
  <c r="AD6484" i="33"/>
  <c r="AC6484" i="33"/>
  <c r="AB6484" i="33"/>
  <c r="AA6484" i="33"/>
  <c r="Z6484" i="33"/>
  <c r="Y6484" i="33"/>
  <c r="X6484" i="33"/>
  <c r="W6484" i="33"/>
  <c r="V6484" i="33"/>
  <c r="U6484" i="33"/>
  <c r="T6484" i="33"/>
  <c r="S6484" i="33"/>
  <c r="R6484" i="33"/>
  <c r="Q6484" i="33"/>
  <c r="P6484" i="33"/>
  <c r="O6484" i="33"/>
  <c r="N6484" i="33"/>
  <c r="M6484" i="33"/>
  <c r="L6484" i="33"/>
  <c r="AJ6484" i="33" s="1"/>
  <c r="AM6484" i="33" s="1"/>
  <c r="K6484" i="33"/>
  <c r="J6484" i="33"/>
  <c r="I6484" i="33"/>
  <c r="H6484" i="33"/>
  <c r="G6484" i="33"/>
  <c r="F6484" i="33"/>
  <c r="E6484" i="33"/>
  <c r="D6484" i="33"/>
  <c r="AK6483" i="33"/>
  <c r="AG6483" i="33"/>
  <c r="AH6483" i="33" s="1"/>
  <c r="AF6483" i="33"/>
  <c r="AE6483" i="33"/>
  <c r="AD6483" i="33"/>
  <c r="AC6483" i="33"/>
  <c r="AB6483" i="33"/>
  <c r="AA6483" i="33"/>
  <c r="Z6483" i="33"/>
  <c r="Y6483" i="33"/>
  <c r="X6483" i="33"/>
  <c r="W6483" i="33"/>
  <c r="V6483" i="33"/>
  <c r="U6483" i="33"/>
  <c r="T6483" i="33"/>
  <c r="S6483" i="33"/>
  <c r="R6483" i="33"/>
  <c r="Q6483" i="33"/>
  <c r="P6483" i="33"/>
  <c r="O6483" i="33"/>
  <c r="N6483" i="33"/>
  <c r="M6483" i="33"/>
  <c r="L6483" i="33"/>
  <c r="K6483" i="33"/>
  <c r="J6483" i="33"/>
  <c r="I6483" i="33"/>
  <c r="H6483" i="33"/>
  <c r="G6483" i="33"/>
  <c r="F6483" i="33"/>
  <c r="E6483" i="33"/>
  <c r="D6483" i="33"/>
  <c r="AK6482" i="33"/>
  <c r="AH6482" i="33"/>
  <c r="AG6482" i="33"/>
  <c r="AF6482" i="33"/>
  <c r="AE6482" i="33"/>
  <c r="AD6482" i="33"/>
  <c r="AC6482" i="33"/>
  <c r="AB6482" i="33"/>
  <c r="AA6482" i="33"/>
  <c r="Z6482" i="33"/>
  <c r="Y6482" i="33"/>
  <c r="X6482" i="33"/>
  <c r="W6482" i="33"/>
  <c r="V6482" i="33"/>
  <c r="U6482" i="33"/>
  <c r="T6482" i="33"/>
  <c r="S6482" i="33"/>
  <c r="R6482" i="33"/>
  <c r="Q6482" i="33"/>
  <c r="P6482" i="33"/>
  <c r="O6482" i="33"/>
  <c r="N6482" i="33"/>
  <c r="M6482" i="33"/>
  <c r="L6482" i="33"/>
  <c r="K6482" i="33"/>
  <c r="J6482" i="33"/>
  <c r="I6482" i="33"/>
  <c r="H6482" i="33"/>
  <c r="AJ6482" i="33" s="1"/>
  <c r="AM6482" i="33" s="1"/>
  <c r="G6482" i="33"/>
  <c r="F6482" i="33"/>
  <c r="E6482" i="33"/>
  <c r="D6482" i="33"/>
  <c r="AK6481" i="33"/>
  <c r="AH6481" i="33"/>
  <c r="AH6497" i="33" s="1"/>
  <c r="AG6481" i="33"/>
  <c r="AG6497" i="33" s="1"/>
  <c r="AF6481" i="33"/>
  <c r="AE6481" i="33"/>
  <c r="AD6481" i="33"/>
  <c r="AD6497" i="33" s="1"/>
  <c r="AC6481" i="33"/>
  <c r="AC6497" i="33" s="1"/>
  <c r="AB6481" i="33"/>
  <c r="AA6481" i="33"/>
  <c r="Z6481" i="33"/>
  <c r="Z6497" i="33" s="1"/>
  <c r="Y6481" i="33"/>
  <c r="Y6497" i="33" s="1"/>
  <c r="X6481" i="33"/>
  <c r="W6481" i="33"/>
  <c r="V6481" i="33"/>
  <c r="V6497" i="33" s="1"/>
  <c r="U6481" i="33"/>
  <c r="U6497" i="33" s="1"/>
  <c r="T6481" i="33"/>
  <c r="T6497" i="33" s="1"/>
  <c r="S6481" i="33"/>
  <c r="R6481" i="33"/>
  <c r="R6497" i="33" s="1"/>
  <c r="Q6481" i="33"/>
  <c r="Q6497" i="33" s="1"/>
  <c r="P6481" i="33"/>
  <c r="O6481" i="33"/>
  <c r="N6481" i="33"/>
  <c r="N6497" i="33" s="1"/>
  <c r="M6481" i="33"/>
  <c r="M6497" i="33" s="1"/>
  <c r="L6481" i="33"/>
  <c r="L6497" i="33" s="1"/>
  <c r="K6481" i="33"/>
  <c r="J6481" i="33"/>
  <c r="J6497" i="33" s="1"/>
  <c r="I6481" i="33"/>
  <c r="I6497" i="33" s="1"/>
  <c r="H6481" i="33"/>
  <c r="G6481" i="33"/>
  <c r="F6481" i="33"/>
  <c r="E6481" i="33"/>
  <c r="E6497" i="33" s="1"/>
  <c r="D6481" i="33"/>
  <c r="AK6480" i="33"/>
  <c r="AG6480" i="33"/>
  <c r="AH6480" i="33" s="1"/>
  <c r="AF6480" i="33"/>
  <c r="AE6480" i="33"/>
  <c r="AD6480" i="33"/>
  <c r="AC6480" i="33"/>
  <c r="AB6480" i="33"/>
  <c r="AA6480" i="33"/>
  <c r="Z6480" i="33"/>
  <c r="Y6480" i="33"/>
  <c r="X6480" i="33"/>
  <c r="W6480" i="33"/>
  <c r="V6480" i="33"/>
  <c r="U6480" i="33"/>
  <c r="T6480" i="33"/>
  <c r="S6480" i="33"/>
  <c r="R6480" i="33"/>
  <c r="Q6480" i="33"/>
  <c r="P6480" i="33"/>
  <c r="O6480" i="33"/>
  <c r="AJ6480" i="33" s="1"/>
  <c r="AM6480" i="33" s="1"/>
  <c r="N6480" i="33"/>
  <c r="M6480" i="33"/>
  <c r="L6480" i="33"/>
  <c r="K6480" i="33"/>
  <c r="J6480" i="33"/>
  <c r="I6480" i="33"/>
  <c r="H6480" i="33"/>
  <c r="G6480" i="33"/>
  <c r="F6480" i="33"/>
  <c r="E6480" i="33"/>
  <c r="D6480" i="33"/>
  <c r="AK6479" i="33"/>
  <c r="AH6479" i="33"/>
  <c r="AG6479" i="33"/>
  <c r="AF6479" i="33"/>
  <c r="AE6479" i="33"/>
  <c r="AD6479" i="33"/>
  <c r="AC6479" i="33"/>
  <c r="AB6479" i="33"/>
  <c r="AA6479" i="33"/>
  <c r="Z6479" i="33"/>
  <c r="Y6479" i="33"/>
  <c r="X6479" i="33"/>
  <c r="W6479" i="33"/>
  <c r="V6479" i="33"/>
  <c r="U6479" i="33"/>
  <c r="T6479" i="33"/>
  <c r="S6479" i="33"/>
  <c r="R6479" i="33"/>
  <c r="Q6479" i="33"/>
  <c r="P6479" i="33"/>
  <c r="O6479" i="33"/>
  <c r="N6479" i="33"/>
  <c r="M6479" i="33"/>
  <c r="L6479" i="33"/>
  <c r="K6479" i="33"/>
  <c r="J6479" i="33"/>
  <c r="I6479" i="33"/>
  <c r="H6479" i="33"/>
  <c r="AJ6479" i="33" s="1"/>
  <c r="AM6479" i="33" s="1"/>
  <c r="G6479" i="33"/>
  <c r="F6479" i="33"/>
  <c r="E6479" i="33"/>
  <c r="D6479" i="33"/>
  <c r="AK6478" i="33"/>
  <c r="AH6478" i="33"/>
  <c r="AG6478" i="33"/>
  <c r="AF6478" i="33"/>
  <c r="AE6478" i="33"/>
  <c r="AD6478" i="33"/>
  <c r="AC6478" i="33"/>
  <c r="AB6478" i="33"/>
  <c r="AA6478" i="33"/>
  <c r="Z6478" i="33"/>
  <c r="Y6478" i="33"/>
  <c r="X6478" i="33"/>
  <c r="W6478" i="33"/>
  <c r="V6478" i="33"/>
  <c r="U6478" i="33"/>
  <c r="T6478" i="33"/>
  <c r="S6478" i="33"/>
  <c r="R6478" i="33"/>
  <c r="Q6478" i="33"/>
  <c r="P6478" i="33"/>
  <c r="O6478" i="33"/>
  <c r="N6478" i="33"/>
  <c r="M6478" i="33"/>
  <c r="L6478" i="33"/>
  <c r="K6478" i="33"/>
  <c r="AJ6478" i="33" s="1"/>
  <c r="AM6478" i="33" s="1"/>
  <c r="J6478" i="33"/>
  <c r="I6478" i="33"/>
  <c r="H6478" i="33"/>
  <c r="G6478" i="33"/>
  <c r="F6478" i="33"/>
  <c r="E6478" i="33"/>
  <c r="D6478" i="33"/>
  <c r="AK6477" i="33"/>
  <c r="AH6477" i="33"/>
  <c r="AG6477" i="33"/>
  <c r="AF6477" i="33"/>
  <c r="AE6477" i="33"/>
  <c r="AD6477" i="33"/>
  <c r="AC6477" i="33"/>
  <c r="AB6477" i="33"/>
  <c r="AA6477" i="33"/>
  <c r="Z6477" i="33"/>
  <c r="Y6477" i="33"/>
  <c r="X6477" i="33"/>
  <c r="W6477" i="33"/>
  <c r="V6477" i="33"/>
  <c r="U6477" i="33"/>
  <c r="T6477" i="33"/>
  <c r="S6477" i="33"/>
  <c r="R6477" i="33"/>
  <c r="Q6477" i="33"/>
  <c r="P6477" i="33"/>
  <c r="O6477" i="33"/>
  <c r="N6477" i="33"/>
  <c r="M6477" i="33"/>
  <c r="L6477" i="33"/>
  <c r="K6477" i="33"/>
  <c r="J6477" i="33"/>
  <c r="I6477" i="33"/>
  <c r="H6477" i="33"/>
  <c r="G6477" i="33"/>
  <c r="F6477" i="33"/>
  <c r="E6477" i="33"/>
  <c r="D6477" i="33"/>
  <c r="AK6476" i="33"/>
  <c r="AH6476" i="33"/>
  <c r="AG6476" i="33"/>
  <c r="AF6476" i="33"/>
  <c r="AE6476" i="33"/>
  <c r="AD6476" i="33"/>
  <c r="AC6476" i="33"/>
  <c r="AB6476" i="33"/>
  <c r="AA6476" i="33"/>
  <c r="Z6476" i="33"/>
  <c r="Y6476" i="33"/>
  <c r="X6476" i="33"/>
  <c r="W6476" i="33"/>
  <c r="V6476" i="33"/>
  <c r="U6476" i="33"/>
  <c r="T6476" i="33"/>
  <c r="S6476" i="33"/>
  <c r="R6476" i="33"/>
  <c r="Q6476" i="33"/>
  <c r="P6476" i="33"/>
  <c r="O6476" i="33"/>
  <c r="N6476" i="33"/>
  <c r="M6476" i="33"/>
  <c r="L6476" i="33"/>
  <c r="K6476" i="33"/>
  <c r="AJ6476" i="33" s="1"/>
  <c r="AM6476" i="33" s="1"/>
  <c r="J6476" i="33"/>
  <c r="I6476" i="33"/>
  <c r="H6476" i="33"/>
  <c r="G6476" i="33"/>
  <c r="F6476" i="33"/>
  <c r="E6476" i="33"/>
  <c r="D6476" i="33"/>
  <c r="AK6475" i="33"/>
  <c r="AH6475" i="33"/>
  <c r="AG6475" i="33"/>
  <c r="AF6475" i="33"/>
  <c r="AE6475" i="33"/>
  <c r="AD6475" i="33"/>
  <c r="AC6475" i="33"/>
  <c r="AB6475" i="33"/>
  <c r="AA6475" i="33"/>
  <c r="Z6475" i="33"/>
  <c r="Y6475" i="33"/>
  <c r="X6475" i="33"/>
  <c r="W6475" i="33"/>
  <c r="V6475" i="33"/>
  <c r="U6475" i="33"/>
  <c r="T6475" i="33"/>
  <c r="S6475" i="33"/>
  <c r="R6475" i="33"/>
  <c r="Q6475" i="33"/>
  <c r="P6475" i="33"/>
  <c r="O6475" i="33"/>
  <c r="N6475" i="33"/>
  <c r="M6475" i="33"/>
  <c r="L6475" i="33"/>
  <c r="K6475" i="33"/>
  <c r="J6475" i="33"/>
  <c r="I6475" i="33"/>
  <c r="H6475" i="33"/>
  <c r="G6475" i="33"/>
  <c r="F6475" i="33"/>
  <c r="E6475" i="33"/>
  <c r="D6475" i="33"/>
  <c r="AK6474" i="33"/>
  <c r="AH6474" i="33"/>
  <c r="AG6474" i="33"/>
  <c r="AF6474" i="33"/>
  <c r="AE6474" i="33"/>
  <c r="AD6474" i="33"/>
  <c r="AC6474" i="33"/>
  <c r="AB6474" i="33"/>
  <c r="AA6474" i="33"/>
  <c r="Z6474" i="33"/>
  <c r="Y6474" i="33"/>
  <c r="X6474" i="33"/>
  <c r="W6474" i="33"/>
  <c r="V6474" i="33"/>
  <c r="U6474" i="33"/>
  <c r="T6474" i="33"/>
  <c r="S6474" i="33"/>
  <c r="R6474" i="33"/>
  <c r="Q6474" i="33"/>
  <c r="P6474" i="33"/>
  <c r="O6474" i="33"/>
  <c r="N6474" i="33"/>
  <c r="M6474" i="33"/>
  <c r="L6474" i="33"/>
  <c r="K6474" i="33"/>
  <c r="J6474" i="33"/>
  <c r="I6474" i="33"/>
  <c r="H6474" i="33"/>
  <c r="AJ6474" i="33" s="1"/>
  <c r="AM6474" i="33" s="1"/>
  <c r="G6474" i="33"/>
  <c r="F6474" i="33"/>
  <c r="E6474" i="33"/>
  <c r="D6474" i="33"/>
  <c r="AK6473" i="33"/>
  <c r="AG6473" i="33"/>
  <c r="AH6473" i="33" s="1"/>
  <c r="AF6473" i="33"/>
  <c r="AE6473" i="33"/>
  <c r="AD6473" i="33"/>
  <c r="AC6473" i="33"/>
  <c r="AB6473" i="33"/>
  <c r="AA6473" i="33"/>
  <c r="Z6473" i="33"/>
  <c r="Y6473" i="33"/>
  <c r="X6473" i="33"/>
  <c r="W6473" i="33"/>
  <c r="V6473" i="33"/>
  <c r="U6473" i="33"/>
  <c r="T6473" i="33"/>
  <c r="S6473" i="33"/>
  <c r="R6473" i="33"/>
  <c r="Q6473" i="33"/>
  <c r="P6473" i="33"/>
  <c r="O6473" i="33"/>
  <c r="N6473" i="33"/>
  <c r="M6473" i="33"/>
  <c r="L6473" i="33"/>
  <c r="K6473" i="33"/>
  <c r="J6473" i="33"/>
  <c r="I6473" i="33"/>
  <c r="H6473" i="33"/>
  <c r="G6473" i="33"/>
  <c r="F6473" i="33"/>
  <c r="E6473" i="33"/>
  <c r="D6473" i="33"/>
  <c r="AK6472" i="33"/>
  <c r="AG6472" i="33"/>
  <c r="AH6472" i="33" s="1"/>
  <c r="AF6472" i="33"/>
  <c r="AE6472" i="33"/>
  <c r="AD6472" i="33"/>
  <c r="AC6472" i="33"/>
  <c r="AB6472" i="33"/>
  <c r="AA6472" i="33"/>
  <c r="Z6472" i="33"/>
  <c r="Y6472" i="33"/>
  <c r="X6472" i="33"/>
  <c r="W6472" i="33"/>
  <c r="V6472" i="33"/>
  <c r="U6472" i="33"/>
  <c r="T6472" i="33"/>
  <c r="S6472" i="33"/>
  <c r="R6472" i="33"/>
  <c r="Q6472" i="33"/>
  <c r="P6472" i="33"/>
  <c r="O6472" i="33"/>
  <c r="N6472" i="33"/>
  <c r="M6472" i="33"/>
  <c r="L6472" i="33"/>
  <c r="K6472" i="33"/>
  <c r="J6472" i="33"/>
  <c r="I6472" i="33"/>
  <c r="H6472" i="33"/>
  <c r="AJ6472" i="33" s="1"/>
  <c r="AM6472" i="33" s="1"/>
  <c r="G6472" i="33"/>
  <c r="F6472" i="33"/>
  <c r="E6472" i="33"/>
  <c r="D6472" i="33"/>
  <c r="AK6471" i="33"/>
  <c r="AG6471" i="33"/>
  <c r="AH6471" i="33" s="1"/>
  <c r="AF6471" i="33"/>
  <c r="AE6471" i="33"/>
  <c r="AD6471" i="33"/>
  <c r="AC6471" i="33"/>
  <c r="AB6471" i="33"/>
  <c r="AA6471" i="33"/>
  <c r="Z6471" i="33"/>
  <c r="Y6471" i="33"/>
  <c r="X6471" i="33"/>
  <c r="W6471" i="33"/>
  <c r="V6471" i="33"/>
  <c r="U6471" i="33"/>
  <c r="T6471" i="33"/>
  <c r="S6471" i="33"/>
  <c r="R6471" i="33"/>
  <c r="Q6471" i="33"/>
  <c r="P6471" i="33"/>
  <c r="O6471" i="33"/>
  <c r="N6471" i="33"/>
  <c r="M6471" i="33"/>
  <c r="L6471" i="33"/>
  <c r="K6471" i="33"/>
  <c r="J6471" i="33"/>
  <c r="I6471" i="33"/>
  <c r="H6471" i="33"/>
  <c r="G6471" i="33"/>
  <c r="F6471" i="33"/>
  <c r="E6471" i="33"/>
  <c r="D6471" i="33"/>
  <c r="AK6470" i="33"/>
  <c r="AH6470" i="33"/>
  <c r="AG6470" i="33"/>
  <c r="AF6470" i="33"/>
  <c r="AE6470" i="33"/>
  <c r="AD6470" i="33"/>
  <c r="AC6470" i="33"/>
  <c r="AB6470" i="33"/>
  <c r="AA6470" i="33"/>
  <c r="Z6470" i="33"/>
  <c r="Y6470" i="33"/>
  <c r="X6470" i="33"/>
  <c r="W6470" i="33"/>
  <c r="V6470" i="33"/>
  <c r="U6470" i="33"/>
  <c r="T6470" i="33"/>
  <c r="S6470" i="33"/>
  <c r="R6470" i="33"/>
  <c r="Q6470" i="33"/>
  <c r="P6470" i="33"/>
  <c r="O6470" i="33"/>
  <c r="N6470" i="33"/>
  <c r="M6470" i="33"/>
  <c r="L6470" i="33"/>
  <c r="K6470" i="33"/>
  <c r="J6470" i="33"/>
  <c r="I6470" i="33"/>
  <c r="H6470" i="33"/>
  <c r="AJ6470" i="33" s="1"/>
  <c r="AM6470" i="33" s="1"/>
  <c r="G6470" i="33"/>
  <c r="F6470" i="33"/>
  <c r="E6470" i="33"/>
  <c r="D6470" i="33"/>
  <c r="AK6469" i="33"/>
  <c r="AG6469" i="33"/>
  <c r="AH6469" i="33" s="1"/>
  <c r="AF6469" i="33"/>
  <c r="AE6469" i="33"/>
  <c r="AD6469" i="33"/>
  <c r="AC6469" i="33"/>
  <c r="AB6469" i="33"/>
  <c r="AA6469" i="33"/>
  <c r="Z6469" i="33"/>
  <c r="Y6469" i="33"/>
  <c r="X6469" i="33"/>
  <c r="W6469" i="33"/>
  <c r="V6469" i="33"/>
  <c r="U6469" i="33"/>
  <c r="T6469" i="33"/>
  <c r="S6469" i="33"/>
  <c r="R6469" i="33"/>
  <c r="Q6469" i="33"/>
  <c r="P6469" i="33"/>
  <c r="O6469" i="33"/>
  <c r="N6469" i="33"/>
  <c r="M6469" i="33"/>
  <c r="L6469" i="33"/>
  <c r="K6469" i="33"/>
  <c r="J6469" i="33"/>
  <c r="I6469" i="33"/>
  <c r="H6469" i="33"/>
  <c r="G6469" i="33"/>
  <c r="F6469" i="33"/>
  <c r="E6469" i="33"/>
  <c r="D6469" i="33"/>
  <c r="AK6468" i="33"/>
  <c r="AG6468" i="33"/>
  <c r="AH6468" i="33" s="1"/>
  <c r="AF6468" i="33"/>
  <c r="AE6468" i="33"/>
  <c r="AD6468" i="33"/>
  <c r="AC6468" i="33"/>
  <c r="AB6468" i="33"/>
  <c r="AA6468" i="33"/>
  <c r="Z6468" i="33"/>
  <c r="Y6468" i="33"/>
  <c r="X6468" i="33"/>
  <c r="W6468" i="33"/>
  <c r="V6468" i="33"/>
  <c r="U6468" i="33"/>
  <c r="T6468" i="33"/>
  <c r="S6468" i="33"/>
  <c r="R6468" i="33"/>
  <c r="Q6468" i="33"/>
  <c r="P6468" i="33"/>
  <c r="O6468" i="33"/>
  <c r="N6468" i="33"/>
  <c r="M6468" i="33"/>
  <c r="L6468" i="33"/>
  <c r="K6468" i="33"/>
  <c r="J6468" i="33"/>
  <c r="I6468" i="33"/>
  <c r="H6468" i="33"/>
  <c r="AJ6468" i="33" s="1"/>
  <c r="AM6468" i="33" s="1"/>
  <c r="G6468" i="33"/>
  <c r="F6468" i="33"/>
  <c r="E6468" i="33"/>
  <c r="D6468" i="33"/>
  <c r="AK6467" i="33"/>
  <c r="AH6467" i="33"/>
  <c r="AG6467" i="33"/>
  <c r="AF6467" i="33"/>
  <c r="AE6467" i="33"/>
  <c r="AD6467" i="33"/>
  <c r="AC6467" i="33"/>
  <c r="AB6467" i="33"/>
  <c r="AA6467" i="33"/>
  <c r="Z6467" i="33"/>
  <c r="Y6467" i="33"/>
  <c r="X6467" i="33"/>
  <c r="W6467" i="33"/>
  <c r="V6467" i="33"/>
  <c r="U6467" i="33"/>
  <c r="T6467" i="33"/>
  <c r="S6467" i="33"/>
  <c r="R6467" i="33"/>
  <c r="Q6467" i="33"/>
  <c r="P6467" i="33"/>
  <c r="O6467" i="33"/>
  <c r="N6467" i="33"/>
  <c r="M6467" i="33"/>
  <c r="L6467" i="33"/>
  <c r="K6467" i="33"/>
  <c r="J6467" i="33"/>
  <c r="I6467" i="33"/>
  <c r="H6467" i="33"/>
  <c r="G6467" i="33"/>
  <c r="F6467" i="33"/>
  <c r="E6467" i="33"/>
  <c r="D6467" i="33"/>
  <c r="AK6466" i="33"/>
  <c r="AH6466" i="33"/>
  <c r="AG6466" i="33"/>
  <c r="AF6466" i="33"/>
  <c r="AE6466" i="33"/>
  <c r="AD6466" i="33"/>
  <c r="AC6466" i="33"/>
  <c r="AB6466" i="33"/>
  <c r="AA6466" i="33"/>
  <c r="Z6466" i="33"/>
  <c r="Y6466" i="33"/>
  <c r="X6466" i="33"/>
  <c r="W6466" i="33"/>
  <c r="V6466" i="33"/>
  <c r="U6466" i="33"/>
  <c r="T6466" i="33"/>
  <c r="S6466" i="33"/>
  <c r="R6466" i="33"/>
  <c r="Q6466" i="33"/>
  <c r="P6466" i="33"/>
  <c r="O6466" i="33"/>
  <c r="N6466" i="33"/>
  <c r="M6466" i="33"/>
  <c r="L6466" i="33"/>
  <c r="K6466" i="33"/>
  <c r="AJ6466" i="33" s="1"/>
  <c r="AM6466" i="33" s="1"/>
  <c r="J6466" i="33"/>
  <c r="I6466" i="33"/>
  <c r="H6466" i="33"/>
  <c r="G6466" i="33"/>
  <c r="F6466" i="33"/>
  <c r="E6466" i="33"/>
  <c r="D6466" i="33"/>
  <c r="AK6465" i="33"/>
  <c r="AH6465" i="33"/>
  <c r="AG6465" i="33"/>
  <c r="AF6465" i="33"/>
  <c r="AE6465" i="33"/>
  <c r="AD6465" i="33"/>
  <c r="AC6465" i="33"/>
  <c r="AB6465" i="33"/>
  <c r="AA6465" i="33"/>
  <c r="Z6465" i="33"/>
  <c r="Y6465" i="33"/>
  <c r="X6465" i="33"/>
  <c r="W6465" i="33"/>
  <c r="V6465" i="33"/>
  <c r="U6465" i="33"/>
  <c r="T6465" i="33"/>
  <c r="S6465" i="33"/>
  <c r="R6465" i="33"/>
  <c r="Q6465" i="33"/>
  <c r="P6465" i="33"/>
  <c r="O6465" i="33"/>
  <c r="N6465" i="33"/>
  <c r="M6465" i="33"/>
  <c r="L6465" i="33"/>
  <c r="K6465" i="33"/>
  <c r="J6465" i="33"/>
  <c r="I6465" i="33"/>
  <c r="H6465" i="33"/>
  <c r="G6465" i="33"/>
  <c r="F6465" i="33"/>
  <c r="E6465" i="33"/>
  <c r="D6465" i="33"/>
  <c r="AK6464" i="33"/>
  <c r="AG6464" i="33"/>
  <c r="AH6464" i="33" s="1"/>
  <c r="AF6464" i="33"/>
  <c r="AE6464" i="33"/>
  <c r="AD6464" i="33"/>
  <c r="AC6464" i="33"/>
  <c r="AB6464" i="33"/>
  <c r="AA6464" i="33"/>
  <c r="Z6464" i="33"/>
  <c r="Y6464" i="33"/>
  <c r="X6464" i="33"/>
  <c r="W6464" i="33"/>
  <c r="V6464" i="33"/>
  <c r="U6464" i="33"/>
  <c r="T6464" i="33"/>
  <c r="S6464" i="33"/>
  <c r="R6464" i="33"/>
  <c r="Q6464" i="33"/>
  <c r="P6464" i="33"/>
  <c r="O6464" i="33"/>
  <c r="N6464" i="33"/>
  <c r="M6464" i="33"/>
  <c r="L6464" i="33"/>
  <c r="AJ6464" i="33" s="1"/>
  <c r="AM6464" i="33" s="1"/>
  <c r="K6464" i="33"/>
  <c r="J6464" i="33"/>
  <c r="I6464" i="33"/>
  <c r="H6464" i="33"/>
  <c r="G6464" i="33"/>
  <c r="F6464" i="33"/>
  <c r="E6464" i="33"/>
  <c r="D6464" i="33"/>
  <c r="AK6463" i="33"/>
  <c r="AG6463" i="33"/>
  <c r="AH6463" i="33" s="1"/>
  <c r="AF6463" i="33"/>
  <c r="AE6463" i="33"/>
  <c r="AD6463" i="33"/>
  <c r="AC6463" i="33"/>
  <c r="AB6463" i="33"/>
  <c r="AA6463" i="33"/>
  <c r="Z6463" i="33"/>
  <c r="Y6463" i="33"/>
  <c r="X6463" i="33"/>
  <c r="W6463" i="33"/>
  <c r="V6463" i="33"/>
  <c r="U6463" i="33"/>
  <c r="T6463" i="33"/>
  <c r="S6463" i="33"/>
  <c r="R6463" i="33"/>
  <c r="Q6463" i="33"/>
  <c r="P6463" i="33"/>
  <c r="O6463" i="33"/>
  <c r="N6463" i="33"/>
  <c r="M6463" i="33"/>
  <c r="L6463" i="33"/>
  <c r="K6463" i="33"/>
  <c r="J6463" i="33"/>
  <c r="I6463" i="33"/>
  <c r="H6463" i="33"/>
  <c r="G6463" i="33"/>
  <c r="F6463" i="33"/>
  <c r="E6463" i="33"/>
  <c r="D6463" i="33"/>
  <c r="AK6462" i="33"/>
  <c r="AH6462" i="33"/>
  <c r="AG6462" i="33"/>
  <c r="AF6462" i="33"/>
  <c r="AE6462" i="33"/>
  <c r="AD6462" i="33"/>
  <c r="AC6462" i="33"/>
  <c r="AB6462" i="33"/>
  <c r="AA6462" i="33"/>
  <c r="Z6462" i="33"/>
  <c r="Y6462" i="33"/>
  <c r="X6462" i="33"/>
  <c r="W6462" i="33"/>
  <c r="V6462" i="33"/>
  <c r="U6462" i="33"/>
  <c r="T6462" i="33"/>
  <c r="S6462" i="33"/>
  <c r="R6462" i="33"/>
  <c r="Q6462" i="33"/>
  <c r="P6462" i="33"/>
  <c r="O6462" i="33"/>
  <c r="N6462" i="33"/>
  <c r="M6462" i="33"/>
  <c r="L6462" i="33"/>
  <c r="K6462" i="33"/>
  <c r="J6462" i="33"/>
  <c r="I6462" i="33"/>
  <c r="H6462" i="33"/>
  <c r="AJ6462" i="33" s="1"/>
  <c r="AM6462" i="33" s="1"/>
  <c r="G6462" i="33"/>
  <c r="F6462" i="33"/>
  <c r="E6462" i="33"/>
  <c r="D6462" i="33"/>
  <c r="AK6461" i="33"/>
  <c r="AG6461" i="33"/>
  <c r="AH6461" i="33" s="1"/>
  <c r="AF6461" i="33"/>
  <c r="AE6461" i="33"/>
  <c r="AD6461" i="33"/>
  <c r="AC6461" i="33"/>
  <c r="AB6461" i="33"/>
  <c r="AA6461" i="33"/>
  <c r="Z6461" i="33"/>
  <c r="Y6461" i="33"/>
  <c r="X6461" i="33"/>
  <c r="W6461" i="33"/>
  <c r="V6461" i="33"/>
  <c r="U6461" i="33"/>
  <c r="T6461" i="33"/>
  <c r="S6461" i="33"/>
  <c r="R6461" i="33"/>
  <c r="Q6461" i="33"/>
  <c r="P6461" i="33"/>
  <c r="O6461" i="33"/>
  <c r="N6461" i="33"/>
  <c r="M6461" i="33"/>
  <c r="L6461" i="33"/>
  <c r="K6461" i="33"/>
  <c r="J6461" i="33"/>
  <c r="I6461" i="33"/>
  <c r="H6461" i="33"/>
  <c r="G6461" i="33"/>
  <c r="F6461" i="33"/>
  <c r="E6461" i="33"/>
  <c r="D6461" i="33"/>
  <c r="AK6460" i="33"/>
  <c r="AG6460" i="33"/>
  <c r="AH6460" i="33" s="1"/>
  <c r="AF6460" i="33"/>
  <c r="AE6460" i="33"/>
  <c r="AD6460" i="33"/>
  <c r="AC6460" i="33"/>
  <c r="AB6460" i="33"/>
  <c r="AA6460" i="33"/>
  <c r="Z6460" i="33"/>
  <c r="Y6460" i="33"/>
  <c r="X6460" i="33"/>
  <c r="W6460" i="33"/>
  <c r="V6460" i="33"/>
  <c r="U6460" i="33"/>
  <c r="T6460" i="33"/>
  <c r="S6460" i="33"/>
  <c r="R6460" i="33"/>
  <c r="Q6460" i="33"/>
  <c r="P6460" i="33"/>
  <c r="O6460" i="33"/>
  <c r="N6460" i="33"/>
  <c r="AJ6460" i="33" s="1"/>
  <c r="AM6460" i="33" s="1"/>
  <c r="M6460" i="33"/>
  <c r="L6460" i="33"/>
  <c r="K6460" i="33"/>
  <c r="J6460" i="33"/>
  <c r="I6460" i="33"/>
  <c r="H6460" i="33"/>
  <c r="G6460" i="33"/>
  <c r="F6460" i="33"/>
  <c r="E6460" i="33"/>
  <c r="D6460" i="33"/>
  <c r="AK6459" i="33"/>
  <c r="AH6459" i="33"/>
  <c r="AG6459" i="33"/>
  <c r="AF6459" i="33"/>
  <c r="AE6459" i="33"/>
  <c r="AD6459" i="33"/>
  <c r="AC6459" i="33"/>
  <c r="AB6459" i="33"/>
  <c r="AA6459" i="33"/>
  <c r="Z6459" i="33"/>
  <c r="Y6459" i="33"/>
  <c r="X6459" i="33"/>
  <c r="W6459" i="33"/>
  <c r="V6459" i="33"/>
  <c r="U6459" i="33"/>
  <c r="T6459" i="33"/>
  <c r="S6459" i="33"/>
  <c r="R6459" i="33"/>
  <c r="Q6459" i="33"/>
  <c r="P6459" i="33"/>
  <c r="O6459" i="33"/>
  <c r="N6459" i="33"/>
  <c r="M6459" i="33"/>
  <c r="L6459" i="33"/>
  <c r="K6459" i="33"/>
  <c r="J6459" i="33"/>
  <c r="I6459" i="33"/>
  <c r="H6459" i="33"/>
  <c r="G6459" i="33"/>
  <c r="F6459" i="33"/>
  <c r="E6459" i="33"/>
  <c r="D6459" i="33"/>
  <c r="AK6458" i="33"/>
  <c r="AH6458" i="33"/>
  <c r="AG6458" i="33"/>
  <c r="AF6458" i="33"/>
  <c r="AE6458" i="33"/>
  <c r="AD6458" i="33"/>
  <c r="AC6458" i="33"/>
  <c r="AB6458" i="33"/>
  <c r="AA6458" i="33"/>
  <c r="Z6458" i="33"/>
  <c r="Y6458" i="33"/>
  <c r="X6458" i="33"/>
  <c r="W6458" i="33"/>
  <c r="V6458" i="33"/>
  <c r="U6458" i="33"/>
  <c r="T6458" i="33"/>
  <c r="S6458" i="33"/>
  <c r="R6458" i="33"/>
  <c r="Q6458" i="33"/>
  <c r="P6458" i="33"/>
  <c r="O6458" i="33"/>
  <c r="N6458" i="33"/>
  <c r="M6458" i="33"/>
  <c r="L6458" i="33"/>
  <c r="K6458" i="33"/>
  <c r="AJ6458" i="33" s="1"/>
  <c r="AM6458" i="33" s="1"/>
  <c r="J6458" i="33"/>
  <c r="I6458" i="33"/>
  <c r="H6458" i="33"/>
  <c r="G6458" i="33"/>
  <c r="F6458" i="33"/>
  <c r="E6458" i="33"/>
  <c r="D6458" i="33"/>
  <c r="AK6457" i="33"/>
  <c r="AH6457" i="33"/>
  <c r="AG6457" i="33"/>
  <c r="AF6457" i="33"/>
  <c r="AE6457" i="33"/>
  <c r="AD6457" i="33"/>
  <c r="AC6457" i="33"/>
  <c r="AB6457" i="33"/>
  <c r="AA6457" i="33"/>
  <c r="Z6457" i="33"/>
  <c r="Y6457" i="33"/>
  <c r="X6457" i="33"/>
  <c r="W6457" i="33"/>
  <c r="V6457" i="33"/>
  <c r="U6457" i="33"/>
  <c r="T6457" i="33"/>
  <c r="S6457" i="33"/>
  <c r="R6457" i="33"/>
  <c r="Q6457" i="33"/>
  <c r="P6457" i="33"/>
  <c r="O6457" i="33"/>
  <c r="N6457" i="33"/>
  <c r="M6457" i="33"/>
  <c r="L6457" i="33"/>
  <c r="K6457" i="33"/>
  <c r="J6457" i="33"/>
  <c r="I6457" i="33"/>
  <c r="H6457" i="33"/>
  <c r="G6457" i="33"/>
  <c r="F6457" i="33"/>
  <c r="E6457" i="33"/>
  <c r="D6457" i="33"/>
  <c r="AK6456" i="33"/>
  <c r="AJ6456" i="33"/>
  <c r="AM6456" i="33" s="1"/>
  <c r="AG6456" i="33"/>
  <c r="AH6456" i="33" s="1"/>
  <c r="AF6456" i="33"/>
  <c r="AE6456" i="33"/>
  <c r="AD6456" i="33"/>
  <c r="AC6456" i="33"/>
  <c r="AB6456" i="33"/>
  <c r="AA6456" i="33"/>
  <c r="Z6456" i="33"/>
  <c r="Y6456" i="33"/>
  <c r="X6456" i="33"/>
  <c r="W6456" i="33"/>
  <c r="V6456" i="33"/>
  <c r="U6456" i="33"/>
  <c r="T6456" i="33"/>
  <c r="S6456" i="33"/>
  <c r="R6456" i="33"/>
  <c r="Q6456" i="33"/>
  <c r="P6456" i="33"/>
  <c r="O6456" i="33"/>
  <c r="N6456" i="33"/>
  <c r="M6456" i="33"/>
  <c r="L6456" i="33"/>
  <c r="K6456" i="33"/>
  <c r="J6456" i="33"/>
  <c r="I6456" i="33"/>
  <c r="H6456" i="33"/>
  <c r="G6456" i="33"/>
  <c r="F6456" i="33"/>
  <c r="E6456" i="33"/>
  <c r="D6456" i="33"/>
  <c r="AK6455" i="33"/>
  <c r="AH6455" i="33"/>
  <c r="AG6455" i="33"/>
  <c r="AF6455" i="33"/>
  <c r="AE6455" i="33"/>
  <c r="AD6455" i="33"/>
  <c r="AC6455" i="33"/>
  <c r="AB6455" i="33"/>
  <c r="AA6455" i="33"/>
  <c r="Z6455" i="33"/>
  <c r="Y6455" i="33"/>
  <c r="X6455" i="33"/>
  <c r="W6455" i="33"/>
  <c r="V6455" i="33"/>
  <c r="U6455" i="33"/>
  <c r="T6455" i="33"/>
  <c r="S6455" i="33"/>
  <c r="R6455" i="33"/>
  <c r="Q6455" i="33"/>
  <c r="P6455" i="33"/>
  <c r="O6455" i="33"/>
  <c r="N6455" i="33"/>
  <c r="M6455" i="33"/>
  <c r="L6455" i="33"/>
  <c r="K6455" i="33"/>
  <c r="J6455" i="33"/>
  <c r="AJ6455" i="33" s="1"/>
  <c r="AM6455" i="33" s="1"/>
  <c r="I6455" i="33"/>
  <c r="H6455" i="33"/>
  <c r="G6455" i="33"/>
  <c r="F6455" i="33"/>
  <c r="E6455" i="33"/>
  <c r="D6455" i="33"/>
  <c r="AK6454" i="33"/>
  <c r="AG6454" i="33"/>
  <c r="AH6454" i="33" s="1"/>
  <c r="AF6454" i="33"/>
  <c r="AE6454" i="33"/>
  <c r="AD6454" i="33"/>
  <c r="AC6454" i="33"/>
  <c r="AB6454" i="33"/>
  <c r="AA6454" i="33"/>
  <c r="Z6454" i="33"/>
  <c r="Y6454" i="33"/>
  <c r="X6454" i="33"/>
  <c r="W6454" i="33"/>
  <c r="V6454" i="33"/>
  <c r="U6454" i="33"/>
  <c r="T6454" i="33"/>
  <c r="S6454" i="33"/>
  <c r="R6454" i="33"/>
  <c r="Q6454" i="33"/>
  <c r="P6454" i="33"/>
  <c r="O6454" i="33"/>
  <c r="N6454" i="33"/>
  <c r="M6454" i="33"/>
  <c r="L6454" i="33"/>
  <c r="K6454" i="33"/>
  <c r="J6454" i="33"/>
  <c r="I6454" i="33"/>
  <c r="H6454" i="33"/>
  <c r="AJ6454" i="33" s="1"/>
  <c r="AM6454" i="33" s="1"/>
  <c r="G6454" i="33"/>
  <c r="F6454" i="33"/>
  <c r="E6454" i="33"/>
  <c r="D6454" i="33"/>
  <c r="D6295" i="33"/>
  <c r="P6524" i="33" l="1"/>
  <c r="P6525" i="33"/>
  <c r="P6523" i="33"/>
  <c r="P6526" i="33"/>
  <c r="P6532" i="33" s="1"/>
  <c r="AF6531" i="33"/>
  <c r="K6526" i="33"/>
  <c r="K6532" i="33" s="1"/>
  <c r="J6556" i="33"/>
  <c r="AJ6497" i="33"/>
  <c r="AJ6500" i="33"/>
  <c r="AJ6459" i="33"/>
  <c r="AM6459" i="33" s="1"/>
  <c r="AJ6486" i="33"/>
  <c r="AM6486" i="33" s="1"/>
  <c r="K6490" i="33"/>
  <c r="L6499" i="33"/>
  <c r="S6500" i="33"/>
  <c r="AB6531" i="33"/>
  <c r="AF6525" i="33"/>
  <c r="M6531" i="33"/>
  <c r="AJ6461" i="33"/>
  <c r="AM6461" i="33" s="1"/>
  <c r="AJ6471" i="33"/>
  <c r="AM6471" i="33" s="1"/>
  <c r="AJ6481" i="33"/>
  <c r="AM6481" i="33" s="1"/>
  <c r="M6490" i="33"/>
  <c r="Z6490" i="33"/>
  <c r="N6499" i="33"/>
  <c r="T6520" i="33"/>
  <c r="F6546" i="33"/>
  <c r="F6553" i="33" s="1"/>
  <c r="F6554" i="33"/>
  <c r="N6546" i="33"/>
  <c r="N6554" i="33"/>
  <c r="V6546" i="33"/>
  <c r="V6554" i="33" s="1"/>
  <c r="AD6554" i="33"/>
  <c r="G6555" i="33"/>
  <c r="O6546" i="33"/>
  <c r="O6560" i="33" s="1"/>
  <c r="W6546" i="33"/>
  <c r="AE6546" i="33"/>
  <c r="X6556" i="33"/>
  <c r="AF6556" i="33"/>
  <c r="AG6557" i="33"/>
  <c r="AG6558" i="33"/>
  <c r="Z6559" i="33"/>
  <c r="AH6559" i="33"/>
  <c r="AA6560" i="33"/>
  <c r="AJ6473" i="33"/>
  <c r="AM6473" i="33" s="1"/>
  <c r="AA6490" i="33"/>
  <c r="AB6499" i="33"/>
  <c r="N6512" i="33"/>
  <c r="N6520" i="33" s="1"/>
  <c r="N6519" i="33"/>
  <c r="V6512" i="33"/>
  <c r="V6523" i="33" s="1"/>
  <c r="V6519" i="33"/>
  <c r="AD6512" i="33"/>
  <c r="AD6524" i="33" s="1"/>
  <c r="AD6519" i="33"/>
  <c r="G6521" i="33"/>
  <c r="O6521" i="33"/>
  <c r="X6522" i="33"/>
  <c r="AF6522" i="33"/>
  <c r="Q6524" i="33"/>
  <c r="AG6524" i="33"/>
  <c r="J6525" i="33"/>
  <c r="AH6525" i="33"/>
  <c r="D6525" i="33"/>
  <c r="D6524" i="33"/>
  <c r="D6520" i="33"/>
  <c r="T6519" i="33"/>
  <c r="W6520" i="33"/>
  <c r="G6556" i="33"/>
  <c r="G6554" i="33"/>
  <c r="G6559" i="33"/>
  <c r="G6557" i="33"/>
  <c r="G6553" i="33"/>
  <c r="G6560" i="33"/>
  <c r="G6558" i="33"/>
  <c r="AJ6483" i="33"/>
  <c r="AM6483" i="33" s="1"/>
  <c r="AC6490" i="33"/>
  <c r="D6499" i="33"/>
  <c r="AD6499" i="33"/>
  <c r="O6526" i="33"/>
  <c r="O6532" i="33" s="1"/>
  <c r="O6522" i="33"/>
  <c r="W6523" i="33"/>
  <c r="W6524" i="33"/>
  <c r="AE6520" i="33"/>
  <c r="P6521" i="33"/>
  <c r="X6521" i="33"/>
  <c r="R6523" i="33"/>
  <c r="K6525" i="33"/>
  <c r="G6512" i="33"/>
  <c r="G6520" i="33" s="1"/>
  <c r="G6531" i="33" s="1"/>
  <c r="P6522" i="33"/>
  <c r="H6546" i="33"/>
  <c r="H6556" i="33" s="1"/>
  <c r="P6554" i="33"/>
  <c r="P6546" i="33"/>
  <c r="P6556" i="33" s="1"/>
  <c r="X6554" i="33"/>
  <c r="X6553" i="33"/>
  <c r="AF6546" i="33"/>
  <c r="AF6554" i="33" s="1"/>
  <c r="Y6555" i="33"/>
  <c r="AG6555" i="33"/>
  <c r="R6556" i="33"/>
  <c r="K6558" i="33"/>
  <c r="S6546" i="33"/>
  <c r="S6557" i="33"/>
  <c r="AA6557" i="33"/>
  <c r="AA6546" i="33"/>
  <c r="D6559" i="33"/>
  <c r="L6559" i="33"/>
  <c r="L6546" i="33"/>
  <c r="T6546" i="33"/>
  <c r="T6556" i="33" s="1"/>
  <c r="U6560" i="33"/>
  <c r="AC6560" i="33"/>
  <c r="X6546" i="33"/>
  <c r="AJ6463" i="33"/>
  <c r="AM6463" i="33" s="1"/>
  <c r="AJ6465" i="33"/>
  <c r="AM6465" i="33" s="1"/>
  <c r="AJ6475" i="33"/>
  <c r="AM6475" i="33" s="1"/>
  <c r="AJ6485" i="33"/>
  <c r="AM6485" i="33" s="1"/>
  <c r="P6490" i="33"/>
  <c r="X6490" i="33"/>
  <c r="AF6490" i="33"/>
  <c r="E6490" i="33"/>
  <c r="R6490" i="33"/>
  <c r="F6499" i="33"/>
  <c r="H6520" i="33"/>
  <c r="P6520" i="33"/>
  <c r="AF6519" i="33"/>
  <c r="AA6523" i="33"/>
  <c r="D6521" i="33"/>
  <c r="W6522" i="33"/>
  <c r="O6524" i="33"/>
  <c r="D6526" i="33"/>
  <c r="AD6546" i="33"/>
  <c r="I6490" i="33"/>
  <c r="I6499" i="33"/>
  <c r="AJ6499" i="33" s="1"/>
  <c r="Q6490" i="33"/>
  <c r="Q6499" i="33"/>
  <c r="Y6490" i="33"/>
  <c r="Y6499" i="33"/>
  <c r="AG6490" i="33"/>
  <c r="AG6499" i="33"/>
  <c r="T6499" i="33"/>
  <c r="U6501" i="33"/>
  <c r="U6521" i="33" s="1"/>
  <c r="AG6512" i="33"/>
  <c r="AG6523" i="33" s="1"/>
  <c r="AA6522" i="33"/>
  <c r="AJ6457" i="33"/>
  <c r="AM6457" i="33" s="1"/>
  <c r="AJ6467" i="33"/>
  <c r="AM6467" i="33" s="1"/>
  <c r="AJ6477" i="33"/>
  <c r="AM6477" i="33" s="1"/>
  <c r="AJ6487" i="33"/>
  <c r="AM6487" i="33" s="1"/>
  <c r="AH6490" i="33"/>
  <c r="V6499" i="33"/>
  <c r="H6501" i="33"/>
  <c r="AH6519" i="33"/>
  <c r="D6522" i="33"/>
  <c r="W6526" i="33"/>
  <c r="W6532" i="33" s="1"/>
  <c r="D6519" i="33"/>
  <c r="F6520" i="33"/>
  <c r="F6531" i="33" s="1"/>
  <c r="D6523" i="33"/>
  <c r="AJ6469" i="33"/>
  <c r="AM6469" i="33" s="1"/>
  <c r="J6490" i="33"/>
  <c r="AB6523" i="33"/>
  <c r="AB6519" i="33"/>
  <c r="AB6522" i="33"/>
  <c r="U6520" i="33"/>
  <c r="U6519" i="33"/>
  <c r="Y6512" i="33"/>
  <c r="Y6519" i="33" s="1"/>
  <c r="F6519" i="33"/>
  <c r="D6554" i="33"/>
  <c r="L6554" i="33"/>
  <c r="T6554" i="33"/>
  <c r="U6555" i="33"/>
  <c r="AC6555" i="33"/>
  <c r="H6490" i="33"/>
  <c r="Y6520" i="33"/>
  <c r="S6522" i="33"/>
  <c r="T6524" i="33"/>
  <c r="M6525" i="33"/>
  <c r="AC6525" i="33"/>
  <c r="F6526" i="33"/>
  <c r="F6532" i="33" s="1"/>
  <c r="AD6526" i="33"/>
  <c r="AD6532" i="33" s="1"/>
  <c r="AA6556" i="33"/>
  <c r="V6560" i="33"/>
  <c r="AD6560" i="33"/>
  <c r="J6512" i="33"/>
  <c r="R6512" i="33"/>
  <c r="R6525" i="33" s="1"/>
  <c r="Z6512" i="33"/>
  <c r="Z6526" i="33" s="1"/>
  <c r="Z6532" i="33" s="1"/>
  <c r="AH6512" i="33"/>
  <c r="AH6521" i="33" s="1"/>
  <c r="S6521" i="33"/>
  <c r="AA6521" i="33"/>
  <c r="T6522" i="33"/>
  <c r="M6524" i="33"/>
  <c r="M6523" i="33"/>
  <c r="U6524" i="33"/>
  <c r="U6523" i="33"/>
  <c r="AC6524" i="33"/>
  <c r="AC6523" i="33"/>
  <c r="F6525" i="33"/>
  <c r="N6525" i="33"/>
  <c r="AD6525" i="33"/>
  <c r="G6526" i="33"/>
  <c r="G6532" i="33" s="1"/>
  <c r="I6512" i="33"/>
  <c r="I6521" i="33" s="1"/>
  <c r="J6519" i="33"/>
  <c r="K6546" i="33"/>
  <c r="K6557" i="33" s="1"/>
  <c r="AA6555" i="33"/>
  <c r="K6520" i="33"/>
  <c r="K6519" i="33"/>
  <c r="K6512" i="33"/>
  <c r="S6512" i="33"/>
  <c r="S6526" i="33" s="1"/>
  <c r="S6532" i="33" s="1"/>
  <c r="AA6512" i="33"/>
  <c r="E6522" i="33"/>
  <c r="M6522" i="33"/>
  <c r="AC6522" i="33"/>
  <c r="AC6530" i="33" s="1"/>
  <c r="AC6534" i="33" s="1"/>
  <c r="F6524" i="33"/>
  <c r="F6523" i="33"/>
  <c r="N6523" i="33"/>
  <c r="V6524" i="33"/>
  <c r="AD6523" i="33"/>
  <c r="G6525" i="33"/>
  <c r="O6525" i="33"/>
  <c r="H6526" i="33"/>
  <c r="AF6526" i="33"/>
  <c r="AF6532" i="33" s="1"/>
  <c r="L6512" i="33"/>
  <c r="L6524" i="33" s="1"/>
  <c r="X6512" i="33"/>
  <c r="X6519" i="33" s="1"/>
  <c r="D6555" i="33"/>
  <c r="L6555" i="33"/>
  <c r="T6555" i="33"/>
  <c r="U6556" i="33"/>
  <c r="P6560" i="33"/>
  <c r="X6560" i="33"/>
  <c r="H6559" i="33"/>
  <c r="P6559" i="33"/>
  <c r="X6559" i="33"/>
  <c r="H6524" i="33"/>
  <c r="AF6523" i="33"/>
  <c r="AH6526" i="33"/>
  <c r="AH6532" i="33" s="1"/>
  <c r="V6555" i="33"/>
  <c r="O6556" i="33"/>
  <c r="O6520" i="33"/>
  <c r="O6531" i="33" s="1"/>
  <c r="O6519" i="33"/>
  <c r="W6519" i="33"/>
  <c r="H6521" i="33"/>
  <c r="AF6521" i="33"/>
  <c r="Y6522" i="33"/>
  <c r="AG6522" i="33"/>
  <c r="AH6524" i="33"/>
  <c r="S6525" i="33"/>
  <c r="T6526" i="33"/>
  <c r="T6532" i="33" s="1"/>
  <c r="E6512" i="33"/>
  <c r="Q6512" i="33"/>
  <c r="Q6519" i="33" s="1"/>
  <c r="AE6512" i="33"/>
  <c r="H6555" i="33"/>
  <c r="P6555" i="33"/>
  <c r="X6555" i="33"/>
  <c r="D6560" i="33"/>
  <c r="L6560" i="33"/>
  <c r="E6521" i="33"/>
  <c r="M6521" i="33"/>
  <c r="M6528" i="33" s="1"/>
  <c r="AC6521" i="33"/>
  <c r="F6522" i="33"/>
  <c r="N6522" i="33"/>
  <c r="AD6522" i="33"/>
  <c r="Q6526" i="33"/>
  <c r="Q6532" i="33" s="1"/>
  <c r="AG6526" i="33"/>
  <c r="AG6532" i="33" s="1"/>
  <c r="X6520" i="33"/>
  <c r="G6524" i="33"/>
  <c r="AF6524" i="33"/>
  <c r="I6546" i="33"/>
  <c r="Q6546" i="33"/>
  <c r="Q6555" i="33" s="1"/>
  <c r="Y6546" i="33"/>
  <c r="Y6557" i="33" s="1"/>
  <c r="AG6546" i="33"/>
  <c r="D6558" i="33"/>
  <c r="D6557" i="33"/>
  <c r="L6558" i="33"/>
  <c r="L6557" i="33"/>
  <c r="T6558" i="33"/>
  <c r="T6557" i="33"/>
  <c r="AC6559" i="33"/>
  <c r="I6553" i="33"/>
  <c r="AC6520" i="33"/>
  <c r="AC6531" i="33" s="1"/>
  <c r="F6521" i="33"/>
  <c r="V6521" i="33"/>
  <c r="AD6521" i="33"/>
  <c r="Q6525" i="33"/>
  <c r="Y6525" i="33"/>
  <c r="AG6525" i="33"/>
  <c r="P6519" i="33"/>
  <c r="J6546" i="33"/>
  <c r="J6559" i="33" s="1"/>
  <c r="R6546" i="33"/>
  <c r="R6559" i="33" s="1"/>
  <c r="Z6546" i="33"/>
  <c r="AH6546" i="33"/>
  <c r="D6556" i="33"/>
  <c r="L6556" i="33"/>
  <c r="U6558" i="33"/>
  <c r="U6557" i="33"/>
  <c r="J6553" i="33"/>
  <c r="Q6521" i="33"/>
  <c r="Y6521" i="33"/>
  <c r="AG6521" i="33"/>
  <c r="E6526" i="33"/>
  <c r="E6532" i="33" s="1"/>
  <c r="M6526" i="33"/>
  <c r="M6532" i="33" s="1"/>
  <c r="AC6526" i="33"/>
  <c r="AC6532" i="33" s="1"/>
  <c r="E6546" i="33"/>
  <c r="E6560" i="33" s="1"/>
  <c r="M6546" i="33"/>
  <c r="M6553" i="33" s="1"/>
  <c r="M6554" i="33"/>
  <c r="U6546" i="33"/>
  <c r="U6559" i="33" s="1"/>
  <c r="U6554" i="33"/>
  <c r="U6553" i="33"/>
  <c r="AC6546" i="33"/>
  <c r="AC6556" i="33" s="1"/>
  <c r="AC6554" i="33"/>
  <c r="AC6553" i="33"/>
  <c r="H6558" i="33"/>
  <c r="P6557" i="33"/>
  <c r="X6558" i="33"/>
  <c r="X6557" i="33"/>
  <c r="AF6558" i="33"/>
  <c r="AF6557" i="33"/>
  <c r="AB6546" i="33"/>
  <c r="AB6558" i="33" s="1"/>
  <c r="D6553" i="33"/>
  <c r="L6553" i="33"/>
  <c r="I6560" i="33" l="1"/>
  <c r="I6556" i="33"/>
  <c r="M6556" i="33"/>
  <c r="L6521" i="33"/>
  <c r="Z6521" i="33"/>
  <c r="AB6553" i="33"/>
  <c r="E6553" i="33"/>
  <c r="M6557" i="33"/>
  <c r="AH6558" i="33"/>
  <c r="AH6557" i="33"/>
  <c r="AB6560" i="33"/>
  <c r="AE6524" i="33"/>
  <c r="AE6522" i="33"/>
  <c r="AE6523" i="33"/>
  <c r="AE6526" i="33"/>
  <c r="AE6532" i="33" s="1"/>
  <c r="Z6523" i="33"/>
  <c r="AE6519" i="33"/>
  <c r="E6556" i="33"/>
  <c r="H6532" i="33"/>
  <c r="N6524" i="33"/>
  <c r="N6531" i="33" s="1"/>
  <c r="AA6524" i="33"/>
  <c r="AA6520" i="33"/>
  <c r="AH6555" i="33"/>
  <c r="U6525" i="33"/>
  <c r="U6530" i="33" s="1"/>
  <c r="U6534" i="33" s="1"/>
  <c r="S6523" i="33"/>
  <c r="T6559" i="33"/>
  <c r="S6553" i="33"/>
  <c r="S6556" i="33"/>
  <c r="S6554" i="33"/>
  <c r="S6559" i="33"/>
  <c r="S6555" i="33"/>
  <c r="W6531" i="33"/>
  <c r="I6524" i="33"/>
  <c r="I6557" i="33"/>
  <c r="W6559" i="33"/>
  <c r="W6557" i="33"/>
  <c r="W6553" i="33"/>
  <c r="W6560" i="33"/>
  <c r="W6558" i="33"/>
  <c r="W6556" i="33"/>
  <c r="W6554" i="33"/>
  <c r="V6553" i="33"/>
  <c r="T6531" i="33"/>
  <c r="M6530" i="33"/>
  <c r="M6534" i="33" s="1"/>
  <c r="T6553" i="33"/>
  <c r="E6554" i="33"/>
  <c r="M6558" i="33"/>
  <c r="Z6554" i="33"/>
  <c r="Z6557" i="33"/>
  <c r="Z6555" i="33"/>
  <c r="Z6560" i="33"/>
  <c r="Z6553" i="33"/>
  <c r="Z6558" i="33"/>
  <c r="I6525" i="33"/>
  <c r="S6524" i="33"/>
  <c r="V6522" i="33"/>
  <c r="T6560" i="33"/>
  <c r="Q6530" i="33"/>
  <c r="Q6534" i="33" s="1"/>
  <c r="Z6524" i="33"/>
  <c r="W6528" i="33"/>
  <c r="W6530" i="33"/>
  <c r="W6534" i="33" s="1"/>
  <c r="AF6560" i="33"/>
  <c r="AB6555" i="33"/>
  <c r="AA6519" i="33"/>
  <c r="V6559" i="33"/>
  <c r="V6525" i="33"/>
  <c r="AH6520" i="33"/>
  <c r="AH6531" i="33" s="1"/>
  <c r="J6555" i="33"/>
  <c r="AB6530" i="33"/>
  <c r="AB6534" i="33" s="1"/>
  <c r="AB6528" i="33"/>
  <c r="AD6558" i="33"/>
  <c r="AD6556" i="33"/>
  <c r="AD6559" i="33"/>
  <c r="AD6557" i="33"/>
  <c r="AD6555" i="33"/>
  <c r="AH6522" i="33"/>
  <c r="S6558" i="33"/>
  <c r="P6553" i="33"/>
  <c r="P6562" i="33" s="1"/>
  <c r="AH6523" i="33"/>
  <c r="AH6530" i="33" s="1"/>
  <c r="AH6534" i="33" s="1"/>
  <c r="T6528" i="33"/>
  <c r="T6530" i="33"/>
  <c r="T6534" i="33" s="1"/>
  <c r="AD6520" i="33"/>
  <c r="AD6531" i="33" s="1"/>
  <c r="I6558" i="33"/>
  <c r="W6555" i="33"/>
  <c r="Q6560" i="33"/>
  <c r="Q6556" i="33"/>
  <c r="Q6553" i="33"/>
  <c r="Q6559" i="33"/>
  <c r="AB6554" i="33"/>
  <c r="L6525" i="33"/>
  <c r="U6562" i="33"/>
  <c r="R6555" i="33"/>
  <c r="R6553" i="33"/>
  <c r="R6560" i="33"/>
  <c r="R6558" i="33"/>
  <c r="R6554" i="33"/>
  <c r="R6557" i="33"/>
  <c r="E6519" i="33"/>
  <c r="E6520" i="33"/>
  <c r="Z6520" i="33"/>
  <c r="Z6531" i="33" s="1"/>
  <c r="Z6519" i="33"/>
  <c r="Z6522" i="33"/>
  <c r="E6559" i="33"/>
  <c r="K6530" i="33"/>
  <c r="K6534" i="33" s="1"/>
  <c r="I6520" i="33"/>
  <c r="I6531" i="33" s="1"/>
  <c r="AB6559" i="33"/>
  <c r="L6562" i="33"/>
  <c r="E6557" i="33"/>
  <c r="E6523" i="33"/>
  <c r="I6519" i="33"/>
  <c r="F6528" i="33"/>
  <c r="F6530" i="33"/>
  <c r="F6534" i="33" s="1"/>
  <c r="AH6528" i="33"/>
  <c r="V6530" i="33"/>
  <c r="V6534" i="33" s="1"/>
  <c r="O6559" i="33"/>
  <c r="O6557" i="33"/>
  <c r="O6553" i="33"/>
  <c r="O6562" i="33" s="1"/>
  <c r="O6558" i="33"/>
  <c r="O6554" i="33"/>
  <c r="AC6528" i="33"/>
  <c r="J6557" i="33"/>
  <c r="J6554" i="33"/>
  <c r="J6562" i="33" s="1"/>
  <c r="J6560" i="33"/>
  <c r="J6558" i="33"/>
  <c r="AJ6558" i="33" s="1"/>
  <c r="S6519" i="33"/>
  <c r="E6524" i="33"/>
  <c r="R6522" i="33"/>
  <c r="R6519" i="33"/>
  <c r="R6520" i="33"/>
  <c r="R6526" i="33"/>
  <c r="R6532" i="33" s="1"/>
  <c r="R6524" i="33"/>
  <c r="AJ6524" i="33" s="1"/>
  <c r="AJ6501" i="33"/>
  <c r="H6525" i="33"/>
  <c r="AJ6525" i="33" s="1"/>
  <c r="G6519" i="33"/>
  <c r="Y6523" i="33"/>
  <c r="Y6528" i="33" s="1"/>
  <c r="H6522" i="33"/>
  <c r="AJ6522" i="33" s="1"/>
  <c r="O6555" i="33"/>
  <c r="N6559" i="33"/>
  <c r="N6557" i="33"/>
  <c r="N6555" i="33"/>
  <c r="N6560" i="33"/>
  <c r="N6558" i="33"/>
  <c r="N6556" i="33"/>
  <c r="G6523" i="33"/>
  <c r="AH6554" i="33"/>
  <c r="P6558" i="33"/>
  <c r="U6526" i="33"/>
  <c r="U6532" i="33" s="1"/>
  <c r="AC6557" i="33"/>
  <c r="AB6556" i="33"/>
  <c r="P6530" i="33"/>
  <c r="P6528" i="33"/>
  <c r="N6521" i="33"/>
  <c r="N6528" i="33" s="1"/>
  <c r="AB6557" i="33"/>
  <c r="AG6559" i="33"/>
  <c r="AG6553" i="33"/>
  <c r="AG6562" i="33" s="1"/>
  <c r="AG6560" i="33"/>
  <c r="AG6556" i="33"/>
  <c r="AG6554" i="33"/>
  <c r="AF6555" i="33"/>
  <c r="L6526" i="33"/>
  <c r="L6532" i="33" s="1"/>
  <c r="Q6522" i="33"/>
  <c r="AH6560" i="33"/>
  <c r="G6522" i="33"/>
  <c r="H6560" i="33"/>
  <c r="U6522" i="33"/>
  <c r="S6520" i="33"/>
  <c r="AH6553" i="33"/>
  <c r="J6521" i="33"/>
  <c r="J6530" i="33" s="1"/>
  <c r="J6526" i="33"/>
  <c r="J6532" i="33" s="1"/>
  <c r="J6522" i="33"/>
  <c r="J6523" i="33"/>
  <c r="J6528" i="33" s="1"/>
  <c r="J6520" i="33"/>
  <c r="J6524" i="33"/>
  <c r="V6526" i="33"/>
  <c r="V6532" i="33" s="1"/>
  <c r="L6523" i="33"/>
  <c r="M6555" i="33"/>
  <c r="AJ6555" i="33" s="1"/>
  <c r="X6526" i="33"/>
  <c r="X6532" i="33" s="1"/>
  <c r="AG6520" i="33"/>
  <c r="AG6531" i="33" s="1"/>
  <c r="AG6519" i="33"/>
  <c r="M6560" i="33"/>
  <c r="AA6559" i="33"/>
  <c r="AA6553" i="33"/>
  <c r="AA6554" i="33"/>
  <c r="AH6556" i="33"/>
  <c r="AF6553" i="33"/>
  <c r="H6553" i="33"/>
  <c r="Y6524" i="33"/>
  <c r="Y6531" i="33" s="1"/>
  <c r="AE6521" i="33"/>
  <c r="V6520" i="33"/>
  <c r="V6531" i="33" s="1"/>
  <c r="S6560" i="33"/>
  <c r="N6553" i="33"/>
  <c r="Q6554" i="33"/>
  <c r="M6559" i="33"/>
  <c r="O6528" i="33"/>
  <c r="O6530" i="33"/>
  <c r="O6534" i="33" s="1"/>
  <c r="E6525" i="33"/>
  <c r="I6555" i="33"/>
  <c r="E6558" i="33"/>
  <c r="K6559" i="33"/>
  <c r="AJ6559" i="33" s="1"/>
  <c r="K6555" i="33"/>
  <c r="K6553" i="33"/>
  <c r="K6556" i="33"/>
  <c r="AJ6556" i="33" s="1"/>
  <c r="K6554" i="33"/>
  <c r="Y6530" i="33"/>
  <c r="R6521" i="33"/>
  <c r="AF6530" i="33"/>
  <c r="AF6534" i="33" s="1"/>
  <c r="AF6528" i="33"/>
  <c r="G6562" i="33"/>
  <c r="I6554" i="33"/>
  <c r="I6562" i="33" s="1"/>
  <c r="H6557" i="33"/>
  <c r="AC6558" i="33"/>
  <c r="H6519" i="33"/>
  <c r="Y6556" i="33"/>
  <c r="Y6554" i="33"/>
  <c r="Y6559" i="33"/>
  <c r="Y6560" i="33"/>
  <c r="Y6553" i="33"/>
  <c r="Y6562" i="33" s="1"/>
  <c r="Y6526" i="33"/>
  <c r="Y6532" i="33" s="1"/>
  <c r="AA6525" i="33"/>
  <c r="I6522" i="33"/>
  <c r="I6559" i="33"/>
  <c r="AF6559" i="33"/>
  <c r="X6525" i="33"/>
  <c r="X6524" i="33"/>
  <c r="X6531" i="33" s="1"/>
  <c r="X6523" i="33"/>
  <c r="X6528" i="33" s="1"/>
  <c r="K6524" i="33"/>
  <c r="K6523" i="33"/>
  <c r="K6521" i="33"/>
  <c r="K6528" i="33" s="1"/>
  <c r="K6522" i="33"/>
  <c r="L6522" i="33"/>
  <c r="N6526" i="33"/>
  <c r="N6532" i="33" s="1"/>
  <c r="E6555" i="33"/>
  <c r="AE6525" i="33"/>
  <c r="Q6520" i="33"/>
  <c r="Q6531" i="33" s="1"/>
  <c r="P6531" i="33"/>
  <c r="AA6558" i="33"/>
  <c r="Z6556" i="33"/>
  <c r="H6554" i="33"/>
  <c r="H6523" i="33"/>
  <c r="AJ6523" i="33" s="1"/>
  <c r="Q6523" i="33"/>
  <c r="K6560" i="33"/>
  <c r="Y6558" i="33"/>
  <c r="AD6553" i="33"/>
  <c r="L6520" i="33"/>
  <c r="L6531" i="33" s="1"/>
  <c r="L6519" i="33"/>
  <c r="U6528" i="33"/>
  <c r="H6531" i="33"/>
  <c r="X6562" i="33"/>
  <c r="N6530" i="33"/>
  <c r="Q6557" i="33"/>
  <c r="AE6554" i="33"/>
  <c r="AE6559" i="33"/>
  <c r="AE6557" i="33"/>
  <c r="AE6553" i="33"/>
  <c r="AE6560" i="33"/>
  <c r="AE6558" i="33"/>
  <c r="AE6556" i="33"/>
  <c r="AE6531" i="33"/>
  <c r="AC6562" i="33"/>
  <c r="I6526" i="33"/>
  <c r="I6532" i="33" s="1"/>
  <c r="K6531" i="33"/>
  <c r="U6531" i="33"/>
  <c r="Z6525" i="33"/>
  <c r="I6523" i="33"/>
  <c r="AD6528" i="33"/>
  <c r="AD6530" i="33"/>
  <c r="AD6534" i="33" s="1"/>
  <c r="Q6558" i="33"/>
  <c r="AE6555" i="33"/>
  <c r="V6558" i="33"/>
  <c r="V6556" i="33"/>
  <c r="V6557" i="33"/>
  <c r="F6558" i="33"/>
  <c r="F6556" i="33"/>
  <c r="F6562" i="33" s="1"/>
  <c r="F6559" i="33"/>
  <c r="F6557" i="33"/>
  <c r="F6555" i="33"/>
  <c r="F6560" i="33"/>
  <c r="AA6526" i="33"/>
  <c r="AA6532" i="33" s="1"/>
  <c r="G30" i="64"/>
  <c r="G30" i="55"/>
  <c r="G30" i="54"/>
  <c r="G30" i="46"/>
  <c r="J6534" i="33" l="1"/>
  <c r="R6528" i="33"/>
  <c r="R6530" i="33"/>
  <c r="Z6528" i="33"/>
  <c r="Z6530" i="33"/>
  <c r="Z6534" i="33" s="1"/>
  <c r="X6530" i="33"/>
  <c r="X6534" i="33" s="1"/>
  <c r="AD6562" i="33"/>
  <c r="N6562" i="33"/>
  <c r="AH6562" i="33"/>
  <c r="V6528" i="33"/>
  <c r="AE6528" i="33"/>
  <c r="AE6530" i="33"/>
  <c r="AE6534" i="33" s="1"/>
  <c r="M6562" i="33"/>
  <c r="H6530" i="33"/>
  <c r="H6528" i="33"/>
  <c r="AJ6519" i="33"/>
  <c r="AA6562" i="33"/>
  <c r="S6531" i="33"/>
  <c r="P6534" i="33"/>
  <c r="G6528" i="33"/>
  <c r="G6530" i="33"/>
  <c r="G6534" i="33" s="1"/>
  <c r="E6531" i="33"/>
  <c r="T6562" i="33"/>
  <c r="W6562" i="33"/>
  <c r="AA6531" i="33"/>
  <c r="N6534" i="33"/>
  <c r="R6562" i="33"/>
  <c r="AE6562" i="33"/>
  <c r="AJ6520" i="33"/>
  <c r="Y6534" i="33"/>
  <c r="S6530" i="33"/>
  <c r="S6528" i="33"/>
  <c r="E6530" i="33"/>
  <c r="E6534" i="33" s="1"/>
  <c r="E6528" i="33"/>
  <c r="Z6562" i="33"/>
  <c r="E6562" i="33"/>
  <c r="AJ6521" i="33"/>
  <c r="AJ6557" i="33"/>
  <c r="J6531" i="33"/>
  <c r="AJ6531" i="33" s="1"/>
  <c r="AF6503" i="33"/>
  <c r="X6503" i="33"/>
  <c r="P6503" i="33"/>
  <c r="H6503" i="33"/>
  <c r="AC6503" i="33"/>
  <c r="U6503" i="33"/>
  <c r="M6503" i="33"/>
  <c r="E6503" i="33"/>
  <c r="AB6503" i="33"/>
  <c r="T6503" i="33"/>
  <c r="L6503" i="33"/>
  <c r="D6503" i="33"/>
  <c r="Z6503" i="33"/>
  <c r="N6503" i="33"/>
  <c r="AH6503" i="33"/>
  <c r="V6503" i="33"/>
  <c r="I6503" i="33"/>
  <c r="AG6503" i="33"/>
  <c r="S6503" i="33"/>
  <c r="G6503" i="33"/>
  <c r="AE6503" i="33"/>
  <c r="K6503" i="33"/>
  <c r="AD6503" i="33"/>
  <c r="J6503" i="33"/>
  <c r="AA6503" i="33"/>
  <c r="F6503" i="33"/>
  <c r="Y6503" i="33"/>
  <c r="W6503" i="33"/>
  <c r="R6503" i="33"/>
  <c r="Q6503" i="33"/>
  <c r="O6503" i="33"/>
  <c r="Q6528" i="33"/>
  <c r="S6562" i="33"/>
  <c r="AB6562" i="33"/>
  <c r="AG6528" i="33"/>
  <c r="AG6530" i="33"/>
  <c r="AG6534" i="33" s="1"/>
  <c r="AJ6532" i="33"/>
  <c r="AJ6554" i="33"/>
  <c r="K6562" i="33"/>
  <c r="AJ6553" i="33"/>
  <c r="H6562" i="33"/>
  <c r="I6530" i="33"/>
  <c r="I6534" i="33" s="1"/>
  <c r="I6528" i="33"/>
  <c r="AA6530" i="33"/>
  <c r="AA6534" i="33" s="1"/>
  <c r="AA6528" i="33"/>
  <c r="AJ6526" i="33"/>
  <c r="V6562" i="33"/>
  <c r="L6528" i="33"/>
  <c r="L6530" i="33"/>
  <c r="L6534" i="33" s="1"/>
  <c r="AF6562" i="33"/>
  <c r="R6531" i="33"/>
  <c r="Q6562" i="33"/>
  <c r="R6534" i="33" l="1"/>
  <c r="S6534" i="33"/>
  <c r="AJ6528" i="33"/>
  <c r="AJ6530" i="33"/>
  <c r="H6534" i="33"/>
  <c r="AJ6503" i="33"/>
  <c r="K23" i="6" l="1"/>
  <c r="H23" i="6"/>
  <c r="G106" i="64"/>
  <c r="G131" i="64" s="1"/>
  <c r="G105" i="64"/>
  <c r="G104" i="64"/>
  <c r="G129" i="64" s="1"/>
  <c r="G55" i="64"/>
  <c r="G54" i="64"/>
  <c r="G27" i="64"/>
  <c r="G53" i="64" s="1"/>
  <c r="G78" i="64" s="1"/>
  <c r="G103" i="64" s="1"/>
  <c r="G128" i="64" s="1"/>
  <c r="G153" i="64" s="1"/>
  <c r="G178" i="64" s="1"/>
  <c r="G203" i="64" s="1"/>
  <c r="G130" i="64" l="1"/>
  <c r="G154" i="64"/>
  <c r="G156" i="64"/>
  <c r="G181" i="64" l="1"/>
  <c r="G179" i="64"/>
  <c r="G155" i="64"/>
  <c r="G54" i="55"/>
  <c r="G55" i="55"/>
  <c r="G54" i="54"/>
  <c r="G55" i="54"/>
  <c r="G206" i="64" l="1"/>
  <c r="G180" i="64"/>
  <c r="G204" i="64"/>
  <c r="K15" i="6"/>
  <c r="H15" i="6"/>
  <c r="G106" i="58"/>
  <c r="G131" i="58" s="1"/>
  <c r="G27" i="58"/>
  <c r="G53" i="58" s="1"/>
  <c r="G78" i="58" s="1"/>
  <c r="G103" i="58" s="1"/>
  <c r="G128" i="58" s="1"/>
  <c r="G153" i="58" s="1"/>
  <c r="G178" i="58" s="1"/>
  <c r="G203" i="58" s="1"/>
  <c r="G205" i="64" l="1"/>
  <c r="G105" i="58"/>
  <c r="G156" i="58"/>
  <c r="K14" i="6"/>
  <c r="H14" i="6"/>
  <c r="G130" i="58" l="1"/>
  <c r="G104" i="58"/>
  <c r="G181" i="58"/>
  <c r="G106" i="57"/>
  <c r="G131" i="57" s="1"/>
  <c r="G55" i="57"/>
  <c r="G54" i="57"/>
  <c r="G104" i="57" s="1"/>
  <c r="G27" i="57"/>
  <c r="G53" i="57" s="1"/>
  <c r="G78" i="57" s="1"/>
  <c r="G103" i="57" s="1"/>
  <c r="G128" i="57" s="1"/>
  <c r="G153" i="57" s="1"/>
  <c r="G178" i="57" s="1"/>
  <c r="G203" i="57" s="1"/>
  <c r="G155" i="58" l="1"/>
  <c r="G129" i="58"/>
  <c r="G206" i="58"/>
  <c r="G129" i="57"/>
  <c r="G156" i="57"/>
  <c r="K13" i="6"/>
  <c r="H13" i="6"/>
  <c r="G106" i="56"/>
  <c r="G131" i="56" s="1"/>
  <c r="G55" i="56"/>
  <c r="G54" i="56"/>
  <c r="G27" i="56"/>
  <c r="G53" i="56" s="1"/>
  <c r="G78" i="56" s="1"/>
  <c r="G103" i="56" s="1"/>
  <c r="G128" i="56" s="1"/>
  <c r="G153" i="56" s="1"/>
  <c r="G178" i="56" s="1"/>
  <c r="G203" i="56" s="1"/>
  <c r="K22" i="6"/>
  <c r="H22" i="6"/>
  <c r="G155" i="55"/>
  <c r="G106" i="55"/>
  <c r="G131" i="55" s="1"/>
  <c r="G105" i="55"/>
  <c r="G130" i="55" s="1"/>
  <c r="G104" i="55"/>
  <c r="G129" i="55" s="1"/>
  <c r="G154" i="55" s="1"/>
  <c r="G27" i="55"/>
  <c r="G53" i="55" s="1"/>
  <c r="G78" i="55" s="1"/>
  <c r="G103" i="55" s="1"/>
  <c r="G128" i="55" s="1"/>
  <c r="G153" i="55" s="1"/>
  <c r="G178" i="55" s="1"/>
  <c r="G203" i="55" s="1"/>
  <c r="K21" i="6"/>
  <c r="H21" i="6"/>
  <c r="G106" i="54"/>
  <c r="G131" i="54" s="1"/>
  <c r="G156" i="54" s="1"/>
  <c r="G181" i="54" s="1"/>
  <c r="G105" i="54"/>
  <c r="G130" i="54" s="1"/>
  <c r="G155" i="54" s="1"/>
  <c r="G104" i="54"/>
  <c r="G129" i="54" s="1"/>
  <c r="G27" i="54"/>
  <c r="G53" i="54" s="1"/>
  <c r="G78" i="54" s="1"/>
  <c r="G103" i="54" s="1"/>
  <c r="G128" i="54" s="1"/>
  <c r="G153" i="54" s="1"/>
  <c r="G178" i="54" s="1"/>
  <c r="G203" i="54" s="1"/>
  <c r="K17" i="6"/>
  <c r="H17" i="6"/>
  <c r="G106" i="53"/>
  <c r="G131" i="53" s="1"/>
  <c r="G105" i="53"/>
  <c r="G104" i="53"/>
  <c r="G55" i="53"/>
  <c r="G54" i="53"/>
  <c r="G27" i="53"/>
  <c r="G53" i="53" s="1"/>
  <c r="G78" i="53" s="1"/>
  <c r="G103" i="53" s="1"/>
  <c r="G128" i="53" s="1"/>
  <c r="G153" i="53" s="1"/>
  <c r="G178" i="53" s="1"/>
  <c r="G203" i="53" s="1"/>
  <c r="K16" i="6"/>
  <c r="K12" i="6"/>
  <c r="K11" i="6"/>
  <c r="G180" i="58" l="1"/>
  <c r="G154" i="58"/>
  <c r="G105" i="57"/>
  <c r="G181" i="57"/>
  <c r="G154" i="57"/>
  <c r="G156" i="56"/>
  <c r="G180" i="55"/>
  <c r="G156" i="55"/>
  <c r="G179" i="55"/>
  <c r="G154" i="54"/>
  <c r="G206" i="54"/>
  <c r="G180" i="54"/>
  <c r="G156" i="53"/>
  <c r="G130" i="53"/>
  <c r="G129" i="53"/>
  <c r="G205" i="58" l="1"/>
  <c r="G179" i="58"/>
  <c r="G130" i="57"/>
  <c r="G179" i="57"/>
  <c r="G206" i="57"/>
  <c r="G104" i="56"/>
  <c r="G105" i="56"/>
  <c r="G181" i="56"/>
  <c r="G205" i="55"/>
  <c r="G204" i="55"/>
  <c r="G181" i="55"/>
  <c r="G205" i="54"/>
  <c r="G179" i="54"/>
  <c r="G181" i="53"/>
  <c r="G155" i="53"/>
  <c r="G154" i="53"/>
  <c r="G204" i="58" l="1"/>
  <c r="G204" i="57"/>
  <c r="G155" i="57"/>
  <c r="G206" i="56"/>
  <c r="G130" i="56"/>
  <c r="G129" i="56"/>
  <c r="G206" i="55"/>
  <c r="G204" i="54"/>
  <c r="G179" i="53"/>
  <c r="G206" i="53"/>
  <c r="G180" i="53"/>
  <c r="H16" i="6"/>
  <c r="G55" i="46"/>
  <c r="G54" i="46"/>
  <c r="G27" i="46"/>
  <c r="G53" i="46" s="1"/>
  <c r="G78" i="46" s="1"/>
  <c r="G103" i="46" s="1"/>
  <c r="G128" i="46" s="1"/>
  <c r="G153" i="46" s="1"/>
  <c r="G178" i="46" s="1"/>
  <c r="G203" i="46" s="1"/>
  <c r="H12" i="6"/>
  <c r="G55" i="45"/>
  <c r="G54" i="45"/>
  <c r="G27" i="45"/>
  <c r="G53" i="45" s="1"/>
  <c r="G78" i="45" s="1"/>
  <c r="G103" i="45" s="1"/>
  <c r="G128" i="45" s="1"/>
  <c r="G153" i="45" s="1"/>
  <c r="G178" i="45" s="1"/>
  <c r="G203" i="45" s="1"/>
  <c r="H11" i="6"/>
  <c r="G55" i="44"/>
  <c r="G54" i="44"/>
  <c r="G27" i="44"/>
  <c r="G53" i="44" s="1"/>
  <c r="G78" i="44" s="1"/>
  <c r="G103" i="44" s="1"/>
  <c r="G128" i="44" s="1"/>
  <c r="G153" i="44" s="1"/>
  <c r="G178" i="44" s="1"/>
  <c r="G203" i="44" s="1"/>
  <c r="H10" i="6"/>
  <c r="K10" i="6"/>
  <c r="G27" i="42"/>
  <c r="G53" i="42" s="1"/>
  <c r="G78" i="42" s="1"/>
  <c r="G103" i="42" s="1"/>
  <c r="G128" i="42" s="1"/>
  <c r="G153" i="42" s="1"/>
  <c r="G178" i="42" s="1"/>
  <c r="G203" i="42" s="1"/>
  <c r="G79" i="45" l="1"/>
  <c r="G104" i="45" s="1"/>
  <c r="G180" i="57"/>
  <c r="G155" i="56"/>
  <c r="G154" i="56"/>
  <c r="G204" i="53"/>
  <c r="G205" i="53"/>
  <c r="G104" i="46"/>
  <c r="G129" i="46" s="1"/>
  <c r="G80" i="45"/>
  <c r="G104" i="44"/>
  <c r="G205" i="57" l="1"/>
  <c r="G180" i="56"/>
  <c r="G179" i="56"/>
  <c r="G105" i="46"/>
  <c r="G154" i="46"/>
  <c r="G105" i="45"/>
  <c r="G129" i="45"/>
  <c r="G105" i="44"/>
  <c r="G129" i="44"/>
  <c r="G105" i="42"/>
  <c r="G104" i="42"/>
  <c r="G205" i="56" l="1"/>
  <c r="G204" i="56"/>
  <c r="G130" i="46"/>
  <c r="G179" i="46"/>
  <c r="G106" i="45"/>
  <c r="G130" i="45"/>
  <c r="G154" i="45"/>
  <c r="G154" i="44"/>
  <c r="G130" i="44"/>
  <c r="G106" i="42"/>
  <c r="G130" i="42"/>
  <c r="G129" i="42"/>
  <c r="G204" i="46" l="1"/>
  <c r="G155" i="46"/>
  <c r="G106" i="46"/>
  <c r="G155" i="45"/>
  <c r="G179" i="45"/>
  <c r="G131" i="45"/>
  <c r="G155" i="44"/>
  <c r="G179" i="44"/>
  <c r="G106" i="44"/>
  <c r="G155" i="42"/>
  <c r="G154" i="42"/>
  <c r="G131" i="42"/>
  <c r="G131" i="46" l="1"/>
  <c r="G180" i="46"/>
  <c r="G180" i="45"/>
  <c r="G156" i="45"/>
  <c r="G204" i="45"/>
  <c r="G131" i="44"/>
  <c r="G204" i="44"/>
  <c r="G180" i="44"/>
  <c r="G179" i="42"/>
  <c r="G156" i="42"/>
  <c r="G180" i="42"/>
  <c r="G205" i="46" l="1"/>
  <c r="G156" i="46"/>
  <c r="G205" i="45"/>
  <c r="G181" i="45"/>
  <c r="G156" i="44"/>
  <c r="G205" i="44"/>
  <c r="G204" i="42"/>
  <c r="G205" i="42"/>
  <c r="G181" i="42"/>
  <c r="G181" i="46" l="1"/>
  <c r="G206" i="45"/>
  <c r="G181" i="44"/>
  <c r="G206" i="42"/>
  <c r="G206" i="46" l="1"/>
  <c r="G206" i="44"/>
  <c r="K4" i="6" l="1"/>
  <c r="H4" i="6"/>
  <c r="H18" i="2" l="1"/>
  <c r="Q7" i="3" l="1"/>
  <c r="Q8" i="3"/>
  <c r="Q9" i="3"/>
  <c r="Q10" i="3"/>
  <c r="Q11" i="3"/>
  <c r="Q12" i="3"/>
  <c r="Q13" i="3"/>
  <c r="Q14" i="3"/>
  <c r="Q15" i="3"/>
  <c r="Q16" i="3"/>
  <c r="Q17" i="3"/>
  <c r="Q18" i="3"/>
  <c r="Q19" i="3"/>
  <c r="N15" i="64" l="1"/>
  <c r="N22" i="64"/>
  <c r="N14" i="64"/>
  <c r="N23" i="64"/>
  <c r="N21" i="64"/>
  <c r="N13" i="64"/>
  <c r="N17" i="64"/>
  <c r="N20" i="64"/>
  <c r="N12" i="64"/>
  <c r="N18" i="64"/>
  <c r="N16" i="64"/>
  <c r="N19" i="64"/>
  <c r="N11" i="64"/>
  <c r="N21" i="58"/>
  <c r="N21" i="57"/>
  <c r="N21" i="56"/>
  <c r="N21" i="54"/>
  <c r="N21" i="55"/>
  <c r="N21" i="53"/>
  <c r="N21" i="45"/>
  <c r="N21" i="44"/>
  <c r="N21" i="46"/>
  <c r="N21" i="42"/>
  <c r="N13" i="58"/>
  <c r="N13" i="57"/>
  <c r="N13" i="56"/>
  <c r="N13" i="54"/>
  <c r="N13" i="55"/>
  <c r="N13" i="53"/>
  <c r="N13" i="44"/>
  <c r="N13" i="42"/>
  <c r="N13" i="46"/>
  <c r="N13" i="45"/>
  <c r="N15" i="58"/>
  <c r="N15" i="57"/>
  <c r="N15" i="56"/>
  <c r="N15" i="54"/>
  <c r="N15" i="55"/>
  <c r="N15" i="53"/>
  <c r="N15" i="45"/>
  <c r="N15" i="46"/>
  <c r="N15" i="44"/>
  <c r="N15" i="42"/>
  <c r="N22" i="58"/>
  <c r="N22" i="57"/>
  <c r="N22" i="55"/>
  <c r="N22" i="53"/>
  <c r="N22" i="54"/>
  <c r="N22" i="56"/>
  <c r="N22" i="45"/>
  <c r="N22" i="42"/>
  <c r="N22" i="44"/>
  <c r="N22" i="46"/>
  <c r="N16" i="58"/>
  <c r="N16" i="57"/>
  <c r="N16" i="56"/>
  <c r="N16" i="53"/>
  <c r="N16" i="54"/>
  <c r="N16" i="55"/>
  <c r="N16" i="42"/>
  <c r="N16" i="44"/>
  <c r="N16" i="46"/>
  <c r="N16" i="45"/>
  <c r="N23" i="58"/>
  <c r="N23" i="57"/>
  <c r="N23" i="56"/>
  <c r="N23" i="54"/>
  <c r="N23" i="55"/>
  <c r="N23" i="53"/>
  <c r="N23" i="45"/>
  <c r="N23" i="46"/>
  <c r="N23" i="42"/>
  <c r="N23" i="44"/>
  <c r="N20" i="58"/>
  <c r="N20" i="57"/>
  <c r="N20" i="56"/>
  <c r="N20" i="55"/>
  <c r="N20" i="53"/>
  <c r="N20" i="54"/>
  <c r="N20" i="45"/>
  <c r="N20" i="44"/>
  <c r="N20" i="42"/>
  <c r="N20" i="46"/>
  <c r="N12" i="58"/>
  <c r="N12" i="57"/>
  <c r="N12" i="56"/>
  <c r="N12" i="54"/>
  <c r="N12" i="53"/>
  <c r="N12" i="55"/>
  <c r="N12" i="42"/>
  <c r="N12" i="45"/>
  <c r="N12" i="44"/>
  <c r="N12" i="46"/>
  <c r="N11" i="58"/>
  <c r="N11" i="57"/>
  <c r="N11" i="56"/>
  <c r="N11" i="53"/>
  <c r="N11" i="54"/>
  <c r="N11" i="55"/>
  <c r="N11" i="46"/>
  <c r="N11" i="45"/>
  <c r="N11" i="44"/>
  <c r="N11" i="42"/>
  <c r="N19" i="58"/>
  <c r="N19" i="57"/>
  <c r="N19" i="56"/>
  <c r="N19" i="54"/>
  <c r="N19" i="55"/>
  <c r="N19" i="53"/>
  <c r="N19" i="46"/>
  <c r="N19" i="42"/>
  <c r="N19" i="45"/>
  <c r="N19" i="44"/>
  <c r="N18" i="58"/>
  <c r="N18" i="57"/>
  <c r="N18" i="55"/>
  <c r="N18" i="56"/>
  <c r="N18" i="53"/>
  <c r="N18" i="54"/>
  <c r="N18" i="42"/>
  <c r="N18" i="45"/>
  <c r="N18" i="44"/>
  <c r="N18" i="46"/>
  <c r="N14" i="58"/>
  <c r="N14" i="57"/>
  <c r="N14" i="55"/>
  <c r="N14" i="53"/>
  <c r="N14" i="54"/>
  <c r="N14" i="56"/>
  <c r="N14" i="42"/>
  <c r="N14" i="45"/>
  <c r="N14" i="44"/>
  <c r="N14" i="46"/>
  <c r="N17" i="58"/>
  <c r="N17" i="57"/>
  <c r="N17" i="56"/>
  <c r="N17" i="54"/>
  <c r="N17" i="55"/>
  <c r="N17" i="53"/>
  <c r="N17" i="44"/>
  <c r="N17" i="46"/>
  <c r="N17" i="45"/>
  <c r="N17" i="42"/>
  <c r="Q20" i="3"/>
  <c r="N24" i="64" l="1"/>
  <c r="N24" i="58"/>
  <c r="N24" i="57"/>
  <c r="N24" i="54"/>
  <c r="N24" i="53"/>
  <c r="N24" i="56"/>
  <c r="N24" i="55"/>
  <c r="N24" i="42"/>
  <c r="N24" i="46"/>
  <c r="N24" i="45"/>
  <c r="N24" i="44"/>
  <c r="K9" i="6"/>
  <c r="H9" i="6" l="1"/>
  <c r="G55" i="41"/>
  <c r="G54" i="41"/>
  <c r="G27" i="41"/>
  <c r="G53" i="41" s="1"/>
  <c r="G78" i="41" s="1"/>
  <c r="G103" i="41" s="1"/>
  <c r="G128" i="41" s="1"/>
  <c r="G153" i="41" s="1"/>
  <c r="G178" i="41" s="1"/>
  <c r="G203" i="41" s="1"/>
  <c r="G80" i="41" l="1"/>
  <c r="G105" i="41" s="1"/>
  <c r="G79" i="41"/>
  <c r="G104" i="41" s="1"/>
  <c r="G129" i="41" l="1"/>
  <c r="G130" i="41"/>
  <c r="G155" i="41" l="1"/>
  <c r="G154" i="41"/>
  <c r="M21" i="2" l="1"/>
  <c r="L18" i="2"/>
  <c r="L21" i="2"/>
  <c r="X21" i="2"/>
  <c r="R18" i="2"/>
  <c r="AJ21" i="2"/>
  <c r="AI21" i="2"/>
  <c r="O21" i="2"/>
  <c r="K18" i="2"/>
  <c r="W18" i="2"/>
  <c r="AH21" i="2"/>
  <c r="V21" i="2"/>
  <c r="U18" i="2"/>
  <c r="I21" i="2"/>
  <c r="AD18" i="2"/>
  <c r="AG21" i="2"/>
  <c r="W21" i="2"/>
  <c r="U21" i="2"/>
  <c r="T18" i="2"/>
  <c r="S18" i="2"/>
  <c r="AC21" i="2"/>
  <c r="AB18" i="2"/>
  <c r="AB21" i="2"/>
  <c r="AA18" i="2"/>
  <c r="G179" i="41"/>
  <c r="Z21" i="2"/>
  <c r="G180" i="41"/>
  <c r="Q21" i="2"/>
  <c r="V18" i="2"/>
  <c r="AE18" i="2"/>
  <c r="Q18" i="2"/>
  <c r="S21" i="2"/>
  <c r="AD21" i="2"/>
  <c r="AC18" i="2"/>
  <c r="Y21" i="2"/>
  <c r="X18" i="2"/>
  <c r="AF21" i="2"/>
  <c r="N18" i="2"/>
  <c r="R21" i="2"/>
  <c r="T21" i="2"/>
  <c r="J18" i="2"/>
  <c r="I18" i="2"/>
  <c r="P18" i="2"/>
  <c r="AL18" i="2"/>
  <c r="AA21" i="2"/>
  <c r="AG18" i="2"/>
  <c r="J21" i="2"/>
  <c r="Z18" i="2"/>
  <c r="O18" i="2"/>
  <c r="K21" i="2"/>
  <c r="AE21" i="2"/>
  <c r="N21" i="2"/>
  <c r="M18" i="2"/>
  <c r="AK21" i="2"/>
  <c r="AJ18" i="2"/>
  <c r="AI18" i="2"/>
  <c r="AH18" i="2"/>
  <c r="P21" i="2"/>
  <c r="AL21" i="2"/>
  <c r="AK18" i="2"/>
  <c r="Y18" i="2"/>
  <c r="G205" i="41" l="1"/>
  <c r="AN21" i="2"/>
  <c r="G204" i="41"/>
  <c r="AN18" i="2"/>
  <c r="N3" i="64" l="1"/>
  <c r="I5" i="64" s="1"/>
  <c r="N29" i="64"/>
  <c r="I31" i="64" s="1"/>
  <c r="F31" i="64" s="1"/>
  <c r="N29" i="58"/>
  <c r="I31" i="58" s="1"/>
  <c r="F31" i="58" s="1"/>
  <c r="N3" i="58"/>
  <c r="I5" i="58" s="1"/>
  <c r="N29" i="57"/>
  <c r="I31" i="57" s="1"/>
  <c r="F31" i="57" s="1"/>
  <c r="N3" i="57"/>
  <c r="I5" i="57" s="1"/>
  <c r="N3" i="56"/>
  <c r="I5" i="56" s="1"/>
  <c r="N29" i="56"/>
  <c r="I31" i="56" s="1"/>
  <c r="F31" i="56" s="1"/>
  <c r="N3" i="54"/>
  <c r="I5" i="54" s="1"/>
  <c r="N29" i="53"/>
  <c r="I31" i="53" s="1"/>
  <c r="F31" i="53" s="1"/>
  <c r="N29" i="55"/>
  <c r="I31" i="55" s="1"/>
  <c r="F31" i="55" s="1"/>
  <c r="N3" i="55"/>
  <c r="I5" i="55" s="1"/>
  <c r="N3" i="53"/>
  <c r="I5" i="53" s="1"/>
  <c r="N29" i="54"/>
  <c r="I31" i="54" s="1"/>
  <c r="F31" i="54" s="1"/>
  <c r="N3" i="44"/>
  <c r="I5" i="44" s="1"/>
  <c r="N29" i="46"/>
  <c r="I31" i="46" s="1"/>
  <c r="F31" i="46" s="1"/>
  <c r="N29" i="45"/>
  <c r="I31" i="45" s="1"/>
  <c r="F31" i="45" s="1"/>
  <c r="N29" i="44"/>
  <c r="I31" i="44" s="1"/>
  <c r="F31" i="44" s="1"/>
  <c r="N3" i="46"/>
  <c r="I5" i="46" s="1"/>
  <c r="N3" i="42"/>
  <c r="I5" i="42" s="1"/>
  <c r="N3" i="45"/>
  <c r="I5" i="45" s="1"/>
  <c r="N29" i="42"/>
  <c r="I31" i="42" s="1"/>
  <c r="F31" i="42" s="1"/>
  <c r="N3" i="41"/>
  <c r="I5" i="41" s="1"/>
  <c r="N29" i="41"/>
  <c r="I31" i="41" s="1"/>
  <c r="G31" i="41" l="1"/>
  <c r="I56" i="64"/>
  <c r="G31" i="64"/>
  <c r="N23" i="6" s="1"/>
  <c r="G31" i="56"/>
  <c r="N13" i="6" s="1"/>
  <c r="I56" i="56"/>
  <c r="G31" i="54"/>
  <c r="N21" i="6" s="1"/>
  <c r="I56" i="41"/>
  <c r="N9" i="6"/>
  <c r="G31" i="55"/>
  <c r="N22" i="6" s="1"/>
  <c r="G31" i="53"/>
  <c r="N17" i="6" s="1"/>
  <c r="G31" i="46"/>
  <c r="N16" i="6" s="1"/>
  <c r="G31" i="58"/>
  <c r="N15" i="6" s="1"/>
  <c r="I56" i="58"/>
  <c r="G31" i="57"/>
  <c r="N14" i="6" s="1"/>
  <c r="I56" i="57"/>
  <c r="I56" i="45"/>
  <c r="G31" i="45"/>
  <c r="N12" i="6" s="1"/>
  <c r="G31" i="44"/>
  <c r="N11" i="6" s="1"/>
  <c r="I56" i="44"/>
  <c r="G31" i="42"/>
  <c r="N10" i="6" s="1"/>
  <c r="I56" i="54"/>
  <c r="I56" i="46"/>
  <c r="O4" i="6"/>
  <c r="I56" i="55"/>
  <c r="I81" i="44"/>
  <c r="I81" i="42"/>
  <c r="I56" i="53"/>
  <c r="H4" i="3"/>
  <c r="W4" i="3" s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4" i="3"/>
  <c r="I106" i="64" l="1"/>
  <c r="I156" i="64" s="1"/>
  <c r="I206" i="64" s="1"/>
  <c r="I81" i="64"/>
  <c r="I131" i="64" s="1"/>
  <c r="I181" i="64" s="1"/>
  <c r="O23" i="6"/>
  <c r="I131" i="44"/>
  <c r="I81" i="46"/>
  <c r="I131" i="46" s="1"/>
  <c r="I106" i="46"/>
  <c r="I81" i="53"/>
  <c r="I131" i="53" s="1"/>
  <c r="I181" i="53" s="1"/>
  <c r="I106" i="53"/>
  <c r="I156" i="53" s="1"/>
  <c r="I206" i="53" s="1"/>
  <c r="I81" i="54"/>
  <c r="I131" i="54" s="1"/>
  <c r="I181" i="54" s="1"/>
  <c r="I106" i="54"/>
  <c r="I156" i="54" s="1"/>
  <c r="I206" i="54" s="1"/>
  <c r="I81" i="55"/>
  <c r="I131" i="55" s="1"/>
  <c r="I181" i="55" s="1"/>
  <c r="I106" i="55"/>
  <c r="I156" i="55" s="1"/>
  <c r="I131" i="42"/>
  <c r="AB74" i="2"/>
  <c r="B77" i="2"/>
  <c r="C77" i="2"/>
  <c r="I4" i="3" s="1"/>
  <c r="C73" i="2"/>
  <c r="E4" i="3" s="1"/>
  <c r="T4" i="3" s="1"/>
  <c r="C74" i="2"/>
  <c r="F4" i="3" s="1"/>
  <c r="U4" i="3" s="1"/>
  <c r="C75" i="2"/>
  <c r="K4" i="3" s="1"/>
  <c r="Y4" i="3" s="1"/>
  <c r="B75" i="2"/>
  <c r="B74" i="2"/>
  <c r="B73" i="2"/>
  <c r="E8" i="64" l="1"/>
  <c r="E34" i="64"/>
  <c r="E159" i="64"/>
  <c r="E109" i="64"/>
  <c r="E184" i="64"/>
  <c r="E134" i="64"/>
  <c r="E84" i="64"/>
  <c r="E59" i="64"/>
  <c r="E209" i="64"/>
  <c r="D8" i="64"/>
  <c r="D34" i="64"/>
  <c r="D59" i="64"/>
  <c r="D184" i="64"/>
  <c r="D134" i="64"/>
  <c r="D209" i="64"/>
  <c r="D109" i="64"/>
  <c r="D84" i="64"/>
  <c r="D159" i="64"/>
  <c r="I181" i="42"/>
  <c r="I206" i="55"/>
  <c r="I156" i="46"/>
  <c r="D8" i="58"/>
  <c r="D34" i="58"/>
  <c r="D209" i="58"/>
  <c r="D109" i="58"/>
  <c r="D84" i="58"/>
  <c r="D134" i="58"/>
  <c r="D184" i="58"/>
  <c r="D159" i="58"/>
  <c r="D59" i="58"/>
  <c r="D8" i="57"/>
  <c r="D134" i="57"/>
  <c r="D109" i="57"/>
  <c r="D34" i="57"/>
  <c r="D59" i="57"/>
  <c r="D159" i="57"/>
  <c r="D34" i="56"/>
  <c r="D84" i="57"/>
  <c r="D209" i="57"/>
  <c r="D184" i="57"/>
  <c r="D8" i="56"/>
  <c r="D8" i="55"/>
  <c r="D34" i="55"/>
  <c r="D8" i="53"/>
  <c r="D34" i="54"/>
  <c r="D8" i="54"/>
  <c r="D34" i="53"/>
  <c r="D109" i="56"/>
  <c r="D159" i="56"/>
  <c r="D209" i="54"/>
  <c r="D159" i="55"/>
  <c r="D109" i="54"/>
  <c r="D184" i="56"/>
  <c r="D59" i="56"/>
  <c r="D209" i="55"/>
  <c r="D109" i="55"/>
  <c r="D134" i="55"/>
  <c r="D184" i="54"/>
  <c r="D59" i="54"/>
  <c r="D84" i="56"/>
  <c r="D134" i="54"/>
  <c r="D184" i="53"/>
  <c r="D209" i="53"/>
  <c r="D134" i="53"/>
  <c r="D134" i="56"/>
  <c r="D84" i="53"/>
  <c r="D109" i="53"/>
  <c r="D84" i="54"/>
  <c r="D59" i="53"/>
  <c r="D184" i="55"/>
  <c r="D209" i="56"/>
  <c r="D159" i="54"/>
  <c r="D159" i="53"/>
  <c r="D84" i="55"/>
  <c r="D59" i="55"/>
  <c r="D34" i="46"/>
  <c r="D8" i="46"/>
  <c r="D34" i="45"/>
  <c r="D8" i="45"/>
  <c r="D8" i="44"/>
  <c r="D34" i="42"/>
  <c r="D8" i="42"/>
  <c r="D34" i="44"/>
  <c r="D209" i="46"/>
  <c r="D59" i="45"/>
  <c r="D184" i="46"/>
  <c r="D134" i="46"/>
  <c r="D209" i="45"/>
  <c r="D59" i="42"/>
  <c r="D109" i="46"/>
  <c r="D134" i="45"/>
  <c r="D84" i="46"/>
  <c r="D109" i="45"/>
  <c r="D109" i="44"/>
  <c r="D84" i="45"/>
  <c r="D184" i="44"/>
  <c r="D134" i="44"/>
  <c r="D109" i="42"/>
  <c r="D159" i="46"/>
  <c r="D59" i="46"/>
  <c r="D159" i="45"/>
  <c r="D159" i="44"/>
  <c r="D134" i="42"/>
  <c r="D84" i="42"/>
  <c r="D59" i="44"/>
  <c r="D184" i="45"/>
  <c r="D209" i="44"/>
  <c r="D184" i="42"/>
  <c r="D209" i="42"/>
  <c r="D159" i="42"/>
  <c r="D84" i="44"/>
  <c r="D209" i="41"/>
  <c r="D159" i="41"/>
  <c r="D109" i="41"/>
  <c r="D84" i="41"/>
  <c r="D184" i="41"/>
  <c r="D134" i="41"/>
  <c r="I181" i="46"/>
  <c r="E8" i="58"/>
  <c r="E34" i="58"/>
  <c r="E84" i="58"/>
  <c r="E134" i="58"/>
  <c r="E59" i="58"/>
  <c r="E184" i="58"/>
  <c r="E109" i="58"/>
  <c r="E209" i="58"/>
  <c r="E159" i="58"/>
  <c r="E8" i="57"/>
  <c r="E34" i="57"/>
  <c r="E209" i="57"/>
  <c r="E159" i="57"/>
  <c r="E34" i="56"/>
  <c r="E109" i="57"/>
  <c r="E134" i="57"/>
  <c r="E8" i="56"/>
  <c r="E59" i="57"/>
  <c r="E184" i="57"/>
  <c r="E8" i="55"/>
  <c r="E84" i="57"/>
  <c r="E34" i="55"/>
  <c r="E8" i="53"/>
  <c r="E34" i="54"/>
  <c r="E84" i="56"/>
  <c r="E8" i="54"/>
  <c r="E34" i="53"/>
  <c r="E134" i="53"/>
  <c r="E59" i="56"/>
  <c r="E84" i="55"/>
  <c r="E109" i="56"/>
  <c r="E184" i="56"/>
  <c r="E184" i="55"/>
  <c r="E134" i="55"/>
  <c r="E209" i="54"/>
  <c r="E59" i="54"/>
  <c r="E109" i="55"/>
  <c r="E84" i="53"/>
  <c r="E134" i="54"/>
  <c r="E159" i="56"/>
  <c r="E209" i="55"/>
  <c r="E59" i="55"/>
  <c r="E159" i="54"/>
  <c r="E184" i="54"/>
  <c r="E84" i="54"/>
  <c r="E159" i="53"/>
  <c r="E159" i="55"/>
  <c r="E109" i="54"/>
  <c r="E209" i="53"/>
  <c r="E209" i="56"/>
  <c r="E134" i="56"/>
  <c r="E184" i="53"/>
  <c r="E59" i="53"/>
  <c r="E109" i="53"/>
  <c r="E8" i="45"/>
  <c r="E8" i="44"/>
  <c r="E34" i="42"/>
  <c r="E8" i="42"/>
  <c r="E8" i="46"/>
  <c r="E34" i="44"/>
  <c r="E34" i="46"/>
  <c r="E34" i="45"/>
  <c r="E159" i="46"/>
  <c r="E84" i="46"/>
  <c r="E209" i="45"/>
  <c r="E184" i="44"/>
  <c r="E209" i="44"/>
  <c r="E209" i="46"/>
  <c r="E59" i="46"/>
  <c r="E109" i="45"/>
  <c r="E159" i="44"/>
  <c r="E84" i="44"/>
  <c r="E59" i="44"/>
  <c r="E109" i="46"/>
  <c r="E134" i="45"/>
  <c r="E134" i="44"/>
  <c r="E59" i="42"/>
  <c r="E184" i="42"/>
  <c r="E109" i="44"/>
  <c r="E109" i="42"/>
  <c r="E134" i="42"/>
  <c r="E184" i="46"/>
  <c r="E159" i="45"/>
  <c r="E59" i="45"/>
  <c r="E134" i="46"/>
  <c r="E209" i="42"/>
  <c r="E184" i="45"/>
  <c r="E84" i="45"/>
  <c r="E159" i="42"/>
  <c r="E84" i="42"/>
  <c r="E109" i="41"/>
  <c r="E184" i="41"/>
  <c r="E84" i="41"/>
  <c r="E134" i="41"/>
  <c r="E209" i="41"/>
  <c r="E159" i="41"/>
  <c r="I181" i="44"/>
  <c r="E34" i="41"/>
  <c r="D34" i="41"/>
  <c r="D8" i="41"/>
  <c r="D59" i="41"/>
  <c r="E8" i="41"/>
  <c r="E59" i="41"/>
  <c r="AF74" i="2"/>
  <c r="Z74" i="2"/>
  <c r="AE74" i="2"/>
  <c r="AD74" i="2"/>
  <c r="AA74" i="2"/>
  <c r="J4" i="3"/>
  <c r="X4" i="3"/>
  <c r="I206" i="46" l="1"/>
  <c r="AC74" i="2"/>
  <c r="Y74" i="2"/>
  <c r="AG74" i="2"/>
  <c r="B4" i="3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40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H37" i="2"/>
  <c r="H22" i="2" s="1"/>
  <c r="H36" i="2"/>
  <c r="H21" i="2" s="1"/>
  <c r="H33" i="2"/>
  <c r="H20" i="2" s="1"/>
  <c r="H32" i="2"/>
  <c r="H19" i="2" s="1"/>
  <c r="AL12" i="2"/>
  <c r="AL13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H12" i="2"/>
  <c r="I12" i="2"/>
  <c r="H13" i="2"/>
  <c r="I13" i="2"/>
  <c r="H14" i="2"/>
  <c r="AN13" i="2" l="1"/>
  <c r="I26" i="2"/>
  <c r="I25" i="2"/>
  <c r="AN20" i="2"/>
  <c r="AN12" i="2"/>
  <c r="AI26" i="2"/>
  <c r="H31" i="3" s="1"/>
  <c r="AA26" i="2"/>
  <c r="H23" i="3" s="1"/>
  <c r="AE26" i="2"/>
  <c r="H27" i="3" s="1"/>
  <c r="AD26" i="2"/>
  <c r="H26" i="3" s="1"/>
  <c r="AC26" i="2"/>
  <c r="H25" i="3" s="1"/>
  <c r="AF26" i="2"/>
  <c r="H28" i="3" s="1"/>
  <c r="AH26" i="2"/>
  <c r="H30" i="3" s="1"/>
  <c r="Z26" i="2"/>
  <c r="H22" i="3" s="1"/>
  <c r="AG26" i="2"/>
  <c r="H29" i="3" s="1"/>
  <c r="AK26" i="2"/>
  <c r="H33" i="3" s="1"/>
  <c r="AJ26" i="2"/>
  <c r="H32" i="3" s="1"/>
  <c r="AB26" i="2"/>
  <c r="H24" i="3" s="1"/>
  <c r="AL26" i="2"/>
  <c r="H34" i="3" s="1"/>
  <c r="S26" i="2"/>
  <c r="S25" i="2"/>
  <c r="K26" i="2"/>
  <c r="K25" i="2"/>
  <c r="Z25" i="2"/>
  <c r="AG25" i="2"/>
  <c r="Q26" i="2"/>
  <c r="Q25" i="2"/>
  <c r="AF25" i="2"/>
  <c r="X26" i="2"/>
  <c r="H20" i="3" s="1"/>
  <c r="X25" i="2"/>
  <c r="P26" i="2"/>
  <c r="P25" i="2"/>
  <c r="AE25" i="2"/>
  <c r="W25" i="2"/>
  <c r="W26" i="2"/>
  <c r="O26" i="2"/>
  <c r="O25" i="2"/>
  <c r="AA25" i="2"/>
  <c r="J25" i="2"/>
  <c r="J26" i="2"/>
  <c r="Y26" i="2"/>
  <c r="H21" i="3" s="1"/>
  <c r="Y25" i="2"/>
  <c r="AD25" i="2"/>
  <c r="N25" i="2"/>
  <c r="N26" i="2"/>
  <c r="AK25" i="2"/>
  <c r="AI25" i="2"/>
  <c r="AH25" i="2"/>
  <c r="R25" i="2"/>
  <c r="R26" i="2"/>
  <c r="V25" i="2"/>
  <c r="V26" i="2"/>
  <c r="AC25" i="2"/>
  <c r="U25" i="2"/>
  <c r="U26" i="2"/>
  <c r="M25" i="2"/>
  <c r="M26" i="2"/>
  <c r="AJ25" i="2"/>
  <c r="AB25" i="2"/>
  <c r="T26" i="2"/>
  <c r="T25" i="2"/>
  <c r="L26" i="2"/>
  <c r="L25" i="2"/>
  <c r="AL25" i="2"/>
  <c r="D75" i="2"/>
  <c r="K5" i="3" s="1"/>
  <c r="H14" i="3" l="1"/>
  <c r="W14" i="3" s="1"/>
  <c r="H11" i="3"/>
  <c r="W11" i="3" s="1"/>
  <c r="H15" i="3"/>
  <c r="W15" i="3" s="1"/>
  <c r="H9" i="3"/>
  <c r="W9" i="3" s="1"/>
  <c r="H19" i="3"/>
  <c r="W19" i="3" s="1"/>
  <c r="H6" i="3"/>
  <c r="W6" i="3" s="1"/>
  <c r="H13" i="3"/>
  <c r="W13" i="3" s="1"/>
  <c r="H17" i="3"/>
  <c r="W17" i="3" s="1"/>
  <c r="H12" i="3"/>
  <c r="W12" i="3" s="1"/>
  <c r="H8" i="3"/>
  <c r="W8" i="3" s="1"/>
  <c r="H10" i="3"/>
  <c r="W10" i="3" s="1"/>
  <c r="H16" i="3"/>
  <c r="W16" i="3" s="1"/>
  <c r="H18" i="3"/>
  <c r="W18" i="3" s="1"/>
  <c r="H5" i="3"/>
  <c r="W5" i="3" s="1"/>
  <c r="H7" i="3"/>
  <c r="W7" i="3" s="1"/>
  <c r="D74" i="2"/>
  <c r="F5" i="3" s="1"/>
  <c r="U5" i="3" s="1"/>
  <c r="F32" i="3"/>
  <c r="S75" i="2"/>
  <c r="K20" i="3" s="1"/>
  <c r="S74" i="2"/>
  <c r="F20" i="3" s="1"/>
  <c r="U20" i="3" s="1"/>
  <c r="E74" i="2"/>
  <c r="F6" i="3" s="1"/>
  <c r="U6" i="3" s="1"/>
  <c r="F27" i="3"/>
  <c r="J74" i="2"/>
  <c r="F11" i="3" s="1"/>
  <c r="U11" i="3" s="1"/>
  <c r="F31" i="3"/>
  <c r="V74" i="2"/>
  <c r="F23" i="3" s="1"/>
  <c r="T74" i="2"/>
  <c r="F21" i="3" s="1"/>
  <c r="F74" i="2"/>
  <c r="F7" i="3" s="1"/>
  <c r="U7" i="3" s="1"/>
  <c r="N75" i="2"/>
  <c r="K15" i="3" s="1"/>
  <c r="AC75" i="2"/>
  <c r="K30" i="3" s="1"/>
  <c r="F75" i="2"/>
  <c r="K7" i="3" s="1"/>
  <c r="AA75" i="2"/>
  <c r="K28" i="3" s="1"/>
  <c r="AB75" i="2"/>
  <c r="K29" i="3" s="1"/>
  <c r="T75" i="2"/>
  <c r="K21" i="3" s="1"/>
  <c r="M75" i="2"/>
  <c r="K14" i="3" s="1"/>
  <c r="O75" i="2"/>
  <c r="K16" i="3" s="1"/>
  <c r="J75" i="2"/>
  <c r="K11" i="3" s="1"/>
  <c r="H75" i="2"/>
  <c r="K9" i="3" s="1"/>
  <c r="AG75" i="2"/>
  <c r="K34" i="3" s="1"/>
  <c r="AE75" i="2"/>
  <c r="K32" i="3" s="1"/>
  <c r="I75" i="2"/>
  <c r="K10" i="3" s="1"/>
  <c r="AD75" i="2"/>
  <c r="K31" i="3" s="1"/>
  <c r="R75" i="2"/>
  <c r="K19" i="3" s="1"/>
  <c r="W75" i="2"/>
  <c r="K24" i="3" s="1"/>
  <c r="E75" i="2"/>
  <c r="K6" i="3" s="1"/>
  <c r="P75" i="2"/>
  <c r="K17" i="3" s="1"/>
  <c r="AF75" i="2"/>
  <c r="K33" i="3" s="1"/>
  <c r="Y75" i="2"/>
  <c r="K26" i="3" s="1"/>
  <c r="G75" i="2"/>
  <c r="K8" i="3" s="1"/>
  <c r="Z75" i="2"/>
  <c r="K27" i="3" s="1"/>
  <c r="X75" i="2"/>
  <c r="K25" i="3" s="1"/>
  <c r="Q75" i="2"/>
  <c r="K18" i="3" s="1"/>
  <c r="K75" i="2"/>
  <c r="K12" i="3" s="1"/>
  <c r="U75" i="2"/>
  <c r="K22" i="3" s="1"/>
  <c r="L75" i="2"/>
  <c r="K13" i="3" s="1"/>
  <c r="V75" i="2"/>
  <c r="K23" i="3" s="1"/>
  <c r="E35" i="64" l="1"/>
  <c r="E9" i="64"/>
  <c r="E60" i="64"/>
  <c r="E210" i="64"/>
  <c r="E85" i="64"/>
  <c r="E110" i="64"/>
  <c r="E160" i="64"/>
  <c r="E135" i="64"/>
  <c r="E185" i="64"/>
  <c r="E41" i="64"/>
  <c r="E15" i="64"/>
  <c r="E166" i="64"/>
  <c r="E191" i="64"/>
  <c r="E216" i="64"/>
  <c r="E66" i="64"/>
  <c r="E141" i="64"/>
  <c r="E116" i="64"/>
  <c r="E91" i="64"/>
  <c r="E10" i="64"/>
  <c r="E36" i="64"/>
  <c r="E161" i="64"/>
  <c r="E111" i="64"/>
  <c r="E136" i="64"/>
  <c r="E86" i="64"/>
  <c r="E186" i="64"/>
  <c r="E61" i="64"/>
  <c r="E211" i="64"/>
  <c r="E50" i="64"/>
  <c r="E24" i="64"/>
  <c r="E200" i="64"/>
  <c r="E150" i="64"/>
  <c r="E100" i="64"/>
  <c r="E125" i="64"/>
  <c r="E175" i="64"/>
  <c r="E225" i="64"/>
  <c r="E75" i="64"/>
  <c r="E62" i="54"/>
  <c r="E37" i="64"/>
  <c r="E11" i="64"/>
  <c r="E187" i="64"/>
  <c r="E137" i="64"/>
  <c r="E62" i="64"/>
  <c r="E212" i="64"/>
  <c r="E112" i="64"/>
  <c r="E87" i="64"/>
  <c r="E162" i="64"/>
  <c r="E10" i="58"/>
  <c r="E36" i="58"/>
  <c r="E186" i="58"/>
  <c r="E61" i="58"/>
  <c r="E161" i="58"/>
  <c r="E86" i="58"/>
  <c r="E111" i="58"/>
  <c r="E136" i="58"/>
  <c r="E211" i="58"/>
  <c r="E36" i="57"/>
  <c r="E10" i="57"/>
  <c r="E186" i="57"/>
  <c r="E86" i="57"/>
  <c r="E61" i="57"/>
  <c r="E111" i="57"/>
  <c r="E161" i="57"/>
  <c r="E36" i="56"/>
  <c r="E10" i="56"/>
  <c r="E211" i="57"/>
  <c r="E136" i="57"/>
  <c r="E10" i="53"/>
  <c r="E10" i="55"/>
  <c r="E36" i="55"/>
  <c r="E111" i="54"/>
  <c r="E10" i="54"/>
  <c r="E161" i="53"/>
  <c r="E36" i="54"/>
  <c r="E36" i="53"/>
  <c r="E86" i="56"/>
  <c r="E186" i="56"/>
  <c r="E211" i="56"/>
  <c r="E161" i="55"/>
  <c r="E161" i="54"/>
  <c r="E86" i="54"/>
  <c r="E111" i="56"/>
  <c r="E136" i="55"/>
  <c r="E186" i="54"/>
  <c r="E161" i="56"/>
  <c r="E86" i="55"/>
  <c r="E211" i="54"/>
  <c r="E136" i="54"/>
  <c r="E111" i="53"/>
  <c r="E211" i="55"/>
  <c r="E61" i="54"/>
  <c r="E61" i="56"/>
  <c r="E111" i="55"/>
  <c r="E61" i="53"/>
  <c r="E136" i="56"/>
  <c r="E186" i="55"/>
  <c r="E61" i="55"/>
  <c r="E86" i="53"/>
  <c r="E136" i="53"/>
  <c r="E211" i="53"/>
  <c r="E186" i="53"/>
  <c r="E36" i="46"/>
  <c r="E10" i="45"/>
  <c r="E36" i="44"/>
  <c r="E10" i="42"/>
  <c r="E10" i="46"/>
  <c r="E61" i="45"/>
  <c r="E36" i="42"/>
  <c r="E10" i="44"/>
  <c r="E61" i="44"/>
  <c r="E161" i="42"/>
  <c r="E36" i="45"/>
  <c r="E136" i="42"/>
  <c r="E61" i="42"/>
  <c r="E186" i="46"/>
  <c r="E161" i="45"/>
  <c r="E161" i="44"/>
  <c r="E61" i="46"/>
  <c r="E86" i="45"/>
  <c r="E111" i="45"/>
  <c r="E111" i="46"/>
  <c r="E211" i="46"/>
  <c r="E161" i="46"/>
  <c r="E86" i="44"/>
  <c r="E136" i="45"/>
  <c r="E211" i="44"/>
  <c r="E111" i="44"/>
  <c r="E186" i="44"/>
  <c r="E136" i="44"/>
  <c r="E86" i="46"/>
  <c r="E211" i="45"/>
  <c r="E86" i="42"/>
  <c r="E186" i="42"/>
  <c r="E136" i="46"/>
  <c r="E111" i="42"/>
  <c r="E186" i="45"/>
  <c r="E211" i="42"/>
  <c r="E161" i="41"/>
  <c r="E186" i="41"/>
  <c r="E136" i="41"/>
  <c r="E86" i="41"/>
  <c r="E211" i="41"/>
  <c r="E111" i="41"/>
  <c r="E15" i="58"/>
  <c r="E41" i="58"/>
  <c r="E166" i="58"/>
  <c r="E116" i="58"/>
  <c r="E66" i="58"/>
  <c r="E216" i="58"/>
  <c r="E191" i="58"/>
  <c r="E91" i="58"/>
  <c r="E141" i="58"/>
  <c r="E15" i="57"/>
  <c r="E66" i="57"/>
  <c r="E41" i="57"/>
  <c r="E216" i="57"/>
  <c r="E116" i="57"/>
  <c r="E41" i="56"/>
  <c r="E166" i="57"/>
  <c r="E91" i="57"/>
  <c r="E66" i="56"/>
  <c r="E191" i="57"/>
  <c r="E141" i="57"/>
  <c r="E15" i="56"/>
  <c r="E41" i="55"/>
  <c r="E15" i="54"/>
  <c r="E41" i="54"/>
  <c r="E41" i="53"/>
  <c r="E15" i="55"/>
  <c r="E15" i="53"/>
  <c r="E66" i="55"/>
  <c r="E141" i="54"/>
  <c r="E216" i="56"/>
  <c r="E166" i="55"/>
  <c r="E116" i="55"/>
  <c r="E216" i="54"/>
  <c r="E91" i="54"/>
  <c r="E91" i="55"/>
  <c r="E66" i="54"/>
  <c r="E116" i="54"/>
  <c r="E191" i="56"/>
  <c r="E116" i="56"/>
  <c r="E191" i="55"/>
  <c r="E91" i="56"/>
  <c r="E191" i="54"/>
  <c r="E141" i="53"/>
  <c r="E116" i="53"/>
  <c r="E166" i="56"/>
  <c r="E91" i="53"/>
  <c r="E216" i="55"/>
  <c r="E166" i="53"/>
  <c r="E166" i="54"/>
  <c r="E141" i="55"/>
  <c r="E191" i="53"/>
  <c r="E141" i="56"/>
  <c r="E216" i="53"/>
  <c r="E66" i="53"/>
  <c r="E15" i="45"/>
  <c r="E41" i="42"/>
  <c r="E15" i="46"/>
  <c r="E15" i="44"/>
  <c r="E41" i="45"/>
  <c r="E41" i="44"/>
  <c r="E91" i="42"/>
  <c r="E66" i="42"/>
  <c r="E41" i="46"/>
  <c r="E66" i="45"/>
  <c r="E66" i="44"/>
  <c r="E15" i="42"/>
  <c r="E141" i="46"/>
  <c r="E116" i="46"/>
  <c r="E216" i="44"/>
  <c r="E91" i="44"/>
  <c r="E116" i="45"/>
  <c r="E91" i="45"/>
  <c r="E116" i="44"/>
  <c r="E216" i="42"/>
  <c r="E191" i="46"/>
  <c r="E66" i="46"/>
  <c r="E141" i="44"/>
  <c r="E216" i="46"/>
  <c r="E166" i="46"/>
  <c r="E91" i="46"/>
  <c r="E216" i="45"/>
  <c r="E166" i="45"/>
  <c r="E166" i="42"/>
  <c r="E141" i="42"/>
  <c r="E116" i="42"/>
  <c r="E191" i="44"/>
  <c r="E141" i="45"/>
  <c r="E166" i="44"/>
  <c r="E191" i="45"/>
  <c r="E191" i="42"/>
  <c r="E91" i="41"/>
  <c r="E116" i="41"/>
  <c r="E191" i="41"/>
  <c r="E141" i="41"/>
  <c r="E166" i="41"/>
  <c r="E216" i="41"/>
  <c r="E50" i="58"/>
  <c r="E24" i="58"/>
  <c r="E225" i="58"/>
  <c r="E100" i="58"/>
  <c r="E75" i="58"/>
  <c r="E175" i="58"/>
  <c r="E150" i="58"/>
  <c r="E125" i="58"/>
  <c r="E200" i="58"/>
  <c r="E24" i="57"/>
  <c r="E125" i="57"/>
  <c r="E75" i="57"/>
  <c r="E50" i="57"/>
  <c r="E100" i="57"/>
  <c r="E24" i="56"/>
  <c r="E150" i="57"/>
  <c r="E200" i="57"/>
  <c r="E225" i="57"/>
  <c r="E24" i="55"/>
  <c r="E50" i="56"/>
  <c r="E50" i="55"/>
  <c r="E100" i="56"/>
  <c r="E50" i="54"/>
  <c r="E175" i="57"/>
  <c r="E50" i="53"/>
  <c r="E24" i="54"/>
  <c r="E24" i="53"/>
  <c r="E75" i="53"/>
  <c r="E150" i="53"/>
  <c r="E200" i="56"/>
  <c r="E125" i="56"/>
  <c r="E175" i="56"/>
  <c r="E225" i="55"/>
  <c r="E200" i="54"/>
  <c r="E75" i="55"/>
  <c r="E150" i="54"/>
  <c r="E225" i="56"/>
  <c r="E175" i="55"/>
  <c r="E100" i="54"/>
  <c r="E150" i="56"/>
  <c r="E150" i="55"/>
  <c r="E125" i="54"/>
  <c r="E175" i="53"/>
  <c r="E200" i="55"/>
  <c r="E125" i="55"/>
  <c r="E125" i="53"/>
  <c r="E75" i="56"/>
  <c r="E225" i="53"/>
  <c r="E100" i="53"/>
  <c r="E225" i="54"/>
  <c r="E200" i="53"/>
  <c r="E100" i="55"/>
  <c r="E175" i="54"/>
  <c r="E75" i="54"/>
  <c r="E24" i="46"/>
  <c r="E24" i="44"/>
  <c r="E50" i="42"/>
  <c r="E24" i="42"/>
  <c r="E50" i="45"/>
  <c r="E50" i="46"/>
  <c r="E50" i="44"/>
  <c r="E24" i="45"/>
  <c r="E175" i="45"/>
  <c r="E100" i="45"/>
  <c r="E175" i="46"/>
  <c r="E150" i="45"/>
  <c r="E150" i="44"/>
  <c r="E75" i="46"/>
  <c r="E200" i="45"/>
  <c r="E225" i="44"/>
  <c r="E200" i="42"/>
  <c r="E100" i="42"/>
  <c r="E125" i="42"/>
  <c r="E225" i="46"/>
  <c r="E150" i="46"/>
  <c r="E225" i="42"/>
  <c r="E150" i="42"/>
  <c r="E100" i="46"/>
  <c r="E200" i="46"/>
  <c r="E75" i="45"/>
  <c r="E125" i="46"/>
  <c r="E225" i="45"/>
  <c r="E200" i="44"/>
  <c r="E100" i="44"/>
  <c r="E75" i="44"/>
  <c r="E125" i="44"/>
  <c r="E75" i="42"/>
  <c r="E175" i="42"/>
  <c r="E125" i="45"/>
  <c r="E175" i="44"/>
  <c r="E200" i="41"/>
  <c r="E150" i="41"/>
  <c r="E175" i="41"/>
  <c r="E125" i="41"/>
  <c r="E100" i="41"/>
  <c r="E225" i="41"/>
  <c r="E35" i="58"/>
  <c r="E110" i="58"/>
  <c r="E9" i="58"/>
  <c r="E210" i="58"/>
  <c r="E160" i="58"/>
  <c r="E135" i="58"/>
  <c r="E60" i="58"/>
  <c r="E85" i="58"/>
  <c r="E185" i="58"/>
  <c r="E35" i="57"/>
  <c r="E9" i="57"/>
  <c r="E110" i="57"/>
  <c r="E185" i="57"/>
  <c r="E60" i="57"/>
  <c r="E160" i="57"/>
  <c r="E135" i="57"/>
  <c r="E35" i="56"/>
  <c r="E85" i="57"/>
  <c r="E210" i="57"/>
  <c r="E35" i="54"/>
  <c r="E35" i="53"/>
  <c r="E9" i="56"/>
  <c r="E35" i="55"/>
  <c r="E9" i="53"/>
  <c r="E9" i="55"/>
  <c r="E9" i="54"/>
  <c r="E110" i="53"/>
  <c r="E185" i="54"/>
  <c r="E60" i="54"/>
  <c r="E210" i="56"/>
  <c r="E85" i="55"/>
  <c r="E60" i="55"/>
  <c r="E85" i="54"/>
  <c r="E85" i="56"/>
  <c r="E210" i="55"/>
  <c r="E135" i="56"/>
  <c r="E110" i="55"/>
  <c r="E160" i="54"/>
  <c r="E210" i="54"/>
  <c r="E160" i="56"/>
  <c r="E110" i="56"/>
  <c r="E135" i="55"/>
  <c r="E135" i="54"/>
  <c r="E135" i="53"/>
  <c r="E210" i="53"/>
  <c r="E60" i="56"/>
  <c r="E160" i="53"/>
  <c r="E60" i="53"/>
  <c r="E160" i="55"/>
  <c r="E185" i="53"/>
  <c r="E110" i="54"/>
  <c r="E85" i="53"/>
  <c r="E185" i="55"/>
  <c r="E185" i="56"/>
  <c r="E35" i="45"/>
  <c r="E35" i="46"/>
  <c r="E9" i="46"/>
  <c r="E9" i="45"/>
  <c r="E35" i="44"/>
  <c r="E9" i="44"/>
  <c r="E9" i="42"/>
  <c r="E35" i="42"/>
  <c r="E110" i="42"/>
  <c r="E185" i="46"/>
  <c r="E160" i="45"/>
  <c r="E60" i="45"/>
  <c r="E210" i="45"/>
  <c r="E85" i="46"/>
  <c r="E185" i="45"/>
  <c r="E60" i="46"/>
  <c r="E110" i="46"/>
  <c r="E110" i="45"/>
  <c r="E85" i="42"/>
  <c r="E60" i="44"/>
  <c r="E210" i="42"/>
  <c r="E185" i="44"/>
  <c r="E135" i="45"/>
  <c r="E160" i="44"/>
  <c r="E85" i="44"/>
  <c r="E160" i="42"/>
  <c r="E160" i="46"/>
  <c r="E210" i="46"/>
  <c r="E85" i="45"/>
  <c r="E135" i="46"/>
  <c r="E210" i="44"/>
  <c r="E135" i="44"/>
  <c r="E110" i="44"/>
  <c r="E135" i="42"/>
  <c r="E185" i="42"/>
  <c r="E60" i="42"/>
  <c r="E135" i="41"/>
  <c r="E85" i="41"/>
  <c r="E185" i="41"/>
  <c r="E110" i="41"/>
  <c r="E160" i="41"/>
  <c r="E210" i="41"/>
  <c r="E11" i="58"/>
  <c r="E37" i="58"/>
  <c r="E112" i="58"/>
  <c r="E62" i="58"/>
  <c r="E187" i="58"/>
  <c r="E212" i="58"/>
  <c r="E162" i="58"/>
  <c r="E137" i="58"/>
  <c r="E87" i="58"/>
  <c r="E11" i="57"/>
  <c r="E87" i="57"/>
  <c r="E37" i="57"/>
  <c r="E137" i="57"/>
  <c r="E37" i="56"/>
  <c r="E187" i="57"/>
  <c r="E62" i="57"/>
  <c r="E37" i="55"/>
  <c r="E112" i="57"/>
  <c r="E11" i="56"/>
  <c r="E212" i="57"/>
  <c r="E162" i="57"/>
  <c r="E37" i="54"/>
  <c r="E37" i="53"/>
  <c r="E11" i="54"/>
  <c r="E11" i="53"/>
  <c r="E11" i="55"/>
  <c r="E62" i="56"/>
  <c r="E187" i="56"/>
  <c r="E187" i="55"/>
  <c r="E137" i="54"/>
  <c r="E87" i="55"/>
  <c r="E87" i="56"/>
  <c r="E137" i="55"/>
  <c r="E87" i="54"/>
  <c r="E212" i="55"/>
  <c r="E162" i="54"/>
  <c r="E137" i="56"/>
  <c r="E112" i="53"/>
  <c r="E137" i="53"/>
  <c r="E112" i="55"/>
  <c r="E112" i="54"/>
  <c r="E187" i="53"/>
  <c r="E112" i="56"/>
  <c r="E87" i="53"/>
  <c r="E212" i="56"/>
  <c r="E162" i="55"/>
  <c r="E212" i="53"/>
  <c r="E62" i="55"/>
  <c r="E212" i="54"/>
  <c r="E187" i="54"/>
  <c r="E62" i="53"/>
  <c r="E162" i="56"/>
  <c r="E162" i="53"/>
  <c r="E11" i="46"/>
  <c r="E37" i="42"/>
  <c r="E62" i="44"/>
  <c r="E11" i="44"/>
  <c r="E37" i="44"/>
  <c r="E11" i="45"/>
  <c r="E37" i="45"/>
  <c r="E137" i="42"/>
  <c r="E11" i="42"/>
  <c r="E37" i="46"/>
  <c r="E187" i="42"/>
  <c r="E62" i="45"/>
  <c r="E87" i="46"/>
  <c r="E187" i="44"/>
  <c r="E62" i="42"/>
  <c r="E187" i="46"/>
  <c r="E112" i="46"/>
  <c r="E187" i="45"/>
  <c r="E212" i="44"/>
  <c r="E162" i="44"/>
  <c r="E162" i="46"/>
  <c r="E162" i="42"/>
  <c r="E137" i="46"/>
  <c r="E137" i="45"/>
  <c r="E162" i="45"/>
  <c r="E137" i="44"/>
  <c r="E212" i="46"/>
  <c r="E87" i="45"/>
  <c r="E87" i="44"/>
  <c r="E87" i="42"/>
  <c r="E112" i="45"/>
  <c r="E112" i="42"/>
  <c r="E212" i="42"/>
  <c r="E212" i="45"/>
  <c r="E112" i="44"/>
  <c r="E62" i="46"/>
  <c r="E137" i="41"/>
  <c r="E162" i="41"/>
  <c r="E87" i="41"/>
  <c r="E187" i="41"/>
  <c r="E212" i="41"/>
  <c r="E112" i="41"/>
  <c r="E35" i="41"/>
  <c r="E41" i="41"/>
  <c r="E50" i="41"/>
  <c r="E37" i="41"/>
  <c r="E36" i="41"/>
  <c r="E9" i="41"/>
  <c r="E60" i="41"/>
  <c r="E15" i="41"/>
  <c r="E66" i="41"/>
  <c r="E61" i="41"/>
  <c r="E10" i="41"/>
  <c r="E11" i="41"/>
  <c r="E62" i="41"/>
  <c r="E24" i="41"/>
  <c r="E75" i="41"/>
  <c r="F28" i="3"/>
  <c r="L73" i="2"/>
  <c r="Q73" i="2"/>
  <c r="G74" i="2"/>
  <c r="F8" i="3" s="1"/>
  <c r="U8" i="3" s="1"/>
  <c r="Z73" i="2"/>
  <c r="Z77" i="2"/>
  <c r="I27" i="3" s="1"/>
  <c r="J27" i="3" s="1"/>
  <c r="AD77" i="2"/>
  <c r="I31" i="3" s="1"/>
  <c r="J31" i="3" s="1"/>
  <c r="AD73" i="2"/>
  <c r="F77" i="2"/>
  <c r="I7" i="3" s="1"/>
  <c r="F73" i="2"/>
  <c r="L74" i="2"/>
  <c r="F13" i="3" s="1"/>
  <c r="U13" i="3" s="1"/>
  <c r="F30" i="3"/>
  <c r="I74" i="2"/>
  <c r="F10" i="3" s="1"/>
  <c r="U10" i="3" s="1"/>
  <c r="W74" i="2"/>
  <c r="F24" i="3" s="1"/>
  <c r="M74" i="2"/>
  <c r="F14" i="3" s="1"/>
  <c r="U14" i="3" s="1"/>
  <c r="U74" i="2"/>
  <c r="F22" i="3" s="1"/>
  <c r="N74" i="2"/>
  <c r="F15" i="3" s="1"/>
  <c r="U15" i="3" s="1"/>
  <c r="F26" i="3"/>
  <c r="K74" i="2"/>
  <c r="F12" i="3" s="1"/>
  <c r="U12" i="3" s="1"/>
  <c r="F29" i="3"/>
  <c r="F33" i="3"/>
  <c r="X74" i="2"/>
  <c r="F25" i="3" s="1"/>
  <c r="O73" i="2"/>
  <c r="K77" i="2"/>
  <c r="I12" i="3" s="1"/>
  <c r="K73" i="2"/>
  <c r="I73" i="2"/>
  <c r="F34" i="3"/>
  <c r="O74" i="2"/>
  <c r="F16" i="3" s="1"/>
  <c r="U16" i="3" s="1"/>
  <c r="P74" i="2"/>
  <c r="F17" i="3" s="1"/>
  <c r="U17" i="3" s="1"/>
  <c r="Q74" i="2"/>
  <c r="F18" i="3" s="1"/>
  <c r="U18" i="3" s="1"/>
  <c r="R74" i="2"/>
  <c r="F19" i="3" s="1"/>
  <c r="U19" i="3" s="1"/>
  <c r="H74" i="2"/>
  <c r="F9" i="3" s="1"/>
  <c r="U9" i="3" s="1"/>
  <c r="Q5" i="3"/>
  <c r="G4" i="3"/>
  <c r="V4" i="3" s="1"/>
  <c r="S4" i="3"/>
  <c r="Q4" i="3"/>
  <c r="AL39" i="2"/>
  <c r="AK39" i="2"/>
  <c r="AI39" i="2"/>
  <c r="AH39" i="2"/>
  <c r="AG39" i="2"/>
  <c r="AF39" i="2"/>
  <c r="AE39" i="2"/>
  <c r="AD39" i="2"/>
  <c r="AC39" i="2"/>
  <c r="AA39" i="2"/>
  <c r="Z39" i="2"/>
  <c r="Y39" i="2"/>
  <c r="X39" i="2"/>
  <c r="W39" i="2"/>
  <c r="V39" i="2"/>
  <c r="U39" i="2"/>
  <c r="S39" i="2"/>
  <c r="R39" i="2"/>
  <c r="Q39" i="2"/>
  <c r="P39" i="2"/>
  <c r="O39" i="2"/>
  <c r="N39" i="2"/>
  <c r="M39" i="2"/>
  <c r="K39" i="2"/>
  <c r="J39" i="2"/>
  <c r="I39" i="2"/>
  <c r="H39" i="2"/>
  <c r="AJ39" i="2"/>
  <c r="AB39" i="2"/>
  <c r="T39" i="2"/>
  <c r="L39" i="2"/>
  <c r="AL22" i="2"/>
  <c r="AK22" i="2"/>
  <c r="AH22" i="2"/>
  <c r="AG22" i="2"/>
  <c r="AF22" i="2"/>
  <c r="AF24" i="2" s="1"/>
  <c r="AE22" i="2"/>
  <c r="AD22" i="2"/>
  <c r="AC22" i="2"/>
  <c r="AB22" i="2"/>
  <c r="AA22" i="2"/>
  <c r="Z22" i="2"/>
  <c r="Y22" i="2"/>
  <c r="V22" i="2"/>
  <c r="U22" i="2"/>
  <c r="T22" i="2"/>
  <c r="R22" i="2"/>
  <c r="Q22" i="2"/>
  <c r="P22" i="2"/>
  <c r="O22" i="2"/>
  <c r="N22" i="2"/>
  <c r="M22" i="2"/>
  <c r="L22" i="2"/>
  <c r="J22" i="2"/>
  <c r="I22" i="2"/>
  <c r="I24" i="2" s="1"/>
  <c r="AJ22" i="2"/>
  <c r="AI22" i="2"/>
  <c r="X22" i="2"/>
  <c r="W22" i="2"/>
  <c r="S22" i="2"/>
  <c r="K22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E48" i="64" l="1"/>
  <c r="E22" i="64"/>
  <c r="E198" i="64"/>
  <c r="E173" i="64"/>
  <c r="E223" i="64"/>
  <c r="E148" i="64"/>
  <c r="E73" i="64"/>
  <c r="E98" i="64"/>
  <c r="E123" i="64"/>
  <c r="E14" i="64"/>
  <c r="E40" i="64"/>
  <c r="E140" i="64"/>
  <c r="E165" i="64"/>
  <c r="E65" i="64"/>
  <c r="E115" i="64"/>
  <c r="E215" i="64"/>
  <c r="E90" i="64"/>
  <c r="E190" i="64"/>
  <c r="E23" i="64"/>
  <c r="E49" i="64"/>
  <c r="E174" i="64"/>
  <c r="E99" i="64"/>
  <c r="E199" i="64"/>
  <c r="E124" i="64"/>
  <c r="E149" i="64"/>
  <c r="E224" i="64"/>
  <c r="E74" i="64"/>
  <c r="N184" i="64"/>
  <c r="N8" i="64"/>
  <c r="N159" i="64"/>
  <c r="N84" i="64"/>
  <c r="N134" i="64"/>
  <c r="N59" i="64"/>
  <c r="N209" i="64"/>
  <c r="N109" i="64"/>
  <c r="N34" i="64"/>
  <c r="E20" i="64"/>
  <c r="E46" i="64"/>
  <c r="E221" i="64"/>
  <c r="E71" i="64"/>
  <c r="E96" i="64"/>
  <c r="E146" i="64"/>
  <c r="E121" i="64"/>
  <c r="E196" i="64"/>
  <c r="E171" i="64"/>
  <c r="E38" i="64"/>
  <c r="E12" i="64"/>
  <c r="I4" i="64"/>
  <c r="E63" i="64"/>
  <c r="E113" i="64"/>
  <c r="E138" i="64"/>
  <c r="E88" i="64"/>
  <c r="E163" i="64"/>
  <c r="E188" i="64"/>
  <c r="E213" i="64"/>
  <c r="E47" i="64"/>
  <c r="E21" i="64"/>
  <c r="E147" i="64"/>
  <c r="E97" i="64"/>
  <c r="E72" i="64"/>
  <c r="E122" i="64"/>
  <c r="E222" i="64"/>
  <c r="E197" i="64"/>
  <c r="E172" i="64"/>
  <c r="E16" i="64"/>
  <c r="E42" i="64"/>
  <c r="E192" i="64"/>
  <c r="E217" i="64"/>
  <c r="E92" i="64"/>
  <c r="E142" i="64"/>
  <c r="E117" i="64"/>
  <c r="E67" i="64"/>
  <c r="E167" i="64"/>
  <c r="E43" i="64"/>
  <c r="E17" i="64"/>
  <c r="E93" i="64"/>
  <c r="E218" i="64"/>
  <c r="E118" i="64"/>
  <c r="E143" i="64"/>
  <c r="E68" i="64"/>
  <c r="E193" i="64"/>
  <c r="E168" i="64"/>
  <c r="N9" i="64"/>
  <c r="E45" i="64"/>
  <c r="E19" i="64"/>
  <c r="E195" i="64"/>
  <c r="E145" i="64"/>
  <c r="E220" i="64"/>
  <c r="E70" i="64"/>
  <c r="E170" i="64"/>
  <c r="E95" i="64"/>
  <c r="E120" i="64"/>
  <c r="E18" i="64"/>
  <c r="E44" i="64"/>
  <c r="E144" i="64"/>
  <c r="E194" i="64"/>
  <c r="E94" i="64"/>
  <c r="E119" i="64"/>
  <c r="E69" i="64"/>
  <c r="E169" i="64"/>
  <c r="E219" i="64"/>
  <c r="E39" i="64"/>
  <c r="E64" i="64"/>
  <c r="E13" i="64"/>
  <c r="E214" i="64"/>
  <c r="E114" i="64"/>
  <c r="E164" i="64"/>
  <c r="E139" i="64"/>
  <c r="E89" i="64"/>
  <c r="E189" i="64"/>
  <c r="E43" i="58"/>
  <c r="E17" i="58"/>
  <c r="E118" i="58"/>
  <c r="E218" i="58"/>
  <c r="E168" i="58"/>
  <c r="E193" i="58"/>
  <c r="E93" i="58"/>
  <c r="E68" i="58"/>
  <c r="E143" i="58"/>
  <c r="E43" i="57"/>
  <c r="E17" i="57"/>
  <c r="E193" i="57"/>
  <c r="E68" i="57"/>
  <c r="E118" i="57"/>
  <c r="E218" i="57"/>
  <c r="E43" i="56"/>
  <c r="E17" i="56"/>
  <c r="E168" i="57"/>
  <c r="E43" i="54"/>
  <c r="E17" i="54"/>
  <c r="E43" i="53"/>
  <c r="E143" i="57"/>
  <c r="E93" i="57"/>
  <c r="E43" i="55"/>
  <c r="E17" i="55"/>
  <c r="E17" i="53"/>
  <c r="E68" i="53"/>
  <c r="E168" i="54"/>
  <c r="E93" i="54"/>
  <c r="E68" i="56"/>
  <c r="E93" i="56"/>
  <c r="E218" i="55"/>
  <c r="E118" i="54"/>
  <c r="E168" i="55"/>
  <c r="E143" i="55"/>
  <c r="E143" i="56"/>
  <c r="E193" i="55"/>
  <c r="E193" i="56"/>
  <c r="E68" i="55"/>
  <c r="E143" i="54"/>
  <c r="E118" i="56"/>
  <c r="E118" i="55"/>
  <c r="E118" i="53"/>
  <c r="E218" i="56"/>
  <c r="E193" i="54"/>
  <c r="E218" i="53"/>
  <c r="E168" i="53"/>
  <c r="E143" i="53"/>
  <c r="E193" i="53"/>
  <c r="E93" i="53"/>
  <c r="E168" i="56"/>
  <c r="E93" i="55"/>
  <c r="E68" i="54"/>
  <c r="E218" i="54"/>
  <c r="E68" i="45"/>
  <c r="E43" i="45"/>
  <c r="E43" i="46"/>
  <c r="E17" i="44"/>
  <c r="E93" i="45"/>
  <c r="E17" i="46"/>
  <c r="E17" i="45"/>
  <c r="E43" i="44"/>
  <c r="E143" i="45"/>
  <c r="E43" i="42"/>
  <c r="E17" i="42"/>
  <c r="E218" i="45"/>
  <c r="E68" i="46"/>
  <c r="E193" i="45"/>
  <c r="E118" i="46"/>
  <c r="E93" i="46"/>
  <c r="E168" i="45"/>
  <c r="E168" i="44"/>
  <c r="E218" i="44"/>
  <c r="E143" i="44"/>
  <c r="E93" i="44"/>
  <c r="E168" i="46"/>
  <c r="E118" i="45"/>
  <c r="E118" i="44"/>
  <c r="E193" i="44"/>
  <c r="E68" i="42"/>
  <c r="E143" i="42"/>
  <c r="E93" i="42"/>
  <c r="E218" i="46"/>
  <c r="E143" i="46"/>
  <c r="E168" i="42"/>
  <c r="E118" i="42"/>
  <c r="E218" i="42"/>
  <c r="E193" i="42"/>
  <c r="E68" i="44"/>
  <c r="E193" i="46"/>
  <c r="E168" i="41"/>
  <c r="E143" i="41"/>
  <c r="E193" i="41"/>
  <c r="E218" i="41"/>
  <c r="E118" i="41"/>
  <c r="E93" i="41"/>
  <c r="E19" i="58"/>
  <c r="E45" i="58"/>
  <c r="E170" i="58"/>
  <c r="E220" i="58"/>
  <c r="E195" i="58"/>
  <c r="E145" i="58"/>
  <c r="E95" i="58"/>
  <c r="E120" i="58"/>
  <c r="E70" i="58"/>
  <c r="E19" i="57"/>
  <c r="E95" i="57"/>
  <c r="E45" i="57"/>
  <c r="E45" i="56"/>
  <c r="E120" i="57"/>
  <c r="E170" i="57"/>
  <c r="E145" i="57"/>
  <c r="E19" i="56"/>
  <c r="E195" i="57"/>
  <c r="E19" i="53"/>
  <c r="E45" i="55"/>
  <c r="E19" i="54"/>
  <c r="E220" i="57"/>
  <c r="E70" i="57"/>
  <c r="E45" i="54"/>
  <c r="E45" i="53"/>
  <c r="E19" i="55"/>
  <c r="E145" i="55"/>
  <c r="E120" i="55"/>
  <c r="E145" i="54"/>
  <c r="E145" i="56"/>
  <c r="E95" i="56"/>
  <c r="E70" i="54"/>
  <c r="E95" i="55"/>
  <c r="E95" i="53"/>
  <c r="E70" i="56"/>
  <c r="E120" i="56"/>
  <c r="E195" i="56"/>
  <c r="E70" i="55"/>
  <c r="E220" i="54"/>
  <c r="E195" i="54"/>
  <c r="E95" i="54"/>
  <c r="E170" i="54"/>
  <c r="E220" i="55"/>
  <c r="E170" i="53"/>
  <c r="E220" i="53"/>
  <c r="E195" i="53"/>
  <c r="E170" i="56"/>
  <c r="E220" i="56"/>
  <c r="E195" i="55"/>
  <c r="E120" i="54"/>
  <c r="E145" i="53"/>
  <c r="E170" i="55"/>
  <c r="E120" i="53"/>
  <c r="E70" i="53"/>
  <c r="E45" i="42"/>
  <c r="E19" i="44"/>
  <c r="E19" i="46"/>
  <c r="E19" i="45"/>
  <c r="E45" i="46"/>
  <c r="E19" i="42"/>
  <c r="E45" i="45"/>
  <c r="E95" i="44"/>
  <c r="E45" i="44"/>
  <c r="E95" i="46"/>
  <c r="E95" i="45"/>
  <c r="E195" i="44"/>
  <c r="E170" i="42"/>
  <c r="E120" i="45"/>
  <c r="E170" i="46"/>
  <c r="E120" i="46"/>
  <c r="E170" i="45"/>
  <c r="E195" i="45"/>
  <c r="E220" i="44"/>
  <c r="E145" i="46"/>
  <c r="E70" i="46"/>
  <c r="E220" i="45"/>
  <c r="E120" i="42"/>
  <c r="E70" i="45"/>
  <c r="E170" i="44"/>
  <c r="E145" i="44"/>
  <c r="E95" i="42"/>
  <c r="E120" i="44"/>
  <c r="E195" i="42"/>
  <c r="E145" i="42"/>
  <c r="E220" i="46"/>
  <c r="E70" i="44"/>
  <c r="E70" i="42"/>
  <c r="E195" i="46"/>
  <c r="E220" i="42"/>
  <c r="E145" i="45"/>
  <c r="E220" i="41"/>
  <c r="E120" i="41"/>
  <c r="E95" i="41"/>
  <c r="E170" i="41"/>
  <c r="E195" i="41"/>
  <c r="E145" i="41"/>
  <c r="AN15" i="2"/>
  <c r="S24" i="2"/>
  <c r="E39" i="58"/>
  <c r="E13" i="58"/>
  <c r="E89" i="58"/>
  <c r="E114" i="58"/>
  <c r="E139" i="58"/>
  <c r="E64" i="58"/>
  <c r="E189" i="58"/>
  <c r="E164" i="58"/>
  <c r="E214" i="58"/>
  <c r="E164" i="57"/>
  <c r="E39" i="57"/>
  <c r="E13" i="57"/>
  <c r="E139" i="57"/>
  <c r="E114" i="57"/>
  <c r="E189" i="57"/>
  <c r="E89" i="57"/>
  <c r="E39" i="56"/>
  <c r="E13" i="56"/>
  <c r="E13" i="55"/>
  <c r="E39" i="54"/>
  <c r="E13" i="54"/>
  <c r="E13" i="53"/>
  <c r="E214" i="57"/>
  <c r="E39" i="53"/>
  <c r="E39" i="55"/>
  <c r="E64" i="57"/>
  <c r="E64" i="53"/>
  <c r="E139" i="53"/>
  <c r="E214" i="54"/>
  <c r="E114" i="54"/>
  <c r="E64" i="56"/>
  <c r="E189" i="56"/>
  <c r="E139" i="55"/>
  <c r="E189" i="54"/>
  <c r="E164" i="56"/>
  <c r="E89" i="55"/>
  <c r="E64" i="55"/>
  <c r="E139" i="54"/>
  <c r="E214" i="56"/>
  <c r="E89" i="56"/>
  <c r="E164" i="55"/>
  <c r="E89" i="54"/>
  <c r="E189" i="53"/>
  <c r="E164" i="54"/>
  <c r="E89" i="53"/>
  <c r="E114" i="56"/>
  <c r="E114" i="55"/>
  <c r="E64" i="54"/>
  <c r="E164" i="53"/>
  <c r="E214" i="53"/>
  <c r="E189" i="55"/>
  <c r="E114" i="53"/>
  <c r="E139" i="56"/>
  <c r="E214" i="55"/>
  <c r="E39" i="45"/>
  <c r="E13" i="44"/>
  <c r="E39" i="46"/>
  <c r="E13" i="46"/>
  <c r="E39" i="44"/>
  <c r="E13" i="45"/>
  <c r="E13" i="42"/>
  <c r="E39" i="42"/>
  <c r="E114" i="44"/>
  <c r="E64" i="42"/>
  <c r="E114" i="42"/>
  <c r="E214" i="42"/>
  <c r="E214" i="44"/>
  <c r="E189" i="46"/>
  <c r="E64" i="46"/>
  <c r="E189" i="45"/>
  <c r="E214" i="45"/>
  <c r="E89" i="45"/>
  <c r="E64" i="45"/>
  <c r="E89" i="42"/>
  <c r="E164" i="46"/>
  <c r="E139" i="46"/>
  <c r="E189" i="44"/>
  <c r="E89" i="44"/>
  <c r="E164" i="42"/>
  <c r="E139" i="42"/>
  <c r="E214" i="46"/>
  <c r="E114" i="45"/>
  <c r="E64" i="44"/>
  <c r="E164" i="45"/>
  <c r="E139" i="44"/>
  <c r="E89" i="46"/>
  <c r="E114" i="46"/>
  <c r="E139" i="45"/>
  <c r="E164" i="44"/>
  <c r="E189" i="42"/>
  <c r="E114" i="41"/>
  <c r="E89" i="41"/>
  <c r="E139" i="41"/>
  <c r="E214" i="41"/>
  <c r="E164" i="41"/>
  <c r="E189" i="41"/>
  <c r="N9" i="58"/>
  <c r="N9" i="57"/>
  <c r="N9" i="56"/>
  <c r="N9" i="53"/>
  <c r="N9" i="55"/>
  <c r="N9" i="54"/>
  <c r="N9" i="46"/>
  <c r="N9" i="44"/>
  <c r="N9" i="42"/>
  <c r="N9" i="45"/>
  <c r="V24" i="2"/>
  <c r="AG24" i="2"/>
  <c r="E23" i="58"/>
  <c r="E49" i="58"/>
  <c r="E74" i="58"/>
  <c r="E224" i="58"/>
  <c r="E174" i="58"/>
  <c r="E199" i="58"/>
  <c r="E124" i="58"/>
  <c r="E149" i="58"/>
  <c r="E99" i="58"/>
  <c r="E23" i="57"/>
  <c r="E49" i="57"/>
  <c r="E174" i="57"/>
  <c r="E74" i="57"/>
  <c r="E99" i="57"/>
  <c r="E49" i="56"/>
  <c r="E124" i="57"/>
  <c r="E149" i="57"/>
  <c r="E23" i="56"/>
  <c r="E23" i="53"/>
  <c r="E49" i="55"/>
  <c r="E23" i="54"/>
  <c r="E199" i="57"/>
  <c r="E49" i="54"/>
  <c r="E49" i="53"/>
  <c r="E23" i="55"/>
  <c r="E224" i="57"/>
  <c r="E99" i="53"/>
  <c r="E124" i="54"/>
  <c r="E74" i="55"/>
  <c r="E199" i="56"/>
  <c r="E174" i="54"/>
  <c r="E74" i="54"/>
  <c r="E99" i="54"/>
  <c r="E149" i="55"/>
  <c r="E199" i="54"/>
  <c r="E99" i="56"/>
  <c r="E149" i="56"/>
  <c r="E224" i="55"/>
  <c r="E99" i="55"/>
  <c r="E149" i="54"/>
  <c r="E174" i="56"/>
  <c r="E174" i="53"/>
  <c r="E124" i="55"/>
  <c r="E149" i="53"/>
  <c r="E224" i="56"/>
  <c r="E174" i="55"/>
  <c r="E124" i="53"/>
  <c r="E74" i="56"/>
  <c r="E199" i="53"/>
  <c r="E124" i="56"/>
  <c r="E224" i="53"/>
  <c r="E74" i="53"/>
  <c r="E199" i="55"/>
  <c r="E224" i="54"/>
  <c r="E23" i="45"/>
  <c r="E49" i="42"/>
  <c r="E99" i="44"/>
  <c r="E23" i="46"/>
  <c r="E23" i="42"/>
  <c r="E49" i="45"/>
  <c r="E49" i="46"/>
  <c r="E49" i="44"/>
  <c r="E23" i="44"/>
  <c r="E74" i="45"/>
  <c r="E74" i="46"/>
  <c r="E149" i="42"/>
  <c r="E224" i="42"/>
  <c r="E174" i="46"/>
  <c r="E99" i="45"/>
  <c r="E74" i="42"/>
  <c r="E199" i="46"/>
  <c r="E174" i="45"/>
  <c r="E174" i="42"/>
  <c r="E149" i="44"/>
  <c r="E199" i="44"/>
  <c r="E224" i="46"/>
  <c r="E99" i="46"/>
  <c r="E224" i="45"/>
  <c r="E199" i="45"/>
  <c r="E124" i="45"/>
  <c r="E149" i="45"/>
  <c r="E99" i="42"/>
  <c r="E124" i="42"/>
  <c r="E224" i="44"/>
  <c r="E149" i="46"/>
  <c r="E124" i="46"/>
  <c r="E199" i="42"/>
  <c r="E124" i="44"/>
  <c r="E174" i="44"/>
  <c r="E74" i="44"/>
  <c r="E224" i="41"/>
  <c r="E124" i="41"/>
  <c r="E174" i="41"/>
  <c r="E199" i="41"/>
  <c r="E99" i="41"/>
  <c r="E149" i="41"/>
  <c r="E18" i="58"/>
  <c r="E44" i="58"/>
  <c r="E69" i="58"/>
  <c r="E194" i="58"/>
  <c r="E169" i="58"/>
  <c r="E219" i="58"/>
  <c r="E144" i="58"/>
  <c r="E119" i="58"/>
  <c r="E94" i="58"/>
  <c r="E44" i="57"/>
  <c r="E18" i="57"/>
  <c r="E144" i="57"/>
  <c r="E119" i="57"/>
  <c r="E44" i="56"/>
  <c r="E219" i="57"/>
  <c r="E69" i="57"/>
  <c r="E94" i="57"/>
  <c r="E119" i="56"/>
  <c r="E18" i="55"/>
  <c r="E18" i="56"/>
  <c r="E44" i="55"/>
  <c r="E18" i="53"/>
  <c r="E169" i="57"/>
  <c r="E44" i="53"/>
  <c r="E18" i="54"/>
  <c r="E194" i="57"/>
  <c r="E44" i="54"/>
  <c r="E69" i="56"/>
  <c r="E94" i="55"/>
  <c r="E94" i="54"/>
  <c r="E144" i="56"/>
  <c r="E144" i="55"/>
  <c r="E194" i="55"/>
  <c r="E69" i="55"/>
  <c r="E69" i="54"/>
  <c r="E94" i="56"/>
  <c r="E144" i="54"/>
  <c r="E219" i="55"/>
  <c r="E119" i="55"/>
  <c r="E219" i="54"/>
  <c r="E219" i="53"/>
  <c r="E69" i="53"/>
  <c r="E194" i="56"/>
  <c r="E94" i="53"/>
  <c r="E194" i="54"/>
  <c r="E169" i="53"/>
  <c r="E169" i="56"/>
  <c r="E169" i="54"/>
  <c r="E194" i="53"/>
  <c r="E144" i="53"/>
  <c r="E119" i="54"/>
  <c r="E219" i="56"/>
  <c r="E169" i="55"/>
  <c r="E119" i="53"/>
  <c r="E44" i="46"/>
  <c r="E18" i="45"/>
  <c r="E44" i="44"/>
  <c r="E44" i="42"/>
  <c r="E18" i="42"/>
  <c r="E18" i="44"/>
  <c r="E18" i="46"/>
  <c r="E44" i="45"/>
  <c r="E94" i="42"/>
  <c r="E94" i="46"/>
  <c r="E69" i="46"/>
  <c r="E169" i="42"/>
  <c r="E169" i="46"/>
  <c r="E194" i="46"/>
  <c r="E119" i="45"/>
  <c r="E69" i="45"/>
  <c r="E94" i="45"/>
  <c r="E169" i="44"/>
  <c r="E219" i="46"/>
  <c r="E169" i="45"/>
  <c r="E219" i="44"/>
  <c r="E119" i="44"/>
  <c r="E144" i="45"/>
  <c r="E69" i="42"/>
  <c r="E194" i="45"/>
  <c r="E194" i="44"/>
  <c r="E194" i="42"/>
  <c r="E219" i="45"/>
  <c r="E69" i="44"/>
  <c r="E144" i="46"/>
  <c r="E144" i="44"/>
  <c r="E119" i="46"/>
  <c r="E94" i="44"/>
  <c r="E144" i="42"/>
  <c r="E219" i="42"/>
  <c r="E119" i="42"/>
  <c r="E169" i="41"/>
  <c r="E119" i="41"/>
  <c r="E219" i="41"/>
  <c r="E194" i="41"/>
  <c r="E144" i="41"/>
  <c r="E94" i="41"/>
  <c r="E48" i="58"/>
  <c r="E22" i="58"/>
  <c r="E73" i="58"/>
  <c r="E148" i="58"/>
  <c r="E123" i="58"/>
  <c r="E173" i="58"/>
  <c r="E198" i="58"/>
  <c r="E98" i="58"/>
  <c r="E223" i="58"/>
  <c r="E48" i="57"/>
  <c r="E22" i="57"/>
  <c r="E148" i="57"/>
  <c r="E198" i="57"/>
  <c r="E173" i="57"/>
  <c r="E223" i="57"/>
  <c r="E48" i="56"/>
  <c r="E98" i="57"/>
  <c r="E73" i="57"/>
  <c r="E123" i="57"/>
  <c r="E22" i="55"/>
  <c r="E48" i="55"/>
  <c r="E22" i="53"/>
  <c r="E22" i="54"/>
  <c r="E48" i="54"/>
  <c r="E48" i="53"/>
  <c r="E22" i="56"/>
  <c r="E98" i="55"/>
  <c r="E98" i="56"/>
  <c r="E223" i="55"/>
  <c r="E73" i="54"/>
  <c r="E73" i="56"/>
  <c r="E223" i="56"/>
  <c r="E173" i="56"/>
  <c r="E173" i="55"/>
  <c r="E223" i="54"/>
  <c r="E198" i="54"/>
  <c r="E73" i="55"/>
  <c r="E123" i="54"/>
  <c r="E198" i="53"/>
  <c r="E148" i="56"/>
  <c r="E198" i="55"/>
  <c r="E123" i="55"/>
  <c r="E223" i="53"/>
  <c r="E173" i="53"/>
  <c r="E173" i="54"/>
  <c r="E148" i="54"/>
  <c r="E98" i="53"/>
  <c r="E148" i="55"/>
  <c r="E123" i="56"/>
  <c r="E98" i="54"/>
  <c r="E73" i="53"/>
  <c r="E148" i="53"/>
  <c r="E198" i="56"/>
  <c r="E123" i="53"/>
  <c r="E48" i="46"/>
  <c r="E22" i="44"/>
  <c r="E22" i="42"/>
  <c r="E48" i="44"/>
  <c r="E48" i="42"/>
  <c r="E22" i="46"/>
  <c r="E98" i="44"/>
  <c r="E73" i="44"/>
  <c r="E22" i="45"/>
  <c r="E48" i="45"/>
  <c r="E173" i="46"/>
  <c r="E73" i="46"/>
  <c r="E223" i="45"/>
  <c r="E198" i="45"/>
  <c r="E173" i="44"/>
  <c r="E223" i="46"/>
  <c r="E198" i="46"/>
  <c r="E73" i="45"/>
  <c r="E223" i="44"/>
  <c r="E123" i="42"/>
  <c r="E98" i="46"/>
  <c r="E173" i="45"/>
  <c r="E98" i="45"/>
  <c r="E98" i="42"/>
  <c r="E198" i="44"/>
  <c r="E198" i="42"/>
  <c r="E148" i="46"/>
  <c r="E123" i="45"/>
  <c r="E123" i="44"/>
  <c r="E173" i="42"/>
  <c r="E123" i="46"/>
  <c r="E148" i="44"/>
  <c r="E148" i="45"/>
  <c r="E148" i="42"/>
  <c r="E223" i="42"/>
  <c r="E73" i="42"/>
  <c r="E123" i="41"/>
  <c r="E173" i="41"/>
  <c r="E148" i="41"/>
  <c r="E198" i="41"/>
  <c r="E98" i="41"/>
  <c r="E223" i="41"/>
  <c r="AI24" i="2"/>
  <c r="E47" i="58"/>
  <c r="E21" i="58"/>
  <c r="E222" i="58"/>
  <c r="E147" i="58"/>
  <c r="E72" i="58"/>
  <c r="E97" i="58"/>
  <c r="E197" i="58"/>
  <c r="E172" i="58"/>
  <c r="E122" i="58"/>
  <c r="E21" i="57"/>
  <c r="E47" i="57"/>
  <c r="E147" i="57"/>
  <c r="E197" i="57"/>
  <c r="E172" i="57"/>
  <c r="E97" i="57"/>
  <c r="E222" i="57"/>
  <c r="E47" i="56"/>
  <c r="E21" i="56"/>
  <c r="E72" i="57"/>
  <c r="E47" i="54"/>
  <c r="E21" i="53"/>
  <c r="E47" i="53"/>
  <c r="E21" i="54"/>
  <c r="E122" i="57"/>
  <c r="E47" i="55"/>
  <c r="E21" i="55"/>
  <c r="E72" i="56"/>
  <c r="E72" i="55"/>
  <c r="E122" i="54"/>
  <c r="E197" i="56"/>
  <c r="E147" i="55"/>
  <c r="E122" i="55"/>
  <c r="E97" i="55"/>
  <c r="E197" i="54"/>
  <c r="E222" i="54"/>
  <c r="E72" i="53"/>
  <c r="E222" i="56"/>
  <c r="E172" i="56"/>
  <c r="E122" i="56"/>
  <c r="E147" i="56"/>
  <c r="E72" i="54"/>
  <c r="E97" i="56"/>
  <c r="E172" i="55"/>
  <c r="E222" i="55"/>
  <c r="E197" i="53"/>
  <c r="E172" i="54"/>
  <c r="E122" i="53"/>
  <c r="E97" i="53"/>
  <c r="E197" i="55"/>
  <c r="E172" i="53"/>
  <c r="E222" i="53"/>
  <c r="E147" i="53"/>
  <c r="E97" i="54"/>
  <c r="E147" i="54"/>
  <c r="E47" i="45"/>
  <c r="E47" i="46"/>
  <c r="E21" i="46"/>
  <c r="E21" i="45"/>
  <c r="E47" i="44"/>
  <c r="E21" i="44"/>
  <c r="E21" i="42"/>
  <c r="E72" i="42"/>
  <c r="E197" i="42"/>
  <c r="E47" i="42"/>
  <c r="E197" i="46"/>
  <c r="E147" i="46"/>
  <c r="E72" i="46"/>
  <c r="E197" i="45"/>
  <c r="E222" i="45"/>
  <c r="E72" i="45"/>
  <c r="E122" i="45"/>
  <c r="E222" i="42"/>
  <c r="E97" i="46"/>
  <c r="E197" i="44"/>
  <c r="E222" i="46"/>
  <c r="E97" i="45"/>
  <c r="E147" i="42"/>
  <c r="E172" i="45"/>
  <c r="E147" i="45"/>
  <c r="E222" i="44"/>
  <c r="E172" i="44"/>
  <c r="E97" i="42"/>
  <c r="E97" i="44"/>
  <c r="E122" i="44"/>
  <c r="E172" i="42"/>
  <c r="E122" i="46"/>
  <c r="E72" i="44"/>
  <c r="E122" i="42"/>
  <c r="E172" i="46"/>
  <c r="E147" i="44"/>
  <c r="E197" i="41"/>
  <c r="E172" i="41"/>
  <c r="E122" i="41"/>
  <c r="E97" i="41"/>
  <c r="E147" i="41"/>
  <c r="E222" i="41"/>
  <c r="E40" i="58"/>
  <c r="E14" i="58"/>
  <c r="E65" i="58"/>
  <c r="E190" i="58"/>
  <c r="E165" i="58"/>
  <c r="E90" i="58"/>
  <c r="E140" i="58"/>
  <c r="E115" i="58"/>
  <c r="E215" i="58"/>
  <c r="E40" i="57"/>
  <c r="E14" i="57"/>
  <c r="E115" i="57"/>
  <c r="E14" i="56"/>
  <c r="E140" i="57"/>
  <c r="E40" i="56"/>
  <c r="E215" i="57"/>
  <c r="E90" i="57"/>
  <c r="E14" i="55"/>
  <c r="E40" i="55"/>
  <c r="E115" i="53"/>
  <c r="E14" i="53"/>
  <c r="E190" i="57"/>
  <c r="E14" i="54"/>
  <c r="E65" i="57"/>
  <c r="E140" i="54"/>
  <c r="E40" i="53"/>
  <c r="E165" i="57"/>
  <c r="E40" i="54"/>
  <c r="E90" i="55"/>
  <c r="E65" i="54"/>
  <c r="E190" i="56"/>
  <c r="E115" i="56"/>
  <c r="E140" i="55"/>
  <c r="E90" i="54"/>
  <c r="E115" i="54"/>
  <c r="E215" i="55"/>
  <c r="E115" i="55"/>
  <c r="E65" i="55"/>
  <c r="E165" i="56"/>
  <c r="E190" i="55"/>
  <c r="E190" i="54"/>
  <c r="E215" i="56"/>
  <c r="E140" i="56"/>
  <c r="E65" i="56"/>
  <c r="E215" i="53"/>
  <c r="E140" i="53"/>
  <c r="E65" i="53"/>
  <c r="E90" i="56"/>
  <c r="E215" i="54"/>
  <c r="E90" i="53"/>
  <c r="E165" i="53"/>
  <c r="E190" i="53"/>
  <c r="E165" i="54"/>
  <c r="E165" i="55"/>
  <c r="E40" i="46"/>
  <c r="E40" i="44"/>
  <c r="E14" i="42"/>
  <c r="E40" i="42"/>
  <c r="E40" i="45"/>
  <c r="E14" i="45"/>
  <c r="E14" i="44"/>
  <c r="E90" i="45"/>
  <c r="E14" i="46"/>
  <c r="E165" i="42"/>
  <c r="E115" i="46"/>
  <c r="E140" i="46"/>
  <c r="E165" i="46"/>
  <c r="E215" i="45"/>
  <c r="E140" i="42"/>
  <c r="E215" i="46"/>
  <c r="E190" i="46"/>
  <c r="E165" i="44"/>
  <c r="E165" i="45"/>
  <c r="E215" i="44"/>
  <c r="E65" i="44"/>
  <c r="E90" i="42"/>
  <c r="E65" i="42"/>
  <c r="E190" i="45"/>
  <c r="E115" i="45"/>
  <c r="E65" i="45"/>
  <c r="E115" i="44"/>
  <c r="E140" i="44"/>
  <c r="E115" i="42"/>
  <c r="E190" i="44"/>
  <c r="E215" i="42"/>
  <c r="E190" i="42"/>
  <c r="E140" i="45"/>
  <c r="E90" i="44"/>
  <c r="E90" i="46"/>
  <c r="E65" i="46"/>
  <c r="E115" i="41"/>
  <c r="E165" i="41"/>
  <c r="E190" i="41"/>
  <c r="E140" i="41"/>
  <c r="E90" i="41"/>
  <c r="E215" i="41"/>
  <c r="E16" i="58"/>
  <c r="E42" i="58"/>
  <c r="E92" i="58"/>
  <c r="E192" i="58"/>
  <c r="E217" i="58"/>
  <c r="E117" i="58"/>
  <c r="E142" i="58"/>
  <c r="E167" i="58"/>
  <c r="E67" i="58"/>
  <c r="E67" i="57"/>
  <c r="E42" i="57"/>
  <c r="E16" i="57"/>
  <c r="E142" i="57"/>
  <c r="E117" i="57"/>
  <c r="E16" i="56"/>
  <c r="E217" i="57"/>
  <c r="E167" i="57"/>
  <c r="E16" i="55"/>
  <c r="E192" i="57"/>
  <c r="E42" i="54"/>
  <c r="E92" i="57"/>
  <c r="E42" i="53"/>
  <c r="E16" i="53"/>
  <c r="E42" i="56"/>
  <c r="E16" i="54"/>
  <c r="E92" i="53"/>
  <c r="E42" i="55"/>
  <c r="E217" i="53"/>
  <c r="E117" i="55"/>
  <c r="E142" i="53"/>
  <c r="E92" i="54"/>
  <c r="E192" i="55"/>
  <c r="E92" i="55"/>
  <c r="E92" i="56"/>
  <c r="E217" i="55"/>
  <c r="E192" i="54"/>
  <c r="E192" i="56"/>
  <c r="E117" i="56"/>
  <c r="E67" i="54"/>
  <c r="E167" i="56"/>
  <c r="E67" i="56"/>
  <c r="E167" i="54"/>
  <c r="E217" i="56"/>
  <c r="E167" i="55"/>
  <c r="E117" i="54"/>
  <c r="E217" i="54"/>
  <c r="E67" i="53"/>
  <c r="E142" i="54"/>
  <c r="E167" i="53"/>
  <c r="E117" i="53"/>
  <c r="E142" i="56"/>
  <c r="E142" i="55"/>
  <c r="E192" i="53"/>
  <c r="E67" i="55"/>
  <c r="E16" i="46"/>
  <c r="E16" i="44"/>
  <c r="E42" i="42"/>
  <c r="E42" i="46"/>
  <c r="E16" i="42"/>
  <c r="E42" i="45"/>
  <c r="E16" i="45"/>
  <c r="E42" i="44"/>
  <c r="E67" i="45"/>
  <c r="E67" i="44"/>
  <c r="E117" i="45"/>
  <c r="E117" i="42"/>
  <c r="E142" i="46"/>
  <c r="E192" i="45"/>
  <c r="E142" i="44"/>
  <c r="E167" i="46"/>
  <c r="E217" i="46"/>
  <c r="E217" i="45"/>
  <c r="E92" i="46"/>
  <c r="E142" i="45"/>
  <c r="E92" i="45"/>
  <c r="E92" i="42"/>
  <c r="E142" i="42"/>
  <c r="E192" i="42"/>
  <c r="E117" i="46"/>
  <c r="E217" i="44"/>
  <c r="E67" i="42"/>
  <c r="E192" i="46"/>
  <c r="E117" i="44"/>
  <c r="E217" i="42"/>
  <c r="E67" i="46"/>
  <c r="E167" i="45"/>
  <c r="E192" i="44"/>
  <c r="E92" i="44"/>
  <c r="E167" i="42"/>
  <c r="E167" i="44"/>
  <c r="E192" i="41"/>
  <c r="E142" i="41"/>
  <c r="E217" i="41"/>
  <c r="E117" i="41"/>
  <c r="E92" i="41"/>
  <c r="E167" i="41"/>
  <c r="AJ24" i="2"/>
  <c r="AB24" i="2"/>
  <c r="N184" i="58"/>
  <c r="N209" i="58"/>
  <c r="N59" i="58"/>
  <c r="N109" i="58"/>
  <c r="N159" i="58"/>
  <c r="N34" i="58"/>
  <c r="N134" i="58"/>
  <c r="N8" i="58"/>
  <c r="N84" i="58"/>
  <c r="N209" i="57"/>
  <c r="N159" i="57"/>
  <c r="N84" i="57"/>
  <c r="N134" i="57"/>
  <c r="N59" i="57"/>
  <c r="N184" i="57"/>
  <c r="N34" i="57"/>
  <c r="N109" i="57"/>
  <c r="N8" i="57"/>
  <c r="N34" i="56"/>
  <c r="N159" i="56"/>
  <c r="N59" i="56"/>
  <c r="N184" i="55"/>
  <c r="N109" i="55"/>
  <c r="N8" i="56"/>
  <c r="N209" i="56"/>
  <c r="N109" i="56"/>
  <c r="N134" i="56"/>
  <c r="N159" i="55"/>
  <c r="N8" i="55"/>
  <c r="N134" i="53"/>
  <c r="N109" i="53"/>
  <c r="N84" i="53"/>
  <c r="N34" i="55"/>
  <c r="N209" i="54"/>
  <c r="N8" i="53"/>
  <c r="N184" i="54"/>
  <c r="N34" i="54"/>
  <c r="N159" i="53"/>
  <c r="N84" i="56"/>
  <c r="N209" i="55"/>
  <c r="N159" i="54"/>
  <c r="N84" i="54"/>
  <c r="N8" i="54"/>
  <c r="N84" i="55"/>
  <c r="N209" i="53"/>
  <c r="N34" i="53"/>
  <c r="N184" i="56"/>
  <c r="N109" i="54"/>
  <c r="N184" i="53"/>
  <c r="N59" i="54"/>
  <c r="N59" i="55"/>
  <c r="N134" i="54"/>
  <c r="N59" i="53"/>
  <c r="N134" i="55"/>
  <c r="N59" i="46"/>
  <c r="N134" i="45"/>
  <c r="N134" i="42"/>
  <c r="N109" i="42"/>
  <c r="N34" i="42"/>
  <c r="N8" i="42"/>
  <c r="N209" i="45"/>
  <c r="N209" i="44"/>
  <c r="N59" i="44"/>
  <c r="N184" i="42"/>
  <c r="N209" i="46"/>
  <c r="N109" i="46"/>
  <c r="N184" i="44"/>
  <c r="N134" i="44"/>
  <c r="N109" i="44"/>
  <c r="N59" i="42"/>
  <c r="N184" i="46"/>
  <c r="N184" i="45"/>
  <c r="N84" i="44"/>
  <c r="N84" i="46"/>
  <c r="N159" i="45"/>
  <c r="N84" i="45"/>
  <c r="N159" i="42"/>
  <c r="N209" i="42"/>
  <c r="N134" i="46"/>
  <c r="N59" i="45"/>
  <c r="N34" i="45"/>
  <c r="N34" i="46"/>
  <c r="N84" i="42"/>
  <c r="N109" i="45"/>
  <c r="N34" i="44"/>
  <c r="N8" i="45"/>
  <c r="N159" i="44"/>
  <c r="N8" i="44"/>
  <c r="N159" i="46"/>
  <c r="N8" i="46"/>
  <c r="N134" i="41"/>
  <c r="N159" i="41"/>
  <c r="N209" i="41"/>
  <c r="N109" i="41"/>
  <c r="N184" i="41"/>
  <c r="N84" i="41"/>
  <c r="E46" i="58"/>
  <c r="E20" i="58"/>
  <c r="E221" i="58"/>
  <c r="E171" i="58"/>
  <c r="E71" i="58"/>
  <c r="E146" i="58"/>
  <c r="E196" i="58"/>
  <c r="E121" i="58"/>
  <c r="E96" i="58"/>
  <c r="E20" i="57"/>
  <c r="E46" i="57"/>
  <c r="E96" i="57"/>
  <c r="E20" i="56"/>
  <c r="E196" i="57"/>
  <c r="E171" i="57"/>
  <c r="E221" i="57"/>
  <c r="E71" i="57"/>
  <c r="E121" i="57"/>
  <c r="E146" i="57"/>
  <c r="E46" i="54"/>
  <c r="E46" i="56"/>
  <c r="E20" i="55"/>
  <c r="E71" i="53"/>
  <c r="E46" i="53"/>
  <c r="E20" i="53"/>
  <c r="E20" i="54"/>
  <c r="E46" i="55"/>
  <c r="E171" i="53"/>
  <c r="E121" i="56"/>
  <c r="E221" i="55"/>
  <c r="E171" i="56"/>
  <c r="E96" i="56"/>
  <c r="E71" i="55"/>
  <c r="E196" i="56"/>
  <c r="E121" i="55"/>
  <c r="E196" i="54"/>
  <c r="E96" i="53"/>
  <c r="E71" i="56"/>
  <c r="E221" i="56"/>
  <c r="E146" i="56"/>
  <c r="E171" i="54"/>
  <c r="E146" i="54"/>
  <c r="E196" i="55"/>
  <c r="E121" i="54"/>
  <c r="E221" i="53"/>
  <c r="E171" i="55"/>
  <c r="E71" i="54"/>
  <c r="E96" i="54"/>
  <c r="E121" i="53"/>
  <c r="E221" i="54"/>
  <c r="E146" i="55"/>
  <c r="E196" i="53"/>
  <c r="E146" i="53"/>
  <c r="E96" i="55"/>
  <c r="E46" i="42"/>
  <c r="E20" i="42"/>
  <c r="E46" i="46"/>
  <c r="E46" i="45"/>
  <c r="E20" i="44"/>
  <c r="E20" i="45"/>
  <c r="E20" i="46"/>
  <c r="E46" i="44"/>
  <c r="E71" i="46"/>
  <c r="E96" i="45"/>
  <c r="E121" i="45"/>
  <c r="E96" i="46"/>
  <c r="E196" i="45"/>
  <c r="E171" i="45"/>
  <c r="E196" i="46"/>
  <c r="E146" i="46"/>
  <c r="E196" i="42"/>
  <c r="E146" i="42"/>
  <c r="E71" i="42"/>
  <c r="E71" i="45"/>
  <c r="E71" i="44"/>
  <c r="E221" i="46"/>
  <c r="E171" i="46"/>
  <c r="E121" i="46"/>
  <c r="E146" i="45"/>
  <c r="E221" i="42"/>
  <c r="E196" i="44"/>
  <c r="E146" i="44"/>
  <c r="E221" i="45"/>
  <c r="E121" i="44"/>
  <c r="E96" i="44"/>
  <c r="E221" i="44"/>
  <c r="E121" i="42"/>
  <c r="E96" i="42"/>
  <c r="E171" i="44"/>
  <c r="E171" i="42"/>
  <c r="E146" i="41"/>
  <c r="E196" i="41"/>
  <c r="E221" i="41"/>
  <c r="E121" i="41"/>
  <c r="E96" i="41"/>
  <c r="E171" i="41"/>
  <c r="E12" i="58"/>
  <c r="E38" i="58"/>
  <c r="I4" i="58"/>
  <c r="E188" i="58"/>
  <c r="E88" i="58"/>
  <c r="E213" i="58"/>
  <c r="E63" i="58"/>
  <c r="E138" i="58"/>
  <c r="E163" i="58"/>
  <c r="E113" i="58"/>
  <c r="I4" i="57"/>
  <c r="E38" i="57"/>
  <c r="E213" i="57"/>
  <c r="E163" i="57"/>
  <c r="E12" i="57"/>
  <c r="I4" i="56"/>
  <c r="E138" i="57"/>
  <c r="E12" i="56"/>
  <c r="E188" i="57"/>
  <c r="E63" i="57"/>
  <c r="E88" i="57"/>
  <c r="E38" i="54"/>
  <c r="E12" i="54"/>
  <c r="E38" i="53"/>
  <c r="E12" i="53"/>
  <c r="E12" i="55"/>
  <c r="I4" i="55"/>
  <c r="I55" i="55" s="1"/>
  <c r="E213" i="54"/>
  <c r="E88" i="53"/>
  <c r="I4" i="53"/>
  <c r="E38" i="56"/>
  <c r="E38" i="55"/>
  <c r="I4" i="54"/>
  <c r="I55" i="54" s="1"/>
  <c r="E113" i="57"/>
  <c r="E163" i="56"/>
  <c r="E138" i="55"/>
  <c r="E213" i="55"/>
  <c r="E163" i="54"/>
  <c r="E88" i="56"/>
  <c r="E138" i="54"/>
  <c r="E188" i="55"/>
  <c r="E163" i="55"/>
  <c r="E63" i="54"/>
  <c r="E113" i="56"/>
  <c r="E188" i="56"/>
  <c r="E113" i="55"/>
  <c r="E188" i="54"/>
  <c r="E88" i="54"/>
  <c r="E213" i="56"/>
  <c r="E63" i="55"/>
  <c r="E88" i="55"/>
  <c r="E138" i="53"/>
  <c r="E138" i="56"/>
  <c r="E113" i="54"/>
  <c r="E188" i="53"/>
  <c r="E63" i="56"/>
  <c r="E213" i="53"/>
  <c r="E63" i="53"/>
  <c r="E113" i="53"/>
  <c r="E163" i="53"/>
  <c r="E12" i="45"/>
  <c r="E38" i="42"/>
  <c r="E12" i="42"/>
  <c r="E38" i="46"/>
  <c r="I4" i="46"/>
  <c r="E38" i="45"/>
  <c r="I4" i="44"/>
  <c r="I4" i="45"/>
  <c r="I4" i="42"/>
  <c r="E38" i="44"/>
  <c r="E12" i="44"/>
  <c r="E12" i="46"/>
  <c r="E88" i="46"/>
  <c r="E138" i="46"/>
  <c r="E63" i="46"/>
  <c r="E88" i="45"/>
  <c r="E138" i="45"/>
  <c r="E113" i="45"/>
  <c r="E63" i="45"/>
  <c r="E138" i="42"/>
  <c r="E63" i="44"/>
  <c r="E163" i="46"/>
  <c r="E213" i="46"/>
  <c r="E188" i="45"/>
  <c r="E213" i="42"/>
  <c r="E213" i="45"/>
  <c r="E113" i="44"/>
  <c r="E188" i="46"/>
  <c r="E188" i="42"/>
  <c r="E88" i="42"/>
  <c r="E188" i="44"/>
  <c r="E163" i="44"/>
  <c r="E213" i="44"/>
  <c r="E113" i="42"/>
  <c r="E113" i="46"/>
  <c r="E88" i="44"/>
  <c r="E163" i="45"/>
  <c r="E138" i="44"/>
  <c r="E163" i="42"/>
  <c r="E63" i="42"/>
  <c r="E213" i="41"/>
  <c r="E113" i="41"/>
  <c r="E138" i="41"/>
  <c r="E163" i="41"/>
  <c r="E188" i="41"/>
  <c r="E88" i="41"/>
  <c r="N24" i="2"/>
  <c r="X24" i="2"/>
  <c r="AN22" i="2"/>
  <c r="O24" i="2"/>
  <c r="Z24" i="2"/>
  <c r="AH24" i="2"/>
  <c r="P24" i="2"/>
  <c r="AA24" i="2"/>
  <c r="AK24" i="2"/>
  <c r="M24" i="2"/>
  <c r="W24" i="2"/>
  <c r="Q24" i="2"/>
  <c r="AL24" i="2"/>
  <c r="R24" i="2"/>
  <c r="AC24" i="2"/>
  <c r="AN14" i="2"/>
  <c r="AN11" i="2"/>
  <c r="J24" i="2"/>
  <c r="T24" i="2"/>
  <c r="AD24" i="2"/>
  <c r="Y24" i="2"/>
  <c r="K24" i="2"/>
  <c r="L24" i="2"/>
  <c r="U24" i="2"/>
  <c r="AE24" i="2"/>
  <c r="I27" i="2"/>
  <c r="E40" i="41"/>
  <c r="E46" i="41"/>
  <c r="E39" i="41"/>
  <c r="E42" i="41"/>
  <c r="E43" i="41"/>
  <c r="E12" i="41"/>
  <c r="E38" i="41"/>
  <c r="E45" i="41"/>
  <c r="E48" i="41"/>
  <c r="E44" i="41"/>
  <c r="E49" i="41"/>
  <c r="E47" i="41"/>
  <c r="N11" i="41"/>
  <c r="N22" i="41"/>
  <c r="N16" i="41"/>
  <c r="N15" i="41"/>
  <c r="N20" i="41"/>
  <c r="N14" i="41"/>
  <c r="N17" i="41"/>
  <c r="N19" i="41"/>
  <c r="N12" i="41"/>
  <c r="N21" i="41"/>
  <c r="N18" i="41"/>
  <c r="N24" i="41"/>
  <c r="N13" i="41"/>
  <c r="N23" i="41"/>
  <c r="E23" i="41"/>
  <c r="E74" i="41"/>
  <c r="E14" i="41"/>
  <c r="E65" i="41"/>
  <c r="E22" i="41"/>
  <c r="E73" i="41"/>
  <c r="E71" i="41"/>
  <c r="E20" i="41"/>
  <c r="E17" i="41"/>
  <c r="E68" i="41"/>
  <c r="E72" i="41"/>
  <c r="E21" i="41"/>
  <c r="E16" i="41"/>
  <c r="E67" i="41"/>
  <c r="E63" i="41"/>
  <c r="I4" i="41"/>
  <c r="L4" i="6" s="1"/>
  <c r="E13" i="41"/>
  <c r="E64" i="41"/>
  <c r="E19" i="41"/>
  <c r="E70" i="41"/>
  <c r="E69" i="41"/>
  <c r="E18" i="41"/>
  <c r="N34" i="41"/>
  <c r="N59" i="41"/>
  <c r="N8" i="41"/>
  <c r="N9" i="41"/>
  <c r="Q77" i="2"/>
  <c r="I18" i="3" s="1"/>
  <c r="J18" i="3" s="1"/>
  <c r="U77" i="2"/>
  <c r="I22" i="3" s="1"/>
  <c r="J22" i="3" s="1"/>
  <c r="U73" i="2"/>
  <c r="E22" i="3" s="1"/>
  <c r="D73" i="2"/>
  <c r="E5" i="3" s="1"/>
  <c r="D77" i="2"/>
  <c r="I5" i="3" s="1"/>
  <c r="N77" i="2"/>
  <c r="I15" i="3" s="1"/>
  <c r="N73" i="2"/>
  <c r="E15" i="3" s="1"/>
  <c r="T15" i="3" s="1"/>
  <c r="E77" i="2"/>
  <c r="I6" i="3" s="1"/>
  <c r="E73" i="2"/>
  <c r="E6" i="3" s="1"/>
  <c r="J77" i="2"/>
  <c r="I11" i="3" s="1"/>
  <c r="J73" i="2"/>
  <c r="E11" i="3" s="1"/>
  <c r="T11" i="3" s="1"/>
  <c r="AG77" i="2"/>
  <c r="I34" i="3" s="1"/>
  <c r="J34" i="3" s="1"/>
  <c r="AG73" i="2"/>
  <c r="O77" i="2"/>
  <c r="I16" i="3" s="1"/>
  <c r="S73" i="2"/>
  <c r="E20" i="3" s="1"/>
  <c r="T20" i="3" s="1"/>
  <c r="S77" i="2"/>
  <c r="I20" i="3" s="1"/>
  <c r="V77" i="2"/>
  <c r="I23" i="3" s="1"/>
  <c r="J23" i="3" s="1"/>
  <c r="V73" i="2"/>
  <c r="E23" i="3" s="1"/>
  <c r="L77" i="2"/>
  <c r="I13" i="3" s="1"/>
  <c r="AF77" i="2"/>
  <c r="I33" i="3" s="1"/>
  <c r="J33" i="3" s="1"/>
  <c r="AF73" i="2"/>
  <c r="E33" i="3" s="1"/>
  <c r="H77" i="2"/>
  <c r="I9" i="3" s="1"/>
  <c r="H73" i="2"/>
  <c r="E9" i="3" s="1"/>
  <c r="T9" i="3" s="1"/>
  <c r="T73" i="2"/>
  <c r="E21" i="3" s="1"/>
  <c r="T77" i="2"/>
  <c r="I21" i="3" s="1"/>
  <c r="J21" i="3" s="1"/>
  <c r="P73" i="2"/>
  <c r="E17" i="3" s="1"/>
  <c r="T17" i="3" s="1"/>
  <c r="P77" i="2"/>
  <c r="I17" i="3" s="1"/>
  <c r="I77" i="2"/>
  <c r="I10" i="3" s="1"/>
  <c r="AE77" i="2"/>
  <c r="I32" i="3" s="1"/>
  <c r="J32" i="3" s="1"/>
  <c r="AE73" i="2"/>
  <c r="E32" i="3" s="1"/>
  <c r="R77" i="2"/>
  <c r="I19" i="3" s="1"/>
  <c r="R73" i="2"/>
  <c r="E19" i="3" s="1"/>
  <c r="T19" i="3" s="1"/>
  <c r="AB73" i="2"/>
  <c r="E29" i="3" s="1"/>
  <c r="AB77" i="2"/>
  <c r="I29" i="3" s="1"/>
  <c r="J29" i="3" s="1"/>
  <c r="J7" i="3"/>
  <c r="X7" i="3"/>
  <c r="J12" i="3"/>
  <c r="X12" i="3"/>
  <c r="W77" i="2"/>
  <c r="I24" i="3" s="1"/>
  <c r="J24" i="3" s="1"/>
  <c r="W73" i="2"/>
  <c r="E24" i="3" s="1"/>
  <c r="AA73" i="2"/>
  <c r="E28" i="3" s="1"/>
  <c r="AA77" i="2"/>
  <c r="I28" i="3" s="1"/>
  <c r="J28" i="3" s="1"/>
  <c r="AC77" i="2"/>
  <c r="I30" i="3" s="1"/>
  <c r="J30" i="3" s="1"/>
  <c r="AC73" i="2"/>
  <c r="E30" i="3" s="1"/>
  <c r="M77" i="2"/>
  <c r="I14" i="3" s="1"/>
  <c r="M73" i="2"/>
  <c r="E14" i="3" s="1"/>
  <c r="T14" i="3" s="1"/>
  <c r="Y73" i="2"/>
  <c r="E26" i="3" s="1"/>
  <c r="Y77" i="2"/>
  <c r="I26" i="3" s="1"/>
  <c r="J26" i="3" s="1"/>
  <c r="G77" i="2"/>
  <c r="I8" i="3" s="1"/>
  <c r="G73" i="2"/>
  <c r="E8" i="3" s="1"/>
  <c r="X73" i="2"/>
  <c r="E25" i="3" s="1"/>
  <c r="X77" i="2"/>
  <c r="I25" i="3" s="1"/>
  <c r="J25" i="3" s="1"/>
  <c r="E13" i="3"/>
  <c r="T13" i="3" s="1"/>
  <c r="Y17" i="3"/>
  <c r="E31" i="3"/>
  <c r="E16" i="3"/>
  <c r="T16" i="3" s="1"/>
  <c r="Y8" i="3"/>
  <c r="Y9" i="3"/>
  <c r="Y18" i="3"/>
  <c r="E7" i="3"/>
  <c r="Y10" i="3"/>
  <c r="Y16" i="3"/>
  <c r="AI74" i="2"/>
  <c r="Y12" i="3"/>
  <c r="Y20" i="3"/>
  <c r="Y6" i="3"/>
  <c r="E10" i="3"/>
  <c r="T10" i="3" s="1"/>
  <c r="E18" i="3"/>
  <c r="T18" i="3" s="1"/>
  <c r="Y13" i="3"/>
  <c r="E27" i="3"/>
  <c r="Y14" i="3"/>
  <c r="Y5" i="3"/>
  <c r="Y11" i="3"/>
  <c r="Y19" i="3"/>
  <c r="E12" i="3"/>
  <c r="T12" i="3" s="1"/>
  <c r="Y7" i="3"/>
  <c r="Y15" i="3"/>
  <c r="AJ27" i="2"/>
  <c r="T27" i="2"/>
  <c r="O27" i="2"/>
  <c r="N27" i="2"/>
  <c r="Q27" i="2"/>
  <c r="AI27" i="2"/>
  <c r="AG27" i="2"/>
  <c r="L27" i="2"/>
  <c r="AB27" i="2"/>
  <c r="M27" i="2"/>
  <c r="U27" i="2"/>
  <c r="AC27" i="2"/>
  <c r="AK27" i="2"/>
  <c r="V27" i="2"/>
  <c r="AD27" i="2"/>
  <c r="AL27" i="2"/>
  <c r="Y27" i="2"/>
  <c r="AE27" i="2"/>
  <c r="P27" i="2"/>
  <c r="S27" i="2"/>
  <c r="AA27" i="2"/>
  <c r="J27" i="2"/>
  <c r="R27" i="2"/>
  <c r="Z27" i="2"/>
  <c r="AH27" i="2"/>
  <c r="W27" i="2"/>
  <c r="AF27" i="2"/>
  <c r="K27" i="2"/>
  <c r="C4" i="3"/>
  <c r="M4" i="3" s="1"/>
  <c r="X27" i="2"/>
  <c r="AN27" i="2" l="1"/>
  <c r="I30" i="64"/>
  <c r="I80" i="64" s="1"/>
  <c r="I130" i="64" s="1"/>
  <c r="I180" i="64" s="1"/>
  <c r="I55" i="64"/>
  <c r="I105" i="64" s="1"/>
  <c r="I155" i="64" s="1"/>
  <c r="I205" i="64" s="1"/>
  <c r="P34" i="64"/>
  <c r="P84" i="64"/>
  <c r="D18" i="64"/>
  <c r="D44" i="64"/>
  <c r="D169" i="64"/>
  <c r="D219" i="64"/>
  <c r="D69" i="64"/>
  <c r="D94" i="64"/>
  <c r="D119" i="64"/>
  <c r="D144" i="64"/>
  <c r="D194" i="64"/>
  <c r="L23" i="6"/>
  <c r="P109" i="64"/>
  <c r="P159" i="64"/>
  <c r="D24" i="64"/>
  <c r="D50" i="64"/>
  <c r="D175" i="64"/>
  <c r="D100" i="64"/>
  <c r="D225" i="64"/>
  <c r="D200" i="64"/>
  <c r="D125" i="64"/>
  <c r="D75" i="64"/>
  <c r="D150" i="64"/>
  <c r="P209" i="64"/>
  <c r="D22" i="64"/>
  <c r="D48" i="64"/>
  <c r="D148" i="64"/>
  <c r="D123" i="64"/>
  <c r="D173" i="64"/>
  <c r="D98" i="64"/>
  <c r="D198" i="64"/>
  <c r="D223" i="64"/>
  <c r="D73" i="64"/>
  <c r="D39" i="64"/>
  <c r="D13" i="64"/>
  <c r="D64" i="64"/>
  <c r="D114" i="64"/>
  <c r="D189" i="64"/>
  <c r="D214" i="64"/>
  <c r="D164" i="64"/>
  <c r="D139" i="64"/>
  <c r="D89" i="64"/>
  <c r="P184" i="64"/>
  <c r="D16" i="64"/>
  <c r="D42" i="64"/>
  <c r="D217" i="64"/>
  <c r="D92" i="64"/>
  <c r="D67" i="64"/>
  <c r="D192" i="64"/>
  <c r="D142" i="64"/>
  <c r="D167" i="64"/>
  <c r="D117" i="64"/>
  <c r="D14" i="64"/>
  <c r="D40" i="64"/>
  <c r="D115" i="64"/>
  <c r="D165" i="64"/>
  <c r="D65" i="64"/>
  <c r="D90" i="64"/>
  <c r="D190" i="64"/>
  <c r="D215" i="64"/>
  <c r="D140" i="64"/>
  <c r="D15" i="64"/>
  <c r="D41" i="64"/>
  <c r="D116" i="64"/>
  <c r="D91" i="64"/>
  <c r="D166" i="64"/>
  <c r="D141" i="64"/>
  <c r="D216" i="64"/>
  <c r="D191" i="64"/>
  <c r="D66" i="64"/>
  <c r="P59" i="64"/>
  <c r="D19" i="64"/>
  <c r="D45" i="64"/>
  <c r="D95" i="64"/>
  <c r="D170" i="64"/>
  <c r="D195" i="64"/>
  <c r="D145" i="64"/>
  <c r="D70" i="64"/>
  <c r="D220" i="64"/>
  <c r="D120" i="64"/>
  <c r="D47" i="64"/>
  <c r="D21" i="64"/>
  <c r="D172" i="64"/>
  <c r="D147" i="64"/>
  <c r="D222" i="64"/>
  <c r="D197" i="64"/>
  <c r="D122" i="64"/>
  <c r="D97" i="64"/>
  <c r="D72" i="64"/>
  <c r="P134" i="64"/>
  <c r="N30" i="64"/>
  <c r="N4" i="64"/>
  <c r="D43" i="64"/>
  <c r="D17" i="64"/>
  <c r="D193" i="64"/>
  <c r="D68" i="64"/>
  <c r="D143" i="64"/>
  <c r="D218" i="64"/>
  <c r="D93" i="64"/>
  <c r="D168" i="64"/>
  <c r="D118" i="64"/>
  <c r="D20" i="64"/>
  <c r="D46" i="64"/>
  <c r="D71" i="64"/>
  <c r="D121" i="64"/>
  <c r="D221" i="64"/>
  <c r="D196" i="64"/>
  <c r="D96" i="64"/>
  <c r="D171" i="64"/>
  <c r="D146" i="64"/>
  <c r="D23" i="64"/>
  <c r="D49" i="64"/>
  <c r="D124" i="64"/>
  <c r="D224" i="64"/>
  <c r="D149" i="64"/>
  <c r="D74" i="64"/>
  <c r="D199" i="64"/>
  <c r="D174" i="64"/>
  <c r="D99" i="64"/>
  <c r="P8" i="64"/>
  <c r="N30" i="58"/>
  <c r="N4" i="58"/>
  <c r="N30" i="57"/>
  <c r="N4" i="57"/>
  <c r="N30" i="56"/>
  <c r="N30" i="55"/>
  <c r="N4" i="55"/>
  <c r="N4" i="53"/>
  <c r="N4" i="56"/>
  <c r="N30" i="54"/>
  <c r="N4" i="54"/>
  <c r="N30" i="53"/>
  <c r="N30" i="44"/>
  <c r="N30" i="42"/>
  <c r="N30" i="46"/>
  <c r="N30" i="45"/>
  <c r="N4" i="44"/>
  <c r="N4" i="46"/>
  <c r="N4" i="45"/>
  <c r="N4" i="42"/>
  <c r="P84" i="45"/>
  <c r="P184" i="56"/>
  <c r="P209" i="57"/>
  <c r="P109" i="57"/>
  <c r="D13" i="58"/>
  <c r="D39" i="58"/>
  <c r="D189" i="58"/>
  <c r="D214" i="58"/>
  <c r="D64" i="58"/>
  <c r="D139" i="58"/>
  <c r="D114" i="58"/>
  <c r="D164" i="58"/>
  <c r="D89" i="58"/>
  <c r="D39" i="57"/>
  <c r="D13" i="57"/>
  <c r="D114" i="57"/>
  <c r="D189" i="57"/>
  <c r="D139" i="57"/>
  <c r="D164" i="57"/>
  <c r="D64" i="57"/>
  <c r="D39" i="56"/>
  <c r="D214" i="57"/>
  <c r="D13" i="56"/>
  <c r="D13" i="55"/>
  <c r="D39" i="54"/>
  <c r="D13" i="54"/>
  <c r="D13" i="53"/>
  <c r="D89" i="57"/>
  <c r="D39" i="53"/>
  <c r="D39" i="55"/>
  <c r="D64" i="56"/>
  <c r="D89" i="56"/>
  <c r="D214" i="56"/>
  <c r="D214" i="53"/>
  <c r="D139" i="56"/>
  <c r="D114" i="56"/>
  <c r="D89" i="54"/>
  <c r="D189" i="53"/>
  <c r="D89" i="55"/>
  <c r="D114" i="54"/>
  <c r="D164" i="56"/>
  <c r="D214" i="54"/>
  <c r="D189" i="55"/>
  <c r="D139" i="54"/>
  <c r="D89" i="53"/>
  <c r="D114" i="55"/>
  <c r="D164" i="54"/>
  <c r="D139" i="53"/>
  <c r="D64" i="55"/>
  <c r="D189" i="54"/>
  <c r="D64" i="53"/>
  <c r="D189" i="56"/>
  <c r="D164" i="55"/>
  <c r="D114" i="53"/>
  <c r="D164" i="53"/>
  <c r="D139" i="55"/>
  <c r="D64" i="54"/>
  <c r="D214" i="55"/>
  <c r="D39" i="44"/>
  <c r="D39" i="45"/>
  <c r="D13" i="44"/>
  <c r="D13" i="46"/>
  <c r="D39" i="46"/>
  <c r="D13" i="42"/>
  <c r="D139" i="44"/>
  <c r="D13" i="45"/>
  <c r="D39" i="42"/>
  <c r="D89" i="46"/>
  <c r="D139" i="46"/>
  <c r="D139" i="42"/>
  <c r="D164" i="45"/>
  <c r="D214" i="45"/>
  <c r="D114" i="46"/>
  <c r="D164" i="46"/>
  <c r="D139" i="45"/>
  <c r="D89" i="45"/>
  <c r="D89" i="42"/>
  <c r="D89" i="44"/>
  <c r="D189" i="46"/>
  <c r="D64" i="44"/>
  <c r="D64" i="45"/>
  <c r="D214" i="44"/>
  <c r="D189" i="42"/>
  <c r="D114" i="44"/>
  <c r="D164" i="44"/>
  <c r="D189" i="45"/>
  <c r="D114" i="42"/>
  <c r="D64" i="42"/>
  <c r="D214" i="46"/>
  <c r="D189" i="44"/>
  <c r="D214" i="42"/>
  <c r="D164" i="42"/>
  <c r="D64" i="46"/>
  <c r="D114" i="45"/>
  <c r="D114" i="41"/>
  <c r="D164" i="41"/>
  <c r="D214" i="41"/>
  <c r="D189" i="41"/>
  <c r="D139" i="41"/>
  <c r="D89" i="41"/>
  <c r="D50" i="58"/>
  <c r="D24" i="58"/>
  <c r="D200" i="58"/>
  <c r="D75" i="58"/>
  <c r="D150" i="58"/>
  <c r="D125" i="58"/>
  <c r="D100" i="58"/>
  <c r="D225" i="58"/>
  <c r="D175" i="58"/>
  <c r="D24" i="57"/>
  <c r="D50" i="57"/>
  <c r="D100" i="57"/>
  <c r="D24" i="56"/>
  <c r="D75" i="57"/>
  <c r="D150" i="57"/>
  <c r="D200" i="57"/>
  <c r="D50" i="55"/>
  <c r="D175" i="57"/>
  <c r="D125" i="57"/>
  <c r="D24" i="55"/>
  <c r="D50" i="56"/>
  <c r="D50" i="54"/>
  <c r="D225" i="57"/>
  <c r="D50" i="53"/>
  <c r="D24" i="53"/>
  <c r="D24" i="54"/>
  <c r="D225" i="55"/>
  <c r="D150" i="55"/>
  <c r="D200" i="54"/>
  <c r="D150" i="54"/>
  <c r="D200" i="56"/>
  <c r="D175" i="55"/>
  <c r="D225" i="54"/>
  <c r="D225" i="56"/>
  <c r="D175" i="56"/>
  <c r="D200" i="55"/>
  <c r="D75" i="55"/>
  <c r="D100" i="54"/>
  <c r="D75" i="54"/>
  <c r="D100" i="53"/>
  <c r="D125" i="54"/>
  <c r="D175" i="54"/>
  <c r="D150" i="53"/>
  <c r="D100" i="55"/>
  <c r="D75" i="53"/>
  <c r="D175" i="53"/>
  <c r="D125" i="55"/>
  <c r="D150" i="56"/>
  <c r="D200" i="53"/>
  <c r="D225" i="53"/>
  <c r="D100" i="56"/>
  <c r="D125" i="56"/>
  <c r="D75" i="56"/>
  <c r="D125" i="53"/>
  <c r="D24" i="46"/>
  <c r="D24" i="44"/>
  <c r="D50" i="42"/>
  <c r="D50" i="45"/>
  <c r="D24" i="42"/>
  <c r="D50" i="46"/>
  <c r="D50" i="44"/>
  <c r="D24" i="45"/>
  <c r="D175" i="45"/>
  <c r="D75" i="45"/>
  <c r="D75" i="46"/>
  <c r="D125" i="46"/>
  <c r="D125" i="45"/>
  <c r="D100" i="45"/>
  <c r="D175" i="46"/>
  <c r="D150" i="46"/>
  <c r="D225" i="45"/>
  <c r="D200" i="44"/>
  <c r="D175" i="44"/>
  <c r="D225" i="44"/>
  <c r="D75" i="44"/>
  <c r="D125" i="42"/>
  <c r="D150" i="44"/>
  <c r="D100" i="44"/>
  <c r="D150" i="42"/>
  <c r="D100" i="42"/>
  <c r="D200" i="42"/>
  <c r="D200" i="46"/>
  <c r="D225" i="42"/>
  <c r="D200" i="45"/>
  <c r="D150" i="45"/>
  <c r="D75" i="42"/>
  <c r="D125" i="44"/>
  <c r="D225" i="46"/>
  <c r="D100" i="46"/>
  <c r="D175" i="42"/>
  <c r="D100" i="41"/>
  <c r="D225" i="41"/>
  <c r="D125" i="41"/>
  <c r="D175" i="41"/>
  <c r="D200" i="41"/>
  <c r="D150" i="41"/>
  <c r="D19" i="58"/>
  <c r="D45" i="58"/>
  <c r="D195" i="58"/>
  <c r="D120" i="58"/>
  <c r="D145" i="58"/>
  <c r="D220" i="58"/>
  <c r="D70" i="58"/>
  <c r="D95" i="58"/>
  <c r="D170" i="58"/>
  <c r="D19" i="57"/>
  <c r="D95" i="57"/>
  <c r="D45" i="57"/>
  <c r="D70" i="57"/>
  <c r="D195" i="57"/>
  <c r="D170" i="57"/>
  <c r="D145" i="57"/>
  <c r="D45" i="56"/>
  <c r="D220" i="57"/>
  <c r="D19" i="56"/>
  <c r="D19" i="53"/>
  <c r="D45" i="55"/>
  <c r="D19" i="54"/>
  <c r="D120" i="57"/>
  <c r="D45" i="54"/>
  <c r="D45" i="53"/>
  <c r="D19" i="55"/>
  <c r="D70" i="56"/>
  <c r="D220" i="55"/>
  <c r="D95" i="55"/>
  <c r="D145" i="54"/>
  <c r="D195" i="56"/>
  <c r="D120" i="55"/>
  <c r="D145" i="53"/>
  <c r="D195" i="53"/>
  <c r="D220" i="56"/>
  <c r="D70" i="53"/>
  <c r="D220" i="53"/>
  <c r="D170" i="56"/>
  <c r="D195" i="55"/>
  <c r="D70" i="55"/>
  <c r="D170" i="54"/>
  <c r="D95" i="53"/>
  <c r="D145" i="55"/>
  <c r="D120" i="54"/>
  <c r="D120" i="56"/>
  <c r="D145" i="56"/>
  <c r="D95" i="56"/>
  <c r="D120" i="53"/>
  <c r="D70" i="54"/>
  <c r="D220" i="54"/>
  <c r="D195" i="54"/>
  <c r="D95" i="54"/>
  <c r="D170" i="55"/>
  <c r="D170" i="53"/>
  <c r="D45" i="44"/>
  <c r="D19" i="46"/>
  <c r="D45" i="42"/>
  <c r="D45" i="46"/>
  <c r="D19" i="42"/>
  <c r="D19" i="45"/>
  <c r="D19" i="44"/>
  <c r="D45" i="45"/>
  <c r="D95" i="45"/>
  <c r="D95" i="46"/>
  <c r="D145" i="45"/>
  <c r="D170" i="45"/>
  <c r="D70" i="44"/>
  <c r="D120" i="46"/>
  <c r="D195" i="45"/>
  <c r="D70" i="46"/>
  <c r="D220" i="45"/>
  <c r="D120" i="45"/>
  <c r="D145" i="44"/>
  <c r="D70" i="42"/>
  <c r="D145" i="46"/>
  <c r="D120" i="44"/>
  <c r="D145" i="42"/>
  <c r="D195" i="44"/>
  <c r="D170" i="44"/>
  <c r="D170" i="42"/>
  <c r="D195" i="46"/>
  <c r="D195" i="42"/>
  <c r="D95" i="42"/>
  <c r="D170" i="46"/>
  <c r="D220" i="44"/>
  <c r="D220" i="42"/>
  <c r="D220" i="46"/>
  <c r="D95" i="44"/>
  <c r="D70" i="45"/>
  <c r="D120" i="42"/>
  <c r="D220" i="41"/>
  <c r="D120" i="41"/>
  <c r="D195" i="41"/>
  <c r="D145" i="41"/>
  <c r="D95" i="41"/>
  <c r="D170" i="41"/>
  <c r="P8" i="46"/>
  <c r="P34" i="46"/>
  <c r="P84" i="46"/>
  <c r="P109" i="46"/>
  <c r="P109" i="42"/>
  <c r="P209" i="53"/>
  <c r="P84" i="53"/>
  <c r="P8" i="56"/>
  <c r="P34" i="57"/>
  <c r="P8" i="58"/>
  <c r="P159" i="41"/>
  <c r="P59" i="55"/>
  <c r="P8" i="57"/>
  <c r="P34" i="55"/>
  <c r="D44" i="58"/>
  <c r="D18" i="58"/>
  <c r="D144" i="58"/>
  <c r="D194" i="58"/>
  <c r="D69" i="58"/>
  <c r="D169" i="58"/>
  <c r="D119" i="58"/>
  <c r="D94" i="58"/>
  <c r="D219" i="58"/>
  <c r="D44" i="57"/>
  <c r="D18" i="57"/>
  <c r="D18" i="56"/>
  <c r="D94" i="57"/>
  <c r="D219" i="57"/>
  <c r="D194" i="57"/>
  <c r="D119" i="57"/>
  <c r="D69" i="57"/>
  <c r="D44" i="56"/>
  <c r="D144" i="57"/>
  <c r="D44" i="53"/>
  <c r="D18" i="55"/>
  <c r="D169" i="57"/>
  <c r="D44" i="55"/>
  <c r="D18" i="53"/>
  <c r="D44" i="54"/>
  <c r="D18" i="54"/>
  <c r="D94" i="56"/>
  <c r="D169" i="53"/>
  <c r="D144" i="56"/>
  <c r="D194" i="56"/>
  <c r="D94" i="55"/>
  <c r="D219" i="53"/>
  <c r="D219" i="55"/>
  <c r="D119" i="55"/>
  <c r="D119" i="54"/>
  <c r="D219" i="56"/>
  <c r="D144" i="55"/>
  <c r="D169" i="54"/>
  <c r="D94" i="54"/>
  <c r="D69" i="55"/>
  <c r="D144" i="54"/>
  <c r="D69" i="53"/>
  <c r="D194" i="55"/>
  <c r="D69" i="56"/>
  <c r="D119" i="53"/>
  <c r="D119" i="56"/>
  <c r="D169" i="55"/>
  <c r="D69" i="54"/>
  <c r="D94" i="53"/>
  <c r="D194" i="54"/>
  <c r="D169" i="56"/>
  <c r="D194" i="53"/>
  <c r="D219" i="54"/>
  <c r="D144" i="53"/>
  <c r="D44" i="45"/>
  <c r="D18" i="44"/>
  <c r="D44" i="46"/>
  <c r="D18" i="45"/>
  <c r="D69" i="44"/>
  <c r="D44" i="44"/>
  <c r="D18" i="42"/>
  <c r="D18" i="46"/>
  <c r="D44" i="42"/>
  <c r="D94" i="44"/>
  <c r="D144" i="45"/>
  <c r="D69" i="45"/>
  <c r="D169" i="45"/>
  <c r="D219" i="45"/>
  <c r="D119" i="45"/>
  <c r="D169" i="46"/>
  <c r="D144" i="46"/>
  <c r="D94" i="46"/>
  <c r="D219" i="42"/>
  <c r="D169" i="44"/>
  <c r="D219" i="46"/>
  <c r="D194" i="46"/>
  <c r="D119" i="46"/>
  <c r="D219" i="44"/>
  <c r="D169" i="42"/>
  <c r="D194" i="42"/>
  <c r="D94" i="45"/>
  <c r="D194" i="44"/>
  <c r="D144" i="44"/>
  <c r="D119" i="42"/>
  <c r="D194" i="45"/>
  <c r="D69" i="42"/>
  <c r="D119" i="44"/>
  <c r="D69" i="46"/>
  <c r="D94" i="42"/>
  <c r="D144" i="42"/>
  <c r="D169" i="41"/>
  <c r="D219" i="41"/>
  <c r="D119" i="41"/>
  <c r="D194" i="41"/>
  <c r="D144" i="41"/>
  <c r="D94" i="41"/>
  <c r="L15" i="6"/>
  <c r="L14" i="6"/>
  <c r="L13" i="6"/>
  <c r="L17" i="6"/>
  <c r="L21" i="6"/>
  <c r="L10" i="6"/>
  <c r="L11" i="6"/>
  <c r="L22" i="6"/>
  <c r="L12" i="6"/>
  <c r="L16" i="6"/>
  <c r="I30" i="55"/>
  <c r="I80" i="55" s="1"/>
  <c r="I130" i="55" s="1"/>
  <c r="I180" i="55" s="1"/>
  <c r="I30" i="57"/>
  <c r="I80" i="57" s="1"/>
  <c r="I130" i="57" s="1"/>
  <c r="I180" i="57" s="1"/>
  <c r="I55" i="57"/>
  <c r="I105" i="57" s="1"/>
  <c r="I155" i="57" s="1"/>
  <c r="I30" i="58"/>
  <c r="I80" i="58" s="1"/>
  <c r="I130" i="58" s="1"/>
  <c r="I180" i="58" s="1"/>
  <c r="I55" i="58"/>
  <c r="I105" i="58" s="1"/>
  <c r="I155" i="58" s="1"/>
  <c r="I205" i="58" s="1"/>
  <c r="P159" i="46"/>
  <c r="P34" i="45"/>
  <c r="P84" i="44"/>
  <c r="P209" i="46"/>
  <c r="P134" i="42"/>
  <c r="P84" i="55"/>
  <c r="P159" i="53"/>
  <c r="P109" i="53"/>
  <c r="P109" i="55"/>
  <c r="P184" i="57"/>
  <c r="P134" i="58"/>
  <c r="P8" i="42"/>
  <c r="P209" i="58"/>
  <c r="D46" i="58"/>
  <c r="D20" i="58"/>
  <c r="D171" i="58"/>
  <c r="D71" i="58"/>
  <c r="D146" i="58"/>
  <c r="D96" i="58"/>
  <c r="D221" i="58"/>
  <c r="D121" i="58"/>
  <c r="D196" i="58"/>
  <c r="D20" i="57"/>
  <c r="D121" i="57"/>
  <c r="D46" i="57"/>
  <c r="D20" i="56"/>
  <c r="D96" i="57"/>
  <c r="D221" i="57"/>
  <c r="D146" i="57"/>
  <c r="D71" i="57"/>
  <c r="D196" i="57"/>
  <c r="D46" i="55"/>
  <c r="D46" i="54"/>
  <c r="D46" i="56"/>
  <c r="D20" i="55"/>
  <c r="D46" i="53"/>
  <c r="D171" i="57"/>
  <c r="D20" i="53"/>
  <c r="D20" i="54"/>
  <c r="D96" i="56"/>
  <c r="D146" i="55"/>
  <c r="D71" i="55"/>
  <c r="D221" i="54"/>
  <c r="D121" i="54"/>
  <c r="D146" i="53"/>
  <c r="D71" i="56"/>
  <c r="D196" i="55"/>
  <c r="D146" i="56"/>
  <c r="D96" i="55"/>
  <c r="D171" i="54"/>
  <c r="D221" i="53"/>
  <c r="D196" i="56"/>
  <c r="D221" i="56"/>
  <c r="D171" i="56"/>
  <c r="D221" i="55"/>
  <c r="D96" i="54"/>
  <c r="D71" i="54"/>
  <c r="D171" i="53"/>
  <c r="D121" i="56"/>
  <c r="D196" i="54"/>
  <c r="D146" i="54"/>
  <c r="D71" i="53"/>
  <c r="D121" i="53"/>
  <c r="D171" i="55"/>
  <c r="D96" i="53"/>
  <c r="D121" i="55"/>
  <c r="D196" i="53"/>
  <c r="D20" i="46"/>
  <c r="D20" i="45"/>
  <c r="D20" i="44"/>
  <c r="D46" i="42"/>
  <c r="D20" i="42"/>
  <c r="D46" i="45"/>
  <c r="D46" i="46"/>
  <c r="D46" i="44"/>
  <c r="D121" i="44"/>
  <c r="D171" i="46"/>
  <c r="D71" i="46"/>
  <c r="D196" i="45"/>
  <c r="D221" i="45"/>
  <c r="D96" i="46"/>
  <c r="D196" i="46"/>
  <c r="D96" i="45"/>
  <c r="D121" i="46"/>
  <c r="D221" i="46"/>
  <c r="D121" i="45"/>
  <c r="D146" i="45"/>
  <c r="D96" i="44"/>
  <c r="D71" i="42"/>
  <c r="D146" i="44"/>
  <c r="D196" i="42"/>
  <c r="D171" i="45"/>
  <c r="D146" i="46"/>
  <c r="D71" i="45"/>
  <c r="D171" i="44"/>
  <c r="D221" i="44"/>
  <c r="D171" i="42"/>
  <c r="D71" i="44"/>
  <c r="D146" i="42"/>
  <c r="D121" i="42"/>
  <c r="D196" i="44"/>
  <c r="D96" i="42"/>
  <c r="D221" i="42"/>
  <c r="D221" i="41"/>
  <c r="D121" i="41"/>
  <c r="D171" i="41"/>
  <c r="D196" i="41"/>
  <c r="D96" i="41"/>
  <c r="D146" i="41"/>
  <c r="I30" i="46"/>
  <c r="I80" i="46" s="1"/>
  <c r="I130" i="46" s="1"/>
  <c r="I180" i="46" s="1"/>
  <c r="I55" i="46"/>
  <c r="I105" i="46" s="1"/>
  <c r="I155" i="46" s="1"/>
  <c r="I205" i="46" s="1"/>
  <c r="P159" i="45"/>
  <c r="P34" i="53"/>
  <c r="D17" i="58"/>
  <c r="D43" i="58"/>
  <c r="D168" i="58"/>
  <c r="D218" i="58"/>
  <c r="D118" i="58"/>
  <c r="D68" i="58"/>
  <c r="D193" i="58"/>
  <c r="D143" i="58"/>
  <c r="D93" i="58"/>
  <c r="D68" i="57"/>
  <c r="D17" i="57"/>
  <c r="D43" i="57"/>
  <c r="D218" i="57"/>
  <c r="D118" i="57"/>
  <c r="D143" i="57"/>
  <c r="D168" i="57"/>
  <c r="D93" i="57"/>
  <c r="D43" i="56"/>
  <c r="D17" i="56"/>
  <c r="D17" i="53"/>
  <c r="D43" i="54"/>
  <c r="D17" i="54"/>
  <c r="D43" i="53"/>
  <c r="D193" i="57"/>
  <c r="D43" i="55"/>
  <c r="D17" i="55"/>
  <c r="D118" i="56"/>
  <c r="D218" i="56"/>
  <c r="D68" i="55"/>
  <c r="D93" i="55"/>
  <c r="D168" i="54"/>
  <c r="D218" i="54"/>
  <c r="D193" i="55"/>
  <c r="D118" i="55"/>
  <c r="D68" i="53"/>
  <c r="D68" i="56"/>
  <c r="D193" i="56"/>
  <c r="D168" i="56"/>
  <c r="D118" i="54"/>
  <c r="D143" i="56"/>
  <c r="D218" i="55"/>
  <c r="D93" i="54"/>
  <c r="D143" i="55"/>
  <c r="D118" i="53"/>
  <c r="D93" i="56"/>
  <c r="D168" i="53"/>
  <c r="D218" i="53"/>
  <c r="D168" i="55"/>
  <c r="D68" i="54"/>
  <c r="D143" i="53"/>
  <c r="D143" i="54"/>
  <c r="D193" i="54"/>
  <c r="D193" i="53"/>
  <c r="D93" i="53"/>
  <c r="D17" i="46"/>
  <c r="D43" i="45"/>
  <c r="D17" i="45"/>
  <c r="D43" i="44"/>
  <c r="D43" i="46"/>
  <c r="D17" i="44"/>
  <c r="D43" i="42"/>
  <c r="D68" i="44"/>
  <c r="D68" i="45"/>
  <c r="D17" i="42"/>
  <c r="D118" i="45"/>
  <c r="D93" i="45"/>
  <c r="D68" i="46"/>
  <c r="D218" i="45"/>
  <c r="D143" i="45"/>
  <c r="D193" i="42"/>
  <c r="D118" i="46"/>
  <c r="D168" i="45"/>
  <c r="D143" i="46"/>
  <c r="D93" i="46"/>
  <c r="D218" i="44"/>
  <c r="D193" i="44"/>
  <c r="D143" i="44"/>
  <c r="D93" i="42"/>
  <c r="D118" i="42"/>
  <c r="D193" i="45"/>
  <c r="D118" i="44"/>
  <c r="D218" i="46"/>
  <c r="D218" i="42"/>
  <c r="D143" i="42"/>
  <c r="D68" i="42"/>
  <c r="D193" i="46"/>
  <c r="D168" i="46"/>
  <c r="D168" i="44"/>
  <c r="D93" i="44"/>
  <c r="D168" i="42"/>
  <c r="D118" i="41"/>
  <c r="D168" i="41"/>
  <c r="D193" i="41"/>
  <c r="D143" i="41"/>
  <c r="D93" i="41"/>
  <c r="D218" i="41"/>
  <c r="P84" i="41"/>
  <c r="P8" i="44"/>
  <c r="P59" i="45"/>
  <c r="P184" i="45"/>
  <c r="P184" i="42"/>
  <c r="P134" i="45"/>
  <c r="P59" i="54"/>
  <c r="P34" i="54"/>
  <c r="P134" i="53"/>
  <c r="P184" i="55"/>
  <c r="P59" i="57"/>
  <c r="P34" i="58"/>
  <c r="P209" i="55"/>
  <c r="D48" i="58"/>
  <c r="D22" i="58"/>
  <c r="D123" i="58"/>
  <c r="D73" i="58"/>
  <c r="D173" i="58"/>
  <c r="D98" i="58"/>
  <c r="D198" i="58"/>
  <c r="D223" i="58"/>
  <c r="D148" i="58"/>
  <c r="D48" i="57"/>
  <c r="D73" i="57"/>
  <c r="D22" i="57"/>
  <c r="D98" i="57"/>
  <c r="D123" i="57"/>
  <c r="D22" i="56"/>
  <c r="D148" i="57"/>
  <c r="D223" i="57"/>
  <c r="D48" i="56"/>
  <c r="D173" i="57"/>
  <c r="D198" i="57"/>
  <c r="D48" i="53"/>
  <c r="D22" i="55"/>
  <c r="D48" i="55"/>
  <c r="D22" i="53"/>
  <c r="D22" i="54"/>
  <c r="D48" i="54"/>
  <c r="D148" i="56"/>
  <c r="D123" i="53"/>
  <c r="D98" i="56"/>
  <c r="D223" i="55"/>
  <c r="D73" i="55"/>
  <c r="D223" i="54"/>
  <c r="D198" i="54"/>
  <c r="D148" i="55"/>
  <c r="D73" i="54"/>
  <c r="D198" i="56"/>
  <c r="D148" i="54"/>
  <c r="D98" i="53"/>
  <c r="D223" i="53"/>
  <c r="D198" i="53"/>
  <c r="D148" i="53"/>
  <c r="D173" i="53"/>
  <c r="D223" i="56"/>
  <c r="D73" i="53"/>
  <c r="D198" i="55"/>
  <c r="D98" i="54"/>
  <c r="D123" i="56"/>
  <c r="D173" i="56"/>
  <c r="D98" i="55"/>
  <c r="D173" i="54"/>
  <c r="D123" i="54"/>
  <c r="D73" i="56"/>
  <c r="D123" i="55"/>
  <c r="D173" i="55"/>
  <c r="D48" i="45"/>
  <c r="D48" i="46"/>
  <c r="D22" i="44"/>
  <c r="D22" i="42"/>
  <c r="D48" i="44"/>
  <c r="D22" i="45"/>
  <c r="D22" i="46"/>
  <c r="D98" i="44"/>
  <c r="D48" i="42"/>
  <c r="D123" i="45"/>
  <c r="D73" i="44"/>
  <c r="D148" i="46"/>
  <c r="D148" i="45"/>
  <c r="D198" i="46"/>
  <c r="D98" i="45"/>
  <c r="D98" i="46"/>
  <c r="D173" i="46"/>
  <c r="D123" i="46"/>
  <c r="D173" i="45"/>
  <c r="D73" i="45"/>
  <c r="D198" i="44"/>
  <c r="D223" i="42"/>
  <c r="D173" i="42"/>
  <c r="D123" i="42"/>
  <c r="D148" i="42"/>
  <c r="D73" i="46"/>
  <c r="D173" i="44"/>
  <c r="D123" i="44"/>
  <c r="D223" i="44"/>
  <c r="D223" i="45"/>
  <c r="D73" i="42"/>
  <c r="D198" i="42"/>
  <c r="D223" i="46"/>
  <c r="D198" i="45"/>
  <c r="D98" i="42"/>
  <c r="D148" i="44"/>
  <c r="D148" i="41"/>
  <c r="D173" i="41"/>
  <c r="D223" i="41"/>
  <c r="D123" i="41"/>
  <c r="D98" i="41"/>
  <c r="D198" i="41"/>
  <c r="I55" i="42"/>
  <c r="I105" i="42" s="1"/>
  <c r="I155" i="42" s="1"/>
  <c r="I205" i="42" s="1"/>
  <c r="I30" i="42"/>
  <c r="P184" i="41"/>
  <c r="P159" i="44"/>
  <c r="P134" i="46"/>
  <c r="P184" i="46"/>
  <c r="P59" i="44"/>
  <c r="P59" i="46"/>
  <c r="P134" i="55"/>
  <c r="P8" i="54"/>
  <c r="P184" i="54"/>
  <c r="P8" i="55"/>
  <c r="P59" i="56"/>
  <c r="P134" i="57"/>
  <c r="P159" i="58"/>
  <c r="P134" i="44"/>
  <c r="P109" i="56"/>
  <c r="P84" i="42"/>
  <c r="P34" i="42"/>
  <c r="P209" i="56"/>
  <c r="P184" i="58"/>
  <c r="D16" i="58"/>
  <c r="D42" i="58"/>
  <c r="D217" i="58"/>
  <c r="D117" i="58"/>
  <c r="D192" i="58"/>
  <c r="D167" i="58"/>
  <c r="D92" i="58"/>
  <c r="D67" i="58"/>
  <c r="D142" i="58"/>
  <c r="D16" i="57"/>
  <c r="D142" i="57"/>
  <c r="D42" i="57"/>
  <c r="D117" i="57"/>
  <c r="D217" i="57"/>
  <c r="D167" i="57"/>
  <c r="D67" i="57"/>
  <c r="D16" i="56"/>
  <c r="D192" i="57"/>
  <c r="D92" i="57"/>
  <c r="D42" i="55"/>
  <c r="D16" i="55"/>
  <c r="D42" i="54"/>
  <c r="D42" i="53"/>
  <c r="D16" i="53"/>
  <c r="D42" i="56"/>
  <c r="D16" i="54"/>
  <c r="D217" i="56"/>
  <c r="D167" i="55"/>
  <c r="D142" i="55"/>
  <c r="D117" i="53"/>
  <c r="D217" i="55"/>
  <c r="D117" i="55"/>
  <c r="D192" i="54"/>
  <c r="D67" i="54"/>
  <c r="D217" i="53"/>
  <c r="D117" i="56"/>
  <c r="D167" i="54"/>
  <c r="D92" i="56"/>
  <c r="D67" i="56"/>
  <c r="D192" i="53"/>
  <c r="D192" i="55"/>
  <c r="D67" i="55"/>
  <c r="D92" i="54"/>
  <c r="D217" i="54"/>
  <c r="D92" i="53"/>
  <c r="D167" i="53"/>
  <c r="D167" i="56"/>
  <c r="D142" i="56"/>
  <c r="D192" i="56"/>
  <c r="D92" i="55"/>
  <c r="D142" i="54"/>
  <c r="D142" i="53"/>
  <c r="D67" i="53"/>
  <c r="D117" i="54"/>
  <c r="D16" i="45"/>
  <c r="D16" i="46"/>
  <c r="D16" i="44"/>
  <c r="D42" i="42"/>
  <c r="D16" i="42"/>
  <c r="D42" i="45"/>
  <c r="D42" i="44"/>
  <c r="D42" i="46"/>
  <c r="D117" i="44"/>
  <c r="D92" i="45"/>
  <c r="D192" i="46"/>
  <c r="D67" i="46"/>
  <c r="D217" i="45"/>
  <c r="D142" i="45"/>
  <c r="D92" i="46"/>
  <c r="D67" i="45"/>
  <c r="D167" i="45"/>
  <c r="D217" i="46"/>
  <c r="D117" i="42"/>
  <c r="D217" i="42"/>
  <c r="D192" i="44"/>
  <c r="D167" i="42"/>
  <c r="D167" i="44"/>
  <c r="D117" i="46"/>
  <c r="D167" i="46"/>
  <c r="D192" i="45"/>
  <c r="D142" i="42"/>
  <c r="D142" i="46"/>
  <c r="D217" i="44"/>
  <c r="D192" i="42"/>
  <c r="D67" i="42"/>
  <c r="D142" i="44"/>
  <c r="D117" i="45"/>
  <c r="D92" i="44"/>
  <c r="D92" i="42"/>
  <c r="D67" i="44"/>
  <c r="D192" i="41"/>
  <c r="D142" i="41"/>
  <c r="D167" i="41"/>
  <c r="D92" i="41"/>
  <c r="D217" i="41"/>
  <c r="D117" i="41"/>
  <c r="D40" i="58"/>
  <c r="D14" i="58"/>
  <c r="D65" i="58"/>
  <c r="D165" i="58"/>
  <c r="D190" i="58"/>
  <c r="D140" i="58"/>
  <c r="D90" i="58"/>
  <c r="D215" i="58"/>
  <c r="D115" i="58"/>
  <c r="D14" i="57"/>
  <c r="D40" i="57"/>
  <c r="D90" i="57"/>
  <c r="D165" i="57"/>
  <c r="D190" i="57"/>
  <c r="D14" i="56"/>
  <c r="D115" i="57"/>
  <c r="D40" i="56"/>
  <c r="D215" i="57"/>
  <c r="D65" i="57"/>
  <c r="D40" i="53"/>
  <c r="D140" i="57"/>
  <c r="D14" i="55"/>
  <c r="D40" i="55"/>
  <c r="D14" i="53"/>
  <c r="D65" i="56"/>
  <c r="D40" i="54"/>
  <c r="D14" i="54"/>
  <c r="D115" i="54"/>
  <c r="D165" i="53"/>
  <c r="D65" i="55"/>
  <c r="D165" i="54"/>
  <c r="D215" i="55"/>
  <c r="D90" i="55"/>
  <c r="D215" i="54"/>
  <c r="D90" i="56"/>
  <c r="D215" i="56"/>
  <c r="D190" i="55"/>
  <c r="D140" i="55"/>
  <c r="D140" i="54"/>
  <c r="D190" i="56"/>
  <c r="D215" i="53"/>
  <c r="D190" i="54"/>
  <c r="D140" i="53"/>
  <c r="D90" i="54"/>
  <c r="D140" i="56"/>
  <c r="D65" i="53"/>
  <c r="D90" i="53"/>
  <c r="D115" i="56"/>
  <c r="D165" i="55"/>
  <c r="D115" i="53"/>
  <c r="D165" i="56"/>
  <c r="D190" i="53"/>
  <c r="D115" i="55"/>
  <c r="D65" i="54"/>
  <c r="D40" i="45"/>
  <c r="D40" i="46"/>
  <c r="D40" i="44"/>
  <c r="D14" i="42"/>
  <c r="D115" i="45"/>
  <c r="D40" i="42"/>
  <c r="D14" i="46"/>
  <c r="D140" i="45"/>
  <c r="D14" i="45"/>
  <c r="D14" i="44"/>
  <c r="D65" i="42"/>
  <c r="D65" i="44"/>
  <c r="D215" i="46"/>
  <c r="D90" i="46"/>
  <c r="D140" i="46"/>
  <c r="D115" i="46"/>
  <c r="D190" i="45"/>
  <c r="D165" i="44"/>
  <c r="D165" i="42"/>
  <c r="D215" i="44"/>
  <c r="D165" i="46"/>
  <c r="D190" i="44"/>
  <c r="D140" i="44"/>
  <c r="D65" i="45"/>
  <c r="D190" i="42"/>
  <c r="D190" i="46"/>
  <c r="D65" i="46"/>
  <c r="D115" i="44"/>
  <c r="D140" i="42"/>
  <c r="D90" i="44"/>
  <c r="D215" i="45"/>
  <c r="D115" i="42"/>
  <c r="D165" i="45"/>
  <c r="D90" i="42"/>
  <c r="D215" i="42"/>
  <c r="D90" i="45"/>
  <c r="D90" i="41"/>
  <c r="D140" i="41"/>
  <c r="D190" i="41"/>
  <c r="D115" i="41"/>
  <c r="D165" i="41"/>
  <c r="D215" i="41"/>
  <c r="D15" i="58"/>
  <c r="D41" i="58"/>
  <c r="D116" i="58"/>
  <c r="D141" i="58"/>
  <c r="D216" i="58"/>
  <c r="D91" i="58"/>
  <c r="D191" i="58"/>
  <c r="D166" i="58"/>
  <c r="D66" i="58"/>
  <c r="D15" i="57"/>
  <c r="D66" i="57"/>
  <c r="D91" i="57"/>
  <c r="D41" i="57"/>
  <c r="D141" i="57"/>
  <c r="D116" i="57"/>
  <c r="D41" i="56"/>
  <c r="D191" i="57"/>
  <c r="D216" i="57"/>
  <c r="D15" i="53"/>
  <c r="D166" i="57"/>
  <c r="D41" i="55"/>
  <c r="D15" i="54"/>
  <c r="D41" i="54"/>
  <c r="D15" i="55"/>
  <c r="D41" i="53"/>
  <c r="D15" i="56"/>
  <c r="D91" i="56"/>
  <c r="D141" i="56"/>
  <c r="D191" i="55"/>
  <c r="D141" i="55"/>
  <c r="D66" i="55"/>
  <c r="D66" i="54"/>
  <c r="D66" i="53"/>
  <c r="D216" i="56"/>
  <c r="D141" i="54"/>
  <c r="D191" i="53"/>
  <c r="D191" i="54"/>
  <c r="D166" i="55"/>
  <c r="D66" i="56"/>
  <c r="D166" i="54"/>
  <c r="D91" i="54"/>
  <c r="D166" i="53"/>
  <c r="D216" i="55"/>
  <c r="D216" i="54"/>
  <c r="D141" i="53"/>
  <c r="D116" i="55"/>
  <c r="D216" i="53"/>
  <c r="D91" i="55"/>
  <c r="D116" i="53"/>
  <c r="D191" i="56"/>
  <c r="D116" i="54"/>
  <c r="D116" i="56"/>
  <c r="D91" i="53"/>
  <c r="D166" i="56"/>
  <c r="D41" i="44"/>
  <c r="D15" i="45"/>
  <c r="D41" i="42"/>
  <c r="D15" i="46"/>
  <c r="D15" i="44"/>
  <c r="D41" i="45"/>
  <c r="D116" i="44"/>
  <c r="D41" i="46"/>
  <c r="D15" i="42"/>
  <c r="D116" i="46"/>
  <c r="D216" i="46"/>
  <c r="D91" i="45"/>
  <c r="D166" i="46"/>
  <c r="D191" i="45"/>
  <c r="D66" i="46"/>
  <c r="D166" i="45"/>
  <c r="D216" i="42"/>
  <c r="D116" i="42"/>
  <c r="D141" i="42"/>
  <c r="D191" i="46"/>
  <c r="D66" i="42"/>
  <c r="D91" i="46"/>
  <c r="D91" i="42"/>
  <c r="D166" i="44"/>
  <c r="D216" i="45"/>
  <c r="D116" i="45"/>
  <c r="D216" i="44"/>
  <c r="D66" i="45"/>
  <c r="D141" i="45"/>
  <c r="D66" i="44"/>
  <c r="D141" i="46"/>
  <c r="D166" i="42"/>
  <c r="D91" i="44"/>
  <c r="D191" i="44"/>
  <c r="D141" i="44"/>
  <c r="D191" i="42"/>
  <c r="D216" i="41"/>
  <c r="D116" i="41"/>
  <c r="D191" i="41"/>
  <c r="D141" i="41"/>
  <c r="D91" i="41"/>
  <c r="D166" i="41"/>
  <c r="I30" i="45"/>
  <c r="I80" i="45" s="1"/>
  <c r="I130" i="45" s="1"/>
  <c r="I180" i="45" s="1"/>
  <c r="I55" i="45"/>
  <c r="I105" i="45" s="1"/>
  <c r="I155" i="45" s="1"/>
  <c r="I205" i="45" s="1"/>
  <c r="I30" i="53"/>
  <c r="I80" i="53" s="1"/>
  <c r="I130" i="53" s="1"/>
  <c r="I180" i="53" s="1"/>
  <c r="I55" i="53"/>
  <c r="I105" i="53" s="1"/>
  <c r="I155" i="53" s="1"/>
  <c r="I205" i="53" s="1"/>
  <c r="I30" i="56"/>
  <c r="I80" i="56" s="1"/>
  <c r="I130" i="56" s="1"/>
  <c r="I180" i="56" s="1"/>
  <c r="I55" i="56"/>
  <c r="I105" i="56" s="1"/>
  <c r="I155" i="56" s="1"/>
  <c r="I205" i="56" s="1"/>
  <c r="P109" i="41"/>
  <c r="P8" i="45"/>
  <c r="P209" i="42"/>
  <c r="P59" i="42"/>
  <c r="P209" i="44"/>
  <c r="P59" i="53"/>
  <c r="P184" i="53"/>
  <c r="P84" i="54"/>
  <c r="P159" i="55"/>
  <c r="P159" i="56"/>
  <c r="P84" i="57"/>
  <c r="P109" i="58"/>
  <c r="P109" i="45"/>
  <c r="P209" i="54"/>
  <c r="D23" i="58"/>
  <c r="D49" i="58"/>
  <c r="D174" i="58"/>
  <c r="D124" i="58"/>
  <c r="D149" i="58"/>
  <c r="D99" i="58"/>
  <c r="D199" i="58"/>
  <c r="D74" i="58"/>
  <c r="D224" i="58"/>
  <c r="D49" i="57"/>
  <c r="D224" i="57"/>
  <c r="D74" i="57"/>
  <c r="D23" i="57"/>
  <c r="D49" i="56"/>
  <c r="D174" i="57"/>
  <c r="D74" i="55"/>
  <c r="D199" i="57"/>
  <c r="D23" i="56"/>
  <c r="D49" i="55"/>
  <c r="D99" i="57"/>
  <c r="D23" i="53"/>
  <c r="D23" i="54"/>
  <c r="D124" i="57"/>
  <c r="D49" i="54"/>
  <c r="D23" i="55"/>
  <c r="D149" i="57"/>
  <c r="D49" i="53"/>
  <c r="D99" i="56"/>
  <c r="D224" i="56"/>
  <c r="D124" i="55"/>
  <c r="D124" i="54"/>
  <c r="D174" i="53"/>
  <c r="D199" i="56"/>
  <c r="D124" i="56"/>
  <c r="D99" i="55"/>
  <c r="D199" i="54"/>
  <c r="D149" i="54"/>
  <c r="D99" i="54"/>
  <c r="D74" i="54"/>
  <c r="D74" i="53"/>
  <c r="D174" i="55"/>
  <c r="D224" i="54"/>
  <c r="D199" i="53"/>
  <c r="D149" i="56"/>
  <c r="D149" i="55"/>
  <c r="D124" i="53"/>
  <c r="D199" i="55"/>
  <c r="D224" i="55"/>
  <c r="D99" i="53"/>
  <c r="D224" i="53"/>
  <c r="D149" i="53"/>
  <c r="D174" i="56"/>
  <c r="D74" i="56"/>
  <c r="D174" i="54"/>
  <c r="D49" i="44"/>
  <c r="D23" i="45"/>
  <c r="D49" i="42"/>
  <c r="D23" i="46"/>
  <c r="D23" i="44"/>
  <c r="D49" i="45"/>
  <c r="D49" i="46"/>
  <c r="D23" i="42"/>
  <c r="D74" i="44"/>
  <c r="D74" i="46"/>
  <c r="D174" i="45"/>
  <c r="D149" i="46"/>
  <c r="D199" i="45"/>
  <c r="D99" i="46"/>
  <c r="D224" i="46"/>
  <c r="D149" i="45"/>
  <c r="D199" i="46"/>
  <c r="D224" i="45"/>
  <c r="D74" i="45"/>
  <c r="D149" i="42"/>
  <c r="D124" i="45"/>
  <c r="D199" i="42"/>
  <c r="D149" i="44"/>
  <c r="D124" i="44"/>
  <c r="D124" i="46"/>
  <c r="D174" i="44"/>
  <c r="D224" i="44"/>
  <c r="D174" i="42"/>
  <c r="D174" i="46"/>
  <c r="D199" i="44"/>
  <c r="D99" i="44"/>
  <c r="D74" i="42"/>
  <c r="D99" i="42"/>
  <c r="D224" i="42"/>
  <c r="D99" i="45"/>
  <c r="D124" i="42"/>
  <c r="D149" i="41"/>
  <c r="D174" i="41"/>
  <c r="D99" i="41"/>
  <c r="D224" i="41"/>
  <c r="D124" i="41"/>
  <c r="D199" i="41"/>
  <c r="P134" i="41"/>
  <c r="P184" i="44"/>
  <c r="P84" i="56"/>
  <c r="P84" i="58"/>
  <c r="D47" i="58"/>
  <c r="D21" i="58"/>
  <c r="D222" i="58"/>
  <c r="D122" i="58"/>
  <c r="D197" i="58"/>
  <c r="D172" i="58"/>
  <c r="D97" i="58"/>
  <c r="D72" i="58"/>
  <c r="D147" i="58"/>
  <c r="D47" i="57"/>
  <c r="D21" i="57"/>
  <c r="D147" i="57"/>
  <c r="D172" i="57"/>
  <c r="D197" i="57"/>
  <c r="D122" i="57"/>
  <c r="D47" i="56"/>
  <c r="D21" i="56"/>
  <c r="D222" i="57"/>
  <c r="D21" i="55"/>
  <c r="D47" i="54"/>
  <c r="D21" i="53"/>
  <c r="D47" i="53"/>
  <c r="D97" i="57"/>
  <c r="D21" i="54"/>
  <c r="D72" i="57"/>
  <c r="D47" i="55"/>
  <c r="D97" i="55"/>
  <c r="D97" i="56"/>
  <c r="D147" i="56"/>
  <c r="D122" i="56"/>
  <c r="D97" i="54"/>
  <c r="D172" i="55"/>
  <c r="D197" i="56"/>
  <c r="D222" i="55"/>
  <c r="D122" i="54"/>
  <c r="D222" i="54"/>
  <c r="D147" i="55"/>
  <c r="D122" i="55"/>
  <c r="D72" i="55"/>
  <c r="D222" i="56"/>
  <c r="D172" i="54"/>
  <c r="D222" i="53"/>
  <c r="D147" i="53"/>
  <c r="D72" i="53"/>
  <c r="D172" i="56"/>
  <c r="D197" i="55"/>
  <c r="D72" i="54"/>
  <c r="D147" i="54"/>
  <c r="D122" i="53"/>
  <c r="D197" i="53"/>
  <c r="D72" i="56"/>
  <c r="D172" i="53"/>
  <c r="D97" i="53"/>
  <c r="D197" i="54"/>
  <c r="D47" i="44"/>
  <c r="D21" i="44"/>
  <c r="D47" i="45"/>
  <c r="D21" i="45"/>
  <c r="D47" i="46"/>
  <c r="D47" i="42"/>
  <c r="D21" i="42"/>
  <c r="D21" i="46"/>
  <c r="D72" i="46"/>
  <c r="D122" i="46"/>
  <c r="D172" i="45"/>
  <c r="D72" i="44"/>
  <c r="D97" i="46"/>
  <c r="D222" i="45"/>
  <c r="D97" i="42"/>
  <c r="D222" i="46"/>
  <c r="D97" i="44"/>
  <c r="D197" i="45"/>
  <c r="D222" i="44"/>
  <c r="D197" i="44"/>
  <c r="D147" i="44"/>
  <c r="D197" i="42"/>
  <c r="D172" i="46"/>
  <c r="D97" i="45"/>
  <c r="D172" i="44"/>
  <c r="D197" i="46"/>
  <c r="D122" i="42"/>
  <c r="D72" i="42"/>
  <c r="D122" i="45"/>
  <c r="D222" i="42"/>
  <c r="D147" i="46"/>
  <c r="D72" i="45"/>
  <c r="D147" i="42"/>
  <c r="D122" i="44"/>
  <c r="D147" i="45"/>
  <c r="D172" i="42"/>
  <c r="D122" i="41"/>
  <c r="D197" i="41"/>
  <c r="D147" i="41"/>
  <c r="D222" i="41"/>
  <c r="D172" i="41"/>
  <c r="D97" i="41"/>
  <c r="I30" i="44"/>
  <c r="I80" i="44" s="1"/>
  <c r="I130" i="44" s="1"/>
  <c r="I180" i="44" s="1"/>
  <c r="I55" i="44"/>
  <c r="I105" i="44" s="1"/>
  <c r="I155" i="44" s="1"/>
  <c r="I205" i="44" s="1"/>
  <c r="I30" i="54"/>
  <c r="I80" i="54" s="1"/>
  <c r="I130" i="54" s="1"/>
  <c r="I180" i="54" s="1"/>
  <c r="I105" i="54"/>
  <c r="I155" i="54" s="1"/>
  <c r="I205" i="54" s="1"/>
  <c r="P209" i="41"/>
  <c r="P34" i="44"/>
  <c r="P159" i="42"/>
  <c r="P109" i="44"/>
  <c r="P209" i="45"/>
  <c r="P134" i="54"/>
  <c r="P109" i="54"/>
  <c r="P159" i="54"/>
  <c r="P8" i="53"/>
  <c r="P134" i="56"/>
  <c r="P34" i="56"/>
  <c r="P159" i="57"/>
  <c r="P59" i="58"/>
  <c r="N30" i="41"/>
  <c r="D43" i="41"/>
  <c r="D39" i="41"/>
  <c r="D50" i="41"/>
  <c r="D48" i="41"/>
  <c r="D42" i="41"/>
  <c r="D45" i="41"/>
  <c r="D41" i="41"/>
  <c r="D40" i="41"/>
  <c r="D46" i="41"/>
  <c r="D44" i="41"/>
  <c r="D49" i="41"/>
  <c r="D47" i="41"/>
  <c r="D16" i="41"/>
  <c r="D67" i="41"/>
  <c r="D14" i="41"/>
  <c r="D65" i="41"/>
  <c r="I30" i="41"/>
  <c r="D13" i="41"/>
  <c r="D64" i="41"/>
  <c r="D75" i="41"/>
  <c r="D24" i="41"/>
  <c r="D71" i="41"/>
  <c r="D20" i="41"/>
  <c r="D17" i="41"/>
  <c r="D68" i="41"/>
  <c r="D19" i="41"/>
  <c r="D70" i="41"/>
  <c r="D23" i="41"/>
  <c r="D74" i="41"/>
  <c r="L9" i="6"/>
  <c r="D22" i="41"/>
  <c r="D73" i="41"/>
  <c r="D18" i="41"/>
  <c r="D69" i="41"/>
  <c r="D21" i="41"/>
  <c r="D72" i="41"/>
  <c r="D15" i="41"/>
  <c r="D66" i="41"/>
  <c r="P8" i="41"/>
  <c r="P59" i="41"/>
  <c r="P34" i="41"/>
  <c r="X18" i="3"/>
  <c r="AI73" i="2"/>
  <c r="J17" i="3"/>
  <c r="X17" i="3"/>
  <c r="J13" i="3"/>
  <c r="X13" i="3"/>
  <c r="J10" i="3"/>
  <c r="X10" i="3"/>
  <c r="J6" i="3"/>
  <c r="X6" i="3"/>
  <c r="J14" i="3"/>
  <c r="X14" i="3"/>
  <c r="X8" i="3"/>
  <c r="J8" i="3"/>
  <c r="J20" i="3"/>
  <c r="X20" i="3"/>
  <c r="X16" i="3"/>
  <c r="J16" i="3"/>
  <c r="J15" i="3"/>
  <c r="X15" i="3"/>
  <c r="J19" i="3"/>
  <c r="X19" i="3"/>
  <c r="X11" i="3"/>
  <c r="J11" i="3"/>
  <c r="X5" i="3"/>
  <c r="J5" i="3"/>
  <c r="X9" i="3"/>
  <c r="J9" i="3"/>
  <c r="R4" i="3"/>
  <c r="O84" i="53" s="1"/>
  <c r="AN19" i="2"/>
  <c r="AN24" i="2" s="1"/>
  <c r="O134" i="45" l="1"/>
  <c r="O209" i="42"/>
  <c r="O84" i="56"/>
  <c r="O209" i="64"/>
  <c r="O134" i="42"/>
  <c r="O8" i="64"/>
  <c r="O134" i="64"/>
  <c r="Q59" i="64"/>
  <c r="Q209" i="64"/>
  <c r="O159" i="64"/>
  <c r="O134" i="53"/>
  <c r="Q8" i="64"/>
  <c r="Q134" i="64"/>
  <c r="O59" i="64"/>
  <c r="Q159" i="64"/>
  <c r="O34" i="64"/>
  <c r="O134" i="56"/>
  <c r="O184" i="64"/>
  <c r="O84" i="64"/>
  <c r="Q34" i="64"/>
  <c r="O134" i="46"/>
  <c r="Q184" i="64"/>
  <c r="Q84" i="64"/>
  <c r="G5" i="64"/>
  <c r="O109" i="64"/>
  <c r="O159" i="56"/>
  <c r="O134" i="44"/>
  <c r="O8" i="44"/>
  <c r="O184" i="56"/>
  <c r="Q109" i="64"/>
  <c r="O8" i="55"/>
  <c r="O109" i="42"/>
  <c r="O209" i="45"/>
  <c r="O8" i="53"/>
  <c r="O84" i="57"/>
  <c r="O8" i="45"/>
  <c r="O159" i="44"/>
  <c r="O184" i="42"/>
  <c r="O8" i="46"/>
  <c r="O109" i="41"/>
  <c r="O184" i="41"/>
  <c r="F5" i="41"/>
  <c r="G5" i="41"/>
  <c r="Q159" i="55"/>
  <c r="G5" i="53"/>
  <c r="Q84" i="58"/>
  <c r="Q184" i="46"/>
  <c r="Q159" i="46"/>
  <c r="G5" i="55"/>
  <c r="O34" i="56"/>
  <c r="Q134" i="54"/>
  <c r="Q209" i="45"/>
  <c r="O84" i="58"/>
  <c r="O109" i="58"/>
  <c r="Q84" i="57"/>
  <c r="O59" i="53"/>
  <c r="Q209" i="42"/>
  <c r="Q109" i="41"/>
  <c r="O209" i="56"/>
  <c r="Q134" i="44"/>
  <c r="O59" i="56"/>
  <c r="Q134" i="55"/>
  <c r="O184" i="46"/>
  <c r="Q184" i="41"/>
  <c r="O209" i="55"/>
  <c r="Q184" i="55"/>
  <c r="Q8" i="44"/>
  <c r="O159" i="45"/>
  <c r="O8" i="42"/>
  <c r="O184" i="57"/>
  <c r="O109" i="55"/>
  <c r="O34" i="45"/>
  <c r="O159" i="46"/>
  <c r="O8" i="56"/>
  <c r="Q84" i="53"/>
  <c r="O34" i="46"/>
  <c r="O109" i="57"/>
  <c r="Q209" i="57"/>
  <c r="O9" i="6"/>
  <c r="Q159" i="56"/>
  <c r="Q109" i="56"/>
  <c r="Q134" i="46"/>
  <c r="Q134" i="53"/>
  <c r="Q109" i="55"/>
  <c r="O159" i="57"/>
  <c r="Q34" i="56"/>
  <c r="O134" i="54"/>
  <c r="O34" i="44"/>
  <c r="Q109" i="58"/>
  <c r="Q209" i="56"/>
  <c r="O134" i="57"/>
  <c r="O134" i="55"/>
  <c r="O59" i="44"/>
  <c r="Q209" i="55"/>
  <c r="O184" i="55"/>
  <c r="O59" i="54"/>
  <c r="Q59" i="45"/>
  <c r="O84" i="41"/>
  <c r="Q34" i="53"/>
  <c r="Q159" i="45"/>
  <c r="Q184" i="57"/>
  <c r="Q34" i="45"/>
  <c r="Q34" i="55"/>
  <c r="Q59" i="55"/>
  <c r="Q8" i="56"/>
  <c r="O84" i="46"/>
  <c r="Q34" i="46"/>
  <c r="O209" i="57"/>
  <c r="G5" i="44"/>
  <c r="G5" i="54"/>
  <c r="G5" i="45"/>
  <c r="Q59" i="53"/>
  <c r="Q134" i="42"/>
  <c r="Q8" i="46"/>
  <c r="O59" i="58"/>
  <c r="Q159" i="57"/>
  <c r="Q109" i="54"/>
  <c r="Q34" i="44"/>
  <c r="O184" i="44"/>
  <c r="Q209" i="54"/>
  <c r="O184" i="53"/>
  <c r="Q59" i="42"/>
  <c r="Q134" i="57"/>
  <c r="Q59" i="46"/>
  <c r="Q59" i="44"/>
  <c r="I80" i="42"/>
  <c r="I130" i="42" s="1"/>
  <c r="I180" i="42" s="1"/>
  <c r="Q59" i="57"/>
  <c r="Q59" i="54"/>
  <c r="Q184" i="45"/>
  <c r="O59" i="45"/>
  <c r="Q84" i="41"/>
  <c r="O34" i="53"/>
  <c r="O134" i="58"/>
  <c r="Q84" i="55"/>
  <c r="O34" i="55"/>
  <c r="O8" i="57"/>
  <c r="O59" i="55"/>
  <c r="O159" i="41"/>
  <c r="O8" i="58"/>
  <c r="Q34" i="57"/>
  <c r="Q84" i="46"/>
  <c r="O84" i="45"/>
  <c r="G5" i="57"/>
  <c r="Q109" i="44"/>
  <c r="Q109" i="53"/>
  <c r="Q134" i="56"/>
  <c r="Q59" i="56"/>
  <c r="Q59" i="58"/>
  <c r="O109" i="54"/>
  <c r="Q159" i="42"/>
  <c r="O209" i="41"/>
  <c r="Q184" i="44"/>
  <c r="O209" i="54"/>
  <c r="O84" i="54"/>
  <c r="Q184" i="53"/>
  <c r="O209" i="44"/>
  <c r="O59" i="42"/>
  <c r="O184" i="58"/>
  <c r="Q84" i="42"/>
  <c r="O159" i="58"/>
  <c r="O8" i="54"/>
  <c r="O59" i="46"/>
  <c r="Q34" i="58"/>
  <c r="O59" i="57"/>
  <c r="O184" i="45"/>
  <c r="Q8" i="42"/>
  <c r="Q134" i="58"/>
  <c r="O84" i="55"/>
  <c r="O84" i="44"/>
  <c r="Q8" i="57"/>
  <c r="Q159" i="41"/>
  <c r="Q8" i="58"/>
  <c r="O34" i="57"/>
  <c r="Q209" i="53"/>
  <c r="O109" i="46"/>
  <c r="Q84" i="45"/>
  <c r="Q184" i="54"/>
  <c r="G5" i="46"/>
  <c r="O159" i="54"/>
  <c r="O159" i="42"/>
  <c r="Q209" i="41"/>
  <c r="Q134" i="41"/>
  <c r="Q109" i="45"/>
  <c r="Q84" i="54"/>
  <c r="Q209" i="44"/>
  <c r="Q184" i="58"/>
  <c r="O34" i="42"/>
  <c r="O84" i="42"/>
  <c r="Q159" i="58"/>
  <c r="Q8" i="54"/>
  <c r="O34" i="58"/>
  <c r="O34" i="54"/>
  <c r="O209" i="58"/>
  <c r="O159" i="53"/>
  <c r="Q209" i="46"/>
  <c r="Q84" i="44"/>
  <c r="O209" i="53"/>
  <c r="Q109" i="46"/>
  <c r="G5" i="58"/>
  <c r="O4" i="58" s="1"/>
  <c r="Q84" i="56"/>
  <c r="Q134" i="45"/>
  <c r="I105" i="55"/>
  <c r="I155" i="55" s="1"/>
  <c r="I205" i="55" s="1"/>
  <c r="Q109" i="57"/>
  <c r="Q184" i="56"/>
  <c r="Q8" i="53"/>
  <c r="Q159" i="54"/>
  <c r="O109" i="44"/>
  <c r="O134" i="41"/>
  <c r="O109" i="45"/>
  <c r="O159" i="55"/>
  <c r="Q8" i="45"/>
  <c r="Q34" i="42"/>
  <c r="O109" i="56"/>
  <c r="Q8" i="55"/>
  <c r="O184" i="54"/>
  <c r="Q159" i="44"/>
  <c r="Q34" i="54"/>
  <c r="Q184" i="42"/>
  <c r="Q209" i="58"/>
  <c r="O109" i="53"/>
  <c r="Q159" i="53"/>
  <c r="O209" i="46"/>
  <c r="I205" i="57"/>
  <c r="Q109" i="42"/>
  <c r="G5" i="42"/>
  <c r="G5" i="56"/>
  <c r="AN26" i="2"/>
  <c r="W20" i="3" s="1"/>
  <c r="AN25" i="2"/>
  <c r="V20" i="3" s="1"/>
  <c r="O8" i="41"/>
  <c r="O34" i="41"/>
  <c r="O59" i="41"/>
  <c r="Q34" i="41"/>
  <c r="Q59" i="41"/>
  <c r="Q8" i="41"/>
  <c r="F15" i="41" l="1"/>
  <c r="A15" i="41" s="1"/>
  <c r="F31" i="41"/>
  <c r="O4" i="44"/>
  <c r="F13" i="41"/>
  <c r="A13" i="41" s="1"/>
  <c r="F9" i="64"/>
  <c r="F16" i="64"/>
  <c r="F19" i="64"/>
  <c r="F22" i="64"/>
  <c r="F8" i="64"/>
  <c r="F11" i="64"/>
  <c r="F14" i="64"/>
  <c r="F18" i="64"/>
  <c r="F20" i="64"/>
  <c r="F12" i="64"/>
  <c r="F23" i="64"/>
  <c r="F10" i="64"/>
  <c r="F15" i="64"/>
  <c r="F21" i="64"/>
  <c r="F13" i="64"/>
  <c r="F24" i="64"/>
  <c r="F17" i="64"/>
  <c r="O4" i="64"/>
  <c r="F10" i="41"/>
  <c r="F20" i="41"/>
  <c r="A20" i="41" s="1"/>
  <c r="N47" i="41" s="1"/>
  <c r="F8" i="41"/>
  <c r="A8" i="41" s="1"/>
  <c r="O4" i="42"/>
  <c r="F9" i="41"/>
  <c r="O4" i="41"/>
  <c r="F22" i="41"/>
  <c r="A22" i="41" s="1"/>
  <c r="L22" i="41" s="1"/>
  <c r="F144" i="58"/>
  <c r="A144" i="58" s="1"/>
  <c r="F136" i="41"/>
  <c r="N4" i="6"/>
  <c r="F12" i="41"/>
  <c r="F23" i="41"/>
  <c r="A23" i="41" s="1"/>
  <c r="I23" i="41" s="1"/>
  <c r="J23" i="41" s="1"/>
  <c r="F19" i="41"/>
  <c r="A19" i="41" s="1"/>
  <c r="I19" i="41" s="1"/>
  <c r="J19" i="41" s="1"/>
  <c r="F24" i="41"/>
  <c r="A24" i="41" s="1"/>
  <c r="I24" i="41" s="1"/>
  <c r="J24" i="41" s="1"/>
  <c r="F17" i="41"/>
  <c r="A17" i="41" s="1"/>
  <c r="I17" i="41" s="1"/>
  <c r="J17" i="41" s="1"/>
  <c r="F14" i="41"/>
  <c r="A14" i="41" s="1"/>
  <c r="N41" i="41" s="1"/>
  <c r="F11" i="41"/>
  <c r="F16" i="41"/>
  <c r="A16" i="41" s="1"/>
  <c r="I16" i="41" s="1"/>
  <c r="J16" i="41" s="1"/>
  <c r="F21" i="41"/>
  <c r="A21" i="41" s="1"/>
  <c r="N48" i="41" s="1"/>
  <c r="F18" i="41"/>
  <c r="A18" i="41" s="1"/>
  <c r="N45" i="41" s="1"/>
  <c r="O30" i="55"/>
  <c r="O22" i="6"/>
  <c r="F212" i="55"/>
  <c r="F175" i="55"/>
  <c r="A175" i="55" s="1"/>
  <c r="F188" i="55"/>
  <c r="F148" i="55"/>
  <c r="A148" i="55" s="1"/>
  <c r="F191" i="55"/>
  <c r="A191" i="55" s="1"/>
  <c r="F144" i="55"/>
  <c r="A144" i="55" s="1"/>
  <c r="F96" i="55"/>
  <c r="A96" i="55" s="1"/>
  <c r="F142" i="55"/>
  <c r="A142" i="55" s="1"/>
  <c r="F111" i="55"/>
  <c r="F171" i="55"/>
  <c r="A171" i="55" s="1"/>
  <c r="F72" i="55"/>
  <c r="A72" i="55" s="1"/>
  <c r="F90" i="55"/>
  <c r="A90" i="55" s="1"/>
  <c r="F50" i="55"/>
  <c r="A50" i="55" s="1"/>
  <c r="F36" i="55"/>
  <c r="F166" i="55"/>
  <c r="A166" i="55" s="1"/>
  <c r="F65" i="55"/>
  <c r="A65" i="55" s="1"/>
  <c r="F61" i="55"/>
  <c r="F193" i="55"/>
  <c r="A193" i="55" s="1"/>
  <c r="F222" i="55"/>
  <c r="A222" i="55" s="1"/>
  <c r="F224" i="55"/>
  <c r="A224" i="55" s="1"/>
  <c r="F140" i="55"/>
  <c r="A140" i="55" s="1"/>
  <c r="F170" i="55"/>
  <c r="A170" i="55" s="1"/>
  <c r="F143" i="55"/>
  <c r="A143" i="55" s="1"/>
  <c r="F163" i="55"/>
  <c r="F117" i="55"/>
  <c r="A117" i="55" s="1"/>
  <c r="F100" i="55"/>
  <c r="A100" i="55" s="1"/>
  <c r="F99" i="55"/>
  <c r="A99" i="55" s="1"/>
  <c r="F64" i="55"/>
  <c r="A64" i="55" s="1"/>
  <c r="F74" i="55"/>
  <c r="A74" i="55" s="1"/>
  <c r="F42" i="55"/>
  <c r="A42" i="55" s="1"/>
  <c r="F198" i="55"/>
  <c r="A198" i="55" s="1"/>
  <c r="F49" i="55"/>
  <c r="A49" i="55" s="1"/>
  <c r="F60" i="55"/>
  <c r="F40" i="55"/>
  <c r="A40" i="55" s="1"/>
  <c r="F219" i="55"/>
  <c r="A219" i="55" s="1"/>
  <c r="F185" i="55"/>
  <c r="F214" i="55"/>
  <c r="A214" i="55" s="1"/>
  <c r="F216" i="55"/>
  <c r="A216" i="55" s="1"/>
  <c r="F217" i="55"/>
  <c r="A217" i="55" s="1"/>
  <c r="F161" i="55"/>
  <c r="F114" i="55"/>
  <c r="A114" i="55" s="1"/>
  <c r="F147" i="55"/>
  <c r="A147" i="55" s="1"/>
  <c r="F109" i="55"/>
  <c r="F121" i="55"/>
  <c r="A121" i="55" s="1"/>
  <c r="F92" i="55"/>
  <c r="A92" i="55" s="1"/>
  <c r="F209" i="55"/>
  <c r="F66" i="55"/>
  <c r="A66" i="55" s="1"/>
  <c r="F34" i="55"/>
  <c r="A34" i="55" s="1"/>
  <c r="F125" i="55"/>
  <c r="A125" i="55" s="1"/>
  <c r="F45" i="55"/>
  <c r="A45" i="55" s="1"/>
  <c r="F59" i="55"/>
  <c r="F200" i="55"/>
  <c r="A200" i="55" s="1"/>
  <c r="F221" i="55"/>
  <c r="A221" i="55" s="1"/>
  <c r="F187" i="55"/>
  <c r="F189" i="55"/>
  <c r="A189" i="55" s="1"/>
  <c r="F168" i="55"/>
  <c r="A168" i="55" s="1"/>
  <c r="F225" i="55"/>
  <c r="A225" i="55" s="1"/>
  <c r="F145" i="55"/>
  <c r="A145" i="55" s="1"/>
  <c r="F124" i="55"/>
  <c r="A124" i="55" s="1"/>
  <c r="F190" i="55"/>
  <c r="A190" i="55" s="1"/>
  <c r="F86" i="55"/>
  <c r="F71" i="55"/>
  <c r="A71" i="55" s="1"/>
  <c r="F73" i="55"/>
  <c r="A73" i="55" s="1"/>
  <c r="F137" i="55"/>
  <c r="F43" i="55"/>
  <c r="A43" i="55" s="1"/>
  <c r="F46" i="55"/>
  <c r="A46" i="55" s="1"/>
  <c r="F48" i="55"/>
  <c r="A48" i="55" s="1"/>
  <c r="F67" i="55"/>
  <c r="A67" i="55" s="1"/>
  <c r="F192" i="55"/>
  <c r="A192" i="55" s="1"/>
  <c r="F213" i="55"/>
  <c r="F223" i="55"/>
  <c r="A223" i="55" s="1"/>
  <c r="F172" i="55"/>
  <c r="A172" i="55" s="1"/>
  <c r="F160" i="55"/>
  <c r="F218" i="55"/>
  <c r="A218" i="55" s="1"/>
  <c r="F138" i="55"/>
  <c r="F116" i="55"/>
  <c r="A116" i="55" s="1"/>
  <c r="F134" i="55"/>
  <c r="F70" i="55"/>
  <c r="A70" i="55" s="1"/>
  <c r="F63" i="55"/>
  <c r="F136" i="55"/>
  <c r="F94" i="55"/>
  <c r="A94" i="55" s="1"/>
  <c r="F35" i="55"/>
  <c r="F38" i="55"/>
  <c r="F47" i="55"/>
  <c r="A47" i="55" s="1"/>
  <c r="F110" i="55"/>
  <c r="F211" i="55"/>
  <c r="F196" i="55"/>
  <c r="A196" i="55" s="1"/>
  <c r="F165" i="55"/>
  <c r="A165" i="55" s="1"/>
  <c r="F98" i="55"/>
  <c r="A98" i="55" s="1"/>
  <c r="F88" i="55"/>
  <c r="F69" i="55"/>
  <c r="A69" i="55" s="1"/>
  <c r="F75" i="55"/>
  <c r="A75" i="55" s="1"/>
  <c r="F184" i="55"/>
  <c r="A184" i="55" s="1"/>
  <c r="F197" i="55"/>
  <c r="A197" i="55" s="1"/>
  <c r="F146" i="55"/>
  <c r="A146" i="55" s="1"/>
  <c r="F123" i="55"/>
  <c r="A123" i="55" s="1"/>
  <c r="F89" i="55"/>
  <c r="A89" i="55" s="1"/>
  <c r="F44" i="55"/>
  <c r="A44" i="55" s="1"/>
  <c r="F41" i="55"/>
  <c r="A41" i="55" s="1"/>
  <c r="F220" i="55"/>
  <c r="A220" i="55" s="1"/>
  <c r="F167" i="55"/>
  <c r="A167" i="55" s="1"/>
  <c r="F162" i="55"/>
  <c r="F119" i="55"/>
  <c r="A119" i="55" s="1"/>
  <c r="F95" i="55"/>
  <c r="A95" i="55" s="1"/>
  <c r="F84" i="55"/>
  <c r="F37" i="55"/>
  <c r="F174" i="55"/>
  <c r="A174" i="55" s="1"/>
  <c r="F159" i="55"/>
  <c r="F122" i="55"/>
  <c r="A122" i="55" s="1"/>
  <c r="F118" i="55"/>
  <c r="A118" i="55" s="1"/>
  <c r="F93" i="55"/>
  <c r="A93" i="55" s="1"/>
  <c r="F169" i="55"/>
  <c r="A169" i="55" s="1"/>
  <c r="F194" i="55"/>
  <c r="A194" i="55" s="1"/>
  <c r="F173" i="55"/>
  <c r="A173" i="55" s="1"/>
  <c r="F115" i="55"/>
  <c r="A115" i="55" s="1"/>
  <c r="F62" i="55"/>
  <c r="F139" i="55"/>
  <c r="A139" i="55" s="1"/>
  <c r="F199" i="55"/>
  <c r="A199" i="55" s="1"/>
  <c r="F97" i="55"/>
  <c r="A97" i="55" s="1"/>
  <c r="F113" i="55"/>
  <c r="F68" i="55"/>
  <c r="A68" i="55" s="1"/>
  <c r="F186" i="55"/>
  <c r="F164" i="55"/>
  <c r="A164" i="55" s="1"/>
  <c r="F39" i="55"/>
  <c r="A39" i="55" s="1"/>
  <c r="F120" i="55"/>
  <c r="A120" i="55" s="1"/>
  <c r="F195" i="55"/>
  <c r="A195" i="55" s="1"/>
  <c r="F210" i="55"/>
  <c r="F85" i="55"/>
  <c r="F91" i="55"/>
  <c r="A91" i="55" s="1"/>
  <c r="F150" i="55"/>
  <c r="A150" i="55" s="1"/>
  <c r="F135" i="55"/>
  <c r="F215" i="55"/>
  <c r="A215" i="55" s="1"/>
  <c r="F87" i="55"/>
  <c r="F141" i="55"/>
  <c r="A141" i="55" s="1"/>
  <c r="F149" i="55"/>
  <c r="A149" i="55" s="1"/>
  <c r="F112" i="55"/>
  <c r="O30" i="44"/>
  <c r="O11" i="6"/>
  <c r="F185" i="44"/>
  <c r="F215" i="44"/>
  <c r="A215" i="44" s="1"/>
  <c r="F217" i="44"/>
  <c r="A217" i="44" s="1"/>
  <c r="F222" i="44"/>
  <c r="A222" i="44" s="1"/>
  <c r="F164" i="44"/>
  <c r="A164" i="44" s="1"/>
  <c r="F159" i="44"/>
  <c r="F173" i="44"/>
  <c r="A173" i="44" s="1"/>
  <c r="F113" i="44"/>
  <c r="F139" i="44"/>
  <c r="A139" i="44" s="1"/>
  <c r="F109" i="44"/>
  <c r="A109" i="44" s="1"/>
  <c r="F141" i="44"/>
  <c r="A141" i="44" s="1"/>
  <c r="F59" i="44"/>
  <c r="F41" i="44"/>
  <c r="A41" i="44" s="1"/>
  <c r="F96" i="44"/>
  <c r="A96" i="44" s="1"/>
  <c r="F42" i="44"/>
  <c r="A42" i="44" s="1"/>
  <c r="F89" i="44"/>
  <c r="A89" i="44" s="1"/>
  <c r="F34" i="44"/>
  <c r="A34" i="44" s="1"/>
  <c r="F174" i="44"/>
  <c r="A174" i="44" s="1"/>
  <c r="F196" i="44"/>
  <c r="A196" i="44" s="1"/>
  <c r="F209" i="44"/>
  <c r="F187" i="44"/>
  <c r="F145" i="44"/>
  <c r="A145" i="44" s="1"/>
  <c r="F148" i="44"/>
  <c r="A148" i="44" s="1"/>
  <c r="F120" i="44"/>
  <c r="A120" i="44" s="1"/>
  <c r="F94" i="44"/>
  <c r="A94" i="44" s="1"/>
  <c r="F124" i="44"/>
  <c r="A124" i="44" s="1"/>
  <c r="F98" i="44"/>
  <c r="A98" i="44" s="1"/>
  <c r="F84" i="44"/>
  <c r="F48" i="44"/>
  <c r="A48" i="44" s="1"/>
  <c r="F91" i="44"/>
  <c r="A91" i="44" s="1"/>
  <c r="F44" i="44"/>
  <c r="A44" i="44" s="1"/>
  <c r="F87" i="44"/>
  <c r="F35" i="44"/>
  <c r="F74" i="44"/>
  <c r="A74" i="44" s="1"/>
  <c r="F162" i="44"/>
  <c r="F85" i="44"/>
  <c r="F221" i="44"/>
  <c r="A221" i="44" s="1"/>
  <c r="F188" i="44"/>
  <c r="F198" i="44"/>
  <c r="A198" i="44" s="1"/>
  <c r="F163" i="44"/>
  <c r="F165" i="44"/>
  <c r="A165" i="44" s="1"/>
  <c r="F214" i="44"/>
  <c r="A214" i="44" s="1"/>
  <c r="F112" i="44"/>
  <c r="F218" i="44"/>
  <c r="A218" i="44" s="1"/>
  <c r="F116" i="44"/>
  <c r="A116" i="44" s="1"/>
  <c r="F99" i="44"/>
  <c r="A99" i="44" s="1"/>
  <c r="F73" i="44"/>
  <c r="A73" i="44" s="1"/>
  <c r="F40" i="44"/>
  <c r="A40" i="44" s="1"/>
  <c r="F90" i="44"/>
  <c r="A90" i="44" s="1"/>
  <c r="F36" i="44"/>
  <c r="F72" i="44"/>
  <c r="A72" i="44" s="1"/>
  <c r="F43" i="44"/>
  <c r="A43" i="44" s="1"/>
  <c r="F47" i="44"/>
  <c r="A47" i="44" s="1"/>
  <c r="F199" i="44"/>
  <c r="A199" i="44" s="1"/>
  <c r="F61" i="44"/>
  <c r="F46" i="44"/>
  <c r="A46" i="44" s="1"/>
  <c r="F213" i="44"/>
  <c r="F224" i="44"/>
  <c r="A224" i="44" s="1"/>
  <c r="F190" i="44"/>
  <c r="A190" i="44" s="1"/>
  <c r="F144" i="44"/>
  <c r="A144" i="44" s="1"/>
  <c r="F146" i="44"/>
  <c r="A146" i="44" s="1"/>
  <c r="F172" i="44"/>
  <c r="A172" i="44" s="1"/>
  <c r="F93" i="44"/>
  <c r="A93" i="44" s="1"/>
  <c r="F122" i="44"/>
  <c r="A122" i="44" s="1"/>
  <c r="F97" i="44"/>
  <c r="A97" i="44" s="1"/>
  <c r="F88" i="44"/>
  <c r="F65" i="44"/>
  <c r="A65" i="44" s="1"/>
  <c r="F111" i="44"/>
  <c r="F115" i="44"/>
  <c r="A115" i="44" s="1"/>
  <c r="F150" i="44"/>
  <c r="A150" i="44" s="1"/>
  <c r="F67" i="44"/>
  <c r="A67" i="44" s="1"/>
  <c r="F68" i="44"/>
  <c r="A68" i="44" s="1"/>
  <c r="F137" i="44"/>
  <c r="F191" i="44"/>
  <c r="A191" i="44" s="1"/>
  <c r="F140" i="44"/>
  <c r="A140" i="44" s="1"/>
  <c r="F45" i="44"/>
  <c r="A45" i="44" s="1"/>
  <c r="F194" i="44"/>
  <c r="A194" i="44" s="1"/>
  <c r="F216" i="44"/>
  <c r="A216" i="44" s="1"/>
  <c r="F200" i="44"/>
  <c r="A200" i="44" s="1"/>
  <c r="F219" i="44"/>
  <c r="A219" i="44" s="1"/>
  <c r="F138" i="44"/>
  <c r="F171" i="44"/>
  <c r="A171" i="44" s="1"/>
  <c r="F195" i="44"/>
  <c r="A195" i="44" s="1"/>
  <c r="F114" i="44"/>
  <c r="A114" i="44" s="1"/>
  <c r="F210" i="44"/>
  <c r="F69" i="44"/>
  <c r="A69" i="44" s="1"/>
  <c r="F119" i="44"/>
  <c r="A119" i="44" s="1"/>
  <c r="F100" i="44"/>
  <c r="A100" i="44" s="1"/>
  <c r="F110" i="44"/>
  <c r="F60" i="44"/>
  <c r="F62" i="44"/>
  <c r="F63" i="44"/>
  <c r="F161" i="44"/>
  <c r="F197" i="44"/>
  <c r="A197" i="44" s="1"/>
  <c r="F142" i="44"/>
  <c r="A142" i="44" s="1"/>
  <c r="F92" i="44"/>
  <c r="A92" i="44" s="1"/>
  <c r="F212" i="44"/>
  <c r="F175" i="44"/>
  <c r="A175" i="44" s="1"/>
  <c r="F189" i="44"/>
  <c r="A189" i="44" s="1"/>
  <c r="F143" i="44"/>
  <c r="A143" i="44" s="1"/>
  <c r="F184" i="44"/>
  <c r="F192" i="44"/>
  <c r="A192" i="44" s="1"/>
  <c r="F160" i="44"/>
  <c r="F136" i="44"/>
  <c r="F211" i="44"/>
  <c r="F125" i="44"/>
  <c r="A125" i="44" s="1"/>
  <c r="F50" i="44"/>
  <c r="A50" i="44" s="1"/>
  <c r="F118" i="44"/>
  <c r="A118" i="44" s="1"/>
  <c r="F66" i="44"/>
  <c r="A66" i="44" s="1"/>
  <c r="F75" i="44"/>
  <c r="A75" i="44" s="1"/>
  <c r="F37" i="44"/>
  <c r="F38" i="44"/>
  <c r="F86" i="44"/>
  <c r="F220" i="44"/>
  <c r="A220" i="44" s="1"/>
  <c r="F168" i="44"/>
  <c r="A168" i="44" s="1"/>
  <c r="F71" i="44"/>
  <c r="A71" i="44" s="1"/>
  <c r="F193" i="44"/>
  <c r="A193" i="44" s="1"/>
  <c r="F223" i="44"/>
  <c r="A223" i="44" s="1"/>
  <c r="F225" i="44"/>
  <c r="A225" i="44" s="1"/>
  <c r="F135" i="44"/>
  <c r="F169" i="44"/>
  <c r="A169" i="44" s="1"/>
  <c r="F167" i="44"/>
  <c r="A167" i="44" s="1"/>
  <c r="F149" i="44"/>
  <c r="A149" i="44" s="1"/>
  <c r="F121" i="44"/>
  <c r="A121" i="44" s="1"/>
  <c r="F147" i="44"/>
  <c r="A147" i="44" s="1"/>
  <c r="F117" i="44"/>
  <c r="A117" i="44" s="1"/>
  <c r="F166" i="44"/>
  <c r="A166" i="44" s="1"/>
  <c r="F64" i="44"/>
  <c r="A64" i="44" s="1"/>
  <c r="F49" i="44"/>
  <c r="A49" i="44" s="1"/>
  <c r="F70" i="44"/>
  <c r="A70" i="44" s="1"/>
  <c r="F123" i="44"/>
  <c r="A123" i="44" s="1"/>
  <c r="F134" i="44"/>
  <c r="A134" i="44" s="1"/>
  <c r="F39" i="44"/>
  <c r="A39" i="44" s="1"/>
  <c r="F186" i="44"/>
  <c r="F95" i="44"/>
  <c r="A95" i="44" s="1"/>
  <c r="F170" i="44"/>
  <c r="A170" i="44" s="1"/>
  <c r="O10" i="6"/>
  <c r="F174" i="42"/>
  <c r="A174" i="42" s="1"/>
  <c r="F195" i="42"/>
  <c r="A195" i="42" s="1"/>
  <c r="F210" i="42"/>
  <c r="F217" i="42"/>
  <c r="A217" i="42" s="1"/>
  <c r="F167" i="42"/>
  <c r="A167" i="42" s="1"/>
  <c r="F120" i="42"/>
  <c r="A120" i="42" s="1"/>
  <c r="F184" i="42"/>
  <c r="F162" i="42"/>
  <c r="F96" i="42"/>
  <c r="A96" i="42" s="1"/>
  <c r="F85" i="42"/>
  <c r="F41" i="42"/>
  <c r="A41" i="42" s="1"/>
  <c r="F75" i="42"/>
  <c r="A75" i="42" s="1"/>
  <c r="F62" i="42"/>
  <c r="F118" i="42"/>
  <c r="A118" i="42" s="1"/>
  <c r="F125" i="42"/>
  <c r="A125" i="42" s="1"/>
  <c r="F90" i="42"/>
  <c r="A90" i="42" s="1"/>
  <c r="F94" i="42"/>
  <c r="A94" i="42" s="1"/>
  <c r="F189" i="42"/>
  <c r="A189" i="42" s="1"/>
  <c r="F122" i="42"/>
  <c r="A122" i="42" s="1"/>
  <c r="F68" i="42"/>
  <c r="A68" i="42" s="1"/>
  <c r="F34" i="42"/>
  <c r="F222" i="42"/>
  <c r="A222" i="42" s="1"/>
  <c r="F138" i="42"/>
  <c r="F92" i="42"/>
  <c r="A92" i="42" s="1"/>
  <c r="F35" i="42"/>
  <c r="F221" i="42"/>
  <c r="A221" i="42" s="1"/>
  <c r="F187" i="42"/>
  <c r="F199" i="42"/>
  <c r="A199" i="42" s="1"/>
  <c r="F196" i="42"/>
  <c r="A196" i="42" s="1"/>
  <c r="F159" i="42"/>
  <c r="F112" i="42"/>
  <c r="F164" i="42"/>
  <c r="A164" i="42" s="1"/>
  <c r="F143" i="42"/>
  <c r="A143" i="42" s="1"/>
  <c r="F91" i="42"/>
  <c r="A91" i="42" s="1"/>
  <c r="F74" i="42"/>
  <c r="A74" i="42" s="1"/>
  <c r="F109" i="42"/>
  <c r="F69" i="42"/>
  <c r="A69" i="42" s="1"/>
  <c r="F99" i="42"/>
  <c r="A99" i="42" s="1"/>
  <c r="F100" i="42"/>
  <c r="A100" i="42" s="1"/>
  <c r="F84" i="42"/>
  <c r="F67" i="42"/>
  <c r="A67" i="42" s="1"/>
  <c r="F36" i="42"/>
  <c r="F200" i="42"/>
  <c r="A200" i="42" s="1"/>
  <c r="F137" i="42"/>
  <c r="F95" i="42"/>
  <c r="A95" i="42" s="1"/>
  <c r="F44" i="42"/>
  <c r="A44" i="42" s="1"/>
  <c r="F193" i="42"/>
  <c r="A193" i="42" s="1"/>
  <c r="F144" i="42"/>
  <c r="A144" i="42" s="1"/>
  <c r="F173" i="42"/>
  <c r="A173" i="42" s="1"/>
  <c r="F148" i="42"/>
  <c r="A148" i="42" s="1"/>
  <c r="F48" i="42"/>
  <c r="A48" i="42" s="1"/>
  <c r="F213" i="42"/>
  <c r="F224" i="42"/>
  <c r="A224" i="42" s="1"/>
  <c r="F191" i="42"/>
  <c r="A191" i="42" s="1"/>
  <c r="F165" i="42"/>
  <c r="A165" i="42" s="1"/>
  <c r="F219" i="42"/>
  <c r="A219" i="42" s="1"/>
  <c r="F225" i="42"/>
  <c r="A225" i="42" s="1"/>
  <c r="F142" i="42"/>
  <c r="A142" i="42" s="1"/>
  <c r="F141" i="42"/>
  <c r="A141" i="42" s="1"/>
  <c r="F72" i="42"/>
  <c r="A72" i="42" s="1"/>
  <c r="F66" i="42"/>
  <c r="A66" i="42" s="1"/>
  <c r="F88" i="42"/>
  <c r="F39" i="42"/>
  <c r="A39" i="42" s="1"/>
  <c r="F89" i="42"/>
  <c r="A89" i="42" s="1"/>
  <c r="F134" i="42"/>
  <c r="F73" i="42"/>
  <c r="A73" i="42" s="1"/>
  <c r="F65" i="42"/>
  <c r="A65" i="42" s="1"/>
  <c r="F59" i="42"/>
  <c r="F163" i="42"/>
  <c r="F63" i="42"/>
  <c r="F123" i="42"/>
  <c r="A123" i="42" s="1"/>
  <c r="F194" i="42"/>
  <c r="A194" i="42" s="1"/>
  <c r="F216" i="42"/>
  <c r="A216" i="42" s="1"/>
  <c r="F172" i="42"/>
  <c r="A172" i="42" s="1"/>
  <c r="F146" i="42"/>
  <c r="A146" i="42" s="1"/>
  <c r="F192" i="42"/>
  <c r="A192" i="42" s="1"/>
  <c r="F171" i="42"/>
  <c r="A171" i="42" s="1"/>
  <c r="F124" i="42"/>
  <c r="A124" i="42" s="1"/>
  <c r="F140" i="42"/>
  <c r="A140" i="42" s="1"/>
  <c r="F64" i="42"/>
  <c r="A64" i="42" s="1"/>
  <c r="F47" i="42"/>
  <c r="A47" i="42" s="1"/>
  <c r="F198" i="42"/>
  <c r="A198" i="42" s="1"/>
  <c r="F50" i="42"/>
  <c r="A50" i="42" s="1"/>
  <c r="F111" i="42"/>
  <c r="F71" i="42"/>
  <c r="A71" i="42" s="1"/>
  <c r="F121" i="42"/>
  <c r="A121" i="42" s="1"/>
  <c r="F110" i="42"/>
  <c r="F212" i="42"/>
  <c r="F147" i="42"/>
  <c r="A147" i="42" s="1"/>
  <c r="F45" i="42"/>
  <c r="A45" i="42" s="1"/>
  <c r="F215" i="42"/>
  <c r="A215" i="42" s="1"/>
  <c r="F150" i="42"/>
  <c r="A150" i="42" s="1"/>
  <c r="F170" i="42"/>
  <c r="A170" i="42" s="1"/>
  <c r="F114" i="42"/>
  <c r="A114" i="42" s="1"/>
  <c r="F37" i="42"/>
  <c r="F38" i="42"/>
  <c r="F119" i="42"/>
  <c r="A119" i="42" s="1"/>
  <c r="F220" i="42"/>
  <c r="A220" i="42" s="1"/>
  <c r="F186" i="42"/>
  <c r="F197" i="42"/>
  <c r="A197" i="42" s="1"/>
  <c r="F223" i="42"/>
  <c r="A223" i="42" s="1"/>
  <c r="F211" i="42"/>
  <c r="F161" i="42"/>
  <c r="F149" i="42"/>
  <c r="A149" i="42" s="1"/>
  <c r="F116" i="42"/>
  <c r="A116" i="42" s="1"/>
  <c r="F139" i="42"/>
  <c r="A139" i="42" s="1"/>
  <c r="I56" i="42"/>
  <c r="F87" i="42"/>
  <c r="F145" i="42"/>
  <c r="A145" i="42" s="1"/>
  <c r="F168" i="42"/>
  <c r="A168" i="42" s="1"/>
  <c r="F46" i="42"/>
  <c r="A46" i="42" s="1"/>
  <c r="F70" i="42"/>
  <c r="A70" i="42" s="1"/>
  <c r="F61" i="42"/>
  <c r="F42" i="42"/>
  <c r="A42" i="42" s="1"/>
  <c r="F98" i="42"/>
  <c r="A98" i="42" s="1"/>
  <c r="F175" i="42"/>
  <c r="A175" i="42" s="1"/>
  <c r="F97" i="42"/>
  <c r="A97" i="42" s="1"/>
  <c r="F40" i="42"/>
  <c r="A40" i="42" s="1"/>
  <c r="F190" i="42"/>
  <c r="A190" i="42" s="1"/>
  <c r="F60" i="42"/>
  <c r="F169" i="42"/>
  <c r="A169" i="42" s="1"/>
  <c r="F113" i="42"/>
  <c r="F135" i="42"/>
  <c r="F188" i="42"/>
  <c r="F86" i="42"/>
  <c r="F209" i="42"/>
  <c r="A209" i="42" s="1"/>
  <c r="F43" i="42"/>
  <c r="A43" i="42" s="1"/>
  <c r="F93" i="42"/>
  <c r="A93" i="42" s="1"/>
  <c r="F166" i="42"/>
  <c r="A166" i="42" s="1"/>
  <c r="F115" i="42"/>
  <c r="A115" i="42" s="1"/>
  <c r="F214" i="42"/>
  <c r="A214" i="42" s="1"/>
  <c r="F185" i="42"/>
  <c r="F117" i="42"/>
  <c r="A117" i="42" s="1"/>
  <c r="F160" i="42"/>
  <c r="F136" i="42"/>
  <c r="F218" i="42"/>
  <c r="A218" i="42" s="1"/>
  <c r="F49" i="42"/>
  <c r="A49" i="42" s="1"/>
  <c r="O30" i="42"/>
  <c r="F12" i="53"/>
  <c r="F20" i="53"/>
  <c r="F16" i="53"/>
  <c r="F15" i="53"/>
  <c r="F23" i="53"/>
  <c r="F8" i="53"/>
  <c r="F17" i="53"/>
  <c r="F10" i="53"/>
  <c r="F22" i="53"/>
  <c r="F19" i="53"/>
  <c r="F11" i="53"/>
  <c r="F21" i="53"/>
  <c r="F14" i="53"/>
  <c r="F18" i="53"/>
  <c r="F24" i="53"/>
  <c r="F9" i="53"/>
  <c r="F13" i="53"/>
  <c r="F12" i="56"/>
  <c r="F14" i="56"/>
  <c r="F10" i="56"/>
  <c r="F24" i="56"/>
  <c r="F11" i="56"/>
  <c r="F16" i="56"/>
  <c r="F22" i="56"/>
  <c r="F8" i="56"/>
  <c r="F18" i="56"/>
  <c r="F21" i="56"/>
  <c r="F9" i="56"/>
  <c r="F20" i="56"/>
  <c r="F13" i="56"/>
  <c r="F23" i="56"/>
  <c r="F17" i="56"/>
  <c r="F15" i="56"/>
  <c r="F19" i="56"/>
  <c r="O30" i="54"/>
  <c r="O21" i="6"/>
  <c r="F213" i="54"/>
  <c r="F170" i="54"/>
  <c r="A170" i="54" s="1"/>
  <c r="F210" i="54"/>
  <c r="F149" i="54"/>
  <c r="A149" i="54" s="1"/>
  <c r="F167" i="54"/>
  <c r="A167" i="54" s="1"/>
  <c r="F159" i="54"/>
  <c r="F122" i="54"/>
  <c r="A122" i="54" s="1"/>
  <c r="F49" i="54"/>
  <c r="A49" i="54" s="1"/>
  <c r="F86" i="54"/>
  <c r="F136" i="54"/>
  <c r="F37" i="54"/>
  <c r="F111" i="54"/>
  <c r="F109" i="54"/>
  <c r="F47" i="54"/>
  <c r="A47" i="54" s="1"/>
  <c r="F166" i="54"/>
  <c r="A166" i="54" s="1"/>
  <c r="F60" i="54"/>
  <c r="F38" i="54"/>
  <c r="F194" i="54"/>
  <c r="A194" i="54" s="1"/>
  <c r="F225" i="54"/>
  <c r="A225" i="54" s="1"/>
  <c r="F200" i="54"/>
  <c r="A200" i="54" s="1"/>
  <c r="F219" i="54"/>
  <c r="A219" i="54" s="1"/>
  <c r="F143" i="54"/>
  <c r="A143" i="54" s="1"/>
  <c r="F148" i="54"/>
  <c r="A148" i="54" s="1"/>
  <c r="F118" i="54"/>
  <c r="A118" i="54" s="1"/>
  <c r="F41" i="54"/>
  <c r="A41" i="54" s="1"/>
  <c r="F70" i="54"/>
  <c r="A70" i="54" s="1"/>
  <c r="F125" i="54"/>
  <c r="A125" i="54" s="1"/>
  <c r="F140" i="54"/>
  <c r="A140" i="54" s="1"/>
  <c r="F89" i="54"/>
  <c r="A89" i="54" s="1"/>
  <c r="F93" i="54"/>
  <c r="A93" i="54" s="1"/>
  <c r="F43" i="54"/>
  <c r="A43" i="54" s="1"/>
  <c r="F119" i="54"/>
  <c r="A119" i="54" s="1"/>
  <c r="F39" i="54"/>
  <c r="A39" i="54" s="1"/>
  <c r="F218" i="54"/>
  <c r="A218" i="54" s="1"/>
  <c r="F186" i="54"/>
  <c r="F217" i="54"/>
  <c r="A217" i="54" s="1"/>
  <c r="F165" i="54"/>
  <c r="A165" i="54" s="1"/>
  <c r="F191" i="54"/>
  <c r="A191" i="54" s="1"/>
  <c r="F135" i="54"/>
  <c r="F138" i="54"/>
  <c r="F110" i="54"/>
  <c r="F199" i="54"/>
  <c r="A199" i="54" s="1"/>
  <c r="F62" i="54"/>
  <c r="F114" i="54"/>
  <c r="A114" i="54" s="1"/>
  <c r="F121" i="54"/>
  <c r="A121" i="54" s="1"/>
  <c r="F65" i="54"/>
  <c r="A65" i="54" s="1"/>
  <c r="F69" i="54"/>
  <c r="A69" i="54" s="1"/>
  <c r="F215" i="54"/>
  <c r="A215" i="54" s="1"/>
  <c r="F100" i="54"/>
  <c r="A100" i="54" s="1"/>
  <c r="F97" i="54"/>
  <c r="A97" i="54" s="1"/>
  <c r="F195" i="54"/>
  <c r="A195" i="54" s="1"/>
  <c r="F224" i="54"/>
  <c r="A224" i="54" s="1"/>
  <c r="F198" i="54"/>
  <c r="A198" i="54" s="1"/>
  <c r="F220" i="54"/>
  <c r="A220" i="54" s="1"/>
  <c r="F161" i="54"/>
  <c r="F223" i="54"/>
  <c r="A223" i="54" s="1"/>
  <c r="F164" i="54"/>
  <c r="A164" i="54" s="1"/>
  <c r="F91" i="54"/>
  <c r="A91" i="54" s="1"/>
  <c r="F137" i="54"/>
  <c r="F36" i="54"/>
  <c r="F87" i="54"/>
  <c r="F85" i="54"/>
  <c r="F134" i="54"/>
  <c r="F98" i="54"/>
  <c r="A98" i="54" s="1"/>
  <c r="F73" i="54"/>
  <c r="A73" i="54" s="1"/>
  <c r="F34" i="54"/>
  <c r="A34" i="54" s="1"/>
  <c r="F46" i="54"/>
  <c r="A46" i="54" s="1"/>
  <c r="F162" i="54"/>
  <c r="F216" i="54"/>
  <c r="A216" i="54" s="1"/>
  <c r="F190" i="54"/>
  <c r="A190" i="54" s="1"/>
  <c r="F214" i="54"/>
  <c r="A214" i="54" s="1"/>
  <c r="F150" i="54"/>
  <c r="A150" i="54" s="1"/>
  <c r="F212" i="54"/>
  <c r="F147" i="54"/>
  <c r="A147" i="54" s="1"/>
  <c r="F75" i="54"/>
  <c r="A75" i="54" s="1"/>
  <c r="F120" i="54"/>
  <c r="A120" i="54" s="1"/>
  <c r="F188" i="54"/>
  <c r="F71" i="54"/>
  <c r="A71" i="54" s="1"/>
  <c r="F72" i="54"/>
  <c r="A72" i="54" s="1"/>
  <c r="F115" i="54"/>
  <c r="A115" i="54" s="1"/>
  <c r="F92" i="54"/>
  <c r="A92" i="54" s="1"/>
  <c r="F64" i="54"/>
  <c r="A64" i="54" s="1"/>
  <c r="F173" i="54"/>
  <c r="A173" i="54" s="1"/>
  <c r="F116" i="54"/>
  <c r="A116" i="54" s="1"/>
  <c r="F50" i="54"/>
  <c r="A50" i="54" s="1"/>
  <c r="F197" i="54"/>
  <c r="A197" i="54" s="1"/>
  <c r="F169" i="54"/>
  <c r="A169" i="54" s="1"/>
  <c r="F163" i="54"/>
  <c r="F168" i="54"/>
  <c r="A168" i="54" s="1"/>
  <c r="F211" i="54"/>
  <c r="F193" i="54"/>
  <c r="A193" i="54" s="1"/>
  <c r="F35" i="54"/>
  <c r="F189" i="54"/>
  <c r="A189" i="54" s="1"/>
  <c r="F187" i="54"/>
  <c r="F99" i="54"/>
  <c r="A99" i="54" s="1"/>
  <c r="F142" i="54"/>
  <c r="A142" i="54" s="1"/>
  <c r="F184" i="54"/>
  <c r="F66" i="54"/>
  <c r="A66" i="54" s="1"/>
  <c r="F209" i="54"/>
  <c r="A209" i="54" s="1"/>
  <c r="F172" i="54"/>
  <c r="A172" i="54" s="1"/>
  <c r="F67" i="54"/>
  <c r="A67" i="54" s="1"/>
  <c r="F95" i="54"/>
  <c r="A95" i="54" s="1"/>
  <c r="F123" i="54"/>
  <c r="A123" i="54" s="1"/>
  <c r="F112" i="54"/>
  <c r="F171" i="54"/>
  <c r="A171" i="54" s="1"/>
  <c r="F124" i="54"/>
  <c r="A124" i="54" s="1"/>
  <c r="F59" i="54"/>
  <c r="A59" i="54" s="1"/>
  <c r="F63" i="54"/>
  <c r="F40" i="54"/>
  <c r="A40" i="54" s="1"/>
  <c r="F84" i="54"/>
  <c r="F222" i="54"/>
  <c r="A222" i="54" s="1"/>
  <c r="F196" i="54"/>
  <c r="A196" i="54" s="1"/>
  <c r="F145" i="54"/>
  <c r="A145" i="54" s="1"/>
  <c r="F45" i="54"/>
  <c r="A45" i="54" s="1"/>
  <c r="F74" i="54"/>
  <c r="A74" i="54" s="1"/>
  <c r="F88" i="54"/>
  <c r="F175" i="54"/>
  <c r="A175" i="54" s="1"/>
  <c r="F94" i="54"/>
  <c r="A94" i="54" s="1"/>
  <c r="F90" i="54"/>
  <c r="A90" i="54" s="1"/>
  <c r="F68" i="54"/>
  <c r="A68" i="54" s="1"/>
  <c r="F42" i="54"/>
  <c r="A42" i="54" s="1"/>
  <c r="F146" i="54"/>
  <c r="A146" i="54" s="1"/>
  <c r="F44" i="54"/>
  <c r="A44" i="54" s="1"/>
  <c r="F61" i="54"/>
  <c r="F139" i="54"/>
  <c r="A139" i="54" s="1"/>
  <c r="F192" i="54"/>
  <c r="A192" i="54" s="1"/>
  <c r="F96" i="54"/>
  <c r="A96" i="54" s="1"/>
  <c r="F48" i="54"/>
  <c r="A48" i="54" s="1"/>
  <c r="F160" i="54"/>
  <c r="F141" i="54"/>
  <c r="A141" i="54" s="1"/>
  <c r="F174" i="54"/>
  <c r="A174" i="54" s="1"/>
  <c r="F144" i="54"/>
  <c r="A144" i="54" s="1"/>
  <c r="F221" i="54"/>
  <c r="A221" i="54" s="1"/>
  <c r="F185" i="54"/>
  <c r="F117" i="54"/>
  <c r="A117" i="54" s="1"/>
  <c r="F113" i="54"/>
  <c r="F9" i="55"/>
  <c r="F16" i="55"/>
  <c r="F21" i="55"/>
  <c r="F12" i="55"/>
  <c r="F24" i="55"/>
  <c r="F13" i="55"/>
  <c r="F11" i="55"/>
  <c r="F20" i="55"/>
  <c r="F14" i="55"/>
  <c r="F18" i="55"/>
  <c r="F23" i="55"/>
  <c r="F10" i="55"/>
  <c r="F22" i="55"/>
  <c r="F15" i="55"/>
  <c r="F19" i="55"/>
  <c r="F17" i="55"/>
  <c r="F8" i="55"/>
  <c r="O30" i="45"/>
  <c r="O12" i="6"/>
  <c r="F197" i="45"/>
  <c r="A197" i="45" s="1"/>
  <c r="F171" i="45"/>
  <c r="A171" i="45" s="1"/>
  <c r="F188" i="45"/>
  <c r="F220" i="45"/>
  <c r="A220" i="45" s="1"/>
  <c r="F165" i="45"/>
  <c r="A165" i="45" s="1"/>
  <c r="F89" i="45"/>
  <c r="A89" i="45" s="1"/>
  <c r="F169" i="45"/>
  <c r="A169" i="45" s="1"/>
  <c r="F122" i="45"/>
  <c r="A122" i="45" s="1"/>
  <c r="F142" i="45"/>
  <c r="A142" i="45" s="1"/>
  <c r="F95" i="45"/>
  <c r="A95" i="45" s="1"/>
  <c r="F69" i="45"/>
  <c r="A69" i="45" s="1"/>
  <c r="F66" i="45"/>
  <c r="A66" i="45" s="1"/>
  <c r="F68" i="45"/>
  <c r="A68" i="45" s="1"/>
  <c r="F41" i="45"/>
  <c r="A41" i="45" s="1"/>
  <c r="F93" i="45"/>
  <c r="A93" i="45" s="1"/>
  <c r="F45" i="45"/>
  <c r="A45" i="45" s="1"/>
  <c r="F222" i="45"/>
  <c r="A222" i="45" s="1"/>
  <c r="F189" i="45"/>
  <c r="A189" i="45" s="1"/>
  <c r="F223" i="45"/>
  <c r="A223" i="45" s="1"/>
  <c r="F166" i="45"/>
  <c r="A166" i="45" s="1"/>
  <c r="F192" i="45"/>
  <c r="A192" i="45" s="1"/>
  <c r="F150" i="45"/>
  <c r="A150" i="45" s="1"/>
  <c r="F212" i="45"/>
  <c r="F146" i="45"/>
  <c r="A146" i="45" s="1"/>
  <c r="F114" i="45"/>
  <c r="A114" i="45" s="1"/>
  <c r="F121" i="45"/>
  <c r="A121" i="45" s="1"/>
  <c r="F84" i="45"/>
  <c r="F64" i="45"/>
  <c r="A64" i="45" s="1"/>
  <c r="F47" i="45"/>
  <c r="A47" i="45" s="1"/>
  <c r="F61" i="45"/>
  <c r="F34" i="45"/>
  <c r="F94" i="45"/>
  <c r="A94" i="45" s="1"/>
  <c r="F38" i="45"/>
  <c r="F60" i="45"/>
  <c r="F214" i="45"/>
  <c r="A214" i="45" s="1"/>
  <c r="F170" i="45"/>
  <c r="A170" i="45" s="1"/>
  <c r="F211" i="45"/>
  <c r="F147" i="45"/>
  <c r="A147" i="45" s="1"/>
  <c r="F160" i="45"/>
  <c r="F149" i="45"/>
  <c r="A149" i="45" s="1"/>
  <c r="F137" i="45"/>
  <c r="F139" i="45"/>
  <c r="A139" i="45" s="1"/>
  <c r="F191" i="45"/>
  <c r="A191" i="45" s="1"/>
  <c r="F92" i="45"/>
  <c r="A92" i="45" s="1"/>
  <c r="F73" i="45"/>
  <c r="A73" i="45" s="1"/>
  <c r="F210" i="45"/>
  <c r="F50" i="45"/>
  <c r="A50" i="45" s="1"/>
  <c r="F140" i="45"/>
  <c r="A140" i="45" s="1"/>
  <c r="F36" i="45"/>
  <c r="F91" i="45"/>
  <c r="A91" i="45" s="1"/>
  <c r="F62" i="45"/>
  <c r="F195" i="45"/>
  <c r="A195" i="45" s="1"/>
  <c r="F225" i="45"/>
  <c r="A225" i="45" s="1"/>
  <c r="F172" i="45"/>
  <c r="A172" i="45" s="1"/>
  <c r="F221" i="45"/>
  <c r="A221" i="45" s="1"/>
  <c r="F218" i="45"/>
  <c r="A218" i="45" s="1"/>
  <c r="F143" i="45"/>
  <c r="A143" i="45" s="1"/>
  <c r="F118" i="45"/>
  <c r="A118" i="45" s="1"/>
  <c r="F120" i="45"/>
  <c r="A120" i="45" s="1"/>
  <c r="F117" i="45"/>
  <c r="A117" i="45" s="1"/>
  <c r="F72" i="45"/>
  <c r="A72" i="45" s="1"/>
  <c r="F184" i="45"/>
  <c r="F186" i="45"/>
  <c r="F148" i="45"/>
  <c r="A148" i="45" s="1"/>
  <c r="F67" i="45"/>
  <c r="A67" i="45" s="1"/>
  <c r="F113" i="45"/>
  <c r="F42" i="45"/>
  <c r="A42" i="45" s="1"/>
  <c r="F87" i="45"/>
  <c r="F187" i="45"/>
  <c r="F164" i="45"/>
  <c r="A164" i="45" s="1"/>
  <c r="F213" i="45"/>
  <c r="F163" i="45"/>
  <c r="F112" i="45"/>
  <c r="F136" i="45"/>
  <c r="F123" i="45"/>
  <c r="A123" i="45" s="1"/>
  <c r="F96" i="45"/>
  <c r="A96" i="45" s="1"/>
  <c r="F63" i="45"/>
  <c r="F111" i="45"/>
  <c r="F109" i="45"/>
  <c r="F168" i="45"/>
  <c r="A168" i="45" s="1"/>
  <c r="F145" i="45"/>
  <c r="A145" i="45" s="1"/>
  <c r="F185" i="45"/>
  <c r="F138" i="45"/>
  <c r="F100" i="45"/>
  <c r="A100" i="45" s="1"/>
  <c r="F125" i="45"/>
  <c r="A125" i="45" s="1"/>
  <c r="F115" i="45"/>
  <c r="A115" i="45" s="1"/>
  <c r="F90" i="45"/>
  <c r="A90" i="45" s="1"/>
  <c r="F43" i="45"/>
  <c r="A43" i="45" s="1"/>
  <c r="F173" i="45"/>
  <c r="A173" i="45" s="1"/>
  <c r="F198" i="45"/>
  <c r="A198" i="45" s="1"/>
  <c r="F65" i="45"/>
  <c r="A65" i="45" s="1"/>
  <c r="F224" i="45"/>
  <c r="A224" i="45" s="1"/>
  <c r="F199" i="45"/>
  <c r="A199" i="45" s="1"/>
  <c r="F174" i="45"/>
  <c r="A174" i="45" s="1"/>
  <c r="F119" i="45"/>
  <c r="A119" i="45" s="1"/>
  <c r="F86" i="45"/>
  <c r="F88" i="45"/>
  <c r="F75" i="45"/>
  <c r="A75" i="45" s="1"/>
  <c r="F74" i="45"/>
  <c r="A74" i="45" s="1"/>
  <c r="F40" i="45"/>
  <c r="A40" i="45" s="1"/>
  <c r="F209" i="45"/>
  <c r="F175" i="45"/>
  <c r="A175" i="45" s="1"/>
  <c r="F167" i="45"/>
  <c r="A167" i="45" s="1"/>
  <c r="F144" i="45"/>
  <c r="A144" i="45" s="1"/>
  <c r="F216" i="45"/>
  <c r="A216" i="45" s="1"/>
  <c r="F194" i="45"/>
  <c r="A194" i="45" s="1"/>
  <c r="F162" i="45"/>
  <c r="F196" i="45"/>
  <c r="A196" i="45" s="1"/>
  <c r="F71" i="45"/>
  <c r="A71" i="45" s="1"/>
  <c r="F85" i="45"/>
  <c r="F70" i="45"/>
  <c r="A70" i="45" s="1"/>
  <c r="F35" i="45"/>
  <c r="F39" i="45"/>
  <c r="A39" i="45" s="1"/>
  <c r="F193" i="45"/>
  <c r="A193" i="45" s="1"/>
  <c r="F99" i="45"/>
  <c r="A99" i="45" s="1"/>
  <c r="F116" i="45"/>
  <c r="A116" i="45" s="1"/>
  <c r="F110" i="45"/>
  <c r="F217" i="45"/>
  <c r="A217" i="45" s="1"/>
  <c r="F215" i="45"/>
  <c r="A215" i="45" s="1"/>
  <c r="F135" i="45"/>
  <c r="F200" i="45"/>
  <c r="A200" i="45" s="1"/>
  <c r="F219" i="45"/>
  <c r="A219" i="45" s="1"/>
  <c r="F134" i="45"/>
  <c r="F49" i="45"/>
  <c r="A49" i="45" s="1"/>
  <c r="F37" i="45"/>
  <c r="F124" i="45"/>
  <c r="A124" i="45" s="1"/>
  <c r="F48" i="45"/>
  <c r="A48" i="45" s="1"/>
  <c r="F161" i="45"/>
  <c r="F98" i="45"/>
  <c r="A98" i="45" s="1"/>
  <c r="F141" i="45"/>
  <c r="A141" i="45" s="1"/>
  <c r="F46" i="45"/>
  <c r="A46" i="45" s="1"/>
  <c r="F44" i="45"/>
  <c r="A44" i="45" s="1"/>
  <c r="F59" i="45"/>
  <c r="F190" i="45"/>
  <c r="A190" i="45" s="1"/>
  <c r="F159" i="45"/>
  <c r="F97" i="45"/>
  <c r="A97" i="45" s="1"/>
  <c r="O4" i="56"/>
  <c r="F22" i="57"/>
  <c r="F10" i="57"/>
  <c r="F9" i="57"/>
  <c r="F14" i="57"/>
  <c r="A14" i="57" s="1"/>
  <c r="F21" i="57"/>
  <c r="F19" i="57"/>
  <c r="F12" i="57"/>
  <c r="F16" i="57"/>
  <c r="F11" i="57"/>
  <c r="F17" i="57"/>
  <c r="F13" i="57"/>
  <c r="F8" i="57"/>
  <c r="F24" i="57"/>
  <c r="A24" i="57" s="1"/>
  <c r="F23" i="57"/>
  <c r="F18" i="57"/>
  <c r="A18" i="57" s="1"/>
  <c r="F20" i="57"/>
  <c r="F15" i="57"/>
  <c r="F18" i="45"/>
  <c r="A18" i="45" s="1"/>
  <c r="F14" i="45"/>
  <c r="A14" i="45" s="1"/>
  <c r="F19" i="45"/>
  <c r="F23" i="45"/>
  <c r="F11" i="45"/>
  <c r="F15" i="45"/>
  <c r="F20" i="45"/>
  <c r="F24" i="45"/>
  <c r="F16" i="45"/>
  <c r="F8" i="45"/>
  <c r="F21" i="45"/>
  <c r="F13" i="45"/>
  <c r="F17" i="45"/>
  <c r="F9" i="45"/>
  <c r="F12" i="45"/>
  <c r="F22" i="45"/>
  <c r="F10" i="45"/>
  <c r="O4" i="53"/>
  <c r="F17" i="46"/>
  <c r="F9" i="46"/>
  <c r="F14" i="46"/>
  <c r="F22" i="46"/>
  <c r="F15" i="46"/>
  <c r="F18" i="46"/>
  <c r="F23" i="46"/>
  <c r="F21" i="46"/>
  <c r="F12" i="46"/>
  <c r="F19" i="46"/>
  <c r="F13" i="46"/>
  <c r="F10" i="46"/>
  <c r="F24" i="46"/>
  <c r="F16" i="46"/>
  <c r="A8" i="46"/>
  <c r="F11" i="46"/>
  <c r="F20" i="46"/>
  <c r="O4" i="57"/>
  <c r="O4" i="45"/>
  <c r="F24" i="54"/>
  <c r="F12" i="54"/>
  <c r="F8" i="54"/>
  <c r="F9" i="54"/>
  <c r="F23" i="54"/>
  <c r="F17" i="54"/>
  <c r="F18" i="54"/>
  <c r="F14" i="54"/>
  <c r="F10" i="54"/>
  <c r="F13" i="54"/>
  <c r="F16" i="54"/>
  <c r="F22" i="54"/>
  <c r="A22" i="54" s="1"/>
  <c r="F21" i="54"/>
  <c r="F15" i="54"/>
  <c r="F19" i="54"/>
  <c r="F11" i="54"/>
  <c r="F20" i="54"/>
  <c r="F14" i="58"/>
  <c r="F9" i="58"/>
  <c r="F23" i="58"/>
  <c r="F24" i="58"/>
  <c r="F15" i="58"/>
  <c r="A15" i="58" s="1"/>
  <c r="F12" i="58"/>
  <c r="F17" i="58"/>
  <c r="F21" i="58"/>
  <c r="F20" i="58"/>
  <c r="F18" i="58"/>
  <c r="F13" i="58"/>
  <c r="F19" i="58"/>
  <c r="F16" i="58"/>
  <c r="F8" i="58"/>
  <c r="F11" i="58"/>
  <c r="F10" i="58"/>
  <c r="F22" i="58"/>
  <c r="F213" i="57"/>
  <c r="F225" i="57"/>
  <c r="A225" i="57" s="1"/>
  <c r="F200" i="57"/>
  <c r="A200" i="57" s="1"/>
  <c r="F161" i="57"/>
  <c r="F223" i="57"/>
  <c r="A223" i="57" s="1"/>
  <c r="F165" i="57"/>
  <c r="A165" i="57" s="1"/>
  <c r="F114" i="57"/>
  <c r="A114" i="57" s="1"/>
  <c r="F199" i="57"/>
  <c r="A199" i="57" s="1"/>
  <c r="F72" i="57"/>
  <c r="A72" i="57" s="1"/>
  <c r="F99" i="57"/>
  <c r="A99" i="57" s="1"/>
  <c r="F116" i="57"/>
  <c r="A116" i="57" s="1"/>
  <c r="F218" i="57"/>
  <c r="A218" i="57" s="1"/>
  <c r="F62" i="57"/>
  <c r="F111" i="57"/>
  <c r="F86" i="57"/>
  <c r="F215" i="57"/>
  <c r="A215" i="57" s="1"/>
  <c r="F94" i="57"/>
  <c r="A94" i="57" s="1"/>
  <c r="O14" i="6"/>
  <c r="F194" i="57"/>
  <c r="A194" i="57" s="1"/>
  <c r="F217" i="57"/>
  <c r="A217" i="57" s="1"/>
  <c r="F174" i="57"/>
  <c r="A174" i="57" s="1"/>
  <c r="F150" i="57"/>
  <c r="A150" i="57" s="1"/>
  <c r="F212" i="57"/>
  <c r="F159" i="57"/>
  <c r="F95" i="57"/>
  <c r="A95" i="57" s="1"/>
  <c r="F175" i="57"/>
  <c r="A175" i="57" s="1"/>
  <c r="F64" i="57"/>
  <c r="A64" i="57" s="1"/>
  <c r="F91" i="57"/>
  <c r="A91" i="57" s="1"/>
  <c r="F169" i="57"/>
  <c r="A169" i="57" s="1"/>
  <c r="F143" i="57"/>
  <c r="A143" i="57" s="1"/>
  <c r="F47" i="57"/>
  <c r="A47" i="57" s="1"/>
  <c r="F96" i="57"/>
  <c r="A96" i="57" s="1"/>
  <c r="F75" i="57"/>
  <c r="A75" i="57" s="1"/>
  <c r="F121" i="57"/>
  <c r="A121" i="57" s="1"/>
  <c r="F48" i="57"/>
  <c r="A48" i="57" s="1"/>
  <c r="F186" i="57"/>
  <c r="F209" i="57"/>
  <c r="A209" i="57" s="1"/>
  <c r="F166" i="57"/>
  <c r="A166" i="57" s="1"/>
  <c r="F219" i="57"/>
  <c r="A219" i="57" s="1"/>
  <c r="F196" i="57"/>
  <c r="A196" i="57" s="1"/>
  <c r="F148" i="57"/>
  <c r="A148" i="57" s="1"/>
  <c r="F87" i="57"/>
  <c r="F146" i="57"/>
  <c r="A146" i="57" s="1"/>
  <c r="F73" i="57"/>
  <c r="A73" i="57" s="1"/>
  <c r="F135" i="57"/>
  <c r="F124" i="57"/>
  <c r="A124" i="57" s="1"/>
  <c r="F41" i="57"/>
  <c r="A41" i="57" s="1"/>
  <c r="F84" i="57"/>
  <c r="F49" i="57"/>
  <c r="A49" i="57" s="1"/>
  <c r="F60" i="57"/>
  <c r="F35" i="57"/>
  <c r="F216" i="57"/>
  <c r="A216" i="57" s="1"/>
  <c r="F190" i="57"/>
  <c r="A190" i="57" s="1"/>
  <c r="F220" i="57"/>
  <c r="A220" i="57" s="1"/>
  <c r="F168" i="57"/>
  <c r="A168" i="57" s="1"/>
  <c r="F160" i="57"/>
  <c r="F134" i="57"/>
  <c r="A134" i="57" s="1"/>
  <c r="F61" i="57"/>
  <c r="F117" i="57"/>
  <c r="A117" i="57" s="1"/>
  <c r="F188" i="57"/>
  <c r="F46" i="57"/>
  <c r="A46" i="57" s="1"/>
  <c r="F93" i="57"/>
  <c r="A93" i="57" s="1"/>
  <c r="F112" i="57"/>
  <c r="F163" i="57"/>
  <c r="F43" i="57"/>
  <c r="A43" i="57" s="1"/>
  <c r="F71" i="57"/>
  <c r="A71" i="57" s="1"/>
  <c r="F74" i="57"/>
  <c r="A74" i="57" s="1"/>
  <c r="F88" i="57"/>
  <c r="F197" i="57"/>
  <c r="A197" i="57" s="1"/>
  <c r="F171" i="57"/>
  <c r="A171" i="57" s="1"/>
  <c r="F214" i="57"/>
  <c r="A214" i="57" s="1"/>
  <c r="F162" i="57"/>
  <c r="F149" i="57"/>
  <c r="A149" i="57" s="1"/>
  <c r="F123" i="57"/>
  <c r="A123" i="57" s="1"/>
  <c r="F50" i="57"/>
  <c r="A50" i="57" s="1"/>
  <c r="F109" i="57"/>
  <c r="A109" i="57" s="1"/>
  <c r="F136" i="57"/>
  <c r="F38" i="57"/>
  <c r="F70" i="57"/>
  <c r="A70" i="57" s="1"/>
  <c r="F97" i="57"/>
  <c r="A97" i="57" s="1"/>
  <c r="F144" i="57"/>
  <c r="A144" i="57" s="1"/>
  <c r="F122" i="57"/>
  <c r="A122" i="57" s="1"/>
  <c r="F40" i="57"/>
  <c r="A40" i="57" s="1"/>
  <c r="F66" i="57"/>
  <c r="A66" i="57" s="1"/>
  <c r="F59" i="57"/>
  <c r="F224" i="57"/>
  <c r="A224" i="57" s="1"/>
  <c r="F173" i="57"/>
  <c r="A173" i="57" s="1"/>
  <c r="F164" i="57"/>
  <c r="A164" i="57" s="1"/>
  <c r="F45" i="57"/>
  <c r="A45" i="57" s="1"/>
  <c r="F36" i="57"/>
  <c r="F119" i="57"/>
  <c r="A119" i="57" s="1"/>
  <c r="F63" i="57"/>
  <c r="F189" i="57"/>
  <c r="A189" i="57" s="1"/>
  <c r="F191" i="57"/>
  <c r="A191" i="57" s="1"/>
  <c r="F139" i="57"/>
  <c r="A139" i="57" s="1"/>
  <c r="F118" i="57"/>
  <c r="A118" i="57" s="1"/>
  <c r="F113" i="57"/>
  <c r="F92" i="57"/>
  <c r="A92" i="57" s="1"/>
  <c r="F145" i="57"/>
  <c r="A145" i="57" s="1"/>
  <c r="F170" i="57"/>
  <c r="A170" i="57" s="1"/>
  <c r="F187" i="57"/>
  <c r="F69" i="57"/>
  <c r="A69" i="57" s="1"/>
  <c r="F110" i="57"/>
  <c r="F85" i="57"/>
  <c r="F89" i="57"/>
  <c r="A89" i="57" s="1"/>
  <c r="F44" i="57"/>
  <c r="A44" i="57" s="1"/>
  <c r="F222" i="57"/>
  <c r="A222" i="57" s="1"/>
  <c r="F185" i="57"/>
  <c r="F184" i="57"/>
  <c r="A184" i="57" s="1"/>
  <c r="F193" i="57"/>
  <c r="A193" i="57" s="1"/>
  <c r="F211" i="57"/>
  <c r="F37" i="57"/>
  <c r="F210" i="57"/>
  <c r="F141" i="57"/>
  <c r="A141" i="57" s="1"/>
  <c r="F137" i="57"/>
  <c r="F167" i="57"/>
  <c r="A167" i="57" s="1"/>
  <c r="F140" i="57"/>
  <c r="A140" i="57" s="1"/>
  <c r="F115" i="57"/>
  <c r="A115" i="57" s="1"/>
  <c r="F142" i="57"/>
  <c r="A142" i="57" s="1"/>
  <c r="F125" i="57"/>
  <c r="A125" i="57" s="1"/>
  <c r="F195" i="57"/>
  <c r="A195" i="57" s="1"/>
  <c r="F67" i="57"/>
  <c r="A67" i="57" s="1"/>
  <c r="F221" i="57"/>
  <c r="A221" i="57" s="1"/>
  <c r="F98" i="57"/>
  <c r="A98" i="57" s="1"/>
  <c r="F39" i="57"/>
  <c r="A39" i="57" s="1"/>
  <c r="F147" i="57"/>
  <c r="A147" i="57" s="1"/>
  <c r="F65" i="57"/>
  <c r="A65" i="57" s="1"/>
  <c r="F100" i="57"/>
  <c r="A100" i="57" s="1"/>
  <c r="F192" i="57"/>
  <c r="A192" i="57" s="1"/>
  <c r="F120" i="57"/>
  <c r="A120" i="57" s="1"/>
  <c r="F138" i="57"/>
  <c r="F172" i="57"/>
  <c r="A172" i="57" s="1"/>
  <c r="F90" i="57"/>
  <c r="A90" i="57" s="1"/>
  <c r="F68" i="57"/>
  <c r="A68" i="57" s="1"/>
  <c r="F34" i="57"/>
  <c r="F198" i="57"/>
  <c r="A198" i="57" s="1"/>
  <c r="F42" i="57"/>
  <c r="A42" i="57" s="1"/>
  <c r="O30" i="57"/>
  <c r="O4" i="55"/>
  <c r="O4" i="46"/>
  <c r="O4" i="54"/>
  <c r="G81" i="41"/>
  <c r="O15" i="6"/>
  <c r="F11" i="44"/>
  <c r="F15" i="44"/>
  <c r="F9" i="44"/>
  <c r="F20" i="44"/>
  <c r="A20" i="44" s="1"/>
  <c r="F22" i="44"/>
  <c r="F12" i="44"/>
  <c r="F21" i="44"/>
  <c r="F23" i="44"/>
  <c r="F19" i="44"/>
  <c r="F10" i="44"/>
  <c r="F24" i="44"/>
  <c r="F14" i="44"/>
  <c r="F16" i="44"/>
  <c r="F8" i="44"/>
  <c r="F18" i="44"/>
  <c r="F17" i="44"/>
  <c r="F13" i="44"/>
  <c r="F18" i="42"/>
  <c r="F16" i="42"/>
  <c r="A16" i="42" s="1"/>
  <c r="F10" i="42"/>
  <c r="F14" i="42"/>
  <c r="F23" i="42"/>
  <c r="F15" i="42"/>
  <c r="F17" i="42"/>
  <c r="F19" i="42"/>
  <c r="F11" i="42"/>
  <c r="F20" i="42"/>
  <c r="F9" i="42"/>
  <c r="F13" i="42"/>
  <c r="F12" i="42"/>
  <c r="F21" i="42"/>
  <c r="F8" i="42"/>
  <c r="F24" i="42"/>
  <c r="F22" i="42"/>
  <c r="L15" i="41"/>
  <c r="I15" i="41"/>
  <c r="J15" i="41" s="1"/>
  <c r="G15" i="41"/>
  <c r="G13" i="41"/>
  <c r="I13" i="41"/>
  <c r="J13" i="41" s="1"/>
  <c r="L13" i="41"/>
  <c r="N42" i="41"/>
  <c r="N40" i="41"/>
  <c r="L4" i="3"/>
  <c r="Z4" i="3" s="1"/>
  <c r="G18" i="41" l="1"/>
  <c r="F147" i="58"/>
  <c r="A147" i="58" s="1"/>
  <c r="F166" i="58"/>
  <c r="A166" i="58" s="1"/>
  <c r="F164" i="41"/>
  <c r="A164" i="41" s="1"/>
  <c r="F36" i="41"/>
  <c r="F212" i="41"/>
  <c r="F84" i="41"/>
  <c r="A84" i="41" s="1"/>
  <c r="I84" i="41" s="1"/>
  <c r="J84" i="41" s="1"/>
  <c r="F50" i="41"/>
  <c r="A50" i="41" s="1"/>
  <c r="F69" i="41"/>
  <c r="A69" i="41" s="1"/>
  <c r="F162" i="41"/>
  <c r="F148" i="41"/>
  <c r="A148" i="41" s="1"/>
  <c r="F112" i="41"/>
  <c r="F173" i="41"/>
  <c r="A173" i="41" s="1"/>
  <c r="F75" i="58"/>
  <c r="A75" i="58" s="1"/>
  <c r="F43" i="41"/>
  <c r="A43" i="41" s="1"/>
  <c r="F68" i="41"/>
  <c r="A68" i="41" s="1"/>
  <c r="G14" i="41"/>
  <c r="F92" i="41"/>
  <c r="A92" i="41" s="1"/>
  <c r="F169" i="41"/>
  <c r="A169" i="41" s="1"/>
  <c r="F142" i="41"/>
  <c r="A142" i="41" s="1"/>
  <c r="F194" i="41"/>
  <c r="A194" i="41" s="1"/>
  <c r="F100" i="58"/>
  <c r="A100" i="58" s="1"/>
  <c r="F170" i="41"/>
  <c r="A170" i="41" s="1"/>
  <c r="F185" i="41"/>
  <c r="F39" i="41"/>
  <c r="F141" i="41"/>
  <c r="A141" i="41" s="1"/>
  <c r="F159" i="41"/>
  <c r="A159" i="41" s="1"/>
  <c r="L159" i="41" s="1"/>
  <c r="M159" i="41" s="1"/>
  <c r="F94" i="41"/>
  <c r="A94" i="41" s="1"/>
  <c r="F41" i="41"/>
  <c r="A41" i="41" s="1"/>
  <c r="F216" i="41"/>
  <c r="A216" i="41" s="1"/>
  <c r="F137" i="41"/>
  <c r="F147" i="41"/>
  <c r="A147" i="41" s="1"/>
  <c r="F98" i="41"/>
  <c r="A98" i="41" s="1"/>
  <c r="F167" i="41"/>
  <c r="A167" i="41" s="1"/>
  <c r="F217" i="41"/>
  <c r="A217" i="41" s="1"/>
  <c r="F64" i="41"/>
  <c r="A64" i="41" s="1"/>
  <c r="F188" i="41"/>
  <c r="F67" i="41"/>
  <c r="A67" i="41" s="1"/>
  <c r="F89" i="41"/>
  <c r="A89" i="41" s="1"/>
  <c r="F166" i="41"/>
  <c r="A166" i="41" s="1"/>
  <c r="F168" i="41"/>
  <c r="A168" i="41" s="1"/>
  <c r="O30" i="58"/>
  <c r="N46" i="41"/>
  <c r="G19" i="41"/>
  <c r="L19" i="41"/>
  <c r="N49" i="41"/>
  <c r="G24" i="41"/>
  <c r="H24" i="41" s="1"/>
  <c r="G22" i="41"/>
  <c r="I22" i="41"/>
  <c r="J22" i="41" s="1"/>
  <c r="N44" i="41"/>
  <c r="G17" i="41"/>
  <c r="L17" i="41"/>
  <c r="N43" i="41"/>
  <c r="G16" i="41"/>
  <c r="L16" i="41"/>
  <c r="O30" i="41"/>
  <c r="F47" i="41"/>
  <c r="A47" i="41" s="1"/>
  <c r="I47" i="41" s="1"/>
  <c r="J47" i="41" s="1"/>
  <c r="F42" i="41"/>
  <c r="A42" i="41" s="1"/>
  <c r="G42" i="41" s="1"/>
  <c r="F44" i="41"/>
  <c r="A44" i="41" s="1"/>
  <c r="F35" i="41"/>
  <c r="F100" i="41"/>
  <c r="A100" i="41" s="1"/>
  <c r="F196" i="41"/>
  <c r="A196" i="41" s="1"/>
  <c r="F97" i="41"/>
  <c r="A97" i="41" s="1"/>
  <c r="F193" i="41"/>
  <c r="A193" i="41" s="1"/>
  <c r="F140" i="41"/>
  <c r="A140" i="41" s="1"/>
  <c r="F191" i="41"/>
  <c r="A191" i="41" s="1"/>
  <c r="F174" i="41"/>
  <c r="A174" i="41" s="1"/>
  <c r="F95" i="41"/>
  <c r="A95" i="41" s="1"/>
  <c r="F150" i="41"/>
  <c r="A150" i="41" s="1"/>
  <c r="F111" i="41"/>
  <c r="F139" i="41"/>
  <c r="A139" i="41" s="1"/>
  <c r="F87" i="41"/>
  <c r="F165" i="41"/>
  <c r="A165" i="41" s="1"/>
  <c r="F73" i="41"/>
  <c r="A73" i="41" s="1"/>
  <c r="G20" i="41"/>
  <c r="F124" i="41"/>
  <c r="A124" i="41" s="1"/>
  <c r="F221" i="41"/>
  <c r="A221" i="41" s="1"/>
  <c r="F121" i="41"/>
  <c r="A121" i="41" s="1"/>
  <c r="F218" i="41"/>
  <c r="A218" i="41" s="1"/>
  <c r="F161" i="41"/>
  <c r="F99" i="41"/>
  <c r="A99" i="41" s="1"/>
  <c r="F184" i="41"/>
  <c r="A184" i="41" s="1"/>
  <c r="G184" i="41" s="1"/>
  <c r="H184" i="41" s="1"/>
  <c r="F86" i="41"/>
  <c r="F171" i="41"/>
  <c r="A171" i="41" s="1"/>
  <c r="F199" i="41"/>
  <c r="A199" i="41" s="1"/>
  <c r="F160" i="41"/>
  <c r="F90" i="41"/>
  <c r="A90" i="41" s="1"/>
  <c r="F186" i="41"/>
  <c r="F65" i="41"/>
  <c r="A65" i="41" s="1"/>
  <c r="I20" i="41"/>
  <c r="J20" i="41" s="1"/>
  <c r="F116" i="41"/>
  <c r="A116" i="41" s="1"/>
  <c r="F213" i="41"/>
  <c r="F113" i="41"/>
  <c r="F210" i="41"/>
  <c r="F198" i="41"/>
  <c r="A198" i="41" s="1"/>
  <c r="F91" i="41"/>
  <c r="A91" i="41" s="1"/>
  <c r="F195" i="41"/>
  <c r="A195" i="41" s="1"/>
  <c r="F96" i="41"/>
  <c r="A96" i="41" s="1"/>
  <c r="F163" i="41"/>
  <c r="F93" i="41"/>
  <c r="A93" i="41" s="1"/>
  <c r="F197" i="41"/>
  <c r="A197" i="41" s="1"/>
  <c r="F122" i="41"/>
  <c r="A122" i="41" s="1"/>
  <c r="F219" i="41"/>
  <c r="A219" i="41" s="1"/>
  <c r="F70" i="41"/>
  <c r="A70" i="41" s="1"/>
  <c r="F62" i="41"/>
  <c r="F40" i="41"/>
  <c r="A40" i="41" s="1"/>
  <c r="N66" i="41" s="1"/>
  <c r="F46" i="41"/>
  <c r="A46" i="41" s="1"/>
  <c r="G46" i="41" s="1"/>
  <c r="F71" i="41"/>
  <c r="A71" i="41" s="1"/>
  <c r="F60" i="41"/>
  <c r="L20" i="41"/>
  <c r="F146" i="41"/>
  <c r="A146" i="41" s="1"/>
  <c r="F119" i="41"/>
  <c r="A119" i="41" s="1"/>
  <c r="F143" i="41"/>
  <c r="A143" i="41" s="1"/>
  <c r="F134" i="41"/>
  <c r="A134" i="41" s="1"/>
  <c r="L134" i="41" s="1"/>
  <c r="M134" i="41" s="1"/>
  <c r="F190" i="41"/>
  <c r="A190" i="41" s="1"/>
  <c r="F123" i="41"/>
  <c r="A123" i="41" s="1"/>
  <c r="F187" i="41"/>
  <c r="F88" i="41"/>
  <c r="F200" i="41"/>
  <c r="A200" i="41" s="1"/>
  <c r="F85" i="41"/>
  <c r="F189" i="41"/>
  <c r="A189" i="41" s="1"/>
  <c r="F114" i="41"/>
  <c r="A114" i="41" s="1"/>
  <c r="F211" i="41"/>
  <c r="F75" i="41"/>
  <c r="A75" i="41" s="1"/>
  <c r="F45" i="41"/>
  <c r="A45" i="41" s="1"/>
  <c r="N71" i="41" s="1"/>
  <c r="F61" i="41"/>
  <c r="F48" i="41"/>
  <c r="A48" i="41" s="1"/>
  <c r="G48" i="41" s="1"/>
  <c r="F37" i="41"/>
  <c r="F74" i="41"/>
  <c r="A74" i="41" s="1"/>
  <c r="F38" i="41"/>
  <c r="F63" i="41"/>
  <c r="F49" i="41"/>
  <c r="A49" i="41" s="1"/>
  <c r="F138" i="41"/>
  <c r="F149" i="41"/>
  <c r="A149" i="41" s="1"/>
  <c r="F135" i="41"/>
  <c r="F118" i="41"/>
  <c r="A118" i="41" s="1"/>
  <c r="F223" i="41"/>
  <c r="A223" i="41" s="1"/>
  <c r="F115" i="41"/>
  <c r="A115" i="41" s="1"/>
  <c r="F209" i="41"/>
  <c r="A209" i="41" s="1"/>
  <c r="F109" i="41"/>
  <c r="A109" i="41" s="1"/>
  <c r="F192" i="41"/>
  <c r="A192" i="41" s="1"/>
  <c r="F125" i="41"/>
  <c r="A125" i="41" s="1"/>
  <c r="F222" i="41"/>
  <c r="A222" i="41" s="1"/>
  <c r="F144" i="41"/>
  <c r="A144" i="41" s="1"/>
  <c r="F66" i="41"/>
  <c r="A66" i="41" s="1"/>
  <c r="F72" i="41"/>
  <c r="A72" i="41" s="1"/>
  <c r="F59" i="41"/>
  <c r="A59" i="41" s="1"/>
  <c r="L59" i="41" s="1"/>
  <c r="M59" i="41" s="1"/>
  <c r="F34" i="41"/>
  <c r="A34" i="41" s="1"/>
  <c r="L34" i="41" s="1"/>
  <c r="M34" i="41" s="1"/>
  <c r="F175" i="41"/>
  <c r="A175" i="41" s="1"/>
  <c r="F224" i="41"/>
  <c r="A224" i="41" s="1"/>
  <c r="F172" i="41"/>
  <c r="A172" i="41" s="1"/>
  <c r="F110" i="41"/>
  <c r="F215" i="41"/>
  <c r="A215" i="41" s="1"/>
  <c r="F145" i="41"/>
  <c r="A145" i="41" s="1"/>
  <c r="F220" i="41"/>
  <c r="A220" i="41" s="1"/>
  <c r="F120" i="41"/>
  <c r="A120" i="41" s="1"/>
  <c r="F225" i="41"/>
  <c r="A225" i="41" s="1"/>
  <c r="F117" i="41"/>
  <c r="A117" i="41" s="1"/>
  <c r="F214" i="41"/>
  <c r="A214" i="41" s="1"/>
  <c r="I21" i="41"/>
  <c r="J21" i="41" s="1"/>
  <c r="G21" i="41"/>
  <c r="L21" i="41"/>
  <c r="L23" i="41"/>
  <c r="I18" i="41"/>
  <c r="J18" i="41" s="1"/>
  <c r="N50" i="41"/>
  <c r="L18" i="41"/>
  <c r="G23" i="41"/>
  <c r="L14" i="41"/>
  <c r="F163" i="58"/>
  <c r="F162" i="58"/>
  <c r="F68" i="58"/>
  <c r="A68" i="58" s="1"/>
  <c r="F74" i="58"/>
  <c r="A74" i="58" s="1"/>
  <c r="F190" i="58"/>
  <c r="A190" i="58" s="1"/>
  <c r="A22" i="64"/>
  <c r="L22" i="64" s="1"/>
  <c r="A23" i="64"/>
  <c r="L23" i="64" s="1"/>
  <c r="A19" i="64"/>
  <c r="L19" i="64" s="1"/>
  <c r="A8" i="64"/>
  <c r="F39" i="58"/>
  <c r="A39" i="58" s="1"/>
  <c r="F135" i="58"/>
  <c r="F72" i="58"/>
  <c r="A72" i="58" s="1"/>
  <c r="F92" i="58"/>
  <c r="A92" i="58" s="1"/>
  <c r="A16" i="64"/>
  <c r="L16" i="64" s="1"/>
  <c r="A15" i="64"/>
  <c r="F87" i="58"/>
  <c r="F71" i="58"/>
  <c r="A71" i="58" s="1"/>
  <c r="F169" i="58"/>
  <c r="A169" i="58" s="1"/>
  <c r="F36" i="58"/>
  <c r="F122" i="58"/>
  <c r="A122" i="58" s="1"/>
  <c r="A17" i="64"/>
  <c r="L17" i="64" s="1"/>
  <c r="A20" i="64"/>
  <c r="F60" i="58"/>
  <c r="F66" i="58"/>
  <c r="A66" i="58" s="1"/>
  <c r="F114" i="58"/>
  <c r="A114" i="58" s="1"/>
  <c r="F186" i="58"/>
  <c r="A24" i="64"/>
  <c r="L24" i="64" s="1"/>
  <c r="A18" i="64"/>
  <c r="L18" i="64" s="1"/>
  <c r="F146" i="58"/>
  <c r="A146" i="58" s="1"/>
  <c r="F194" i="58"/>
  <c r="A194" i="58" s="1"/>
  <c r="F188" i="58"/>
  <c r="F200" i="58"/>
  <c r="A200" i="58" s="1"/>
  <c r="F159" i="58"/>
  <c r="A159" i="58" s="1"/>
  <c r="L159" i="58" s="1"/>
  <c r="F49" i="58"/>
  <c r="A49" i="58" s="1"/>
  <c r="A13" i="64"/>
  <c r="L13" i="64" s="1"/>
  <c r="A14" i="64"/>
  <c r="L14" i="64" s="1"/>
  <c r="F34" i="58"/>
  <c r="A34" i="58" s="1"/>
  <c r="I34" i="58" s="1"/>
  <c r="F109" i="58"/>
  <c r="A109" i="58" s="1"/>
  <c r="L109" i="58" s="1"/>
  <c r="F113" i="58"/>
  <c r="F121" i="58"/>
  <c r="A121" i="58" s="1"/>
  <c r="F89" i="58"/>
  <c r="A89" i="58" s="1"/>
  <c r="F172" i="58"/>
  <c r="A172" i="58" s="1"/>
  <c r="F221" i="64"/>
  <c r="A221" i="64" s="1"/>
  <c r="F216" i="64"/>
  <c r="A216" i="64" s="1"/>
  <c r="F166" i="64"/>
  <c r="A166" i="64" s="1"/>
  <c r="F159" i="64"/>
  <c r="F187" i="64"/>
  <c r="F160" i="64"/>
  <c r="F164" i="64"/>
  <c r="A164" i="64" s="1"/>
  <c r="F144" i="64"/>
  <c r="A144" i="64" s="1"/>
  <c r="F93" i="64"/>
  <c r="A93" i="64" s="1"/>
  <c r="F70" i="64"/>
  <c r="A70" i="64" s="1"/>
  <c r="F72" i="64"/>
  <c r="A72" i="64" s="1"/>
  <c r="F92" i="64"/>
  <c r="A92" i="64" s="1"/>
  <c r="F97" i="64"/>
  <c r="A97" i="64" s="1"/>
  <c r="F63" i="64"/>
  <c r="F124" i="64"/>
  <c r="A124" i="64" s="1"/>
  <c r="F47" i="64"/>
  <c r="A47" i="64" s="1"/>
  <c r="F39" i="64"/>
  <c r="A39" i="64" s="1"/>
  <c r="F213" i="64"/>
  <c r="F197" i="64"/>
  <c r="A197" i="64" s="1"/>
  <c r="F147" i="64"/>
  <c r="A147" i="64" s="1"/>
  <c r="F211" i="64"/>
  <c r="F186" i="64"/>
  <c r="F140" i="64"/>
  <c r="A140" i="64" s="1"/>
  <c r="F145" i="64"/>
  <c r="A145" i="64" s="1"/>
  <c r="F138" i="64"/>
  <c r="F85" i="64"/>
  <c r="F117" i="64"/>
  <c r="A117" i="64" s="1"/>
  <c r="F91" i="64"/>
  <c r="A91" i="64" s="1"/>
  <c r="F67" i="64"/>
  <c r="A67" i="64" s="1"/>
  <c r="F73" i="64"/>
  <c r="A73" i="64" s="1"/>
  <c r="F45" i="64"/>
  <c r="A45" i="64" s="1"/>
  <c r="F89" i="64"/>
  <c r="A89" i="64" s="1"/>
  <c r="F84" i="64"/>
  <c r="F75" i="64"/>
  <c r="A75" i="64" s="1"/>
  <c r="F194" i="64"/>
  <c r="A194" i="64" s="1"/>
  <c r="F189" i="64"/>
  <c r="A189" i="64" s="1"/>
  <c r="F139" i="64"/>
  <c r="A139" i="64" s="1"/>
  <c r="F200" i="64"/>
  <c r="A200" i="64" s="1"/>
  <c r="F175" i="64"/>
  <c r="A175" i="64" s="1"/>
  <c r="F137" i="64"/>
  <c r="F135" i="64"/>
  <c r="F122" i="64"/>
  <c r="A122" i="64" s="1"/>
  <c r="F69" i="64"/>
  <c r="A69" i="64" s="1"/>
  <c r="F95" i="64"/>
  <c r="A95" i="64" s="1"/>
  <c r="F60" i="64"/>
  <c r="F61" i="64"/>
  <c r="F62" i="64"/>
  <c r="F37" i="64"/>
  <c r="F49" i="64"/>
  <c r="A49" i="64" s="1"/>
  <c r="F115" i="64"/>
  <c r="A115" i="64" s="1"/>
  <c r="F64" i="64"/>
  <c r="A64" i="64" s="1"/>
  <c r="F220" i="64"/>
  <c r="A220" i="64" s="1"/>
  <c r="F223" i="64"/>
  <c r="A223" i="64" s="1"/>
  <c r="F170" i="64"/>
  <c r="A170" i="64" s="1"/>
  <c r="F225" i="64"/>
  <c r="A225" i="64" s="1"/>
  <c r="F168" i="64"/>
  <c r="A168" i="64" s="1"/>
  <c r="F162" i="64"/>
  <c r="F119" i="64"/>
  <c r="A119" i="64" s="1"/>
  <c r="F121" i="64"/>
  <c r="A121" i="64" s="1"/>
  <c r="F210" i="64"/>
  <c r="F141" i="64"/>
  <c r="A141" i="64" s="1"/>
  <c r="F87" i="64"/>
  <c r="F50" i="64"/>
  <c r="A50" i="64" s="1"/>
  <c r="F43" i="64"/>
  <c r="A43" i="64" s="1"/>
  <c r="F44" i="64"/>
  <c r="A44" i="64" s="1"/>
  <c r="F35" i="64"/>
  <c r="F46" i="64"/>
  <c r="A46" i="64" s="1"/>
  <c r="F99" i="64"/>
  <c r="A99" i="64" s="1"/>
  <c r="F90" i="64"/>
  <c r="A90" i="64" s="1"/>
  <c r="F185" i="64"/>
  <c r="F188" i="64"/>
  <c r="F172" i="64"/>
  <c r="A172" i="64" s="1"/>
  <c r="F171" i="64"/>
  <c r="A171" i="64" s="1"/>
  <c r="F142" i="64"/>
  <c r="A142" i="64" s="1"/>
  <c r="F134" i="64"/>
  <c r="F146" i="64"/>
  <c r="A146" i="64" s="1"/>
  <c r="F173" i="64"/>
  <c r="A173" i="64" s="1"/>
  <c r="F148" i="64"/>
  <c r="A148" i="64" s="1"/>
  <c r="F94" i="64"/>
  <c r="A94" i="64" s="1"/>
  <c r="F96" i="64"/>
  <c r="A96" i="64" s="1"/>
  <c r="F218" i="64"/>
  <c r="A218" i="64" s="1"/>
  <c r="F114" i="64"/>
  <c r="A114" i="64" s="1"/>
  <c r="F98" i="64"/>
  <c r="A98" i="64" s="1"/>
  <c r="F100" i="64"/>
  <c r="A100" i="64" s="1"/>
  <c r="F40" i="64"/>
  <c r="A40" i="64" s="1"/>
  <c r="F38" i="64"/>
  <c r="F174" i="64"/>
  <c r="A174" i="64" s="1"/>
  <c r="F224" i="64"/>
  <c r="A224" i="64" s="1"/>
  <c r="F169" i="64"/>
  <c r="A169" i="64" s="1"/>
  <c r="F167" i="64"/>
  <c r="A167" i="64" s="1"/>
  <c r="F214" i="64"/>
  <c r="A214" i="64" s="1"/>
  <c r="F118" i="64"/>
  <c r="A118" i="64" s="1"/>
  <c r="F191" i="64"/>
  <c r="A191" i="64" s="1"/>
  <c r="F165" i="64"/>
  <c r="A165" i="64" s="1"/>
  <c r="F112" i="64"/>
  <c r="F86" i="64"/>
  <c r="F88" i="64"/>
  <c r="F143" i="64"/>
  <c r="A143" i="64" s="1"/>
  <c r="F109" i="64"/>
  <c r="A109" i="64" s="1"/>
  <c r="F74" i="64"/>
  <c r="A74" i="64" s="1"/>
  <c r="F68" i="64"/>
  <c r="A68" i="64" s="1"/>
  <c r="F48" i="64"/>
  <c r="A48" i="64" s="1"/>
  <c r="F111" i="64"/>
  <c r="F222" i="64"/>
  <c r="A222" i="64" s="1"/>
  <c r="F217" i="64"/>
  <c r="A217" i="64" s="1"/>
  <c r="F71" i="64"/>
  <c r="A71" i="64" s="1"/>
  <c r="F66" i="64"/>
  <c r="A66" i="64" s="1"/>
  <c r="F195" i="64"/>
  <c r="A195" i="64" s="1"/>
  <c r="F163" i="64"/>
  <c r="F116" i="64"/>
  <c r="A116" i="64" s="1"/>
  <c r="F120" i="64"/>
  <c r="A120" i="64" s="1"/>
  <c r="F209" i="64"/>
  <c r="F113" i="64"/>
  <c r="F42" i="64"/>
  <c r="A42" i="64" s="1"/>
  <c r="F198" i="64"/>
  <c r="A198" i="64" s="1"/>
  <c r="F219" i="64"/>
  <c r="A219" i="64" s="1"/>
  <c r="F34" i="64"/>
  <c r="F65" i="64"/>
  <c r="A65" i="64" s="1"/>
  <c r="F212" i="64"/>
  <c r="F161" i="64"/>
  <c r="F199" i="64"/>
  <c r="A199" i="64" s="1"/>
  <c r="F149" i="64"/>
  <c r="A149" i="64" s="1"/>
  <c r="F59" i="64"/>
  <c r="F193" i="64"/>
  <c r="A193" i="64" s="1"/>
  <c r="F150" i="64"/>
  <c r="A150" i="64" s="1"/>
  <c r="F190" i="64"/>
  <c r="A190" i="64" s="1"/>
  <c r="F123" i="64"/>
  <c r="A123" i="64" s="1"/>
  <c r="F41" i="64"/>
  <c r="A41" i="64" s="1"/>
  <c r="F215" i="64"/>
  <c r="A215" i="64" s="1"/>
  <c r="F192" i="64"/>
  <c r="A192" i="64" s="1"/>
  <c r="F136" i="64"/>
  <c r="F36" i="64"/>
  <c r="F196" i="64"/>
  <c r="A196" i="64" s="1"/>
  <c r="F184" i="64"/>
  <c r="F125" i="64"/>
  <c r="A125" i="64" s="1"/>
  <c r="F110" i="64"/>
  <c r="O30" i="64"/>
  <c r="A21" i="64"/>
  <c r="I14" i="41"/>
  <c r="J14" i="41" s="1"/>
  <c r="F198" i="58"/>
  <c r="A198" i="58" s="1"/>
  <c r="F149" i="58"/>
  <c r="A149" i="58" s="1"/>
  <c r="F61" i="58"/>
  <c r="F210" i="58"/>
  <c r="F50" i="58"/>
  <c r="A50" i="58" s="1"/>
  <c r="F139" i="58"/>
  <c r="A139" i="58" s="1"/>
  <c r="F137" i="58"/>
  <c r="F140" i="58"/>
  <c r="A140" i="58" s="1"/>
  <c r="F120" i="58"/>
  <c r="A120" i="58" s="1"/>
  <c r="F98" i="58"/>
  <c r="A98" i="58" s="1"/>
  <c r="F160" i="58"/>
  <c r="F35" i="58"/>
  <c r="F134" i="58"/>
  <c r="A134" i="58" s="1"/>
  <c r="F145" i="58"/>
  <c r="A145" i="58" s="1"/>
  <c r="F220" i="58"/>
  <c r="A220" i="58" s="1"/>
  <c r="F123" i="58"/>
  <c r="A123" i="58" s="1"/>
  <c r="F224" i="58"/>
  <c r="A224" i="58" s="1"/>
  <c r="F73" i="58"/>
  <c r="A73" i="58" s="1"/>
  <c r="F165" i="58"/>
  <c r="A165" i="58" s="1"/>
  <c r="F196" i="58"/>
  <c r="A196" i="58" s="1"/>
  <c r="F223" i="58"/>
  <c r="A223" i="58" s="1"/>
  <c r="F173" i="58"/>
  <c r="A173" i="58" s="1"/>
  <c r="F93" i="58"/>
  <c r="A93" i="58" s="1"/>
  <c r="F209" i="58"/>
  <c r="A209" i="58" s="1"/>
  <c r="L209" i="58" s="1"/>
  <c r="F94" i="58"/>
  <c r="A94" i="58" s="1"/>
  <c r="F184" i="58"/>
  <c r="A184" i="58" s="1"/>
  <c r="L184" i="58" s="1"/>
  <c r="F125" i="58"/>
  <c r="A125" i="58" s="1"/>
  <c r="F43" i="58"/>
  <c r="A43" i="58" s="1"/>
  <c r="F199" i="58"/>
  <c r="A199" i="58" s="1"/>
  <c r="F111" i="58"/>
  <c r="F38" i="58"/>
  <c r="F218" i="58"/>
  <c r="A218" i="58" s="1"/>
  <c r="F141" i="58"/>
  <c r="A141" i="58" s="1"/>
  <c r="F161" i="58"/>
  <c r="F168" i="58"/>
  <c r="A168" i="58" s="1"/>
  <c r="F42" i="58"/>
  <c r="A42" i="58" s="1"/>
  <c r="F47" i="58"/>
  <c r="A47" i="58" s="1"/>
  <c r="F59" i="58"/>
  <c r="A59" i="58" s="1"/>
  <c r="L59" i="58" s="1"/>
  <c r="F217" i="58"/>
  <c r="A217" i="58" s="1"/>
  <c r="F48" i="58"/>
  <c r="A48" i="58" s="1"/>
  <c r="F187" i="58"/>
  <c r="F67" i="58"/>
  <c r="A67" i="58" s="1"/>
  <c r="F225" i="58"/>
  <c r="A225" i="58" s="1"/>
  <c r="F148" i="58"/>
  <c r="A148" i="58" s="1"/>
  <c r="F124" i="58"/>
  <c r="A124" i="58" s="1"/>
  <c r="F219" i="58"/>
  <c r="A219" i="58" s="1"/>
  <c r="F150" i="58"/>
  <c r="A150" i="58" s="1"/>
  <c r="F44" i="58"/>
  <c r="A44" i="58" s="1"/>
  <c r="F167" i="58"/>
  <c r="A167" i="58" s="1"/>
  <c r="F143" i="58"/>
  <c r="A143" i="58" s="1"/>
  <c r="F138" i="58"/>
  <c r="F37" i="58"/>
  <c r="F118" i="58"/>
  <c r="A118" i="58" s="1"/>
  <c r="F142" i="58"/>
  <c r="A142" i="58" s="1"/>
  <c r="F97" i="58"/>
  <c r="A97" i="58" s="1"/>
  <c r="F195" i="58"/>
  <c r="A195" i="58" s="1"/>
  <c r="F86" i="58"/>
  <c r="F221" i="58"/>
  <c r="A221" i="58" s="1"/>
  <c r="F115" i="58"/>
  <c r="A115" i="58" s="1"/>
  <c r="F214" i="58"/>
  <c r="A214" i="58" s="1"/>
  <c r="F189" i="58"/>
  <c r="A189" i="58" s="1"/>
  <c r="F84" i="58"/>
  <c r="A84" i="58" s="1"/>
  <c r="I84" i="58" s="1"/>
  <c r="F197" i="58"/>
  <c r="A197" i="58" s="1"/>
  <c r="F192" i="58"/>
  <c r="A192" i="58" s="1"/>
  <c r="F62" i="58"/>
  <c r="F136" i="58"/>
  <c r="F64" i="58"/>
  <c r="A64" i="58" s="1"/>
  <c r="F110" i="58"/>
  <c r="F116" i="58"/>
  <c r="A116" i="58" s="1"/>
  <c r="F85" i="58"/>
  <c r="F69" i="58"/>
  <c r="A69" i="58" s="1"/>
  <c r="F91" i="58"/>
  <c r="A91" i="58" s="1"/>
  <c r="F174" i="58"/>
  <c r="A174" i="58" s="1"/>
  <c r="F88" i="58"/>
  <c r="F45" i="58"/>
  <c r="A45" i="58" s="1"/>
  <c r="F99" i="58"/>
  <c r="A99" i="58" s="1"/>
  <c r="F185" i="58"/>
  <c r="F193" i="58"/>
  <c r="A193" i="58" s="1"/>
  <c r="F215" i="58"/>
  <c r="A215" i="58" s="1"/>
  <c r="F175" i="58"/>
  <c r="A175" i="58" s="1"/>
  <c r="F191" i="58"/>
  <c r="A191" i="58" s="1"/>
  <c r="F164" i="58"/>
  <c r="A164" i="58" s="1"/>
  <c r="F171" i="58"/>
  <c r="A171" i="58" s="1"/>
  <c r="F63" i="58"/>
  <c r="F170" i="58"/>
  <c r="A170" i="58" s="1"/>
  <c r="L24" i="41"/>
  <c r="F213" i="58"/>
  <c r="F40" i="58"/>
  <c r="A40" i="58" s="1"/>
  <c r="F112" i="58"/>
  <c r="F96" i="58"/>
  <c r="A96" i="58" s="1"/>
  <c r="F41" i="58"/>
  <c r="A41" i="58" s="1"/>
  <c r="F211" i="58"/>
  <c r="F46" i="58"/>
  <c r="A46" i="58" s="1"/>
  <c r="F119" i="58"/>
  <c r="A119" i="58" s="1"/>
  <c r="F65" i="58"/>
  <c r="A65" i="58" s="1"/>
  <c r="F95" i="58"/>
  <c r="A95" i="58" s="1"/>
  <c r="F117" i="58"/>
  <c r="A117" i="58" s="1"/>
  <c r="F212" i="58"/>
  <c r="F222" i="58"/>
  <c r="A222" i="58" s="1"/>
  <c r="F90" i="58"/>
  <c r="A90" i="58" s="1"/>
  <c r="F216" i="58"/>
  <c r="A216" i="58" s="1"/>
  <c r="F70" i="58"/>
  <c r="A70" i="58" s="1"/>
  <c r="A13" i="45"/>
  <c r="A19" i="55"/>
  <c r="L19" i="55" s="1"/>
  <c r="A109" i="54"/>
  <c r="L109" i="54" s="1"/>
  <c r="A19" i="56"/>
  <c r="L19" i="56" s="1"/>
  <c r="A18" i="56"/>
  <c r="A21" i="53"/>
  <c r="L21" i="53" s="1"/>
  <c r="A15" i="53"/>
  <c r="L15" i="53" s="1"/>
  <c r="A84" i="42"/>
  <c r="L84" i="42" s="1"/>
  <c r="L34" i="44"/>
  <c r="G34" i="44"/>
  <c r="I34" i="44"/>
  <c r="N60" i="44"/>
  <c r="L109" i="44"/>
  <c r="G109" i="44"/>
  <c r="I109" i="44"/>
  <c r="N135" i="44"/>
  <c r="A209" i="55"/>
  <c r="L209" i="55" s="1"/>
  <c r="A20" i="42"/>
  <c r="L20" i="42" s="1"/>
  <c r="L16" i="42"/>
  <c r="N43" i="42"/>
  <c r="I16" i="42"/>
  <c r="J16" i="42" s="1"/>
  <c r="G16" i="42"/>
  <c r="A14" i="44"/>
  <c r="L14" i="44" s="1"/>
  <c r="L20" i="44"/>
  <c r="N47" i="44"/>
  <c r="I20" i="44"/>
  <c r="J20" i="44" s="1"/>
  <c r="G20" i="44"/>
  <c r="G106" i="41"/>
  <c r="G131" i="41" s="1"/>
  <c r="G156" i="41" s="1"/>
  <c r="I81" i="41"/>
  <c r="A84" i="57"/>
  <c r="L84" i="57" s="1"/>
  <c r="A18" i="58"/>
  <c r="L18" i="58" s="1"/>
  <c r="A19" i="54"/>
  <c r="A18" i="54"/>
  <c r="L18" i="54" s="1"/>
  <c r="L8" i="46"/>
  <c r="G8" i="46"/>
  <c r="N35" i="46"/>
  <c r="I8" i="46"/>
  <c r="A23" i="46"/>
  <c r="L23" i="46" s="1"/>
  <c r="A21" i="45"/>
  <c r="L21" i="45" s="1"/>
  <c r="A19" i="45"/>
  <c r="L19" i="45" s="1"/>
  <c r="A23" i="57"/>
  <c r="L23" i="57" s="1"/>
  <c r="A19" i="57"/>
  <c r="A15" i="55"/>
  <c r="A13" i="55"/>
  <c r="A15" i="56"/>
  <c r="L15" i="56" s="1"/>
  <c r="A8" i="56"/>
  <c r="L8" i="56" s="1"/>
  <c r="A16" i="53"/>
  <c r="L16" i="53" s="1"/>
  <c r="A184" i="42"/>
  <c r="L184" i="42" s="1"/>
  <c r="L184" i="55"/>
  <c r="G184" i="55"/>
  <c r="N210" i="55"/>
  <c r="I184" i="55"/>
  <c r="A134" i="55"/>
  <c r="L134" i="55" s="1"/>
  <c r="A22" i="44"/>
  <c r="L22" i="44" s="1"/>
  <c r="A23" i="45"/>
  <c r="L23" i="45" s="1"/>
  <c r="A84" i="45"/>
  <c r="L84" i="45" s="1"/>
  <c r="A34" i="57"/>
  <c r="L34" i="57" s="1"/>
  <c r="A159" i="57"/>
  <c r="L159" i="57" s="1"/>
  <c r="A20" i="58"/>
  <c r="L20" i="58" s="1"/>
  <c r="L14" i="45"/>
  <c r="N41" i="45"/>
  <c r="I14" i="45"/>
  <c r="J14" i="45" s="1"/>
  <c r="G14" i="45"/>
  <c r="L209" i="54"/>
  <c r="G209" i="54"/>
  <c r="I209" i="54"/>
  <c r="A159" i="42"/>
  <c r="L159" i="42" s="1"/>
  <c r="A24" i="42"/>
  <c r="L24" i="42" s="1"/>
  <c r="A19" i="42"/>
  <c r="L19" i="42" s="1"/>
  <c r="A15" i="44"/>
  <c r="L15" i="44" s="1"/>
  <c r="I106" i="58"/>
  <c r="I156" i="58" s="1"/>
  <c r="I206" i="58" s="1"/>
  <c r="I81" i="58"/>
  <c r="I131" i="58" s="1"/>
  <c r="I181" i="58" s="1"/>
  <c r="A21" i="58"/>
  <c r="L21" i="58" s="1"/>
  <c r="A21" i="54"/>
  <c r="L21" i="54" s="1"/>
  <c r="A23" i="54"/>
  <c r="L23" i="54" s="1"/>
  <c r="A24" i="46"/>
  <c r="L24" i="46" s="1"/>
  <c r="A15" i="46"/>
  <c r="L15" i="46" s="1"/>
  <c r="A16" i="45"/>
  <c r="L16" i="45" s="1"/>
  <c r="L18" i="45"/>
  <c r="N45" i="45"/>
  <c r="I18" i="45"/>
  <c r="J18" i="45" s="1"/>
  <c r="G18" i="45"/>
  <c r="A8" i="57"/>
  <c r="L8" i="57" s="1"/>
  <c r="L14" i="57"/>
  <c r="N41" i="57"/>
  <c r="I14" i="57"/>
  <c r="J14" i="57" s="1"/>
  <c r="G14" i="57"/>
  <c r="A159" i="45"/>
  <c r="L159" i="45" s="1"/>
  <c r="A109" i="45"/>
  <c r="L109" i="45" s="1"/>
  <c r="O13" i="6"/>
  <c r="F222" i="56"/>
  <c r="A222" i="56" s="1"/>
  <c r="F189" i="56"/>
  <c r="A189" i="56" s="1"/>
  <c r="F218" i="56"/>
  <c r="A218" i="56" s="1"/>
  <c r="F149" i="56"/>
  <c r="A149" i="56" s="1"/>
  <c r="F213" i="56"/>
  <c r="F164" i="56"/>
  <c r="A164" i="56" s="1"/>
  <c r="F140" i="56"/>
  <c r="A140" i="56" s="1"/>
  <c r="F193" i="56"/>
  <c r="A193" i="56" s="1"/>
  <c r="F119" i="56"/>
  <c r="A119" i="56" s="1"/>
  <c r="F96" i="56"/>
  <c r="A96" i="56" s="1"/>
  <c r="F166" i="56"/>
  <c r="A166" i="56" s="1"/>
  <c r="F47" i="56"/>
  <c r="A47" i="56" s="1"/>
  <c r="F150" i="56"/>
  <c r="A150" i="56" s="1"/>
  <c r="F71" i="56"/>
  <c r="A71" i="56" s="1"/>
  <c r="F45" i="56"/>
  <c r="A45" i="56" s="1"/>
  <c r="F67" i="56"/>
  <c r="A67" i="56" s="1"/>
  <c r="F214" i="56"/>
  <c r="A214" i="56" s="1"/>
  <c r="F170" i="56"/>
  <c r="A170" i="56" s="1"/>
  <c r="F210" i="56"/>
  <c r="F141" i="56"/>
  <c r="A141" i="56" s="1"/>
  <c r="F185" i="56"/>
  <c r="F145" i="56"/>
  <c r="A145" i="56" s="1"/>
  <c r="F136" i="56"/>
  <c r="F159" i="56"/>
  <c r="F94" i="56"/>
  <c r="A94" i="56" s="1"/>
  <c r="F88" i="56"/>
  <c r="F111" i="56"/>
  <c r="F142" i="56"/>
  <c r="A142" i="56" s="1"/>
  <c r="F118" i="56"/>
  <c r="A118" i="56" s="1"/>
  <c r="F63" i="56"/>
  <c r="F37" i="56"/>
  <c r="F75" i="56"/>
  <c r="A75" i="56" s="1"/>
  <c r="F195" i="56"/>
  <c r="A195" i="56" s="1"/>
  <c r="F225" i="56"/>
  <c r="A225" i="56" s="1"/>
  <c r="F199" i="56"/>
  <c r="A199" i="56" s="1"/>
  <c r="F212" i="56"/>
  <c r="F174" i="56"/>
  <c r="A174" i="56" s="1"/>
  <c r="F211" i="56"/>
  <c r="F123" i="56"/>
  <c r="A123" i="56" s="1"/>
  <c r="F148" i="56"/>
  <c r="A148" i="56" s="1"/>
  <c r="F86" i="56"/>
  <c r="F192" i="56"/>
  <c r="A192" i="56" s="1"/>
  <c r="F98" i="56"/>
  <c r="A98" i="56" s="1"/>
  <c r="F114" i="56"/>
  <c r="A114" i="56" s="1"/>
  <c r="F91" i="56"/>
  <c r="A91" i="56" s="1"/>
  <c r="F44" i="56"/>
  <c r="A44" i="56" s="1"/>
  <c r="F95" i="56"/>
  <c r="A95" i="56" s="1"/>
  <c r="F165" i="56"/>
  <c r="A165" i="56" s="1"/>
  <c r="F168" i="56"/>
  <c r="A168" i="56" s="1"/>
  <c r="F209" i="56"/>
  <c r="F172" i="56"/>
  <c r="A172" i="56" s="1"/>
  <c r="F184" i="56"/>
  <c r="A184" i="56" s="1"/>
  <c r="F144" i="56"/>
  <c r="A144" i="56" s="1"/>
  <c r="F138" i="56"/>
  <c r="F221" i="56"/>
  <c r="A221" i="56" s="1"/>
  <c r="F134" i="56"/>
  <c r="A134" i="56" s="1"/>
  <c r="F220" i="56"/>
  <c r="A220" i="56" s="1"/>
  <c r="F97" i="56"/>
  <c r="A97" i="56" s="1"/>
  <c r="F137" i="56"/>
  <c r="F61" i="56"/>
  <c r="F62" i="56"/>
  <c r="F135" i="56"/>
  <c r="F65" i="56"/>
  <c r="A65" i="56" s="1"/>
  <c r="F49" i="56"/>
  <c r="A49" i="56" s="1"/>
  <c r="F224" i="56"/>
  <c r="A224" i="56" s="1"/>
  <c r="F198" i="56"/>
  <c r="A198" i="56" s="1"/>
  <c r="F223" i="56"/>
  <c r="A223" i="56" s="1"/>
  <c r="F173" i="56"/>
  <c r="A173" i="56" s="1"/>
  <c r="F215" i="56"/>
  <c r="A215" i="56" s="1"/>
  <c r="F121" i="56"/>
  <c r="A121" i="56" s="1"/>
  <c r="F147" i="56"/>
  <c r="A147" i="56" s="1"/>
  <c r="F125" i="56"/>
  <c r="A125" i="56" s="1"/>
  <c r="F188" i="56"/>
  <c r="F89" i="56"/>
  <c r="A89" i="56" s="1"/>
  <c r="F99" i="56"/>
  <c r="A99" i="56" s="1"/>
  <c r="F50" i="56"/>
  <c r="A50" i="56" s="1"/>
  <c r="F43" i="56"/>
  <c r="A43" i="56" s="1"/>
  <c r="F93" i="56"/>
  <c r="A93" i="56" s="1"/>
  <c r="F46" i="56"/>
  <c r="A46" i="56" s="1"/>
  <c r="F40" i="56"/>
  <c r="A40" i="56" s="1"/>
  <c r="F191" i="56"/>
  <c r="A191" i="56" s="1"/>
  <c r="F175" i="56"/>
  <c r="A175" i="56" s="1"/>
  <c r="F117" i="56"/>
  <c r="A117" i="56" s="1"/>
  <c r="F90" i="56"/>
  <c r="A90" i="56" s="1"/>
  <c r="F92" i="56"/>
  <c r="A92" i="56" s="1"/>
  <c r="F39" i="56"/>
  <c r="A39" i="56" s="1"/>
  <c r="F59" i="56"/>
  <c r="A59" i="56" s="1"/>
  <c r="F194" i="56"/>
  <c r="A194" i="56" s="1"/>
  <c r="F167" i="56"/>
  <c r="A167" i="56" s="1"/>
  <c r="F109" i="56"/>
  <c r="A109" i="56" s="1"/>
  <c r="F72" i="56"/>
  <c r="A72" i="56" s="1"/>
  <c r="F36" i="56"/>
  <c r="F112" i="56"/>
  <c r="F187" i="56"/>
  <c r="F160" i="56"/>
  <c r="F113" i="56"/>
  <c r="F68" i="56"/>
  <c r="A68" i="56" s="1"/>
  <c r="F66" i="56"/>
  <c r="A66" i="56" s="1"/>
  <c r="F64" i="56"/>
  <c r="A64" i="56" s="1"/>
  <c r="F85" i="56"/>
  <c r="F70" i="56"/>
  <c r="A70" i="56" s="1"/>
  <c r="F197" i="56"/>
  <c r="A197" i="56" s="1"/>
  <c r="F162" i="56"/>
  <c r="F115" i="56"/>
  <c r="A115" i="56" s="1"/>
  <c r="F122" i="56"/>
  <c r="A122" i="56" s="1"/>
  <c r="F42" i="56"/>
  <c r="A42" i="56" s="1"/>
  <c r="F69" i="56"/>
  <c r="A69" i="56" s="1"/>
  <c r="F84" i="56"/>
  <c r="F217" i="56"/>
  <c r="A217" i="56" s="1"/>
  <c r="F143" i="56"/>
  <c r="A143" i="56" s="1"/>
  <c r="F124" i="56"/>
  <c r="A124" i="56" s="1"/>
  <c r="F110" i="56"/>
  <c r="F34" i="56"/>
  <c r="F38" i="56"/>
  <c r="F60" i="56"/>
  <c r="F216" i="56"/>
  <c r="A216" i="56" s="1"/>
  <c r="F139" i="56"/>
  <c r="A139" i="56" s="1"/>
  <c r="F100" i="56"/>
  <c r="A100" i="56" s="1"/>
  <c r="F190" i="56"/>
  <c r="A190" i="56" s="1"/>
  <c r="F169" i="56"/>
  <c r="A169" i="56" s="1"/>
  <c r="F74" i="56"/>
  <c r="A74" i="56" s="1"/>
  <c r="F171" i="56"/>
  <c r="A171" i="56" s="1"/>
  <c r="F219" i="56"/>
  <c r="A219" i="56" s="1"/>
  <c r="F161" i="56"/>
  <c r="F163" i="56"/>
  <c r="F87" i="56"/>
  <c r="F35" i="56"/>
  <c r="F186" i="56"/>
  <c r="F73" i="56"/>
  <c r="A73" i="56" s="1"/>
  <c r="F48" i="56"/>
  <c r="A48" i="56" s="1"/>
  <c r="F200" i="56"/>
  <c r="A200" i="56" s="1"/>
  <c r="F146" i="56"/>
  <c r="A146" i="56" s="1"/>
  <c r="F116" i="56"/>
  <c r="A116" i="56" s="1"/>
  <c r="F120" i="56"/>
  <c r="A120" i="56" s="1"/>
  <c r="F41" i="56"/>
  <c r="A41" i="56" s="1"/>
  <c r="F196" i="56"/>
  <c r="A196" i="56" s="1"/>
  <c r="O30" i="56"/>
  <c r="L34" i="54"/>
  <c r="G34" i="54"/>
  <c r="N60" i="54"/>
  <c r="I34" i="54"/>
  <c r="A23" i="56"/>
  <c r="L23" i="56" s="1"/>
  <c r="A16" i="56"/>
  <c r="A13" i="53"/>
  <c r="L13" i="53" s="1"/>
  <c r="A22" i="53"/>
  <c r="A34" i="42"/>
  <c r="L34" i="42" s="1"/>
  <c r="A59" i="55"/>
  <c r="L59" i="55" s="1"/>
  <c r="A109" i="55"/>
  <c r="L109" i="55" s="1"/>
  <c r="L134" i="57"/>
  <c r="I134" i="57"/>
  <c r="N160" i="57"/>
  <c r="G134" i="57"/>
  <c r="A13" i="58"/>
  <c r="L13" i="58" s="1"/>
  <c r="L18" i="57"/>
  <c r="N45" i="57"/>
  <c r="I18" i="57"/>
  <c r="J18" i="57" s="1"/>
  <c r="G18" i="57"/>
  <c r="A18" i="42"/>
  <c r="A22" i="58"/>
  <c r="A16" i="46"/>
  <c r="L16" i="46" s="1"/>
  <c r="A22" i="55"/>
  <c r="L59" i="54"/>
  <c r="G59" i="54"/>
  <c r="I59" i="54"/>
  <c r="N85" i="54"/>
  <c r="A17" i="56"/>
  <c r="L17" i="56" s="1"/>
  <c r="A8" i="42"/>
  <c r="L8" i="42" s="1"/>
  <c r="A17" i="42"/>
  <c r="L17" i="42" s="1"/>
  <c r="A13" i="44"/>
  <c r="L13" i="44" s="1"/>
  <c r="A19" i="44"/>
  <c r="L184" i="57"/>
  <c r="G184" i="57"/>
  <c r="I184" i="57"/>
  <c r="N210" i="57"/>
  <c r="A59" i="57"/>
  <c r="L59" i="57" s="1"/>
  <c r="A17" i="58"/>
  <c r="L17" i="58" s="1"/>
  <c r="L22" i="54"/>
  <c r="N49" i="54"/>
  <c r="I22" i="54"/>
  <c r="J22" i="54" s="1"/>
  <c r="G22" i="54"/>
  <c r="A22" i="46"/>
  <c r="A22" i="45"/>
  <c r="L22" i="45" s="1"/>
  <c r="A24" i="45"/>
  <c r="L24" i="45" s="1"/>
  <c r="A13" i="57"/>
  <c r="L13" i="57" s="1"/>
  <c r="A184" i="45"/>
  <c r="L184" i="45" s="1"/>
  <c r="A34" i="45"/>
  <c r="L34" i="45" s="1"/>
  <c r="A23" i="55"/>
  <c r="L23" i="55" s="1"/>
  <c r="A21" i="55"/>
  <c r="A184" i="54"/>
  <c r="L184" i="54" s="1"/>
  <c r="A13" i="56"/>
  <c r="A59" i="42"/>
  <c r="L59" i="42" s="1"/>
  <c r="A109" i="42"/>
  <c r="L109" i="42" s="1"/>
  <c r="A184" i="44"/>
  <c r="I106" i="44"/>
  <c r="A159" i="44"/>
  <c r="A23" i="58"/>
  <c r="A24" i="44"/>
  <c r="A15" i="54"/>
  <c r="L15" i="54" s="1"/>
  <c r="A21" i="57"/>
  <c r="L21" i="57" s="1"/>
  <c r="A24" i="55"/>
  <c r="L24" i="55" s="1"/>
  <c r="A20" i="53"/>
  <c r="A21" i="42"/>
  <c r="L21" i="42" s="1"/>
  <c r="A15" i="42"/>
  <c r="L15" i="42" s="1"/>
  <c r="A17" i="44"/>
  <c r="L17" i="44" s="1"/>
  <c r="A23" i="44"/>
  <c r="O16" i="6"/>
  <c r="F224" i="46"/>
  <c r="A224" i="46" s="1"/>
  <c r="F198" i="46"/>
  <c r="A198" i="46" s="1"/>
  <c r="F150" i="46"/>
  <c r="A150" i="46" s="1"/>
  <c r="F165" i="46"/>
  <c r="A165" i="46" s="1"/>
  <c r="F117" i="46"/>
  <c r="A117" i="46" s="1"/>
  <c r="F174" i="46"/>
  <c r="A174" i="46" s="1"/>
  <c r="F88" i="46"/>
  <c r="F145" i="46"/>
  <c r="A145" i="46" s="1"/>
  <c r="F115" i="46"/>
  <c r="A115" i="46" s="1"/>
  <c r="F38" i="46"/>
  <c r="F169" i="46"/>
  <c r="A169" i="46" s="1"/>
  <c r="F90" i="46"/>
  <c r="A90" i="46" s="1"/>
  <c r="F63" i="46"/>
  <c r="F49" i="46"/>
  <c r="A49" i="46" s="1"/>
  <c r="F112" i="46"/>
  <c r="F44" i="46"/>
  <c r="A44" i="46" s="1"/>
  <c r="F216" i="46"/>
  <c r="A216" i="46" s="1"/>
  <c r="F190" i="46"/>
  <c r="A190" i="46" s="1"/>
  <c r="F142" i="46"/>
  <c r="A142" i="46" s="1"/>
  <c r="F146" i="46"/>
  <c r="A146" i="46" s="1"/>
  <c r="F223" i="46"/>
  <c r="A223" i="46" s="1"/>
  <c r="F160" i="46"/>
  <c r="F69" i="46"/>
  <c r="A69" i="46" s="1"/>
  <c r="F137" i="46"/>
  <c r="F110" i="46"/>
  <c r="F144" i="46"/>
  <c r="A144" i="46" s="1"/>
  <c r="F149" i="46"/>
  <c r="A149" i="46" s="1"/>
  <c r="F74" i="46"/>
  <c r="A74" i="46" s="1"/>
  <c r="F45" i="46"/>
  <c r="A45" i="46" s="1"/>
  <c r="F47" i="46"/>
  <c r="A47" i="46" s="1"/>
  <c r="F93" i="46"/>
  <c r="A93" i="46" s="1"/>
  <c r="F39" i="46"/>
  <c r="A39" i="46" s="1"/>
  <c r="F37" i="46"/>
  <c r="F197" i="46"/>
  <c r="A197" i="46" s="1"/>
  <c r="F171" i="46"/>
  <c r="A171" i="46" s="1"/>
  <c r="F220" i="46"/>
  <c r="A220" i="46" s="1"/>
  <c r="F187" i="46"/>
  <c r="F212" i="46"/>
  <c r="F141" i="46"/>
  <c r="A141" i="46" s="1"/>
  <c r="F61" i="46"/>
  <c r="F99" i="46"/>
  <c r="A99" i="46" s="1"/>
  <c r="F100" i="46"/>
  <c r="A100" i="46" s="1"/>
  <c r="F135" i="46"/>
  <c r="F139" i="46"/>
  <c r="A139" i="46" s="1"/>
  <c r="F195" i="46"/>
  <c r="A195" i="46" s="1"/>
  <c r="F43" i="46"/>
  <c r="A43" i="46" s="1"/>
  <c r="F218" i="46"/>
  <c r="A218" i="46" s="1"/>
  <c r="F75" i="46"/>
  <c r="A75" i="46" s="1"/>
  <c r="F35" i="46"/>
  <c r="F109" i="46"/>
  <c r="A109" i="46" s="1"/>
  <c r="F221" i="46"/>
  <c r="A221" i="46" s="1"/>
  <c r="F189" i="46"/>
  <c r="A189" i="46" s="1"/>
  <c r="F222" i="46"/>
  <c r="A222" i="46" s="1"/>
  <c r="F214" i="46"/>
  <c r="A214" i="46" s="1"/>
  <c r="F172" i="46"/>
  <c r="A172" i="46" s="1"/>
  <c r="F196" i="46"/>
  <c r="A196" i="46" s="1"/>
  <c r="F121" i="46"/>
  <c r="A121" i="46" s="1"/>
  <c r="F50" i="46"/>
  <c r="A50" i="46" s="1"/>
  <c r="F91" i="46"/>
  <c r="A91" i="46" s="1"/>
  <c r="F92" i="46"/>
  <c r="A92" i="46" s="1"/>
  <c r="F119" i="46"/>
  <c r="A119" i="46" s="1"/>
  <c r="F97" i="46"/>
  <c r="A97" i="46" s="1"/>
  <c r="F143" i="46"/>
  <c r="A143" i="46" s="1"/>
  <c r="F159" i="46"/>
  <c r="F124" i="46"/>
  <c r="A124" i="46" s="1"/>
  <c r="F71" i="46"/>
  <c r="A71" i="46" s="1"/>
  <c r="F211" i="46"/>
  <c r="F123" i="46"/>
  <c r="A123" i="46" s="1"/>
  <c r="F213" i="46"/>
  <c r="F170" i="46"/>
  <c r="A170" i="46" s="1"/>
  <c r="F210" i="46"/>
  <c r="F192" i="46"/>
  <c r="A192" i="46" s="1"/>
  <c r="F163" i="46"/>
  <c r="F185" i="46"/>
  <c r="F113" i="46"/>
  <c r="F42" i="46"/>
  <c r="A42" i="46" s="1"/>
  <c r="F72" i="46"/>
  <c r="A72" i="46" s="1"/>
  <c r="F84" i="46"/>
  <c r="A84" i="46" s="1"/>
  <c r="F111" i="46"/>
  <c r="F85" i="46"/>
  <c r="F140" i="46"/>
  <c r="A140" i="46" s="1"/>
  <c r="F134" i="46"/>
  <c r="F118" i="46"/>
  <c r="A118" i="46" s="1"/>
  <c r="F67" i="46"/>
  <c r="A67" i="46" s="1"/>
  <c r="F86" i="46"/>
  <c r="F186" i="46"/>
  <c r="F217" i="46"/>
  <c r="A217" i="46" s="1"/>
  <c r="F168" i="46"/>
  <c r="A168" i="46" s="1"/>
  <c r="F219" i="46"/>
  <c r="A219" i="46" s="1"/>
  <c r="F136" i="46"/>
  <c r="F147" i="46"/>
  <c r="A147" i="46" s="1"/>
  <c r="F122" i="46"/>
  <c r="A122" i="46" s="1"/>
  <c r="F199" i="46"/>
  <c r="A199" i="46" s="1"/>
  <c r="F188" i="46"/>
  <c r="F65" i="46"/>
  <c r="A65" i="46" s="1"/>
  <c r="F66" i="46"/>
  <c r="A66" i="46" s="1"/>
  <c r="F60" i="46"/>
  <c r="F95" i="46"/>
  <c r="A95" i="46" s="1"/>
  <c r="F68" i="46"/>
  <c r="A68" i="46" s="1"/>
  <c r="F193" i="46"/>
  <c r="A193" i="46" s="1"/>
  <c r="F114" i="46"/>
  <c r="A114" i="46" s="1"/>
  <c r="F161" i="46"/>
  <c r="F96" i="46"/>
  <c r="A96" i="46" s="1"/>
  <c r="F215" i="46"/>
  <c r="A215" i="46" s="1"/>
  <c r="F173" i="46"/>
  <c r="A173" i="46" s="1"/>
  <c r="F73" i="46"/>
  <c r="A73" i="46" s="1"/>
  <c r="F164" i="46"/>
  <c r="A164" i="46" s="1"/>
  <c r="F34" i="46"/>
  <c r="F70" i="46"/>
  <c r="A70" i="46" s="1"/>
  <c r="F184" i="46"/>
  <c r="A184" i="46" s="1"/>
  <c r="F191" i="46"/>
  <c r="A191" i="46" s="1"/>
  <c r="F167" i="46"/>
  <c r="A167" i="46" s="1"/>
  <c r="F48" i="46"/>
  <c r="A48" i="46" s="1"/>
  <c r="F59" i="46"/>
  <c r="F194" i="46"/>
  <c r="A194" i="46" s="1"/>
  <c r="F148" i="46"/>
  <c r="A148" i="46" s="1"/>
  <c r="F64" i="46"/>
  <c r="A64" i="46" s="1"/>
  <c r="F116" i="46"/>
  <c r="A116" i="46" s="1"/>
  <c r="F36" i="46"/>
  <c r="F94" i="46"/>
  <c r="A94" i="46" s="1"/>
  <c r="F175" i="46"/>
  <c r="A175" i="46" s="1"/>
  <c r="F125" i="46"/>
  <c r="A125" i="46" s="1"/>
  <c r="F120" i="46"/>
  <c r="A120" i="46" s="1"/>
  <c r="F89" i="46"/>
  <c r="A89" i="46" s="1"/>
  <c r="F98" i="46"/>
  <c r="A98" i="46" s="1"/>
  <c r="F41" i="46"/>
  <c r="A41" i="46" s="1"/>
  <c r="F209" i="46"/>
  <c r="F138" i="46"/>
  <c r="F46" i="46"/>
  <c r="A46" i="46" s="1"/>
  <c r="F62" i="46"/>
  <c r="F225" i="46"/>
  <c r="A225" i="46" s="1"/>
  <c r="F200" i="46"/>
  <c r="A200" i="46" s="1"/>
  <c r="F162" i="46"/>
  <c r="F87" i="46"/>
  <c r="F40" i="46"/>
  <c r="A40" i="46" s="1"/>
  <c r="F166" i="46"/>
  <c r="A166" i="46" s="1"/>
  <c r="O30" i="46"/>
  <c r="L109" i="57"/>
  <c r="I109" i="57"/>
  <c r="N135" i="57"/>
  <c r="G109" i="57"/>
  <c r="L209" i="57"/>
  <c r="G209" i="57"/>
  <c r="I209" i="57"/>
  <c r="A8" i="58"/>
  <c r="A16" i="54"/>
  <c r="A8" i="54"/>
  <c r="L8" i="54" s="1"/>
  <c r="F224" i="53"/>
  <c r="A224" i="53" s="1"/>
  <c r="O17" i="6"/>
  <c r="F190" i="53"/>
  <c r="A190" i="53" s="1"/>
  <c r="F161" i="53"/>
  <c r="F199" i="53"/>
  <c r="A199" i="53" s="1"/>
  <c r="F75" i="53"/>
  <c r="A75" i="53" s="1"/>
  <c r="F68" i="53"/>
  <c r="A68" i="53" s="1"/>
  <c r="F111" i="53"/>
  <c r="F89" i="53"/>
  <c r="A89" i="53" s="1"/>
  <c r="F200" i="53"/>
  <c r="A200" i="53" s="1"/>
  <c r="F223" i="53"/>
  <c r="A223" i="53" s="1"/>
  <c r="F135" i="53"/>
  <c r="F59" i="53"/>
  <c r="F36" i="53"/>
  <c r="F84" i="53"/>
  <c r="F143" i="53"/>
  <c r="A143" i="53" s="1"/>
  <c r="F164" i="53"/>
  <c r="A164" i="53" s="1"/>
  <c r="F165" i="53"/>
  <c r="A165" i="53" s="1"/>
  <c r="F109" i="53"/>
  <c r="F49" i="53"/>
  <c r="A49" i="53" s="1"/>
  <c r="F34" i="53"/>
  <c r="F72" i="53"/>
  <c r="A72" i="53" s="1"/>
  <c r="F93" i="53"/>
  <c r="A93" i="53" s="1"/>
  <c r="F186" i="53"/>
  <c r="F148" i="53"/>
  <c r="A148" i="53" s="1"/>
  <c r="F142" i="53"/>
  <c r="A142" i="53" s="1"/>
  <c r="F48" i="53"/>
  <c r="A48" i="53" s="1"/>
  <c r="F115" i="53"/>
  <c r="A115" i="53" s="1"/>
  <c r="F136" i="53"/>
  <c r="F121" i="53"/>
  <c r="A121" i="53" s="1"/>
  <c r="F86" i="53"/>
  <c r="F216" i="53"/>
  <c r="A216" i="53" s="1"/>
  <c r="F219" i="53"/>
  <c r="A219" i="53" s="1"/>
  <c r="F147" i="53"/>
  <c r="A147" i="53" s="1"/>
  <c r="F188" i="53"/>
  <c r="F88" i="53"/>
  <c r="F112" i="53"/>
  <c r="F100" i="53"/>
  <c r="A100" i="53" s="1"/>
  <c r="F195" i="53"/>
  <c r="A195" i="53" s="1"/>
  <c r="F217" i="53"/>
  <c r="A217" i="53" s="1"/>
  <c r="F124" i="53"/>
  <c r="A124" i="53" s="1"/>
  <c r="F137" i="53"/>
  <c r="F214" i="53"/>
  <c r="A214" i="53" s="1"/>
  <c r="F91" i="53"/>
  <c r="A91" i="53" s="1"/>
  <c r="F44" i="53"/>
  <c r="A44" i="53" s="1"/>
  <c r="F160" i="53"/>
  <c r="F150" i="53"/>
  <c r="A150" i="53" s="1"/>
  <c r="F116" i="53"/>
  <c r="A116" i="53" s="1"/>
  <c r="F141" i="53"/>
  <c r="A141" i="53" s="1"/>
  <c r="F92" i="53"/>
  <c r="A92" i="53" s="1"/>
  <c r="F43" i="53"/>
  <c r="A43" i="53" s="1"/>
  <c r="F114" i="53"/>
  <c r="A114" i="53" s="1"/>
  <c r="F140" i="53"/>
  <c r="A140" i="53" s="1"/>
  <c r="F168" i="53"/>
  <c r="A168" i="53" s="1"/>
  <c r="F71" i="53"/>
  <c r="A71" i="53" s="1"/>
  <c r="F66" i="53"/>
  <c r="A66" i="53" s="1"/>
  <c r="F97" i="53"/>
  <c r="A97" i="53" s="1"/>
  <c r="F211" i="53"/>
  <c r="F70" i="53"/>
  <c r="A70" i="53" s="1"/>
  <c r="F194" i="53"/>
  <c r="A194" i="53" s="1"/>
  <c r="F225" i="53"/>
  <c r="A225" i="53" s="1"/>
  <c r="F113" i="53"/>
  <c r="F65" i="53"/>
  <c r="A65" i="53" s="1"/>
  <c r="F125" i="53"/>
  <c r="A125" i="53" s="1"/>
  <c r="F61" i="53"/>
  <c r="F185" i="53"/>
  <c r="F39" i="53"/>
  <c r="A39" i="53" s="1"/>
  <c r="F90" i="53"/>
  <c r="A90" i="53" s="1"/>
  <c r="F221" i="53"/>
  <c r="A221" i="53" s="1"/>
  <c r="F85" i="53"/>
  <c r="F212" i="53"/>
  <c r="F169" i="53"/>
  <c r="A169" i="53" s="1"/>
  <c r="F38" i="53"/>
  <c r="F95" i="53"/>
  <c r="A95" i="53" s="1"/>
  <c r="F162" i="53"/>
  <c r="F172" i="53"/>
  <c r="A172" i="53" s="1"/>
  <c r="F173" i="53"/>
  <c r="A173" i="53" s="1"/>
  <c r="F45" i="53"/>
  <c r="A45" i="53" s="1"/>
  <c r="F218" i="53"/>
  <c r="A218" i="53" s="1"/>
  <c r="F149" i="53"/>
  <c r="A149" i="53" s="1"/>
  <c r="F220" i="53"/>
  <c r="A220" i="53" s="1"/>
  <c r="F96" i="53"/>
  <c r="A96" i="53" s="1"/>
  <c r="F122" i="53"/>
  <c r="A122" i="53" s="1"/>
  <c r="F139" i="53"/>
  <c r="A139" i="53" s="1"/>
  <c r="F159" i="53"/>
  <c r="F46" i="53"/>
  <c r="A46" i="53" s="1"/>
  <c r="F123" i="53"/>
  <c r="A123" i="53" s="1"/>
  <c r="F64" i="53"/>
  <c r="A64" i="53" s="1"/>
  <c r="F192" i="53"/>
  <c r="A192" i="53" s="1"/>
  <c r="F198" i="53"/>
  <c r="A198" i="53" s="1"/>
  <c r="F47" i="53"/>
  <c r="A47" i="53" s="1"/>
  <c r="F191" i="53"/>
  <c r="A191" i="53" s="1"/>
  <c r="F99" i="53"/>
  <c r="A99" i="53" s="1"/>
  <c r="F170" i="53"/>
  <c r="A170" i="53" s="1"/>
  <c r="F193" i="53"/>
  <c r="A193" i="53" s="1"/>
  <c r="F187" i="53"/>
  <c r="F35" i="53"/>
  <c r="F118" i="53"/>
  <c r="A118" i="53" s="1"/>
  <c r="F197" i="53"/>
  <c r="A197" i="53" s="1"/>
  <c r="F117" i="53"/>
  <c r="A117" i="53" s="1"/>
  <c r="F94" i="53"/>
  <c r="A94" i="53" s="1"/>
  <c r="F145" i="53"/>
  <c r="A145" i="53" s="1"/>
  <c r="F144" i="53"/>
  <c r="A144" i="53" s="1"/>
  <c r="F74" i="53"/>
  <c r="A74" i="53" s="1"/>
  <c r="F213" i="53"/>
  <c r="F184" i="53"/>
  <c r="F167" i="53"/>
  <c r="A167" i="53" s="1"/>
  <c r="F69" i="53"/>
  <c r="A69" i="53" s="1"/>
  <c r="F98" i="53"/>
  <c r="A98" i="53" s="1"/>
  <c r="F87" i="53"/>
  <c r="F171" i="53"/>
  <c r="A171" i="53" s="1"/>
  <c r="F62" i="53"/>
  <c r="F146" i="53"/>
  <c r="A146" i="53" s="1"/>
  <c r="F73" i="53"/>
  <c r="A73" i="53" s="1"/>
  <c r="F120" i="53"/>
  <c r="A120" i="53" s="1"/>
  <c r="F42" i="53"/>
  <c r="A42" i="53" s="1"/>
  <c r="F215" i="53"/>
  <c r="A215" i="53" s="1"/>
  <c r="F67" i="53"/>
  <c r="A67" i="53" s="1"/>
  <c r="F163" i="53"/>
  <c r="F110" i="53"/>
  <c r="F50" i="53"/>
  <c r="A50" i="53" s="1"/>
  <c r="F40" i="53"/>
  <c r="A40" i="53" s="1"/>
  <c r="F37" i="53"/>
  <c r="F196" i="53"/>
  <c r="A196" i="53" s="1"/>
  <c r="F60" i="53"/>
  <c r="F174" i="53"/>
  <c r="A174" i="53" s="1"/>
  <c r="F222" i="53"/>
  <c r="A222" i="53" s="1"/>
  <c r="F134" i="53"/>
  <c r="A134" i="53" s="1"/>
  <c r="F210" i="53"/>
  <c r="F189" i="53"/>
  <c r="A189" i="53" s="1"/>
  <c r="F175" i="53"/>
  <c r="A175" i="53" s="1"/>
  <c r="F119" i="53"/>
  <c r="A119" i="53" s="1"/>
  <c r="F138" i="53"/>
  <c r="F63" i="53"/>
  <c r="F209" i="53"/>
  <c r="F41" i="53"/>
  <c r="A41" i="53" s="1"/>
  <c r="F166" i="53"/>
  <c r="A166" i="53" s="1"/>
  <c r="O30" i="53"/>
  <c r="A13" i="46"/>
  <c r="L13" i="46" s="1"/>
  <c r="A14" i="46"/>
  <c r="A20" i="45"/>
  <c r="L20" i="45" s="1"/>
  <c r="A17" i="57"/>
  <c r="L17" i="57" s="1"/>
  <c r="A59" i="45"/>
  <c r="L59" i="45" s="1"/>
  <c r="A209" i="45"/>
  <c r="L209" i="45" s="1"/>
  <c r="I81" i="45"/>
  <c r="I131" i="45" s="1"/>
  <c r="I106" i="45"/>
  <c r="A18" i="55"/>
  <c r="L18" i="55" s="1"/>
  <c r="A16" i="55"/>
  <c r="L16" i="55" s="1"/>
  <c r="A20" i="56"/>
  <c r="L20" i="56" s="1"/>
  <c r="A24" i="56"/>
  <c r="L24" i="56" s="1"/>
  <c r="A24" i="53"/>
  <c r="A17" i="53"/>
  <c r="L17" i="53" s="1"/>
  <c r="I106" i="42"/>
  <c r="L134" i="44"/>
  <c r="G134" i="44"/>
  <c r="I134" i="44"/>
  <c r="N160" i="44"/>
  <c r="A84" i="44"/>
  <c r="L84" i="44" s="1"/>
  <c r="A209" i="44"/>
  <c r="L209" i="44" s="1"/>
  <c r="A84" i="55"/>
  <c r="L84" i="55" s="1"/>
  <c r="A16" i="44"/>
  <c r="L16" i="44" s="1"/>
  <c r="I106" i="41"/>
  <c r="A14" i="54"/>
  <c r="A22" i="42"/>
  <c r="L22" i="42" s="1"/>
  <c r="A14" i="58"/>
  <c r="L14" i="58" s="1"/>
  <c r="A18" i="46"/>
  <c r="L18" i="46" s="1"/>
  <c r="L24" i="57"/>
  <c r="I24" i="57"/>
  <c r="J24" i="57" s="1"/>
  <c r="G24" i="57"/>
  <c r="H24" i="57" s="1"/>
  <c r="A22" i="56"/>
  <c r="L22" i="56" s="1"/>
  <c r="L209" i="42"/>
  <c r="I209" i="42"/>
  <c r="G209" i="42"/>
  <c r="A23" i="42"/>
  <c r="L23" i="42" s="1"/>
  <c r="A18" i="44"/>
  <c r="L18" i="44" s="1"/>
  <c r="A21" i="44"/>
  <c r="L21" i="44" s="1"/>
  <c r="I106" i="57"/>
  <c r="I156" i="57" s="1"/>
  <c r="I206" i="57" s="1"/>
  <c r="I81" i="57"/>
  <c r="I131" i="57" s="1"/>
  <c r="I181" i="57" s="1"/>
  <c r="A16" i="58"/>
  <c r="L16" i="58" s="1"/>
  <c r="L15" i="58"/>
  <c r="N42" i="58"/>
  <c r="I15" i="58"/>
  <c r="J15" i="58" s="1"/>
  <c r="G15" i="58"/>
  <c r="A13" i="54"/>
  <c r="L13" i="54" s="1"/>
  <c r="A19" i="46"/>
  <c r="A15" i="45"/>
  <c r="L15" i="45" s="1"/>
  <c r="A15" i="57"/>
  <c r="L15" i="57" s="1"/>
  <c r="A22" i="57"/>
  <c r="L22" i="57" s="1"/>
  <c r="A8" i="55"/>
  <c r="L8" i="55" s="1"/>
  <c r="A14" i="55"/>
  <c r="A134" i="54"/>
  <c r="L134" i="54" s="1"/>
  <c r="A18" i="53"/>
  <c r="L18" i="53" s="1"/>
  <c r="A8" i="53"/>
  <c r="L8" i="53" s="1"/>
  <c r="A59" i="44"/>
  <c r="L59" i="44" s="1"/>
  <c r="L34" i="55"/>
  <c r="N60" i="55"/>
  <c r="G34" i="55"/>
  <c r="I34" i="55"/>
  <c r="A21" i="46"/>
  <c r="L21" i="46" s="1"/>
  <c r="A17" i="54"/>
  <c r="L17" i="54" s="1"/>
  <c r="A8" i="45"/>
  <c r="L8" i="45" s="1"/>
  <c r="A19" i="53"/>
  <c r="L19" i="53" s="1"/>
  <c r="A159" i="55"/>
  <c r="L159" i="55" s="1"/>
  <c r="A13" i="42"/>
  <c r="L13" i="42" s="1"/>
  <c r="A14" i="42"/>
  <c r="L14" i="42" s="1"/>
  <c r="A8" i="44"/>
  <c r="L8" i="44" s="1"/>
  <c r="A19" i="58"/>
  <c r="L19" i="58" s="1"/>
  <c r="A24" i="58"/>
  <c r="L24" i="58" s="1"/>
  <c r="A20" i="54"/>
  <c r="A24" i="54"/>
  <c r="L24" i="54" s="1"/>
  <c r="A20" i="46"/>
  <c r="A17" i="46"/>
  <c r="A17" i="45"/>
  <c r="L17" i="45" s="1"/>
  <c r="A20" i="57"/>
  <c r="L20" i="57" s="1"/>
  <c r="A16" i="57"/>
  <c r="L16" i="57" s="1"/>
  <c r="A134" i="45"/>
  <c r="L134" i="45" s="1"/>
  <c r="A17" i="55"/>
  <c r="L17" i="55" s="1"/>
  <c r="A20" i="55"/>
  <c r="L20" i="55" s="1"/>
  <c r="A84" i="54"/>
  <c r="L84" i="54" s="1"/>
  <c r="A159" i="54"/>
  <c r="A21" i="56"/>
  <c r="L21" i="56" s="1"/>
  <c r="A14" i="56"/>
  <c r="A14" i="53"/>
  <c r="L14" i="53" s="1"/>
  <c r="A23" i="53"/>
  <c r="A134" i="42"/>
  <c r="L134" i="42" s="1"/>
  <c r="G84" i="41"/>
  <c r="I8" i="41"/>
  <c r="J8" i="41" s="1"/>
  <c r="G8" i="41"/>
  <c r="H8" i="41" s="1"/>
  <c r="I41" i="41"/>
  <c r="J41" i="41" s="1"/>
  <c r="N67" i="41"/>
  <c r="G41" i="41"/>
  <c r="N35" i="41"/>
  <c r="L8" i="41"/>
  <c r="M8" i="41" s="1"/>
  <c r="K24" i="41"/>
  <c r="L41" i="41"/>
  <c r="S20" i="3"/>
  <c r="S19" i="3"/>
  <c r="P19" i="3"/>
  <c r="S18" i="3"/>
  <c r="P18" i="3"/>
  <c r="S17" i="3"/>
  <c r="P17" i="3"/>
  <c r="S16" i="3"/>
  <c r="P16" i="3"/>
  <c r="S15" i="3"/>
  <c r="P15" i="3"/>
  <c r="S14" i="3"/>
  <c r="P14" i="3"/>
  <c r="S13" i="3"/>
  <c r="P13" i="3"/>
  <c r="S12" i="3"/>
  <c r="P12" i="3"/>
  <c r="S11" i="3"/>
  <c r="P11" i="3"/>
  <c r="S10" i="3"/>
  <c r="P10" i="3"/>
  <c r="S9" i="3"/>
  <c r="P9" i="3"/>
  <c r="S8" i="3"/>
  <c r="P8" i="3"/>
  <c r="S7" i="3"/>
  <c r="P7" i="3"/>
  <c r="S6" i="3"/>
  <c r="P6" i="3"/>
  <c r="S5" i="3"/>
  <c r="P5" i="3"/>
  <c r="P4" i="3"/>
  <c r="T8" i="3"/>
  <c r="T7" i="3"/>
  <c r="T6" i="3"/>
  <c r="T5" i="3"/>
  <c r="Q6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M21" i="3" s="1"/>
  <c r="C22" i="3"/>
  <c r="M22" i="3" s="1"/>
  <c r="C23" i="3"/>
  <c r="M23" i="3" s="1"/>
  <c r="C24" i="3"/>
  <c r="M24" i="3" s="1"/>
  <c r="C25" i="3"/>
  <c r="M25" i="3" s="1"/>
  <c r="C26" i="3"/>
  <c r="M26" i="3" s="1"/>
  <c r="C27" i="3"/>
  <c r="M27" i="3" s="1"/>
  <c r="C28" i="3"/>
  <c r="M28" i="3" s="1"/>
  <c r="C29" i="3"/>
  <c r="M29" i="3" s="1"/>
  <c r="C30" i="3"/>
  <c r="M30" i="3" s="1"/>
  <c r="C31" i="3"/>
  <c r="M31" i="3" s="1"/>
  <c r="C32" i="3"/>
  <c r="M32" i="3" s="1"/>
  <c r="C33" i="3"/>
  <c r="M33" i="3" s="1"/>
  <c r="C34" i="3"/>
  <c r="M34" i="3" s="1"/>
  <c r="I48" i="41" l="1"/>
  <c r="J48" i="41" s="1"/>
  <c r="L48" i="41"/>
  <c r="N72" i="41"/>
  <c r="I46" i="41"/>
  <c r="J46" i="41" s="1"/>
  <c r="L46" i="41"/>
  <c r="N110" i="41"/>
  <c r="G50" i="41"/>
  <c r="H50" i="41" s="1"/>
  <c r="N69" i="41"/>
  <c r="I69" i="41" s="1"/>
  <c r="J69" i="41" s="1"/>
  <c r="N73" i="41"/>
  <c r="N99" i="41" s="1"/>
  <c r="I99" i="41" s="1"/>
  <c r="J99" i="41" s="1"/>
  <c r="G43" i="41"/>
  <c r="N70" i="41"/>
  <c r="N96" i="41" s="1"/>
  <c r="N122" i="41" s="1"/>
  <c r="N148" i="41" s="1"/>
  <c r="L40" i="41"/>
  <c r="N210" i="41"/>
  <c r="P210" i="41" s="1"/>
  <c r="N75" i="41"/>
  <c r="L43" i="41"/>
  <c r="I43" i="41"/>
  <c r="J43" i="41" s="1"/>
  <c r="L44" i="41"/>
  <c r="I44" i="41"/>
  <c r="J44" i="41" s="1"/>
  <c r="L45" i="41"/>
  <c r="G44" i="41"/>
  <c r="L47" i="41"/>
  <c r="G47" i="41"/>
  <c r="G84" i="58"/>
  <c r="H84" i="58" s="1"/>
  <c r="L184" i="41"/>
  <c r="M184" i="41" s="1"/>
  <c r="G40" i="41"/>
  <c r="L34" i="58"/>
  <c r="M34" i="58" s="1"/>
  <c r="I40" i="41"/>
  <c r="J40" i="41" s="1"/>
  <c r="N68" i="41"/>
  <c r="N94" i="41" s="1"/>
  <c r="N120" i="41" s="1"/>
  <c r="N146" i="41" s="1"/>
  <c r="N172" i="41" s="1"/>
  <c r="N198" i="41" s="1"/>
  <c r="I184" i="41"/>
  <c r="J184" i="41" s="1"/>
  <c r="K184" i="41" s="1"/>
  <c r="I42" i="41"/>
  <c r="J42" i="41" s="1"/>
  <c r="L42" i="41"/>
  <c r="G49" i="41"/>
  <c r="L49" i="41"/>
  <c r="I49" i="41"/>
  <c r="J49" i="41" s="1"/>
  <c r="G45" i="41"/>
  <c r="L50" i="41"/>
  <c r="N74" i="41"/>
  <c r="I74" i="41" s="1"/>
  <c r="J74" i="41" s="1"/>
  <c r="I45" i="41"/>
  <c r="J45" i="41" s="1"/>
  <c r="I50" i="41"/>
  <c r="J50" i="41" s="1"/>
  <c r="K24" i="57"/>
  <c r="N60" i="58"/>
  <c r="P60" i="58" s="1"/>
  <c r="G34" i="58"/>
  <c r="H34" i="58" s="1"/>
  <c r="P12" i="64"/>
  <c r="I14" i="64"/>
  <c r="J14" i="64" s="1"/>
  <c r="N41" i="64"/>
  <c r="G14" i="64"/>
  <c r="N44" i="64"/>
  <c r="I17" i="64"/>
  <c r="J17" i="64" s="1"/>
  <c r="G17" i="64"/>
  <c r="G16" i="64"/>
  <c r="N43" i="64"/>
  <c r="I16" i="64"/>
  <c r="J16" i="64" s="1"/>
  <c r="P16" i="64"/>
  <c r="A84" i="64"/>
  <c r="L84" i="64" s="1"/>
  <c r="P9" i="64"/>
  <c r="A209" i="64"/>
  <c r="L209" i="64" s="1"/>
  <c r="N40" i="64"/>
  <c r="I13" i="64"/>
  <c r="J13" i="64" s="1"/>
  <c r="G13" i="64"/>
  <c r="G22" i="64"/>
  <c r="N49" i="64"/>
  <c r="I22" i="64"/>
  <c r="J22" i="64" s="1"/>
  <c r="P20" i="64"/>
  <c r="A59" i="64"/>
  <c r="L59" i="64" s="1"/>
  <c r="N35" i="64"/>
  <c r="I8" i="64"/>
  <c r="G8" i="64"/>
  <c r="P13" i="64"/>
  <c r="N10" i="64"/>
  <c r="D35" i="64"/>
  <c r="A35" i="64" s="1"/>
  <c r="D9" i="64"/>
  <c r="D60" i="64"/>
  <c r="A60" i="64" s="1"/>
  <c r="D135" i="64"/>
  <c r="A135" i="64" s="1"/>
  <c r="D85" i="64"/>
  <c r="A85" i="64" s="1"/>
  <c r="D185" i="64"/>
  <c r="A185" i="64" s="1"/>
  <c r="D160" i="64"/>
  <c r="A160" i="64" s="1"/>
  <c r="D110" i="64"/>
  <c r="A110" i="64" s="1"/>
  <c r="D210" i="64"/>
  <c r="A210" i="64" s="1"/>
  <c r="P14" i="64"/>
  <c r="P18" i="64"/>
  <c r="P22" i="64"/>
  <c r="L109" i="64"/>
  <c r="N135" i="64"/>
  <c r="G109" i="64"/>
  <c r="I109" i="64"/>
  <c r="I24" i="64"/>
  <c r="J24" i="64" s="1"/>
  <c r="G24" i="64"/>
  <c r="H24" i="64" s="1"/>
  <c r="N47" i="64"/>
  <c r="I20" i="64"/>
  <c r="J20" i="64" s="1"/>
  <c r="G20" i="64"/>
  <c r="P21" i="64"/>
  <c r="D10" i="64"/>
  <c r="A10" i="64" s="1"/>
  <c r="D36" i="64"/>
  <c r="A36" i="64" s="1"/>
  <c r="D186" i="64"/>
  <c r="A186" i="64" s="1"/>
  <c r="D111" i="64"/>
  <c r="A111" i="64" s="1"/>
  <c r="D211" i="64"/>
  <c r="A211" i="64" s="1"/>
  <c r="D61" i="64"/>
  <c r="A61" i="64" s="1"/>
  <c r="D136" i="64"/>
  <c r="A136" i="64" s="1"/>
  <c r="D161" i="64"/>
  <c r="A161" i="64" s="1"/>
  <c r="D86" i="64"/>
  <c r="A86" i="64" s="1"/>
  <c r="N48" i="64"/>
  <c r="I21" i="64"/>
  <c r="J21" i="64" s="1"/>
  <c r="G21" i="64"/>
  <c r="A184" i="64"/>
  <c r="N42" i="64"/>
  <c r="I15" i="64"/>
  <c r="J15" i="64" s="1"/>
  <c r="G15" i="64"/>
  <c r="G19" i="64"/>
  <c r="N46" i="64"/>
  <c r="I19" i="64"/>
  <c r="J19" i="64" s="1"/>
  <c r="A134" i="64"/>
  <c r="L134" i="64" s="1"/>
  <c r="D37" i="64"/>
  <c r="A37" i="64" s="1"/>
  <c r="D11" i="64"/>
  <c r="A11" i="64" s="1"/>
  <c r="D212" i="64"/>
  <c r="A212" i="64" s="1"/>
  <c r="D87" i="64"/>
  <c r="A87" i="64" s="1"/>
  <c r="D162" i="64"/>
  <c r="A162" i="64" s="1"/>
  <c r="D137" i="64"/>
  <c r="A137" i="64" s="1"/>
  <c r="D62" i="64"/>
  <c r="A62" i="64" s="1"/>
  <c r="D112" i="64"/>
  <c r="A112" i="64" s="1"/>
  <c r="D187" i="64"/>
  <c r="A187" i="64" s="1"/>
  <c r="P11" i="64"/>
  <c r="P15" i="64"/>
  <c r="P19" i="64"/>
  <c r="P23" i="64"/>
  <c r="L21" i="64"/>
  <c r="A34" i="64"/>
  <c r="L34" i="64" s="1"/>
  <c r="L15" i="64"/>
  <c r="N50" i="64"/>
  <c r="I23" i="64"/>
  <c r="J23" i="64" s="1"/>
  <c r="G23" i="64"/>
  <c r="P17" i="64"/>
  <c r="I3" i="64"/>
  <c r="D38" i="64"/>
  <c r="A38" i="64" s="1"/>
  <c r="D12" i="64"/>
  <c r="D63" i="64"/>
  <c r="A63" i="64" s="1"/>
  <c r="D113" i="64"/>
  <c r="A113" i="64" s="1"/>
  <c r="D163" i="64"/>
  <c r="A163" i="64" s="1"/>
  <c r="D188" i="64"/>
  <c r="A188" i="64" s="1"/>
  <c r="D138" i="64"/>
  <c r="A138" i="64" s="1"/>
  <c r="D88" i="64"/>
  <c r="A88" i="64" s="1"/>
  <c r="D213" i="64"/>
  <c r="A213" i="64" s="1"/>
  <c r="P50" i="41"/>
  <c r="P24" i="64"/>
  <c r="A159" i="64"/>
  <c r="L159" i="64" s="1"/>
  <c r="N45" i="64"/>
  <c r="I18" i="64"/>
  <c r="J18" i="64" s="1"/>
  <c r="G18" i="64"/>
  <c r="L20" i="64"/>
  <c r="L8" i="64"/>
  <c r="N110" i="58"/>
  <c r="L84" i="58"/>
  <c r="M84" i="58" s="1"/>
  <c r="I131" i="41"/>
  <c r="M184" i="45"/>
  <c r="M159" i="57"/>
  <c r="M109" i="42"/>
  <c r="M8" i="57"/>
  <c r="M84" i="57"/>
  <c r="M84" i="44"/>
  <c r="M59" i="44"/>
  <c r="M59" i="42"/>
  <c r="M59" i="58"/>
  <c r="M184" i="54"/>
  <c r="M59" i="57"/>
  <c r="M8" i="44"/>
  <c r="M109" i="55"/>
  <c r="M109" i="58"/>
  <c r="M34" i="42"/>
  <c r="M84" i="55"/>
  <c r="M134" i="42"/>
  <c r="M159" i="58"/>
  <c r="M59" i="45"/>
  <c r="M209" i="45"/>
  <c r="M159" i="45"/>
  <c r="M209" i="58"/>
  <c r="M134" i="55"/>
  <c r="M34" i="55"/>
  <c r="N50" i="58"/>
  <c r="I23" i="58"/>
  <c r="J23" i="58" s="1"/>
  <c r="G23" i="58"/>
  <c r="J34" i="54"/>
  <c r="A209" i="56"/>
  <c r="L209" i="56" s="1"/>
  <c r="M184" i="55"/>
  <c r="N45" i="56"/>
  <c r="I18" i="56"/>
  <c r="J18" i="56" s="1"/>
  <c r="G18" i="56"/>
  <c r="D35" i="58"/>
  <c r="A35" i="58" s="1"/>
  <c r="D9" i="58"/>
  <c r="D85" i="58"/>
  <c r="A85" i="58" s="1"/>
  <c r="D135" i="58"/>
  <c r="A135" i="58" s="1"/>
  <c r="D210" i="58"/>
  <c r="A210" i="58" s="1"/>
  <c r="D160" i="58"/>
  <c r="A160" i="58" s="1"/>
  <c r="D60" i="58"/>
  <c r="A60" i="58" s="1"/>
  <c r="D185" i="58"/>
  <c r="A185" i="58" s="1"/>
  <c r="D110" i="58"/>
  <c r="A110" i="58" s="1"/>
  <c r="D60" i="57"/>
  <c r="A60" i="57" s="1"/>
  <c r="D35" i="57"/>
  <c r="A35" i="57" s="1"/>
  <c r="D9" i="57"/>
  <c r="D210" i="57"/>
  <c r="A210" i="57" s="1"/>
  <c r="G210" i="57" s="1"/>
  <c r="D9" i="56"/>
  <c r="D135" i="57"/>
  <c r="A135" i="57" s="1"/>
  <c r="I135" i="57" s="1"/>
  <c r="J135" i="57" s="1"/>
  <c r="D85" i="57"/>
  <c r="A85" i="57" s="1"/>
  <c r="D185" i="57"/>
  <c r="A185" i="57" s="1"/>
  <c r="D35" i="56"/>
  <c r="A35" i="56" s="1"/>
  <c r="D9" i="54"/>
  <c r="A9" i="54" s="1"/>
  <c r="D110" i="57"/>
  <c r="A110" i="57" s="1"/>
  <c r="D35" i="54"/>
  <c r="A35" i="54" s="1"/>
  <c r="D35" i="53"/>
  <c r="A35" i="53" s="1"/>
  <c r="D35" i="55"/>
  <c r="A35" i="55" s="1"/>
  <c r="D9" i="53"/>
  <c r="D160" i="57"/>
  <c r="A160" i="57" s="1"/>
  <c r="N186" i="57" s="1"/>
  <c r="D9" i="55"/>
  <c r="D110" i="56"/>
  <c r="A110" i="56" s="1"/>
  <c r="D60" i="56"/>
  <c r="A60" i="56" s="1"/>
  <c r="D85" i="56"/>
  <c r="A85" i="56" s="1"/>
  <c r="D185" i="54"/>
  <c r="A185" i="54" s="1"/>
  <c r="D160" i="54"/>
  <c r="A160" i="54" s="1"/>
  <c r="D60" i="54"/>
  <c r="A60" i="54" s="1"/>
  <c r="N86" i="54" s="1"/>
  <c r="D110" i="53"/>
  <c r="A110" i="53" s="1"/>
  <c r="D60" i="55"/>
  <c r="A60" i="55" s="1"/>
  <c r="I60" i="55" s="1"/>
  <c r="J60" i="55" s="1"/>
  <c r="D110" i="54"/>
  <c r="A110" i="54" s="1"/>
  <c r="D210" i="56"/>
  <c r="A210" i="56" s="1"/>
  <c r="D160" i="55"/>
  <c r="A160" i="55" s="1"/>
  <c r="D135" i="54"/>
  <c r="A135" i="54" s="1"/>
  <c r="D185" i="56"/>
  <c r="A185" i="56" s="1"/>
  <c r="D135" i="55"/>
  <c r="A135" i="55" s="1"/>
  <c r="D85" i="55"/>
  <c r="A85" i="55" s="1"/>
  <c r="D210" i="54"/>
  <c r="A210" i="54" s="1"/>
  <c r="D160" i="56"/>
  <c r="A160" i="56" s="1"/>
  <c r="D185" i="55"/>
  <c r="A185" i="55" s="1"/>
  <c r="D110" i="55"/>
  <c r="A110" i="55" s="1"/>
  <c r="D85" i="53"/>
  <c r="A85" i="53" s="1"/>
  <c r="D135" i="53"/>
  <c r="A135" i="53" s="1"/>
  <c r="D210" i="53"/>
  <c r="A210" i="53" s="1"/>
  <c r="D185" i="53"/>
  <c r="A185" i="53" s="1"/>
  <c r="D160" i="53"/>
  <c r="A160" i="53" s="1"/>
  <c r="D85" i="54"/>
  <c r="A85" i="54" s="1"/>
  <c r="N111" i="54" s="1"/>
  <c r="D210" i="55"/>
  <c r="A210" i="55" s="1"/>
  <c r="L210" i="55" s="1"/>
  <c r="D60" i="53"/>
  <c r="A60" i="53" s="1"/>
  <c r="D135" i="56"/>
  <c r="A135" i="56" s="1"/>
  <c r="D35" i="45"/>
  <c r="A35" i="45" s="1"/>
  <c r="D9" i="44"/>
  <c r="D35" i="46"/>
  <c r="A35" i="46" s="1"/>
  <c r="N61" i="46" s="1"/>
  <c r="D9" i="46"/>
  <c r="D35" i="44"/>
  <c r="A35" i="44" s="1"/>
  <c r="D9" i="42"/>
  <c r="D60" i="45"/>
  <c r="A60" i="45" s="1"/>
  <c r="D9" i="45"/>
  <c r="D85" i="44"/>
  <c r="A85" i="44" s="1"/>
  <c r="D110" i="45"/>
  <c r="A110" i="45" s="1"/>
  <c r="D35" i="42"/>
  <c r="A35" i="42" s="1"/>
  <c r="D85" i="46"/>
  <c r="A85" i="46" s="1"/>
  <c r="D85" i="45"/>
  <c r="A85" i="45" s="1"/>
  <c r="D160" i="45"/>
  <c r="A160" i="45" s="1"/>
  <c r="D110" i="46"/>
  <c r="A110" i="46" s="1"/>
  <c r="D185" i="46"/>
  <c r="A185" i="46" s="1"/>
  <c r="D60" i="42"/>
  <c r="A60" i="42" s="1"/>
  <c r="D135" i="44"/>
  <c r="A135" i="44" s="1"/>
  <c r="L135" i="44" s="1"/>
  <c r="D210" i="45"/>
  <c r="A210" i="45" s="1"/>
  <c r="D135" i="46"/>
  <c r="A135" i="46" s="1"/>
  <c r="D210" i="46"/>
  <c r="A210" i="46" s="1"/>
  <c r="D135" i="45"/>
  <c r="A135" i="45" s="1"/>
  <c r="D185" i="42"/>
  <c r="A185" i="42" s="1"/>
  <c r="D160" i="42"/>
  <c r="A160" i="42" s="1"/>
  <c r="D60" i="44"/>
  <c r="A60" i="44" s="1"/>
  <c r="L60" i="44" s="1"/>
  <c r="D60" i="46"/>
  <c r="A60" i="46" s="1"/>
  <c r="D210" i="44"/>
  <c r="A210" i="44" s="1"/>
  <c r="D185" i="45"/>
  <c r="A185" i="45" s="1"/>
  <c r="D110" i="44"/>
  <c r="A110" i="44" s="1"/>
  <c r="D85" i="42"/>
  <c r="A85" i="42" s="1"/>
  <c r="D160" i="46"/>
  <c r="A160" i="46" s="1"/>
  <c r="D210" i="42"/>
  <c r="A210" i="42" s="1"/>
  <c r="D160" i="44"/>
  <c r="A160" i="44" s="1"/>
  <c r="L160" i="44" s="1"/>
  <c r="D110" i="42"/>
  <c r="A110" i="42" s="1"/>
  <c r="D135" i="42"/>
  <c r="A135" i="42" s="1"/>
  <c r="D185" i="44"/>
  <c r="A185" i="44" s="1"/>
  <c r="D160" i="41"/>
  <c r="A160" i="41" s="1"/>
  <c r="D110" i="41"/>
  <c r="A110" i="41" s="1"/>
  <c r="L110" i="41" s="1"/>
  <c r="D185" i="41"/>
  <c r="A185" i="41" s="1"/>
  <c r="D135" i="41"/>
  <c r="A135" i="41" s="1"/>
  <c r="D85" i="41"/>
  <c r="A85" i="41" s="1"/>
  <c r="D210" i="41"/>
  <c r="A210" i="41" s="1"/>
  <c r="P40" i="41"/>
  <c r="P14" i="58"/>
  <c r="P14" i="55"/>
  <c r="P14" i="53"/>
  <c r="P14" i="45"/>
  <c r="P14" i="57"/>
  <c r="P14" i="44"/>
  <c r="P14" i="46"/>
  <c r="P14" i="54"/>
  <c r="P14" i="56"/>
  <c r="P14" i="42"/>
  <c r="P18" i="53"/>
  <c r="P18" i="45"/>
  <c r="P18" i="46"/>
  <c r="P18" i="42"/>
  <c r="P18" i="57"/>
  <c r="P18" i="56"/>
  <c r="P18" i="55"/>
  <c r="P18" i="58"/>
  <c r="P18" i="44"/>
  <c r="P18" i="54"/>
  <c r="P48" i="41"/>
  <c r="P22" i="46"/>
  <c r="P22" i="55"/>
  <c r="P22" i="57"/>
  <c r="P22" i="58"/>
  <c r="P22" i="44"/>
  <c r="P22" i="42"/>
  <c r="P22" i="54"/>
  <c r="P22" i="56"/>
  <c r="P22" i="45"/>
  <c r="P22" i="53"/>
  <c r="I134" i="45"/>
  <c r="N160" i="45"/>
  <c r="G134" i="45"/>
  <c r="I24" i="58"/>
  <c r="J24" i="58" s="1"/>
  <c r="G24" i="58"/>
  <c r="H24" i="58" s="1"/>
  <c r="M134" i="54"/>
  <c r="I8" i="55"/>
  <c r="G8" i="55"/>
  <c r="N35" i="55"/>
  <c r="N43" i="58"/>
  <c r="I16" i="58"/>
  <c r="J16" i="58" s="1"/>
  <c r="G16" i="58"/>
  <c r="I23" i="42"/>
  <c r="J23" i="42" s="1"/>
  <c r="G23" i="42"/>
  <c r="G22" i="56"/>
  <c r="N49" i="56"/>
  <c r="I22" i="56"/>
  <c r="J22" i="56" s="1"/>
  <c r="N44" i="53"/>
  <c r="I17" i="53"/>
  <c r="J17" i="53" s="1"/>
  <c r="G17" i="53"/>
  <c r="G17" i="57"/>
  <c r="N44" i="57"/>
  <c r="I17" i="57"/>
  <c r="J17" i="57" s="1"/>
  <c r="A209" i="53"/>
  <c r="L209" i="53" s="1"/>
  <c r="A84" i="53"/>
  <c r="L84" i="53" s="1"/>
  <c r="I8" i="54"/>
  <c r="G8" i="54"/>
  <c r="N35" i="54"/>
  <c r="J209" i="57"/>
  <c r="M109" i="57"/>
  <c r="A159" i="46"/>
  <c r="I21" i="42"/>
  <c r="J21" i="42" s="1"/>
  <c r="N48" i="42"/>
  <c r="G21" i="42"/>
  <c r="I24" i="55"/>
  <c r="J24" i="55" s="1"/>
  <c r="G24" i="55"/>
  <c r="H24" i="55" s="1"/>
  <c r="N42" i="54"/>
  <c r="I15" i="54"/>
  <c r="J15" i="54" s="1"/>
  <c r="G15" i="54"/>
  <c r="L23" i="58"/>
  <c r="I156" i="44"/>
  <c r="N50" i="55"/>
  <c r="I23" i="55"/>
  <c r="J23" i="55" s="1"/>
  <c r="G23" i="55"/>
  <c r="L49" i="54"/>
  <c r="I49" i="54"/>
  <c r="J49" i="54" s="1"/>
  <c r="G49" i="54"/>
  <c r="P49" i="54"/>
  <c r="M59" i="54"/>
  <c r="P45" i="57"/>
  <c r="L45" i="57"/>
  <c r="G45" i="57"/>
  <c r="I45" i="57"/>
  <c r="J45" i="57" s="1"/>
  <c r="N71" i="57"/>
  <c r="I13" i="53"/>
  <c r="J13" i="53" s="1"/>
  <c r="N40" i="53"/>
  <c r="N66" i="53" s="1"/>
  <c r="G13" i="53"/>
  <c r="P60" i="54"/>
  <c r="A34" i="56"/>
  <c r="L34" i="56" s="1"/>
  <c r="N135" i="45"/>
  <c r="G109" i="45"/>
  <c r="I109" i="45"/>
  <c r="I184" i="58"/>
  <c r="G184" i="58"/>
  <c r="N210" i="58"/>
  <c r="N47" i="58"/>
  <c r="I20" i="58"/>
  <c r="J20" i="58" s="1"/>
  <c r="G20" i="58"/>
  <c r="N110" i="45"/>
  <c r="G84" i="45"/>
  <c r="I84" i="45"/>
  <c r="M184" i="42"/>
  <c r="G8" i="56"/>
  <c r="I8" i="56"/>
  <c r="N35" i="56"/>
  <c r="N42" i="55"/>
  <c r="I15" i="55"/>
  <c r="J15" i="55" s="1"/>
  <c r="G15" i="55"/>
  <c r="N50" i="57"/>
  <c r="I23" i="57"/>
  <c r="J23" i="57" s="1"/>
  <c r="G23" i="57"/>
  <c r="P60" i="44"/>
  <c r="G19" i="55"/>
  <c r="N46" i="55"/>
  <c r="I19" i="55"/>
  <c r="J19" i="55" s="1"/>
  <c r="I23" i="53"/>
  <c r="J23" i="53" s="1"/>
  <c r="G23" i="53"/>
  <c r="G19" i="46"/>
  <c r="N46" i="46"/>
  <c r="I19" i="46"/>
  <c r="J19" i="46" s="1"/>
  <c r="G21" i="44"/>
  <c r="N48" i="44"/>
  <c r="I21" i="44"/>
  <c r="J21" i="44" s="1"/>
  <c r="I181" i="45"/>
  <c r="N185" i="44"/>
  <c r="G159" i="44"/>
  <c r="I159" i="44"/>
  <c r="L109" i="56"/>
  <c r="G109" i="56"/>
  <c r="N135" i="56"/>
  <c r="I109" i="56"/>
  <c r="M109" i="45"/>
  <c r="M184" i="58"/>
  <c r="D36" i="58"/>
  <c r="A36" i="58" s="1"/>
  <c r="D10" i="58"/>
  <c r="A10" i="58" s="1"/>
  <c r="D136" i="58"/>
  <c r="A136" i="58" s="1"/>
  <c r="D61" i="58"/>
  <c r="A61" i="58" s="1"/>
  <c r="D161" i="58"/>
  <c r="A161" i="58" s="1"/>
  <c r="D111" i="58"/>
  <c r="A111" i="58" s="1"/>
  <c r="D86" i="58"/>
  <c r="A86" i="58" s="1"/>
  <c r="D186" i="58"/>
  <c r="A186" i="58" s="1"/>
  <c r="D211" i="58"/>
  <c r="A211" i="58" s="1"/>
  <c r="D10" i="57"/>
  <c r="A10" i="57" s="1"/>
  <c r="D36" i="57"/>
  <c r="A36" i="57" s="1"/>
  <c r="D61" i="57"/>
  <c r="A61" i="57" s="1"/>
  <c r="D86" i="57"/>
  <c r="A86" i="57" s="1"/>
  <c r="D186" i="57"/>
  <c r="A186" i="57" s="1"/>
  <c r="D111" i="57"/>
  <c r="A111" i="57" s="1"/>
  <c r="D211" i="57"/>
  <c r="A211" i="57" s="1"/>
  <c r="D36" i="56"/>
  <c r="A36" i="56" s="1"/>
  <c r="D10" i="56"/>
  <c r="A10" i="56" s="1"/>
  <c r="D136" i="57"/>
  <c r="A136" i="57" s="1"/>
  <c r="D36" i="53"/>
  <c r="A36" i="53" s="1"/>
  <c r="D10" i="53"/>
  <c r="A10" i="53" s="1"/>
  <c r="D10" i="55"/>
  <c r="A10" i="55" s="1"/>
  <c r="D36" i="55"/>
  <c r="A36" i="55" s="1"/>
  <c r="D10" i="54"/>
  <c r="A10" i="54" s="1"/>
  <c r="D36" i="54"/>
  <c r="A36" i="54" s="1"/>
  <c r="D161" i="57"/>
  <c r="A161" i="57" s="1"/>
  <c r="D111" i="56"/>
  <c r="A111" i="56" s="1"/>
  <c r="D186" i="55"/>
  <c r="A186" i="55" s="1"/>
  <c r="D61" i="54"/>
  <c r="A61" i="54" s="1"/>
  <c r="D211" i="56"/>
  <c r="A211" i="56" s="1"/>
  <c r="D86" i="56"/>
  <c r="A86" i="56" s="1"/>
  <c r="D161" i="54"/>
  <c r="A161" i="54" s="1"/>
  <c r="D211" i="53"/>
  <c r="A211" i="53" s="1"/>
  <c r="D186" i="56"/>
  <c r="A186" i="56" s="1"/>
  <c r="D161" i="55"/>
  <c r="A161" i="55" s="1"/>
  <c r="D136" i="54"/>
  <c r="A136" i="54" s="1"/>
  <c r="D111" i="53"/>
  <c r="A111" i="53" s="1"/>
  <c r="D161" i="56"/>
  <c r="A161" i="56" s="1"/>
  <c r="D136" i="56"/>
  <c r="A136" i="56" s="1"/>
  <c r="D136" i="55"/>
  <c r="A136" i="55" s="1"/>
  <c r="D186" i="54"/>
  <c r="A186" i="54" s="1"/>
  <c r="D161" i="53"/>
  <c r="A161" i="53" s="1"/>
  <c r="D111" i="55"/>
  <c r="A111" i="55" s="1"/>
  <c r="D86" i="53"/>
  <c r="A86" i="53" s="1"/>
  <c r="D61" i="56"/>
  <c r="A61" i="56" s="1"/>
  <c r="D61" i="55"/>
  <c r="A61" i="55" s="1"/>
  <c r="D111" i="54"/>
  <c r="A111" i="54" s="1"/>
  <c r="D61" i="53"/>
  <c r="A61" i="53" s="1"/>
  <c r="D211" i="54"/>
  <c r="A211" i="54" s="1"/>
  <c r="D86" i="54"/>
  <c r="A86" i="54" s="1"/>
  <c r="D211" i="55"/>
  <c r="A211" i="55" s="1"/>
  <c r="D136" i="53"/>
  <c r="A136" i="53" s="1"/>
  <c r="D86" i="55"/>
  <c r="A86" i="55" s="1"/>
  <c r="D186" i="53"/>
  <c r="A186" i="53" s="1"/>
  <c r="D36" i="45"/>
  <c r="A36" i="45" s="1"/>
  <c r="D10" i="44"/>
  <c r="A10" i="44" s="1"/>
  <c r="D36" i="46"/>
  <c r="A36" i="46" s="1"/>
  <c r="D10" i="45"/>
  <c r="A10" i="45" s="1"/>
  <c r="D36" i="44"/>
  <c r="A36" i="44" s="1"/>
  <c r="D10" i="42"/>
  <c r="A10" i="42" s="1"/>
  <c r="D36" i="42"/>
  <c r="A36" i="42" s="1"/>
  <c r="D10" i="46"/>
  <c r="A10" i="46" s="1"/>
  <c r="D61" i="44"/>
  <c r="A61" i="44" s="1"/>
  <c r="D111" i="45"/>
  <c r="A111" i="45" s="1"/>
  <c r="D61" i="45"/>
  <c r="A61" i="45" s="1"/>
  <c r="D136" i="46"/>
  <c r="A136" i="46" s="1"/>
  <c r="D86" i="46"/>
  <c r="A86" i="46" s="1"/>
  <c r="D136" i="45"/>
  <c r="A136" i="45" s="1"/>
  <c r="D186" i="46"/>
  <c r="A186" i="46" s="1"/>
  <c r="D61" i="46"/>
  <c r="A61" i="46" s="1"/>
  <c r="D161" i="46"/>
  <c r="A161" i="46" s="1"/>
  <c r="D111" i="44"/>
  <c r="A111" i="44" s="1"/>
  <c r="D161" i="42"/>
  <c r="A161" i="42" s="1"/>
  <c r="D111" i="42"/>
  <c r="A111" i="42" s="1"/>
  <c r="D86" i="45"/>
  <c r="A86" i="45" s="1"/>
  <c r="D86" i="44"/>
  <c r="A86" i="44" s="1"/>
  <c r="D211" i="42"/>
  <c r="A211" i="42" s="1"/>
  <c r="D136" i="42"/>
  <c r="A136" i="42" s="1"/>
  <c r="D86" i="42"/>
  <c r="A86" i="42" s="1"/>
  <c r="D211" i="46"/>
  <c r="A211" i="46" s="1"/>
  <c r="D111" i="46"/>
  <c r="A111" i="46" s="1"/>
  <c r="D136" i="44"/>
  <c r="A136" i="44" s="1"/>
  <c r="D211" i="45"/>
  <c r="A211" i="45" s="1"/>
  <c r="D186" i="45"/>
  <c r="A186" i="45" s="1"/>
  <c r="D161" i="45"/>
  <c r="A161" i="45" s="1"/>
  <c r="D161" i="44"/>
  <c r="A161" i="44" s="1"/>
  <c r="D211" i="44"/>
  <c r="A211" i="44" s="1"/>
  <c r="D61" i="42"/>
  <c r="A61" i="42" s="1"/>
  <c r="D186" i="44"/>
  <c r="A186" i="44" s="1"/>
  <c r="D186" i="42"/>
  <c r="A186" i="42" s="1"/>
  <c r="D186" i="41"/>
  <c r="A186" i="41" s="1"/>
  <c r="D136" i="41"/>
  <c r="A136" i="41" s="1"/>
  <c r="D86" i="41"/>
  <c r="A86" i="41" s="1"/>
  <c r="D161" i="41"/>
  <c r="A161" i="41" s="1"/>
  <c r="D211" i="41"/>
  <c r="A211" i="41" s="1"/>
  <c r="D111" i="41"/>
  <c r="A111" i="41" s="1"/>
  <c r="N41" i="53"/>
  <c r="I14" i="53"/>
  <c r="J14" i="53" s="1"/>
  <c r="G14" i="53"/>
  <c r="N47" i="46"/>
  <c r="I20" i="46"/>
  <c r="J20" i="46" s="1"/>
  <c r="G20" i="46"/>
  <c r="G19" i="53"/>
  <c r="N46" i="53"/>
  <c r="G46" i="53" s="1"/>
  <c r="I19" i="53"/>
  <c r="J19" i="53" s="1"/>
  <c r="I134" i="54"/>
  <c r="N160" i="54"/>
  <c r="G134" i="54"/>
  <c r="N43" i="44"/>
  <c r="I16" i="44"/>
  <c r="J16" i="44" s="1"/>
  <c r="G16" i="44"/>
  <c r="N41" i="46"/>
  <c r="I41" i="46" s="1"/>
  <c r="J41" i="46" s="1"/>
  <c r="I14" i="46"/>
  <c r="J14" i="46" s="1"/>
  <c r="G14" i="46"/>
  <c r="N43" i="54"/>
  <c r="I16" i="54"/>
  <c r="J16" i="54" s="1"/>
  <c r="G16" i="54"/>
  <c r="H209" i="57"/>
  <c r="A209" i="46"/>
  <c r="L209" i="46" s="1"/>
  <c r="G17" i="44"/>
  <c r="N44" i="44"/>
  <c r="I17" i="44"/>
  <c r="J17" i="44" s="1"/>
  <c r="N40" i="56"/>
  <c r="I13" i="56"/>
  <c r="J13" i="56" s="1"/>
  <c r="G13" i="56"/>
  <c r="I184" i="54"/>
  <c r="N210" i="54"/>
  <c r="G184" i="54"/>
  <c r="I59" i="57"/>
  <c r="N85" i="57"/>
  <c r="G59" i="57"/>
  <c r="N49" i="55"/>
  <c r="I22" i="55"/>
  <c r="J22" i="55" s="1"/>
  <c r="G22" i="55"/>
  <c r="N135" i="55"/>
  <c r="G109" i="55"/>
  <c r="I109" i="55"/>
  <c r="H34" i="54"/>
  <c r="L134" i="56"/>
  <c r="G134" i="56"/>
  <c r="I134" i="56"/>
  <c r="N160" i="56"/>
  <c r="A159" i="56"/>
  <c r="L159" i="56" s="1"/>
  <c r="I8" i="57"/>
  <c r="G8" i="57"/>
  <c r="N35" i="57"/>
  <c r="N50" i="54"/>
  <c r="I23" i="54"/>
  <c r="J23" i="54" s="1"/>
  <c r="G23" i="54"/>
  <c r="G184" i="42"/>
  <c r="I184" i="42"/>
  <c r="N210" i="42"/>
  <c r="L15" i="55"/>
  <c r="N46" i="54"/>
  <c r="I19" i="54"/>
  <c r="J19" i="54" s="1"/>
  <c r="G19" i="54"/>
  <c r="G84" i="57"/>
  <c r="I84" i="57"/>
  <c r="N110" i="57"/>
  <c r="J34" i="44"/>
  <c r="G19" i="56"/>
  <c r="N46" i="56"/>
  <c r="I19" i="56"/>
  <c r="J19" i="56" s="1"/>
  <c r="M134" i="45"/>
  <c r="N49" i="57"/>
  <c r="I22" i="57"/>
  <c r="J22" i="57" s="1"/>
  <c r="G22" i="57"/>
  <c r="M209" i="42"/>
  <c r="J109" i="57"/>
  <c r="G23" i="44"/>
  <c r="N50" i="44"/>
  <c r="I23" i="44"/>
  <c r="J23" i="44" s="1"/>
  <c r="I184" i="44"/>
  <c r="G184" i="44"/>
  <c r="N210" i="44"/>
  <c r="H59" i="54"/>
  <c r="M8" i="56"/>
  <c r="N45" i="54"/>
  <c r="I18" i="54"/>
  <c r="J18" i="54" s="1"/>
  <c r="G18" i="54"/>
  <c r="N47" i="42"/>
  <c r="I20" i="42"/>
  <c r="J20" i="42" s="1"/>
  <c r="G20" i="42"/>
  <c r="P11" i="46"/>
  <c r="P11" i="55"/>
  <c r="P11" i="56"/>
  <c r="P11" i="58"/>
  <c r="P11" i="44"/>
  <c r="P11" i="54"/>
  <c r="P11" i="53"/>
  <c r="P11" i="42"/>
  <c r="P11" i="45"/>
  <c r="P11" i="57"/>
  <c r="P15" i="45"/>
  <c r="P15" i="54"/>
  <c r="P15" i="55"/>
  <c r="P15" i="44"/>
  <c r="P15" i="42"/>
  <c r="P15" i="57"/>
  <c r="P15" i="56"/>
  <c r="P15" i="53"/>
  <c r="P15" i="58"/>
  <c r="P15" i="46"/>
  <c r="P45" i="41"/>
  <c r="P19" i="45"/>
  <c r="P19" i="56"/>
  <c r="P19" i="54"/>
  <c r="P19" i="53"/>
  <c r="P19" i="55"/>
  <c r="P19" i="44"/>
  <c r="P19" i="57"/>
  <c r="P19" i="46"/>
  <c r="P19" i="58"/>
  <c r="P19" i="42"/>
  <c r="P23" i="45"/>
  <c r="P23" i="57"/>
  <c r="P23" i="55"/>
  <c r="P23" i="53"/>
  <c r="P23" i="56"/>
  <c r="P23" i="42"/>
  <c r="P23" i="46"/>
  <c r="P23" i="58"/>
  <c r="P23" i="44"/>
  <c r="P23" i="54"/>
  <c r="N41" i="56"/>
  <c r="I14" i="56"/>
  <c r="J14" i="56" s="1"/>
  <c r="G14" i="56"/>
  <c r="M84" i="54"/>
  <c r="N44" i="45"/>
  <c r="I17" i="45"/>
  <c r="J17" i="45" s="1"/>
  <c r="G17" i="45"/>
  <c r="L20" i="46"/>
  <c r="N46" i="58"/>
  <c r="I19" i="58"/>
  <c r="J19" i="58" s="1"/>
  <c r="G19" i="58"/>
  <c r="M8" i="45"/>
  <c r="M8" i="53"/>
  <c r="N40" i="54"/>
  <c r="I13" i="54"/>
  <c r="J13" i="54" s="1"/>
  <c r="G13" i="54"/>
  <c r="N45" i="44"/>
  <c r="I18" i="44"/>
  <c r="J18" i="44" s="1"/>
  <c r="G18" i="44"/>
  <c r="G109" i="58"/>
  <c r="I109" i="58"/>
  <c r="N135" i="58"/>
  <c r="N49" i="42"/>
  <c r="I22" i="42"/>
  <c r="J22" i="42" s="1"/>
  <c r="G22" i="42"/>
  <c r="N41" i="54"/>
  <c r="I14" i="54"/>
  <c r="J14" i="54" s="1"/>
  <c r="G14" i="54"/>
  <c r="G84" i="55"/>
  <c r="I84" i="55"/>
  <c r="N110" i="55"/>
  <c r="M209" i="44"/>
  <c r="P160" i="44"/>
  <c r="N50" i="53"/>
  <c r="I24" i="53"/>
  <c r="J24" i="53" s="1"/>
  <c r="G24" i="53"/>
  <c r="H24" i="53" s="1"/>
  <c r="I209" i="45"/>
  <c r="G209" i="45"/>
  <c r="N47" i="45"/>
  <c r="I20" i="45"/>
  <c r="J20" i="45" s="1"/>
  <c r="G20" i="45"/>
  <c r="L14" i="46"/>
  <c r="A159" i="53"/>
  <c r="L159" i="53" s="1"/>
  <c r="A34" i="53"/>
  <c r="L34" i="53" s="1"/>
  <c r="A59" i="53"/>
  <c r="L59" i="53" s="1"/>
  <c r="L16" i="54"/>
  <c r="M209" i="57"/>
  <c r="L184" i="46"/>
  <c r="G184" i="46"/>
  <c r="I184" i="46"/>
  <c r="N210" i="46"/>
  <c r="L84" i="46"/>
  <c r="I84" i="46"/>
  <c r="N110" i="46"/>
  <c r="G84" i="46"/>
  <c r="J84" i="58"/>
  <c r="N47" i="53"/>
  <c r="I20" i="53"/>
  <c r="J20" i="53" s="1"/>
  <c r="G20" i="53"/>
  <c r="I24" i="44"/>
  <c r="J24" i="44" s="1"/>
  <c r="G24" i="44"/>
  <c r="H24" i="44" s="1"/>
  <c r="I109" i="42"/>
  <c r="N135" i="42"/>
  <c r="G109" i="42"/>
  <c r="L13" i="56"/>
  <c r="M34" i="45"/>
  <c r="N49" i="46"/>
  <c r="I49" i="46" s="1"/>
  <c r="J49" i="46" s="1"/>
  <c r="I22" i="46"/>
  <c r="J22" i="46" s="1"/>
  <c r="G22" i="46"/>
  <c r="L22" i="55"/>
  <c r="M59" i="55"/>
  <c r="N43" i="56"/>
  <c r="I16" i="56"/>
  <c r="J16" i="56" s="1"/>
  <c r="G16" i="56"/>
  <c r="M34" i="54"/>
  <c r="I81" i="56"/>
  <c r="I131" i="56" s="1"/>
  <c r="I181" i="56" s="1"/>
  <c r="I106" i="56"/>
  <c r="I156" i="56" s="1"/>
  <c r="I206" i="56" s="1"/>
  <c r="L59" i="56"/>
  <c r="I59" i="56"/>
  <c r="G59" i="56"/>
  <c r="N85" i="56"/>
  <c r="I159" i="45"/>
  <c r="N185" i="45"/>
  <c r="G159" i="45"/>
  <c r="G209" i="58"/>
  <c r="I209" i="58"/>
  <c r="M159" i="42"/>
  <c r="G159" i="57"/>
  <c r="I159" i="57"/>
  <c r="N185" i="57"/>
  <c r="I134" i="55"/>
  <c r="N160" i="55"/>
  <c r="G134" i="55"/>
  <c r="N42" i="56"/>
  <c r="I15" i="56"/>
  <c r="J15" i="56" s="1"/>
  <c r="G15" i="56"/>
  <c r="G19" i="45"/>
  <c r="N46" i="45"/>
  <c r="I19" i="45"/>
  <c r="J19" i="45" s="1"/>
  <c r="I23" i="46"/>
  <c r="J23" i="46" s="1"/>
  <c r="N50" i="46"/>
  <c r="G23" i="46"/>
  <c r="L19" i="54"/>
  <c r="M209" i="55"/>
  <c r="H34" i="44"/>
  <c r="G15" i="53"/>
  <c r="N42" i="53"/>
  <c r="I15" i="53"/>
  <c r="J15" i="53" s="1"/>
  <c r="M109" i="54"/>
  <c r="N10" i="58"/>
  <c r="N10" i="57"/>
  <c r="N10" i="56"/>
  <c r="N10" i="53"/>
  <c r="N10" i="55"/>
  <c r="N10" i="54"/>
  <c r="N10" i="42"/>
  <c r="N10" i="46"/>
  <c r="N10" i="45"/>
  <c r="N10" i="44"/>
  <c r="N48" i="46"/>
  <c r="I21" i="46"/>
  <c r="J21" i="46" s="1"/>
  <c r="G21" i="46"/>
  <c r="L134" i="53"/>
  <c r="G134" i="53"/>
  <c r="N160" i="53"/>
  <c r="I134" i="53"/>
  <c r="N48" i="55"/>
  <c r="I21" i="55"/>
  <c r="J21" i="55" s="1"/>
  <c r="G21" i="55"/>
  <c r="I13" i="44"/>
  <c r="J13" i="44" s="1"/>
  <c r="N40" i="44"/>
  <c r="G13" i="44"/>
  <c r="I22" i="53"/>
  <c r="J22" i="53" s="1"/>
  <c r="N49" i="53"/>
  <c r="G22" i="53"/>
  <c r="M84" i="45"/>
  <c r="N40" i="55"/>
  <c r="I13" i="55"/>
  <c r="J13" i="55" s="1"/>
  <c r="G13" i="55"/>
  <c r="D11" i="58"/>
  <c r="D37" i="58"/>
  <c r="A37" i="58" s="1"/>
  <c r="D62" i="58"/>
  <c r="A62" i="58" s="1"/>
  <c r="D112" i="58"/>
  <c r="A112" i="58" s="1"/>
  <c r="D137" i="58"/>
  <c r="A137" i="58" s="1"/>
  <c r="D187" i="58"/>
  <c r="A187" i="58" s="1"/>
  <c r="D212" i="58"/>
  <c r="A212" i="58" s="1"/>
  <c r="D162" i="58"/>
  <c r="A162" i="58" s="1"/>
  <c r="D87" i="58"/>
  <c r="A87" i="58" s="1"/>
  <c r="D162" i="57"/>
  <c r="A162" i="57" s="1"/>
  <c r="D87" i="57"/>
  <c r="A87" i="57" s="1"/>
  <c r="D11" i="57"/>
  <c r="D37" i="57"/>
  <c r="A37" i="57" s="1"/>
  <c r="D11" i="56"/>
  <c r="A11" i="56" s="1"/>
  <c r="D137" i="57"/>
  <c r="A137" i="57" s="1"/>
  <c r="D187" i="57"/>
  <c r="A187" i="57" s="1"/>
  <c r="D37" i="56"/>
  <c r="A37" i="56" s="1"/>
  <c r="D212" i="57"/>
  <c r="A212" i="57" s="1"/>
  <c r="D112" i="57"/>
  <c r="A112" i="57" s="1"/>
  <c r="D11" i="55"/>
  <c r="D11" i="54"/>
  <c r="D37" i="55"/>
  <c r="A37" i="55" s="1"/>
  <c r="D62" i="57"/>
  <c r="A62" i="57" s="1"/>
  <c r="D37" i="54"/>
  <c r="A37" i="54" s="1"/>
  <c r="D37" i="53"/>
  <c r="A37" i="53" s="1"/>
  <c r="D11" i="53"/>
  <c r="D87" i="55"/>
  <c r="A87" i="55" s="1"/>
  <c r="D137" i="53"/>
  <c r="A137" i="53" s="1"/>
  <c r="D212" i="55"/>
  <c r="A212" i="55" s="1"/>
  <c r="D62" i="53"/>
  <c r="A62" i="53" s="1"/>
  <c r="D62" i="56"/>
  <c r="A62" i="56" s="1"/>
  <c r="D187" i="56"/>
  <c r="A187" i="56" s="1"/>
  <c r="D112" i="56"/>
  <c r="A112" i="56" s="1"/>
  <c r="D112" i="55"/>
  <c r="A112" i="55" s="1"/>
  <c r="D162" i="55"/>
  <c r="A162" i="55" s="1"/>
  <c r="D137" i="54"/>
  <c r="A137" i="54" s="1"/>
  <c r="D187" i="53"/>
  <c r="A187" i="53" s="1"/>
  <c r="D162" i="56"/>
  <c r="A162" i="56" s="1"/>
  <c r="D87" i="56"/>
  <c r="A87" i="56" s="1"/>
  <c r="D137" i="55"/>
  <c r="A137" i="55" s="1"/>
  <c r="D112" i="54"/>
  <c r="A112" i="54" s="1"/>
  <c r="D62" i="54"/>
  <c r="A62" i="54" s="1"/>
  <c r="D187" i="55"/>
  <c r="A187" i="55" s="1"/>
  <c r="D62" i="55"/>
  <c r="A62" i="55" s="1"/>
  <c r="D162" i="54"/>
  <c r="A162" i="54" s="1"/>
  <c r="D87" i="54"/>
  <c r="A87" i="54" s="1"/>
  <c r="D87" i="53"/>
  <c r="A87" i="53" s="1"/>
  <c r="D212" i="53"/>
  <c r="A212" i="53" s="1"/>
  <c r="D162" i="53"/>
  <c r="A162" i="53" s="1"/>
  <c r="D187" i="54"/>
  <c r="A187" i="54" s="1"/>
  <c r="D212" i="54"/>
  <c r="A212" i="54" s="1"/>
  <c r="D112" i="53"/>
  <c r="A112" i="53" s="1"/>
  <c r="D137" i="56"/>
  <c r="A137" i="56" s="1"/>
  <c r="D212" i="56"/>
  <c r="A212" i="56" s="1"/>
  <c r="D37" i="44"/>
  <c r="A37" i="44" s="1"/>
  <c r="D11" i="46"/>
  <c r="D37" i="42"/>
  <c r="A37" i="42" s="1"/>
  <c r="D11" i="44"/>
  <c r="D11" i="42"/>
  <c r="D87" i="44"/>
  <c r="A87" i="44" s="1"/>
  <c r="D37" i="46"/>
  <c r="A37" i="46" s="1"/>
  <c r="D11" i="45"/>
  <c r="A11" i="45" s="1"/>
  <c r="D37" i="45"/>
  <c r="A37" i="45" s="1"/>
  <c r="D62" i="44"/>
  <c r="A62" i="44" s="1"/>
  <c r="D87" i="46"/>
  <c r="A87" i="46" s="1"/>
  <c r="D212" i="46"/>
  <c r="A212" i="46" s="1"/>
  <c r="D87" i="45"/>
  <c r="A87" i="45" s="1"/>
  <c r="D112" i="46"/>
  <c r="A112" i="46" s="1"/>
  <c r="D162" i="44"/>
  <c r="A162" i="44" s="1"/>
  <c r="D62" i="42"/>
  <c r="A62" i="42" s="1"/>
  <c r="D62" i="46"/>
  <c r="A62" i="46" s="1"/>
  <c r="D212" i="45"/>
  <c r="A212" i="45" s="1"/>
  <c r="D162" i="45"/>
  <c r="A162" i="45" s="1"/>
  <c r="D112" i="45"/>
  <c r="A112" i="45" s="1"/>
  <c r="D137" i="44"/>
  <c r="A137" i="44" s="1"/>
  <c r="D162" i="42"/>
  <c r="A162" i="42" s="1"/>
  <c r="D187" i="46"/>
  <c r="A187" i="46" s="1"/>
  <c r="D62" i="45"/>
  <c r="A62" i="45" s="1"/>
  <c r="D112" i="44"/>
  <c r="A112" i="44" s="1"/>
  <c r="D87" i="42"/>
  <c r="A87" i="42" s="1"/>
  <c r="D187" i="45"/>
  <c r="A187" i="45" s="1"/>
  <c r="D187" i="44"/>
  <c r="A187" i="44" s="1"/>
  <c r="D162" i="46"/>
  <c r="A162" i="46" s="1"/>
  <c r="D212" i="42"/>
  <c r="A212" i="42" s="1"/>
  <c r="D112" i="42"/>
  <c r="A112" i="42" s="1"/>
  <c r="D212" i="44"/>
  <c r="A212" i="44" s="1"/>
  <c r="D137" i="46"/>
  <c r="A137" i="46" s="1"/>
  <c r="D187" i="42"/>
  <c r="A187" i="42" s="1"/>
  <c r="D137" i="45"/>
  <c r="A137" i="45" s="1"/>
  <c r="D137" i="42"/>
  <c r="A137" i="42" s="1"/>
  <c r="D212" i="41"/>
  <c r="A212" i="41" s="1"/>
  <c r="D112" i="41"/>
  <c r="A112" i="41" s="1"/>
  <c r="D187" i="41"/>
  <c r="A187" i="41" s="1"/>
  <c r="D137" i="41"/>
  <c r="A137" i="41" s="1"/>
  <c r="D87" i="41"/>
  <c r="A87" i="41" s="1"/>
  <c r="D162" i="41"/>
  <c r="A162" i="41" s="1"/>
  <c r="D12" i="58"/>
  <c r="D38" i="58"/>
  <c r="A38" i="58" s="1"/>
  <c r="I3" i="58"/>
  <c r="D188" i="58"/>
  <c r="A188" i="58" s="1"/>
  <c r="D88" i="58"/>
  <c r="A88" i="58" s="1"/>
  <c r="D113" i="58"/>
  <c r="A113" i="58" s="1"/>
  <c r="D163" i="58"/>
  <c r="A163" i="58" s="1"/>
  <c r="D63" i="58"/>
  <c r="A63" i="58" s="1"/>
  <c r="D138" i="58"/>
  <c r="A138" i="58" s="1"/>
  <c r="D213" i="58"/>
  <c r="A213" i="58" s="1"/>
  <c r="D38" i="57"/>
  <c r="A38" i="57" s="1"/>
  <c r="D12" i="57"/>
  <c r="A12" i="57" s="1"/>
  <c r="I3" i="57"/>
  <c r="D113" i="57"/>
  <c r="A113" i="57" s="1"/>
  <c r="D88" i="57"/>
  <c r="A88" i="57" s="1"/>
  <c r="D213" i="57"/>
  <c r="A213" i="57" s="1"/>
  <c r="I3" i="56"/>
  <c r="D163" i="57"/>
  <c r="A163" i="57" s="1"/>
  <c r="D63" i="57"/>
  <c r="A63" i="57" s="1"/>
  <c r="D12" i="56"/>
  <c r="A12" i="56" s="1"/>
  <c r="D138" i="57"/>
  <c r="A138" i="57" s="1"/>
  <c r="D38" i="56"/>
  <c r="A38" i="56" s="1"/>
  <c r="D38" i="55"/>
  <c r="A38" i="55" s="1"/>
  <c r="I3" i="53"/>
  <c r="I3" i="54"/>
  <c r="I54" i="54" s="1"/>
  <c r="D188" i="57"/>
  <c r="A188" i="57" s="1"/>
  <c r="D38" i="54"/>
  <c r="A38" i="54" s="1"/>
  <c r="D12" i="54"/>
  <c r="D38" i="53"/>
  <c r="A38" i="53" s="1"/>
  <c r="D12" i="53"/>
  <c r="D12" i="55"/>
  <c r="A12" i="55" s="1"/>
  <c r="I3" i="55"/>
  <c r="I54" i="55" s="1"/>
  <c r="D63" i="56"/>
  <c r="A63" i="56" s="1"/>
  <c r="D213" i="56"/>
  <c r="A213" i="56" s="1"/>
  <c r="D113" i="55"/>
  <c r="A113" i="55" s="1"/>
  <c r="D163" i="54"/>
  <c r="A163" i="54" s="1"/>
  <c r="D138" i="54"/>
  <c r="A138" i="54" s="1"/>
  <c r="D88" i="56"/>
  <c r="A88" i="56" s="1"/>
  <c r="D138" i="55"/>
  <c r="A138" i="55" s="1"/>
  <c r="D63" i="55"/>
  <c r="A63" i="55" s="1"/>
  <c r="D113" i="53"/>
  <c r="A113" i="53" s="1"/>
  <c r="D138" i="56"/>
  <c r="A138" i="56" s="1"/>
  <c r="D113" i="54"/>
  <c r="A113" i="54" s="1"/>
  <c r="D88" i="54"/>
  <c r="A88" i="54" s="1"/>
  <c r="D63" i="53"/>
  <c r="A63" i="53" s="1"/>
  <c r="D113" i="56"/>
  <c r="A113" i="56" s="1"/>
  <c r="D163" i="55"/>
  <c r="A163" i="55" s="1"/>
  <c r="D88" i="55"/>
  <c r="A88" i="55" s="1"/>
  <c r="D188" i="54"/>
  <c r="A188" i="54" s="1"/>
  <c r="D63" i="54"/>
  <c r="A63" i="54" s="1"/>
  <c r="D138" i="53"/>
  <c r="A138" i="53" s="1"/>
  <c r="D163" i="56"/>
  <c r="A163" i="56" s="1"/>
  <c r="D88" i="53"/>
  <c r="A88" i="53" s="1"/>
  <c r="D213" i="55"/>
  <c r="A213" i="55" s="1"/>
  <c r="D188" i="56"/>
  <c r="A188" i="56" s="1"/>
  <c r="D188" i="55"/>
  <c r="A188" i="55" s="1"/>
  <c r="D213" i="54"/>
  <c r="A213" i="54" s="1"/>
  <c r="D163" i="53"/>
  <c r="A163" i="53" s="1"/>
  <c r="D188" i="53"/>
  <c r="A188" i="53" s="1"/>
  <c r="D213" i="53"/>
  <c r="A213" i="53" s="1"/>
  <c r="I3" i="42"/>
  <c r="D12" i="45"/>
  <c r="D38" i="42"/>
  <c r="A38" i="42" s="1"/>
  <c r="D12" i="42"/>
  <c r="D38" i="45"/>
  <c r="A38" i="45" s="1"/>
  <c r="D12" i="46"/>
  <c r="I3" i="46"/>
  <c r="D12" i="44"/>
  <c r="D113" i="42"/>
  <c r="A113" i="42" s="1"/>
  <c r="D88" i="44"/>
  <c r="A88" i="44" s="1"/>
  <c r="D38" i="44"/>
  <c r="A38" i="44" s="1"/>
  <c r="I3" i="44"/>
  <c r="D38" i="46"/>
  <c r="A38" i="46" s="1"/>
  <c r="I3" i="45"/>
  <c r="D88" i="42"/>
  <c r="A88" i="42" s="1"/>
  <c r="D213" i="45"/>
  <c r="A213" i="45" s="1"/>
  <c r="D63" i="45"/>
  <c r="A63" i="45" s="1"/>
  <c r="D188" i="45"/>
  <c r="A188" i="45" s="1"/>
  <c r="D113" i="44"/>
  <c r="A113" i="44" s="1"/>
  <c r="D188" i="46"/>
  <c r="A188" i="46" s="1"/>
  <c r="D163" i="46"/>
  <c r="A163" i="46" s="1"/>
  <c r="D138" i="44"/>
  <c r="A138" i="44" s="1"/>
  <c r="D138" i="46"/>
  <c r="A138" i="46" s="1"/>
  <c r="D188" i="44"/>
  <c r="A188" i="44" s="1"/>
  <c r="D213" i="44"/>
  <c r="A213" i="44" s="1"/>
  <c r="D138" i="42"/>
  <c r="A138" i="42" s="1"/>
  <c r="D88" i="46"/>
  <c r="A88" i="46" s="1"/>
  <c r="D138" i="45"/>
  <c r="A138" i="45" s="1"/>
  <c r="D163" i="42"/>
  <c r="A163" i="42" s="1"/>
  <c r="D63" i="46"/>
  <c r="A63" i="46" s="1"/>
  <c r="D113" i="45"/>
  <c r="A113" i="45" s="1"/>
  <c r="D88" i="45"/>
  <c r="A88" i="45" s="1"/>
  <c r="D163" i="44"/>
  <c r="A163" i="44" s="1"/>
  <c r="D163" i="45"/>
  <c r="A163" i="45" s="1"/>
  <c r="D213" i="46"/>
  <c r="A213" i="46" s="1"/>
  <c r="D113" i="46"/>
  <c r="A113" i="46" s="1"/>
  <c r="D63" i="44"/>
  <c r="A63" i="44" s="1"/>
  <c r="D63" i="42"/>
  <c r="A63" i="42" s="1"/>
  <c r="D213" i="42"/>
  <c r="A213" i="42" s="1"/>
  <c r="D188" i="42"/>
  <c r="A188" i="42" s="1"/>
  <c r="D188" i="41"/>
  <c r="A188" i="41" s="1"/>
  <c r="D138" i="41"/>
  <c r="A138" i="41" s="1"/>
  <c r="D88" i="41"/>
  <c r="A88" i="41" s="1"/>
  <c r="D213" i="41"/>
  <c r="A213" i="41" s="1"/>
  <c r="D113" i="41"/>
  <c r="A113" i="41" s="1"/>
  <c r="D163" i="41"/>
  <c r="A163" i="41" s="1"/>
  <c r="P24" i="55"/>
  <c r="P24" i="44"/>
  <c r="P24" i="42"/>
  <c r="P24" i="54"/>
  <c r="P24" i="57"/>
  <c r="P24" i="53"/>
  <c r="P24" i="45"/>
  <c r="P24" i="46"/>
  <c r="P24" i="56"/>
  <c r="P24" i="58"/>
  <c r="L14" i="56"/>
  <c r="N110" i="54"/>
  <c r="G84" i="54"/>
  <c r="I84" i="54"/>
  <c r="N47" i="55"/>
  <c r="I20" i="55"/>
  <c r="J20" i="55" s="1"/>
  <c r="G20" i="55"/>
  <c r="I24" i="54"/>
  <c r="J24" i="54" s="1"/>
  <c r="G24" i="54"/>
  <c r="H24" i="54" s="1"/>
  <c r="G14" i="42"/>
  <c r="N41" i="42"/>
  <c r="I14" i="42"/>
  <c r="J14" i="42" s="1"/>
  <c r="I8" i="45"/>
  <c r="N35" i="45"/>
  <c r="G8" i="45"/>
  <c r="N35" i="53"/>
  <c r="G8" i="53"/>
  <c r="I8" i="53"/>
  <c r="N42" i="57"/>
  <c r="I15" i="57"/>
  <c r="J15" i="57" s="1"/>
  <c r="G15" i="57"/>
  <c r="L14" i="54"/>
  <c r="G209" i="44"/>
  <c r="I209" i="44"/>
  <c r="J134" i="44"/>
  <c r="L24" i="53"/>
  <c r="I16" i="55"/>
  <c r="J16" i="55" s="1"/>
  <c r="N43" i="55"/>
  <c r="G16" i="55"/>
  <c r="G13" i="46"/>
  <c r="N40" i="46"/>
  <c r="I13" i="46"/>
  <c r="J13" i="46" s="1"/>
  <c r="L20" i="53"/>
  <c r="L24" i="44"/>
  <c r="I34" i="45"/>
  <c r="N60" i="45"/>
  <c r="G34" i="45"/>
  <c r="G13" i="57"/>
  <c r="N40" i="57"/>
  <c r="I13" i="57"/>
  <c r="J13" i="57" s="1"/>
  <c r="L22" i="46"/>
  <c r="G17" i="58"/>
  <c r="N44" i="58"/>
  <c r="I17" i="58"/>
  <c r="J17" i="58" s="1"/>
  <c r="P210" i="57"/>
  <c r="N43" i="46"/>
  <c r="I16" i="46"/>
  <c r="J16" i="46" s="1"/>
  <c r="G16" i="46"/>
  <c r="J34" i="58"/>
  <c r="G13" i="58"/>
  <c r="N40" i="58"/>
  <c r="I13" i="58"/>
  <c r="J13" i="58" s="1"/>
  <c r="G59" i="55"/>
  <c r="I59" i="55"/>
  <c r="N85" i="55"/>
  <c r="L16" i="56"/>
  <c r="N48" i="54"/>
  <c r="N75" i="54" s="1"/>
  <c r="I21" i="54"/>
  <c r="J21" i="54" s="1"/>
  <c r="G21" i="54"/>
  <c r="N185" i="42"/>
  <c r="G159" i="42"/>
  <c r="I159" i="42"/>
  <c r="I41" i="45"/>
  <c r="J41" i="45" s="1"/>
  <c r="L41" i="45"/>
  <c r="P41" i="45"/>
  <c r="G41" i="45"/>
  <c r="N67" i="45"/>
  <c r="N43" i="53"/>
  <c r="I16" i="53"/>
  <c r="J16" i="53" s="1"/>
  <c r="G16" i="53"/>
  <c r="N48" i="45"/>
  <c r="I21" i="45"/>
  <c r="J21" i="45" s="1"/>
  <c r="G21" i="45"/>
  <c r="J8" i="46"/>
  <c r="G47" i="44"/>
  <c r="P47" i="44"/>
  <c r="N73" i="44"/>
  <c r="L47" i="44"/>
  <c r="I47" i="44"/>
  <c r="J47" i="44" s="1"/>
  <c r="I209" i="55"/>
  <c r="G209" i="55"/>
  <c r="M34" i="44"/>
  <c r="I109" i="54"/>
  <c r="G109" i="54"/>
  <c r="N135" i="54"/>
  <c r="M8" i="55"/>
  <c r="M134" i="57"/>
  <c r="G134" i="58"/>
  <c r="I134" i="58"/>
  <c r="N160" i="58"/>
  <c r="P12" i="45"/>
  <c r="P12" i="55"/>
  <c r="P12" i="42"/>
  <c r="P12" i="57"/>
  <c r="P12" i="56"/>
  <c r="P12" i="46"/>
  <c r="P12" i="58"/>
  <c r="P12" i="44"/>
  <c r="P12" i="53"/>
  <c r="P12" i="54"/>
  <c r="P16" i="54"/>
  <c r="P16" i="53"/>
  <c r="P16" i="55"/>
  <c r="P16" i="57"/>
  <c r="P16" i="56"/>
  <c r="P16" i="58"/>
  <c r="P16" i="45"/>
  <c r="P16" i="46"/>
  <c r="P16" i="42"/>
  <c r="P16" i="44"/>
  <c r="P20" i="42"/>
  <c r="P20" i="53"/>
  <c r="P20" i="55"/>
  <c r="P20" i="56"/>
  <c r="P20" i="44"/>
  <c r="P20" i="45"/>
  <c r="P20" i="46"/>
  <c r="P20" i="57"/>
  <c r="P20" i="58"/>
  <c r="P20" i="54"/>
  <c r="N48" i="56"/>
  <c r="I21" i="56"/>
  <c r="J21" i="56" s="1"/>
  <c r="G21" i="56"/>
  <c r="N44" i="55"/>
  <c r="I17" i="55"/>
  <c r="J17" i="55" s="1"/>
  <c r="G17" i="55"/>
  <c r="N43" i="57"/>
  <c r="I16" i="57"/>
  <c r="J16" i="57" s="1"/>
  <c r="G16" i="57"/>
  <c r="J34" i="55"/>
  <c r="I18" i="53"/>
  <c r="J18" i="53" s="1"/>
  <c r="N45" i="53"/>
  <c r="G18" i="53"/>
  <c r="I159" i="58"/>
  <c r="N185" i="58"/>
  <c r="G159" i="58"/>
  <c r="H134" i="44"/>
  <c r="G24" i="56"/>
  <c r="H24" i="56" s="1"/>
  <c r="I24" i="56"/>
  <c r="J24" i="56" s="1"/>
  <c r="N45" i="55"/>
  <c r="I18" i="55"/>
  <c r="J18" i="55" s="1"/>
  <c r="G18" i="55"/>
  <c r="A109" i="53"/>
  <c r="L109" i="53" s="1"/>
  <c r="A34" i="46"/>
  <c r="L34" i="46" s="1"/>
  <c r="G21" i="57"/>
  <c r="N48" i="57"/>
  <c r="I21" i="57"/>
  <c r="J21" i="57" s="1"/>
  <c r="N85" i="42"/>
  <c r="G59" i="42"/>
  <c r="I59" i="42"/>
  <c r="J184" i="57"/>
  <c r="I59" i="58"/>
  <c r="G59" i="58"/>
  <c r="N85" i="58"/>
  <c r="I17" i="42"/>
  <c r="J17" i="42" s="1"/>
  <c r="N44" i="42"/>
  <c r="G17" i="42"/>
  <c r="N44" i="56"/>
  <c r="I17" i="56"/>
  <c r="J17" i="56" s="1"/>
  <c r="G17" i="56"/>
  <c r="H134" i="57"/>
  <c r="G34" i="42"/>
  <c r="I34" i="42"/>
  <c r="N60" i="42"/>
  <c r="L45" i="45"/>
  <c r="N71" i="45"/>
  <c r="I45" i="45"/>
  <c r="J45" i="45" s="1"/>
  <c r="G45" i="45"/>
  <c r="P45" i="45"/>
  <c r="G15" i="44"/>
  <c r="N42" i="44"/>
  <c r="I15" i="44"/>
  <c r="J15" i="44" s="1"/>
  <c r="J209" i="54"/>
  <c r="N50" i="45"/>
  <c r="I23" i="45"/>
  <c r="J23" i="45" s="1"/>
  <c r="G23" i="45"/>
  <c r="J184" i="55"/>
  <c r="P35" i="46"/>
  <c r="P135" i="44"/>
  <c r="N48" i="53"/>
  <c r="I21" i="53"/>
  <c r="J21" i="53" s="1"/>
  <c r="G21" i="53"/>
  <c r="N40" i="45"/>
  <c r="I13" i="45"/>
  <c r="J13" i="45" s="1"/>
  <c r="G13" i="45"/>
  <c r="G159" i="54"/>
  <c r="N185" i="54"/>
  <c r="I159" i="54"/>
  <c r="M109" i="44"/>
  <c r="I134" i="42"/>
  <c r="N160" i="42"/>
  <c r="G134" i="42"/>
  <c r="N44" i="46"/>
  <c r="I17" i="46"/>
  <c r="J17" i="46" s="1"/>
  <c r="G17" i="46"/>
  <c r="N35" i="44"/>
  <c r="I8" i="44"/>
  <c r="G8" i="44"/>
  <c r="M159" i="55"/>
  <c r="G17" i="54"/>
  <c r="N44" i="54"/>
  <c r="I17" i="54"/>
  <c r="J17" i="54" s="1"/>
  <c r="N85" i="44"/>
  <c r="G59" i="44"/>
  <c r="I59" i="44"/>
  <c r="N41" i="55"/>
  <c r="I14" i="55"/>
  <c r="J14" i="55" s="1"/>
  <c r="G14" i="55"/>
  <c r="I15" i="45"/>
  <c r="J15" i="45" s="1"/>
  <c r="N42" i="45"/>
  <c r="G15" i="45"/>
  <c r="G42" i="58"/>
  <c r="P42" i="58"/>
  <c r="L42" i="58"/>
  <c r="N68" i="58"/>
  <c r="I42" i="58"/>
  <c r="J42" i="58" s="1"/>
  <c r="H209" i="42"/>
  <c r="G84" i="44"/>
  <c r="I84" i="44"/>
  <c r="N110" i="44"/>
  <c r="M134" i="44"/>
  <c r="G59" i="45"/>
  <c r="I59" i="45"/>
  <c r="N85" i="45"/>
  <c r="A184" i="53"/>
  <c r="L184" i="53" s="1"/>
  <c r="N35" i="58"/>
  <c r="G8" i="58"/>
  <c r="I8" i="58"/>
  <c r="H109" i="57"/>
  <c r="N210" i="45"/>
  <c r="I184" i="45"/>
  <c r="G184" i="45"/>
  <c r="I24" i="45"/>
  <c r="J24" i="45" s="1"/>
  <c r="G24" i="45"/>
  <c r="H24" i="45" s="1"/>
  <c r="H184" i="57"/>
  <c r="N46" i="44"/>
  <c r="I19" i="44"/>
  <c r="J19" i="44" s="1"/>
  <c r="G19" i="44"/>
  <c r="M8" i="42"/>
  <c r="P85" i="54"/>
  <c r="N49" i="58"/>
  <c r="I22" i="58"/>
  <c r="J22" i="58" s="1"/>
  <c r="G22" i="58"/>
  <c r="I18" i="42"/>
  <c r="J18" i="42" s="1"/>
  <c r="N45" i="42"/>
  <c r="G18" i="42"/>
  <c r="P160" i="57"/>
  <c r="N50" i="56"/>
  <c r="I23" i="56"/>
  <c r="J23" i="56" s="1"/>
  <c r="G23" i="56"/>
  <c r="A84" i="56"/>
  <c r="L84" i="56" s="1"/>
  <c r="L184" i="56"/>
  <c r="I184" i="56"/>
  <c r="N210" i="56"/>
  <c r="G184" i="56"/>
  <c r="I15" i="46"/>
  <c r="J15" i="46" s="1"/>
  <c r="N42" i="46"/>
  <c r="G15" i="46"/>
  <c r="N48" i="58"/>
  <c r="I21" i="58"/>
  <c r="J21" i="58" s="1"/>
  <c r="G21" i="58"/>
  <c r="G19" i="42"/>
  <c r="N46" i="42"/>
  <c r="I19" i="42"/>
  <c r="J19" i="42" s="1"/>
  <c r="H209" i="54"/>
  <c r="M34" i="57"/>
  <c r="I22" i="44"/>
  <c r="J22" i="44" s="1"/>
  <c r="N49" i="44"/>
  <c r="G22" i="44"/>
  <c r="P210" i="55"/>
  <c r="I19" i="57"/>
  <c r="J19" i="57" s="1"/>
  <c r="N46" i="57"/>
  <c r="G19" i="57"/>
  <c r="H8" i="46"/>
  <c r="G181" i="41"/>
  <c r="I156" i="41"/>
  <c r="L43" i="42"/>
  <c r="P43" i="42"/>
  <c r="G43" i="42"/>
  <c r="N69" i="42"/>
  <c r="I43" i="42"/>
  <c r="J43" i="42" s="1"/>
  <c r="J109" i="44"/>
  <c r="M84" i="42"/>
  <c r="L13" i="45"/>
  <c r="N41" i="58"/>
  <c r="I14" i="58"/>
  <c r="J14" i="58" s="1"/>
  <c r="G14" i="58"/>
  <c r="M8" i="54"/>
  <c r="I20" i="54"/>
  <c r="J20" i="54" s="1"/>
  <c r="N47" i="54"/>
  <c r="G20" i="54"/>
  <c r="N40" i="42"/>
  <c r="I13" i="42"/>
  <c r="J13" i="42" s="1"/>
  <c r="G13" i="42"/>
  <c r="H34" i="55"/>
  <c r="P9" i="55"/>
  <c r="P9" i="57"/>
  <c r="P9" i="42"/>
  <c r="P9" i="54"/>
  <c r="P9" i="46"/>
  <c r="P9" i="44"/>
  <c r="P9" i="58"/>
  <c r="P9" i="53"/>
  <c r="P9" i="56"/>
  <c r="P9" i="45"/>
  <c r="P13" i="42"/>
  <c r="P13" i="54"/>
  <c r="P13" i="53"/>
  <c r="P13" i="58"/>
  <c r="P13" i="46"/>
  <c r="P13" i="44"/>
  <c r="P13" i="55"/>
  <c r="P13" i="56"/>
  <c r="P13" i="45"/>
  <c r="P13" i="57"/>
  <c r="P17" i="46"/>
  <c r="P17" i="58"/>
  <c r="P17" i="55"/>
  <c r="P17" i="44"/>
  <c r="P17" i="42"/>
  <c r="P17" i="56"/>
  <c r="P17" i="57"/>
  <c r="P17" i="45"/>
  <c r="P17" i="54"/>
  <c r="P17" i="53"/>
  <c r="P47" i="41"/>
  <c r="P21" i="54"/>
  <c r="P21" i="58"/>
  <c r="P21" i="53"/>
  <c r="P21" i="55"/>
  <c r="P21" i="56"/>
  <c r="P21" i="57"/>
  <c r="P21" i="42"/>
  <c r="P21" i="44"/>
  <c r="P21" i="45"/>
  <c r="P21" i="46"/>
  <c r="P42" i="41"/>
  <c r="L23" i="53"/>
  <c r="L159" i="54"/>
  <c r="N47" i="57"/>
  <c r="I20" i="57"/>
  <c r="J20" i="57" s="1"/>
  <c r="G20" i="57"/>
  <c r="L17" i="46"/>
  <c r="L20" i="54"/>
  <c r="N185" i="55"/>
  <c r="G159" i="55"/>
  <c r="I159" i="55"/>
  <c r="P60" i="55"/>
  <c r="L14" i="55"/>
  <c r="L19" i="46"/>
  <c r="J209" i="42"/>
  <c r="N45" i="46"/>
  <c r="I18" i="46"/>
  <c r="J18" i="46" s="1"/>
  <c r="G18" i="46"/>
  <c r="I156" i="42"/>
  <c r="N47" i="56"/>
  <c r="I20" i="56"/>
  <c r="J20" i="56" s="1"/>
  <c r="G20" i="56"/>
  <c r="I156" i="45"/>
  <c r="L8" i="58"/>
  <c r="P135" i="57"/>
  <c r="A59" i="46"/>
  <c r="L59" i="46" s="1"/>
  <c r="A134" i="46"/>
  <c r="L134" i="46" s="1"/>
  <c r="L109" i="46"/>
  <c r="N135" i="46"/>
  <c r="G109" i="46"/>
  <c r="I109" i="46"/>
  <c r="L23" i="44"/>
  <c r="N42" i="42"/>
  <c r="I15" i="42"/>
  <c r="J15" i="42" s="1"/>
  <c r="G15" i="42"/>
  <c r="L159" i="44"/>
  <c r="L184" i="44"/>
  <c r="L21" i="55"/>
  <c r="N49" i="45"/>
  <c r="I22" i="45"/>
  <c r="J22" i="45" s="1"/>
  <c r="G22" i="45"/>
  <c r="M184" i="57"/>
  <c r="L19" i="44"/>
  <c r="N35" i="42"/>
  <c r="G8" i="42"/>
  <c r="I8" i="42"/>
  <c r="J59" i="54"/>
  <c r="L22" i="58"/>
  <c r="L18" i="42"/>
  <c r="J134" i="57"/>
  <c r="L22" i="53"/>
  <c r="I41" i="57"/>
  <c r="J41" i="57" s="1"/>
  <c r="P41" i="57"/>
  <c r="L41" i="57"/>
  <c r="N67" i="57"/>
  <c r="G41" i="57"/>
  <c r="N43" i="45"/>
  <c r="I16" i="45"/>
  <c r="J16" i="45" s="1"/>
  <c r="G16" i="45"/>
  <c r="I24" i="46"/>
  <c r="J24" i="46" s="1"/>
  <c r="G24" i="46"/>
  <c r="H24" i="46" s="1"/>
  <c r="N50" i="42"/>
  <c r="I24" i="42"/>
  <c r="J24" i="42" s="1"/>
  <c r="G24" i="42"/>
  <c r="H24" i="42" s="1"/>
  <c r="M209" i="54"/>
  <c r="N60" i="57"/>
  <c r="G34" i="57"/>
  <c r="I34" i="57"/>
  <c r="H184" i="55"/>
  <c r="L13" i="55"/>
  <c r="L19" i="57"/>
  <c r="M8" i="46"/>
  <c r="I18" i="58"/>
  <c r="J18" i="58" s="1"/>
  <c r="N45" i="58"/>
  <c r="G18" i="58"/>
  <c r="L134" i="58"/>
  <c r="I14" i="44"/>
  <c r="J14" i="44" s="1"/>
  <c r="N41" i="44"/>
  <c r="G14" i="44"/>
  <c r="H109" i="44"/>
  <c r="I84" i="42"/>
  <c r="G84" i="42"/>
  <c r="N110" i="42"/>
  <c r="L18" i="56"/>
  <c r="P110" i="41"/>
  <c r="G34" i="41"/>
  <c r="H34" i="41" s="1"/>
  <c r="I34" i="41"/>
  <c r="J34" i="41" s="1"/>
  <c r="G159" i="41"/>
  <c r="H159" i="41" s="1"/>
  <c r="N185" i="41"/>
  <c r="I159" i="41"/>
  <c r="J159" i="41" s="1"/>
  <c r="I109" i="41"/>
  <c r="J109" i="41" s="1"/>
  <c r="N135" i="41"/>
  <c r="G109" i="41"/>
  <c r="H109" i="41" s="1"/>
  <c r="I134" i="41"/>
  <c r="J134" i="41" s="1"/>
  <c r="N160" i="41"/>
  <c r="G134" i="41"/>
  <c r="H134" i="41" s="1"/>
  <c r="I209" i="41"/>
  <c r="J209" i="41" s="1"/>
  <c r="G209" i="41"/>
  <c r="H209" i="41" s="1"/>
  <c r="N85" i="41"/>
  <c r="I59" i="41"/>
  <c r="J59" i="41" s="1"/>
  <c r="G59" i="41"/>
  <c r="H59" i="41" s="1"/>
  <c r="L109" i="41"/>
  <c r="M109" i="41" s="1"/>
  <c r="L209" i="41"/>
  <c r="M209" i="41" s="1"/>
  <c r="I67" i="41"/>
  <c r="J67" i="41" s="1"/>
  <c r="G67" i="41"/>
  <c r="N93" i="41"/>
  <c r="N119" i="41" s="1"/>
  <c r="N145" i="41" s="1"/>
  <c r="N171" i="41" s="1"/>
  <c r="N197" i="41" s="1"/>
  <c r="I71" i="41"/>
  <c r="J71" i="41" s="1"/>
  <c r="G71" i="41"/>
  <c r="N97" i="41"/>
  <c r="N123" i="41" s="1"/>
  <c r="I66" i="41"/>
  <c r="J66" i="41" s="1"/>
  <c r="N92" i="41"/>
  <c r="N118" i="41" s="1"/>
  <c r="N144" i="41" s="1"/>
  <c r="N170" i="41" s="1"/>
  <c r="N196" i="41" s="1"/>
  <c r="G66" i="41"/>
  <c r="G75" i="41"/>
  <c r="H75" i="41" s="1"/>
  <c r="I75" i="41"/>
  <c r="J75" i="41" s="1"/>
  <c r="I72" i="41"/>
  <c r="J72" i="41" s="1"/>
  <c r="N98" i="41"/>
  <c r="G72" i="41"/>
  <c r="K8" i="41"/>
  <c r="H84" i="41"/>
  <c r="L84" i="41"/>
  <c r="M84" i="41" s="1"/>
  <c r="N60" i="41"/>
  <c r="P60" i="41" s="1"/>
  <c r="P43" i="41"/>
  <c r="P49" i="41"/>
  <c r="D36" i="41"/>
  <c r="A36" i="41" s="1"/>
  <c r="D38" i="41"/>
  <c r="A38" i="41" s="1"/>
  <c r="D37" i="41"/>
  <c r="A37" i="41" s="1"/>
  <c r="D35" i="41"/>
  <c r="P9" i="41"/>
  <c r="P35" i="41"/>
  <c r="P18" i="41"/>
  <c r="P44" i="41"/>
  <c r="P20" i="41"/>
  <c r="P46" i="41"/>
  <c r="P22" i="41"/>
  <c r="P12" i="41"/>
  <c r="P14" i="41"/>
  <c r="P16" i="41"/>
  <c r="P24" i="41"/>
  <c r="P41" i="41"/>
  <c r="M20" i="3"/>
  <c r="R20" i="3"/>
  <c r="P11" i="41"/>
  <c r="P13" i="41"/>
  <c r="P15" i="41"/>
  <c r="P17" i="41"/>
  <c r="P19" i="41"/>
  <c r="P21" i="41"/>
  <c r="P23" i="41"/>
  <c r="D9" i="41"/>
  <c r="D60" i="41"/>
  <c r="L72" i="41"/>
  <c r="P72" i="41"/>
  <c r="L67" i="41"/>
  <c r="P67" i="41"/>
  <c r="P66" i="41"/>
  <c r="L66" i="41"/>
  <c r="D10" i="41"/>
  <c r="A10" i="41" s="1"/>
  <c r="D61" i="41"/>
  <c r="D11" i="41"/>
  <c r="D62" i="41"/>
  <c r="A62" i="41" s="1"/>
  <c r="P75" i="41"/>
  <c r="L75" i="41"/>
  <c r="D12" i="41"/>
  <c r="A12" i="41" s="1"/>
  <c r="I3" i="41"/>
  <c r="I4" i="6" s="1"/>
  <c r="A39" i="41"/>
  <c r="D63" i="41"/>
  <c r="A63" i="41" s="1"/>
  <c r="L71" i="41"/>
  <c r="P71" i="41"/>
  <c r="N10" i="41"/>
  <c r="R11" i="3"/>
  <c r="M11" i="3"/>
  <c r="R18" i="3"/>
  <c r="M18" i="3"/>
  <c r="R10" i="3"/>
  <c r="M10" i="3"/>
  <c r="R17" i="3"/>
  <c r="M17" i="3"/>
  <c r="R9" i="3"/>
  <c r="M9" i="3"/>
  <c r="R12" i="3"/>
  <c r="O42" i="58" s="1"/>
  <c r="M12" i="3"/>
  <c r="R8" i="3"/>
  <c r="M8" i="3"/>
  <c r="R15" i="3"/>
  <c r="M15" i="3"/>
  <c r="R14" i="3"/>
  <c r="M14" i="3"/>
  <c r="R6" i="3"/>
  <c r="M6" i="3"/>
  <c r="R19" i="3"/>
  <c r="M19" i="3"/>
  <c r="R16" i="3"/>
  <c r="M16" i="3"/>
  <c r="R7" i="3"/>
  <c r="M7" i="3"/>
  <c r="R13" i="3"/>
  <c r="M13" i="3"/>
  <c r="R5" i="3"/>
  <c r="M5" i="3"/>
  <c r="L69" i="41" l="1"/>
  <c r="G69" i="41"/>
  <c r="P69" i="41"/>
  <c r="N95" i="41"/>
  <c r="N121" i="41" s="1"/>
  <c r="N147" i="41" s="1"/>
  <c r="N173" i="41" s="1"/>
  <c r="P73" i="41"/>
  <c r="I73" i="41"/>
  <c r="J73" i="41" s="1"/>
  <c r="L73" i="41"/>
  <c r="G73" i="41"/>
  <c r="K50" i="41"/>
  <c r="I110" i="41"/>
  <c r="J110" i="41" s="1"/>
  <c r="L210" i="41"/>
  <c r="G70" i="41"/>
  <c r="I70" i="41"/>
  <c r="J70" i="41" s="1"/>
  <c r="P70" i="41"/>
  <c r="Q70" i="41" s="1"/>
  <c r="L70" i="41"/>
  <c r="N161" i="57"/>
  <c r="L161" i="57" s="1"/>
  <c r="G74" i="41"/>
  <c r="P74" i="41"/>
  <c r="Q74" i="41" s="1"/>
  <c r="N75" i="56"/>
  <c r="N100" i="41"/>
  <c r="I100" i="41" s="1"/>
  <c r="J100" i="41" s="1"/>
  <c r="N136" i="41"/>
  <c r="N162" i="41" s="1"/>
  <c r="N188" i="41" s="1"/>
  <c r="I68" i="41"/>
  <c r="J68" i="41" s="1"/>
  <c r="P68" i="41"/>
  <c r="Q68" i="41" s="1"/>
  <c r="G68" i="41"/>
  <c r="G110" i="41"/>
  <c r="L68" i="41"/>
  <c r="L74" i="41"/>
  <c r="L110" i="58"/>
  <c r="N75" i="46"/>
  <c r="K24" i="55"/>
  <c r="K24" i="58"/>
  <c r="N75" i="53"/>
  <c r="I135" i="44"/>
  <c r="J135" i="44" s="1"/>
  <c r="I160" i="57"/>
  <c r="J160" i="57" s="1"/>
  <c r="L160" i="57"/>
  <c r="G135" i="44"/>
  <c r="K24" i="46"/>
  <c r="N86" i="58"/>
  <c r="G86" i="58" s="1"/>
  <c r="N186" i="44"/>
  <c r="N212" i="44" s="1"/>
  <c r="K24" i="44"/>
  <c r="G160" i="57"/>
  <c r="G210" i="41"/>
  <c r="G160" i="44"/>
  <c r="K24" i="42"/>
  <c r="N86" i="44"/>
  <c r="N112" i="44" s="1"/>
  <c r="Q17" i="64"/>
  <c r="Q20" i="44"/>
  <c r="G110" i="58"/>
  <c r="Q14" i="64"/>
  <c r="G60" i="54"/>
  <c r="M34" i="64"/>
  <c r="M159" i="64"/>
  <c r="M209" i="64"/>
  <c r="M134" i="64"/>
  <c r="Q15" i="64"/>
  <c r="Q21" i="64"/>
  <c r="K24" i="64"/>
  <c r="Q18" i="64"/>
  <c r="A9" i="64"/>
  <c r="G9" i="64" s="1"/>
  <c r="L40" i="64"/>
  <c r="I40" i="64"/>
  <c r="J40" i="64" s="1"/>
  <c r="P40" i="64"/>
  <c r="Q40" i="64" s="1"/>
  <c r="O40" i="64"/>
  <c r="N66" i="64"/>
  <c r="G40" i="64"/>
  <c r="O19" i="64"/>
  <c r="M8" i="64"/>
  <c r="N71" i="64"/>
  <c r="I45" i="64"/>
  <c r="J45" i="64" s="1"/>
  <c r="P45" i="64"/>
  <c r="Q45" i="64" s="1"/>
  <c r="O45" i="64"/>
  <c r="G45" i="64"/>
  <c r="L45" i="64"/>
  <c r="Q24" i="64"/>
  <c r="K3" i="64"/>
  <c r="I29" i="64"/>
  <c r="I54" i="64"/>
  <c r="L50" i="64"/>
  <c r="G50" i="64"/>
  <c r="H50" i="64" s="1"/>
  <c r="I50" i="64"/>
  <c r="J50" i="64" s="1"/>
  <c r="P50" i="64"/>
  <c r="Q50" i="64" s="1"/>
  <c r="O50" i="64"/>
  <c r="G11" i="64"/>
  <c r="N38" i="64"/>
  <c r="I11" i="64"/>
  <c r="J11" i="64" s="1"/>
  <c r="L11" i="64"/>
  <c r="H8" i="64"/>
  <c r="G209" i="64"/>
  <c r="I209" i="64"/>
  <c r="O11" i="64"/>
  <c r="O41" i="45"/>
  <c r="O15" i="64"/>
  <c r="Q50" i="41"/>
  <c r="Q21" i="56"/>
  <c r="Q17" i="54"/>
  <c r="P110" i="58"/>
  <c r="Q110" i="58" s="1"/>
  <c r="G60" i="58"/>
  <c r="N75" i="42"/>
  <c r="L42" i="64"/>
  <c r="O42" i="64"/>
  <c r="I42" i="64"/>
  <c r="J42" i="64" s="1"/>
  <c r="G42" i="64"/>
  <c r="N68" i="64"/>
  <c r="P42" i="64"/>
  <c r="Q42" i="64" s="1"/>
  <c r="J109" i="64"/>
  <c r="J8" i="64"/>
  <c r="M59" i="64"/>
  <c r="M84" i="64"/>
  <c r="I44" i="64"/>
  <c r="J44" i="64" s="1"/>
  <c r="N70" i="64"/>
  <c r="P44" i="64"/>
  <c r="Q44" i="64" s="1"/>
  <c r="O44" i="64"/>
  <c r="G44" i="64"/>
  <c r="L44" i="64"/>
  <c r="O13" i="64"/>
  <c r="O47" i="64"/>
  <c r="I47" i="64"/>
  <c r="J47" i="64" s="1"/>
  <c r="P47" i="64"/>
  <c r="Q47" i="64" s="1"/>
  <c r="L47" i="64"/>
  <c r="G47" i="64"/>
  <c r="N73" i="64"/>
  <c r="N136" i="58"/>
  <c r="I136" i="58" s="1"/>
  <c r="J136" i="58" s="1"/>
  <c r="O135" i="57"/>
  <c r="O9" i="64"/>
  <c r="O49" i="54"/>
  <c r="O23" i="64"/>
  <c r="O12" i="64"/>
  <c r="O14" i="64"/>
  <c r="L135" i="57"/>
  <c r="I110" i="58"/>
  <c r="J110" i="58" s="1"/>
  <c r="L60" i="58"/>
  <c r="A12" i="64"/>
  <c r="G12" i="64" s="1"/>
  <c r="Q23" i="64"/>
  <c r="Q11" i="64"/>
  <c r="H109" i="64"/>
  <c r="Q13" i="64"/>
  <c r="P35" i="64"/>
  <c r="O35" i="64"/>
  <c r="G35" i="64"/>
  <c r="N61" i="64"/>
  <c r="L35" i="64"/>
  <c r="I35" i="64"/>
  <c r="J35" i="64" s="1"/>
  <c r="G59" i="64"/>
  <c r="N85" i="64"/>
  <c r="I59" i="64"/>
  <c r="N110" i="64"/>
  <c r="I84" i="64"/>
  <c r="G84" i="64"/>
  <c r="L43" i="64"/>
  <c r="I43" i="64"/>
  <c r="J43" i="64" s="1"/>
  <c r="P43" i="64"/>
  <c r="Q43" i="64" s="1"/>
  <c r="N69" i="64"/>
  <c r="O43" i="64"/>
  <c r="G43" i="64"/>
  <c r="O21" i="64"/>
  <c r="N75" i="55"/>
  <c r="I60" i="58"/>
  <c r="J60" i="58" s="1"/>
  <c r="G34" i="64"/>
  <c r="I34" i="64"/>
  <c r="N60" i="64"/>
  <c r="L135" i="64"/>
  <c r="P135" i="64"/>
  <c r="N161" i="64"/>
  <c r="I135" i="64"/>
  <c r="J135" i="64" s="1"/>
  <c r="G135" i="64"/>
  <c r="O135" i="64"/>
  <c r="Q22" i="64"/>
  <c r="Q20" i="64"/>
  <c r="Q16" i="64"/>
  <c r="P41" i="64"/>
  <c r="Q41" i="64" s="1"/>
  <c r="O41" i="64"/>
  <c r="I41" i="64"/>
  <c r="J41" i="64" s="1"/>
  <c r="G41" i="64"/>
  <c r="L41" i="64"/>
  <c r="N67" i="64"/>
  <c r="N72" i="64"/>
  <c r="I46" i="64"/>
  <c r="J46" i="64" s="1"/>
  <c r="P46" i="64"/>
  <c r="Q46" i="64" s="1"/>
  <c r="O46" i="64"/>
  <c r="G46" i="64"/>
  <c r="L46" i="64"/>
  <c r="O24" i="64"/>
  <c r="O43" i="42"/>
  <c r="O17" i="64"/>
  <c r="O16" i="64"/>
  <c r="O22" i="64"/>
  <c r="G135" i="57"/>
  <c r="K24" i="45"/>
  <c r="Q20" i="42"/>
  <c r="L48" i="64"/>
  <c r="I48" i="64"/>
  <c r="J48" i="64" s="1"/>
  <c r="N74" i="64"/>
  <c r="G48" i="64"/>
  <c r="O48" i="64"/>
  <c r="P48" i="64"/>
  <c r="Q48" i="64" s="1"/>
  <c r="N75" i="64"/>
  <c r="M109" i="64"/>
  <c r="O10" i="64"/>
  <c r="P10" i="64"/>
  <c r="Q10" i="64" s="1"/>
  <c r="G10" i="64"/>
  <c r="I10" i="64"/>
  <c r="J10" i="64" s="1"/>
  <c r="L10" i="64"/>
  <c r="N37" i="64"/>
  <c r="N25" i="64"/>
  <c r="Q9" i="64"/>
  <c r="Q12" i="64"/>
  <c r="O18" i="64"/>
  <c r="I184" i="64"/>
  <c r="N210" i="64"/>
  <c r="G184" i="64"/>
  <c r="I23" i="6"/>
  <c r="Q23" i="6" s="1"/>
  <c r="O20" i="64"/>
  <c r="L85" i="54"/>
  <c r="I159" i="64"/>
  <c r="N185" i="64"/>
  <c r="G159" i="64"/>
  <c r="Q19" i="64"/>
  <c r="G134" i="64"/>
  <c r="I134" i="64"/>
  <c r="N160" i="64"/>
  <c r="L184" i="64"/>
  <c r="L49" i="64"/>
  <c r="G49" i="64"/>
  <c r="P49" i="64"/>
  <c r="Q49" i="64" s="1"/>
  <c r="I49" i="64"/>
  <c r="J49" i="64" s="1"/>
  <c r="O49" i="64"/>
  <c r="I210" i="41"/>
  <c r="J210" i="41" s="1"/>
  <c r="Q21" i="44"/>
  <c r="Q17" i="56"/>
  <c r="N161" i="44"/>
  <c r="G161" i="44" s="1"/>
  <c r="Q24" i="42"/>
  <c r="O60" i="55"/>
  <c r="N75" i="57"/>
  <c r="Q12" i="57"/>
  <c r="N75" i="45"/>
  <c r="N75" i="44"/>
  <c r="N75" i="58"/>
  <c r="Q20" i="54"/>
  <c r="Q12" i="54"/>
  <c r="Q23" i="41"/>
  <c r="O110" i="41"/>
  <c r="O210" i="41"/>
  <c r="Q16" i="45"/>
  <c r="Q24" i="46"/>
  <c r="O60" i="54"/>
  <c r="Q21" i="55"/>
  <c r="Q17" i="58"/>
  <c r="Q19" i="56"/>
  <c r="Q22" i="54"/>
  <c r="Q14" i="58"/>
  <c r="Q35" i="41"/>
  <c r="Q21" i="46"/>
  <c r="K24" i="54"/>
  <c r="L60" i="55"/>
  <c r="N86" i="55"/>
  <c r="I86" i="55" s="1"/>
  <c r="J86" i="55" s="1"/>
  <c r="G60" i="55"/>
  <c r="L35" i="46"/>
  <c r="L210" i="57"/>
  <c r="I210" i="57"/>
  <c r="J210" i="57" s="1"/>
  <c r="G85" i="54"/>
  <c r="I85" i="54"/>
  <c r="J85" i="54" s="1"/>
  <c r="K159" i="41"/>
  <c r="G93" i="41"/>
  <c r="N124" i="41"/>
  <c r="N150" i="41" s="1"/>
  <c r="N125" i="41"/>
  <c r="P125" i="41" s="1"/>
  <c r="Q125" i="41" s="1"/>
  <c r="N174" i="41"/>
  <c r="N200" i="41" s="1"/>
  <c r="N199" i="41"/>
  <c r="N225" i="41" s="1"/>
  <c r="N149" i="41"/>
  <c r="N175" i="41" s="1"/>
  <c r="P92" i="41"/>
  <c r="Q92" i="41" s="1"/>
  <c r="I60" i="44"/>
  <c r="J60" i="44" s="1"/>
  <c r="I160" i="44"/>
  <c r="J160" i="44" s="1"/>
  <c r="G60" i="44"/>
  <c r="I60" i="54"/>
  <c r="J60" i="54" s="1"/>
  <c r="L60" i="54"/>
  <c r="M209" i="53"/>
  <c r="M109" i="53"/>
  <c r="M209" i="56"/>
  <c r="I61" i="46"/>
  <c r="J61" i="46" s="1"/>
  <c r="N87" i="46"/>
  <c r="O61" i="46"/>
  <c r="L61" i="46"/>
  <c r="G61" i="46"/>
  <c r="P61" i="46"/>
  <c r="Q61" i="46" s="1"/>
  <c r="M34" i="53"/>
  <c r="M159" i="53"/>
  <c r="M159" i="56"/>
  <c r="M84" i="53"/>
  <c r="Q9" i="56"/>
  <c r="P111" i="54"/>
  <c r="Q111" i="54" s="1"/>
  <c r="N137" i="54"/>
  <c r="O111" i="54"/>
  <c r="L111" i="54"/>
  <c r="I111" i="54"/>
  <c r="J111" i="54" s="1"/>
  <c r="G111" i="54"/>
  <c r="J8" i="58"/>
  <c r="H8" i="44"/>
  <c r="A11" i="58"/>
  <c r="G11" i="58" s="1"/>
  <c r="H84" i="57"/>
  <c r="H134" i="54"/>
  <c r="H8" i="56"/>
  <c r="Q18" i="57"/>
  <c r="Q13" i="56"/>
  <c r="Q13" i="58"/>
  <c r="Q9" i="53"/>
  <c r="I210" i="55"/>
  <c r="J210" i="55" s="1"/>
  <c r="M84" i="56"/>
  <c r="O85" i="54"/>
  <c r="H8" i="58"/>
  <c r="N111" i="45"/>
  <c r="O85" i="45"/>
  <c r="G85" i="45"/>
  <c r="P85" i="45"/>
  <c r="L85" i="45"/>
  <c r="I85" i="45"/>
  <c r="J85" i="45" s="1"/>
  <c r="J84" i="44"/>
  <c r="H59" i="44"/>
  <c r="J8" i="44"/>
  <c r="O160" i="42"/>
  <c r="G160" i="42"/>
  <c r="P160" i="42"/>
  <c r="I160" i="42"/>
  <c r="J160" i="42" s="1"/>
  <c r="L160" i="42"/>
  <c r="N186" i="42"/>
  <c r="Q35" i="46"/>
  <c r="O45" i="55"/>
  <c r="P45" i="55"/>
  <c r="Q45" i="55" s="1"/>
  <c r="N71" i="55"/>
  <c r="I45" i="55"/>
  <c r="J45" i="55" s="1"/>
  <c r="L45" i="55"/>
  <c r="G45" i="55"/>
  <c r="H159" i="58"/>
  <c r="Q20" i="56"/>
  <c r="Q16" i="44"/>
  <c r="Q16" i="58"/>
  <c r="Q12" i="53"/>
  <c r="J134" i="58"/>
  <c r="I67" i="45"/>
  <c r="J67" i="45" s="1"/>
  <c r="P67" i="45"/>
  <c r="Q67" i="45" s="1"/>
  <c r="L67" i="45"/>
  <c r="N93" i="45"/>
  <c r="O67" i="45"/>
  <c r="G67" i="45"/>
  <c r="P185" i="42"/>
  <c r="G185" i="42"/>
  <c r="I185" i="42"/>
  <c r="J185" i="42" s="1"/>
  <c r="N211" i="42"/>
  <c r="O185" i="42"/>
  <c r="L185" i="42"/>
  <c r="I44" i="58"/>
  <c r="J44" i="58" s="1"/>
  <c r="G44" i="58"/>
  <c r="N70" i="58"/>
  <c r="O44" i="58"/>
  <c r="L44" i="58"/>
  <c r="P44" i="58"/>
  <c r="Q44" i="58" s="1"/>
  <c r="O110" i="58"/>
  <c r="J209" i="44"/>
  <c r="H8" i="53"/>
  <c r="J84" i="54"/>
  <c r="Q24" i="44"/>
  <c r="A12" i="45"/>
  <c r="A11" i="44"/>
  <c r="G11" i="44" s="1"/>
  <c r="P10" i="42"/>
  <c r="Q10" i="42" s="1"/>
  <c r="O10" i="42"/>
  <c r="N37" i="42"/>
  <c r="I10" i="42"/>
  <c r="J10" i="42" s="1"/>
  <c r="G10" i="42"/>
  <c r="L10" i="42"/>
  <c r="N25" i="42"/>
  <c r="P10" i="55"/>
  <c r="Q10" i="55" s="1"/>
  <c r="O10" i="55"/>
  <c r="I10" i="55"/>
  <c r="J10" i="55" s="1"/>
  <c r="L10" i="55"/>
  <c r="N37" i="55"/>
  <c r="G10" i="55"/>
  <c r="N25" i="55"/>
  <c r="O185" i="45"/>
  <c r="N211" i="45"/>
  <c r="P185" i="45"/>
  <c r="G185" i="45"/>
  <c r="I185" i="45"/>
  <c r="J185" i="45" s="1"/>
  <c r="L185" i="45"/>
  <c r="J59" i="56"/>
  <c r="P49" i="46"/>
  <c r="Q49" i="46" s="1"/>
  <c r="O49" i="46"/>
  <c r="G49" i="46"/>
  <c r="L49" i="46"/>
  <c r="P110" i="46"/>
  <c r="I110" i="46"/>
  <c r="J110" i="46" s="1"/>
  <c r="N136" i="46"/>
  <c r="O110" i="46"/>
  <c r="L110" i="46"/>
  <c r="G110" i="46"/>
  <c r="H184" i="46"/>
  <c r="N85" i="53"/>
  <c r="L85" i="53" s="1"/>
  <c r="G59" i="53"/>
  <c r="I59" i="53"/>
  <c r="P50" i="53"/>
  <c r="Q50" i="53" s="1"/>
  <c r="O50" i="53"/>
  <c r="G50" i="53"/>
  <c r="H50" i="53" s="1"/>
  <c r="I50" i="53"/>
  <c r="J50" i="53" s="1"/>
  <c r="L50" i="53"/>
  <c r="L46" i="58"/>
  <c r="I46" i="58"/>
  <c r="J46" i="58" s="1"/>
  <c r="P46" i="58"/>
  <c r="Q46" i="58" s="1"/>
  <c r="N72" i="58"/>
  <c r="G46" i="58"/>
  <c r="O46" i="58"/>
  <c r="Q23" i="46"/>
  <c r="Q23" i="57"/>
  <c r="Q19" i="57"/>
  <c r="Q15" i="53"/>
  <c r="Q11" i="58"/>
  <c r="N72" i="56"/>
  <c r="L46" i="56"/>
  <c r="I46" i="56"/>
  <c r="J46" i="56" s="1"/>
  <c r="P46" i="56"/>
  <c r="Q46" i="56" s="1"/>
  <c r="G46" i="56"/>
  <c r="O46" i="56"/>
  <c r="H184" i="42"/>
  <c r="K34" i="54"/>
  <c r="G40" i="56"/>
  <c r="I40" i="56"/>
  <c r="J40" i="56" s="1"/>
  <c r="P40" i="56"/>
  <c r="Q40" i="56" s="1"/>
  <c r="N66" i="56"/>
  <c r="O40" i="56"/>
  <c r="L40" i="56"/>
  <c r="G209" i="46"/>
  <c r="I209" i="46"/>
  <c r="N186" i="54"/>
  <c r="I160" i="54"/>
  <c r="J160" i="54" s="1"/>
  <c r="P160" i="54"/>
  <c r="O160" i="54"/>
  <c r="L160" i="54"/>
  <c r="G160" i="54"/>
  <c r="I10" i="46"/>
  <c r="J10" i="46" s="1"/>
  <c r="M109" i="56"/>
  <c r="N72" i="46"/>
  <c r="P46" i="46"/>
  <c r="Q46" i="46" s="1"/>
  <c r="L46" i="46"/>
  <c r="I46" i="46"/>
  <c r="J46" i="46" s="1"/>
  <c r="O46" i="46"/>
  <c r="G46" i="46"/>
  <c r="L50" i="57"/>
  <c r="G50" i="57"/>
  <c r="H50" i="57" s="1"/>
  <c r="P50" i="57"/>
  <c r="Q50" i="57" s="1"/>
  <c r="O50" i="57"/>
  <c r="I50" i="57"/>
  <c r="J50" i="57" s="1"/>
  <c r="O210" i="58"/>
  <c r="G210" i="58"/>
  <c r="I210" i="58"/>
  <c r="J210" i="58" s="1"/>
  <c r="L210" i="58"/>
  <c r="P210" i="58"/>
  <c r="I34" i="56"/>
  <c r="G34" i="56"/>
  <c r="N60" i="56"/>
  <c r="Q49" i="54"/>
  <c r="P50" i="55"/>
  <c r="Q50" i="55" s="1"/>
  <c r="O50" i="55"/>
  <c r="L50" i="55"/>
  <c r="G50" i="55"/>
  <c r="H50" i="55" s="1"/>
  <c r="I50" i="55"/>
  <c r="J50" i="55" s="1"/>
  <c r="J8" i="54"/>
  <c r="J8" i="55"/>
  <c r="H134" i="45"/>
  <c r="Q22" i="53"/>
  <c r="Q22" i="42"/>
  <c r="Q18" i="42"/>
  <c r="Q14" i="42"/>
  <c r="Q14" i="57"/>
  <c r="A9" i="55"/>
  <c r="G9" i="55" s="1"/>
  <c r="H159" i="55"/>
  <c r="Q13" i="45"/>
  <c r="P44" i="56"/>
  <c r="Q44" i="56" s="1"/>
  <c r="O44" i="56"/>
  <c r="I44" i="56"/>
  <c r="J44" i="56" s="1"/>
  <c r="L44" i="56"/>
  <c r="N70" i="56"/>
  <c r="G44" i="56"/>
  <c r="H159" i="42"/>
  <c r="O41" i="42"/>
  <c r="L41" i="42"/>
  <c r="I41" i="42"/>
  <c r="J41" i="42" s="1"/>
  <c r="N67" i="42"/>
  <c r="G41" i="42"/>
  <c r="P41" i="42"/>
  <c r="Q41" i="42" s="1"/>
  <c r="O10" i="46"/>
  <c r="P10" i="46"/>
  <c r="Q10" i="46" s="1"/>
  <c r="N37" i="46"/>
  <c r="L10" i="46"/>
  <c r="G10" i="46"/>
  <c r="N25" i="46"/>
  <c r="H84" i="46"/>
  <c r="O45" i="44"/>
  <c r="P45" i="44"/>
  <c r="Q45" i="44" s="1"/>
  <c r="N71" i="44"/>
  <c r="G45" i="44"/>
  <c r="L45" i="44"/>
  <c r="I45" i="44"/>
  <c r="J45" i="44" s="1"/>
  <c r="Q11" i="42"/>
  <c r="J184" i="42"/>
  <c r="P44" i="44"/>
  <c r="Q44" i="44" s="1"/>
  <c r="O44" i="44"/>
  <c r="L44" i="44"/>
  <c r="N70" i="44"/>
  <c r="G44" i="44"/>
  <c r="I44" i="44"/>
  <c r="J44" i="44" s="1"/>
  <c r="H109" i="56"/>
  <c r="H8" i="54"/>
  <c r="G49" i="56"/>
  <c r="L49" i="56"/>
  <c r="I49" i="56"/>
  <c r="J49" i="56" s="1"/>
  <c r="P49" i="56"/>
  <c r="Q49" i="56" s="1"/>
  <c r="O49" i="56"/>
  <c r="A9" i="46"/>
  <c r="O93" i="41"/>
  <c r="H84" i="42"/>
  <c r="J34" i="57"/>
  <c r="O20" i="42"/>
  <c r="O20" i="54"/>
  <c r="O20" i="58"/>
  <c r="O20" i="46"/>
  <c r="O20" i="44"/>
  <c r="O20" i="53"/>
  <c r="O20" i="55"/>
  <c r="O20" i="57"/>
  <c r="O20" i="45"/>
  <c r="O20" i="56"/>
  <c r="O70" i="41"/>
  <c r="O19" i="42"/>
  <c r="O19" i="54"/>
  <c r="O19" i="56"/>
  <c r="O19" i="45"/>
  <c r="O19" i="58"/>
  <c r="O19" i="55"/>
  <c r="O19" i="57"/>
  <c r="O19" i="44"/>
  <c r="O19" i="53"/>
  <c r="O19" i="46"/>
  <c r="O21" i="46"/>
  <c r="O21" i="57"/>
  <c r="O21" i="53"/>
  <c r="O21" i="55"/>
  <c r="O21" i="56"/>
  <c r="O21" i="58"/>
  <c r="O21" i="42"/>
  <c r="O21" i="54"/>
  <c r="O21" i="44"/>
  <c r="O21" i="45"/>
  <c r="I15" i="6"/>
  <c r="Q15" i="6" s="1"/>
  <c r="I14" i="6"/>
  <c r="Q14" i="6" s="1"/>
  <c r="I13" i="6"/>
  <c r="Q13" i="6" s="1"/>
  <c r="I21" i="6"/>
  <c r="Q21" i="6" s="1"/>
  <c r="I22" i="6"/>
  <c r="Q22" i="6" s="1"/>
  <c r="I17" i="6"/>
  <c r="Q17" i="6" s="1"/>
  <c r="I10" i="6"/>
  <c r="Q10" i="6" s="1"/>
  <c r="I12" i="6"/>
  <c r="Q12" i="6" s="1"/>
  <c r="I16" i="6"/>
  <c r="Q16" i="6" s="1"/>
  <c r="I11" i="6"/>
  <c r="Q11" i="6" s="1"/>
  <c r="I93" i="41"/>
  <c r="J93" i="41" s="1"/>
  <c r="J84" i="42"/>
  <c r="K184" i="55"/>
  <c r="H34" i="57"/>
  <c r="O41" i="57"/>
  <c r="J8" i="42"/>
  <c r="M184" i="44"/>
  <c r="I206" i="45"/>
  <c r="M159" i="54"/>
  <c r="Q21" i="53"/>
  <c r="Q17" i="45"/>
  <c r="Q17" i="55"/>
  <c r="Q13" i="55"/>
  <c r="Q9" i="42"/>
  <c r="P40" i="42"/>
  <c r="Q40" i="42" s="1"/>
  <c r="G40" i="42"/>
  <c r="O40" i="42"/>
  <c r="L40" i="42"/>
  <c r="I40" i="42"/>
  <c r="J40" i="42" s="1"/>
  <c r="N66" i="42"/>
  <c r="G206" i="41"/>
  <c r="I206" i="41" s="1"/>
  <c r="I181" i="41"/>
  <c r="K8" i="46"/>
  <c r="N72" i="42"/>
  <c r="O46" i="42"/>
  <c r="G46" i="42"/>
  <c r="I46" i="42"/>
  <c r="J46" i="42" s="1"/>
  <c r="L46" i="42"/>
  <c r="P46" i="42"/>
  <c r="Q46" i="42" s="1"/>
  <c r="G84" i="56"/>
  <c r="I84" i="56"/>
  <c r="N110" i="56"/>
  <c r="L49" i="58"/>
  <c r="O49" i="58"/>
  <c r="G49" i="58"/>
  <c r="I49" i="58"/>
  <c r="J49" i="58" s="1"/>
  <c r="P49" i="58"/>
  <c r="Q49" i="58" s="1"/>
  <c r="I35" i="58"/>
  <c r="L35" i="58"/>
  <c r="G35" i="58"/>
  <c r="O35" i="58"/>
  <c r="P35" i="58"/>
  <c r="N61" i="58"/>
  <c r="J59" i="45"/>
  <c r="H84" i="44"/>
  <c r="K209" i="42"/>
  <c r="L85" i="44"/>
  <c r="I85" i="44"/>
  <c r="J85" i="44" s="1"/>
  <c r="N111" i="44"/>
  <c r="P85" i="44"/>
  <c r="G85" i="44"/>
  <c r="O85" i="44"/>
  <c r="O35" i="44"/>
  <c r="P35" i="44"/>
  <c r="N61" i="44"/>
  <c r="L35" i="44"/>
  <c r="G35" i="44"/>
  <c r="J134" i="42"/>
  <c r="O135" i="44"/>
  <c r="I35" i="46"/>
  <c r="J35" i="46" s="1"/>
  <c r="Q45" i="45"/>
  <c r="K134" i="57"/>
  <c r="G44" i="42"/>
  <c r="L44" i="42"/>
  <c r="N70" i="42"/>
  <c r="P44" i="42"/>
  <c r="Q44" i="42" s="1"/>
  <c r="O44" i="42"/>
  <c r="I44" i="42"/>
  <c r="J44" i="42" s="1"/>
  <c r="J59" i="42"/>
  <c r="N211" i="58"/>
  <c r="G185" i="58"/>
  <c r="P185" i="58"/>
  <c r="L185" i="58"/>
  <c r="I185" i="58"/>
  <c r="J185" i="58" s="1"/>
  <c r="O185" i="58"/>
  <c r="Q20" i="58"/>
  <c r="Q16" i="42"/>
  <c r="Q16" i="56"/>
  <c r="Q12" i="44"/>
  <c r="H134" i="58"/>
  <c r="H209" i="44"/>
  <c r="G35" i="53"/>
  <c r="N61" i="53"/>
  <c r="L35" i="53"/>
  <c r="I35" i="53"/>
  <c r="J35" i="53" s="1"/>
  <c r="P35" i="53"/>
  <c r="O35" i="53"/>
  <c r="H84" i="54"/>
  <c r="I29" i="42"/>
  <c r="K3" i="42"/>
  <c r="I54" i="42"/>
  <c r="I29" i="54"/>
  <c r="K3" i="54"/>
  <c r="I29" i="56"/>
  <c r="K3" i="56"/>
  <c r="I54" i="56"/>
  <c r="A12" i="58"/>
  <c r="A11" i="53"/>
  <c r="J134" i="53"/>
  <c r="P10" i="53"/>
  <c r="Q10" i="53" s="1"/>
  <c r="O10" i="53"/>
  <c r="G10" i="53"/>
  <c r="L10" i="53"/>
  <c r="N37" i="53"/>
  <c r="I10" i="53"/>
  <c r="J10" i="53" s="1"/>
  <c r="N25" i="53"/>
  <c r="J159" i="45"/>
  <c r="M59" i="56"/>
  <c r="N69" i="56"/>
  <c r="O43" i="56"/>
  <c r="G43" i="56"/>
  <c r="L43" i="56"/>
  <c r="P43" i="56"/>
  <c r="Q43" i="56" s="1"/>
  <c r="I43" i="56"/>
  <c r="J43" i="56" s="1"/>
  <c r="J84" i="46"/>
  <c r="M184" i="46"/>
  <c r="G49" i="42"/>
  <c r="O49" i="42"/>
  <c r="L49" i="42"/>
  <c r="I49" i="42"/>
  <c r="J49" i="42" s="1"/>
  <c r="P49" i="42"/>
  <c r="Q49" i="42" s="1"/>
  <c r="Q23" i="42"/>
  <c r="Q11" i="53"/>
  <c r="Q11" i="56"/>
  <c r="K59" i="54"/>
  <c r="I159" i="56"/>
  <c r="G159" i="56"/>
  <c r="N185" i="56"/>
  <c r="I49" i="55"/>
  <c r="J49" i="55" s="1"/>
  <c r="O49" i="55"/>
  <c r="P49" i="55"/>
  <c r="Q49" i="55" s="1"/>
  <c r="L49" i="55"/>
  <c r="G49" i="55"/>
  <c r="J134" i="54"/>
  <c r="H184" i="58"/>
  <c r="P40" i="53"/>
  <c r="Q40" i="53" s="1"/>
  <c r="O40" i="53"/>
  <c r="I40" i="53"/>
  <c r="J40" i="53" s="1"/>
  <c r="G40" i="53"/>
  <c r="L40" i="53"/>
  <c r="I206" i="44"/>
  <c r="N70" i="53"/>
  <c r="G44" i="53"/>
  <c r="I44" i="53"/>
  <c r="J44" i="53" s="1"/>
  <c r="P44" i="53"/>
  <c r="Q44" i="53" s="1"/>
  <c r="L44" i="53"/>
  <c r="O44" i="53"/>
  <c r="L160" i="45"/>
  <c r="I160" i="45"/>
  <c r="J160" i="45" s="1"/>
  <c r="G160" i="45"/>
  <c r="N186" i="45"/>
  <c r="P160" i="45"/>
  <c r="O160" i="45"/>
  <c r="Q22" i="45"/>
  <c r="Q22" i="44"/>
  <c r="Q18" i="54"/>
  <c r="Q14" i="56"/>
  <c r="Q14" i="45"/>
  <c r="A9" i="44"/>
  <c r="A9" i="56"/>
  <c r="I45" i="56"/>
  <c r="J45" i="56" s="1"/>
  <c r="P45" i="56"/>
  <c r="Q45" i="56" s="1"/>
  <c r="N71" i="56"/>
  <c r="G45" i="56"/>
  <c r="L45" i="56"/>
  <c r="O45" i="56"/>
  <c r="I45" i="58"/>
  <c r="J45" i="58" s="1"/>
  <c r="P45" i="58"/>
  <c r="Q45" i="58" s="1"/>
  <c r="N71" i="58"/>
  <c r="O45" i="58"/>
  <c r="G45" i="58"/>
  <c r="L45" i="58"/>
  <c r="M134" i="46"/>
  <c r="K34" i="55"/>
  <c r="K184" i="57"/>
  <c r="H134" i="42"/>
  <c r="I29" i="55"/>
  <c r="K3" i="55"/>
  <c r="I29" i="58"/>
  <c r="I54" i="58"/>
  <c r="K3" i="58"/>
  <c r="A11" i="42"/>
  <c r="O49" i="53"/>
  <c r="G49" i="53"/>
  <c r="P49" i="53"/>
  <c r="Q49" i="53" s="1"/>
  <c r="L49" i="53"/>
  <c r="I49" i="53"/>
  <c r="J49" i="53" s="1"/>
  <c r="I48" i="46"/>
  <c r="J48" i="46" s="1"/>
  <c r="L48" i="46"/>
  <c r="P48" i="46"/>
  <c r="Q48" i="46" s="1"/>
  <c r="O48" i="46"/>
  <c r="N74" i="46"/>
  <c r="G48" i="46"/>
  <c r="P10" i="54"/>
  <c r="Q10" i="54" s="1"/>
  <c r="O10" i="54"/>
  <c r="L10" i="54"/>
  <c r="N37" i="54"/>
  <c r="G10" i="54"/>
  <c r="I10" i="54"/>
  <c r="J10" i="54" s="1"/>
  <c r="N25" i="54"/>
  <c r="H159" i="57"/>
  <c r="H59" i="56"/>
  <c r="K34" i="58"/>
  <c r="J184" i="46"/>
  <c r="I50" i="44"/>
  <c r="J50" i="44" s="1"/>
  <c r="G50" i="44"/>
  <c r="H50" i="44" s="1"/>
  <c r="O50" i="44"/>
  <c r="L50" i="44"/>
  <c r="P50" i="44"/>
  <c r="Q50" i="44" s="1"/>
  <c r="M209" i="46"/>
  <c r="L185" i="44"/>
  <c r="I185" i="44"/>
  <c r="J185" i="44" s="1"/>
  <c r="P185" i="44"/>
  <c r="O185" i="44"/>
  <c r="G185" i="44"/>
  <c r="N211" i="44"/>
  <c r="N73" i="58"/>
  <c r="I47" i="58"/>
  <c r="J47" i="58" s="1"/>
  <c r="G47" i="58"/>
  <c r="O47" i="58"/>
  <c r="P47" i="58"/>
  <c r="Q47" i="58" s="1"/>
  <c r="L47" i="58"/>
  <c r="P42" i="42"/>
  <c r="Q42" i="42" s="1"/>
  <c r="I42" i="42"/>
  <c r="J42" i="42" s="1"/>
  <c r="N68" i="42"/>
  <c r="O42" i="42"/>
  <c r="L42" i="42"/>
  <c r="G42" i="42"/>
  <c r="K109" i="41"/>
  <c r="G60" i="57"/>
  <c r="I60" i="57"/>
  <c r="J60" i="57" s="1"/>
  <c r="P60" i="57"/>
  <c r="O60" i="57"/>
  <c r="N86" i="57"/>
  <c r="L60" i="57"/>
  <c r="I50" i="42"/>
  <c r="J50" i="42" s="1"/>
  <c r="O50" i="42"/>
  <c r="G50" i="42"/>
  <c r="H50" i="42" s="1"/>
  <c r="L50" i="42"/>
  <c r="P50" i="42"/>
  <c r="Q50" i="42" s="1"/>
  <c r="H8" i="42"/>
  <c r="I49" i="45"/>
  <c r="J49" i="45" s="1"/>
  <c r="P49" i="45"/>
  <c r="Q49" i="45" s="1"/>
  <c r="O49" i="45"/>
  <c r="L49" i="45"/>
  <c r="G49" i="45"/>
  <c r="M159" i="44"/>
  <c r="M59" i="46"/>
  <c r="Q21" i="42"/>
  <c r="Q21" i="58"/>
  <c r="Q13" i="53"/>
  <c r="Q9" i="57"/>
  <c r="L69" i="42"/>
  <c r="I69" i="42"/>
  <c r="J69" i="42" s="1"/>
  <c r="P69" i="42"/>
  <c r="Q69" i="42" s="1"/>
  <c r="N95" i="42"/>
  <c r="O69" i="42"/>
  <c r="G69" i="42"/>
  <c r="G210" i="55"/>
  <c r="Q160" i="57"/>
  <c r="M184" i="53"/>
  <c r="H59" i="45"/>
  <c r="G35" i="46"/>
  <c r="N86" i="42"/>
  <c r="G60" i="42"/>
  <c r="P60" i="42"/>
  <c r="L60" i="42"/>
  <c r="I60" i="42"/>
  <c r="J60" i="42" s="1"/>
  <c r="O60" i="42"/>
  <c r="H59" i="42"/>
  <c r="N135" i="53"/>
  <c r="I109" i="53"/>
  <c r="G109" i="53"/>
  <c r="J159" i="58"/>
  <c r="P45" i="53"/>
  <c r="Q45" i="53" s="1"/>
  <c r="G45" i="53"/>
  <c r="N71" i="53"/>
  <c r="O45" i="53"/>
  <c r="I45" i="53"/>
  <c r="J45" i="53" s="1"/>
  <c r="L45" i="53"/>
  <c r="Q20" i="57"/>
  <c r="Q20" i="55"/>
  <c r="Q12" i="58"/>
  <c r="H209" i="55"/>
  <c r="N99" i="44"/>
  <c r="I73" i="44"/>
  <c r="J73" i="44" s="1"/>
  <c r="O73" i="44"/>
  <c r="L73" i="44"/>
  <c r="G73" i="44"/>
  <c r="P73" i="44"/>
  <c r="Q73" i="44" s="1"/>
  <c r="O40" i="46"/>
  <c r="G40" i="46"/>
  <c r="L40" i="46"/>
  <c r="I40" i="46"/>
  <c r="J40" i="46" s="1"/>
  <c r="N66" i="46"/>
  <c r="P40" i="46"/>
  <c r="Q40" i="46" s="1"/>
  <c r="H8" i="45"/>
  <c r="N136" i="54"/>
  <c r="P110" i="54"/>
  <c r="O110" i="54"/>
  <c r="I110" i="54"/>
  <c r="J110" i="54" s="1"/>
  <c r="G110" i="54"/>
  <c r="L110" i="54"/>
  <c r="Q24" i="45"/>
  <c r="Q24" i="55"/>
  <c r="A12" i="44"/>
  <c r="G12" i="44" s="1"/>
  <c r="I29" i="53"/>
  <c r="K3" i="53"/>
  <c r="I54" i="53"/>
  <c r="A11" i="46"/>
  <c r="G11" i="56"/>
  <c r="N38" i="56"/>
  <c r="I11" i="56"/>
  <c r="J11" i="56" s="1"/>
  <c r="L11" i="56"/>
  <c r="I40" i="55"/>
  <c r="J40" i="55" s="1"/>
  <c r="P40" i="55"/>
  <c r="Q40" i="55" s="1"/>
  <c r="L40" i="55"/>
  <c r="O40" i="55"/>
  <c r="N66" i="55"/>
  <c r="G40" i="55"/>
  <c r="G40" i="44"/>
  <c r="I40" i="44"/>
  <c r="J40" i="44" s="1"/>
  <c r="P40" i="44"/>
  <c r="Q40" i="44" s="1"/>
  <c r="O40" i="44"/>
  <c r="N66" i="44"/>
  <c r="L40" i="44"/>
  <c r="N186" i="53"/>
  <c r="P160" i="53"/>
  <c r="L160" i="53"/>
  <c r="O160" i="53"/>
  <c r="I160" i="53"/>
  <c r="J160" i="53" s="1"/>
  <c r="G160" i="53"/>
  <c r="O10" i="56"/>
  <c r="P10" i="56"/>
  <c r="Q10" i="56" s="1"/>
  <c r="L10" i="56"/>
  <c r="I10" i="56"/>
  <c r="J10" i="56" s="1"/>
  <c r="G10" i="56"/>
  <c r="N37" i="56"/>
  <c r="N25" i="56"/>
  <c r="P42" i="53"/>
  <c r="Q42" i="53" s="1"/>
  <c r="G42" i="53"/>
  <c r="L42" i="53"/>
  <c r="O42" i="53"/>
  <c r="N68" i="53"/>
  <c r="I42" i="53"/>
  <c r="J42" i="53" s="1"/>
  <c r="H109" i="42"/>
  <c r="M84" i="46"/>
  <c r="G34" i="53"/>
  <c r="I34" i="53"/>
  <c r="N60" i="53"/>
  <c r="O47" i="45"/>
  <c r="G47" i="45"/>
  <c r="I47" i="45"/>
  <c r="J47" i="45" s="1"/>
  <c r="L47" i="45"/>
  <c r="N73" i="45"/>
  <c r="P47" i="45"/>
  <c r="Q47" i="45" s="1"/>
  <c r="N136" i="55"/>
  <c r="I110" i="55"/>
  <c r="J110" i="55" s="1"/>
  <c r="P110" i="55"/>
  <c r="O110" i="55"/>
  <c r="G110" i="55"/>
  <c r="L110" i="55"/>
  <c r="O135" i="58"/>
  <c r="I135" i="58"/>
  <c r="J135" i="58" s="1"/>
  <c r="L135" i="58"/>
  <c r="G135" i="58"/>
  <c r="N161" i="58"/>
  <c r="P135" i="58"/>
  <c r="P40" i="54"/>
  <c r="Q40" i="54" s="1"/>
  <c r="O40" i="54"/>
  <c r="N66" i="54"/>
  <c r="L40" i="54"/>
  <c r="I40" i="54"/>
  <c r="J40" i="54" s="1"/>
  <c r="G40" i="54"/>
  <c r="L41" i="56"/>
  <c r="I41" i="56"/>
  <c r="J41" i="56" s="1"/>
  <c r="O41" i="56"/>
  <c r="P41" i="56"/>
  <c r="Q41" i="56" s="1"/>
  <c r="N67" i="56"/>
  <c r="G41" i="56"/>
  <c r="Q23" i="45"/>
  <c r="Q19" i="44"/>
  <c r="Q19" i="45"/>
  <c r="Q15" i="56"/>
  <c r="Q15" i="54"/>
  <c r="Q11" i="55"/>
  <c r="L45" i="54"/>
  <c r="I45" i="54"/>
  <c r="J45" i="54" s="1"/>
  <c r="P45" i="54"/>
  <c r="Q45" i="54" s="1"/>
  <c r="O45" i="54"/>
  <c r="G45" i="54"/>
  <c r="N71" i="54"/>
  <c r="P46" i="54"/>
  <c r="Q46" i="54" s="1"/>
  <c r="O46" i="54"/>
  <c r="G46" i="54"/>
  <c r="N72" i="54"/>
  <c r="I46" i="54"/>
  <c r="J46" i="54" s="1"/>
  <c r="L46" i="54"/>
  <c r="I50" i="54"/>
  <c r="J50" i="54" s="1"/>
  <c r="O50" i="54"/>
  <c r="G50" i="54"/>
  <c r="H50" i="54" s="1"/>
  <c r="L50" i="54"/>
  <c r="P50" i="54"/>
  <c r="Q50" i="54" s="1"/>
  <c r="G160" i="56"/>
  <c r="P160" i="56"/>
  <c r="L160" i="56"/>
  <c r="N186" i="56"/>
  <c r="O160" i="56"/>
  <c r="I160" i="56"/>
  <c r="J160" i="56" s="1"/>
  <c r="J109" i="55"/>
  <c r="K84" i="58"/>
  <c r="K209" i="57"/>
  <c r="G10" i="58"/>
  <c r="J84" i="45"/>
  <c r="J184" i="58"/>
  <c r="Q60" i="54"/>
  <c r="Q45" i="57"/>
  <c r="N74" i="42"/>
  <c r="O48" i="42"/>
  <c r="G48" i="42"/>
  <c r="P48" i="42"/>
  <c r="Q48" i="42" s="1"/>
  <c r="L48" i="42"/>
  <c r="I48" i="42"/>
  <c r="J48" i="42" s="1"/>
  <c r="G84" i="53"/>
  <c r="I84" i="53"/>
  <c r="N110" i="53"/>
  <c r="G110" i="53" s="1"/>
  <c r="L44" i="57"/>
  <c r="G44" i="57"/>
  <c r="N70" i="57"/>
  <c r="I44" i="57"/>
  <c r="J44" i="57" s="1"/>
  <c r="P44" i="57"/>
  <c r="Q44" i="57" s="1"/>
  <c r="O44" i="57"/>
  <c r="J134" i="45"/>
  <c r="Q22" i="58"/>
  <c r="Q18" i="46"/>
  <c r="Q14" i="53"/>
  <c r="L50" i="58"/>
  <c r="G50" i="58"/>
  <c r="H50" i="58" s="1"/>
  <c r="O50" i="58"/>
  <c r="P50" i="58"/>
  <c r="Q50" i="58" s="1"/>
  <c r="I50" i="58"/>
  <c r="J50" i="58" s="1"/>
  <c r="O11" i="55"/>
  <c r="O11" i="56"/>
  <c r="O11" i="46"/>
  <c r="O11" i="57"/>
  <c r="O11" i="58"/>
  <c r="O11" i="44"/>
  <c r="O11" i="54"/>
  <c r="O11" i="53"/>
  <c r="O11" i="42"/>
  <c r="O11" i="45"/>
  <c r="O66" i="41"/>
  <c r="O15" i="46"/>
  <c r="O15" i="45"/>
  <c r="O15" i="57"/>
  <c r="O15" i="44"/>
  <c r="O15" i="53"/>
  <c r="O15" i="42"/>
  <c r="O15" i="56"/>
  <c r="O15" i="58"/>
  <c r="O15" i="55"/>
  <c r="O15" i="54"/>
  <c r="O42" i="46"/>
  <c r="P42" i="46"/>
  <c r="Q42" i="46" s="1"/>
  <c r="L42" i="46"/>
  <c r="G42" i="46"/>
  <c r="I42" i="46"/>
  <c r="J42" i="46" s="1"/>
  <c r="O110" i="44"/>
  <c r="G110" i="44"/>
  <c r="I110" i="44"/>
  <c r="P110" i="44"/>
  <c r="N136" i="44"/>
  <c r="L110" i="44"/>
  <c r="J59" i="44"/>
  <c r="O40" i="58"/>
  <c r="P40" i="58"/>
  <c r="Q40" i="58" s="1"/>
  <c r="G40" i="58"/>
  <c r="N66" i="58"/>
  <c r="L40" i="58"/>
  <c r="I40" i="58"/>
  <c r="J40" i="58" s="1"/>
  <c r="J8" i="53"/>
  <c r="I46" i="45"/>
  <c r="J46" i="45" s="1"/>
  <c r="G46" i="45"/>
  <c r="N72" i="45"/>
  <c r="O46" i="45"/>
  <c r="P46" i="45"/>
  <c r="Q46" i="45" s="1"/>
  <c r="L46" i="45"/>
  <c r="H159" i="45"/>
  <c r="M59" i="53"/>
  <c r="I47" i="42"/>
  <c r="J47" i="42" s="1"/>
  <c r="O47" i="42"/>
  <c r="L47" i="42"/>
  <c r="N73" i="42"/>
  <c r="G47" i="42"/>
  <c r="P47" i="42"/>
  <c r="Q47" i="42" s="1"/>
  <c r="M34" i="56"/>
  <c r="G159" i="46"/>
  <c r="N185" i="46"/>
  <c r="I159" i="46"/>
  <c r="H8" i="55"/>
  <c r="M134" i="58"/>
  <c r="N69" i="45"/>
  <c r="L43" i="45"/>
  <c r="I43" i="45"/>
  <c r="J43" i="45" s="1"/>
  <c r="O43" i="45"/>
  <c r="G43" i="45"/>
  <c r="P43" i="45"/>
  <c r="Q43" i="45" s="1"/>
  <c r="I134" i="46"/>
  <c r="N160" i="46"/>
  <c r="G134" i="46"/>
  <c r="I185" i="55"/>
  <c r="N211" i="55"/>
  <c r="O185" i="55"/>
  <c r="G185" i="55"/>
  <c r="L185" i="55"/>
  <c r="P185" i="55"/>
  <c r="O9" i="55"/>
  <c r="O9" i="56"/>
  <c r="O9" i="42"/>
  <c r="O9" i="58"/>
  <c r="O9" i="44"/>
  <c r="O9" i="53"/>
  <c r="O9" i="46"/>
  <c r="O9" i="45"/>
  <c r="O9" i="57"/>
  <c r="O9" i="54"/>
  <c r="O74" i="41"/>
  <c r="O23" i="57"/>
  <c r="O23" i="56"/>
  <c r="O23" i="58"/>
  <c r="O23" i="54"/>
  <c r="O23" i="42"/>
  <c r="O23" i="53"/>
  <c r="O23" i="46"/>
  <c r="O23" i="55"/>
  <c r="O23" i="44"/>
  <c r="O23" i="45"/>
  <c r="O12" i="46"/>
  <c r="O12" i="42"/>
  <c r="O12" i="54"/>
  <c r="O12" i="57"/>
  <c r="O12" i="45"/>
  <c r="O12" i="56"/>
  <c r="O12" i="44"/>
  <c r="O12" i="55"/>
  <c r="O12" i="53"/>
  <c r="O12" i="58"/>
  <c r="Q40" i="41"/>
  <c r="O14" i="55"/>
  <c r="O14" i="57"/>
  <c r="O14" i="58"/>
  <c r="O14" i="42"/>
  <c r="O14" i="45"/>
  <c r="O14" i="54"/>
  <c r="O14" i="56"/>
  <c r="O14" i="53"/>
  <c r="O14" i="46"/>
  <c r="O14" i="44"/>
  <c r="O24" i="57"/>
  <c r="O24" i="42"/>
  <c r="O24" i="55"/>
  <c r="O24" i="44"/>
  <c r="O24" i="54"/>
  <c r="O24" i="46"/>
  <c r="O24" i="58"/>
  <c r="O24" i="53"/>
  <c r="O24" i="45"/>
  <c r="O24" i="56"/>
  <c r="L93" i="41"/>
  <c r="Q210" i="41"/>
  <c r="K109" i="44"/>
  <c r="L67" i="57"/>
  <c r="I67" i="57"/>
  <c r="J67" i="57" s="1"/>
  <c r="P67" i="57"/>
  <c r="Q67" i="57" s="1"/>
  <c r="O67" i="57"/>
  <c r="N93" i="57"/>
  <c r="G67" i="57"/>
  <c r="O35" i="42"/>
  <c r="I35" i="42"/>
  <c r="J35" i="42" s="1"/>
  <c r="G35" i="42"/>
  <c r="N61" i="42"/>
  <c r="L35" i="42"/>
  <c r="P35" i="42"/>
  <c r="J109" i="46"/>
  <c r="G59" i="46"/>
  <c r="N85" i="46"/>
  <c r="I59" i="46"/>
  <c r="Q135" i="57"/>
  <c r="Q21" i="54"/>
  <c r="Q17" i="57"/>
  <c r="Q13" i="54"/>
  <c r="Q9" i="58"/>
  <c r="L47" i="54"/>
  <c r="P47" i="54"/>
  <c r="Q47" i="54" s="1"/>
  <c r="N73" i="54"/>
  <c r="G47" i="54"/>
  <c r="O47" i="54"/>
  <c r="I47" i="54"/>
  <c r="J47" i="54" s="1"/>
  <c r="O210" i="55"/>
  <c r="H184" i="56"/>
  <c r="L186" i="57"/>
  <c r="G186" i="57"/>
  <c r="N212" i="57"/>
  <c r="I186" i="57"/>
  <c r="J186" i="57" s="1"/>
  <c r="P186" i="57"/>
  <c r="Q186" i="57" s="1"/>
  <c r="O186" i="57"/>
  <c r="N210" i="53"/>
  <c r="G184" i="53"/>
  <c r="I184" i="53"/>
  <c r="P44" i="54"/>
  <c r="Q44" i="54" s="1"/>
  <c r="O44" i="54"/>
  <c r="N70" i="54"/>
  <c r="I44" i="54"/>
  <c r="J44" i="54" s="1"/>
  <c r="L44" i="54"/>
  <c r="G44" i="54"/>
  <c r="L40" i="45"/>
  <c r="I40" i="45"/>
  <c r="J40" i="45" s="1"/>
  <c r="G40" i="45"/>
  <c r="O40" i="45"/>
  <c r="P40" i="45"/>
  <c r="Q40" i="45" s="1"/>
  <c r="N66" i="45"/>
  <c r="Q135" i="44"/>
  <c r="O35" i="46"/>
  <c r="J34" i="42"/>
  <c r="L85" i="58"/>
  <c r="I85" i="58"/>
  <c r="P85" i="58"/>
  <c r="G85" i="58"/>
  <c r="N111" i="58"/>
  <c r="O85" i="58"/>
  <c r="P85" i="42"/>
  <c r="L85" i="42"/>
  <c r="I85" i="42"/>
  <c r="J85" i="42" s="1"/>
  <c r="G85" i="42"/>
  <c r="O85" i="42"/>
  <c r="N111" i="42"/>
  <c r="N68" i="46"/>
  <c r="G44" i="55"/>
  <c r="L44" i="55"/>
  <c r="I44" i="55"/>
  <c r="J44" i="55" s="1"/>
  <c r="N70" i="55"/>
  <c r="P44" i="55"/>
  <c r="Q44" i="55" s="1"/>
  <c r="O44" i="55"/>
  <c r="Q20" i="46"/>
  <c r="Q20" i="53"/>
  <c r="Q16" i="57"/>
  <c r="Q12" i="42"/>
  <c r="N161" i="54"/>
  <c r="O135" i="54"/>
  <c r="I135" i="54"/>
  <c r="J135" i="54" s="1"/>
  <c r="L135" i="54"/>
  <c r="G135" i="54"/>
  <c r="P135" i="54"/>
  <c r="J209" i="55"/>
  <c r="Q47" i="44"/>
  <c r="N74" i="45"/>
  <c r="P48" i="45"/>
  <c r="Q48" i="45" s="1"/>
  <c r="O48" i="45"/>
  <c r="G48" i="45"/>
  <c r="L48" i="45"/>
  <c r="I48" i="45"/>
  <c r="J48" i="45" s="1"/>
  <c r="Q41" i="45"/>
  <c r="G85" i="55"/>
  <c r="N111" i="55"/>
  <c r="I85" i="55"/>
  <c r="J85" i="55" s="1"/>
  <c r="O85" i="55"/>
  <c r="L85" i="55"/>
  <c r="P85" i="55"/>
  <c r="N69" i="55"/>
  <c r="L43" i="55"/>
  <c r="G43" i="55"/>
  <c r="I43" i="55"/>
  <c r="J43" i="55" s="1"/>
  <c r="O43" i="55"/>
  <c r="P43" i="55"/>
  <c r="Q43" i="55" s="1"/>
  <c r="P42" i="57"/>
  <c r="Q42" i="57" s="1"/>
  <c r="L42" i="57"/>
  <c r="N68" i="57"/>
  <c r="O42" i="57"/>
  <c r="G42" i="57"/>
  <c r="I42" i="57"/>
  <c r="J42" i="57" s="1"/>
  <c r="N61" i="45"/>
  <c r="P35" i="45"/>
  <c r="O35" i="45"/>
  <c r="L35" i="45"/>
  <c r="I35" i="45"/>
  <c r="J35" i="45" s="1"/>
  <c r="G35" i="45"/>
  <c r="Q24" i="53"/>
  <c r="I29" i="46"/>
  <c r="K3" i="46"/>
  <c r="I54" i="46"/>
  <c r="G12" i="55"/>
  <c r="N39" i="55"/>
  <c r="I12" i="55"/>
  <c r="J12" i="55" s="1"/>
  <c r="L12" i="55"/>
  <c r="A11" i="54"/>
  <c r="G11" i="54" s="1"/>
  <c r="H134" i="53"/>
  <c r="P10" i="57"/>
  <c r="Q10" i="57" s="1"/>
  <c r="O10" i="57"/>
  <c r="G10" i="57"/>
  <c r="L10" i="57"/>
  <c r="N37" i="57"/>
  <c r="I10" i="57"/>
  <c r="J10" i="57" s="1"/>
  <c r="N25" i="57"/>
  <c r="L42" i="56"/>
  <c r="O42" i="56"/>
  <c r="G42" i="56"/>
  <c r="N68" i="56"/>
  <c r="I42" i="56"/>
  <c r="J42" i="56" s="1"/>
  <c r="P42" i="56"/>
  <c r="Q42" i="56" s="1"/>
  <c r="J209" i="58"/>
  <c r="P135" i="42"/>
  <c r="I135" i="42"/>
  <c r="J135" i="42" s="1"/>
  <c r="G135" i="42"/>
  <c r="O135" i="42"/>
  <c r="L135" i="42"/>
  <c r="N161" i="42"/>
  <c r="H209" i="45"/>
  <c r="Q160" i="44"/>
  <c r="J84" i="55"/>
  <c r="J109" i="58"/>
  <c r="Q23" i="56"/>
  <c r="Q19" i="55"/>
  <c r="Q15" i="57"/>
  <c r="Q15" i="45"/>
  <c r="Q11" i="54"/>
  <c r="Q11" i="46"/>
  <c r="O210" i="44"/>
  <c r="G210" i="44"/>
  <c r="P210" i="44"/>
  <c r="L210" i="44"/>
  <c r="I210" i="44"/>
  <c r="J210" i="44" s="1"/>
  <c r="J134" i="56"/>
  <c r="H109" i="55"/>
  <c r="H59" i="57"/>
  <c r="H184" i="54"/>
  <c r="H84" i="45"/>
  <c r="I75" i="54"/>
  <c r="J75" i="54" s="1"/>
  <c r="G75" i="54"/>
  <c r="H75" i="54" s="1"/>
  <c r="P75" i="54"/>
  <c r="Q75" i="54" s="1"/>
  <c r="L75" i="54"/>
  <c r="O75" i="54"/>
  <c r="Q22" i="57"/>
  <c r="Q18" i="44"/>
  <c r="Q18" i="45"/>
  <c r="A9" i="45"/>
  <c r="A9" i="57"/>
  <c r="O69" i="41"/>
  <c r="O18" i="54"/>
  <c r="O18" i="56"/>
  <c r="O18" i="42"/>
  <c r="O18" i="57"/>
  <c r="O18" i="58"/>
  <c r="O18" i="45"/>
  <c r="O18" i="55"/>
  <c r="O18" i="46"/>
  <c r="O18" i="44"/>
  <c r="O18" i="53"/>
  <c r="O13" i="54"/>
  <c r="O13" i="45"/>
  <c r="O13" i="42"/>
  <c r="O13" i="53"/>
  <c r="O13" i="58"/>
  <c r="O13" i="46"/>
  <c r="O13" i="44"/>
  <c r="O13" i="57"/>
  <c r="O13" i="55"/>
  <c r="O13" i="56"/>
  <c r="I206" i="42"/>
  <c r="Q60" i="55"/>
  <c r="O42" i="44"/>
  <c r="G42" i="44"/>
  <c r="L42" i="44"/>
  <c r="N68" i="44"/>
  <c r="I42" i="44"/>
  <c r="J42" i="44" s="1"/>
  <c r="P42" i="44"/>
  <c r="Q42" i="44" s="1"/>
  <c r="K134" i="44"/>
  <c r="J34" i="45"/>
  <c r="Q13" i="44"/>
  <c r="Q210" i="55"/>
  <c r="I210" i="56"/>
  <c r="J210" i="56" s="1"/>
  <c r="L210" i="56"/>
  <c r="P210" i="56"/>
  <c r="O210" i="56"/>
  <c r="G210" i="56"/>
  <c r="Q85" i="54"/>
  <c r="H184" i="45"/>
  <c r="N97" i="45"/>
  <c r="L71" i="45"/>
  <c r="I71" i="45"/>
  <c r="J71" i="45" s="1"/>
  <c r="P71" i="45"/>
  <c r="Q71" i="45" s="1"/>
  <c r="G71" i="45"/>
  <c r="O71" i="45"/>
  <c r="H34" i="42"/>
  <c r="H59" i="58"/>
  <c r="M34" i="46"/>
  <c r="P43" i="57"/>
  <c r="Q43" i="57" s="1"/>
  <c r="O43" i="57"/>
  <c r="G43" i="57"/>
  <c r="L43" i="57"/>
  <c r="I43" i="57"/>
  <c r="J43" i="57" s="1"/>
  <c r="N69" i="57"/>
  <c r="Q16" i="55"/>
  <c r="H109" i="54"/>
  <c r="G48" i="54"/>
  <c r="I48" i="54"/>
  <c r="J48" i="54" s="1"/>
  <c r="L48" i="54"/>
  <c r="P48" i="54"/>
  <c r="Q48" i="54" s="1"/>
  <c r="O48" i="54"/>
  <c r="N74" i="54"/>
  <c r="J59" i="55"/>
  <c r="P40" i="57"/>
  <c r="Q40" i="57" s="1"/>
  <c r="O40" i="57"/>
  <c r="L40" i="57"/>
  <c r="N66" i="57"/>
  <c r="G40" i="57"/>
  <c r="I40" i="57"/>
  <c r="J40" i="57" s="1"/>
  <c r="J8" i="45"/>
  <c r="Q24" i="57"/>
  <c r="I54" i="45"/>
  <c r="K3" i="45"/>
  <c r="I29" i="45"/>
  <c r="A12" i="46"/>
  <c r="A12" i="53"/>
  <c r="G12" i="53" s="1"/>
  <c r="G11" i="45"/>
  <c r="N38" i="45"/>
  <c r="I11" i="45"/>
  <c r="J11" i="45" s="1"/>
  <c r="L11" i="45"/>
  <c r="A11" i="55"/>
  <c r="G11" i="55" s="1"/>
  <c r="A11" i="57"/>
  <c r="G11" i="57" s="1"/>
  <c r="M134" i="53"/>
  <c r="P10" i="58"/>
  <c r="Q10" i="58" s="1"/>
  <c r="N37" i="58"/>
  <c r="L10" i="58"/>
  <c r="I10" i="58"/>
  <c r="J10" i="58" s="1"/>
  <c r="O10" i="58"/>
  <c r="N25" i="58"/>
  <c r="K34" i="44"/>
  <c r="G50" i="46"/>
  <c r="H50" i="46" s="1"/>
  <c r="O50" i="46"/>
  <c r="L50" i="46"/>
  <c r="P50" i="46"/>
  <c r="Q50" i="46" s="1"/>
  <c r="I50" i="46"/>
  <c r="J50" i="46" s="1"/>
  <c r="H134" i="55"/>
  <c r="H209" i="58"/>
  <c r="J109" i="42"/>
  <c r="O47" i="53"/>
  <c r="N73" i="53"/>
  <c r="I47" i="53"/>
  <c r="J47" i="53" s="1"/>
  <c r="G47" i="53"/>
  <c r="P47" i="53"/>
  <c r="Q47" i="53" s="1"/>
  <c r="L47" i="53"/>
  <c r="I159" i="53"/>
  <c r="G159" i="53"/>
  <c r="N185" i="53"/>
  <c r="J209" i="45"/>
  <c r="H84" i="55"/>
  <c r="H109" i="58"/>
  <c r="N70" i="45"/>
  <c r="G44" i="45"/>
  <c r="L44" i="45"/>
  <c r="P44" i="45"/>
  <c r="Q44" i="45" s="1"/>
  <c r="O44" i="45"/>
  <c r="I44" i="45"/>
  <c r="J44" i="45" s="1"/>
  <c r="Q23" i="54"/>
  <c r="Q23" i="53"/>
  <c r="Q19" i="42"/>
  <c r="Q15" i="46"/>
  <c r="Q15" i="42"/>
  <c r="Q11" i="57"/>
  <c r="H184" i="44"/>
  <c r="P49" i="57"/>
  <c r="Q49" i="57" s="1"/>
  <c r="O49" i="57"/>
  <c r="L49" i="57"/>
  <c r="I49" i="57"/>
  <c r="J49" i="57" s="1"/>
  <c r="G49" i="57"/>
  <c r="I35" i="57"/>
  <c r="J35" i="57" s="1"/>
  <c r="L35" i="57"/>
  <c r="G35" i="57"/>
  <c r="P35" i="57"/>
  <c r="N61" i="57"/>
  <c r="O35" i="57"/>
  <c r="H134" i="56"/>
  <c r="P135" i="55"/>
  <c r="N161" i="55"/>
  <c r="G135" i="55"/>
  <c r="O135" i="55"/>
  <c r="L135" i="55"/>
  <c r="I135" i="55"/>
  <c r="J135" i="55" s="1"/>
  <c r="O60" i="58"/>
  <c r="I85" i="57"/>
  <c r="J85" i="57" s="1"/>
  <c r="O85" i="57"/>
  <c r="N111" i="57"/>
  <c r="L85" i="57"/>
  <c r="P85" i="57"/>
  <c r="G85" i="57"/>
  <c r="P210" i="54"/>
  <c r="L210" i="54"/>
  <c r="G210" i="54"/>
  <c r="O210" i="54"/>
  <c r="I210" i="54"/>
  <c r="O46" i="53"/>
  <c r="P46" i="53"/>
  <c r="Q46" i="53" s="1"/>
  <c r="I46" i="53"/>
  <c r="J46" i="53" s="1"/>
  <c r="N72" i="53"/>
  <c r="L46" i="53"/>
  <c r="N37" i="45"/>
  <c r="O60" i="44"/>
  <c r="L42" i="55"/>
  <c r="N68" i="55"/>
  <c r="I42" i="55"/>
  <c r="J42" i="55" s="1"/>
  <c r="O42" i="55"/>
  <c r="P42" i="55"/>
  <c r="Q42" i="55" s="1"/>
  <c r="G42" i="55"/>
  <c r="N136" i="45"/>
  <c r="L110" i="45"/>
  <c r="I110" i="45"/>
  <c r="J110" i="45" s="1"/>
  <c r="O110" i="45"/>
  <c r="G110" i="45"/>
  <c r="P110" i="45"/>
  <c r="J109" i="45"/>
  <c r="N69" i="58"/>
  <c r="G43" i="58"/>
  <c r="O43" i="58"/>
  <c r="P43" i="58"/>
  <c r="Q43" i="58" s="1"/>
  <c r="L43" i="58"/>
  <c r="I43" i="58"/>
  <c r="J43" i="58" s="1"/>
  <c r="Q18" i="58"/>
  <c r="Q14" i="54"/>
  <c r="Q14" i="55"/>
  <c r="G9" i="54"/>
  <c r="N36" i="54"/>
  <c r="I9" i="54"/>
  <c r="J9" i="54" s="1"/>
  <c r="L9" i="54"/>
  <c r="I209" i="56"/>
  <c r="G209" i="56"/>
  <c r="N73" i="55"/>
  <c r="I47" i="55"/>
  <c r="J47" i="55" s="1"/>
  <c r="L47" i="55"/>
  <c r="O47" i="55"/>
  <c r="G47" i="55"/>
  <c r="P47" i="55"/>
  <c r="Q47" i="55" s="1"/>
  <c r="Q9" i="44"/>
  <c r="O66" i="53"/>
  <c r="N92" i="53"/>
  <c r="G66" i="53"/>
  <c r="P66" i="53"/>
  <c r="Q66" i="53" s="1"/>
  <c r="L66" i="53"/>
  <c r="I66" i="53"/>
  <c r="J66" i="53" s="1"/>
  <c r="I68" i="58"/>
  <c r="J68" i="58" s="1"/>
  <c r="N94" i="58"/>
  <c r="O68" i="58"/>
  <c r="G68" i="58"/>
  <c r="L68" i="58"/>
  <c r="P68" i="58"/>
  <c r="Q68" i="58" s="1"/>
  <c r="N67" i="55"/>
  <c r="P41" i="55"/>
  <c r="Q41" i="55" s="1"/>
  <c r="I41" i="55"/>
  <c r="J41" i="55" s="1"/>
  <c r="L41" i="55"/>
  <c r="O41" i="55"/>
  <c r="G41" i="55"/>
  <c r="O67" i="41"/>
  <c r="O16" i="45"/>
  <c r="O16" i="58"/>
  <c r="O16" i="54"/>
  <c r="O16" i="53"/>
  <c r="O16" i="55"/>
  <c r="O16" i="42"/>
  <c r="O16" i="46"/>
  <c r="O16" i="57"/>
  <c r="O16" i="44"/>
  <c r="O16" i="56"/>
  <c r="Q17" i="46"/>
  <c r="Q13" i="42"/>
  <c r="I48" i="58"/>
  <c r="J48" i="58" s="1"/>
  <c r="O48" i="58"/>
  <c r="G48" i="58"/>
  <c r="P48" i="58"/>
  <c r="Q48" i="58" s="1"/>
  <c r="L48" i="58"/>
  <c r="N74" i="58"/>
  <c r="L45" i="42"/>
  <c r="P45" i="42"/>
  <c r="Q45" i="42" s="1"/>
  <c r="O45" i="42"/>
  <c r="N71" i="42"/>
  <c r="I45" i="42"/>
  <c r="J45" i="42" s="1"/>
  <c r="G45" i="42"/>
  <c r="P46" i="44"/>
  <c r="Q46" i="44" s="1"/>
  <c r="O46" i="44"/>
  <c r="L46" i="44"/>
  <c r="I46" i="44"/>
  <c r="J46" i="44" s="1"/>
  <c r="N72" i="44"/>
  <c r="G46" i="44"/>
  <c r="O42" i="45"/>
  <c r="N68" i="45"/>
  <c r="L42" i="45"/>
  <c r="I42" i="45"/>
  <c r="J42" i="45" s="1"/>
  <c r="P42" i="45"/>
  <c r="Q42" i="45" s="1"/>
  <c r="G42" i="45"/>
  <c r="J159" i="54"/>
  <c r="J59" i="58"/>
  <c r="P48" i="57"/>
  <c r="Q48" i="57" s="1"/>
  <c r="O48" i="57"/>
  <c r="I48" i="57"/>
  <c r="J48" i="57" s="1"/>
  <c r="L48" i="57"/>
  <c r="G48" i="57"/>
  <c r="N74" i="57"/>
  <c r="I34" i="46"/>
  <c r="N60" i="46"/>
  <c r="G34" i="46"/>
  <c r="K24" i="56"/>
  <c r="Q20" i="45"/>
  <c r="Q16" i="46"/>
  <c r="Q16" i="53"/>
  <c r="Q12" i="46"/>
  <c r="Q12" i="55"/>
  <c r="J109" i="54"/>
  <c r="O47" i="44"/>
  <c r="H59" i="55"/>
  <c r="L43" i="46"/>
  <c r="I43" i="46"/>
  <c r="J43" i="46" s="1"/>
  <c r="N69" i="46"/>
  <c r="O43" i="46"/>
  <c r="G43" i="46"/>
  <c r="P43" i="46"/>
  <c r="Q43" i="46" s="1"/>
  <c r="O210" i="57"/>
  <c r="H34" i="45"/>
  <c r="Q24" i="58"/>
  <c r="K3" i="57"/>
  <c r="I29" i="57"/>
  <c r="I54" i="57"/>
  <c r="O10" i="44"/>
  <c r="L10" i="44"/>
  <c r="I10" i="44"/>
  <c r="J10" i="44" s="1"/>
  <c r="N37" i="44"/>
  <c r="G37" i="44" s="1"/>
  <c r="P10" i="44"/>
  <c r="Q10" i="44" s="1"/>
  <c r="N25" i="44"/>
  <c r="P160" i="55"/>
  <c r="N186" i="55"/>
  <c r="G160" i="55"/>
  <c r="L160" i="55"/>
  <c r="I160" i="55"/>
  <c r="J160" i="55" s="1"/>
  <c r="O160" i="55"/>
  <c r="L185" i="57"/>
  <c r="O185" i="57"/>
  <c r="G185" i="57"/>
  <c r="P185" i="57"/>
  <c r="N211" i="57"/>
  <c r="I185" i="57"/>
  <c r="O160" i="44"/>
  <c r="Q23" i="44"/>
  <c r="Q23" i="55"/>
  <c r="Q19" i="58"/>
  <c r="Q19" i="53"/>
  <c r="Q15" i="44"/>
  <c r="Q11" i="44"/>
  <c r="J184" i="44"/>
  <c r="O110" i="57"/>
  <c r="G110" i="57"/>
  <c r="P110" i="57"/>
  <c r="L110" i="57"/>
  <c r="N136" i="57"/>
  <c r="I110" i="57"/>
  <c r="H8" i="57"/>
  <c r="M134" i="56"/>
  <c r="O86" i="58"/>
  <c r="J59" i="57"/>
  <c r="J184" i="54"/>
  <c r="I43" i="54"/>
  <c r="J43" i="54" s="1"/>
  <c r="O43" i="54"/>
  <c r="P43" i="54"/>
  <c r="Q43" i="54" s="1"/>
  <c r="L43" i="54"/>
  <c r="N69" i="54"/>
  <c r="G43" i="54"/>
  <c r="O41" i="46"/>
  <c r="P41" i="46"/>
  <c r="Q41" i="46" s="1"/>
  <c r="N67" i="46"/>
  <c r="L41" i="46"/>
  <c r="G41" i="46"/>
  <c r="G43" i="44"/>
  <c r="O43" i="44"/>
  <c r="I43" i="44"/>
  <c r="J43" i="44" s="1"/>
  <c r="N69" i="44"/>
  <c r="P43" i="44"/>
  <c r="Q43" i="44" s="1"/>
  <c r="L43" i="44"/>
  <c r="P47" i="46"/>
  <c r="Q47" i="46" s="1"/>
  <c r="N73" i="46"/>
  <c r="O47" i="46"/>
  <c r="G47" i="46"/>
  <c r="I47" i="46"/>
  <c r="J47" i="46" s="1"/>
  <c r="L47" i="46"/>
  <c r="O41" i="53"/>
  <c r="G41" i="53"/>
  <c r="I41" i="53"/>
  <c r="J41" i="53" s="1"/>
  <c r="P41" i="53"/>
  <c r="Q41" i="53" s="1"/>
  <c r="N67" i="53"/>
  <c r="L41" i="53"/>
  <c r="J109" i="56"/>
  <c r="J159" i="44"/>
  <c r="P48" i="44"/>
  <c r="Q48" i="44" s="1"/>
  <c r="O48" i="44"/>
  <c r="I48" i="44"/>
  <c r="J48" i="44" s="1"/>
  <c r="L48" i="44"/>
  <c r="G48" i="44"/>
  <c r="N74" i="44"/>
  <c r="N100" i="44" s="1"/>
  <c r="O46" i="55"/>
  <c r="P46" i="55"/>
  <c r="Q46" i="55" s="1"/>
  <c r="L46" i="55"/>
  <c r="I46" i="55"/>
  <c r="J46" i="55" s="1"/>
  <c r="G46" i="55"/>
  <c r="N72" i="55"/>
  <c r="Q60" i="44"/>
  <c r="O35" i="56"/>
  <c r="G35" i="56"/>
  <c r="L35" i="56"/>
  <c r="I35" i="56"/>
  <c r="J35" i="56" s="1"/>
  <c r="P35" i="56"/>
  <c r="N61" i="56"/>
  <c r="H109" i="45"/>
  <c r="P86" i="54"/>
  <c r="Q86" i="54" s="1"/>
  <c r="L86" i="54"/>
  <c r="N112" i="54"/>
  <c r="G86" i="54"/>
  <c r="O86" i="54"/>
  <c r="I86" i="54"/>
  <c r="J86" i="54" s="1"/>
  <c r="O45" i="57"/>
  <c r="G209" i="53"/>
  <c r="I209" i="53"/>
  <c r="Q22" i="56"/>
  <c r="Q22" i="55"/>
  <c r="Q18" i="55"/>
  <c r="Q14" i="46"/>
  <c r="A9" i="42"/>
  <c r="G9" i="42" s="1"/>
  <c r="A9" i="58"/>
  <c r="N136" i="42"/>
  <c r="L110" i="42"/>
  <c r="P110" i="42"/>
  <c r="I110" i="42"/>
  <c r="J110" i="42" s="1"/>
  <c r="O110" i="42"/>
  <c r="G110" i="42"/>
  <c r="H159" i="54"/>
  <c r="P160" i="58"/>
  <c r="O160" i="58"/>
  <c r="G160" i="58"/>
  <c r="I160" i="58"/>
  <c r="J160" i="58" s="1"/>
  <c r="L160" i="58"/>
  <c r="N186" i="58"/>
  <c r="H109" i="46"/>
  <c r="I45" i="46"/>
  <c r="J45" i="46" s="1"/>
  <c r="N71" i="46"/>
  <c r="P45" i="46"/>
  <c r="Q45" i="46" s="1"/>
  <c r="L45" i="46"/>
  <c r="O45" i="46"/>
  <c r="G45" i="46"/>
  <c r="I50" i="56"/>
  <c r="J50" i="56" s="1"/>
  <c r="L50" i="56"/>
  <c r="O50" i="56"/>
  <c r="G50" i="56"/>
  <c r="H50" i="56" s="1"/>
  <c r="P50" i="56"/>
  <c r="Q50" i="56" s="1"/>
  <c r="P44" i="46"/>
  <c r="Q44" i="46" s="1"/>
  <c r="L44" i="46"/>
  <c r="O44" i="46"/>
  <c r="N70" i="46"/>
  <c r="I44" i="46"/>
  <c r="J44" i="46" s="1"/>
  <c r="G44" i="46"/>
  <c r="I50" i="45"/>
  <c r="J50" i="45" s="1"/>
  <c r="G50" i="45"/>
  <c r="H50" i="45" s="1"/>
  <c r="P50" i="45"/>
  <c r="Q50" i="45" s="1"/>
  <c r="O50" i="45"/>
  <c r="L50" i="45"/>
  <c r="O17" i="54"/>
  <c r="O17" i="55"/>
  <c r="O17" i="46"/>
  <c r="O17" i="42"/>
  <c r="O17" i="56"/>
  <c r="O17" i="58"/>
  <c r="O17" i="45"/>
  <c r="O17" i="57"/>
  <c r="O17" i="44"/>
  <c r="O17" i="53"/>
  <c r="O22" i="55"/>
  <c r="O22" i="57"/>
  <c r="O22" i="45"/>
  <c r="O22" i="42"/>
  <c r="O22" i="54"/>
  <c r="O22" i="53"/>
  <c r="O22" i="58"/>
  <c r="O22" i="56"/>
  <c r="O22" i="44"/>
  <c r="O22" i="46"/>
  <c r="Q41" i="57"/>
  <c r="G135" i="46"/>
  <c r="N161" i="46"/>
  <c r="O135" i="46"/>
  <c r="P135" i="46"/>
  <c r="I135" i="46"/>
  <c r="J135" i="46" s="1"/>
  <c r="L135" i="46"/>
  <c r="M8" i="58"/>
  <c r="Q17" i="42"/>
  <c r="Q13" i="46"/>
  <c r="Q9" i="46"/>
  <c r="Q9" i="55"/>
  <c r="Q43" i="42"/>
  <c r="N72" i="57"/>
  <c r="O46" i="57"/>
  <c r="I46" i="57"/>
  <c r="J46" i="57" s="1"/>
  <c r="P46" i="57"/>
  <c r="Q46" i="57" s="1"/>
  <c r="G46" i="57"/>
  <c r="L46" i="57"/>
  <c r="J184" i="56"/>
  <c r="J184" i="45"/>
  <c r="P93" i="41"/>
  <c r="Q93" i="41" s="1"/>
  <c r="Q110" i="41"/>
  <c r="O41" i="44"/>
  <c r="P41" i="44"/>
  <c r="Q41" i="44" s="1"/>
  <c r="G41" i="44"/>
  <c r="I41" i="44"/>
  <c r="J41" i="44" s="1"/>
  <c r="L41" i="44"/>
  <c r="N67" i="44"/>
  <c r="M109" i="46"/>
  <c r="O47" i="56"/>
  <c r="G47" i="56"/>
  <c r="L47" i="56"/>
  <c r="I47" i="56"/>
  <c r="J47" i="56" s="1"/>
  <c r="N73" i="56"/>
  <c r="P47" i="56"/>
  <c r="Q47" i="56" s="1"/>
  <c r="J159" i="55"/>
  <c r="G47" i="57"/>
  <c r="L47" i="57"/>
  <c r="I47" i="57"/>
  <c r="J47" i="57" s="1"/>
  <c r="P47" i="57"/>
  <c r="Q47" i="57" s="1"/>
  <c r="N73" i="57"/>
  <c r="O47" i="57"/>
  <c r="Q21" i="45"/>
  <c r="Q21" i="57"/>
  <c r="Q17" i="53"/>
  <c r="Q17" i="44"/>
  <c r="Q13" i="57"/>
  <c r="Q9" i="45"/>
  <c r="Q9" i="54"/>
  <c r="N67" i="58"/>
  <c r="O41" i="58"/>
  <c r="G41" i="58"/>
  <c r="L41" i="58"/>
  <c r="I41" i="58"/>
  <c r="J41" i="58" s="1"/>
  <c r="P41" i="58"/>
  <c r="Q41" i="58" s="1"/>
  <c r="O49" i="44"/>
  <c r="P49" i="44"/>
  <c r="Q49" i="44" s="1"/>
  <c r="L49" i="44"/>
  <c r="I49" i="44"/>
  <c r="J49" i="44" s="1"/>
  <c r="G49" i="44"/>
  <c r="K209" i="54"/>
  <c r="M184" i="56"/>
  <c r="O160" i="57"/>
  <c r="P210" i="45"/>
  <c r="O210" i="45"/>
  <c r="G210" i="45"/>
  <c r="I210" i="45"/>
  <c r="J210" i="45" s="1"/>
  <c r="L210" i="45"/>
  <c r="K109" i="57"/>
  <c r="Q42" i="58"/>
  <c r="O185" i="54"/>
  <c r="P185" i="54"/>
  <c r="L185" i="54"/>
  <c r="N211" i="54"/>
  <c r="I185" i="54"/>
  <c r="J185" i="54" s="1"/>
  <c r="G185" i="54"/>
  <c r="I48" i="53"/>
  <c r="J48" i="53" s="1"/>
  <c r="N74" i="53"/>
  <c r="L48" i="53"/>
  <c r="G48" i="53"/>
  <c r="O48" i="53"/>
  <c r="P48" i="53"/>
  <c r="Q48" i="53" s="1"/>
  <c r="O45" i="45"/>
  <c r="O48" i="56"/>
  <c r="G48" i="56"/>
  <c r="I48" i="56"/>
  <c r="J48" i="56" s="1"/>
  <c r="N74" i="56"/>
  <c r="P48" i="56"/>
  <c r="Q48" i="56" s="1"/>
  <c r="L48" i="56"/>
  <c r="Q16" i="54"/>
  <c r="Q12" i="56"/>
  <c r="Q12" i="45"/>
  <c r="P43" i="53"/>
  <c r="Q43" i="53" s="1"/>
  <c r="G43" i="53"/>
  <c r="N69" i="53"/>
  <c r="O43" i="53"/>
  <c r="I43" i="53"/>
  <c r="J43" i="53" s="1"/>
  <c r="L43" i="53"/>
  <c r="J159" i="42"/>
  <c r="Q210" i="57"/>
  <c r="N86" i="45"/>
  <c r="I60" i="45"/>
  <c r="J60" i="45" s="1"/>
  <c r="P60" i="45"/>
  <c r="O60" i="45"/>
  <c r="L60" i="45"/>
  <c r="G60" i="45"/>
  <c r="Q24" i="56"/>
  <c r="Q24" i="54"/>
  <c r="I29" i="44"/>
  <c r="I54" i="44"/>
  <c r="K3" i="44"/>
  <c r="A12" i="42"/>
  <c r="G12" i="42" s="1"/>
  <c r="A12" i="54"/>
  <c r="G12" i="56"/>
  <c r="N39" i="56"/>
  <c r="I12" i="56"/>
  <c r="J12" i="56" s="1"/>
  <c r="L12" i="56"/>
  <c r="G12" i="57"/>
  <c r="N39" i="57"/>
  <c r="I12" i="57"/>
  <c r="J12" i="57" s="1"/>
  <c r="L12" i="57"/>
  <c r="O48" i="55"/>
  <c r="N74" i="55"/>
  <c r="I48" i="55"/>
  <c r="J48" i="55" s="1"/>
  <c r="P48" i="55"/>
  <c r="Q48" i="55" s="1"/>
  <c r="G48" i="55"/>
  <c r="L48" i="55"/>
  <c r="L10" i="45"/>
  <c r="I10" i="45"/>
  <c r="J10" i="45" s="1"/>
  <c r="P10" i="45"/>
  <c r="Q10" i="45" s="1"/>
  <c r="O10" i="45"/>
  <c r="G10" i="45"/>
  <c r="N25" i="45"/>
  <c r="J134" i="55"/>
  <c r="J159" i="57"/>
  <c r="L85" i="56"/>
  <c r="P85" i="56"/>
  <c r="I85" i="56"/>
  <c r="J85" i="56" s="1"/>
  <c r="O85" i="56"/>
  <c r="N111" i="56"/>
  <c r="G85" i="56"/>
  <c r="G210" i="46"/>
  <c r="L210" i="46"/>
  <c r="I210" i="46"/>
  <c r="J210" i="46" s="1"/>
  <c r="O210" i="46"/>
  <c r="P210" i="46"/>
  <c r="K24" i="53"/>
  <c r="N67" i="54"/>
  <c r="P41" i="54"/>
  <c r="Q41" i="54" s="1"/>
  <c r="O41" i="54"/>
  <c r="I41" i="54"/>
  <c r="J41" i="54" s="1"/>
  <c r="L41" i="54"/>
  <c r="G41" i="54"/>
  <c r="Q23" i="58"/>
  <c r="Q19" i="46"/>
  <c r="Q19" i="54"/>
  <c r="Q15" i="58"/>
  <c r="Q15" i="55"/>
  <c r="Q11" i="45"/>
  <c r="J84" i="57"/>
  <c r="O210" i="42"/>
  <c r="G210" i="42"/>
  <c r="I210" i="42"/>
  <c r="L210" i="42"/>
  <c r="P210" i="42"/>
  <c r="J8" i="57"/>
  <c r="Q60" i="58"/>
  <c r="G10" i="44"/>
  <c r="I135" i="56"/>
  <c r="J135" i="56" s="1"/>
  <c r="L135" i="56"/>
  <c r="N161" i="56"/>
  <c r="P135" i="56"/>
  <c r="G135" i="56"/>
  <c r="O135" i="56"/>
  <c r="H159" i="44"/>
  <c r="J8" i="56"/>
  <c r="O135" i="45"/>
  <c r="P135" i="45"/>
  <c r="L135" i="45"/>
  <c r="N161" i="45"/>
  <c r="G135" i="45"/>
  <c r="I135" i="45"/>
  <c r="J135" i="45" s="1"/>
  <c r="P71" i="57"/>
  <c r="Q71" i="57" s="1"/>
  <c r="L71" i="57"/>
  <c r="G71" i="57"/>
  <c r="N97" i="57"/>
  <c r="O71" i="57"/>
  <c r="I71" i="57"/>
  <c r="J71" i="57" s="1"/>
  <c r="G42" i="54"/>
  <c r="L42" i="54"/>
  <c r="P42" i="54"/>
  <c r="Q42" i="54" s="1"/>
  <c r="N68" i="54"/>
  <c r="I42" i="54"/>
  <c r="J42" i="54" s="1"/>
  <c r="O42" i="54"/>
  <c r="L159" i="46"/>
  <c r="P35" i="54"/>
  <c r="N61" i="54"/>
  <c r="G35" i="54"/>
  <c r="O35" i="54"/>
  <c r="L35" i="54"/>
  <c r="I35" i="54"/>
  <c r="O35" i="55"/>
  <c r="G35" i="55"/>
  <c r="P35" i="55"/>
  <c r="L35" i="55"/>
  <c r="N61" i="55"/>
  <c r="I35" i="55"/>
  <c r="Q22" i="46"/>
  <c r="Q18" i="56"/>
  <c r="Q18" i="53"/>
  <c r="Q14" i="44"/>
  <c r="I35" i="44"/>
  <c r="A9" i="53"/>
  <c r="G9" i="53" s="1"/>
  <c r="L97" i="41"/>
  <c r="P99" i="41"/>
  <c r="Q99" i="41" s="1"/>
  <c r="G99" i="41"/>
  <c r="O97" i="41"/>
  <c r="G97" i="41"/>
  <c r="G94" i="41"/>
  <c r="L94" i="41"/>
  <c r="P94" i="41"/>
  <c r="Q94" i="41" s="1"/>
  <c r="O92" i="41"/>
  <c r="I94" i="41"/>
  <c r="J94" i="41" s="1"/>
  <c r="O94" i="41"/>
  <c r="K134" i="41"/>
  <c r="N186" i="41"/>
  <c r="I160" i="41"/>
  <c r="J160" i="41" s="1"/>
  <c r="G160" i="41"/>
  <c r="O160" i="41"/>
  <c r="P160" i="41"/>
  <c r="Q160" i="41" s="1"/>
  <c r="L160" i="41"/>
  <c r="L92" i="41"/>
  <c r="N161" i="41"/>
  <c r="N187" i="41" s="1"/>
  <c r="P135" i="41"/>
  <c r="Q135" i="41" s="1"/>
  <c r="O135" i="41"/>
  <c r="G135" i="41"/>
  <c r="I135" i="41"/>
  <c r="J135" i="41" s="1"/>
  <c r="L135" i="41"/>
  <c r="N211" i="41"/>
  <c r="P185" i="41"/>
  <c r="Q185" i="41" s="1"/>
  <c r="O185" i="41"/>
  <c r="L185" i="41"/>
  <c r="I185" i="41"/>
  <c r="J185" i="41" s="1"/>
  <c r="G185" i="41"/>
  <c r="I92" i="41"/>
  <c r="J92" i="41" s="1"/>
  <c r="I85" i="41"/>
  <c r="J85" i="41" s="1"/>
  <c r="P85" i="41"/>
  <c r="Q85" i="41" s="1"/>
  <c r="O85" i="41"/>
  <c r="N111" i="41"/>
  <c r="N137" i="41" s="1"/>
  <c r="N163" i="41" s="1"/>
  <c r="N189" i="41" s="1"/>
  <c r="G85" i="41"/>
  <c r="G92" i="41"/>
  <c r="K209" i="41"/>
  <c r="P98" i="41"/>
  <c r="Q98" i="41" s="1"/>
  <c r="O96" i="41"/>
  <c r="L98" i="41"/>
  <c r="I98" i="41"/>
  <c r="J98" i="41" s="1"/>
  <c r="P96" i="41"/>
  <c r="Q96" i="41" s="1"/>
  <c r="N224" i="41"/>
  <c r="O198" i="41"/>
  <c r="P198" i="41"/>
  <c r="Q198" i="41" s="1"/>
  <c r="L198" i="41"/>
  <c r="I198" i="41"/>
  <c r="J198" i="41" s="1"/>
  <c r="G198" i="41"/>
  <c r="I10" i="41"/>
  <c r="G10" i="41"/>
  <c r="I97" i="41"/>
  <c r="J97" i="41" s="1"/>
  <c r="O98" i="41"/>
  <c r="G96" i="41"/>
  <c r="O197" i="41"/>
  <c r="P197" i="41"/>
  <c r="Q197" i="41" s="1"/>
  <c r="N223" i="41"/>
  <c r="G197" i="41"/>
  <c r="L197" i="41"/>
  <c r="I197" i="41"/>
  <c r="J197" i="41" s="1"/>
  <c r="I12" i="41"/>
  <c r="J12" i="41" s="1"/>
  <c r="G12" i="41"/>
  <c r="L99" i="41"/>
  <c r="P97" i="41"/>
  <c r="Q97" i="41" s="1"/>
  <c r="G98" i="41"/>
  <c r="I96" i="41"/>
  <c r="J96" i="41" s="1"/>
  <c r="O99" i="41"/>
  <c r="L96" i="41"/>
  <c r="O196" i="41"/>
  <c r="P196" i="41"/>
  <c r="Q196" i="41" s="1"/>
  <c r="N222" i="41"/>
  <c r="L196" i="41"/>
  <c r="G196" i="41"/>
  <c r="I196" i="41"/>
  <c r="J196" i="41" s="1"/>
  <c r="P120" i="41"/>
  <c r="Q120" i="41" s="1"/>
  <c r="O120" i="41"/>
  <c r="G120" i="41"/>
  <c r="I120" i="41"/>
  <c r="J120" i="41" s="1"/>
  <c r="L120" i="41"/>
  <c r="O118" i="41"/>
  <c r="P118" i="41"/>
  <c r="Q118" i="41" s="1"/>
  <c r="I118" i="41"/>
  <c r="J118" i="41" s="1"/>
  <c r="L118" i="41"/>
  <c r="G118" i="41"/>
  <c r="O123" i="41"/>
  <c r="P123" i="41"/>
  <c r="Q123" i="41" s="1"/>
  <c r="I123" i="41"/>
  <c r="J123" i="41" s="1"/>
  <c r="G123" i="41"/>
  <c r="L123" i="41"/>
  <c r="P122" i="41"/>
  <c r="Q122" i="41" s="1"/>
  <c r="O122" i="41"/>
  <c r="L122" i="41"/>
  <c r="G122" i="41"/>
  <c r="I122" i="41"/>
  <c r="J122" i="41" s="1"/>
  <c r="P121" i="41"/>
  <c r="Q121" i="41" s="1"/>
  <c r="L121" i="41"/>
  <c r="O119" i="41"/>
  <c r="P119" i="41"/>
  <c r="Q119" i="41" s="1"/>
  <c r="G119" i="41"/>
  <c r="L119" i="41"/>
  <c r="I119" i="41"/>
  <c r="J119" i="41" s="1"/>
  <c r="K59" i="41"/>
  <c r="K34" i="41"/>
  <c r="Q18" i="41"/>
  <c r="Q43" i="41"/>
  <c r="Q42" i="41"/>
  <c r="Q69" i="41"/>
  <c r="A35" i="41"/>
  <c r="O20" i="41"/>
  <c r="O46" i="41"/>
  <c r="O19" i="41"/>
  <c r="O45" i="41"/>
  <c r="O21" i="41"/>
  <c r="O47" i="41"/>
  <c r="O22" i="41"/>
  <c r="O48" i="41"/>
  <c r="Q71" i="41"/>
  <c r="O71" i="41"/>
  <c r="Q13" i="41"/>
  <c r="Q41" i="41"/>
  <c r="Q16" i="41"/>
  <c r="Q14" i="41"/>
  <c r="Q22" i="41"/>
  <c r="Q48" i="41"/>
  <c r="O72" i="41"/>
  <c r="O73" i="41"/>
  <c r="Q21" i="41"/>
  <c r="Q19" i="41"/>
  <c r="Q15" i="41"/>
  <c r="Q47" i="41"/>
  <c r="Q44" i="41"/>
  <c r="Q9" i="41"/>
  <c r="O17" i="41"/>
  <c r="O43" i="41"/>
  <c r="O16" i="41"/>
  <c r="O42" i="41"/>
  <c r="O9" i="41"/>
  <c r="O35" i="41"/>
  <c r="O60" i="41"/>
  <c r="O11" i="41"/>
  <c r="O23" i="41"/>
  <c r="O49" i="41"/>
  <c r="O18" i="41"/>
  <c r="O44" i="41"/>
  <c r="O12" i="41"/>
  <c r="O13" i="41"/>
  <c r="O14" i="41"/>
  <c r="O40" i="41"/>
  <c r="O15" i="41"/>
  <c r="O41" i="41"/>
  <c r="O68" i="41"/>
  <c r="Q66" i="41"/>
  <c r="Q67" i="41"/>
  <c r="Q72" i="41"/>
  <c r="Q73" i="41"/>
  <c r="Q49" i="41"/>
  <c r="Q45" i="41"/>
  <c r="Q17" i="41"/>
  <c r="Q11" i="41"/>
  <c r="Q12" i="41"/>
  <c r="Q46" i="41"/>
  <c r="Q20" i="41"/>
  <c r="Q60" i="41"/>
  <c r="Q75" i="41"/>
  <c r="O24" i="41"/>
  <c r="Q24" i="41"/>
  <c r="O50" i="41"/>
  <c r="O75" i="41"/>
  <c r="N39" i="41"/>
  <c r="L12" i="41"/>
  <c r="A11" i="41"/>
  <c r="A60" i="41"/>
  <c r="I60" i="41" s="1"/>
  <c r="K75" i="41"/>
  <c r="A9" i="41"/>
  <c r="I9" i="6"/>
  <c r="Q9" i="6" s="1"/>
  <c r="A61" i="41"/>
  <c r="I29" i="41"/>
  <c r="K3" i="41"/>
  <c r="O10" i="41"/>
  <c r="N37" i="41"/>
  <c r="P10" i="41"/>
  <c r="L10" i="41"/>
  <c r="N25" i="41"/>
  <c r="L9" i="3"/>
  <c r="Z9" i="3" s="1"/>
  <c r="L29" i="3"/>
  <c r="L21" i="3"/>
  <c r="L13" i="3"/>
  <c r="Z13" i="3" s="1"/>
  <c r="L24" i="3"/>
  <c r="L6" i="3"/>
  <c r="Z6" i="3" s="1"/>
  <c r="L28" i="3"/>
  <c r="L20" i="3"/>
  <c r="Z20" i="3" s="1"/>
  <c r="L12" i="3"/>
  <c r="Z12" i="3" s="1"/>
  <c r="L16" i="3"/>
  <c r="Z16" i="3" s="1"/>
  <c r="M20" i="64" s="1"/>
  <c r="L26" i="3"/>
  <c r="L18" i="3"/>
  <c r="Z18" i="3" s="1"/>
  <c r="L10" i="3"/>
  <c r="Z10" i="3" s="1"/>
  <c r="G28" i="3"/>
  <c r="G20" i="3"/>
  <c r="G33" i="3"/>
  <c r="G22" i="3"/>
  <c r="G8" i="3"/>
  <c r="G7" i="3"/>
  <c r="L5" i="3"/>
  <c r="Z5" i="3" s="1"/>
  <c r="L7" i="3"/>
  <c r="Z7" i="3" s="1"/>
  <c r="L8" i="3"/>
  <c r="Z8" i="3" s="1"/>
  <c r="L11" i="3"/>
  <c r="Z11" i="3" s="1"/>
  <c r="L14" i="3"/>
  <c r="Z14" i="3" s="1"/>
  <c r="L15" i="3"/>
  <c r="Z15" i="3" s="1"/>
  <c r="L17" i="3"/>
  <c r="Z17" i="3" s="1"/>
  <c r="M21" i="64" s="1"/>
  <c r="L19" i="3"/>
  <c r="Z19" i="3" s="1"/>
  <c r="L22" i="3"/>
  <c r="L23" i="3"/>
  <c r="L25" i="3"/>
  <c r="L27" i="3"/>
  <c r="L30" i="3"/>
  <c r="L31" i="3"/>
  <c r="L32" i="3"/>
  <c r="L33" i="3"/>
  <c r="L34" i="3"/>
  <c r="G5" i="3"/>
  <c r="P86" i="58" l="1"/>
  <c r="Q86" i="58" s="1"/>
  <c r="I161" i="57"/>
  <c r="J161" i="57" s="1"/>
  <c r="I121" i="41"/>
  <c r="J121" i="41" s="1"/>
  <c r="O95" i="41"/>
  <c r="P95" i="41"/>
  <c r="Q95" i="41" s="1"/>
  <c r="G121" i="41"/>
  <c r="O121" i="41"/>
  <c r="G95" i="41"/>
  <c r="L95" i="41"/>
  <c r="M95" i="41" s="1"/>
  <c r="I95" i="41"/>
  <c r="J95" i="41" s="1"/>
  <c r="O161" i="57"/>
  <c r="N187" i="57"/>
  <c r="P161" i="57"/>
  <c r="Q161" i="57" s="1"/>
  <c r="G161" i="57"/>
  <c r="P100" i="41"/>
  <c r="Q100" i="41" s="1"/>
  <c r="I86" i="58"/>
  <c r="J86" i="58" s="1"/>
  <c r="N112" i="58"/>
  <c r="L112" i="58" s="1"/>
  <c r="M112" i="58" s="1"/>
  <c r="L86" i="58"/>
  <c r="G100" i="41"/>
  <c r="H100" i="41" s="1"/>
  <c r="O100" i="41"/>
  <c r="P25" i="55"/>
  <c r="N187" i="44"/>
  <c r="P161" i="44"/>
  <c r="Q161" i="44" s="1"/>
  <c r="O161" i="44"/>
  <c r="L161" i="44"/>
  <c r="M161" i="44" s="1"/>
  <c r="I161" i="44"/>
  <c r="J161" i="44" s="1"/>
  <c r="O188" i="41"/>
  <c r="N214" i="41"/>
  <c r="P199" i="41"/>
  <c r="Q199" i="41" s="1"/>
  <c r="O86" i="44"/>
  <c r="N162" i="58"/>
  <c r="O162" i="58" s="1"/>
  <c r="P136" i="58"/>
  <c r="Q136" i="58" s="1"/>
  <c r="I186" i="44"/>
  <c r="J186" i="44" s="1"/>
  <c r="I199" i="41"/>
  <c r="J199" i="41" s="1"/>
  <c r="I86" i="44"/>
  <c r="J86" i="44" s="1"/>
  <c r="G199" i="41"/>
  <c r="L199" i="41"/>
  <c r="M199" i="41" s="1"/>
  <c r="G86" i="44"/>
  <c r="P86" i="44"/>
  <c r="Q86" i="44" s="1"/>
  <c r="O199" i="41"/>
  <c r="L86" i="44"/>
  <c r="M86" i="44" s="1"/>
  <c r="L200" i="41"/>
  <c r="M200" i="41" s="1"/>
  <c r="P200" i="41"/>
  <c r="Q200" i="41" s="1"/>
  <c r="P188" i="41"/>
  <c r="Q188" i="41" s="1"/>
  <c r="O136" i="58"/>
  <c r="P186" i="44"/>
  <c r="Q186" i="44" s="1"/>
  <c r="L124" i="41"/>
  <c r="M124" i="41" s="1"/>
  <c r="G124" i="41"/>
  <c r="I188" i="41"/>
  <c r="J188" i="41" s="1"/>
  <c r="L186" i="44"/>
  <c r="M186" i="44" s="1"/>
  <c r="I124" i="41"/>
  <c r="J124" i="41" s="1"/>
  <c r="O124" i="41"/>
  <c r="G188" i="41"/>
  <c r="G186" i="44"/>
  <c r="L136" i="58"/>
  <c r="M136" i="58" s="1"/>
  <c r="P124" i="41"/>
  <c r="Q124" i="41" s="1"/>
  <c r="L188" i="41"/>
  <c r="M188" i="41" s="1"/>
  <c r="O186" i="44"/>
  <c r="G136" i="58"/>
  <c r="P25" i="46"/>
  <c r="M47" i="64"/>
  <c r="M121" i="41"/>
  <c r="M49" i="64"/>
  <c r="M10" i="64"/>
  <c r="G25" i="64"/>
  <c r="M17" i="64"/>
  <c r="M16" i="64"/>
  <c r="H159" i="64"/>
  <c r="Q25" i="64"/>
  <c r="H84" i="64"/>
  <c r="O73" i="64"/>
  <c r="G73" i="64"/>
  <c r="I73" i="64"/>
  <c r="J73" i="64" s="1"/>
  <c r="N99" i="64"/>
  <c r="L73" i="64"/>
  <c r="M73" i="64" s="1"/>
  <c r="P73" i="64"/>
  <c r="Q73" i="64" s="1"/>
  <c r="I38" i="64"/>
  <c r="J38" i="64" s="1"/>
  <c r="P38" i="64"/>
  <c r="Q38" i="64" s="1"/>
  <c r="O38" i="64"/>
  <c r="G38" i="64"/>
  <c r="N64" i="64"/>
  <c r="L38" i="64"/>
  <c r="M38" i="64" s="1"/>
  <c r="M50" i="64"/>
  <c r="M22" i="64"/>
  <c r="M18" i="42"/>
  <c r="M18" i="64"/>
  <c r="G200" i="41"/>
  <c r="H200" i="41" s="1"/>
  <c r="Q25" i="56"/>
  <c r="M14" i="64"/>
  <c r="I200" i="41"/>
  <c r="J200" i="41" s="1"/>
  <c r="M92" i="41"/>
  <c r="P25" i="42"/>
  <c r="N186" i="64"/>
  <c r="P160" i="64"/>
  <c r="O160" i="64"/>
  <c r="I160" i="64"/>
  <c r="J160" i="64" s="1"/>
  <c r="G160" i="64"/>
  <c r="L160" i="64"/>
  <c r="N211" i="64"/>
  <c r="P185" i="64"/>
  <c r="O185" i="64"/>
  <c r="L185" i="64"/>
  <c r="M185" i="64" s="1"/>
  <c r="G185" i="64"/>
  <c r="I185" i="64"/>
  <c r="J185" i="64" s="1"/>
  <c r="N63" i="64"/>
  <c r="L37" i="64"/>
  <c r="M37" i="64" s="1"/>
  <c r="I37" i="64"/>
  <c r="J37" i="64" s="1"/>
  <c r="P37" i="64"/>
  <c r="Q37" i="64" s="1"/>
  <c r="O37" i="64"/>
  <c r="G37" i="64"/>
  <c r="I75" i="64"/>
  <c r="J75" i="64" s="1"/>
  <c r="G75" i="64"/>
  <c r="H75" i="64" s="1"/>
  <c r="P75" i="64"/>
  <c r="Q75" i="64" s="1"/>
  <c r="O75" i="64"/>
  <c r="L75" i="64"/>
  <c r="M75" i="64" s="1"/>
  <c r="N187" i="64"/>
  <c r="I161" i="64"/>
  <c r="J161" i="64" s="1"/>
  <c r="P161" i="64"/>
  <c r="Q161" i="64" s="1"/>
  <c r="G161" i="64"/>
  <c r="O161" i="64"/>
  <c r="L161" i="64"/>
  <c r="M161" i="64" s="1"/>
  <c r="J84" i="64"/>
  <c r="M35" i="64"/>
  <c r="N92" i="64"/>
  <c r="G66" i="64"/>
  <c r="P66" i="64"/>
  <c r="Q66" i="64" s="1"/>
  <c r="I66" i="64"/>
  <c r="J66" i="64" s="1"/>
  <c r="L66" i="64"/>
  <c r="M66" i="64" s="1"/>
  <c r="O66" i="64"/>
  <c r="L9" i="64"/>
  <c r="N36" i="64"/>
  <c r="I9" i="64"/>
  <c r="J134" i="64"/>
  <c r="J159" i="64"/>
  <c r="H184" i="64"/>
  <c r="Q135" i="64"/>
  <c r="I110" i="64"/>
  <c r="G110" i="64"/>
  <c r="P110" i="64"/>
  <c r="O110" i="64"/>
  <c r="N136" i="64"/>
  <c r="L110" i="64"/>
  <c r="J209" i="64"/>
  <c r="I71" i="64"/>
  <c r="J71" i="64" s="1"/>
  <c r="O71" i="64"/>
  <c r="N97" i="64"/>
  <c r="L71" i="64"/>
  <c r="M71" i="64" s="1"/>
  <c r="P71" i="64"/>
  <c r="Q71" i="64" s="1"/>
  <c r="G71" i="64"/>
  <c r="M23" i="53"/>
  <c r="M23" i="64"/>
  <c r="O200" i="41"/>
  <c r="H134" i="64"/>
  <c r="I210" i="64"/>
  <c r="J210" i="64" s="1"/>
  <c r="P210" i="64"/>
  <c r="G210" i="64"/>
  <c r="O210" i="64"/>
  <c r="L210" i="64"/>
  <c r="N93" i="64"/>
  <c r="P67" i="64"/>
  <c r="Q67" i="64" s="1"/>
  <c r="I67" i="64"/>
  <c r="J67" i="64" s="1"/>
  <c r="G67" i="64"/>
  <c r="O67" i="64"/>
  <c r="L67" i="64"/>
  <c r="M67" i="64" s="1"/>
  <c r="M135" i="64"/>
  <c r="N86" i="64"/>
  <c r="L60" i="64"/>
  <c r="P60" i="64"/>
  <c r="O60" i="64"/>
  <c r="I60" i="64"/>
  <c r="J60" i="64" s="1"/>
  <c r="G60" i="64"/>
  <c r="J59" i="64"/>
  <c r="O70" i="64"/>
  <c r="G70" i="64"/>
  <c r="N96" i="64"/>
  <c r="P70" i="64"/>
  <c r="Q70" i="64" s="1"/>
  <c r="L70" i="64"/>
  <c r="M70" i="64" s="1"/>
  <c r="I70" i="64"/>
  <c r="J70" i="64" s="1"/>
  <c r="M42" i="64"/>
  <c r="H209" i="64"/>
  <c r="M15" i="64"/>
  <c r="I72" i="64"/>
  <c r="J72" i="64" s="1"/>
  <c r="P72" i="64"/>
  <c r="Q72" i="64" s="1"/>
  <c r="O72" i="64"/>
  <c r="G72" i="64"/>
  <c r="L72" i="64"/>
  <c r="M72" i="64" s="1"/>
  <c r="N98" i="64"/>
  <c r="L61" i="64"/>
  <c r="M61" i="64" s="1"/>
  <c r="P61" i="64"/>
  <c r="Q61" i="64" s="1"/>
  <c r="I61" i="64"/>
  <c r="J61" i="64" s="1"/>
  <c r="N87" i="64"/>
  <c r="O61" i="64"/>
  <c r="G61" i="64"/>
  <c r="M47" i="44"/>
  <c r="M184" i="64"/>
  <c r="J184" i="64"/>
  <c r="M41" i="64"/>
  <c r="J34" i="64"/>
  <c r="L85" i="64"/>
  <c r="N111" i="64"/>
  <c r="P85" i="64"/>
  <c r="I85" i="64"/>
  <c r="J85" i="64" s="1"/>
  <c r="O85" i="64"/>
  <c r="G85" i="64"/>
  <c r="K54" i="64"/>
  <c r="I104" i="64"/>
  <c r="M43" i="64"/>
  <c r="M13" i="64"/>
  <c r="N100" i="64"/>
  <c r="L74" i="64"/>
  <c r="M74" i="64" s="1"/>
  <c r="I74" i="64"/>
  <c r="J74" i="64" s="1"/>
  <c r="P74" i="64"/>
  <c r="Q74" i="64" s="1"/>
  <c r="G74" i="64"/>
  <c r="O74" i="64"/>
  <c r="M46" i="64"/>
  <c r="H34" i="64"/>
  <c r="H59" i="64"/>
  <c r="Q35" i="64"/>
  <c r="K29" i="64"/>
  <c r="I79" i="64"/>
  <c r="M45" i="64"/>
  <c r="M40" i="64"/>
  <c r="M19" i="44"/>
  <c r="M19" i="64"/>
  <c r="L86" i="55"/>
  <c r="M86" i="55" s="1"/>
  <c r="O25" i="64"/>
  <c r="K109" i="64"/>
  <c r="N39" i="64"/>
  <c r="I12" i="64"/>
  <c r="J12" i="64" s="1"/>
  <c r="L12" i="64"/>
  <c r="M12" i="64" s="1"/>
  <c r="M11" i="64"/>
  <c r="M24" i="44"/>
  <c r="M24" i="64"/>
  <c r="P25" i="45"/>
  <c r="N100" i="57"/>
  <c r="P86" i="55"/>
  <c r="Q86" i="55" s="1"/>
  <c r="P25" i="64"/>
  <c r="M48" i="64"/>
  <c r="O69" i="64"/>
  <c r="G69" i="64"/>
  <c r="I69" i="64"/>
  <c r="J69" i="64" s="1"/>
  <c r="N95" i="64"/>
  <c r="L69" i="64"/>
  <c r="M69" i="64" s="1"/>
  <c r="P69" i="64"/>
  <c r="Q69" i="64" s="1"/>
  <c r="M44" i="64"/>
  <c r="N94" i="64"/>
  <c r="L68" i="64"/>
  <c r="M68" i="64" s="1"/>
  <c r="I68" i="64"/>
  <c r="J68" i="64" s="1"/>
  <c r="G68" i="64"/>
  <c r="O68" i="64"/>
  <c r="P68" i="64"/>
  <c r="Q68" i="64" s="1"/>
  <c r="K8" i="64"/>
  <c r="K50" i="64"/>
  <c r="G86" i="55"/>
  <c r="O86" i="55"/>
  <c r="N112" i="55"/>
  <c r="I112" i="55" s="1"/>
  <c r="J112" i="55" s="1"/>
  <c r="M41" i="54"/>
  <c r="Q25" i="54"/>
  <c r="M41" i="53"/>
  <c r="M196" i="41"/>
  <c r="M44" i="46"/>
  <c r="Q25" i="57"/>
  <c r="N100" i="56"/>
  <c r="M86" i="58"/>
  <c r="M75" i="54"/>
  <c r="M99" i="41"/>
  <c r="K50" i="45"/>
  <c r="M41" i="55"/>
  <c r="M197" i="41"/>
  <c r="M42" i="54"/>
  <c r="M47" i="56"/>
  <c r="M46" i="44"/>
  <c r="M45" i="42"/>
  <c r="M46" i="54"/>
  <c r="P25" i="58"/>
  <c r="K50" i="54"/>
  <c r="K50" i="58"/>
  <c r="N100" i="42"/>
  <c r="N100" i="55"/>
  <c r="N100" i="54"/>
  <c r="N100" i="46"/>
  <c r="L125" i="41"/>
  <c r="M125" i="41" s="1"/>
  <c r="I125" i="41"/>
  <c r="J125" i="41" s="1"/>
  <c r="G125" i="41"/>
  <c r="H125" i="41" s="1"/>
  <c r="O125" i="41"/>
  <c r="N100" i="45"/>
  <c r="K84" i="45"/>
  <c r="K50" i="53"/>
  <c r="N100" i="53"/>
  <c r="K50" i="56"/>
  <c r="N100" i="58"/>
  <c r="K75" i="54"/>
  <c r="G25" i="55"/>
  <c r="M123" i="41"/>
  <c r="M98" i="41"/>
  <c r="M43" i="55"/>
  <c r="Q135" i="54"/>
  <c r="Q85" i="42"/>
  <c r="M85" i="58"/>
  <c r="N92" i="45"/>
  <c r="P66" i="45"/>
  <c r="Q66" i="45" s="1"/>
  <c r="O66" i="45"/>
  <c r="G66" i="45"/>
  <c r="L66" i="45"/>
  <c r="M66" i="45" s="1"/>
  <c r="I66" i="45"/>
  <c r="J66" i="45" s="1"/>
  <c r="O25" i="53"/>
  <c r="Q185" i="55"/>
  <c r="J134" i="46"/>
  <c r="O69" i="45"/>
  <c r="N95" i="45"/>
  <c r="I69" i="45"/>
  <c r="J69" i="45" s="1"/>
  <c r="G69" i="45"/>
  <c r="P69" i="45"/>
  <c r="Q69" i="45" s="1"/>
  <c r="L69" i="45"/>
  <c r="M69" i="45" s="1"/>
  <c r="J84" i="53"/>
  <c r="O112" i="44"/>
  <c r="I112" i="44"/>
  <c r="J112" i="44" s="1"/>
  <c r="N138" i="44"/>
  <c r="L112" i="44"/>
  <c r="M112" i="44" s="1"/>
  <c r="G112" i="44"/>
  <c r="P112" i="44"/>
  <c r="Q112" i="44" s="1"/>
  <c r="M60" i="58"/>
  <c r="Q160" i="56"/>
  <c r="M47" i="45"/>
  <c r="G68" i="53"/>
  <c r="L68" i="53"/>
  <c r="M68" i="53" s="1"/>
  <c r="N94" i="53"/>
  <c r="I68" i="53"/>
  <c r="J68" i="53" s="1"/>
  <c r="O68" i="53"/>
  <c r="P68" i="53"/>
  <c r="Q68" i="53" s="1"/>
  <c r="Q160" i="53"/>
  <c r="O38" i="56"/>
  <c r="I38" i="56"/>
  <c r="J38" i="56" s="1"/>
  <c r="L38" i="56"/>
  <c r="M38" i="56" s="1"/>
  <c r="P38" i="56"/>
  <c r="Q38" i="56" s="1"/>
  <c r="N64" i="56"/>
  <c r="G38" i="56"/>
  <c r="K54" i="53"/>
  <c r="I104" i="53"/>
  <c r="P135" i="53"/>
  <c r="O135" i="53"/>
  <c r="G135" i="53"/>
  <c r="L135" i="53"/>
  <c r="I135" i="53"/>
  <c r="N161" i="53"/>
  <c r="K59" i="45"/>
  <c r="M69" i="42"/>
  <c r="Q185" i="44"/>
  <c r="M49" i="53"/>
  <c r="N38" i="42"/>
  <c r="I11" i="42"/>
  <c r="J11" i="42" s="1"/>
  <c r="L11" i="42"/>
  <c r="M11" i="42" s="1"/>
  <c r="I9" i="56"/>
  <c r="N36" i="56"/>
  <c r="L9" i="56"/>
  <c r="H159" i="56"/>
  <c r="M20" i="46"/>
  <c r="M49" i="42"/>
  <c r="K29" i="56"/>
  <c r="I79" i="56"/>
  <c r="M110" i="58"/>
  <c r="J35" i="58"/>
  <c r="J84" i="56"/>
  <c r="M23" i="44"/>
  <c r="K34" i="57"/>
  <c r="L9" i="46"/>
  <c r="N36" i="46"/>
  <c r="I9" i="46"/>
  <c r="N97" i="44"/>
  <c r="P71" i="44"/>
  <c r="Q71" i="44" s="1"/>
  <c r="L71" i="44"/>
  <c r="M71" i="44" s="1"/>
  <c r="G71" i="44"/>
  <c r="O71" i="44"/>
  <c r="I71" i="44"/>
  <c r="J71" i="44" s="1"/>
  <c r="M10" i="46"/>
  <c r="N93" i="42"/>
  <c r="L67" i="42"/>
  <c r="M67" i="42" s="1"/>
  <c r="I67" i="42"/>
  <c r="J67" i="42" s="1"/>
  <c r="O67" i="42"/>
  <c r="G67" i="42"/>
  <c r="P67" i="42"/>
  <c r="Q67" i="42" s="1"/>
  <c r="N86" i="56"/>
  <c r="L60" i="56"/>
  <c r="I60" i="56"/>
  <c r="G60" i="56"/>
  <c r="P60" i="56"/>
  <c r="O60" i="56"/>
  <c r="O66" i="56"/>
  <c r="G66" i="56"/>
  <c r="N92" i="56"/>
  <c r="L66" i="56"/>
  <c r="M66" i="56" s="1"/>
  <c r="I66" i="56"/>
  <c r="J66" i="56" s="1"/>
  <c r="P66" i="56"/>
  <c r="Q66" i="56" s="1"/>
  <c r="M46" i="56"/>
  <c r="J59" i="53"/>
  <c r="L75" i="46"/>
  <c r="M75" i="46" s="1"/>
  <c r="I75" i="46"/>
  <c r="J75" i="46" s="1"/>
  <c r="P75" i="46"/>
  <c r="Q75" i="46" s="1"/>
  <c r="G75" i="46"/>
  <c r="H75" i="46" s="1"/>
  <c r="O75" i="46"/>
  <c r="O37" i="55"/>
  <c r="G37" i="55"/>
  <c r="L37" i="55"/>
  <c r="M37" i="55" s="1"/>
  <c r="N63" i="55"/>
  <c r="I37" i="55"/>
  <c r="J37" i="55" s="1"/>
  <c r="P37" i="55"/>
  <c r="Q37" i="55" s="1"/>
  <c r="N39" i="45"/>
  <c r="I12" i="45"/>
  <c r="J12" i="45" s="1"/>
  <c r="L12" i="45"/>
  <c r="M12" i="45" s="1"/>
  <c r="M67" i="45"/>
  <c r="M45" i="55"/>
  <c r="M111" i="54"/>
  <c r="N39" i="54"/>
  <c r="I12" i="54"/>
  <c r="J12" i="54" s="1"/>
  <c r="L12" i="54"/>
  <c r="M12" i="54" s="1"/>
  <c r="M43" i="46"/>
  <c r="L72" i="53"/>
  <c r="M72" i="53" s="1"/>
  <c r="I72" i="53"/>
  <c r="J72" i="53" s="1"/>
  <c r="O72" i="53"/>
  <c r="G72" i="53"/>
  <c r="N98" i="53"/>
  <c r="P72" i="53"/>
  <c r="Q72" i="53" s="1"/>
  <c r="N36" i="45"/>
  <c r="I9" i="45"/>
  <c r="L9" i="45"/>
  <c r="O68" i="57"/>
  <c r="I68" i="57"/>
  <c r="J68" i="57" s="1"/>
  <c r="N94" i="57"/>
  <c r="G68" i="57"/>
  <c r="L68" i="57"/>
  <c r="M68" i="57" s="1"/>
  <c r="P68" i="57"/>
  <c r="Q68" i="57" s="1"/>
  <c r="L61" i="55"/>
  <c r="I61" i="55"/>
  <c r="G61" i="55"/>
  <c r="P61" i="55"/>
  <c r="O61" i="55"/>
  <c r="N87" i="55"/>
  <c r="J35" i="54"/>
  <c r="L97" i="57"/>
  <c r="M97" i="57" s="1"/>
  <c r="O97" i="57"/>
  <c r="I97" i="57"/>
  <c r="J97" i="57" s="1"/>
  <c r="G97" i="57"/>
  <c r="N123" i="57"/>
  <c r="P97" i="57"/>
  <c r="Q97" i="57" s="1"/>
  <c r="M135" i="45"/>
  <c r="N187" i="56"/>
  <c r="O161" i="56"/>
  <c r="G161" i="56"/>
  <c r="L161" i="56"/>
  <c r="M161" i="56" s="1"/>
  <c r="P161" i="56"/>
  <c r="Q161" i="56" s="1"/>
  <c r="I161" i="56"/>
  <c r="J161" i="56" s="1"/>
  <c r="Q210" i="42"/>
  <c r="P39" i="57"/>
  <c r="Q39" i="57" s="1"/>
  <c r="N65" i="57"/>
  <c r="G39" i="57"/>
  <c r="I39" i="57"/>
  <c r="J39" i="57" s="1"/>
  <c r="O39" i="57"/>
  <c r="L39" i="57"/>
  <c r="M39" i="57" s="1"/>
  <c r="M14" i="54"/>
  <c r="Q60" i="45"/>
  <c r="M210" i="45"/>
  <c r="M41" i="58"/>
  <c r="N93" i="44"/>
  <c r="L67" i="44"/>
  <c r="M67" i="44" s="1"/>
  <c r="P67" i="44"/>
  <c r="Q67" i="44" s="1"/>
  <c r="I67" i="44"/>
  <c r="J67" i="44" s="1"/>
  <c r="G67" i="44"/>
  <c r="O67" i="44"/>
  <c r="N98" i="57"/>
  <c r="L72" i="57"/>
  <c r="M72" i="57" s="1"/>
  <c r="G72" i="57"/>
  <c r="I72" i="57"/>
  <c r="J72" i="57" s="1"/>
  <c r="O72" i="57"/>
  <c r="P72" i="57"/>
  <c r="Q72" i="57" s="1"/>
  <c r="K109" i="46"/>
  <c r="N36" i="58"/>
  <c r="I9" i="58"/>
  <c r="L9" i="58"/>
  <c r="H209" i="53"/>
  <c r="M86" i="54"/>
  <c r="I67" i="53"/>
  <c r="J67" i="53" s="1"/>
  <c r="N93" i="53"/>
  <c r="O67" i="53"/>
  <c r="P67" i="53"/>
  <c r="Q67" i="53" s="1"/>
  <c r="L67" i="53"/>
  <c r="M67" i="53" s="1"/>
  <c r="G67" i="53"/>
  <c r="Q185" i="57"/>
  <c r="M10" i="44"/>
  <c r="M45" i="45"/>
  <c r="M42" i="58"/>
  <c r="P74" i="58"/>
  <c r="Q74" i="58" s="1"/>
  <c r="L74" i="58"/>
  <c r="M74" i="58" s="1"/>
  <c r="O74" i="58"/>
  <c r="G74" i="58"/>
  <c r="I74" i="58"/>
  <c r="J74" i="58" s="1"/>
  <c r="G68" i="55"/>
  <c r="I68" i="55"/>
  <c r="J68" i="55" s="1"/>
  <c r="O68" i="55"/>
  <c r="L68" i="55"/>
  <c r="M68" i="55" s="1"/>
  <c r="N94" i="55"/>
  <c r="P68" i="55"/>
  <c r="Q68" i="55" s="1"/>
  <c r="J210" i="54"/>
  <c r="M85" i="57"/>
  <c r="N87" i="57"/>
  <c r="L61" i="57"/>
  <c r="M61" i="57" s="1"/>
  <c r="P61" i="57"/>
  <c r="Q61" i="57" s="1"/>
  <c r="I61" i="57"/>
  <c r="G61" i="57"/>
  <c r="O61" i="57"/>
  <c r="O70" i="45"/>
  <c r="G70" i="45"/>
  <c r="N96" i="45"/>
  <c r="L70" i="45"/>
  <c r="M70" i="45" s="1"/>
  <c r="I70" i="45"/>
  <c r="J70" i="45" s="1"/>
  <c r="P70" i="45"/>
  <c r="Q70" i="45" s="1"/>
  <c r="H159" i="53"/>
  <c r="M10" i="58"/>
  <c r="N39" i="53"/>
  <c r="I12" i="53"/>
  <c r="J12" i="53" s="1"/>
  <c r="L12" i="53"/>
  <c r="M12" i="53" s="1"/>
  <c r="M41" i="45"/>
  <c r="K109" i="54"/>
  <c r="M71" i="45"/>
  <c r="M210" i="56"/>
  <c r="G9" i="45"/>
  <c r="K184" i="54"/>
  <c r="M15" i="55"/>
  <c r="Q135" i="42"/>
  <c r="K29" i="46"/>
  <c r="I79" i="46"/>
  <c r="M35" i="45"/>
  <c r="M42" i="57"/>
  <c r="N95" i="55"/>
  <c r="P69" i="55"/>
  <c r="Q69" i="55" s="1"/>
  <c r="O69" i="55"/>
  <c r="L69" i="55"/>
  <c r="M69" i="55" s="1"/>
  <c r="I69" i="55"/>
  <c r="J69" i="55" s="1"/>
  <c r="G69" i="55"/>
  <c r="L68" i="46"/>
  <c r="M68" i="46" s="1"/>
  <c r="G68" i="46"/>
  <c r="P68" i="46"/>
  <c r="Q68" i="46" s="1"/>
  <c r="N94" i="46"/>
  <c r="I68" i="46"/>
  <c r="J68" i="46" s="1"/>
  <c r="O68" i="46"/>
  <c r="I70" i="54"/>
  <c r="J70" i="54" s="1"/>
  <c r="P70" i="54"/>
  <c r="Q70" i="54" s="1"/>
  <c r="O70" i="54"/>
  <c r="L70" i="54"/>
  <c r="M70" i="54" s="1"/>
  <c r="G70" i="54"/>
  <c r="N96" i="54"/>
  <c r="Q25" i="58"/>
  <c r="J59" i="46"/>
  <c r="Q35" i="42"/>
  <c r="O25" i="54"/>
  <c r="M185" i="55"/>
  <c r="J159" i="46"/>
  <c r="G72" i="45"/>
  <c r="N98" i="45"/>
  <c r="I72" i="45"/>
  <c r="J72" i="45" s="1"/>
  <c r="L72" i="45"/>
  <c r="M72" i="45" s="1"/>
  <c r="P72" i="45"/>
  <c r="Q72" i="45" s="1"/>
  <c r="O72" i="45"/>
  <c r="H84" i="53"/>
  <c r="M45" i="54"/>
  <c r="Q135" i="58"/>
  <c r="K109" i="42"/>
  <c r="M10" i="56"/>
  <c r="O186" i="53"/>
  <c r="L186" i="53"/>
  <c r="M186" i="53" s="1"/>
  <c r="P186" i="53"/>
  <c r="Q186" i="53" s="1"/>
  <c r="G186" i="53"/>
  <c r="N212" i="53"/>
  <c r="I186" i="53"/>
  <c r="J186" i="53" s="1"/>
  <c r="O66" i="55"/>
  <c r="L66" i="55"/>
  <c r="M66" i="55" s="1"/>
  <c r="G66" i="55"/>
  <c r="I66" i="55"/>
  <c r="J66" i="55" s="1"/>
  <c r="N92" i="55"/>
  <c r="P66" i="55"/>
  <c r="Q66" i="55" s="1"/>
  <c r="N39" i="44"/>
  <c r="I12" i="44"/>
  <c r="J12" i="44" s="1"/>
  <c r="L12" i="44"/>
  <c r="M12" i="44" s="1"/>
  <c r="Q110" i="54"/>
  <c r="P66" i="46"/>
  <c r="Q66" i="46" s="1"/>
  <c r="N92" i="46"/>
  <c r="O66" i="46"/>
  <c r="G66" i="46"/>
  <c r="L66" i="46"/>
  <c r="M66" i="46" s="1"/>
  <c r="I66" i="46"/>
  <c r="J66" i="46" s="1"/>
  <c r="M16" i="56"/>
  <c r="G99" i="44"/>
  <c r="I99" i="44"/>
  <c r="J99" i="44" s="1"/>
  <c r="L99" i="44"/>
  <c r="M99" i="44" s="1"/>
  <c r="P99" i="44"/>
  <c r="Q99" i="44" s="1"/>
  <c r="O99" i="44"/>
  <c r="I86" i="42"/>
  <c r="J86" i="42" s="1"/>
  <c r="O86" i="42"/>
  <c r="G86" i="42"/>
  <c r="P86" i="42"/>
  <c r="Q86" i="42" s="1"/>
  <c r="N112" i="42"/>
  <c r="L86" i="42"/>
  <c r="M86" i="42" s="1"/>
  <c r="M14" i="55"/>
  <c r="M50" i="44"/>
  <c r="K59" i="56"/>
  <c r="G75" i="53"/>
  <c r="H75" i="53" s="1"/>
  <c r="L75" i="53"/>
  <c r="M75" i="53" s="1"/>
  <c r="P75" i="53"/>
  <c r="Q75" i="53" s="1"/>
  <c r="I75" i="53"/>
  <c r="J75" i="53" s="1"/>
  <c r="O75" i="53"/>
  <c r="G9" i="56"/>
  <c r="I70" i="53"/>
  <c r="J70" i="53" s="1"/>
  <c r="N96" i="53"/>
  <c r="O70" i="53"/>
  <c r="L70" i="53"/>
  <c r="M70" i="53" s="1"/>
  <c r="P70" i="53"/>
  <c r="Q70" i="53" s="1"/>
  <c r="G70" i="53"/>
  <c r="M49" i="55"/>
  <c r="J159" i="56"/>
  <c r="M43" i="56"/>
  <c r="I104" i="54"/>
  <c r="K54" i="54"/>
  <c r="I104" i="42"/>
  <c r="K54" i="42"/>
  <c r="M185" i="58"/>
  <c r="Q85" i="44"/>
  <c r="H84" i="56"/>
  <c r="M40" i="42"/>
  <c r="M60" i="55"/>
  <c r="N63" i="46"/>
  <c r="G37" i="46"/>
  <c r="L37" i="46"/>
  <c r="M37" i="46" s="1"/>
  <c r="P37" i="46"/>
  <c r="Q37" i="46" s="1"/>
  <c r="O37" i="46"/>
  <c r="I37" i="46"/>
  <c r="J37" i="46" s="1"/>
  <c r="P70" i="56"/>
  <c r="Q70" i="56" s="1"/>
  <c r="N96" i="56"/>
  <c r="I70" i="56"/>
  <c r="J70" i="56" s="1"/>
  <c r="L70" i="56"/>
  <c r="M70" i="56" s="1"/>
  <c r="G70" i="56"/>
  <c r="O70" i="56"/>
  <c r="K50" i="55"/>
  <c r="H34" i="56"/>
  <c r="M160" i="54"/>
  <c r="G72" i="56"/>
  <c r="O72" i="56"/>
  <c r="L72" i="56"/>
  <c r="M72" i="56" s="1"/>
  <c r="P72" i="56"/>
  <c r="Q72" i="56" s="1"/>
  <c r="I72" i="56"/>
  <c r="J72" i="56" s="1"/>
  <c r="N98" i="56"/>
  <c r="L72" i="58"/>
  <c r="M72" i="58" s="1"/>
  <c r="I72" i="58"/>
  <c r="J72" i="58" s="1"/>
  <c r="P72" i="58"/>
  <c r="Q72" i="58" s="1"/>
  <c r="N98" i="58"/>
  <c r="O72" i="58"/>
  <c r="G72" i="58"/>
  <c r="H59" i="53"/>
  <c r="I136" i="46"/>
  <c r="J136" i="46" s="1"/>
  <c r="N162" i="46"/>
  <c r="G136" i="46"/>
  <c r="L136" i="46"/>
  <c r="M136" i="46" s="1"/>
  <c r="P136" i="46"/>
  <c r="Q136" i="46" s="1"/>
  <c r="O136" i="46"/>
  <c r="Q185" i="45"/>
  <c r="M10" i="55"/>
  <c r="N63" i="42"/>
  <c r="G37" i="42"/>
  <c r="O37" i="42"/>
  <c r="L37" i="42"/>
  <c r="M37" i="42" s="1"/>
  <c r="P37" i="42"/>
  <c r="Q37" i="42" s="1"/>
  <c r="I37" i="42"/>
  <c r="J37" i="42" s="1"/>
  <c r="G12" i="45"/>
  <c r="M44" i="58"/>
  <c r="L211" i="42"/>
  <c r="M211" i="42" s="1"/>
  <c r="I211" i="42"/>
  <c r="J211" i="42" s="1"/>
  <c r="O211" i="42"/>
  <c r="G211" i="42"/>
  <c r="P211" i="42"/>
  <c r="Q211" i="42" s="1"/>
  <c r="Q25" i="53"/>
  <c r="M85" i="45"/>
  <c r="L87" i="46"/>
  <c r="M87" i="46" s="1"/>
  <c r="O87" i="46"/>
  <c r="P87" i="46"/>
  <c r="Q87" i="46" s="1"/>
  <c r="G87" i="46"/>
  <c r="N113" i="46"/>
  <c r="I87" i="46"/>
  <c r="J87" i="46" s="1"/>
  <c r="M68" i="41"/>
  <c r="M17" i="55"/>
  <c r="M17" i="44"/>
  <c r="M17" i="58"/>
  <c r="M17" i="57"/>
  <c r="M17" i="56"/>
  <c r="M17" i="54"/>
  <c r="M17" i="42"/>
  <c r="M17" i="45"/>
  <c r="M17" i="53"/>
  <c r="P161" i="45"/>
  <c r="Q161" i="45" s="1"/>
  <c r="O161" i="45"/>
  <c r="G161" i="45"/>
  <c r="I161" i="45"/>
  <c r="J161" i="45" s="1"/>
  <c r="L161" i="45"/>
  <c r="M161" i="45" s="1"/>
  <c r="N187" i="45"/>
  <c r="J209" i="53"/>
  <c r="M160" i="55"/>
  <c r="Q85" i="57"/>
  <c r="O185" i="53"/>
  <c r="P185" i="53"/>
  <c r="N211" i="53"/>
  <c r="L185" i="53"/>
  <c r="I185" i="53"/>
  <c r="J185" i="53" s="1"/>
  <c r="G185" i="53"/>
  <c r="M43" i="57"/>
  <c r="Q210" i="56"/>
  <c r="M35" i="46"/>
  <c r="M23" i="54"/>
  <c r="M23" i="42"/>
  <c r="M23" i="57"/>
  <c r="M23" i="46"/>
  <c r="M23" i="55"/>
  <c r="M23" i="56"/>
  <c r="M23" i="45"/>
  <c r="M72" i="41"/>
  <c r="M21" i="53"/>
  <c r="M21" i="42"/>
  <c r="M21" i="44"/>
  <c r="M21" i="45"/>
  <c r="M21" i="46"/>
  <c r="M21" i="57"/>
  <c r="M21" i="58"/>
  <c r="M21" i="56"/>
  <c r="M21" i="54"/>
  <c r="M20" i="57"/>
  <c r="M20" i="58"/>
  <c r="M20" i="55"/>
  <c r="M20" i="42"/>
  <c r="M20" i="56"/>
  <c r="M20" i="44"/>
  <c r="M20" i="45"/>
  <c r="M96" i="41"/>
  <c r="M198" i="41"/>
  <c r="M97" i="41"/>
  <c r="M35" i="55"/>
  <c r="M35" i="54"/>
  <c r="L68" i="54"/>
  <c r="M68" i="54" s="1"/>
  <c r="P68" i="54"/>
  <c r="Q68" i="54" s="1"/>
  <c r="I68" i="54"/>
  <c r="J68" i="54" s="1"/>
  <c r="O68" i="54"/>
  <c r="G68" i="54"/>
  <c r="N94" i="54"/>
  <c r="Q135" i="45"/>
  <c r="M135" i="56"/>
  <c r="M210" i="42"/>
  <c r="L111" i="56"/>
  <c r="M111" i="56" s="1"/>
  <c r="I111" i="56"/>
  <c r="J111" i="56" s="1"/>
  <c r="P111" i="56"/>
  <c r="Q111" i="56" s="1"/>
  <c r="N137" i="56"/>
  <c r="G111" i="56"/>
  <c r="O111" i="56"/>
  <c r="I74" i="55"/>
  <c r="J74" i="55" s="1"/>
  <c r="P74" i="55"/>
  <c r="Q74" i="55" s="1"/>
  <c r="O74" i="55"/>
  <c r="G74" i="55"/>
  <c r="L74" i="55"/>
  <c r="M74" i="55" s="1"/>
  <c r="M48" i="56"/>
  <c r="Q25" i="45"/>
  <c r="M41" i="44"/>
  <c r="P161" i="46"/>
  <c r="Q161" i="46" s="1"/>
  <c r="L161" i="46"/>
  <c r="M161" i="46" s="1"/>
  <c r="O161" i="46"/>
  <c r="G161" i="46"/>
  <c r="N187" i="46"/>
  <c r="I161" i="46"/>
  <c r="J161" i="46" s="1"/>
  <c r="Q160" i="58"/>
  <c r="G9" i="58"/>
  <c r="M49" i="54"/>
  <c r="M35" i="56"/>
  <c r="M46" i="55"/>
  <c r="O73" i="46"/>
  <c r="G73" i="46"/>
  <c r="P73" i="46"/>
  <c r="Q73" i="46" s="1"/>
  <c r="L73" i="46"/>
  <c r="M73" i="46" s="1"/>
  <c r="I73" i="46"/>
  <c r="J73" i="46" s="1"/>
  <c r="N99" i="46"/>
  <c r="J110" i="57"/>
  <c r="G186" i="55"/>
  <c r="L186" i="55"/>
  <c r="M186" i="55" s="1"/>
  <c r="I186" i="55"/>
  <c r="J186" i="55" s="1"/>
  <c r="N212" i="55"/>
  <c r="P186" i="55"/>
  <c r="Q186" i="55" s="1"/>
  <c r="O186" i="55"/>
  <c r="K59" i="55"/>
  <c r="M48" i="58"/>
  <c r="M66" i="53"/>
  <c r="P25" i="44"/>
  <c r="M42" i="55"/>
  <c r="N137" i="57"/>
  <c r="I111" i="57"/>
  <c r="J111" i="57" s="1"/>
  <c r="L111" i="57"/>
  <c r="M111" i="57" s="1"/>
  <c r="P111" i="57"/>
  <c r="Q111" i="57" s="1"/>
  <c r="O111" i="57"/>
  <c r="G111" i="57"/>
  <c r="Q35" i="57"/>
  <c r="K184" i="44"/>
  <c r="J159" i="53"/>
  <c r="M50" i="46"/>
  <c r="N63" i="58"/>
  <c r="O37" i="58"/>
  <c r="G37" i="58"/>
  <c r="L37" i="58"/>
  <c r="M37" i="58" s="1"/>
  <c r="I37" i="58"/>
  <c r="J37" i="58" s="1"/>
  <c r="P37" i="58"/>
  <c r="Q37" i="58" s="1"/>
  <c r="K59" i="58"/>
  <c r="I97" i="45"/>
  <c r="J97" i="45" s="1"/>
  <c r="P97" i="45"/>
  <c r="Q97" i="45" s="1"/>
  <c r="G97" i="45"/>
  <c r="N123" i="45"/>
  <c r="O97" i="45"/>
  <c r="L97" i="45"/>
  <c r="M97" i="45" s="1"/>
  <c r="K184" i="45"/>
  <c r="M210" i="44"/>
  <c r="K109" i="58"/>
  <c r="K209" i="45"/>
  <c r="M12" i="55"/>
  <c r="I111" i="55"/>
  <c r="P111" i="55"/>
  <c r="Q111" i="55" s="1"/>
  <c r="O111" i="55"/>
  <c r="G111" i="55"/>
  <c r="N137" i="55"/>
  <c r="L111" i="55"/>
  <c r="M111" i="55" s="1"/>
  <c r="M135" i="54"/>
  <c r="P70" i="55"/>
  <c r="Q70" i="55" s="1"/>
  <c r="O70" i="55"/>
  <c r="I70" i="55"/>
  <c r="J70" i="55" s="1"/>
  <c r="G70" i="55"/>
  <c r="N96" i="55"/>
  <c r="L70" i="55"/>
  <c r="M70" i="55" s="1"/>
  <c r="N99" i="54"/>
  <c r="L73" i="54"/>
  <c r="M73" i="54" s="1"/>
  <c r="I73" i="54"/>
  <c r="J73" i="54" s="1"/>
  <c r="P73" i="54"/>
  <c r="Q73" i="54" s="1"/>
  <c r="O73" i="54"/>
  <c r="G73" i="54"/>
  <c r="G85" i="46"/>
  <c r="I85" i="46"/>
  <c r="L85" i="46"/>
  <c r="N111" i="46"/>
  <c r="P85" i="46"/>
  <c r="O85" i="46"/>
  <c r="M35" i="42"/>
  <c r="O25" i="57"/>
  <c r="G185" i="46"/>
  <c r="O185" i="46"/>
  <c r="I185" i="46"/>
  <c r="P185" i="46"/>
  <c r="L185" i="46"/>
  <c r="N211" i="46"/>
  <c r="N98" i="54"/>
  <c r="I72" i="54"/>
  <c r="J72" i="54" s="1"/>
  <c r="P72" i="54"/>
  <c r="Q72" i="54" s="1"/>
  <c r="O72" i="54"/>
  <c r="G72" i="54"/>
  <c r="L72" i="54"/>
  <c r="M72" i="54" s="1"/>
  <c r="O161" i="58"/>
  <c r="G161" i="58"/>
  <c r="N187" i="58"/>
  <c r="L161" i="58"/>
  <c r="M161" i="58" s="1"/>
  <c r="I161" i="58"/>
  <c r="P161" i="58"/>
  <c r="Q161" i="58" s="1"/>
  <c r="M110" i="55"/>
  <c r="M42" i="53"/>
  <c r="M40" i="44"/>
  <c r="I79" i="53"/>
  <c r="K29" i="53"/>
  <c r="I136" i="54"/>
  <c r="J136" i="54" s="1"/>
  <c r="O136" i="54"/>
  <c r="G136" i="54"/>
  <c r="L136" i="54"/>
  <c r="M136" i="54" s="1"/>
  <c r="N162" i="54"/>
  <c r="P136" i="54"/>
  <c r="Q136" i="54" s="1"/>
  <c r="M45" i="53"/>
  <c r="K59" i="42"/>
  <c r="M20" i="54"/>
  <c r="K8" i="42"/>
  <c r="M42" i="42"/>
  <c r="M185" i="44"/>
  <c r="O74" i="46"/>
  <c r="G74" i="46"/>
  <c r="P74" i="46"/>
  <c r="Q74" i="46" s="1"/>
  <c r="L74" i="46"/>
  <c r="M74" i="46" s="1"/>
  <c r="I74" i="46"/>
  <c r="J74" i="46" s="1"/>
  <c r="K54" i="58"/>
  <c r="I104" i="58"/>
  <c r="I71" i="58"/>
  <c r="J71" i="58" s="1"/>
  <c r="P71" i="58"/>
  <c r="Q71" i="58" s="1"/>
  <c r="O71" i="58"/>
  <c r="G71" i="58"/>
  <c r="N97" i="58"/>
  <c r="L71" i="58"/>
  <c r="M71" i="58" s="1"/>
  <c r="M160" i="45"/>
  <c r="N38" i="53"/>
  <c r="I11" i="53"/>
  <c r="J11" i="53" s="1"/>
  <c r="L11" i="53"/>
  <c r="M11" i="53" s="1"/>
  <c r="Q35" i="53"/>
  <c r="Q185" i="58"/>
  <c r="M35" i="44"/>
  <c r="N137" i="44"/>
  <c r="I111" i="44"/>
  <c r="J111" i="44" s="1"/>
  <c r="P111" i="44"/>
  <c r="Q111" i="44" s="1"/>
  <c r="G111" i="44"/>
  <c r="O111" i="44"/>
  <c r="L111" i="44"/>
  <c r="M111" i="44" s="1"/>
  <c r="K8" i="54"/>
  <c r="Q25" i="46"/>
  <c r="M41" i="42"/>
  <c r="M44" i="56"/>
  <c r="K159" i="55"/>
  <c r="L9" i="55"/>
  <c r="N36" i="55"/>
  <c r="I9" i="55"/>
  <c r="K134" i="45"/>
  <c r="M50" i="55"/>
  <c r="J34" i="56"/>
  <c r="M46" i="46"/>
  <c r="K184" i="42"/>
  <c r="M50" i="53"/>
  <c r="P85" i="53"/>
  <c r="O85" i="53"/>
  <c r="N111" i="53"/>
  <c r="I85" i="53"/>
  <c r="J85" i="53" s="1"/>
  <c r="G85" i="53"/>
  <c r="I211" i="45"/>
  <c r="J211" i="45" s="1"/>
  <c r="P211" i="45"/>
  <c r="Q211" i="45" s="1"/>
  <c r="O211" i="45"/>
  <c r="L211" i="45"/>
  <c r="M211" i="45" s="1"/>
  <c r="G211" i="45"/>
  <c r="I71" i="55"/>
  <c r="J71" i="55" s="1"/>
  <c r="P71" i="55"/>
  <c r="Q71" i="55" s="1"/>
  <c r="N97" i="55"/>
  <c r="O71" i="55"/>
  <c r="G71" i="55"/>
  <c r="L71" i="55"/>
  <c r="M71" i="55" s="1"/>
  <c r="G186" i="42"/>
  <c r="I186" i="42"/>
  <c r="L186" i="42"/>
  <c r="M186" i="42" s="1"/>
  <c r="P186" i="42"/>
  <c r="Q186" i="42" s="1"/>
  <c r="O186" i="42"/>
  <c r="N212" i="42"/>
  <c r="Q85" i="45"/>
  <c r="P25" i="53"/>
  <c r="K84" i="57"/>
  <c r="I137" i="54"/>
  <c r="J137" i="54" s="1"/>
  <c r="N163" i="54"/>
  <c r="P137" i="54"/>
  <c r="Q137" i="54" s="1"/>
  <c r="L137" i="54"/>
  <c r="M137" i="54" s="1"/>
  <c r="G137" i="54"/>
  <c r="O137" i="54"/>
  <c r="Q135" i="46"/>
  <c r="N97" i="46"/>
  <c r="O71" i="46"/>
  <c r="G71" i="46"/>
  <c r="I71" i="46"/>
  <c r="J71" i="46" s="1"/>
  <c r="P71" i="46"/>
  <c r="Q71" i="46" s="1"/>
  <c r="L71" i="46"/>
  <c r="M71" i="46" s="1"/>
  <c r="M135" i="55"/>
  <c r="K54" i="41"/>
  <c r="M19" i="53"/>
  <c r="M19" i="58"/>
  <c r="M19" i="55"/>
  <c r="M19" i="45"/>
  <c r="M19" i="56"/>
  <c r="M19" i="42"/>
  <c r="M67" i="41"/>
  <c r="M16" i="53"/>
  <c r="M16" i="55"/>
  <c r="M16" i="45"/>
  <c r="M16" i="42"/>
  <c r="M16" i="46"/>
  <c r="M16" i="58"/>
  <c r="M16" i="57"/>
  <c r="M16" i="44"/>
  <c r="M13" i="42"/>
  <c r="M13" i="58"/>
  <c r="M13" i="46"/>
  <c r="M13" i="44"/>
  <c r="M13" i="54"/>
  <c r="M13" i="53"/>
  <c r="M13" i="57"/>
  <c r="M118" i="41"/>
  <c r="Q35" i="55"/>
  <c r="M71" i="57"/>
  <c r="J210" i="42"/>
  <c r="M210" i="46"/>
  <c r="M12" i="56"/>
  <c r="O86" i="45"/>
  <c r="N112" i="45"/>
  <c r="G86" i="45"/>
  <c r="P86" i="45"/>
  <c r="Q86" i="45" s="1"/>
  <c r="L86" i="45"/>
  <c r="M86" i="45" s="1"/>
  <c r="I86" i="45"/>
  <c r="J86" i="45" s="1"/>
  <c r="P73" i="57"/>
  <c r="Q73" i="57" s="1"/>
  <c r="N99" i="57"/>
  <c r="G73" i="57"/>
  <c r="L73" i="57"/>
  <c r="M73" i="57" s="1"/>
  <c r="I73" i="57"/>
  <c r="J73" i="57" s="1"/>
  <c r="O73" i="57"/>
  <c r="M161" i="57"/>
  <c r="Q110" i="42"/>
  <c r="N36" i="42"/>
  <c r="I9" i="42"/>
  <c r="L9" i="42"/>
  <c r="P69" i="54"/>
  <c r="Q69" i="54" s="1"/>
  <c r="N95" i="54"/>
  <c r="O69" i="54"/>
  <c r="G69" i="54"/>
  <c r="I69" i="54"/>
  <c r="J69" i="54" s="1"/>
  <c r="L69" i="54"/>
  <c r="M69" i="54" s="1"/>
  <c r="G136" i="57"/>
  <c r="O136" i="57"/>
  <c r="N162" i="57"/>
  <c r="L136" i="57"/>
  <c r="I136" i="57"/>
  <c r="P136" i="57"/>
  <c r="Q160" i="55"/>
  <c r="H34" i="46"/>
  <c r="G187" i="44"/>
  <c r="L187" i="44"/>
  <c r="M187" i="44" s="1"/>
  <c r="O187" i="44"/>
  <c r="I187" i="44"/>
  <c r="J187" i="44" s="1"/>
  <c r="P187" i="44"/>
  <c r="Q187" i="44" s="1"/>
  <c r="N213" i="44"/>
  <c r="G67" i="55"/>
  <c r="P67" i="55"/>
  <c r="Q67" i="55" s="1"/>
  <c r="L67" i="55"/>
  <c r="M67" i="55" s="1"/>
  <c r="N93" i="55"/>
  <c r="I67" i="55"/>
  <c r="J67" i="55" s="1"/>
  <c r="O67" i="55"/>
  <c r="Q25" i="44"/>
  <c r="M41" i="57"/>
  <c r="H209" i="56"/>
  <c r="M9" i="54"/>
  <c r="M110" i="45"/>
  <c r="O161" i="55"/>
  <c r="G161" i="55"/>
  <c r="I161" i="55"/>
  <c r="L161" i="55"/>
  <c r="M161" i="55" s="1"/>
  <c r="N187" i="55"/>
  <c r="P161" i="55"/>
  <c r="Q161" i="55" s="1"/>
  <c r="I75" i="57"/>
  <c r="J75" i="57" s="1"/>
  <c r="P75" i="57"/>
  <c r="Q75" i="57" s="1"/>
  <c r="O75" i="57"/>
  <c r="G75" i="57"/>
  <c r="H75" i="57" s="1"/>
  <c r="L75" i="57"/>
  <c r="M75" i="57" s="1"/>
  <c r="P74" i="54"/>
  <c r="Q74" i="54" s="1"/>
  <c r="O74" i="54"/>
  <c r="L74" i="54"/>
  <c r="M74" i="54" s="1"/>
  <c r="I74" i="54"/>
  <c r="J74" i="54" s="1"/>
  <c r="G74" i="54"/>
  <c r="K59" i="57"/>
  <c r="Q210" i="44"/>
  <c r="Q35" i="45"/>
  <c r="G111" i="42"/>
  <c r="N137" i="42"/>
  <c r="O111" i="42"/>
  <c r="P111" i="42"/>
  <c r="Q111" i="42" s="1"/>
  <c r="L111" i="42"/>
  <c r="M111" i="42" s="1"/>
  <c r="I111" i="42"/>
  <c r="J111" i="42" s="1"/>
  <c r="P212" i="57"/>
  <c r="Q212" i="57" s="1"/>
  <c r="I212" i="57"/>
  <c r="J212" i="57" s="1"/>
  <c r="L212" i="57"/>
  <c r="M212" i="57" s="1"/>
  <c r="G212" i="57"/>
  <c r="O212" i="57"/>
  <c r="M17" i="46"/>
  <c r="H59" i="46"/>
  <c r="N87" i="42"/>
  <c r="O61" i="42"/>
  <c r="G61" i="42"/>
  <c r="P61" i="42"/>
  <c r="Q61" i="42" s="1"/>
  <c r="L61" i="42"/>
  <c r="M61" i="42" s="1"/>
  <c r="I61" i="42"/>
  <c r="J61" i="42" s="1"/>
  <c r="M110" i="41"/>
  <c r="O25" i="58"/>
  <c r="H159" i="46"/>
  <c r="M40" i="58"/>
  <c r="M50" i="58"/>
  <c r="M48" i="42"/>
  <c r="M50" i="54"/>
  <c r="G67" i="56"/>
  <c r="N93" i="56"/>
  <c r="O67" i="56"/>
  <c r="L67" i="56"/>
  <c r="M67" i="56" s="1"/>
  <c r="I67" i="56"/>
  <c r="J67" i="56" s="1"/>
  <c r="P67" i="56"/>
  <c r="Q67" i="56" s="1"/>
  <c r="I66" i="44"/>
  <c r="J66" i="44" s="1"/>
  <c r="O66" i="44"/>
  <c r="G66" i="44"/>
  <c r="N92" i="44"/>
  <c r="L66" i="44"/>
  <c r="M66" i="44" s="1"/>
  <c r="P66" i="44"/>
  <c r="Q66" i="44" s="1"/>
  <c r="M40" i="55"/>
  <c r="M40" i="46"/>
  <c r="K209" i="55"/>
  <c r="M49" i="45"/>
  <c r="M60" i="57"/>
  <c r="L73" i="58"/>
  <c r="M73" i="58" s="1"/>
  <c r="I73" i="58"/>
  <c r="J73" i="58" s="1"/>
  <c r="P73" i="58"/>
  <c r="Q73" i="58" s="1"/>
  <c r="G73" i="58"/>
  <c r="N99" i="58"/>
  <c r="O73" i="58"/>
  <c r="K50" i="44"/>
  <c r="K159" i="57"/>
  <c r="K29" i="58"/>
  <c r="I79" i="58"/>
  <c r="M45" i="56"/>
  <c r="G11" i="53"/>
  <c r="G25" i="53" s="1"/>
  <c r="K29" i="54"/>
  <c r="I79" i="54"/>
  <c r="I79" i="42"/>
  <c r="K29" i="42"/>
  <c r="L70" i="42"/>
  <c r="M70" i="42" s="1"/>
  <c r="N96" i="42"/>
  <c r="P70" i="42"/>
  <c r="Q70" i="42" s="1"/>
  <c r="O70" i="42"/>
  <c r="I70" i="42"/>
  <c r="J70" i="42" s="1"/>
  <c r="G70" i="42"/>
  <c r="O61" i="44"/>
  <c r="I61" i="44"/>
  <c r="P61" i="44"/>
  <c r="N87" i="44"/>
  <c r="G61" i="44"/>
  <c r="L61" i="44"/>
  <c r="P61" i="58"/>
  <c r="L61" i="58"/>
  <c r="N87" i="58"/>
  <c r="I61" i="58"/>
  <c r="O61" i="58"/>
  <c r="G61" i="58"/>
  <c r="M46" i="42"/>
  <c r="K84" i="42"/>
  <c r="L70" i="44"/>
  <c r="M70" i="44" s="1"/>
  <c r="G70" i="44"/>
  <c r="N96" i="44"/>
  <c r="P70" i="44"/>
  <c r="Q70" i="44" s="1"/>
  <c r="I70" i="44"/>
  <c r="J70" i="44" s="1"/>
  <c r="O70" i="44"/>
  <c r="M14" i="46"/>
  <c r="M135" i="57"/>
  <c r="Q210" i="58"/>
  <c r="K50" i="57"/>
  <c r="Q160" i="54"/>
  <c r="J209" i="46"/>
  <c r="Q110" i="46"/>
  <c r="M22" i="55"/>
  <c r="O70" i="58"/>
  <c r="G70" i="58"/>
  <c r="L70" i="58"/>
  <c r="M70" i="58" s="1"/>
  <c r="P70" i="58"/>
  <c r="Q70" i="58" s="1"/>
  <c r="N96" i="58"/>
  <c r="I70" i="58"/>
  <c r="J70" i="58" s="1"/>
  <c r="M160" i="42"/>
  <c r="K59" i="44"/>
  <c r="K8" i="44"/>
  <c r="M210" i="55"/>
  <c r="Q135" i="56"/>
  <c r="Q210" i="46"/>
  <c r="K29" i="44"/>
  <c r="I79" i="44"/>
  <c r="O112" i="54"/>
  <c r="I112" i="54"/>
  <c r="G112" i="54"/>
  <c r="N138" i="54"/>
  <c r="P112" i="54"/>
  <c r="Q112" i="54" s="1"/>
  <c r="L112" i="54"/>
  <c r="M112" i="54" s="1"/>
  <c r="M48" i="57"/>
  <c r="M75" i="41"/>
  <c r="M24" i="54"/>
  <c r="M24" i="55"/>
  <c r="M24" i="56"/>
  <c r="M24" i="45"/>
  <c r="M24" i="57"/>
  <c r="M24" i="46"/>
  <c r="M24" i="42"/>
  <c r="M24" i="58"/>
  <c r="K159" i="44"/>
  <c r="M43" i="53"/>
  <c r="L74" i="56"/>
  <c r="M74" i="56" s="1"/>
  <c r="I74" i="56"/>
  <c r="J74" i="56" s="1"/>
  <c r="P74" i="56"/>
  <c r="Q74" i="56" s="1"/>
  <c r="O74" i="56"/>
  <c r="G74" i="56"/>
  <c r="L211" i="54"/>
  <c r="M211" i="54" s="1"/>
  <c r="I211" i="54"/>
  <c r="J211" i="54" s="1"/>
  <c r="P211" i="54"/>
  <c r="Q211" i="54" s="1"/>
  <c r="G211" i="54"/>
  <c r="O211" i="54"/>
  <c r="M43" i="42"/>
  <c r="L67" i="58"/>
  <c r="M67" i="58" s="1"/>
  <c r="I67" i="58"/>
  <c r="J67" i="58" s="1"/>
  <c r="N93" i="58"/>
  <c r="G67" i="58"/>
  <c r="O67" i="58"/>
  <c r="P67" i="58"/>
  <c r="Q67" i="58" s="1"/>
  <c r="M46" i="57"/>
  <c r="Q25" i="55"/>
  <c r="K159" i="54"/>
  <c r="M110" i="42"/>
  <c r="K109" i="45"/>
  <c r="M43" i="54"/>
  <c r="M110" i="57"/>
  <c r="M185" i="57"/>
  <c r="M24" i="53"/>
  <c r="I60" i="46"/>
  <c r="J60" i="46" s="1"/>
  <c r="N86" i="46"/>
  <c r="G60" i="46"/>
  <c r="O60" i="46"/>
  <c r="L60" i="46"/>
  <c r="P60" i="46"/>
  <c r="J209" i="56"/>
  <c r="P69" i="58"/>
  <c r="Q69" i="58" s="1"/>
  <c r="N95" i="58"/>
  <c r="L69" i="58"/>
  <c r="M69" i="58" s="1"/>
  <c r="I69" i="58"/>
  <c r="J69" i="58" s="1"/>
  <c r="G69" i="58"/>
  <c r="O69" i="58"/>
  <c r="O136" i="45"/>
  <c r="G136" i="45"/>
  <c r="L136" i="45"/>
  <c r="M136" i="45" s="1"/>
  <c r="I136" i="45"/>
  <c r="J136" i="45" s="1"/>
  <c r="N162" i="45"/>
  <c r="P136" i="45"/>
  <c r="Q136" i="45" s="1"/>
  <c r="M210" i="54"/>
  <c r="Q135" i="55"/>
  <c r="M35" i="57"/>
  <c r="M49" i="57"/>
  <c r="M47" i="53"/>
  <c r="K209" i="58"/>
  <c r="K50" i="46"/>
  <c r="M11" i="45"/>
  <c r="I12" i="46"/>
  <c r="J12" i="46" s="1"/>
  <c r="N39" i="46"/>
  <c r="L12" i="46"/>
  <c r="M12" i="46" s="1"/>
  <c r="P66" i="57"/>
  <c r="Q66" i="57" s="1"/>
  <c r="G66" i="57"/>
  <c r="N92" i="57"/>
  <c r="L66" i="57"/>
  <c r="M66" i="57" s="1"/>
  <c r="O66" i="57"/>
  <c r="I66" i="57"/>
  <c r="J66" i="57" s="1"/>
  <c r="K34" i="42"/>
  <c r="N94" i="44"/>
  <c r="I68" i="44"/>
  <c r="J68" i="44" s="1"/>
  <c r="O68" i="44"/>
  <c r="L68" i="44"/>
  <c r="M68" i="44" s="1"/>
  <c r="G68" i="44"/>
  <c r="P68" i="44"/>
  <c r="Q68" i="44" s="1"/>
  <c r="N36" i="57"/>
  <c r="I9" i="57"/>
  <c r="L9" i="57"/>
  <c r="P161" i="42"/>
  <c r="Q161" i="42" s="1"/>
  <c r="O161" i="42"/>
  <c r="I161" i="42"/>
  <c r="G161" i="42"/>
  <c r="N187" i="42"/>
  <c r="L161" i="42"/>
  <c r="M161" i="42" s="1"/>
  <c r="N94" i="56"/>
  <c r="P68" i="56"/>
  <c r="Q68" i="56" s="1"/>
  <c r="G68" i="56"/>
  <c r="O68" i="56"/>
  <c r="L68" i="56"/>
  <c r="M68" i="56" s="1"/>
  <c r="I68" i="56"/>
  <c r="J68" i="56" s="1"/>
  <c r="K134" i="53"/>
  <c r="O39" i="55"/>
  <c r="P39" i="55"/>
  <c r="Q39" i="55" s="1"/>
  <c r="L39" i="55"/>
  <c r="M39" i="55" s="1"/>
  <c r="N65" i="55"/>
  <c r="I39" i="55"/>
  <c r="J39" i="55" s="1"/>
  <c r="G39" i="55"/>
  <c r="M14" i="56"/>
  <c r="N87" i="45"/>
  <c r="L61" i="45"/>
  <c r="M61" i="45" s="1"/>
  <c r="G61" i="45"/>
  <c r="O61" i="45"/>
  <c r="I61" i="45"/>
  <c r="J61" i="45" s="1"/>
  <c r="P61" i="45"/>
  <c r="Q61" i="45" s="1"/>
  <c r="I74" i="45"/>
  <c r="J74" i="45" s="1"/>
  <c r="P74" i="45"/>
  <c r="Q74" i="45" s="1"/>
  <c r="L74" i="45"/>
  <c r="M74" i="45" s="1"/>
  <c r="O74" i="45"/>
  <c r="G74" i="45"/>
  <c r="M44" i="55"/>
  <c r="G111" i="58"/>
  <c r="L111" i="58"/>
  <c r="P111" i="58"/>
  <c r="N137" i="58"/>
  <c r="O111" i="58"/>
  <c r="I111" i="58"/>
  <c r="M47" i="54"/>
  <c r="M67" i="57"/>
  <c r="M93" i="41"/>
  <c r="O25" i="42"/>
  <c r="P211" i="55"/>
  <c r="L211" i="55"/>
  <c r="G211" i="55"/>
  <c r="O211" i="55"/>
  <c r="I211" i="55"/>
  <c r="G66" i="58"/>
  <c r="O66" i="58"/>
  <c r="P66" i="58"/>
  <c r="Q66" i="58" s="1"/>
  <c r="L66" i="58"/>
  <c r="M66" i="58" s="1"/>
  <c r="I66" i="58"/>
  <c r="J66" i="58" s="1"/>
  <c r="N92" i="58"/>
  <c r="M110" i="44"/>
  <c r="I70" i="57"/>
  <c r="J70" i="57" s="1"/>
  <c r="L70" i="57"/>
  <c r="M70" i="57" s="1"/>
  <c r="N96" i="57"/>
  <c r="P70" i="57"/>
  <c r="Q70" i="57" s="1"/>
  <c r="O70" i="57"/>
  <c r="G70" i="57"/>
  <c r="L71" i="54"/>
  <c r="M71" i="54" s="1"/>
  <c r="O71" i="54"/>
  <c r="G71" i="54"/>
  <c r="I71" i="54"/>
  <c r="J71" i="54" s="1"/>
  <c r="N97" i="54"/>
  <c r="P71" i="54"/>
  <c r="Q71" i="54" s="1"/>
  <c r="M40" i="54"/>
  <c r="M135" i="58"/>
  <c r="I60" i="53"/>
  <c r="J60" i="53" s="1"/>
  <c r="O60" i="53"/>
  <c r="N86" i="53"/>
  <c r="P60" i="53"/>
  <c r="G60" i="53"/>
  <c r="L60" i="53"/>
  <c r="K8" i="45"/>
  <c r="G86" i="57"/>
  <c r="I86" i="57"/>
  <c r="N112" i="57"/>
  <c r="P86" i="57"/>
  <c r="Q86" i="57" s="1"/>
  <c r="L86" i="57"/>
  <c r="M86" i="57" s="1"/>
  <c r="O86" i="57"/>
  <c r="G68" i="42"/>
  <c r="O68" i="42"/>
  <c r="L68" i="42"/>
  <c r="M68" i="42" s="1"/>
  <c r="P68" i="42"/>
  <c r="Q68" i="42" s="1"/>
  <c r="I68" i="42"/>
  <c r="J68" i="42" s="1"/>
  <c r="N94" i="42"/>
  <c r="M19" i="46"/>
  <c r="I9" i="44"/>
  <c r="N36" i="44"/>
  <c r="L9" i="44"/>
  <c r="L69" i="56"/>
  <c r="M69" i="56" s="1"/>
  <c r="O69" i="56"/>
  <c r="G69" i="56"/>
  <c r="N95" i="56"/>
  <c r="I69" i="56"/>
  <c r="J69" i="56" s="1"/>
  <c r="P69" i="56"/>
  <c r="Q69" i="56" s="1"/>
  <c r="L37" i="53"/>
  <c r="M37" i="53" s="1"/>
  <c r="I37" i="53"/>
  <c r="J37" i="53" s="1"/>
  <c r="G37" i="53"/>
  <c r="O37" i="53"/>
  <c r="N63" i="53"/>
  <c r="P37" i="53"/>
  <c r="Q37" i="53" s="1"/>
  <c r="N39" i="58"/>
  <c r="I12" i="58"/>
  <c r="J12" i="58" s="1"/>
  <c r="L12" i="58"/>
  <c r="M12" i="58" s="1"/>
  <c r="M35" i="53"/>
  <c r="L211" i="58"/>
  <c r="M211" i="58" s="1"/>
  <c r="P211" i="58"/>
  <c r="Q211" i="58" s="1"/>
  <c r="G211" i="58"/>
  <c r="I211" i="58"/>
  <c r="O211" i="58"/>
  <c r="M44" i="42"/>
  <c r="Q35" i="44"/>
  <c r="M85" i="44"/>
  <c r="Q35" i="58"/>
  <c r="M49" i="58"/>
  <c r="M60" i="44"/>
  <c r="M44" i="44"/>
  <c r="M210" i="58"/>
  <c r="M50" i="57"/>
  <c r="P72" i="46"/>
  <c r="Q72" i="46" s="1"/>
  <c r="G72" i="46"/>
  <c r="L72" i="46"/>
  <c r="M72" i="46" s="1"/>
  <c r="I72" i="46"/>
  <c r="J72" i="46" s="1"/>
  <c r="O72" i="46"/>
  <c r="N98" i="46"/>
  <c r="H209" i="46"/>
  <c r="M46" i="58"/>
  <c r="K184" i="46"/>
  <c r="Q185" i="42"/>
  <c r="K159" i="58"/>
  <c r="K8" i="56"/>
  <c r="P25" i="56"/>
  <c r="M22" i="54"/>
  <c r="M22" i="57"/>
  <c r="M22" i="42"/>
  <c r="M22" i="56"/>
  <c r="M22" i="45"/>
  <c r="M22" i="44"/>
  <c r="J35" i="55"/>
  <c r="I104" i="45"/>
  <c r="K54" i="45"/>
  <c r="M18" i="46"/>
  <c r="M18" i="53"/>
  <c r="M18" i="44"/>
  <c r="M18" i="55"/>
  <c r="M18" i="54"/>
  <c r="M18" i="45"/>
  <c r="M18" i="57"/>
  <c r="M18" i="58"/>
  <c r="M185" i="41"/>
  <c r="I67" i="54"/>
  <c r="J67" i="54" s="1"/>
  <c r="P67" i="54"/>
  <c r="Q67" i="54" s="1"/>
  <c r="G67" i="54"/>
  <c r="N93" i="54"/>
  <c r="O67" i="54"/>
  <c r="L67" i="54"/>
  <c r="M67" i="54" s="1"/>
  <c r="M15" i="57"/>
  <c r="M15" i="58"/>
  <c r="M15" i="53"/>
  <c r="M15" i="44"/>
  <c r="M15" i="46"/>
  <c r="M15" i="54"/>
  <c r="M15" i="45"/>
  <c r="M15" i="42"/>
  <c r="M15" i="56"/>
  <c r="M119" i="41"/>
  <c r="M122" i="41"/>
  <c r="I9" i="53"/>
  <c r="N36" i="53"/>
  <c r="L9" i="53"/>
  <c r="P61" i="54"/>
  <c r="N87" i="54"/>
  <c r="O61" i="54"/>
  <c r="I61" i="54"/>
  <c r="L61" i="54"/>
  <c r="G61" i="54"/>
  <c r="Q85" i="56"/>
  <c r="M10" i="45"/>
  <c r="I39" i="56"/>
  <c r="J39" i="56" s="1"/>
  <c r="N65" i="56"/>
  <c r="O39" i="56"/>
  <c r="P39" i="56"/>
  <c r="Q39" i="56" s="1"/>
  <c r="L39" i="56"/>
  <c r="M39" i="56" s="1"/>
  <c r="G39" i="56"/>
  <c r="I12" i="42"/>
  <c r="J12" i="42" s="1"/>
  <c r="N39" i="42"/>
  <c r="L12" i="42"/>
  <c r="M12" i="42" s="1"/>
  <c r="M185" i="54"/>
  <c r="Q210" i="45"/>
  <c r="N213" i="57"/>
  <c r="O187" i="57"/>
  <c r="G187" i="57"/>
  <c r="I187" i="57"/>
  <c r="J187" i="57" s="1"/>
  <c r="P187" i="57"/>
  <c r="Q187" i="57" s="1"/>
  <c r="L187" i="57"/>
  <c r="M187" i="57" s="1"/>
  <c r="N212" i="58"/>
  <c r="O186" i="58"/>
  <c r="G186" i="58"/>
  <c r="P186" i="58"/>
  <c r="Q186" i="58" s="1"/>
  <c r="L186" i="58"/>
  <c r="M186" i="58" s="1"/>
  <c r="I186" i="58"/>
  <c r="J186" i="58" s="1"/>
  <c r="I136" i="42"/>
  <c r="J136" i="42" s="1"/>
  <c r="O136" i="42"/>
  <c r="N162" i="42"/>
  <c r="P136" i="42"/>
  <c r="Q136" i="42" s="1"/>
  <c r="L136" i="42"/>
  <c r="M136" i="42" s="1"/>
  <c r="G136" i="42"/>
  <c r="O74" i="44"/>
  <c r="G74" i="44"/>
  <c r="I74" i="44"/>
  <c r="J74" i="44" s="1"/>
  <c r="L74" i="44"/>
  <c r="M74" i="44" s="1"/>
  <c r="P74" i="44"/>
  <c r="Q74" i="44" s="1"/>
  <c r="M43" i="44"/>
  <c r="K8" i="57"/>
  <c r="Q110" i="57"/>
  <c r="I104" i="57"/>
  <c r="K54" i="57"/>
  <c r="J34" i="46"/>
  <c r="L71" i="42"/>
  <c r="M71" i="42" s="1"/>
  <c r="P71" i="42"/>
  <c r="Q71" i="42" s="1"/>
  <c r="O71" i="42"/>
  <c r="N97" i="42"/>
  <c r="I71" i="42"/>
  <c r="J71" i="42" s="1"/>
  <c r="G71" i="42"/>
  <c r="M68" i="58"/>
  <c r="P92" i="53"/>
  <c r="Q92" i="53" s="1"/>
  <c r="O92" i="53"/>
  <c r="G92" i="53"/>
  <c r="N118" i="53"/>
  <c r="L92" i="53"/>
  <c r="M92" i="53" s="1"/>
  <c r="I92" i="53"/>
  <c r="J92" i="53" s="1"/>
  <c r="M47" i="55"/>
  <c r="N62" i="54"/>
  <c r="G36" i="54"/>
  <c r="P36" i="54"/>
  <c r="Q36" i="54" s="1"/>
  <c r="I36" i="54"/>
  <c r="J36" i="54" s="1"/>
  <c r="O36" i="54"/>
  <c r="L36" i="54"/>
  <c r="M36" i="54" s="1"/>
  <c r="Q210" i="54"/>
  <c r="G12" i="46"/>
  <c r="M40" i="57"/>
  <c r="M13" i="45"/>
  <c r="M42" i="44"/>
  <c r="G9" i="57"/>
  <c r="K109" i="55"/>
  <c r="M135" i="42"/>
  <c r="L161" i="54"/>
  <c r="I161" i="54"/>
  <c r="P161" i="54"/>
  <c r="Q161" i="54" s="1"/>
  <c r="O161" i="54"/>
  <c r="G161" i="54"/>
  <c r="N187" i="54"/>
  <c r="M40" i="45"/>
  <c r="J184" i="53"/>
  <c r="M186" i="57"/>
  <c r="O25" i="44"/>
  <c r="O25" i="46"/>
  <c r="O25" i="45"/>
  <c r="O25" i="56"/>
  <c r="J185" i="55"/>
  <c r="K159" i="45"/>
  <c r="N162" i="44"/>
  <c r="O136" i="44"/>
  <c r="G136" i="44"/>
  <c r="P136" i="44"/>
  <c r="L136" i="44"/>
  <c r="I136" i="44"/>
  <c r="M42" i="46"/>
  <c r="M85" i="53"/>
  <c r="N92" i="54"/>
  <c r="P66" i="54"/>
  <c r="Q66" i="54" s="1"/>
  <c r="G66" i="54"/>
  <c r="L66" i="54"/>
  <c r="M66" i="54" s="1"/>
  <c r="O66" i="54"/>
  <c r="I66" i="54"/>
  <c r="J66" i="54" s="1"/>
  <c r="Q110" i="55"/>
  <c r="I212" i="44"/>
  <c r="J212" i="44" s="1"/>
  <c r="O212" i="44"/>
  <c r="G212" i="44"/>
  <c r="P212" i="44"/>
  <c r="Q212" i="44" s="1"/>
  <c r="L212" i="44"/>
  <c r="M212" i="44" s="1"/>
  <c r="J34" i="53"/>
  <c r="M110" i="54"/>
  <c r="P71" i="53"/>
  <c r="Q71" i="53" s="1"/>
  <c r="I71" i="53"/>
  <c r="J71" i="53" s="1"/>
  <c r="G71" i="53"/>
  <c r="O71" i="53"/>
  <c r="N97" i="53"/>
  <c r="L71" i="53"/>
  <c r="M71" i="53" s="1"/>
  <c r="N121" i="42"/>
  <c r="I95" i="42"/>
  <c r="J95" i="42" s="1"/>
  <c r="P95" i="42"/>
  <c r="Q95" i="42" s="1"/>
  <c r="L95" i="42"/>
  <c r="M95" i="42" s="1"/>
  <c r="G95" i="42"/>
  <c r="O95" i="42"/>
  <c r="M210" i="41"/>
  <c r="L211" i="44"/>
  <c r="M211" i="44" s="1"/>
  <c r="I211" i="44"/>
  <c r="J211" i="44" s="1"/>
  <c r="P211" i="44"/>
  <c r="Q211" i="44" s="1"/>
  <c r="O211" i="44"/>
  <c r="G211" i="44"/>
  <c r="M160" i="44"/>
  <c r="I37" i="54"/>
  <c r="J37" i="54" s="1"/>
  <c r="P37" i="54"/>
  <c r="Q37" i="54" s="1"/>
  <c r="O37" i="54"/>
  <c r="G37" i="54"/>
  <c r="N63" i="54"/>
  <c r="L37" i="54"/>
  <c r="M37" i="54" s="1"/>
  <c r="M48" i="46"/>
  <c r="I104" i="55"/>
  <c r="K54" i="55"/>
  <c r="K134" i="42"/>
  <c r="O71" i="56"/>
  <c r="I71" i="56"/>
  <c r="J71" i="56" s="1"/>
  <c r="L71" i="56"/>
  <c r="M71" i="56" s="1"/>
  <c r="N97" i="56"/>
  <c r="P71" i="56"/>
  <c r="Q71" i="56" s="1"/>
  <c r="G71" i="56"/>
  <c r="G9" i="44"/>
  <c r="M44" i="53"/>
  <c r="K184" i="58"/>
  <c r="O75" i="55"/>
  <c r="G75" i="55"/>
  <c r="H75" i="55" s="1"/>
  <c r="L75" i="55"/>
  <c r="M75" i="55" s="1"/>
  <c r="I75" i="55"/>
  <c r="J75" i="55" s="1"/>
  <c r="P75" i="55"/>
  <c r="Q75" i="55" s="1"/>
  <c r="M10" i="53"/>
  <c r="G12" i="58"/>
  <c r="G61" i="53"/>
  <c r="N87" i="53"/>
  <c r="L61" i="53"/>
  <c r="M61" i="53" s="1"/>
  <c r="I61" i="53"/>
  <c r="J61" i="53" s="1"/>
  <c r="P61" i="53"/>
  <c r="Q61" i="53" s="1"/>
  <c r="O61" i="53"/>
  <c r="P75" i="58"/>
  <c r="Q75" i="58" s="1"/>
  <c r="L75" i="58"/>
  <c r="M75" i="58" s="1"/>
  <c r="O75" i="58"/>
  <c r="I75" i="58"/>
  <c r="J75" i="58" s="1"/>
  <c r="G75" i="58"/>
  <c r="H75" i="58" s="1"/>
  <c r="K84" i="46"/>
  <c r="N212" i="54"/>
  <c r="I186" i="54"/>
  <c r="P186" i="54"/>
  <c r="Q186" i="54" s="1"/>
  <c r="O186" i="54"/>
  <c r="L186" i="54"/>
  <c r="M186" i="54" s="1"/>
  <c r="G186" i="54"/>
  <c r="Q160" i="42"/>
  <c r="L111" i="45"/>
  <c r="M111" i="45" s="1"/>
  <c r="I111" i="45"/>
  <c r="N137" i="45"/>
  <c r="O111" i="45"/>
  <c r="G111" i="45"/>
  <c r="P111" i="45"/>
  <c r="Q111" i="45" s="1"/>
  <c r="M135" i="41"/>
  <c r="Q35" i="56"/>
  <c r="I211" i="57"/>
  <c r="P211" i="57"/>
  <c r="G211" i="57"/>
  <c r="O211" i="57"/>
  <c r="L211" i="57"/>
  <c r="O94" i="58"/>
  <c r="G94" i="58"/>
  <c r="I94" i="58"/>
  <c r="J94" i="58" s="1"/>
  <c r="P94" i="58"/>
  <c r="Q94" i="58" s="1"/>
  <c r="N120" i="58"/>
  <c r="L94" i="58"/>
  <c r="M94" i="58" s="1"/>
  <c r="M43" i="58"/>
  <c r="P73" i="53"/>
  <c r="Q73" i="53" s="1"/>
  <c r="N99" i="53"/>
  <c r="L73" i="53"/>
  <c r="M73" i="53" s="1"/>
  <c r="I73" i="53"/>
  <c r="J73" i="53" s="1"/>
  <c r="O73" i="53"/>
  <c r="G73" i="53"/>
  <c r="N38" i="55"/>
  <c r="I11" i="55"/>
  <c r="J11" i="55" s="1"/>
  <c r="L11" i="55"/>
  <c r="M11" i="55" s="1"/>
  <c r="M48" i="45"/>
  <c r="L93" i="57"/>
  <c r="M93" i="57" s="1"/>
  <c r="I93" i="57"/>
  <c r="J93" i="57" s="1"/>
  <c r="P93" i="57"/>
  <c r="Q93" i="57" s="1"/>
  <c r="N119" i="57"/>
  <c r="O93" i="57"/>
  <c r="G93" i="57"/>
  <c r="M94" i="41"/>
  <c r="J35" i="44"/>
  <c r="Q35" i="54"/>
  <c r="M16" i="54"/>
  <c r="M85" i="56"/>
  <c r="M48" i="55"/>
  <c r="M48" i="53"/>
  <c r="Q185" i="54"/>
  <c r="G75" i="44"/>
  <c r="H75" i="44" s="1"/>
  <c r="I75" i="44"/>
  <c r="J75" i="44" s="1"/>
  <c r="P75" i="44"/>
  <c r="Q75" i="44" s="1"/>
  <c r="L75" i="44"/>
  <c r="M75" i="44" s="1"/>
  <c r="O75" i="44"/>
  <c r="M47" i="57"/>
  <c r="P73" i="56"/>
  <c r="Q73" i="56" s="1"/>
  <c r="L73" i="56"/>
  <c r="M73" i="56" s="1"/>
  <c r="G73" i="56"/>
  <c r="N99" i="56"/>
  <c r="O73" i="56"/>
  <c r="I73" i="56"/>
  <c r="J73" i="56" s="1"/>
  <c r="M21" i="55"/>
  <c r="M135" i="46"/>
  <c r="M50" i="45"/>
  <c r="N96" i="46"/>
  <c r="O70" i="46"/>
  <c r="G70" i="46"/>
  <c r="L70" i="46"/>
  <c r="M70" i="46" s="1"/>
  <c r="P70" i="46"/>
  <c r="Q70" i="46" s="1"/>
  <c r="I70" i="46"/>
  <c r="J70" i="46" s="1"/>
  <c r="M50" i="56"/>
  <c r="M45" i="46"/>
  <c r="M160" i="58"/>
  <c r="M47" i="46"/>
  <c r="M41" i="46"/>
  <c r="I79" i="57"/>
  <c r="K29" i="57"/>
  <c r="M20" i="53"/>
  <c r="O69" i="46"/>
  <c r="L69" i="46"/>
  <c r="M69" i="46" s="1"/>
  <c r="P69" i="46"/>
  <c r="Q69" i="46" s="1"/>
  <c r="N95" i="46"/>
  <c r="I69" i="46"/>
  <c r="J69" i="46" s="1"/>
  <c r="G69" i="46"/>
  <c r="I74" i="57"/>
  <c r="J74" i="57" s="1"/>
  <c r="O74" i="57"/>
  <c r="G74" i="57"/>
  <c r="L74" i="57"/>
  <c r="M74" i="57" s="1"/>
  <c r="P74" i="57"/>
  <c r="Q74" i="57" s="1"/>
  <c r="M42" i="45"/>
  <c r="N98" i="44"/>
  <c r="N125" i="44" s="1"/>
  <c r="I72" i="44"/>
  <c r="J72" i="44" s="1"/>
  <c r="L72" i="44"/>
  <c r="M72" i="44" s="1"/>
  <c r="G72" i="44"/>
  <c r="P72" i="44"/>
  <c r="Q72" i="44" s="1"/>
  <c r="O72" i="44"/>
  <c r="G37" i="45"/>
  <c r="L37" i="45"/>
  <c r="M37" i="45" s="1"/>
  <c r="P37" i="45"/>
  <c r="Q37" i="45" s="1"/>
  <c r="I37" i="45"/>
  <c r="J37" i="45" s="1"/>
  <c r="N63" i="45"/>
  <c r="O37" i="45"/>
  <c r="K134" i="56"/>
  <c r="K134" i="55"/>
  <c r="N64" i="45"/>
  <c r="I38" i="45"/>
  <c r="J38" i="45" s="1"/>
  <c r="P38" i="45"/>
  <c r="Q38" i="45" s="1"/>
  <c r="L38" i="45"/>
  <c r="M38" i="45" s="1"/>
  <c r="O38" i="45"/>
  <c r="G38" i="45"/>
  <c r="K29" i="45"/>
  <c r="I79" i="45"/>
  <c r="M48" i="54"/>
  <c r="N95" i="57"/>
  <c r="P69" i="57"/>
  <c r="Q69" i="57" s="1"/>
  <c r="O69" i="57"/>
  <c r="I69" i="57"/>
  <c r="J69" i="57" s="1"/>
  <c r="L69" i="57"/>
  <c r="M69" i="57" s="1"/>
  <c r="G69" i="57"/>
  <c r="M13" i="55"/>
  <c r="M23" i="58"/>
  <c r="K84" i="55"/>
  <c r="G37" i="57"/>
  <c r="L37" i="57"/>
  <c r="M37" i="57" s="1"/>
  <c r="P37" i="57"/>
  <c r="Q37" i="57" s="1"/>
  <c r="I37" i="57"/>
  <c r="J37" i="57" s="1"/>
  <c r="N63" i="57"/>
  <c r="O37" i="57"/>
  <c r="N38" i="54"/>
  <c r="I11" i="54"/>
  <c r="J11" i="54" s="1"/>
  <c r="L11" i="54"/>
  <c r="M11" i="54" s="1"/>
  <c r="Q85" i="55"/>
  <c r="Q85" i="58"/>
  <c r="H184" i="53"/>
  <c r="O25" i="55"/>
  <c r="H134" i="46"/>
  <c r="N99" i="42"/>
  <c r="O73" i="42"/>
  <c r="G73" i="42"/>
  <c r="P73" i="42"/>
  <c r="Q73" i="42" s="1"/>
  <c r="I73" i="42"/>
  <c r="J73" i="42" s="1"/>
  <c r="L73" i="42"/>
  <c r="M73" i="42" s="1"/>
  <c r="M46" i="45"/>
  <c r="Q110" i="44"/>
  <c r="M44" i="57"/>
  <c r="P186" i="56"/>
  <c r="Q186" i="56" s="1"/>
  <c r="O186" i="56"/>
  <c r="L186" i="56"/>
  <c r="M186" i="56" s="1"/>
  <c r="I186" i="56"/>
  <c r="J186" i="56" s="1"/>
  <c r="N212" i="56"/>
  <c r="G186" i="56"/>
  <c r="H34" i="53"/>
  <c r="I37" i="56"/>
  <c r="J37" i="56" s="1"/>
  <c r="N63" i="56"/>
  <c r="P37" i="56"/>
  <c r="Q37" i="56" s="1"/>
  <c r="G37" i="56"/>
  <c r="O37" i="56"/>
  <c r="L37" i="56"/>
  <c r="M37" i="56" s="1"/>
  <c r="M11" i="56"/>
  <c r="I11" i="46"/>
  <c r="J11" i="46" s="1"/>
  <c r="N38" i="46"/>
  <c r="L11" i="46"/>
  <c r="M11" i="46" s="1"/>
  <c r="M22" i="46"/>
  <c r="M73" i="44"/>
  <c r="H109" i="53"/>
  <c r="M60" i="42"/>
  <c r="M135" i="44"/>
  <c r="M50" i="42"/>
  <c r="Q60" i="57"/>
  <c r="M47" i="58"/>
  <c r="M10" i="54"/>
  <c r="K29" i="55"/>
  <c r="I79" i="55"/>
  <c r="Q160" i="45"/>
  <c r="M45" i="57"/>
  <c r="I75" i="42"/>
  <c r="J75" i="42" s="1"/>
  <c r="O75" i="42"/>
  <c r="G75" i="42"/>
  <c r="H75" i="42" s="1"/>
  <c r="P75" i="42"/>
  <c r="Q75" i="42" s="1"/>
  <c r="L75" i="42"/>
  <c r="M75" i="42" s="1"/>
  <c r="M13" i="56"/>
  <c r="K54" i="56"/>
  <c r="I104" i="56"/>
  <c r="K209" i="44"/>
  <c r="M160" i="57"/>
  <c r="M22" i="53"/>
  <c r="M49" i="56"/>
  <c r="K109" i="56"/>
  <c r="M45" i="44"/>
  <c r="K159" i="42"/>
  <c r="M40" i="56"/>
  <c r="M49" i="46"/>
  <c r="M185" i="45"/>
  <c r="M10" i="42"/>
  <c r="K134" i="54"/>
  <c r="M160" i="41"/>
  <c r="K34" i="45"/>
  <c r="M14" i="58"/>
  <c r="M14" i="53"/>
  <c r="M14" i="45"/>
  <c r="M14" i="42"/>
  <c r="M14" i="44"/>
  <c r="M14" i="57"/>
  <c r="M120" i="41"/>
  <c r="M159" i="46"/>
  <c r="M12" i="57"/>
  <c r="G12" i="54"/>
  <c r="I104" i="44"/>
  <c r="K54" i="44"/>
  <c r="M60" i="45"/>
  <c r="N95" i="53"/>
  <c r="L69" i="53"/>
  <c r="M69" i="53" s="1"/>
  <c r="I69" i="53"/>
  <c r="J69" i="53" s="1"/>
  <c r="P69" i="53"/>
  <c r="Q69" i="53" s="1"/>
  <c r="G69" i="53"/>
  <c r="O69" i="53"/>
  <c r="O74" i="53"/>
  <c r="L74" i="53"/>
  <c r="M74" i="53" s="1"/>
  <c r="G74" i="53"/>
  <c r="I74" i="53"/>
  <c r="J74" i="53" s="1"/>
  <c r="P74" i="53"/>
  <c r="Q74" i="53" s="1"/>
  <c r="M49" i="44"/>
  <c r="P25" i="54"/>
  <c r="M22" i="58"/>
  <c r="M19" i="57"/>
  <c r="M18" i="56"/>
  <c r="I61" i="56"/>
  <c r="J61" i="56" s="1"/>
  <c r="L61" i="56"/>
  <c r="M61" i="56" s="1"/>
  <c r="N87" i="56"/>
  <c r="G61" i="56"/>
  <c r="P61" i="56"/>
  <c r="Q61" i="56" s="1"/>
  <c r="O61" i="56"/>
  <c r="I72" i="55"/>
  <c r="J72" i="55" s="1"/>
  <c r="N98" i="55"/>
  <c r="G72" i="55"/>
  <c r="O72" i="55"/>
  <c r="L72" i="55"/>
  <c r="M72" i="55" s="1"/>
  <c r="P72" i="55"/>
  <c r="Q72" i="55" s="1"/>
  <c r="M48" i="44"/>
  <c r="N95" i="44"/>
  <c r="G69" i="44"/>
  <c r="P69" i="44"/>
  <c r="Q69" i="44" s="1"/>
  <c r="O69" i="44"/>
  <c r="I69" i="44"/>
  <c r="J69" i="44" s="1"/>
  <c r="L69" i="44"/>
  <c r="M69" i="44" s="1"/>
  <c r="L67" i="46"/>
  <c r="M67" i="46" s="1"/>
  <c r="I67" i="46"/>
  <c r="J67" i="46" s="1"/>
  <c r="P67" i="46"/>
  <c r="Q67" i="46" s="1"/>
  <c r="N93" i="46"/>
  <c r="G67" i="46"/>
  <c r="O67" i="46"/>
  <c r="J185" i="57"/>
  <c r="O37" i="44"/>
  <c r="P37" i="44"/>
  <c r="Q37" i="44" s="1"/>
  <c r="I37" i="44"/>
  <c r="J37" i="44" s="1"/>
  <c r="N63" i="44"/>
  <c r="L37" i="44"/>
  <c r="M37" i="44" s="1"/>
  <c r="P68" i="45"/>
  <c r="Q68" i="45" s="1"/>
  <c r="N94" i="45"/>
  <c r="L68" i="45"/>
  <c r="M68" i="45" s="1"/>
  <c r="I68" i="45"/>
  <c r="J68" i="45" s="1"/>
  <c r="O68" i="45"/>
  <c r="G68" i="45"/>
  <c r="I73" i="55"/>
  <c r="J73" i="55" s="1"/>
  <c r="P73" i="55"/>
  <c r="Q73" i="55" s="1"/>
  <c r="O73" i="55"/>
  <c r="G73" i="55"/>
  <c r="L73" i="55"/>
  <c r="M73" i="55" s="1"/>
  <c r="N99" i="55"/>
  <c r="M60" i="54"/>
  <c r="Q110" i="45"/>
  <c r="M46" i="53"/>
  <c r="M44" i="45"/>
  <c r="N38" i="57"/>
  <c r="I11" i="57"/>
  <c r="J11" i="57" s="1"/>
  <c r="L11" i="57"/>
  <c r="M11" i="57" s="1"/>
  <c r="M42" i="56"/>
  <c r="M10" i="57"/>
  <c r="I104" i="46"/>
  <c r="K54" i="46"/>
  <c r="M85" i="55"/>
  <c r="M85" i="42"/>
  <c r="J85" i="58"/>
  <c r="M44" i="54"/>
  <c r="G210" i="53"/>
  <c r="L210" i="53"/>
  <c r="I210" i="53"/>
  <c r="J210" i="53" s="1"/>
  <c r="P210" i="53"/>
  <c r="O210" i="53"/>
  <c r="M85" i="54"/>
  <c r="K184" i="56"/>
  <c r="G160" i="46"/>
  <c r="O160" i="46"/>
  <c r="P160" i="46"/>
  <c r="N186" i="46"/>
  <c r="I160" i="46"/>
  <c r="J160" i="46" s="1"/>
  <c r="L160" i="46"/>
  <c r="M160" i="46" s="1"/>
  <c r="M43" i="45"/>
  <c r="K8" i="55"/>
  <c r="M47" i="42"/>
  <c r="J110" i="44"/>
  <c r="L110" i="53"/>
  <c r="P110" i="53"/>
  <c r="O110" i="53"/>
  <c r="N136" i="53"/>
  <c r="I110" i="53"/>
  <c r="J110" i="53" s="1"/>
  <c r="G74" i="42"/>
  <c r="P74" i="42"/>
  <c r="Q74" i="42" s="1"/>
  <c r="O74" i="42"/>
  <c r="L74" i="42"/>
  <c r="M74" i="42" s="1"/>
  <c r="I74" i="42"/>
  <c r="J74" i="42" s="1"/>
  <c r="M160" i="56"/>
  <c r="M41" i="56"/>
  <c r="G136" i="55"/>
  <c r="I136" i="55"/>
  <c r="O136" i="55"/>
  <c r="L136" i="55"/>
  <c r="M136" i="55" s="1"/>
  <c r="N162" i="55"/>
  <c r="P136" i="55"/>
  <c r="Q136" i="55" s="1"/>
  <c r="N99" i="45"/>
  <c r="L73" i="45"/>
  <c r="M73" i="45" s="1"/>
  <c r="I73" i="45"/>
  <c r="J73" i="45" s="1"/>
  <c r="O73" i="45"/>
  <c r="P73" i="45"/>
  <c r="Q73" i="45" s="1"/>
  <c r="G73" i="45"/>
  <c r="M19" i="54"/>
  <c r="M160" i="53"/>
  <c r="G11" i="46"/>
  <c r="M210" i="57"/>
  <c r="J109" i="53"/>
  <c r="Q60" i="42"/>
  <c r="P25" i="57"/>
  <c r="G75" i="45"/>
  <c r="H75" i="45" s="1"/>
  <c r="O75" i="45"/>
  <c r="I75" i="45"/>
  <c r="J75" i="45" s="1"/>
  <c r="P75" i="45"/>
  <c r="Q75" i="45" s="1"/>
  <c r="L75" i="45"/>
  <c r="M75" i="45" s="1"/>
  <c r="K50" i="42"/>
  <c r="G11" i="42"/>
  <c r="M45" i="58"/>
  <c r="P186" i="45"/>
  <c r="Q186" i="45" s="1"/>
  <c r="L186" i="45"/>
  <c r="M186" i="45" s="1"/>
  <c r="O186" i="45"/>
  <c r="G186" i="45"/>
  <c r="N212" i="45"/>
  <c r="I186" i="45"/>
  <c r="M40" i="53"/>
  <c r="G185" i="56"/>
  <c r="N211" i="56"/>
  <c r="I185" i="56"/>
  <c r="L185" i="56"/>
  <c r="P185" i="56"/>
  <c r="O185" i="56"/>
  <c r="K84" i="54"/>
  <c r="K134" i="58"/>
  <c r="K84" i="44"/>
  <c r="M35" i="58"/>
  <c r="P110" i="56"/>
  <c r="O110" i="56"/>
  <c r="G110" i="56"/>
  <c r="L110" i="56"/>
  <c r="I110" i="56"/>
  <c r="N136" i="56"/>
  <c r="G72" i="42"/>
  <c r="N98" i="42"/>
  <c r="I72" i="42"/>
  <c r="J72" i="42" s="1"/>
  <c r="P72" i="42"/>
  <c r="Q72" i="42" s="1"/>
  <c r="O72" i="42"/>
  <c r="L72" i="42"/>
  <c r="M72" i="42" s="1"/>
  <c r="P66" i="42"/>
  <c r="Q66" i="42" s="1"/>
  <c r="L66" i="42"/>
  <c r="M66" i="42" s="1"/>
  <c r="G66" i="42"/>
  <c r="O66" i="42"/>
  <c r="I66" i="42"/>
  <c r="J66" i="42" s="1"/>
  <c r="N92" i="42"/>
  <c r="Q25" i="42"/>
  <c r="G9" i="46"/>
  <c r="G75" i="56"/>
  <c r="H75" i="56" s="1"/>
  <c r="I75" i="56"/>
  <c r="J75" i="56" s="1"/>
  <c r="P75" i="56"/>
  <c r="Q75" i="56" s="1"/>
  <c r="O75" i="56"/>
  <c r="L75" i="56"/>
  <c r="M75" i="56" s="1"/>
  <c r="M110" i="46"/>
  <c r="L11" i="44"/>
  <c r="M11" i="44" s="1"/>
  <c r="N38" i="44"/>
  <c r="I11" i="44"/>
  <c r="J11" i="44" s="1"/>
  <c r="K8" i="53"/>
  <c r="M185" i="42"/>
  <c r="G93" i="45"/>
  <c r="L93" i="45"/>
  <c r="M93" i="45" s="1"/>
  <c r="O93" i="45"/>
  <c r="N119" i="45"/>
  <c r="I93" i="45"/>
  <c r="J93" i="45" s="1"/>
  <c r="P93" i="45"/>
  <c r="Q93" i="45" s="1"/>
  <c r="K8" i="58"/>
  <c r="N38" i="58"/>
  <c r="I11" i="58"/>
  <c r="J11" i="58" s="1"/>
  <c r="L11" i="58"/>
  <c r="M11" i="58" s="1"/>
  <c r="M61" i="46"/>
  <c r="N86" i="41"/>
  <c r="N112" i="41" s="1"/>
  <c r="N138" i="41" s="1"/>
  <c r="N164" i="41" s="1"/>
  <c r="N190" i="41" s="1"/>
  <c r="G190" i="41" s="1"/>
  <c r="O189" i="41"/>
  <c r="N215" i="41"/>
  <c r="P189" i="41"/>
  <c r="Q189" i="41" s="1"/>
  <c r="I189" i="41"/>
  <c r="J189" i="41" s="1"/>
  <c r="G189" i="41"/>
  <c r="L189" i="41"/>
  <c r="M189" i="41" s="1"/>
  <c r="O187" i="41"/>
  <c r="N213" i="41"/>
  <c r="P187" i="41"/>
  <c r="Q187" i="41" s="1"/>
  <c r="L187" i="41"/>
  <c r="M187" i="41" s="1"/>
  <c r="G187" i="41"/>
  <c r="I187" i="41"/>
  <c r="J187" i="41" s="1"/>
  <c r="N61" i="41"/>
  <c r="I35" i="41"/>
  <c r="J35" i="41" s="1"/>
  <c r="G35" i="41"/>
  <c r="O214" i="41"/>
  <c r="P214" i="41"/>
  <c r="Q214" i="41" s="1"/>
  <c r="I214" i="41"/>
  <c r="J214" i="41" s="1"/>
  <c r="L214" i="41"/>
  <c r="M214" i="41" s="1"/>
  <c r="G214" i="41"/>
  <c r="O211" i="41"/>
  <c r="P211" i="41"/>
  <c r="Q211" i="41" s="1"/>
  <c r="G211" i="41"/>
  <c r="L211" i="41"/>
  <c r="M211" i="41" s="1"/>
  <c r="I211" i="41"/>
  <c r="J211" i="41" s="1"/>
  <c r="G60" i="41"/>
  <c r="O186" i="41"/>
  <c r="P186" i="41"/>
  <c r="Q186" i="41" s="1"/>
  <c r="N212" i="41"/>
  <c r="I186" i="41"/>
  <c r="J186" i="41" s="1"/>
  <c r="G186" i="41"/>
  <c r="L186" i="41"/>
  <c r="M186" i="41" s="1"/>
  <c r="N63" i="41"/>
  <c r="I37" i="41"/>
  <c r="G37" i="41"/>
  <c r="P222" i="41"/>
  <c r="Q222" i="41" s="1"/>
  <c r="O222" i="41"/>
  <c r="L222" i="41"/>
  <c r="M222" i="41" s="1"/>
  <c r="G222" i="41"/>
  <c r="I222" i="41"/>
  <c r="J222" i="41" s="1"/>
  <c r="G11" i="41"/>
  <c r="I11" i="41"/>
  <c r="J11" i="41" s="1"/>
  <c r="O224" i="41"/>
  <c r="P224" i="41"/>
  <c r="Q224" i="41" s="1"/>
  <c r="G224" i="41"/>
  <c r="L224" i="41"/>
  <c r="M224" i="41" s="1"/>
  <c r="I224" i="41"/>
  <c r="J224" i="41" s="1"/>
  <c r="N65" i="41"/>
  <c r="I39" i="41"/>
  <c r="J39" i="41" s="1"/>
  <c r="G39" i="41"/>
  <c r="O225" i="41"/>
  <c r="P225" i="41"/>
  <c r="Q225" i="41" s="1"/>
  <c r="L225" i="41"/>
  <c r="M225" i="41" s="1"/>
  <c r="I225" i="41"/>
  <c r="J225" i="41" s="1"/>
  <c r="G225" i="41"/>
  <c r="I9" i="41"/>
  <c r="J9" i="41" s="1"/>
  <c r="G9" i="41"/>
  <c r="O223" i="41"/>
  <c r="P223" i="41"/>
  <c r="Q223" i="41" s="1"/>
  <c r="I223" i="41"/>
  <c r="J223" i="41" s="1"/>
  <c r="G223" i="41"/>
  <c r="L223" i="41"/>
  <c r="M223" i="41" s="1"/>
  <c r="O146" i="41"/>
  <c r="P146" i="41"/>
  <c r="Q146" i="41" s="1"/>
  <c r="I146" i="41"/>
  <c r="J146" i="41" s="1"/>
  <c r="L146" i="41"/>
  <c r="M146" i="41" s="1"/>
  <c r="G146" i="41"/>
  <c r="O149" i="41"/>
  <c r="P149" i="41"/>
  <c r="Q149" i="41" s="1"/>
  <c r="I149" i="41"/>
  <c r="J149" i="41" s="1"/>
  <c r="L149" i="41"/>
  <c r="M149" i="41" s="1"/>
  <c r="G149" i="41"/>
  <c r="P144" i="41"/>
  <c r="Q144" i="41" s="1"/>
  <c r="O144" i="41"/>
  <c r="G144" i="41"/>
  <c r="L144" i="41"/>
  <c r="M144" i="41" s="1"/>
  <c r="I144" i="41"/>
  <c r="J144" i="41" s="1"/>
  <c r="O150" i="41"/>
  <c r="P150" i="41"/>
  <c r="Q150" i="41" s="1"/>
  <c r="I150" i="41"/>
  <c r="J150" i="41" s="1"/>
  <c r="G150" i="41"/>
  <c r="L150" i="41"/>
  <c r="M150" i="41" s="1"/>
  <c r="P148" i="41"/>
  <c r="Q148" i="41" s="1"/>
  <c r="O148" i="41"/>
  <c r="G148" i="41"/>
  <c r="L148" i="41"/>
  <c r="M148" i="41" s="1"/>
  <c r="I148" i="41"/>
  <c r="J148" i="41" s="1"/>
  <c r="O145" i="41"/>
  <c r="P145" i="41"/>
  <c r="Q145" i="41" s="1"/>
  <c r="I145" i="41"/>
  <c r="J145" i="41" s="1"/>
  <c r="G145" i="41"/>
  <c r="L145" i="41"/>
  <c r="M145" i="41" s="1"/>
  <c r="O147" i="41"/>
  <c r="P147" i="41"/>
  <c r="Q147" i="41" s="1"/>
  <c r="G147" i="41"/>
  <c r="I147" i="41"/>
  <c r="J147" i="41" s="1"/>
  <c r="L147" i="41"/>
  <c r="M147" i="41" s="1"/>
  <c r="K84" i="41"/>
  <c r="K29" i="41"/>
  <c r="Q4" i="6"/>
  <c r="M12" i="41"/>
  <c r="L35" i="41"/>
  <c r="M35" i="41" s="1"/>
  <c r="M18" i="41"/>
  <c r="M44" i="41"/>
  <c r="M20" i="41"/>
  <c r="M46" i="41"/>
  <c r="M23" i="41"/>
  <c r="M49" i="41"/>
  <c r="M22" i="41"/>
  <c r="M48" i="41"/>
  <c r="M19" i="41"/>
  <c r="M45" i="41"/>
  <c r="M71" i="41"/>
  <c r="M69" i="41"/>
  <c r="M73" i="41"/>
  <c r="M14" i="41"/>
  <c r="M40" i="41"/>
  <c r="M15" i="41"/>
  <c r="M41" i="41"/>
  <c r="M16" i="41"/>
  <c r="M42" i="41"/>
  <c r="M13" i="41"/>
  <c r="M66" i="41"/>
  <c r="M70" i="41"/>
  <c r="M21" i="41"/>
  <c r="M47" i="41"/>
  <c r="M24" i="41"/>
  <c r="M50" i="41"/>
  <c r="M17" i="41"/>
  <c r="M43" i="41"/>
  <c r="M74" i="41"/>
  <c r="O25" i="41"/>
  <c r="F4" i="6" s="1"/>
  <c r="J60" i="41"/>
  <c r="L60" i="41"/>
  <c r="M60" i="41" s="1"/>
  <c r="N36" i="41"/>
  <c r="L9" i="41"/>
  <c r="M9" i="41" s="1"/>
  <c r="L39" i="41"/>
  <c r="M39" i="41" s="1"/>
  <c r="P39" i="41"/>
  <c r="Q39" i="41" s="1"/>
  <c r="O39" i="41"/>
  <c r="L11" i="41"/>
  <c r="M11" i="41" s="1"/>
  <c r="N38" i="41"/>
  <c r="O37" i="41"/>
  <c r="L37" i="41"/>
  <c r="P37" i="41"/>
  <c r="J10" i="41"/>
  <c r="M10" i="41"/>
  <c r="Q10" i="41"/>
  <c r="Q25" i="41" s="1"/>
  <c r="G4" i="6" s="1"/>
  <c r="P25" i="41"/>
  <c r="G34" i="3"/>
  <c r="G15" i="3"/>
  <c r="G32" i="3"/>
  <c r="G19" i="3"/>
  <c r="G24" i="3"/>
  <c r="G11" i="3"/>
  <c r="G31" i="3"/>
  <c r="G23" i="3"/>
  <c r="G27" i="3"/>
  <c r="G10" i="3"/>
  <c r="G26" i="3"/>
  <c r="G29" i="3"/>
  <c r="G18" i="3"/>
  <c r="G16" i="3"/>
  <c r="G30" i="3"/>
  <c r="G12" i="3"/>
  <c r="G9" i="3"/>
  <c r="G6" i="3"/>
  <c r="G17" i="3"/>
  <c r="G13" i="3"/>
  <c r="G14" i="3"/>
  <c r="G25" i="3"/>
  <c r="G21" i="3"/>
  <c r="V8" i="3"/>
  <c r="H12" i="41" s="1"/>
  <c r="K12" i="41" s="1"/>
  <c r="V7" i="3"/>
  <c r="H11" i="64" s="1"/>
  <c r="K11" i="64" s="1"/>
  <c r="V5" i="3"/>
  <c r="N138" i="58" l="1"/>
  <c r="G162" i="58"/>
  <c r="L162" i="58"/>
  <c r="M162" i="58" s="1"/>
  <c r="P112" i="58"/>
  <c r="Q112" i="58" s="1"/>
  <c r="G112" i="58"/>
  <c r="H112" i="58" s="1"/>
  <c r="O112" i="58"/>
  <c r="I112" i="58"/>
  <c r="J112" i="58" s="1"/>
  <c r="N188" i="58"/>
  <c r="G188" i="58" s="1"/>
  <c r="H188" i="58" s="1"/>
  <c r="I162" i="58"/>
  <c r="J162" i="58" s="1"/>
  <c r="P162" i="58"/>
  <c r="Q162" i="58" s="1"/>
  <c r="N138" i="55"/>
  <c r="N164" i="55" s="1"/>
  <c r="L112" i="55"/>
  <c r="M112" i="55" s="1"/>
  <c r="J25" i="54"/>
  <c r="P112" i="55"/>
  <c r="Q112" i="55" s="1"/>
  <c r="G112" i="55"/>
  <c r="H112" i="55" s="1"/>
  <c r="K112" i="55" s="1"/>
  <c r="K200" i="41"/>
  <c r="K125" i="41"/>
  <c r="H11" i="42"/>
  <c r="O112" i="55"/>
  <c r="K209" i="64"/>
  <c r="H12" i="64"/>
  <c r="K12" i="64" s="1"/>
  <c r="H210" i="64"/>
  <c r="K210" i="64" s="1"/>
  <c r="H160" i="64"/>
  <c r="K160" i="64" s="1"/>
  <c r="H160" i="54"/>
  <c r="K160" i="54" s="1"/>
  <c r="L100" i="64"/>
  <c r="M100" i="64" s="1"/>
  <c r="O100" i="64"/>
  <c r="P100" i="64"/>
  <c r="Q100" i="64" s="1"/>
  <c r="I100" i="64"/>
  <c r="J100" i="64" s="1"/>
  <c r="G100" i="64"/>
  <c r="H100" i="64" s="1"/>
  <c r="G111" i="64"/>
  <c r="P111" i="64"/>
  <c r="Q111" i="64" s="1"/>
  <c r="O111" i="64"/>
  <c r="L111" i="64"/>
  <c r="M111" i="64" s="1"/>
  <c r="N137" i="64"/>
  <c r="I111" i="64"/>
  <c r="J111" i="64" s="1"/>
  <c r="H35" i="64"/>
  <c r="K35" i="64" s="1"/>
  <c r="M210" i="64"/>
  <c r="K104" i="64"/>
  <c r="I154" i="64"/>
  <c r="M85" i="64"/>
  <c r="Q110" i="64"/>
  <c r="K75" i="64"/>
  <c r="M160" i="64"/>
  <c r="K159" i="64"/>
  <c r="K79" i="64"/>
  <c r="I129" i="64"/>
  <c r="K34" i="64"/>
  <c r="N113" i="64"/>
  <c r="P87" i="64"/>
  <c r="Q87" i="64" s="1"/>
  <c r="O87" i="64"/>
  <c r="G87" i="64"/>
  <c r="H87" i="64" s="1"/>
  <c r="L87" i="64"/>
  <c r="M87" i="64" s="1"/>
  <c r="I87" i="64"/>
  <c r="J87" i="64" s="1"/>
  <c r="M60" i="64"/>
  <c r="Q210" i="64"/>
  <c r="K134" i="64"/>
  <c r="J110" i="64"/>
  <c r="L92" i="64"/>
  <c r="M92" i="64" s="1"/>
  <c r="G92" i="64"/>
  <c r="P92" i="64"/>
  <c r="Q92" i="64" s="1"/>
  <c r="I92" i="64"/>
  <c r="J92" i="64" s="1"/>
  <c r="O92" i="64"/>
  <c r="N118" i="64"/>
  <c r="P63" i="64"/>
  <c r="Q63" i="64" s="1"/>
  <c r="N89" i="64"/>
  <c r="O63" i="64"/>
  <c r="G63" i="64"/>
  <c r="H63" i="64" s="1"/>
  <c r="L63" i="64"/>
  <c r="M63" i="64" s="1"/>
  <c r="I63" i="64"/>
  <c r="J63" i="64" s="1"/>
  <c r="H185" i="64"/>
  <c r="K185" i="64" s="1"/>
  <c r="H9" i="64"/>
  <c r="O97" i="64"/>
  <c r="G97" i="64"/>
  <c r="L97" i="64"/>
  <c r="M97" i="64" s="1"/>
  <c r="N123" i="64"/>
  <c r="I97" i="64"/>
  <c r="J97" i="64" s="1"/>
  <c r="P97" i="64"/>
  <c r="Q97" i="64" s="1"/>
  <c r="H110" i="64"/>
  <c r="N213" i="64"/>
  <c r="O187" i="64"/>
  <c r="G187" i="64"/>
  <c r="H187" i="64" s="1"/>
  <c r="L187" i="64"/>
  <c r="M187" i="64" s="1"/>
  <c r="I187" i="64"/>
  <c r="J187" i="64" s="1"/>
  <c r="P187" i="64"/>
  <c r="Q187" i="64" s="1"/>
  <c r="H85" i="64"/>
  <c r="K85" i="64" s="1"/>
  <c r="P86" i="64"/>
  <c r="Q86" i="64" s="1"/>
  <c r="O86" i="64"/>
  <c r="G86" i="64"/>
  <c r="N112" i="64"/>
  <c r="L86" i="64"/>
  <c r="M86" i="64" s="1"/>
  <c r="I86" i="64"/>
  <c r="J86" i="64" s="1"/>
  <c r="J9" i="64"/>
  <c r="J25" i="64" s="1"/>
  <c r="I25" i="64"/>
  <c r="O99" i="64"/>
  <c r="I99" i="64"/>
  <c r="J99" i="64" s="1"/>
  <c r="L99" i="64"/>
  <c r="M99" i="64" s="1"/>
  <c r="G99" i="64"/>
  <c r="P99" i="64"/>
  <c r="Q99" i="64" s="1"/>
  <c r="Q60" i="64"/>
  <c r="K59" i="64"/>
  <c r="N124" i="64"/>
  <c r="O98" i="64"/>
  <c r="P98" i="64"/>
  <c r="Q98" i="64" s="1"/>
  <c r="L98" i="64"/>
  <c r="M98" i="64" s="1"/>
  <c r="G98" i="64"/>
  <c r="N125" i="64"/>
  <c r="I98" i="64"/>
  <c r="J98" i="64" s="1"/>
  <c r="G36" i="64"/>
  <c r="N62" i="64"/>
  <c r="P36" i="64"/>
  <c r="L36" i="64"/>
  <c r="I36" i="64"/>
  <c r="O36" i="64"/>
  <c r="N51" i="64"/>
  <c r="Q160" i="64"/>
  <c r="N120" i="64"/>
  <c r="O94" i="64"/>
  <c r="G94" i="64"/>
  <c r="L94" i="64"/>
  <c r="M94" i="64" s="1"/>
  <c r="I94" i="64"/>
  <c r="J94" i="64" s="1"/>
  <c r="P94" i="64"/>
  <c r="Q94" i="64" s="1"/>
  <c r="O95" i="64"/>
  <c r="G95" i="64"/>
  <c r="I95" i="64"/>
  <c r="J95" i="64" s="1"/>
  <c r="L95" i="64"/>
  <c r="M95" i="64" s="1"/>
  <c r="N121" i="64"/>
  <c r="P95" i="64"/>
  <c r="Q95" i="64" s="1"/>
  <c r="P39" i="64"/>
  <c r="Q39" i="64" s="1"/>
  <c r="O39" i="64"/>
  <c r="L39" i="64"/>
  <c r="M39" i="64" s="1"/>
  <c r="G39" i="64"/>
  <c r="N65" i="64"/>
  <c r="I39" i="64"/>
  <c r="J39" i="64" s="1"/>
  <c r="G96" i="64"/>
  <c r="L96" i="64"/>
  <c r="M96" i="64" s="1"/>
  <c r="P96" i="64"/>
  <c r="Q96" i="64" s="1"/>
  <c r="N122" i="64"/>
  <c r="I96" i="64"/>
  <c r="J96" i="64" s="1"/>
  <c r="O96" i="64"/>
  <c r="M110" i="64"/>
  <c r="K184" i="64"/>
  <c r="M9" i="64"/>
  <c r="M25" i="64" s="1"/>
  <c r="L25" i="64"/>
  <c r="H37" i="64"/>
  <c r="K37" i="64" s="1"/>
  <c r="Q185" i="64"/>
  <c r="O186" i="64"/>
  <c r="G186" i="64"/>
  <c r="L186" i="64"/>
  <c r="P186" i="64"/>
  <c r="Q186" i="64" s="1"/>
  <c r="I186" i="64"/>
  <c r="J186" i="64" s="1"/>
  <c r="N212" i="64"/>
  <c r="I64" i="64"/>
  <c r="J64" i="64" s="1"/>
  <c r="P64" i="64"/>
  <c r="Q64" i="64" s="1"/>
  <c r="N90" i="64"/>
  <c r="O64" i="64"/>
  <c r="G64" i="64"/>
  <c r="L64" i="64"/>
  <c r="M64" i="64" s="1"/>
  <c r="H135" i="64"/>
  <c r="K135" i="64" s="1"/>
  <c r="Q85" i="64"/>
  <c r="H60" i="64"/>
  <c r="K60" i="64" s="1"/>
  <c r="P93" i="64"/>
  <c r="Q93" i="64" s="1"/>
  <c r="N119" i="64"/>
  <c r="L93" i="64"/>
  <c r="M93" i="64" s="1"/>
  <c r="G93" i="64"/>
  <c r="O93" i="64"/>
  <c r="I93" i="64"/>
  <c r="J93" i="64" s="1"/>
  <c r="I136" i="64"/>
  <c r="P136" i="64"/>
  <c r="G136" i="64"/>
  <c r="O136" i="64"/>
  <c r="N162" i="64"/>
  <c r="L136" i="64"/>
  <c r="I211" i="64"/>
  <c r="G211" i="64"/>
  <c r="P211" i="64"/>
  <c r="Q211" i="64" s="1"/>
  <c r="O211" i="64"/>
  <c r="L211" i="64"/>
  <c r="M211" i="64" s="1"/>
  <c r="H38" i="64"/>
  <c r="K38" i="64" s="1"/>
  <c r="K84" i="64"/>
  <c r="N125" i="46"/>
  <c r="K11" i="42"/>
  <c r="H187" i="41"/>
  <c r="K187" i="41" s="1"/>
  <c r="H188" i="41"/>
  <c r="K188" i="41" s="1"/>
  <c r="N125" i="42"/>
  <c r="H12" i="54"/>
  <c r="K12" i="54" s="1"/>
  <c r="N125" i="54"/>
  <c r="K75" i="46"/>
  <c r="N125" i="57"/>
  <c r="N125" i="56"/>
  <c r="H11" i="41"/>
  <c r="K11" i="41" s="1"/>
  <c r="K75" i="42"/>
  <c r="N125" i="45"/>
  <c r="N125" i="53"/>
  <c r="N125" i="55"/>
  <c r="N125" i="58"/>
  <c r="K75" i="55"/>
  <c r="K75" i="44"/>
  <c r="H135" i="42"/>
  <c r="H160" i="42"/>
  <c r="N89" i="45"/>
  <c r="L63" i="45"/>
  <c r="M63" i="45" s="1"/>
  <c r="P63" i="45"/>
  <c r="Q63" i="45" s="1"/>
  <c r="O63" i="45"/>
  <c r="I63" i="45"/>
  <c r="J63" i="45" s="1"/>
  <c r="G63" i="45"/>
  <c r="H63" i="45" s="1"/>
  <c r="H9" i="54"/>
  <c r="G99" i="56"/>
  <c r="L99" i="56"/>
  <c r="M99" i="56" s="1"/>
  <c r="P99" i="56"/>
  <c r="Q99" i="56" s="1"/>
  <c r="O99" i="56"/>
  <c r="I99" i="56"/>
  <c r="J99" i="56" s="1"/>
  <c r="J211" i="57"/>
  <c r="G137" i="45"/>
  <c r="H137" i="45" s="1"/>
  <c r="N163" i="45"/>
  <c r="P137" i="45"/>
  <c r="Q137" i="45" s="1"/>
  <c r="L137" i="45"/>
  <c r="M137" i="45" s="1"/>
  <c r="O137" i="45"/>
  <c r="I137" i="45"/>
  <c r="J137" i="45" s="1"/>
  <c r="H12" i="58"/>
  <c r="K12" i="58" s="1"/>
  <c r="N147" i="42"/>
  <c r="G121" i="42"/>
  <c r="L121" i="42"/>
  <c r="M121" i="42" s="1"/>
  <c r="I121" i="42"/>
  <c r="J121" i="42" s="1"/>
  <c r="P121" i="42"/>
  <c r="Q121" i="42" s="1"/>
  <c r="O121" i="42"/>
  <c r="N188" i="44"/>
  <c r="L162" i="44"/>
  <c r="G162" i="44"/>
  <c r="I162" i="44"/>
  <c r="P162" i="44"/>
  <c r="O162" i="44"/>
  <c r="N213" i="54"/>
  <c r="O187" i="54"/>
  <c r="G187" i="54"/>
  <c r="H187" i="54" s="1"/>
  <c r="L187" i="54"/>
  <c r="M187" i="54" s="1"/>
  <c r="P187" i="54"/>
  <c r="I187" i="54"/>
  <c r="J187" i="54" s="1"/>
  <c r="H12" i="55"/>
  <c r="K12" i="55" s="1"/>
  <c r="M61" i="54"/>
  <c r="P36" i="53"/>
  <c r="O36" i="53"/>
  <c r="I36" i="53"/>
  <c r="N62" i="53"/>
  <c r="L36" i="53"/>
  <c r="G36" i="53"/>
  <c r="N51" i="53"/>
  <c r="M9" i="44"/>
  <c r="M25" i="44" s="1"/>
  <c r="L25" i="44"/>
  <c r="H160" i="53"/>
  <c r="K160" i="53" s="1"/>
  <c r="J111" i="58"/>
  <c r="I65" i="55"/>
  <c r="J65" i="55" s="1"/>
  <c r="P65" i="55"/>
  <c r="Q65" i="55" s="1"/>
  <c r="O65" i="55"/>
  <c r="L65" i="55"/>
  <c r="M65" i="55" s="1"/>
  <c r="N91" i="55"/>
  <c r="G65" i="55"/>
  <c r="J161" i="42"/>
  <c r="J9" i="57"/>
  <c r="J25" i="57" s="1"/>
  <c r="I25" i="57"/>
  <c r="M60" i="46"/>
  <c r="H160" i="58"/>
  <c r="K160" i="58" s="1"/>
  <c r="N122" i="58"/>
  <c r="O96" i="58"/>
  <c r="P96" i="58"/>
  <c r="Q96" i="58" s="1"/>
  <c r="I96" i="58"/>
  <c r="J96" i="58" s="1"/>
  <c r="G96" i="58"/>
  <c r="L96" i="58"/>
  <c r="M96" i="58" s="1"/>
  <c r="J61" i="58"/>
  <c r="Q61" i="44"/>
  <c r="I129" i="54"/>
  <c r="K79" i="54"/>
  <c r="H110" i="55"/>
  <c r="H212" i="57"/>
  <c r="K212" i="57" s="1"/>
  <c r="H85" i="55"/>
  <c r="O213" i="44"/>
  <c r="G213" i="44"/>
  <c r="H213" i="44" s="1"/>
  <c r="L213" i="44"/>
  <c r="M213" i="44" s="1"/>
  <c r="P213" i="44"/>
  <c r="Q213" i="44" s="1"/>
  <c r="I213" i="44"/>
  <c r="J213" i="44" s="1"/>
  <c r="M136" i="57"/>
  <c r="P95" i="54"/>
  <c r="Q95" i="54" s="1"/>
  <c r="L95" i="54"/>
  <c r="M95" i="54" s="1"/>
  <c r="O95" i="54"/>
  <c r="G95" i="54"/>
  <c r="N121" i="54"/>
  <c r="I95" i="54"/>
  <c r="J95" i="54" s="1"/>
  <c r="L36" i="42"/>
  <c r="O36" i="42"/>
  <c r="I36" i="42"/>
  <c r="G36" i="42"/>
  <c r="N62" i="42"/>
  <c r="P36" i="42"/>
  <c r="N51" i="42"/>
  <c r="H160" i="41"/>
  <c r="K160" i="41" s="1"/>
  <c r="I36" i="55"/>
  <c r="N62" i="55"/>
  <c r="P36" i="55"/>
  <c r="O36" i="55"/>
  <c r="G36" i="55"/>
  <c r="L36" i="55"/>
  <c r="N51" i="55"/>
  <c r="O100" i="46"/>
  <c r="G100" i="46"/>
  <c r="H100" i="46" s="1"/>
  <c r="P100" i="46"/>
  <c r="Q100" i="46" s="1"/>
  <c r="L100" i="46"/>
  <c r="M100" i="46" s="1"/>
  <c r="I100" i="46"/>
  <c r="J100" i="46" s="1"/>
  <c r="J111" i="55"/>
  <c r="M185" i="53"/>
  <c r="H87" i="46"/>
  <c r="K87" i="46" s="1"/>
  <c r="K59" i="53"/>
  <c r="I98" i="56"/>
  <c r="J98" i="56" s="1"/>
  <c r="N124" i="56"/>
  <c r="P98" i="56"/>
  <c r="Q98" i="56" s="1"/>
  <c r="O98" i="56"/>
  <c r="G98" i="56"/>
  <c r="L98" i="56"/>
  <c r="M98" i="56" s="1"/>
  <c r="K34" i="56"/>
  <c r="G96" i="56"/>
  <c r="P96" i="56"/>
  <c r="Q96" i="56" s="1"/>
  <c r="L96" i="56"/>
  <c r="M96" i="56" s="1"/>
  <c r="N122" i="56"/>
  <c r="O96" i="56"/>
  <c r="I96" i="56"/>
  <c r="J96" i="56" s="1"/>
  <c r="G125" i="44"/>
  <c r="H125" i="44" s="1"/>
  <c r="L125" i="44"/>
  <c r="M125" i="44" s="1"/>
  <c r="I125" i="44"/>
  <c r="J125" i="44" s="1"/>
  <c r="O125" i="44"/>
  <c r="P125" i="44"/>
  <c r="Q125" i="44" s="1"/>
  <c r="H162" i="58"/>
  <c r="K162" i="58" s="1"/>
  <c r="H11" i="56"/>
  <c r="K11" i="56" s="1"/>
  <c r="I212" i="53"/>
  <c r="J212" i="53" s="1"/>
  <c r="O212" i="53"/>
  <c r="L212" i="53"/>
  <c r="M212" i="53" s="1"/>
  <c r="G212" i="53"/>
  <c r="H212" i="53" s="1"/>
  <c r="P212" i="53"/>
  <c r="Q212" i="53" s="1"/>
  <c r="K59" i="46"/>
  <c r="I129" i="46"/>
  <c r="K79" i="46"/>
  <c r="H9" i="45"/>
  <c r="G25" i="45"/>
  <c r="J61" i="57"/>
  <c r="G100" i="58"/>
  <c r="H100" i="58" s="1"/>
  <c r="L100" i="58"/>
  <c r="M100" i="58" s="1"/>
  <c r="I100" i="58"/>
  <c r="J100" i="58" s="1"/>
  <c r="O100" i="58"/>
  <c r="P100" i="58"/>
  <c r="Q100" i="58" s="1"/>
  <c r="M9" i="58"/>
  <c r="M25" i="58" s="1"/>
  <c r="L25" i="58"/>
  <c r="J9" i="45"/>
  <c r="J25" i="45" s="1"/>
  <c r="I25" i="45"/>
  <c r="H37" i="55"/>
  <c r="K37" i="55" s="1"/>
  <c r="N118" i="56"/>
  <c r="I92" i="56"/>
  <c r="J92" i="56" s="1"/>
  <c r="P92" i="56"/>
  <c r="Q92" i="56" s="1"/>
  <c r="O92" i="56"/>
  <c r="G92" i="56"/>
  <c r="L92" i="56"/>
  <c r="M92" i="56" s="1"/>
  <c r="P97" i="44"/>
  <c r="Q97" i="44" s="1"/>
  <c r="O97" i="44"/>
  <c r="L97" i="44"/>
  <c r="M97" i="44" s="1"/>
  <c r="G97" i="44"/>
  <c r="N123" i="44"/>
  <c r="I97" i="44"/>
  <c r="J97" i="44" s="1"/>
  <c r="N62" i="56"/>
  <c r="I36" i="56"/>
  <c r="G36" i="56"/>
  <c r="P36" i="56"/>
  <c r="L36" i="56"/>
  <c r="O36" i="56"/>
  <c r="O51" i="56" s="1"/>
  <c r="N51" i="56"/>
  <c r="M135" i="53"/>
  <c r="H12" i="44"/>
  <c r="K12" i="44" s="1"/>
  <c r="G25" i="42"/>
  <c r="P38" i="44"/>
  <c r="Q38" i="44" s="1"/>
  <c r="O38" i="44"/>
  <c r="G38" i="44"/>
  <c r="H38" i="44" s="1"/>
  <c r="N64" i="44"/>
  <c r="L38" i="44"/>
  <c r="M38" i="44" s="1"/>
  <c r="I38" i="44"/>
  <c r="J38" i="44" s="1"/>
  <c r="J110" i="56"/>
  <c r="O211" i="56"/>
  <c r="G211" i="56"/>
  <c r="L211" i="56"/>
  <c r="I211" i="56"/>
  <c r="P211" i="56"/>
  <c r="L212" i="45"/>
  <c r="M212" i="45" s="1"/>
  <c r="I212" i="45"/>
  <c r="P212" i="45"/>
  <c r="G212" i="45"/>
  <c r="H212" i="45" s="1"/>
  <c r="O212" i="45"/>
  <c r="Q110" i="53"/>
  <c r="Q210" i="53"/>
  <c r="H11" i="45"/>
  <c r="K11" i="45" s="1"/>
  <c r="H35" i="55"/>
  <c r="H11" i="44"/>
  <c r="K11" i="44" s="1"/>
  <c r="H35" i="58"/>
  <c r="L38" i="54"/>
  <c r="M38" i="54" s="1"/>
  <c r="P38" i="54"/>
  <c r="Q38" i="54" s="1"/>
  <c r="G38" i="54"/>
  <c r="H38" i="54" s="1"/>
  <c r="I38" i="54"/>
  <c r="J38" i="54" s="1"/>
  <c r="O38" i="54"/>
  <c r="N64" i="54"/>
  <c r="N51" i="54"/>
  <c r="O63" i="57"/>
  <c r="G63" i="57"/>
  <c r="H63" i="57" s="1"/>
  <c r="L63" i="57"/>
  <c r="M63" i="57" s="1"/>
  <c r="P63" i="57"/>
  <c r="Q63" i="57" s="1"/>
  <c r="I63" i="57"/>
  <c r="J63" i="57" s="1"/>
  <c r="N89" i="57"/>
  <c r="H37" i="44"/>
  <c r="K37" i="44" s="1"/>
  <c r="J111" i="45"/>
  <c r="H35" i="46"/>
  <c r="K35" i="46" s="1"/>
  <c r="N118" i="54"/>
  <c r="O92" i="54"/>
  <c r="G92" i="54"/>
  <c r="L92" i="54"/>
  <c r="M92" i="54" s="1"/>
  <c r="P92" i="54"/>
  <c r="Q92" i="54" s="1"/>
  <c r="I92" i="54"/>
  <c r="J92" i="54" s="1"/>
  <c r="H12" i="46"/>
  <c r="K12" i="46" s="1"/>
  <c r="P62" i="54"/>
  <c r="Q62" i="54" s="1"/>
  <c r="N88" i="54"/>
  <c r="G62" i="54"/>
  <c r="H62" i="54" s="1"/>
  <c r="O62" i="54"/>
  <c r="I62" i="54"/>
  <c r="J62" i="54" s="1"/>
  <c r="L62" i="54"/>
  <c r="M62" i="54" s="1"/>
  <c r="L100" i="44"/>
  <c r="M100" i="44" s="1"/>
  <c r="I100" i="44"/>
  <c r="J100" i="44" s="1"/>
  <c r="P100" i="44"/>
  <c r="Q100" i="44" s="1"/>
  <c r="G100" i="44"/>
  <c r="H100" i="44" s="1"/>
  <c r="O100" i="44"/>
  <c r="J61" i="54"/>
  <c r="J9" i="53"/>
  <c r="J25" i="53" s="1"/>
  <c r="I25" i="53"/>
  <c r="N62" i="44"/>
  <c r="I36" i="44"/>
  <c r="L36" i="44"/>
  <c r="G36" i="44"/>
  <c r="O36" i="44"/>
  <c r="P36" i="44"/>
  <c r="N51" i="44"/>
  <c r="L36" i="57"/>
  <c r="G36" i="57"/>
  <c r="P36" i="57"/>
  <c r="O36" i="57"/>
  <c r="I36" i="57"/>
  <c r="N51" i="57"/>
  <c r="N62" i="57"/>
  <c r="I94" i="44"/>
  <c r="J94" i="44" s="1"/>
  <c r="P94" i="44"/>
  <c r="Q94" i="44" s="1"/>
  <c r="L94" i="44"/>
  <c r="M94" i="44" s="1"/>
  <c r="G94" i="44"/>
  <c r="N120" i="44"/>
  <c r="O94" i="44"/>
  <c r="P39" i="46"/>
  <c r="Q39" i="46" s="1"/>
  <c r="L39" i="46"/>
  <c r="M39" i="46" s="1"/>
  <c r="O39" i="46"/>
  <c r="N65" i="46"/>
  <c r="G39" i="46"/>
  <c r="I39" i="46"/>
  <c r="J39" i="46" s="1"/>
  <c r="H12" i="42"/>
  <c r="K12" i="42" s="1"/>
  <c r="I129" i="44"/>
  <c r="K79" i="44"/>
  <c r="L87" i="58"/>
  <c r="G87" i="58"/>
  <c r="P87" i="58"/>
  <c r="N113" i="58"/>
  <c r="I87" i="58"/>
  <c r="O87" i="58"/>
  <c r="J61" i="44"/>
  <c r="H135" i="58"/>
  <c r="K209" i="56"/>
  <c r="O162" i="57"/>
  <c r="G162" i="57"/>
  <c r="N188" i="57"/>
  <c r="L162" i="57"/>
  <c r="P162" i="57"/>
  <c r="I162" i="57"/>
  <c r="H210" i="45"/>
  <c r="O97" i="46"/>
  <c r="G97" i="46"/>
  <c r="L97" i="46"/>
  <c r="M97" i="46" s="1"/>
  <c r="N123" i="46"/>
  <c r="P97" i="46"/>
  <c r="Q97" i="46" s="1"/>
  <c r="I97" i="46"/>
  <c r="J97" i="46" s="1"/>
  <c r="I111" i="53"/>
  <c r="O111" i="53"/>
  <c r="P111" i="53"/>
  <c r="Q111" i="53" s="1"/>
  <c r="N137" i="53"/>
  <c r="L111" i="53"/>
  <c r="M111" i="53" s="1"/>
  <c r="G111" i="53"/>
  <c r="M9" i="55"/>
  <c r="M25" i="55" s="1"/>
  <c r="L25" i="55"/>
  <c r="K104" i="58"/>
  <c r="I154" i="58"/>
  <c r="G187" i="58"/>
  <c r="H187" i="58" s="1"/>
  <c r="I187" i="58"/>
  <c r="N213" i="58"/>
  <c r="L187" i="58"/>
  <c r="M187" i="58" s="1"/>
  <c r="O187" i="58"/>
  <c r="P187" i="58"/>
  <c r="Q187" i="58" s="1"/>
  <c r="H185" i="46"/>
  <c r="I99" i="46"/>
  <c r="J99" i="46" s="1"/>
  <c r="O99" i="46"/>
  <c r="P99" i="46"/>
  <c r="Q99" i="46" s="1"/>
  <c r="L99" i="46"/>
  <c r="M99" i="46" s="1"/>
  <c r="G99" i="46"/>
  <c r="L187" i="46"/>
  <c r="M187" i="46" s="1"/>
  <c r="G187" i="46"/>
  <c r="H187" i="46" s="1"/>
  <c r="I187" i="46"/>
  <c r="J187" i="46" s="1"/>
  <c r="P187" i="46"/>
  <c r="Q187" i="46" s="1"/>
  <c r="N213" i="46"/>
  <c r="O187" i="46"/>
  <c r="H12" i="57"/>
  <c r="K12" i="57" s="1"/>
  <c r="O94" i="54"/>
  <c r="G94" i="54"/>
  <c r="L94" i="54"/>
  <c r="M94" i="54" s="1"/>
  <c r="N120" i="54"/>
  <c r="I94" i="54"/>
  <c r="J94" i="54" s="1"/>
  <c r="P94" i="54"/>
  <c r="Q94" i="54" s="1"/>
  <c r="I211" i="53"/>
  <c r="J211" i="53" s="1"/>
  <c r="P211" i="53"/>
  <c r="Q211" i="53" s="1"/>
  <c r="G211" i="53"/>
  <c r="O211" i="53"/>
  <c r="L211" i="53"/>
  <c r="M211" i="53" s="1"/>
  <c r="I112" i="42"/>
  <c r="J112" i="42" s="1"/>
  <c r="P112" i="42"/>
  <c r="Q112" i="42" s="1"/>
  <c r="L112" i="42"/>
  <c r="O112" i="42"/>
  <c r="N138" i="42"/>
  <c r="G112" i="42"/>
  <c r="H112" i="42" s="1"/>
  <c r="O92" i="46"/>
  <c r="G92" i="46"/>
  <c r="N118" i="46"/>
  <c r="L92" i="46"/>
  <c r="M92" i="46" s="1"/>
  <c r="P92" i="46"/>
  <c r="Q92" i="46" s="1"/>
  <c r="I92" i="46"/>
  <c r="J92" i="46" s="1"/>
  <c r="H160" i="56"/>
  <c r="K160" i="56" s="1"/>
  <c r="K209" i="53"/>
  <c r="J9" i="58"/>
  <c r="J25" i="58" s="1"/>
  <c r="I25" i="58"/>
  <c r="Q61" i="55"/>
  <c r="I36" i="45"/>
  <c r="P36" i="45"/>
  <c r="N62" i="45"/>
  <c r="G36" i="45"/>
  <c r="O36" i="45"/>
  <c r="L36" i="45"/>
  <c r="N51" i="45"/>
  <c r="G93" i="42"/>
  <c r="P93" i="42"/>
  <c r="Q93" i="42" s="1"/>
  <c r="I93" i="42"/>
  <c r="J93" i="42" s="1"/>
  <c r="O93" i="42"/>
  <c r="L93" i="42"/>
  <c r="M93" i="42" s="1"/>
  <c r="N119" i="42"/>
  <c r="K159" i="56"/>
  <c r="J9" i="56"/>
  <c r="J25" i="56" s="1"/>
  <c r="I25" i="56"/>
  <c r="H60" i="57"/>
  <c r="H210" i="55"/>
  <c r="H135" i="53"/>
  <c r="K104" i="53"/>
  <c r="I154" i="53"/>
  <c r="O94" i="53"/>
  <c r="L94" i="53"/>
  <c r="M94" i="53" s="1"/>
  <c r="G94" i="53"/>
  <c r="P94" i="53"/>
  <c r="Q94" i="53" s="1"/>
  <c r="I94" i="53"/>
  <c r="J94" i="53" s="1"/>
  <c r="N120" i="53"/>
  <c r="J185" i="56"/>
  <c r="P100" i="42"/>
  <c r="Q100" i="42" s="1"/>
  <c r="L100" i="42"/>
  <c r="M100" i="42" s="1"/>
  <c r="I100" i="42"/>
  <c r="J100" i="42" s="1"/>
  <c r="G100" i="42"/>
  <c r="H100" i="42" s="1"/>
  <c r="O100" i="42"/>
  <c r="O190" i="41"/>
  <c r="N118" i="42"/>
  <c r="P92" i="42"/>
  <c r="Q92" i="42" s="1"/>
  <c r="L92" i="42"/>
  <c r="M92" i="42" s="1"/>
  <c r="I92" i="42"/>
  <c r="J92" i="42" s="1"/>
  <c r="O92" i="42"/>
  <c r="G92" i="42"/>
  <c r="M110" i="56"/>
  <c r="H185" i="56"/>
  <c r="M110" i="53"/>
  <c r="N113" i="56"/>
  <c r="O87" i="56"/>
  <c r="G87" i="56"/>
  <c r="H87" i="56" s="1"/>
  <c r="L87" i="56"/>
  <c r="M87" i="56" s="1"/>
  <c r="P87" i="56"/>
  <c r="Q87" i="56" s="1"/>
  <c r="I87" i="56"/>
  <c r="J87" i="56" s="1"/>
  <c r="H85" i="41"/>
  <c r="H185" i="44"/>
  <c r="K184" i="53"/>
  <c r="H210" i="56"/>
  <c r="K210" i="56" s="1"/>
  <c r="P100" i="57"/>
  <c r="Q100" i="57" s="1"/>
  <c r="L100" i="57"/>
  <c r="M100" i="57" s="1"/>
  <c r="G100" i="57"/>
  <c r="H100" i="57" s="1"/>
  <c r="I100" i="57"/>
  <c r="J100" i="57" s="1"/>
  <c r="O100" i="57"/>
  <c r="I129" i="57"/>
  <c r="K79" i="57"/>
  <c r="L96" i="46"/>
  <c r="M96" i="46" s="1"/>
  <c r="P96" i="46"/>
  <c r="Q96" i="46" s="1"/>
  <c r="O96" i="46"/>
  <c r="I96" i="46"/>
  <c r="J96" i="46" s="1"/>
  <c r="G96" i="46"/>
  <c r="N122" i="46"/>
  <c r="H60" i="45"/>
  <c r="L119" i="57"/>
  <c r="M119" i="57" s="1"/>
  <c r="I119" i="57"/>
  <c r="J119" i="57" s="1"/>
  <c r="N145" i="57"/>
  <c r="O119" i="57"/>
  <c r="G119" i="57"/>
  <c r="P119" i="57"/>
  <c r="Q119" i="57" s="1"/>
  <c r="H9" i="44"/>
  <c r="G25" i="44"/>
  <c r="N89" i="54"/>
  <c r="P63" i="54"/>
  <c r="Q63" i="54" s="1"/>
  <c r="L63" i="54"/>
  <c r="M63" i="54" s="1"/>
  <c r="I63" i="54"/>
  <c r="J63" i="54" s="1"/>
  <c r="O63" i="54"/>
  <c r="G63" i="54"/>
  <c r="H63" i="54" s="1"/>
  <c r="H9" i="57"/>
  <c r="G25" i="57"/>
  <c r="L97" i="42"/>
  <c r="M97" i="42" s="1"/>
  <c r="I97" i="42"/>
  <c r="J97" i="42" s="1"/>
  <c r="G97" i="42"/>
  <c r="O97" i="42"/>
  <c r="P97" i="42"/>
  <c r="Q97" i="42" s="1"/>
  <c r="N123" i="42"/>
  <c r="H187" i="57"/>
  <c r="K187" i="57" s="1"/>
  <c r="N91" i="56"/>
  <c r="I65" i="56"/>
  <c r="J65" i="56" s="1"/>
  <c r="P65" i="56"/>
  <c r="Q65" i="56" s="1"/>
  <c r="L65" i="56"/>
  <c r="M65" i="56" s="1"/>
  <c r="O65" i="56"/>
  <c r="G65" i="56"/>
  <c r="P39" i="58"/>
  <c r="Q39" i="58" s="1"/>
  <c r="O39" i="58"/>
  <c r="N65" i="58"/>
  <c r="L39" i="58"/>
  <c r="M39" i="58" s="1"/>
  <c r="I39" i="58"/>
  <c r="J39" i="58" s="1"/>
  <c r="G39" i="58"/>
  <c r="J9" i="44"/>
  <c r="J25" i="44" s="1"/>
  <c r="I25" i="44"/>
  <c r="N120" i="42"/>
  <c r="L94" i="42"/>
  <c r="M94" i="42" s="1"/>
  <c r="O94" i="42"/>
  <c r="G94" i="42"/>
  <c r="I94" i="42"/>
  <c r="J94" i="42" s="1"/>
  <c r="P94" i="42"/>
  <c r="Q94" i="42" s="1"/>
  <c r="J211" i="55"/>
  <c r="O137" i="58"/>
  <c r="G137" i="58"/>
  <c r="L137" i="58"/>
  <c r="P137" i="58"/>
  <c r="N163" i="58"/>
  <c r="I137" i="58"/>
  <c r="H60" i="46"/>
  <c r="K60" i="46" s="1"/>
  <c r="N119" i="58"/>
  <c r="P93" i="58"/>
  <c r="Q93" i="58" s="1"/>
  <c r="G93" i="58"/>
  <c r="L93" i="58"/>
  <c r="M93" i="58" s="1"/>
  <c r="O93" i="58"/>
  <c r="I93" i="58"/>
  <c r="J93" i="58" s="1"/>
  <c r="L100" i="56"/>
  <c r="M100" i="56" s="1"/>
  <c r="I100" i="56"/>
  <c r="J100" i="56" s="1"/>
  <c r="P100" i="56"/>
  <c r="Q100" i="56" s="1"/>
  <c r="G100" i="56"/>
  <c r="H100" i="56" s="1"/>
  <c r="O100" i="56"/>
  <c r="H210" i="46"/>
  <c r="K210" i="46" s="1"/>
  <c r="M61" i="58"/>
  <c r="H185" i="58"/>
  <c r="H11" i="53"/>
  <c r="K11" i="53" s="1"/>
  <c r="O92" i="44"/>
  <c r="L92" i="44"/>
  <c r="M92" i="44" s="1"/>
  <c r="G92" i="44"/>
  <c r="N118" i="44"/>
  <c r="P92" i="44"/>
  <c r="Q92" i="44" s="1"/>
  <c r="I92" i="44"/>
  <c r="J92" i="44" s="1"/>
  <c r="K159" i="46"/>
  <c r="G137" i="42"/>
  <c r="H137" i="42" s="1"/>
  <c r="L137" i="42"/>
  <c r="P137" i="42"/>
  <c r="Q137" i="42" s="1"/>
  <c r="I137" i="42"/>
  <c r="O137" i="42"/>
  <c r="N163" i="42"/>
  <c r="H35" i="57"/>
  <c r="L163" i="54"/>
  <c r="M163" i="54" s="1"/>
  <c r="I163" i="54"/>
  <c r="J163" i="54" s="1"/>
  <c r="P163" i="54"/>
  <c r="Q163" i="54" s="1"/>
  <c r="G163" i="54"/>
  <c r="H163" i="54" s="1"/>
  <c r="O163" i="54"/>
  <c r="N189" i="54"/>
  <c r="P212" i="42"/>
  <c r="Q212" i="42" s="1"/>
  <c r="G212" i="42"/>
  <c r="O212" i="42"/>
  <c r="I212" i="42"/>
  <c r="L212" i="42"/>
  <c r="Q85" i="46"/>
  <c r="H185" i="57"/>
  <c r="G100" i="55"/>
  <c r="H100" i="55" s="1"/>
  <c r="I100" i="55"/>
  <c r="J100" i="55" s="1"/>
  <c r="P100" i="55"/>
  <c r="Q100" i="55" s="1"/>
  <c r="O100" i="55"/>
  <c r="L100" i="55"/>
  <c r="M100" i="55" s="1"/>
  <c r="Q185" i="53"/>
  <c r="H9" i="55"/>
  <c r="K84" i="56"/>
  <c r="P92" i="55"/>
  <c r="Q92" i="55" s="1"/>
  <c r="G92" i="55"/>
  <c r="O92" i="55"/>
  <c r="L92" i="55"/>
  <c r="M92" i="55" s="1"/>
  <c r="I92" i="55"/>
  <c r="J92" i="55" s="1"/>
  <c r="N118" i="55"/>
  <c r="N122" i="54"/>
  <c r="P96" i="54"/>
  <c r="Q96" i="54" s="1"/>
  <c r="O96" i="54"/>
  <c r="G96" i="54"/>
  <c r="L96" i="54"/>
  <c r="M96" i="54" s="1"/>
  <c r="I96" i="54"/>
  <c r="J96" i="54" s="1"/>
  <c r="I96" i="45"/>
  <c r="J96" i="45" s="1"/>
  <c r="P96" i="45"/>
  <c r="Q96" i="45" s="1"/>
  <c r="O96" i="45"/>
  <c r="G96" i="45"/>
  <c r="N122" i="45"/>
  <c r="L96" i="45"/>
  <c r="M96" i="45" s="1"/>
  <c r="L94" i="55"/>
  <c r="M94" i="55" s="1"/>
  <c r="O94" i="55"/>
  <c r="N120" i="55"/>
  <c r="I94" i="55"/>
  <c r="J94" i="55" s="1"/>
  <c r="P94" i="55"/>
  <c r="Q94" i="55" s="1"/>
  <c r="G94" i="55"/>
  <c r="O36" i="58"/>
  <c r="G36" i="58"/>
  <c r="P36" i="58"/>
  <c r="L36" i="58"/>
  <c r="I36" i="58"/>
  <c r="N62" i="58"/>
  <c r="N51" i="58"/>
  <c r="P93" i="44"/>
  <c r="Q93" i="44" s="1"/>
  <c r="O93" i="44"/>
  <c r="N119" i="44"/>
  <c r="G93" i="44"/>
  <c r="I93" i="44"/>
  <c r="J93" i="44" s="1"/>
  <c r="L93" i="44"/>
  <c r="M93" i="44" s="1"/>
  <c r="H185" i="45"/>
  <c r="K84" i="53"/>
  <c r="H11" i="55"/>
  <c r="K11" i="55" s="1"/>
  <c r="H110" i="53"/>
  <c r="K110" i="53" s="1"/>
  <c r="J186" i="45"/>
  <c r="H160" i="46"/>
  <c r="K160" i="46" s="1"/>
  <c r="N216" i="41"/>
  <c r="O216" i="41" s="1"/>
  <c r="H110" i="56"/>
  <c r="H11" i="46"/>
  <c r="K11" i="46" s="1"/>
  <c r="J136" i="55"/>
  <c r="M210" i="53"/>
  <c r="H35" i="45"/>
  <c r="P63" i="44"/>
  <c r="Q63" i="44" s="1"/>
  <c r="L63" i="44"/>
  <c r="M63" i="44" s="1"/>
  <c r="I63" i="44"/>
  <c r="J63" i="44" s="1"/>
  <c r="O63" i="44"/>
  <c r="N89" i="44"/>
  <c r="G63" i="44"/>
  <c r="H63" i="44" s="1"/>
  <c r="P95" i="53"/>
  <c r="Q95" i="53" s="1"/>
  <c r="I95" i="53"/>
  <c r="J95" i="53" s="1"/>
  <c r="G95" i="53"/>
  <c r="O95" i="53"/>
  <c r="L95" i="53"/>
  <c r="M95" i="53" s="1"/>
  <c r="N121" i="53"/>
  <c r="H11" i="58"/>
  <c r="K11" i="58" s="1"/>
  <c r="H110" i="54"/>
  <c r="K134" i="46"/>
  <c r="N121" i="57"/>
  <c r="I95" i="57"/>
  <c r="J95" i="57" s="1"/>
  <c r="P95" i="57"/>
  <c r="Q95" i="57" s="1"/>
  <c r="L95" i="57"/>
  <c r="M95" i="57" s="1"/>
  <c r="O95" i="57"/>
  <c r="G95" i="57"/>
  <c r="N121" i="46"/>
  <c r="I95" i="46"/>
  <c r="J95" i="46" s="1"/>
  <c r="G95" i="46"/>
  <c r="O95" i="46"/>
  <c r="L95" i="46"/>
  <c r="M95" i="46" s="1"/>
  <c r="P95" i="46"/>
  <c r="Q95" i="46" s="1"/>
  <c r="P138" i="58"/>
  <c r="Q138" i="58" s="1"/>
  <c r="G138" i="58"/>
  <c r="H138" i="58" s="1"/>
  <c r="O138" i="58"/>
  <c r="N164" i="58"/>
  <c r="I138" i="58"/>
  <c r="J138" i="58" s="1"/>
  <c r="L138" i="58"/>
  <c r="M138" i="58" s="1"/>
  <c r="G99" i="53"/>
  <c r="L99" i="53"/>
  <c r="M99" i="53" s="1"/>
  <c r="P99" i="53"/>
  <c r="Q99" i="53" s="1"/>
  <c r="I99" i="53"/>
  <c r="J99" i="53" s="1"/>
  <c r="O99" i="53"/>
  <c r="K75" i="58"/>
  <c r="N113" i="53"/>
  <c r="L87" i="53"/>
  <c r="M87" i="53" s="1"/>
  <c r="G87" i="53"/>
  <c r="H87" i="53" s="1"/>
  <c r="P87" i="53"/>
  <c r="Q87" i="53" s="1"/>
  <c r="I87" i="53"/>
  <c r="J87" i="53" s="1"/>
  <c r="O87" i="53"/>
  <c r="H37" i="54"/>
  <c r="K37" i="54" s="1"/>
  <c r="J136" i="44"/>
  <c r="H85" i="58"/>
  <c r="P87" i="54"/>
  <c r="L87" i="54"/>
  <c r="N113" i="54"/>
  <c r="O87" i="54"/>
  <c r="G87" i="54"/>
  <c r="I87" i="54"/>
  <c r="K209" i="46"/>
  <c r="H35" i="42"/>
  <c r="Q111" i="58"/>
  <c r="N120" i="56"/>
  <c r="O94" i="56"/>
  <c r="L94" i="56"/>
  <c r="M94" i="56" s="1"/>
  <c r="I94" i="56"/>
  <c r="J94" i="56" s="1"/>
  <c r="G94" i="56"/>
  <c r="P94" i="56"/>
  <c r="Q94" i="56" s="1"/>
  <c r="P92" i="57"/>
  <c r="Q92" i="57" s="1"/>
  <c r="N118" i="57"/>
  <c r="O92" i="57"/>
  <c r="G92" i="57"/>
  <c r="I92" i="57"/>
  <c r="J92" i="57" s="1"/>
  <c r="L92" i="57"/>
  <c r="M92" i="57" s="1"/>
  <c r="P86" i="46"/>
  <c r="Q86" i="46" s="1"/>
  <c r="G86" i="46"/>
  <c r="O86" i="46"/>
  <c r="I86" i="46"/>
  <c r="J86" i="46" s="1"/>
  <c r="N112" i="46"/>
  <c r="L86" i="46"/>
  <c r="M86" i="46" s="1"/>
  <c r="Q61" i="58"/>
  <c r="H210" i="54"/>
  <c r="H35" i="56"/>
  <c r="K35" i="56" s="1"/>
  <c r="H135" i="46"/>
  <c r="K135" i="46" s="1"/>
  <c r="Q85" i="53"/>
  <c r="I97" i="58"/>
  <c r="J97" i="58" s="1"/>
  <c r="G97" i="58"/>
  <c r="L97" i="58"/>
  <c r="M97" i="58" s="1"/>
  <c r="O97" i="58"/>
  <c r="P97" i="58"/>
  <c r="Q97" i="58" s="1"/>
  <c r="N123" i="58"/>
  <c r="K79" i="53"/>
  <c r="I129" i="53"/>
  <c r="L111" i="46"/>
  <c r="G111" i="46"/>
  <c r="O111" i="46"/>
  <c r="N137" i="46"/>
  <c r="P111" i="46"/>
  <c r="I111" i="46"/>
  <c r="L96" i="55"/>
  <c r="M96" i="55" s="1"/>
  <c r="I96" i="55"/>
  <c r="J96" i="55" s="1"/>
  <c r="N122" i="55"/>
  <c r="P96" i="55"/>
  <c r="Q96" i="55" s="1"/>
  <c r="O96" i="55"/>
  <c r="G96" i="55"/>
  <c r="H9" i="58"/>
  <c r="G25" i="58"/>
  <c r="L137" i="56"/>
  <c r="M137" i="56" s="1"/>
  <c r="I137" i="56"/>
  <c r="J137" i="56" s="1"/>
  <c r="P137" i="56"/>
  <c r="Q137" i="56" s="1"/>
  <c r="G137" i="56"/>
  <c r="H137" i="56" s="1"/>
  <c r="O137" i="56"/>
  <c r="N163" i="56"/>
  <c r="L187" i="45"/>
  <c r="M187" i="45" s="1"/>
  <c r="G187" i="45"/>
  <c r="H187" i="45" s="1"/>
  <c r="O187" i="45"/>
  <c r="I187" i="45"/>
  <c r="J187" i="45" s="1"/>
  <c r="N213" i="45"/>
  <c r="P187" i="45"/>
  <c r="Q187" i="45" s="1"/>
  <c r="H37" i="42"/>
  <c r="K37" i="42" s="1"/>
  <c r="N122" i="53"/>
  <c r="O96" i="53"/>
  <c r="G96" i="53"/>
  <c r="L96" i="53"/>
  <c r="M96" i="53" s="1"/>
  <c r="P96" i="53"/>
  <c r="Q96" i="53" s="1"/>
  <c r="I96" i="53"/>
  <c r="J96" i="53" s="1"/>
  <c r="N120" i="46"/>
  <c r="L94" i="46"/>
  <c r="M94" i="46" s="1"/>
  <c r="I94" i="46"/>
  <c r="J94" i="46" s="1"/>
  <c r="P94" i="46"/>
  <c r="Q94" i="46" s="1"/>
  <c r="O94" i="46"/>
  <c r="G94" i="46"/>
  <c r="H135" i="54"/>
  <c r="G95" i="55"/>
  <c r="P95" i="55"/>
  <c r="Q95" i="55" s="1"/>
  <c r="O95" i="55"/>
  <c r="N121" i="55"/>
  <c r="L95" i="55"/>
  <c r="M95" i="55" s="1"/>
  <c r="I95" i="55"/>
  <c r="J95" i="55" s="1"/>
  <c r="G87" i="57"/>
  <c r="H87" i="57" s="1"/>
  <c r="O87" i="57"/>
  <c r="N113" i="57"/>
  <c r="L87" i="57"/>
  <c r="M87" i="57" s="1"/>
  <c r="P87" i="57"/>
  <c r="Q87" i="57" s="1"/>
  <c r="I87" i="57"/>
  <c r="J87" i="57" s="1"/>
  <c r="H160" i="55"/>
  <c r="H85" i="56"/>
  <c r="K85" i="56" s="1"/>
  <c r="L187" i="56"/>
  <c r="M187" i="56" s="1"/>
  <c r="O187" i="56"/>
  <c r="I187" i="56"/>
  <c r="J187" i="56" s="1"/>
  <c r="G187" i="56"/>
  <c r="H187" i="56" s="1"/>
  <c r="P187" i="56"/>
  <c r="Q187" i="56" s="1"/>
  <c r="N213" i="56"/>
  <c r="J61" i="55"/>
  <c r="G39" i="45"/>
  <c r="N65" i="45"/>
  <c r="I39" i="45"/>
  <c r="J39" i="45" s="1"/>
  <c r="L39" i="45"/>
  <c r="M39" i="45" s="1"/>
  <c r="P39" i="45"/>
  <c r="Q39" i="45" s="1"/>
  <c r="O39" i="45"/>
  <c r="Q60" i="56"/>
  <c r="K79" i="56"/>
  <c r="I129" i="56"/>
  <c r="Q135" i="53"/>
  <c r="H38" i="56"/>
  <c r="K38" i="56" s="1"/>
  <c r="L95" i="45"/>
  <c r="M95" i="45" s="1"/>
  <c r="P95" i="45"/>
  <c r="Q95" i="45" s="1"/>
  <c r="G95" i="45"/>
  <c r="O95" i="45"/>
  <c r="N121" i="45"/>
  <c r="I95" i="45"/>
  <c r="J95" i="45" s="1"/>
  <c r="N118" i="45"/>
  <c r="P92" i="45"/>
  <c r="Q92" i="45" s="1"/>
  <c r="G92" i="45"/>
  <c r="O92" i="45"/>
  <c r="I92" i="45"/>
  <c r="J92" i="45" s="1"/>
  <c r="L92" i="45"/>
  <c r="M92" i="45" s="1"/>
  <c r="H135" i="57"/>
  <c r="H60" i="58"/>
  <c r="H110" i="41"/>
  <c r="K110" i="41" s="1"/>
  <c r="H85" i="54"/>
  <c r="H210" i="57"/>
  <c r="H160" i="44"/>
  <c r="H60" i="54"/>
  <c r="H60" i="55"/>
  <c r="H110" i="58"/>
  <c r="H135" i="44"/>
  <c r="H160" i="57"/>
  <c r="H210" i="41"/>
  <c r="K210" i="41" s="1"/>
  <c r="H60" i="44"/>
  <c r="N188" i="55"/>
  <c r="I162" i="55"/>
  <c r="J162" i="55" s="1"/>
  <c r="P162" i="55"/>
  <c r="Q162" i="55" s="1"/>
  <c r="G162" i="55"/>
  <c r="H162" i="55" s="1"/>
  <c r="L162" i="55"/>
  <c r="M162" i="55" s="1"/>
  <c r="O162" i="55"/>
  <c r="L100" i="53"/>
  <c r="M100" i="53" s="1"/>
  <c r="I100" i="53"/>
  <c r="J100" i="53" s="1"/>
  <c r="P100" i="53"/>
  <c r="Q100" i="53" s="1"/>
  <c r="O100" i="53"/>
  <c r="G100" i="53"/>
  <c r="H100" i="53" s="1"/>
  <c r="H210" i="53"/>
  <c r="K210" i="53" s="1"/>
  <c r="O38" i="57"/>
  <c r="P38" i="57"/>
  <c r="Q38" i="57" s="1"/>
  <c r="G38" i="57"/>
  <c r="H38" i="57" s="1"/>
  <c r="I38" i="57"/>
  <c r="J38" i="57" s="1"/>
  <c r="L38" i="57"/>
  <c r="M38" i="57" s="1"/>
  <c r="N64" i="57"/>
  <c r="H85" i="57"/>
  <c r="H35" i="53"/>
  <c r="K35" i="53" s="1"/>
  <c r="K79" i="55"/>
  <c r="I129" i="55"/>
  <c r="L212" i="56"/>
  <c r="M212" i="56" s="1"/>
  <c r="I212" i="56"/>
  <c r="J212" i="56" s="1"/>
  <c r="G212" i="56"/>
  <c r="H212" i="56" s="1"/>
  <c r="O212" i="56"/>
  <c r="P212" i="56"/>
  <c r="Q212" i="56" s="1"/>
  <c r="O64" i="45"/>
  <c r="G64" i="45"/>
  <c r="L64" i="45"/>
  <c r="M64" i="45" s="1"/>
  <c r="N90" i="45"/>
  <c r="I64" i="45"/>
  <c r="J64" i="45" s="1"/>
  <c r="P64" i="45"/>
  <c r="Q64" i="45" s="1"/>
  <c r="H37" i="45"/>
  <c r="K37" i="45" s="1"/>
  <c r="M211" i="57"/>
  <c r="J186" i="54"/>
  <c r="I154" i="55"/>
  <c r="K104" i="55"/>
  <c r="L97" i="53"/>
  <c r="M97" i="53" s="1"/>
  <c r="I97" i="53"/>
  <c r="J97" i="53" s="1"/>
  <c r="O97" i="53"/>
  <c r="G97" i="53"/>
  <c r="N123" i="53"/>
  <c r="P97" i="53"/>
  <c r="Q97" i="53" s="1"/>
  <c r="K34" i="53"/>
  <c r="M136" i="44"/>
  <c r="H85" i="42"/>
  <c r="J161" i="54"/>
  <c r="P213" i="57"/>
  <c r="Q213" i="57" s="1"/>
  <c r="G213" i="57"/>
  <c r="H213" i="57" s="1"/>
  <c r="L213" i="57"/>
  <c r="M213" i="57" s="1"/>
  <c r="I213" i="57"/>
  <c r="J213" i="57" s="1"/>
  <c r="O213" i="57"/>
  <c r="L39" i="42"/>
  <c r="M39" i="42" s="1"/>
  <c r="O39" i="42"/>
  <c r="N65" i="42"/>
  <c r="I39" i="42"/>
  <c r="J39" i="42" s="1"/>
  <c r="G39" i="42"/>
  <c r="P39" i="42"/>
  <c r="Q39" i="42" s="1"/>
  <c r="Q61" i="54"/>
  <c r="H210" i="42"/>
  <c r="H35" i="54"/>
  <c r="P98" i="46"/>
  <c r="Q98" i="46" s="1"/>
  <c r="L98" i="46"/>
  <c r="M98" i="46" s="1"/>
  <c r="G98" i="46"/>
  <c r="N124" i="46"/>
  <c r="I98" i="46"/>
  <c r="J98" i="46" s="1"/>
  <c r="O98" i="46"/>
  <c r="N89" i="53"/>
  <c r="O63" i="53"/>
  <c r="P63" i="53"/>
  <c r="Q63" i="53" s="1"/>
  <c r="G63" i="53"/>
  <c r="H63" i="53" s="1"/>
  <c r="L63" i="53"/>
  <c r="M63" i="53" s="1"/>
  <c r="I63" i="53"/>
  <c r="J63" i="53" s="1"/>
  <c r="P95" i="56"/>
  <c r="Q95" i="56" s="1"/>
  <c r="N121" i="56"/>
  <c r="O95" i="56"/>
  <c r="L95" i="56"/>
  <c r="M95" i="56" s="1"/>
  <c r="I95" i="56"/>
  <c r="J95" i="56" s="1"/>
  <c r="G95" i="56"/>
  <c r="M60" i="53"/>
  <c r="M111" i="58"/>
  <c r="P100" i="45"/>
  <c r="Q100" i="45" s="1"/>
  <c r="G100" i="45"/>
  <c r="H100" i="45" s="1"/>
  <c r="I100" i="45"/>
  <c r="J100" i="45" s="1"/>
  <c r="L100" i="45"/>
  <c r="M100" i="45" s="1"/>
  <c r="O100" i="45"/>
  <c r="I87" i="45"/>
  <c r="N113" i="45"/>
  <c r="P87" i="45"/>
  <c r="G87" i="45"/>
  <c r="H87" i="45" s="1"/>
  <c r="O87" i="45"/>
  <c r="L87" i="45"/>
  <c r="M87" i="45" s="1"/>
  <c r="H210" i="44"/>
  <c r="N188" i="45"/>
  <c r="O162" i="45"/>
  <c r="L162" i="45"/>
  <c r="G162" i="45"/>
  <c r="I162" i="45"/>
  <c r="P162" i="45"/>
  <c r="G138" i="54"/>
  <c r="L138" i="54"/>
  <c r="M138" i="54" s="1"/>
  <c r="I138" i="54"/>
  <c r="P138" i="54"/>
  <c r="Q138" i="54" s="1"/>
  <c r="O138" i="54"/>
  <c r="N164" i="54"/>
  <c r="H85" i="45"/>
  <c r="G87" i="42"/>
  <c r="H87" i="42" s="1"/>
  <c r="N113" i="42"/>
  <c r="L87" i="42"/>
  <c r="P87" i="42"/>
  <c r="Q87" i="42" s="1"/>
  <c r="I87" i="42"/>
  <c r="O87" i="42"/>
  <c r="O100" i="54"/>
  <c r="G100" i="54"/>
  <c r="H100" i="54" s="1"/>
  <c r="L100" i="54"/>
  <c r="M100" i="54" s="1"/>
  <c r="P100" i="54"/>
  <c r="Q100" i="54" s="1"/>
  <c r="I100" i="54"/>
  <c r="J100" i="54" s="1"/>
  <c r="I187" i="55"/>
  <c r="P187" i="55"/>
  <c r="Q187" i="55" s="1"/>
  <c r="N213" i="55"/>
  <c r="O187" i="55"/>
  <c r="L187" i="55"/>
  <c r="M187" i="55" s="1"/>
  <c r="G187" i="55"/>
  <c r="H187" i="55" s="1"/>
  <c r="P112" i="45"/>
  <c r="N138" i="45"/>
  <c r="L112" i="45"/>
  <c r="M112" i="45" s="1"/>
  <c r="O112" i="45"/>
  <c r="I112" i="45"/>
  <c r="J112" i="45" s="1"/>
  <c r="G112" i="45"/>
  <c r="H112" i="45" s="1"/>
  <c r="P137" i="44"/>
  <c r="Q137" i="44" s="1"/>
  <c r="N163" i="44"/>
  <c r="O137" i="44"/>
  <c r="G137" i="44"/>
  <c r="H137" i="44" s="1"/>
  <c r="I137" i="44"/>
  <c r="J137" i="44" s="1"/>
  <c r="L137" i="44"/>
  <c r="M137" i="44" s="1"/>
  <c r="O98" i="54"/>
  <c r="L98" i="54"/>
  <c r="M98" i="54" s="1"/>
  <c r="G98" i="54"/>
  <c r="P98" i="54"/>
  <c r="Q98" i="54" s="1"/>
  <c r="N124" i="54"/>
  <c r="I98" i="54"/>
  <c r="J98" i="54" s="1"/>
  <c r="L211" i="46"/>
  <c r="I211" i="46"/>
  <c r="P211" i="46"/>
  <c r="O211" i="46"/>
  <c r="G211" i="46"/>
  <c r="H185" i="55"/>
  <c r="M85" i="46"/>
  <c r="O137" i="55"/>
  <c r="N163" i="55"/>
  <c r="P137" i="55"/>
  <c r="Q137" i="55" s="1"/>
  <c r="I137" i="55"/>
  <c r="J137" i="55" s="1"/>
  <c r="G137" i="55"/>
  <c r="H137" i="55" s="1"/>
  <c r="L137" i="55"/>
  <c r="M137" i="55" s="1"/>
  <c r="H37" i="58"/>
  <c r="K37" i="58" s="1"/>
  <c r="G137" i="57"/>
  <c r="H137" i="57" s="1"/>
  <c r="O137" i="57"/>
  <c r="I137" i="57"/>
  <c r="J137" i="57" s="1"/>
  <c r="N163" i="57"/>
  <c r="P137" i="57"/>
  <c r="Q137" i="57" s="1"/>
  <c r="L137" i="57"/>
  <c r="M137" i="57" s="1"/>
  <c r="H185" i="54"/>
  <c r="H12" i="53"/>
  <c r="K12" i="53" s="1"/>
  <c r="H12" i="45"/>
  <c r="K12" i="45" s="1"/>
  <c r="I63" i="42"/>
  <c r="J63" i="42" s="1"/>
  <c r="G63" i="42"/>
  <c r="H63" i="42" s="1"/>
  <c r="P63" i="42"/>
  <c r="Q63" i="42" s="1"/>
  <c r="L63" i="42"/>
  <c r="M63" i="42" s="1"/>
  <c r="O63" i="42"/>
  <c r="N89" i="42"/>
  <c r="O98" i="58"/>
  <c r="N124" i="58"/>
  <c r="L98" i="58"/>
  <c r="M98" i="58" s="1"/>
  <c r="P98" i="58"/>
  <c r="Q98" i="58" s="1"/>
  <c r="I98" i="58"/>
  <c r="J98" i="58" s="1"/>
  <c r="G98" i="58"/>
  <c r="K75" i="53"/>
  <c r="O93" i="53"/>
  <c r="N119" i="53"/>
  <c r="P93" i="53"/>
  <c r="Q93" i="53" s="1"/>
  <c r="I93" i="53"/>
  <c r="J93" i="53" s="1"/>
  <c r="L93" i="53"/>
  <c r="M93" i="53" s="1"/>
  <c r="G93" i="53"/>
  <c r="I98" i="57"/>
  <c r="J98" i="57" s="1"/>
  <c r="P98" i="57"/>
  <c r="Q98" i="57" s="1"/>
  <c r="O98" i="57"/>
  <c r="L98" i="57"/>
  <c r="M98" i="57" s="1"/>
  <c r="N124" i="57"/>
  <c r="N150" i="57" s="1"/>
  <c r="G98" i="57"/>
  <c r="M61" i="55"/>
  <c r="N120" i="57"/>
  <c r="L94" i="57"/>
  <c r="M94" i="57" s="1"/>
  <c r="G94" i="57"/>
  <c r="O94" i="57"/>
  <c r="I94" i="57"/>
  <c r="J94" i="57" s="1"/>
  <c r="P94" i="57"/>
  <c r="Q94" i="57" s="1"/>
  <c r="H60" i="56"/>
  <c r="H85" i="44"/>
  <c r="H60" i="42"/>
  <c r="O64" i="56"/>
  <c r="G64" i="56"/>
  <c r="I64" i="56"/>
  <c r="J64" i="56" s="1"/>
  <c r="L64" i="56"/>
  <c r="M64" i="56" s="1"/>
  <c r="N90" i="56"/>
  <c r="P64" i="56"/>
  <c r="Q64" i="56" s="1"/>
  <c r="H112" i="44"/>
  <c r="K112" i="44" s="1"/>
  <c r="H110" i="42"/>
  <c r="K79" i="41"/>
  <c r="P119" i="45"/>
  <c r="Q119" i="45" s="1"/>
  <c r="L119" i="45"/>
  <c r="M119" i="45" s="1"/>
  <c r="N145" i="45"/>
  <c r="G119" i="45"/>
  <c r="I119" i="45"/>
  <c r="J119" i="45" s="1"/>
  <c r="O119" i="45"/>
  <c r="Q110" i="56"/>
  <c r="L186" i="46"/>
  <c r="M186" i="46" s="1"/>
  <c r="G186" i="46"/>
  <c r="N212" i="46"/>
  <c r="I186" i="46"/>
  <c r="J186" i="46" s="1"/>
  <c r="P186" i="46"/>
  <c r="Q186" i="46" s="1"/>
  <c r="O186" i="46"/>
  <c r="I154" i="46"/>
  <c r="K104" i="46"/>
  <c r="P94" i="45"/>
  <c r="Q94" i="45" s="1"/>
  <c r="O94" i="45"/>
  <c r="I94" i="45"/>
  <c r="J94" i="45" s="1"/>
  <c r="G94" i="45"/>
  <c r="L94" i="45"/>
  <c r="M94" i="45" s="1"/>
  <c r="N120" i="45"/>
  <c r="N124" i="55"/>
  <c r="I98" i="55"/>
  <c r="J98" i="55" s="1"/>
  <c r="P98" i="55"/>
  <c r="Q98" i="55" s="1"/>
  <c r="O98" i="55"/>
  <c r="G98" i="55"/>
  <c r="L98" i="55"/>
  <c r="M98" i="55" s="1"/>
  <c r="H135" i="56"/>
  <c r="H210" i="58"/>
  <c r="K109" i="53"/>
  <c r="H37" i="56"/>
  <c r="K37" i="56" s="1"/>
  <c r="G99" i="42"/>
  <c r="O99" i="42"/>
  <c r="L99" i="42"/>
  <c r="M99" i="42" s="1"/>
  <c r="P99" i="42"/>
  <c r="Q99" i="42" s="1"/>
  <c r="I99" i="42"/>
  <c r="J99" i="42" s="1"/>
  <c r="H37" i="57"/>
  <c r="K37" i="57" s="1"/>
  <c r="K79" i="45"/>
  <c r="I129" i="45"/>
  <c r="H11" i="57"/>
  <c r="K11" i="57" s="1"/>
  <c r="O98" i="44"/>
  <c r="G98" i="44"/>
  <c r="L98" i="44"/>
  <c r="M98" i="44" s="1"/>
  <c r="P98" i="44"/>
  <c r="Q98" i="44" s="1"/>
  <c r="N124" i="44"/>
  <c r="I98" i="44"/>
  <c r="J98" i="44" s="1"/>
  <c r="H110" i="57"/>
  <c r="H12" i="56"/>
  <c r="K12" i="56" s="1"/>
  <c r="I212" i="54"/>
  <c r="J212" i="54" s="1"/>
  <c r="O212" i="54"/>
  <c r="G212" i="54"/>
  <c r="H212" i="54" s="1"/>
  <c r="L212" i="54"/>
  <c r="P212" i="54"/>
  <c r="I97" i="56"/>
  <c r="J97" i="56" s="1"/>
  <c r="O97" i="56"/>
  <c r="G97" i="56"/>
  <c r="P97" i="56"/>
  <c r="Q97" i="56" s="1"/>
  <c r="L97" i="56"/>
  <c r="M97" i="56" s="1"/>
  <c r="N123" i="56"/>
  <c r="Q136" i="44"/>
  <c r="M161" i="54"/>
  <c r="N144" i="53"/>
  <c r="P118" i="53"/>
  <c r="Q118" i="53" s="1"/>
  <c r="G118" i="53"/>
  <c r="O118" i="53"/>
  <c r="L118" i="53"/>
  <c r="M118" i="53" s="1"/>
  <c r="I118" i="53"/>
  <c r="J118" i="53" s="1"/>
  <c r="I154" i="57"/>
  <c r="K104" i="57"/>
  <c r="H9" i="53"/>
  <c r="I112" i="57"/>
  <c r="J112" i="57" s="1"/>
  <c r="P112" i="57"/>
  <c r="G112" i="57"/>
  <c r="O112" i="57"/>
  <c r="N138" i="57"/>
  <c r="L112" i="57"/>
  <c r="H60" i="53"/>
  <c r="K60" i="53" s="1"/>
  <c r="M211" i="55"/>
  <c r="H9" i="42"/>
  <c r="H112" i="54"/>
  <c r="M61" i="44"/>
  <c r="K79" i="58"/>
  <c r="I129" i="58"/>
  <c r="K75" i="57"/>
  <c r="H187" i="44"/>
  <c r="K187" i="44" s="1"/>
  <c r="L97" i="55"/>
  <c r="M97" i="55" s="1"/>
  <c r="N123" i="55"/>
  <c r="I97" i="55"/>
  <c r="J97" i="55" s="1"/>
  <c r="P97" i="55"/>
  <c r="Q97" i="55" s="1"/>
  <c r="O97" i="55"/>
  <c r="G97" i="55"/>
  <c r="L162" i="54"/>
  <c r="M162" i="54" s="1"/>
  <c r="I162" i="54"/>
  <c r="J162" i="54" s="1"/>
  <c r="P162" i="54"/>
  <c r="Q162" i="54" s="1"/>
  <c r="O162" i="54"/>
  <c r="G162" i="54"/>
  <c r="H162" i="54" s="1"/>
  <c r="N188" i="54"/>
  <c r="M185" i="46"/>
  <c r="J85" i="46"/>
  <c r="G123" i="45"/>
  <c r="O123" i="45"/>
  <c r="P123" i="45"/>
  <c r="Q123" i="45" s="1"/>
  <c r="L123" i="45"/>
  <c r="M123" i="45" s="1"/>
  <c r="N149" i="45"/>
  <c r="I123" i="45"/>
  <c r="J123" i="45" s="1"/>
  <c r="O212" i="55"/>
  <c r="G212" i="55"/>
  <c r="H212" i="55" s="1"/>
  <c r="L212" i="55"/>
  <c r="M212" i="55" s="1"/>
  <c r="P212" i="55"/>
  <c r="Q212" i="55" s="1"/>
  <c r="I212" i="55"/>
  <c r="J212" i="55" s="1"/>
  <c r="O162" i="46"/>
  <c r="G162" i="46"/>
  <c r="H162" i="46" s="1"/>
  <c r="L162" i="46"/>
  <c r="M162" i="46" s="1"/>
  <c r="I162" i="46"/>
  <c r="J162" i="46" s="1"/>
  <c r="N188" i="46"/>
  <c r="P162" i="46"/>
  <c r="Q162" i="46" s="1"/>
  <c r="I154" i="42"/>
  <c r="K104" i="42"/>
  <c r="H9" i="56"/>
  <c r="G25" i="56"/>
  <c r="K159" i="53"/>
  <c r="J60" i="56"/>
  <c r="J9" i="46"/>
  <c r="J25" i="46" s="1"/>
  <c r="I25" i="46"/>
  <c r="H11" i="54"/>
  <c r="K11" i="54" s="1"/>
  <c r="P98" i="42"/>
  <c r="Q98" i="42" s="1"/>
  <c r="L98" i="42"/>
  <c r="M98" i="42" s="1"/>
  <c r="I98" i="42"/>
  <c r="J98" i="42" s="1"/>
  <c r="O98" i="42"/>
  <c r="N124" i="42"/>
  <c r="G98" i="42"/>
  <c r="K75" i="56"/>
  <c r="Q185" i="56"/>
  <c r="K75" i="45"/>
  <c r="P99" i="45"/>
  <c r="Q99" i="45" s="1"/>
  <c r="O99" i="45"/>
  <c r="L99" i="45"/>
  <c r="M99" i="45" s="1"/>
  <c r="I99" i="45"/>
  <c r="J99" i="45" s="1"/>
  <c r="G99" i="45"/>
  <c r="Q160" i="46"/>
  <c r="P93" i="46"/>
  <c r="Q93" i="46" s="1"/>
  <c r="O93" i="46"/>
  <c r="G93" i="46"/>
  <c r="N119" i="46"/>
  <c r="L93" i="46"/>
  <c r="M93" i="46" s="1"/>
  <c r="I93" i="46"/>
  <c r="J93" i="46" s="1"/>
  <c r="H135" i="45"/>
  <c r="I25" i="54"/>
  <c r="P38" i="46"/>
  <c r="Q38" i="46" s="1"/>
  <c r="O38" i="46"/>
  <c r="L38" i="46"/>
  <c r="M38" i="46" s="1"/>
  <c r="G38" i="46"/>
  <c r="H38" i="46" s="1"/>
  <c r="N64" i="46"/>
  <c r="I38" i="46"/>
  <c r="J38" i="46" s="1"/>
  <c r="P38" i="55"/>
  <c r="Q38" i="55" s="1"/>
  <c r="O38" i="55"/>
  <c r="I38" i="55"/>
  <c r="J38" i="55" s="1"/>
  <c r="N64" i="55"/>
  <c r="L38" i="55"/>
  <c r="M38" i="55" s="1"/>
  <c r="G38" i="55"/>
  <c r="H38" i="55" s="1"/>
  <c r="P162" i="42"/>
  <c r="O162" i="42"/>
  <c r="L162" i="42"/>
  <c r="M162" i="42" s="1"/>
  <c r="G162" i="42"/>
  <c r="H162" i="42" s="1"/>
  <c r="I162" i="42"/>
  <c r="J162" i="42" s="1"/>
  <c r="N188" i="42"/>
  <c r="G212" i="58"/>
  <c r="H212" i="58" s="1"/>
  <c r="P212" i="58"/>
  <c r="Q212" i="58" s="1"/>
  <c r="O212" i="58"/>
  <c r="L212" i="58"/>
  <c r="I212" i="58"/>
  <c r="J212" i="58" s="1"/>
  <c r="I154" i="45"/>
  <c r="K104" i="45"/>
  <c r="H37" i="53"/>
  <c r="K37" i="53" s="1"/>
  <c r="J86" i="57"/>
  <c r="Q60" i="53"/>
  <c r="G97" i="54"/>
  <c r="O97" i="54"/>
  <c r="L97" i="54"/>
  <c r="M97" i="54" s="1"/>
  <c r="P97" i="54"/>
  <c r="Q97" i="54" s="1"/>
  <c r="N123" i="54"/>
  <c r="I97" i="54"/>
  <c r="J97" i="54" s="1"/>
  <c r="P92" i="58"/>
  <c r="Q92" i="58" s="1"/>
  <c r="L92" i="58"/>
  <c r="M92" i="58" s="1"/>
  <c r="N118" i="58"/>
  <c r="O92" i="58"/>
  <c r="G92" i="58"/>
  <c r="I92" i="58"/>
  <c r="J92" i="58" s="1"/>
  <c r="Q211" i="55"/>
  <c r="L187" i="42"/>
  <c r="G187" i="42"/>
  <c r="H187" i="42" s="1"/>
  <c r="I187" i="42"/>
  <c r="J187" i="42" s="1"/>
  <c r="P187" i="42"/>
  <c r="N213" i="42"/>
  <c r="O187" i="42"/>
  <c r="N121" i="58"/>
  <c r="G95" i="58"/>
  <c r="P95" i="58"/>
  <c r="Q95" i="58" s="1"/>
  <c r="L95" i="58"/>
  <c r="M95" i="58" s="1"/>
  <c r="I95" i="58"/>
  <c r="J95" i="58" s="1"/>
  <c r="O95" i="58"/>
  <c r="J112" i="54"/>
  <c r="H185" i="42"/>
  <c r="I96" i="44"/>
  <c r="J96" i="44" s="1"/>
  <c r="P96" i="44"/>
  <c r="Q96" i="44" s="1"/>
  <c r="L96" i="44"/>
  <c r="M96" i="44" s="1"/>
  <c r="N122" i="44"/>
  <c r="G96" i="44"/>
  <c r="O96" i="44"/>
  <c r="O99" i="58"/>
  <c r="G99" i="58"/>
  <c r="P99" i="58"/>
  <c r="Q99" i="58" s="1"/>
  <c r="L99" i="58"/>
  <c r="M99" i="58" s="1"/>
  <c r="I99" i="58"/>
  <c r="J99" i="58" s="1"/>
  <c r="J161" i="55"/>
  <c r="L25" i="54"/>
  <c r="K34" i="46"/>
  <c r="Q136" i="57"/>
  <c r="M9" i="42"/>
  <c r="M25" i="42" s="1"/>
  <c r="L25" i="42"/>
  <c r="I99" i="57"/>
  <c r="J99" i="57" s="1"/>
  <c r="P99" i="57"/>
  <c r="Q99" i="57" s="1"/>
  <c r="O99" i="57"/>
  <c r="G99" i="57"/>
  <c r="L99" i="57"/>
  <c r="M99" i="57" s="1"/>
  <c r="K104" i="41"/>
  <c r="J186" i="42"/>
  <c r="Q185" i="46"/>
  <c r="H85" i="46"/>
  <c r="O63" i="58"/>
  <c r="G63" i="58"/>
  <c r="H63" i="58" s="1"/>
  <c r="N89" i="58"/>
  <c r="P63" i="58"/>
  <c r="Q63" i="58" s="1"/>
  <c r="L63" i="58"/>
  <c r="M63" i="58" s="1"/>
  <c r="I63" i="58"/>
  <c r="J63" i="58" s="1"/>
  <c r="H135" i="55"/>
  <c r="H135" i="41"/>
  <c r="K135" i="41" s="1"/>
  <c r="H185" i="53"/>
  <c r="K185" i="53" s="1"/>
  <c r="H37" i="46"/>
  <c r="K37" i="46" s="1"/>
  <c r="N124" i="45"/>
  <c r="N150" i="45" s="1"/>
  <c r="O98" i="45"/>
  <c r="G98" i="45"/>
  <c r="I98" i="45"/>
  <c r="J98" i="45" s="1"/>
  <c r="P98" i="45"/>
  <c r="Q98" i="45" s="1"/>
  <c r="L98" i="45"/>
  <c r="M98" i="45" s="1"/>
  <c r="I39" i="54"/>
  <c r="J39" i="54" s="1"/>
  <c r="P39" i="54"/>
  <c r="Q39" i="54" s="1"/>
  <c r="O39" i="54"/>
  <c r="L39" i="54"/>
  <c r="M39" i="54" s="1"/>
  <c r="N65" i="54"/>
  <c r="G39" i="54"/>
  <c r="O63" i="55"/>
  <c r="G63" i="55"/>
  <c r="H63" i="55" s="1"/>
  <c r="N89" i="55"/>
  <c r="I63" i="55"/>
  <c r="J63" i="55" s="1"/>
  <c r="P63" i="55"/>
  <c r="Q63" i="55" s="1"/>
  <c r="L63" i="55"/>
  <c r="M63" i="55" s="1"/>
  <c r="M60" i="56"/>
  <c r="L36" i="46"/>
  <c r="I36" i="46"/>
  <c r="G36" i="46"/>
  <c r="N62" i="46"/>
  <c r="O36" i="46"/>
  <c r="P36" i="46"/>
  <c r="N51" i="46"/>
  <c r="H160" i="45"/>
  <c r="K160" i="45" s="1"/>
  <c r="G38" i="42"/>
  <c r="H38" i="42" s="1"/>
  <c r="L38" i="42"/>
  <c r="M38" i="42" s="1"/>
  <c r="I38" i="42"/>
  <c r="J38" i="42" s="1"/>
  <c r="P38" i="42"/>
  <c r="Q38" i="42" s="1"/>
  <c r="O38" i="42"/>
  <c r="N64" i="42"/>
  <c r="P161" i="53"/>
  <c r="O161" i="53"/>
  <c r="G161" i="53"/>
  <c r="N187" i="53"/>
  <c r="I161" i="53"/>
  <c r="L161" i="53"/>
  <c r="N164" i="44"/>
  <c r="P138" i="44"/>
  <c r="Q138" i="44" s="1"/>
  <c r="O138" i="44"/>
  <c r="L138" i="44"/>
  <c r="M138" i="44" s="1"/>
  <c r="G138" i="44"/>
  <c r="H138" i="44" s="1"/>
  <c r="I138" i="44"/>
  <c r="J138" i="44" s="1"/>
  <c r="H110" i="44"/>
  <c r="G25" i="54"/>
  <c r="G136" i="56"/>
  <c r="I136" i="56"/>
  <c r="N162" i="56"/>
  <c r="O136" i="56"/>
  <c r="L136" i="56"/>
  <c r="P136" i="56"/>
  <c r="I38" i="58"/>
  <c r="J38" i="58" s="1"/>
  <c r="P38" i="58"/>
  <c r="Q38" i="58" s="1"/>
  <c r="N64" i="58"/>
  <c r="G38" i="58"/>
  <c r="H38" i="58" s="1"/>
  <c r="O38" i="58"/>
  <c r="L38" i="58"/>
  <c r="M38" i="58" s="1"/>
  <c r="H9" i="46"/>
  <c r="G25" i="46"/>
  <c r="M185" i="56"/>
  <c r="O136" i="53"/>
  <c r="P136" i="53"/>
  <c r="Q136" i="53" s="1"/>
  <c r="G136" i="53"/>
  <c r="L136" i="53"/>
  <c r="M136" i="53" s="1"/>
  <c r="N162" i="53"/>
  <c r="I136" i="53"/>
  <c r="J136" i="53" s="1"/>
  <c r="L99" i="55"/>
  <c r="M99" i="55" s="1"/>
  <c r="I99" i="55"/>
  <c r="J99" i="55" s="1"/>
  <c r="P99" i="55"/>
  <c r="Q99" i="55" s="1"/>
  <c r="O99" i="55"/>
  <c r="G99" i="55"/>
  <c r="P95" i="44"/>
  <c r="Q95" i="44" s="1"/>
  <c r="N121" i="44"/>
  <c r="O95" i="44"/>
  <c r="G95" i="44"/>
  <c r="L95" i="44"/>
  <c r="M95" i="44" s="1"/>
  <c r="I95" i="44"/>
  <c r="J95" i="44" s="1"/>
  <c r="I154" i="44"/>
  <c r="K104" i="44"/>
  <c r="H110" i="46"/>
  <c r="K104" i="56"/>
  <c r="I154" i="56"/>
  <c r="N89" i="56"/>
  <c r="P63" i="56"/>
  <c r="Q63" i="56" s="1"/>
  <c r="O63" i="56"/>
  <c r="G63" i="56"/>
  <c r="H63" i="56" s="1"/>
  <c r="L63" i="56"/>
  <c r="M63" i="56" s="1"/>
  <c r="I63" i="56"/>
  <c r="J63" i="56" s="1"/>
  <c r="H38" i="45"/>
  <c r="K38" i="45" s="1"/>
  <c r="I120" i="58"/>
  <c r="J120" i="58" s="1"/>
  <c r="G120" i="58"/>
  <c r="P120" i="58"/>
  <c r="Q120" i="58" s="1"/>
  <c r="N146" i="58"/>
  <c r="L120" i="58"/>
  <c r="M120" i="58" s="1"/>
  <c r="O120" i="58"/>
  <c r="Q211" i="57"/>
  <c r="H212" i="44"/>
  <c r="K212" i="44" s="1"/>
  <c r="M9" i="53"/>
  <c r="M25" i="53" s="1"/>
  <c r="L25" i="53"/>
  <c r="L93" i="54"/>
  <c r="M93" i="54" s="1"/>
  <c r="N119" i="54"/>
  <c r="G93" i="54"/>
  <c r="I93" i="54"/>
  <c r="J93" i="54" s="1"/>
  <c r="O93" i="54"/>
  <c r="P93" i="54"/>
  <c r="Q93" i="54" s="1"/>
  <c r="J211" i="58"/>
  <c r="I86" i="53"/>
  <c r="J86" i="53" s="1"/>
  <c r="G86" i="53"/>
  <c r="P86" i="53"/>
  <c r="Q86" i="53" s="1"/>
  <c r="O86" i="53"/>
  <c r="N112" i="53"/>
  <c r="L86" i="53"/>
  <c r="N122" i="57"/>
  <c r="O96" i="57"/>
  <c r="G96" i="57"/>
  <c r="L96" i="57"/>
  <c r="M96" i="57" s="1"/>
  <c r="P96" i="57"/>
  <c r="Q96" i="57" s="1"/>
  <c r="I96" i="57"/>
  <c r="J96" i="57" s="1"/>
  <c r="M9" i="57"/>
  <c r="M25" i="57" s="1"/>
  <c r="L25" i="57"/>
  <c r="Q60" i="46"/>
  <c r="H110" i="45"/>
  <c r="I87" i="44"/>
  <c r="P87" i="44"/>
  <c r="O87" i="44"/>
  <c r="G87" i="44"/>
  <c r="L87" i="44"/>
  <c r="N113" i="44"/>
  <c r="P96" i="42"/>
  <c r="Q96" i="42" s="1"/>
  <c r="G96" i="42"/>
  <c r="O96" i="42"/>
  <c r="L96" i="42"/>
  <c r="M96" i="42" s="1"/>
  <c r="N122" i="42"/>
  <c r="I96" i="42"/>
  <c r="J96" i="42" s="1"/>
  <c r="I129" i="42"/>
  <c r="K79" i="42"/>
  <c r="O93" i="56"/>
  <c r="N119" i="56"/>
  <c r="I93" i="56"/>
  <c r="J93" i="56" s="1"/>
  <c r="P93" i="56"/>
  <c r="Q93" i="56" s="1"/>
  <c r="L93" i="56"/>
  <c r="M93" i="56" s="1"/>
  <c r="G93" i="56"/>
  <c r="M25" i="54"/>
  <c r="O93" i="55"/>
  <c r="L93" i="55"/>
  <c r="M93" i="55" s="1"/>
  <c r="N119" i="55"/>
  <c r="I93" i="55"/>
  <c r="J93" i="55" s="1"/>
  <c r="P93" i="55"/>
  <c r="Q93" i="55" s="1"/>
  <c r="G93" i="55"/>
  <c r="J136" i="57"/>
  <c r="J9" i="42"/>
  <c r="J25" i="42" s="1"/>
  <c r="I25" i="42"/>
  <c r="H137" i="54"/>
  <c r="K137" i="54" s="1"/>
  <c r="H85" i="53"/>
  <c r="K85" i="53" s="1"/>
  <c r="J9" i="55"/>
  <c r="J25" i="55" s="1"/>
  <c r="I25" i="55"/>
  <c r="P38" i="53"/>
  <c r="Q38" i="53" s="1"/>
  <c r="G38" i="53"/>
  <c r="H38" i="53" s="1"/>
  <c r="L38" i="53"/>
  <c r="M38" i="53" s="1"/>
  <c r="N64" i="53"/>
  <c r="O38" i="53"/>
  <c r="I38" i="53"/>
  <c r="J38" i="53" s="1"/>
  <c r="J161" i="58"/>
  <c r="J185" i="46"/>
  <c r="I99" i="54"/>
  <c r="J99" i="54" s="1"/>
  <c r="G99" i="54"/>
  <c r="P99" i="54"/>
  <c r="Q99" i="54" s="1"/>
  <c r="O99" i="54"/>
  <c r="L99" i="54"/>
  <c r="M99" i="54" s="1"/>
  <c r="H185" i="41"/>
  <c r="K185" i="41" s="1"/>
  <c r="I113" i="46"/>
  <c r="J113" i="46" s="1"/>
  <c r="P113" i="46"/>
  <c r="Q113" i="46" s="1"/>
  <c r="O113" i="46"/>
  <c r="G113" i="46"/>
  <c r="H113" i="46" s="1"/>
  <c r="N139" i="46"/>
  <c r="L113" i="46"/>
  <c r="M113" i="46" s="1"/>
  <c r="O63" i="46"/>
  <c r="I63" i="46"/>
  <c r="J63" i="46" s="1"/>
  <c r="G63" i="46"/>
  <c r="H63" i="46" s="1"/>
  <c r="P63" i="46"/>
  <c r="Q63" i="46" s="1"/>
  <c r="L63" i="46"/>
  <c r="M63" i="46" s="1"/>
  <c r="N89" i="46"/>
  <c r="H35" i="44"/>
  <c r="I154" i="54"/>
  <c r="K104" i="54"/>
  <c r="P39" i="44"/>
  <c r="Q39" i="44" s="1"/>
  <c r="O39" i="44"/>
  <c r="I39" i="44"/>
  <c r="J39" i="44" s="1"/>
  <c r="L39" i="44"/>
  <c r="M39" i="44" s="1"/>
  <c r="N65" i="44"/>
  <c r="G39" i="44"/>
  <c r="O39" i="53"/>
  <c r="I39" i="53"/>
  <c r="J39" i="53" s="1"/>
  <c r="P39" i="53"/>
  <c r="Q39" i="53" s="1"/>
  <c r="L39" i="53"/>
  <c r="M39" i="53" s="1"/>
  <c r="N65" i="53"/>
  <c r="G39" i="53"/>
  <c r="G65" i="57"/>
  <c r="N91" i="57"/>
  <c r="P65" i="57"/>
  <c r="Q65" i="57" s="1"/>
  <c r="I65" i="57"/>
  <c r="J65" i="57" s="1"/>
  <c r="O65" i="57"/>
  <c r="L65" i="57"/>
  <c r="M65" i="57" s="1"/>
  <c r="N149" i="57"/>
  <c r="P123" i="57"/>
  <c r="Q123" i="57" s="1"/>
  <c r="I123" i="57"/>
  <c r="J123" i="57" s="1"/>
  <c r="G123" i="57"/>
  <c r="L123" i="57"/>
  <c r="M123" i="57" s="1"/>
  <c r="O123" i="57"/>
  <c r="L87" i="55"/>
  <c r="P87" i="55"/>
  <c r="I87" i="55"/>
  <c r="G87" i="55"/>
  <c r="N113" i="55"/>
  <c r="O87" i="55"/>
  <c r="M9" i="45"/>
  <c r="M25" i="45" s="1"/>
  <c r="L25" i="45"/>
  <c r="N124" i="53"/>
  <c r="I98" i="53"/>
  <c r="J98" i="53" s="1"/>
  <c r="P98" i="53"/>
  <c r="Q98" i="53" s="1"/>
  <c r="O98" i="53"/>
  <c r="G98" i="53"/>
  <c r="L98" i="53"/>
  <c r="M98" i="53" s="1"/>
  <c r="L86" i="56"/>
  <c r="I86" i="56"/>
  <c r="P86" i="56"/>
  <c r="O86" i="56"/>
  <c r="N112" i="56"/>
  <c r="G86" i="56"/>
  <c r="M9" i="46"/>
  <c r="M25" i="46" s="1"/>
  <c r="L25" i="46"/>
  <c r="M9" i="56"/>
  <c r="M25" i="56" s="1"/>
  <c r="L25" i="56"/>
  <c r="J135" i="53"/>
  <c r="P190" i="41"/>
  <c r="Q190" i="41" s="1"/>
  <c r="I190" i="41"/>
  <c r="J190" i="41" s="1"/>
  <c r="L190" i="41"/>
  <c r="M190" i="41" s="1"/>
  <c r="H60" i="41"/>
  <c r="K60" i="41" s="1"/>
  <c r="G25" i="41"/>
  <c r="O215" i="41"/>
  <c r="P215" i="41"/>
  <c r="Q215" i="41" s="1"/>
  <c r="G215" i="41"/>
  <c r="L215" i="41"/>
  <c r="M215" i="41" s="1"/>
  <c r="I215" i="41"/>
  <c r="J215" i="41" s="1"/>
  <c r="P213" i="41"/>
  <c r="Q213" i="41" s="1"/>
  <c r="O213" i="41"/>
  <c r="G213" i="41"/>
  <c r="I213" i="41"/>
  <c r="J213" i="41" s="1"/>
  <c r="L213" i="41"/>
  <c r="M213" i="41" s="1"/>
  <c r="O212" i="41"/>
  <c r="P212" i="41"/>
  <c r="Q212" i="41" s="1"/>
  <c r="G212" i="41"/>
  <c r="L212" i="41"/>
  <c r="M212" i="41" s="1"/>
  <c r="I212" i="41"/>
  <c r="J212" i="41" s="1"/>
  <c r="I61" i="41"/>
  <c r="J61" i="41" s="1"/>
  <c r="N87" i="41"/>
  <c r="N113" i="41" s="1"/>
  <c r="N139" i="41" s="1"/>
  <c r="N165" i="41" s="1"/>
  <c r="N191" i="41" s="1"/>
  <c r="G61" i="41"/>
  <c r="G36" i="41"/>
  <c r="N62" i="41"/>
  <c r="I36" i="41"/>
  <c r="J36" i="41" s="1"/>
  <c r="G38" i="41"/>
  <c r="I38" i="41"/>
  <c r="J38" i="41" s="1"/>
  <c r="N64" i="41"/>
  <c r="H225" i="41"/>
  <c r="K225" i="41" s="1"/>
  <c r="N91" i="41"/>
  <c r="I65" i="41"/>
  <c r="J65" i="41" s="1"/>
  <c r="G65" i="41"/>
  <c r="I63" i="41"/>
  <c r="G63" i="41"/>
  <c r="N89" i="41"/>
  <c r="N115" i="41" s="1"/>
  <c r="N141" i="41" s="1"/>
  <c r="P172" i="41"/>
  <c r="Q172" i="41" s="1"/>
  <c r="O172" i="41"/>
  <c r="I172" i="41"/>
  <c r="J172" i="41" s="1"/>
  <c r="G172" i="41"/>
  <c r="L172" i="41"/>
  <c r="M172" i="41" s="1"/>
  <c r="O173" i="41"/>
  <c r="P173" i="41"/>
  <c r="Q173" i="41" s="1"/>
  <c r="G173" i="41"/>
  <c r="L173" i="41"/>
  <c r="M173" i="41" s="1"/>
  <c r="I173" i="41"/>
  <c r="J173" i="41" s="1"/>
  <c r="O175" i="41"/>
  <c r="P175" i="41"/>
  <c r="Q175" i="41" s="1"/>
  <c r="G175" i="41"/>
  <c r="H175" i="41" s="1"/>
  <c r="I175" i="41"/>
  <c r="J175" i="41" s="1"/>
  <c r="L175" i="41"/>
  <c r="M175" i="41" s="1"/>
  <c r="O174" i="41"/>
  <c r="P174" i="41"/>
  <c r="Q174" i="41" s="1"/>
  <c r="I174" i="41"/>
  <c r="J174" i="41" s="1"/>
  <c r="L174" i="41"/>
  <c r="M174" i="41" s="1"/>
  <c r="G174" i="41"/>
  <c r="H150" i="41"/>
  <c r="K150" i="41" s="1"/>
  <c r="P170" i="41"/>
  <c r="Q170" i="41" s="1"/>
  <c r="O170" i="41"/>
  <c r="G170" i="41"/>
  <c r="I170" i="41"/>
  <c r="J170" i="41" s="1"/>
  <c r="L170" i="41"/>
  <c r="M170" i="41" s="1"/>
  <c r="O171" i="41"/>
  <c r="P171" i="41"/>
  <c r="Q171" i="41" s="1"/>
  <c r="L171" i="41"/>
  <c r="M171" i="41" s="1"/>
  <c r="I171" i="41"/>
  <c r="J171" i="41" s="1"/>
  <c r="G171" i="41"/>
  <c r="L85" i="41"/>
  <c r="M85" i="41" s="1"/>
  <c r="N51" i="41"/>
  <c r="L61" i="41"/>
  <c r="M61" i="41" s="1"/>
  <c r="P61" i="41"/>
  <c r="Q61" i="41" s="1"/>
  <c r="O61" i="41"/>
  <c r="H35" i="41"/>
  <c r="K35" i="41" s="1"/>
  <c r="H9" i="41"/>
  <c r="K9" i="41" s="1"/>
  <c r="L65" i="41"/>
  <c r="M65" i="41" s="1"/>
  <c r="P65" i="41"/>
  <c r="Q65" i="41" s="1"/>
  <c r="O65" i="41"/>
  <c r="I25" i="41"/>
  <c r="J25" i="41"/>
  <c r="M4" i="6" s="1"/>
  <c r="L25" i="41"/>
  <c r="M25" i="41"/>
  <c r="P4" i="6" s="1"/>
  <c r="L38" i="41"/>
  <c r="M38" i="41" s="1"/>
  <c r="P38" i="41"/>
  <c r="Q38" i="41" s="1"/>
  <c r="O38" i="41"/>
  <c r="O36" i="41"/>
  <c r="P36" i="41"/>
  <c r="Q36" i="41" s="1"/>
  <c r="L36" i="41"/>
  <c r="M36" i="41" s="1"/>
  <c r="Q37" i="41"/>
  <c r="M37" i="41"/>
  <c r="O63" i="41"/>
  <c r="L63" i="41"/>
  <c r="P63" i="41"/>
  <c r="J37" i="41"/>
  <c r="H37" i="41"/>
  <c r="V17" i="3"/>
  <c r="V11" i="3"/>
  <c r="V12" i="3"/>
  <c r="V13" i="3"/>
  <c r="V16" i="3"/>
  <c r="V10" i="3"/>
  <c r="V14" i="3"/>
  <c r="H69" i="64" s="1"/>
  <c r="K69" i="64" s="1"/>
  <c r="V9" i="3"/>
  <c r="V18" i="3"/>
  <c r="V15" i="3"/>
  <c r="V6" i="3"/>
  <c r="V19" i="3"/>
  <c r="O188" i="58" l="1"/>
  <c r="O138" i="55"/>
  <c r="L138" i="55"/>
  <c r="M138" i="55" s="1"/>
  <c r="K112" i="58"/>
  <c r="N214" i="58"/>
  <c r="I214" i="58" s="1"/>
  <c r="J214" i="58" s="1"/>
  <c r="P188" i="58"/>
  <c r="Q188" i="58" s="1"/>
  <c r="I188" i="58"/>
  <c r="J188" i="58" s="1"/>
  <c r="L188" i="58"/>
  <c r="M188" i="58" s="1"/>
  <c r="G138" i="55"/>
  <c r="H138" i="55" s="1"/>
  <c r="P138" i="55"/>
  <c r="Q138" i="55" s="1"/>
  <c r="I138" i="55"/>
  <c r="J138" i="55" s="1"/>
  <c r="O51" i="54"/>
  <c r="F21" i="6" s="1"/>
  <c r="Q51" i="54"/>
  <c r="G21" i="6" s="1"/>
  <c r="J51" i="54"/>
  <c r="M21" i="6" s="1"/>
  <c r="K100" i="64"/>
  <c r="K100" i="42"/>
  <c r="H39" i="64"/>
  <c r="K39" i="64" s="1"/>
  <c r="G216" i="41"/>
  <c r="H216" i="41" s="1"/>
  <c r="O51" i="42"/>
  <c r="H98" i="64"/>
  <c r="K98" i="64" s="1"/>
  <c r="K212" i="58"/>
  <c r="H95" i="64"/>
  <c r="K95" i="64" s="1"/>
  <c r="J211" i="64"/>
  <c r="P112" i="64"/>
  <c r="N138" i="64"/>
  <c r="O112" i="64"/>
  <c r="G112" i="64"/>
  <c r="L112" i="64"/>
  <c r="I112" i="64"/>
  <c r="H190" i="41"/>
  <c r="K190" i="41" s="1"/>
  <c r="H14" i="64"/>
  <c r="K14" i="64" s="1"/>
  <c r="H40" i="64"/>
  <c r="K40" i="64" s="1"/>
  <c r="H136" i="64"/>
  <c r="I212" i="64"/>
  <c r="J212" i="64" s="1"/>
  <c r="G212" i="64"/>
  <c r="H212" i="64" s="1"/>
  <c r="P212" i="64"/>
  <c r="Q212" i="64" s="1"/>
  <c r="O212" i="64"/>
  <c r="L212" i="64"/>
  <c r="H94" i="64"/>
  <c r="K94" i="64" s="1"/>
  <c r="H36" i="64"/>
  <c r="G51" i="64"/>
  <c r="H92" i="64"/>
  <c r="K92" i="64" s="1"/>
  <c r="K154" i="64"/>
  <c r="I204" i="64"/>
  <c r="K204" i="64" s="1"/>
  <c r="H71" i="54"/>
  <c r="K71" i="54" s="1"/>
  <c r="H20" i="64"/>
  <c r="K20" i="64" s="1"/>
  <c r="H46" i="64"/>
  <c r="K46" i="64" s="1"/>
  <c r="H211" i="64"/>
  <c r="Q136" i="64"/>
  <c r="H93" i="64"/>
  <c r="K93" i="64" s="1"/>
  <c r="H96" i="64"/>
  <c r="K96" i="64" s="1"/>
  <c r="P65" i="64"/>
  <c r="Q65" i="64" s="1"/>
  <c r="N91" i="64"/>
  <c r="O65" i="64"/>
  <c r="L65" i="64"/>
  <c r="M65" i="64" s="1"/>
  <c r="G65" i="64"/>
  <c r="H65" i="64" s="1"/>
  <c r="I65" i="64"/>
  <c r="J65" i="64" s="1"/>
  <c r="L125" i="64"/>
  <c r="M125" i="64" s="1"/>
  <c r="I125" i="64"/>
  <c r="J125" i="64" s="1"/>
  <c r="P125" i="64"/>
  <c r="Q125" i="64" s="1"/>
  <c r="G125" i="64"/>
  <c r="H125" i="64" s="1"/>
  <c r="O125" i="64"/>
  <c r="K87" i="64"/>
  <c r="H111" i="64"/>
  <c r="K111" i="64" s="1"/>
  <c r="P120" i="64"/>
  <c r="Q120" i="64" s="1"/>
  <c r="O120" i="64"/>
  <c r="L120" i="64"/>
  <c r="M120" i="64" s="1"/>
  <c r="G120" i="64"/>
  <c r="H120" i="64" s="1"/>
  <c r="N146" i="64"/>
  <c r="I120" i="64"/>
  <c r="J120" i="64" s="1"/>
  <c r="K110" i="64"/>
  <c r="H16" i="64"/>
  <c r="K16" i="64" s="1"/>
  <c r="H42" i="64"/>
  <c r="K42" i="64" s="1"/>
  <c r="O51" i="46"/>
  <c r="P119" i="64"/>
  <c r="Q119" i="64" s="1"/>
  <c r="I119" i="64"/>
  <c r="J119" i="64" s="1"/>
  <c r="N145" i="64"/>
  <c r="G119" i="64"/>
  <c r="H119" i="64" s="1"/>
  <c r="O119" i="64"/>
  <c r="L119" i="64"/>
  <c r="M119" i="64" s="1"/>
  <c r="H64" i="64"/>
  <c r="K64" i="64" s="1"/>
  <c r="M186" i="64"/>
  <c r="O51" i="64"/>
  <c r="H86" i="64"/>
  <c r="H74" i="64"/>
  <c r="K74" i="64" s="1"/>
  <c r="K63" i="64"/>
  <c r="H68" i="64"/>
  <c r="K68" i="64" s="1"/>
  <c r="H23" i="64"/>
  <c r="K23" i="64" s="1"/>
  <c r="H49" i="64"/>
  <c r="K49" i="64" s="1"/>
  <c r="H186" i="45"/>
  <c r="K186" i="45" s="1"/>
  <c r="H10" i="64"/>
  <c r="K10" i="64" s="1"/>
  <c r="H70" i="45"/>
  <c r="K70" i="45" s="1"/>
  <c r="H19" i="64"/>
  <c r="K19" i="64" s="1"/>
  <c r="H45" i="64"/>
  <c r="K45" i="64" s="1"/>
  <c r="H15" i="64"/>
  <c r="K15" i="64" s="1"/>
  <c r="H41" i="64"/>
  <c r="K41" i="64" s="1"/>
  <c r="H186" i="64"/>
  <c r="J36" i="64"/>
  <c r="J51" i="64" s="1"/>
  <c r="M23" i="6" s="1"/>
  <c r="I51" i="64"/>
  <c r="K187" i="64"/>
  <c r="K9" i="64"/>
  <c r="I118" i="64"/>
  <c r="J118" i="64" s="1"/>
  <c r="L118" i="64"/>
  <c r="M118" i="64" s="1"/>
  <c r="N144" i="64"/>
  <c r="G118" i="64"/>
  <c r="H118" i="64" s="1"/>
  <c r="P118" i="64"/>
  <c r="Q118" i="64" s="1"/>
  <c r="O118" i="64"/>
  <c r="I113" i="64"/>
  <c r="J113" i="64" s="1"/>
  <c r="P113" i="64"/>
  <c r="Q113" i="64" s="1"/>
  <c r="O113" i="64"/>
  <c r="L113" i="64"/>
  <c r="M113" i="64" s="1"/>
  <c r="G113" i="64"/>
  <c r="H113" i="64" s="1"/>
  <c r="N139" i="64"/>
  <c r="H61" i="64"/>
  <c r="K61" i="64" s="1"/>
  <c r="H17" i="64"/>
  <c r="K17" i="64" s="1"/>
  <c r="H43" i="64"/>
  <c r="K43" i="64" s="1"/>
  <c r="J136" i="64"/>
  <c r="H73" i="56"/>
  <c r="K73" i="56" s="1"/>
  <c r="H22" i="64"/>
  <c r="K22" i="64" s="1"/>
  <c r="H48" i="64"/>
  <c r="K48" i="64" s="1"/>
  <c r="H97" i="45"/>
  <c r="K97" i="45" s="1"/>
  <c r="H21" i="64"/>
  <c r="K21" i="64" s="1"/>
  <c r="H47" i="64"/>
  <c r="K47" i="64" s="1"/>
  <c r="M136" i="64"/>
  <c r="H71" i="64"/>
  <c r="K71" i="64" s="1"/>
  <c r="I90" i="64"/>
  <c r="J90" i="64" s="1"/>
  <c r="P90" i="64"/>
  <c r="Q90" i="64" s="1"/>
  <c r="N116" i="64"/>
  <c r="O90" i="64"/>
  <c r="L90" i="64"/>
  <c r="M90" i="64" s="1"/>
  <c r="G90" i="64"/>
  <c r="H90" i="64" s="1"/>
  <c r="M36" i="64"/>
  <c r="M51" i="64" s="1"/>
  <c r="P23" i="6" s="1"/>
  <c r="L51" i="64"/>
  <c r="G123" i="64"/>
  <c r="H123" i="64" s="1"/>
  <c r="L123" i="64"/>
  <c r="M123" i="64" s="1"/>
  <c r="P123" i="64"/>
  <c r="Q123" i="64" s="1"/>
  <c r="I123" i="64"/>
  <c r="J123" i="64" s="1"/>
  <c r="N150" i="64"/>
  <c r="N149" i="64"/>
  <c r="O123" i="64"/>
  <c r="L89" i="64"/>
  <c r="M89" i="64" s="1"/>
  <c r="N115" i="64"/>
  <c r="P89" i="64"/>
  <c r="Q89" i="64" s="1"/>
  <c r="I89" i="64"/>
  <c r="J89" i="64" s="1"/>
  <c r="O89" i="64"/>
  <c r="G89" i="64"/>
  <c r="H89" i="64" s="1"/>
  <c r="K129" i="64"/>
  <c r="I179" i="64"/>
  <c r="K179" i="64" s="1"/>
  <c r="L137" i="64"/>
  <c r="M137" i="64" s="1"/>
  <c r="P137" i="64"/>
  <c r="Q137" i="64" s="1"/>
  <c r="N163" i="64"/>
  <c r="G137" i="64"/>
  <c r="H137" i="64" s="1"/>
  <c r="O137" i="64"/>
  <c r="I137" i="64"/>
  <c r="J137" i="64" s="1"/>
  <c r="H39" i="57"/>
  <c r="K39" i="57" s="1"/>
  <c r="H13" i="64"/>
  <c r="K13" i="64" s="1"/>
  <c r="H161" i="64"/>
  <c r="N188" i="64"/>
  <c r="I162" i="64"/>
  <c r="P162" i="64"/>
  <c r="O162" i="64"/>
  <c r="G162" i="64"/>
  <c r="L162" i="64"/>
  <c r="H72" i="64"/>
  <c r="K72" i="64" s="1"/>
  <c r="O122" i="64"/>
  <c r="G122" i="64"/>
  <c r="H122" i="64" s="1"/>
  <c r="P122" i="64"/>
  <c r="Q122" i="64" s="1"/>
  <c r="L122" i="64"/>
  <c r="M122" i="64" s="1"/>
  <c r="I122" i="64"/>
  <c r="J122" i="64" s="1"/>
  <c r="N148" i="64"/>
  <c r="Q36" i="64"/>
  <c r="Q51" i="64" s="1"/>
  <c r="P51" i="64"/>
  <c r="G124" i="64"/>
  <c r="H124" i="64" s="1"/>
  <c r="P124" i="64"/>
  <c r="Q124" i="64" s="1"/>
  <c r="L124" i="64"/>
  <c r="M124" i="64" s="1"/>
  <c r="I124" i="64"/>
  <c r="J124" i="64" s="1"/>
  <c r="O124" i="64"/>
  <c r="G213" i="64"/>
  <c r="H213" i="64" s="1"/>
  <c r="L213" i="64"/>
  <c r="M213" i="64" s="1"/>
  <c r="P213" i="64"/>
  <c r="Q213" i="64" s="1"/>
  <c r="O213" i="64"/>
  <c r="I213" i="64"/>
  <c r="J213" i="64" s="1"/>
  <c r="H18" i="64"/>
  <c r="K18" i="64" s="1"/>
  <c r="H44" i="64"/>
  <c r="K44" i="64" s="1"/>
  <c r="H70" i="64"/>
  <c r="K70" i="64" s="1"/>
  <c r="H73" i="64"/>
  <c r="K73" i="64" s="1"/>
  <c r="L121" i="64"/>
  <c r="M121" i="64" s="1"/>
  <c r="N147" i="64"/>
  <c r="I121" i="64"/>
  <c r="J121" i="64" s="1"/>
  <c r="P121" i="64"/>
  <c r="Q121" i="64" s="1"/>
  <c r="O121" i="64"/>
  <c r="G121" i="64"/>
  <c r="H121" i="64" s="1"/>
  <c r="G62" i="64"/>
  <c r="N88" i="64"/>
  <c r="L62" i="64"/>
  <c r="I62" i="64"/>
  <c r="P62" i="64"/>
  <c r="O62" i="64"/>
  <c r="N76" i="64"/>
  <c r="H99" i="64"/>
  <c r="K99" i="64" s="1"/>
  <c r="H67" i="64"/>
  <c r="K67" i="64" s="1"/>
  <c r="H66" i="64"/>
  <c r="K66" i="64" s="1"/>
  <c r="H97" i="64"/>
  <c r="K97" i="64" s="1"/>
  <c r="N150" i="55"/>
  <c r="K213" i="57"/>
  <c r="G51" i="54"/>
  <c r="K63" i="54"/>
  <c r="K213" i="44"/>
  <c r="K38" i="55"/>
  <c r="K38" i="54"/>
  <c r="K212" i="54"/>
  <c r="K63" i="53"/>
  <c r="K100" i="53"/>
  <c r="K87" i="57"/>
  <c r="K38" i="58"/>
  <c r="N150" i="56"/>
  <c r="K162" i="55"/>
  <c r="K163" i="54"/>
  <c r="N150" i="46"/>
  <c r="K187" i="45"/>
  <c r="N150" i="44"/>
  <c r="K63" i="44"/>
  <c r="I216" i="41"/>
  <c r="J216" i="41" s="1"/>
  <c r="L216" i="41"/>
  <c r="M216" i="41" s="1"/>
  <c r="P216" i="41"/>
  <c r="Q216" i="41" s="1"/>
  <c r="K187" i="42"/>
  <c r="K162" i="42"/>
  <c r="N150" i="42"/>
  <c r="K138" i="44"/>
  <c r="K63" i="45"/>
  <c r="K63" i="46"/>
  <c r="K38" i="46"/>
  <c r="K187" i="46"/>
  <c r="K212" i="53"/>
  <c r="K87" i="53"/>
  <c r="N150" i="53"/>
  <c r="L51" i="54"/>
  <c r="N150" i="54"/>
  <c r="M51" i="54"/>
  <c r="N76" i="54"/>
  <c r="K63" i="56"/>
  <c r="K87" i="56"/>
  <c r="K38" i="57"/>
  <c r="K63" i="57"/>
  <c r="N150" i="58"/>
  <c r="K138" i="58"/>
  <c r="K100" i="57"/>
  <c r="K125" i="44"/>
  <c r="Q86" i="56"/>
  <c r="N139" i="55"/>
  <c r="L113" i="55"/>
  <c r="P113" i="55"/>
  <c r="O113" i="55"/>
  <c r="I113" i="55"/>
  <c r="G113" i="55"/>
  <c r="I91" i="57"/>
  <c r="J91" i="57" s="1"/>
  <c r="N117" i="57"/>
  <c r="G91" i="57"/>
  <c r="H91" i="57" s="1"/>
  <c r="O91" i="57"/>
  <c r="P91" i="57"/>
  <c r="Q91" i="57" s="1"/>
  <c r="L91" i="57"/>
  <c r="M91" i="57" s="1"/>
  <c r="H72" i="45"/>
  <c r="K72" i="45" s="1"/>
  <c r="H66" i="46"/>
  <c r="K66" i="46" s="1"/>
  <c r="I125" i="54"/>
  <c r="J125" i="54" s="1"/>
  <c r="P125" i="54"/>
  <c r="Q125" i="54" s="1"/>
  <c r="G125" i="54"/>
  <c r="H125" i="54" s="1"/>
  <c r="L125" i="54"/>
  <c r="M125" i="54" s="1"/>
  <c r="O125" i="54"/>
  <c r="I179" i="42"/>
  <c r="K179" i="42" s="1"/>
  <c r="K129" i="42"/>
  <c r="G113" i="44"/>
  <c r="L113" i="44"/>
  <c r="I113" i="44"/>
  <c r="O113" i="44"/>
  <c r="P113" i="44"/>
  <c r="N139" i="44"/>
  <c r="H161" i="42"/>
  <c r="K161" i="42" s="1"/>
  <c r="M86" i="53"/>
  <c r="H68" i="42"/>
  <c r="K68" i="42" s="1"/>
  <c r="G119" i="54"/>
  <c r="H119" i="54" s="1"/>
  <c r="L119" i="54"/>
  <c r="M119" i="54" s="1"/>
  <c r="I119" i="54"/>
  <c r="J119" i="54" s="1"/>
  <c r="P119" i="54"/>
  <c r="Q119" i="54" s="1"/>
  <c r="N145" i="54"/>
  <c r="O119" i="54"/>
  <c r="H186" i="41"/>
  <c r="K186" i="41" s="1"/>
  <c r="J161" i="53"/>
  <c r="K38" i="42"/>
  <c r="M36" i="46"/>
  <c r="M51" i="46" s="1"/>
  <c r="P16" i="6" s="1"/>
  <c r="L51" i="46"/>
  <c r="K63" i="58"/>
  <c r="H39" i="55"/>
  <c r="K39" i="55" s="1"/>
  <c r="H92" i="53"/>
  <c r="K92" i="53" s="1"/>
  <c r="H69" i="44"/>
  <c r="K69" i="44" s="1"/>
  <c r="O125" i="45"/>
  <c r="G125" i="45"/>
  <c r="L125" i="45"/>
  <c r="M125" i="45" s="1"/>
  <c r="I125" i="45"/>
  <c r="J125" i="45" s="1"/>
  <c r="P125" i="45"/>
  <c r="Q125" i="45" s="1"/>
  <c r="H224" i="41"/>
  <c r="K224" i="41" s="1"/>
  <c r="I204" i="42"/>
  <c r="K204" i="42" s="1"/>
  <c r="K154" i="42"/>
  <c r="H123" i="45"/>
  <c r="K123" i="45" s="1"/>
  <c r="H111" i="55"/>
  <c r="K111" i="55" s="1"/>
  <c r="H112" i="57"/>
  <c r="K112" i="57" s="1"/>
  <c r="I204" i="57"/>
  <c r="K204" i="57" s="1"/>
  <c r="K154" i="57"/>
  <c r="P124" i="44"/>
  <c r="Q124" i="44" s="1"/>
  <c r="G124" i="44"/>
  <c r="H124" i="44" s="1"/>
  <c r="O124" i="44"/>
  <c r="L124" i="44"/>
  <c r="M124" i="44" s="1"/>
  <c r="I124" i="44"/>
  <c r="J124" i="44" s="1"/>
  <c r="H98" i="58"/>
  <c r="K98" i="58" s="1"/>
  <c r="H74" i="55"/>
  <c r="K74" i="55" s="1"/>
  <c r="P163" i="57"/>
  <c r="Q163" i="57" s="1"/>
  <c r="O163" i="57"/>
  <c r="G163" i="57"/>
  <c r="H163" i="57" s="1"/>
  <c r="L163" i="57"/>
  <c r="M163" i="57" s="1"/>
  <c r="I163" i="57"/>
  <c r="J163" i="57" s="1"/>
  <c r="N189" i="57"/>
  <c r="N190" i="54"/>
  <c r="I164" i="54"/>
  <c r="J164" i="54" s="1"/>
  <c r="L164" i="54"/>
  <c r="M164" i="54" s="1"/>
  <c r="G164" i="54"/>
  <c r="H164" i="54" s="1"/>
  <c r="P164" i="54"/>
  <c r="Q164" i="54" s="1"/>
  <c r="O164" i="54"/>
  <c r="H66" i="57"/>
  <c r="K66" i="57" s="1"/>
  <c r="O123" i="53"/>
  <c r="G123" i="53"/>
  <c r="H123" i="53" s="1"/>
  <c r="P123" i="53"/>
  <c r="Q123" i="53" s="1"/>
  <c r="I123" i="53"/>
  <c r="J123" i="53" s="1"/>
  <c r="L123" i="53"/>
  <c r="M123" i="53" s="1"/>
  <c r="N149" i="53"/>
  <c r="I204" i="55"/>
  <c r="K204" i="55" s="1"/>
  <c r="K154" i="55"/>
  <c r="K135" i="44"/>
  <c r="O121" i="45"/>
  <c r="G121" i="45"/>
  <c r="H121" i="45" s="1"/>
  <c r="L121" i="45"/>
  <c r="M121" i="45" s="1"/>
  <c r="N147" i="45"/>
  <c r="P121" i="45"/>
  <c r="Q121" i="45" s="1"/>
  <c r="I121" i="45"/>
  <c r="J121" i="45" s="1"/>
  <c r="H39" i="45"/>
  <c r="K39" i="45" s="1"/>
  <c r="H68" i="57"/>
  <c r="K68" i="57" s="1"/>
  <c r="H95" i="55"/>
  <c r="K95" i="55" s="1"/>
  <c r="H70" i="54"/>
  <c r="K70" i="54" s="1"/>
  <c r="K137" i="56"/>
  <c r="N148" i="55"/>
  <c r="O122" i="55"/>
  <c r="I122" i="55"/>
  <c r="J122" i="55" s="1"/>
  <c r="G122" i="55"/>
  <c r="H122" i="55" s="1"/>
  <c r="P122" i="55"/>
  <c r="Q122" i="55" s="1"/>
  <c r="L122" i="55"/>
  <c r="M122" i="55" s="1"/>
  <c r="H111" i="46"/>
  <c r="H71" i="56"/>
  <c r="K71" i="56" s="1"/>
  <c r="H73" i="42"/>
  <c r="K73" i="42" s="1"/>
  <c r="H36" i="58"/>
  <c r="G51" i="58"/>
  <c r="N146" i="55"/>
  <c r="L120" i="55"/>
  <c r="M120" i="55" s="1"/>
  <c r="I120" i="55"/>
  <c r="J120" i="55" s="1"/>
  <c r="O120" i="55"/>
  <c r="G120" i="55"/>
  <c r="H120" i="55" s="1"/>
  <c r="P120" i="55"/>
  <c r="Q120" i="55" s="1"/>
  <c r="P214" i="58"/>
  <c r="Q214" i="58" s="1"/>
  <c r="O214" i="58"/>
  <c r="H73" i="54"/>
  <c r="K73" i="54" s="1"/>
  <c r="H212" i="42"/>
  <c r="H39" i="58"/>
  <c r="K39" i="58" s="1"/>
  <c r="N149" i="42"/>
  <c r="I123" i="42"/>
  <c r="J123" i="42" s="1"/>
  <c r="O123" i="42"/>
  <c r="G123" i="42"/>
  <c r="H123" i="42" s="1"/>
  <c r="P123" i="42"/>
  <c r="Q123" i="42" s="1"/>
  <c r="L123" i="42"/>
  <c r="M123" i="42" s="1"/>
  <c r="I118" i="42"/>
  <c r="J118" i="42" s="1"/>
  <c r="G118" i="42"/>
  <c r="H118" i="42" s="1"/>
  <c r="N144" i="42"/>
  <c r="L118" i="42"/>
  <c r="M118" i="42" s="1"/>
  <c r="P118" i="42"/>
  <c r="Q118" i="42" s="1"/>
  <c r="O118" i="42"/>
  <c r="O51" i="45"/>
  <c r="P118" i="46"/>
  <c r="Q118" i="46" s="1"/>
  <c r="L118" i="46"/>
  <c r="M118" i="46" s="1"/>
  <c r="N144" i="46"/>
  <c r="O118" i="46"/>
  <c r="G118" i="46"/>
  <c r="H118" i="46" s="1"/>
  <c r="I118" i="46"/>
  <c r="J118" i="46" s="1"/>
  <c r="H94" i="44"/>
  <c r="K94" i="44" s="1"/>
  <c r="Q36" i="57"/>
  <c r="Q51" i="57" s="1"/>
  <c r="P51" i="57"/>
  <c r="Q36" i="44"/>
  <c r="Q51" i="44" s="1"/>
  <c r="P51" i="44"/>
  <c r="K35" i="55"/>
  <c r="O62" i="56"/>
  <c r="O76" i="56" s="1"/>
  <c r="S13" i="6" s="1"/>
  <c r="G62" i="56"/>
  <c r="L62" i="56"/>
  <c r="P62" i="56"/>
  <c r="I62" i="56"/>
  <c r="N88" i="56"/>
  <c r="N76" i="56"/>
  <c r="H92" i="56"/>
  <c r="K92" i="56" s="1"/>
  <c r="H186" i="55"/>
  <c r="K186" i="55" s="1"/>
  <c r="M36" i="42"/>
  <c r="M51" i="42" s="1"/>
  <c r="P10" i="6" s="1"/>
  <c r="L51" i="42"/>
  <c r="K129" i="54"/>
  <c r="I179" i="54"/>
  <c r="K179" i="54" s="1"/>
  <c r="H36" i="53"/>
  <c r="G51" i="53"/>
  <c r="J162" i="44"/>
  <c r="H99" i="56"/>
  <c r="K99" i="56" s="1"/>
  <c r="K160" i="42"/>
  <c r="J86" i="56"/>
  <c r="H87" i="55"/>
  <c r="H65" i="57"/>
  <c r="K65" i="57" s="1"/>
  <c r="H99" i="54"/>
  <c r="K99" i="54" s="1"/>
  <c r="P64" i="53"/>
  <c r="Q64" i="53" s="1"/>
  <c r="I64" i="53"/>
  <c r="J64" i="53" s="1"/>
  <c r="O64" i="53"/>
  <c r="G64" i="53"/>
  <c r="H64" i="53" s="1"/>
  <c r="L64" i="53"/>
  <c r="M64" i="53" s="1"/>
  <c r="N90" i="53"/>
  <c r="H161" i="55"/>
  <c r="K161" i="55" s="1"/>
  <c r="M87" i="44"/>
  <c r="K110" i="45"/>
  <c r="P112" i="53"/>
  <c r="Q112" i="53" s="1"/>
  <c r="O112" i="53"/>
  <c r="G112" i="53"/>
  <c r="H112" i="53" s="1"/>
  <c r="N138" i="53"/>
  <c r="L112" i="53"/>
  <c r="I112" i="53"/>
  <c r="J112" i="53" s="1"/>
  <c r="H74" i="44"/>
  <c r="K74" i="44" s="1"/>
  <c r="H120" i="58"/>
  <c r="K120" i="58" s="1"/>
  <c r="N115" i="56"/>
  <c r="I89" i="56"/>
  <c r="J89" i="56" s="1"/>
  <c r="O89" i="56"/>
  <c r="G89" i="56"/>
  <c r="H89" i="56" s="1"/>
  <c r="L89" i="56"/>
  <c r="M89" i="56" s="1"/>
  <c r="P89" i="56"/>
  <c r="Q89" i="56" s="1"/>
  <c r="H95" i="44"/>
  <c r="K95" i="44" s="1"/>
  <c r="H136" i="53"/>
  <c r="K136" i="53" s="1"/>
  <c r="H145" i="41"/>
  <c r="K145" i="41" s="1"/>
  <c r="Q136" i="56"/>
  <c r="N213" i="53"/>
  <c r="O187" i="53"/>
  <c r="G187" i="53"/>
  <c r="L187" i="53"/>
  <c r="I187" i="53"/>
  <c r="P187" i="53"/>
  <c r="H98" i="45"/>
  <c r="K98" i="45" s="1"/>
  <c r="K185" i="42"/>
  <c r="H211" i="57"/>
  <c r="K211" i="57" s="1"/>
  <c r="H148" i="41"/>
  <c r="K148" i="41" s="1"/>
  <c r="H70" i="56"/>
  <c r="K70" i="56" s="1"/>
  <c r="H68" i="44"/>
  <c r="K68" i="44" s="1"/>
  <c r="Q112" i="57"/>
  <c r="I179" i="45"/>
  <c r="K179" i="45" s="1"/>
  <c r="K129" i="45"/>
  <c r="I125" i="42"/>
  <c r="J125" i="42" s="1"/>
  <c r="O125" i="42"/>
  <c r="G125" i="42"/>
  <c r="H125" i="42" s="1"/>
  <c r="L125" i="42"/>
  <c r="M125" i="42" s="1"/>
  <c r="P125" i="42"/>
  <c r="Q125" i="42" s="1"/>
  <c r="K110" i="42"/>
  <c r="K60" i="56"/>
  <c r="I51" i="54"/>
  <c r="H93" i="53"/>
  <c r="K93" i="53" s="1"/>
  <c r="K137" i="55"/>
  <c r="K185" i="55"/>
  <c r="G124" i="54"/>
  <c r="H124" i="54" s="1"/>
  <c r="P124" i="54"/>
  <c r="Q124" i="54" s="1"/>
  <c r="O124" i="54"/>
  <c r="I124" i="54"/>
  <c r="J124" i="54" s="1"/>
  <c r="L124" i="54"/>
  <c r="M124" i="54" s="1"/>
  <c r="K112" i="45"/>
  <c r="J87" i="42"/>
  <c r="K87" i="42" s="1"/>
  <c r="K210" i="44"/>
  <c r="H211" i="55"/>
  <c r="K211" i="55" s="1"/>
  <c r="I124" i="46"/>
  <c r="J124" i="46" s="1"/>
  <c r="O124" i="46"/>
  <c r="G124" i="46"/>
  <c r="H124" i="46" s="1"/>
  <c r="P124" i="46"/>
  <c r="Q124" i="46" s="1"/>
  <c r="L124" i="46"/>
  <c r="M124" i="46" s="1"/>
  <c r="K85" i="42"/>
  <c r="H97" i="53"/>
  <c r="K97" i="53" s="1"/>
  <c r="P188" i="55"/>
  <c r="N214" i="55"/>
  <c r="O188" i="55"/>
  <c r="G188" i="55"/>
  <c r="H188" i="55" s="1"/>
  <c r="L188" i="55"/>
  <c r="M188" i="55" s="1"/>
  <c r="I188" i="55"/>
  <c r="J188" i="55" s="1"/>
  <c r="K135" i="54"/>
  <c r="M111" i="46"/>
  <c r="H70" i="42"/>
  <c r="K70" i="42" s="1"/>
  <c r="L112" i="46"/>
  <c r="M112" i="46" s="1"/>
  <c r="O112" i="46"/>
  <c r="I112" i="46"/>
  <c r="J112" i="46" s="1"/>
  <c r="N138" i="46"/>
  <c r="G112" i="46"/>
  <c r="H112" i="46" s="1"/>
  <c r="P112" i="46"/>
  <c r="Q112" i="46" s="1"/>
  <c r="H92" i="57"/>
  <c r="K92" i="57" s="1"/>
  <c r="H136" i="42"/>
  <c r="K136" i="42" s="1"/>
  <c r="H99" i="53"/>
  <c r="K99" i="53" s="1"/>
  <c r="O51" i="58"/>
  <c r="P122" i="54"/>
  <c r="Q122" i="54" s="1"/>
  <c r="N148" i="54"/>
  <c r="G122" i="54"/>
  <c r="H122" i="54" s="1"/>
  <c r="O122" i="54"/>
  <c r="L122" i="54"/>
  <c r="M122" i="54" s="1"/>
  <c r="I122" i="54"/>
  <c r="J122" i="54" s="1"/>
  <c r="J137" i="42"/>
  <c r="K137" i="42" s="1"/>
  <c r="H94" i="42"/>
  <c r="K94" i="42" s="1"/>
  <c r="K9" i="44"/>
  <c r="H119" i="57"/>
  <c r="K119" i="57" s="1"/>
  <c r="I179" i="57"/>
  <c r="K179" i="57" s="1"/>
  <c r="K129" i="57"/>
  <c r="H36" i="45"/>
  <c r="G51" i="45"/>
  <c r="H92" i="46"/>
  <c r="K92" i="46" s="1"/>
  <c r="H97" i="46"/>
  <c r="K97" i="46" s="1"/>
  <c r="H39" i="46"/>
  <c r="K39" i="46" s="1"/>
  <c r="H36" i="57"/>
  <c r="G51" i="57"/>
  <c r="O51" i="44"/>
  <c r="G118" i="54"/>
  <c r="H118" i="54" s="1"/>
  <c r="P118" i="54"/>
  <c r="Q118" i="54" s="1"/>
  <c r="L118" i="54"/>
  <c r="M118" i="54" s="1"/>
  <c r="I118" i="54"/>
  <c r="J118" i="54" s="1"/>
  <c r="O118" i="54"/>
  <c r="N144" i="54"/>
  <c r="H74" i="53"/>
  <c r="K74" i="53" s="1"/>
  <c r="H73" i="45"/>
  <c r="K73" i="45" s="1"/>
  <c r="Q211" i="56"/>
  <c r="N149" i="44"/>
  <c r="I123" i="44"/>
  <c r="J123" i="44" s="1"/>
  <c r="P123" i="44"/>
  <c r="Q123" i="44" s="1"/>
  <c r="O123" i="44"/>
  <c r="G123" i="44"/>
  <c r="H123" i="44" s="1"/>
  <c r="L123" i="44"/>
  <c r="M123" i="44" s="1"/>
  <c r="K9" i="45"/>
  <c r="I179" i="46"/>
  <c r="K179" i="46" s="1"/>
  <c r="K129" i="46"/>
  <c r="M36" i="55"/>
  <c r="M51" i="55" s="1"/>
  <c r="L51" i="55"/>
  <c r="K85" i="55"/>
  <c r="H211" i="54"/>
  <c r="K211" i="54" s="1"/>
  <c r="H74" i="45"/>
  <c r="K74" i="45" s="1"/>
  <c r="M36" i="53"/>
  <c r="M51" i="53" s="1"/>
  <c r="P17" i="6" s="1"/>
  <c r="L51" i="53"/>
  <c r="H162" i="44"/>
  <c r="H121" i="42"/>
  <c r="K121" i="42" s="1"/>
  <c r="G163" i="45"/>
  <c r="H163" i="45" s="1"/>
  <c r="P163" i="45"/>
  <c r="Q163" i="45" s="1"/>
  <c r="L163" i="45"/>
  <c r="M163" i="45" s="1"/>
  <c r="N189" i="45"/>
  <c r="I163" i="45"/>
  <c r="J163" i="45" s="1"/>
  <c r="O163" i="45"/>
  <c r="H70" i="46"/>
  <c r="K70" i="46" s="1"/>
  <c r="P89" i="45"/>
  <c r="Q89" i="45" s="1"/>
  <c r="G89" i="45"/>
  <c r="H89" i="45" s="1"/>
  <c r="O89" i="45"/>
  <c r="N115" i="45"/>
  <c r="L89" i="45"/>
  <c r="M89" i="45" s="1"/>
  <c r="I89" i="45"/>
  <c r="J89" i="45" s="1"/>
  <c r="K135" i="42"/>
  <c r="H16" i="42"/>
  <c r="K16" i="42" s="1"/>
  <c r="H16" i="55"/>
  <c r="K16" i="55" s="1"/>
  <c r="H16" i="58"/>
  <c r="K16" i="58" s="1"/>
  <c r="H16" i="44"/>
  <c r="K16" i="44" s="1"/>
  <c r="H16" i="45"/>
  <c r="K16" i="45" s="1"/>
  <c r="H16" i="56"/>
  <c r="K16" i="56" s="1"/>
  <c r="H42" i="58"/>
  <c r="K42" i="58" s="1"/>
  <c r="H16" i="46"/>
  <c r="K16" i="46" s="1"/>
  <c r="H16" i="53"/>
  <c r="K16" i="53" s="1"/>
  <c r="H16" i="57"/>
  <c r="K16" i="57" s="1"/>
  <c r="H16" i="54"/>
  <c r="K16" i="54" s="1"/>
  <c r="H42" i="45"/>
  <c r="K42" i="45" s="1"/>
  <c r="H42" i="53"/>
  <c r="K42" i="53" s="1"/>
  <c r="H42" i="57"/>
  <c r="K42" i="57" s="1"/>
  <c r="H42" i="42"/>
  <c r="K42" i="42" s="1"/>
  <c r="H42" i="54"/>
  <c r="K42" i="54" s="1"/>
  <c r="H42" i="55"/>
  <c r="K42" i="55" s="1"/>
  <c r="H42" i="46"/>
  <c r="K42" i="46" s="1"/>
  <c r="H42" i="56"/>
  <c r="K42" i="56" s="1"/>
  <c r="H67" i="57"/>
  <c r="K67" i="57" s="1"/>
  <c r="H92" i="41"/>
  <c r="K92" i="41" s="1"/>
  <c r="H67" i="45"/>
  <c r="K67" i="45" s="1"/>
  <c r="H42" i="44"/>
  <c r="K42" i="44" s="1"/>
  <c r="J87" i="55"/>
  <c r="I149" i="57"/>
  <c r="J149" i="57" s="1"/>
  <c r="G149" i="57"/>
  <c r="H149" i="57" s="1"/>
  <c r="O149" i="57"/>
  <c r="L149" i="57"/>
  <c r="M149" i="57" s="1"/>
  <c r="P149" i="57"/>
  <c r="Q149" i="57" s="1"/>
  <c r="H39" i="44"/>
  <c r="K39" i="44" s="1"/>
  <c r="H70" i="53"/>
  <c r="K70" i="53" s="1"/>
  <c r="H111" i="57"/>
  <c r="K111" i="57" s="1"/>
  <c r="H136" i="54"/>
  <c r="K136" i="54" s="1"/>
  <c r="H93" i="55"/>
  <c r="K93" i="55" s="1"/>
  <c r="H74" i="54"/>
  <c r="K74" i="54" s="1"/>
  <c r="I119" i="56"/>
  <c r="J119" i="56" s="1"/>
  <c r="P119" i="56"/>
  <c r="Q119" i="56" s="1"/>
  <c r="O119" i="56"/>
  <c r="G119" i="56"/>
  <c r="H119" i="56" s="1"/>
  <c r="N145" i="56"/>
  <c r="L119" i="56"/>
  <c r="M119" i="56" s="1"/>
  <c r="P122" i="42"/>
  <c r="Q122" i="42" s="1"/>
  <c r="L122" i="42"/>
  <c r="M122" i="42" s="1"/>
  <c r="O122" i="42"/>
  <c r="G122" i="42"/>
  <c r="H122" i="42" s="1"/>
  <c r="N148" i="42"/>
  <c r="I122" i="42"/>
  <c r="J122" i="42" s="1"/>
  <c r="H87" i="44"/>
  <c r="K110" i="46"/>
  <c r="L125" i="55"/>
  <c r="M125" i="55" s="1"/>
  <c r="P125" i="55"/>
  <c r="Q125" i="55" s="1"/>
  <c r="G125" i="55"/>
  <c r="H125" i="55" s="1"/>
  <c r="I125" i="55"/>
  <c r="J125" i="55" s="1"/>
  <c r="O125" i="55"/>
  <c r="H222" i="41"/>
  <c r="K222" i="41" s="1"/>
  <c r="M136" i="56"/>
  <c r="H161" i="53"/>
  <c r="H39" i="54"/>
  <c r="K39" i="54" s="1"/>
  <c r="H99" i="57"/>
  <c r="K99" i="57" s="1"/>
  <c r="H61" i="44"/>
  <c r="K61" i="44" s="1"/>
  <c r="O188" i="42"/>
  <c r="I188" i="42"/>
  <c r="P188" i="42"/>
  <c r="Q188" i="42" s="1"/>
  <c r="L188" i="42"/>
  <c r="M188" i="42" s="1"/>
  <c r="N214" i="42"/>
  <c r="G188" i="42"/>
  <c r="H69" i="57"/>
  <c r="K69" i="57" s="1"/>
  <c r="H71" i="44"/>
  <c r="K71" i="44" s="1"/>
  <c r="H72" i="56"/>
  <c r="K72" i="56" s="1"/>
  <c r="L123" i="55"/>
  <c r="M123" i="55" s="1"/>
  <c r="I123" i="55"/>
  <c r="J123" i="55" s="1"/>
  <c r="P123" i="55"/>
  <c r="Q123" i="55" s="1"/>
  <c r="O123" i="55"/>
  <c r="G123" i="55"/>
  <c r="H123" i="55" s="1"/>
  <c r="N149" i="55"/>
  <c r="Q212" i="54"/>
  <c r="P124" i="55"/>
  <c r="Q124" i="55" s="1"/>
  <c r="G124" i="55"/>
  <c r="H124" i="55" s="1"/>
  <c r="O124" i="55"/>
  <c r="L124" i="55"/>
  <c r="M124" i="55" s="1"/>
  <c r="I124" i="55"/>
  <c r="J124" i="55" s="1"/>
  <c r="H64" i="56"/>
  <c r="K64" i="56" s="1"/>
  <c r="Q162" i="45"/>
  <c r="H70" i="57"/>
  <c r="K70" i="57" s="1"/>
  <c r="H95" i="56"/>
  <c r="K95" i="56" s="1"/>
  <c r="H98" i="46"/>
  <c r="K98" i="46" s="1"/>
  <c r="H39" i="42"/>
  <c r="K39" i="42" s="1"/>
  <c r="H61" i="53"/>
  <c r="K61" i="53" s="1"/>
  <c r="K85" i="57"/>
  <c r="H93" i="45"/>
  <c r="K93" i="45" s="1"/>
  <c r="K210" i="57"/>
  <c r="H95" i="45"/>
  <c r="K95" i="45" s="1"/>
  <c r="K160" i="55"/>
  <c r="H94" i="46"/>
  <c r="K94" i="46" s="1"/>
  <c r="H96" i="53"/>
  <c r="K96" i="53" s="1"/>
  <c r="N149" i="58"/>
  <c r="I123" i="58"/>
  <c r="J123" i="58" s="1"/>
  <c r="O123" i="58"/>
  <c r="G123" i="58"/>
  <c r="H123" i="58" s="1"/>
  <c r="L123" i="58"/>
  <c r="M123" i="58" s="1"/>
  <c r="P123" i="58"/>
  <c r="Q123" i="58" s="1"/>
  <c r="P120" i="56"/>
  <c r="Q120" i="56" s="1"/>
  <c r="N146" i="56"/>
  <c r="O120" i="56"/>
  <c r="L120" i="56"/>
  <c r="M120" i="56" s="1"/>
  <c r="I120" i="56"/>
  <c r="J120" i="56" s="1"/>
  <c r="G120" i="56"/>
  <c r="H120" i="56" s="1"/>
  <c r="J87" i="54"/>
  <c r="H186" i="56"/>
  <c r="K186" i="56" s="1"/>
  <c r="I121" i="53"/>
  <c r="J121" i="53" s="1"/>
  <c r="N147" i="53"/>
  <c r="P121" i="53"/>
  <c r="Q121" i="53" s="1"/>
  <c r="L121" i="53"/>
  <c r="M121" i="53" s="1"/>
  <c r="G121" i="53"/>
  <c r="H121" i="53" s="1"/>
  <c r="O121" i="53"/>
  <c r="N115" i="44"/>
  <c r="O89" i="44"/>
  <c r="G89" i="44"/>
  <c r="H89" i="44" s="1"/>
  <c r="L89" i="44"/>
  <c r="M89" i="44" s="1"/>
  <c r="I89" i="44"/>
  <c r="J89" i="44" s="1"/>
  <c r="P89" i="44"/>
  <c r="Q89" i="44" s="1"/>
  <c r="K185" i="45"/>
  <c r="H72" i="57"/>
  <c r="K72" i="57" s="1"/>
  <c r="I118" i="55"/>
  <c r="J118" i="55" s="1"/>
  <c r="P118" i="55"/>
  <c r="Q118" i="55" s="1"/>
  <c r="O118" i="55"/>
  <c r="N144" i="55"/>
  <c r="L118" i="55"/>
  <c r="M118" i="55" s="1"/>
  <c r="G118" i="55"/>
  <c r="H118" i="55" s="1"/>
  <c r="N215" i="54"/>
  <c r="I189" i="54"/>
  <c r="J189" i="54" s="1"/>
  <c r="L189" i="54"/>
  <c r="M189" i="54" s="1"/>
  <c r="P189" i="54"/>
  <c r="Q189" i="54" s="1"/>
  <c r="G189" i="54"/>
  <c r="H189" i="54" s="1"/>
  <c r="O189" i="54"/>
  <c r="H93" i="58"/>
  <c r="K93" i="58" s="1"/>
  <c r="J137" i="58"/>
  <c r="N148" i="46"/>
  <c r="P122" i="46"/>
  <c r="Q122" i="46" s="1"/>
  <c r="I122" i="46"/>
  <c r="J122" i="46" s="1"/>
  <c r="O122" i="46"/>
  <c r="G122" i="46"/>
  <c r="H122" i="46" s="1"/>
  <c r="L122" i="46"/>
  <c r="M122" i="46" s="1"/>
  <c r="K185" i="44"/>
  <c r="H69" i="45"/>
  <c r="K69" i="45" s="1"/>
  <c r="K154" i="53"/>
  <c r="I204" i="53"/>
  <c r="K204" i="53" s="1"/>
  <c r="H93" i="42"/>
  <c r="K93" i="42" s="1"/>
  <c r="G62" i="45"/>
  <c r="N88" i="45"/>
  <c r="P62" i="45"/>
  <c r="I62" i="45"/>
  <c r="L62" i="45"/>
  <c r="O62" i="45"/>
  <c r="N76" i="45"/>
  <c r="H99" i="46"/>
  <c r="K99" i="46" s="1"/>
  <c r="O213" i="58"/>
  <c r="G213" i="58"/>
  <c r="H213" i="58" s="1"/>
  <c r="I213" i="58"/>
  <c r="P213" i="58"/>
  <c r="L213" i="58"/>
  <c r="M213" i="58" s="1"/>
  <c r="H111" i="44"/>
  <c r="K111" i="44" s="1"/>
  <c r="J111" i="53"/>
  <c r="J162" i="57"/>
  <c r="J87" i="58"/>
  <c r="N91" i="46"/>
  <c r="O65" i="46"/>
  <c r="L65" i="46"/>
  <c r="M65" i="46" s="1"/>
  <c r="G65" i="46"/>
  <c r="H65" i="46" s="1"/>
  <c r="I65" i="46"/>
  <c r="J65" i="46" s="1"/>
  <c r="P65" i="46"/>
  <c r="Q65" i="46" s="1"/>
  <c r="M36" i="57"/>
  <c r="M51" i="57" s="1"/>
  <c r="P14" i="6" s="1"/>
  <c r="L51" i="57"/>
  <c r="H36" i="44"/>
  <c r="G51" i="44"/>
  <c r="H61" i="56"/>
  <c r="K61" i="56" s="1"/>
  <c r="J211" i="56"/>
  <c r="H97" i="44"/>
  <c r="K97" i="44" s="1"/>
  <c r="H97" i="57"/>
  <c r="K97" i="57" s="1"/>
  <c r="H36" i="55"/>
  <c r="G51" i="55"/>
  <c r="O121" i="54"/>
  <c r="G121" i="54"/>
  <c r="H121" i="54" s="1"/>
  <c r="I121" i="54"/>
  <c r="J121" i="54" s="1"/>
  <c r="N147" i="54"/>
  <c r="L121" i="54"/>
  <c r="M121" i="54" s="1"/>
  <c r="P121" i="54"/>
  <c r="Q121" i="54" s="1"/>
  <c r="H96" i="58"/>
  <c r="K96" i="58" s="1"/>
  <c r="H211" i="58"/>
  <c r="K211" i="58" s="1"/>
  <c r="I62" i="53"/>
  <c r="G62" i="53"/>
  <c r="P62" i="53"/>
  <c r="O62" i="53"/>
  <c r="L62" i="53"/>
  <c r="N88" i="53"/>
  <c r="N76" i="53"/>
  <c r="M162" i="44"/>
  <c r="I147" i="42"/>
  <c r="J147" i="42" s="1"/>
  <c r="P147" i="42"/>
  <c r="Q147" i="42" s="1"/>
  <c r="N173" i="42"/>
  <c r="O147" i="42"/>
  <c r="L147" i="42"/>
  <c r="M147" i="42" s="1"/>
  <c r="G147" i="42"/>
  <c r="H147" i="42" s="1"/>
  <c r="K137" i="45"/>
  <c r="M86" i="56"/>
  <c r="H19" i="42"/>
  <c r="K19" i="42" s="1"/>
  <c r="H19" i="58"/>
  <c r="K19" i="58" s="1"/>
  <c r="H45" i="57"/>
  <c r="K45" i="57" s="1"/>
  <c r="H19" i="44"/>
  <c r="K19" i="44" s="1"/>
  <c r="H19" i="45"/>
  <c r="K19" i="45" s="1"/>
  <c r="H19" i="53"/>
  <c r="K19" i="53" s="1"/>
  <c r="H19" i="54"/>
  <c r="K19" i="54" s="1"/>
  <c r="H19" i="56"/>
  <c r="K19" i="56" s="1"/>
  <c r="H45" i="45"/>
  <c r="K45" i="45" s="1"/>
  <c r="H19" i="57"/>
  <c r="K19" i="57" s="1"/>
  <c r="H19" i="46"/>
  <c r="K19" i="46" s="1"/>
  <c r="H19" i="55"/>
  <c r="K19" i="55" s="1"/>
  <c r="H45" i="55"/>
  <c r="K45" i="55" s="1"/>
  <c r="H45" i="42"/>
  <c r="K45" i="42" s="1"/>
  <c r="H45" i="53"/>
  <c r="K45" i="53" s="1"/>
  <c r="H120" i="41"/>
  <c r="K120" i="41" s="1"/>
  <c r="H95" i="41"/>
  <c r="K95" i="41" s="1"/>
  <c r="H45" i="46"/>
  <c r="K45" i="46" s="1"/>
  <c r="H45" i="56"/>
  <c r="K45" i="56" s="1"/>
  <c r="H45" i="44"/>
  <c r="K45" i="44" s="1"/>
  <c r="H45" i="58"/>
  <c r="K45" i="58" s="1"/>
  <c r="H45" i="54"/>
  <c r="K45" i="54" s="1"/>
  <c r="H15" i="58"/>
  <c r="K15" i="58" s="1"/>
  <c r="H15" i="57"/>
  <c r="K15" i="57" s="1"/>
  <c r="H15" i="42"/>
  <c r="K15" i="42" s="1"/>
  <c r="H41" i="57"/>
  <c r="K41" i="57" s="1"/>
  <c r="H15" i="54"/>
  <c r="K15" i="54" s="1"/>
  <c r="H41" i="45"/>
  <c r="K41" i="45" s="1"/>
  <c r="H15" i="53"/>
  <c r="K15" i="53" s="1"/>
  <c r="H15" i="45"/>
  <c r="K15" i="45" s="1"/>
  <c r="H15" i="56"/>
  <c r="K15" i="56" s="1"/>
  <c r="H15" i="55"/>
  <c r="K15" i="55" s="1"/>
  <c r="H15" i="46"/>
  <c r="K15" i="46" s="1"/>
  <c r="H15" i="44"/>
  <c r="K15" i="44" s="1"/>
  <c r="H41" i="42"/>
  <c r="K41" i="42" s="1"/>
  <c r="H41" i="44"/>
  <c r="K41" i="44" s="1"/>
  <c r="H41" i="56"/>
  <c r="K41" i="56" s="1"/>
  <c r="H66" i="53"/>
  <c r="K66" i="53" s="1"/>
  <c r="H41" i="55"/>
  <c r="K41" i="55" s="1"/>
  <c r="H41" i="58"/>
  <c r="K41" i="58" s="1"/>
  <c r="H41" i="53"/>
  <c r="K41" i="53" s="1"/>
  <c r="H41" i="54"/>
  <c r="K41" i="54" s="1"/>
  <c r="H41" i="46"/>
  <c r="K41" i="46" s="1"/>
  <c r="H173" i="41"/>
  <c r="K173" i="41" s="1"/>
  <c r="H146" i="41"/>
  <c r="K146" i="41" s="1"/>
  <c r="I124" i="53"/>
  <c r="J124" i="53" s="1"/>
  <c r="L124" i="53"/>
  <c r="M124" i="53" s="1"/>
  <c r="P124" i="53"/>
  <c r="Q124" i="53" s="1"/>
  <c r="O124" i="53"/>
  <c r="G124" i="53"/>
  <c r="H124" i="53" s="1"/>
  <c r="Q87" i="55"/>
  <c r="G65" i="44"/>
  <c r="H65" i="44" s="1"/>
  <c r="P65" i="44"/>
  <c r="Q65" i="44" s="1"/>
  <c r="O65" i="44"/>
  <c r="I65" i="44"/>
  <c r="J65" i="44" s="1"/>
  <c r="L65" i="44"/>
  <c r="M65" i="44" s="1"/>
  <c r="N91" i="44"/>
  <c r="K38" i="53"/>
  <c r="H186" i="42"/>
  <c r="K186" i="42" s="1"/>
  <c r="H136" i="45"/>
  <c r="K136" i="45" s="1"/>
  <c r="L121" i="44"/>
  <c r="M121" i="44" s="1"/>
  <c r="O121" i="44"/>
  <c r="G121" i="44"/>
  <c r="H121" i="44" s="1"/>
  <c r="N147" i="44"/>
  <c r="I121" i="44"/>
  <c r="J121" i="44" s="1"/>
  <c r="P121" i="44"/>
  <c r="Q121" i="44" s="1"/>
  <c r="N90" i="58"/>
  <c r="O64" i="58"/>
  <c r="G64" i="58"/>
  <c r="H64" i="58" s="1"/>
  <c r="L64" i="58"/>
  <c r="M64" i="58" s="1"/>
  <c r="I64" i="58"/>
  <c r="J64" i="58" s="1"/>
  <c r="P64" i="58"/>
  <c r="Q64" i="58" s="1"/>
  <c r="L64" i="42"/>
  <c r="M64" i="42" s="1"/>
  <c r="P64" i="42"/>
  <c r="Q64" i="42" s="1"/>
  <c r="O64" i="42"/>
  <c r="I64" i="42"/>
  <c r="J64" i="42" s="1"/>
  <c r="G64" i="42"/>
  <c r="H64" i="42" s="1"/>
  <c r="N90" i="42"/>
  <c r="Q36" i="46"/>
  <c r="Q51" i="46" s="1"/>
  <c r="P51" i="46"/>
  <c r="I65" i="54"/>
  <c r="J65" i="54" s="1"/>
  <c r="L65" i="54"/>
  <c r="M65" i="54" s="1"/>
  <c r="G65" i="54"/>
  <c r="H65" i="54" s="1"/>
  <c r="P65" i="54"/>
  <c r="Q65" i="54" s="1"/>
  <c r="N91" i="54"/>
  <c r="O65" i="54"/>
  <c r="L124" i="45"/>
  <c r="M124" i="45" s="1"/>
  <c r="P124" i="45"/>
  <c r="Q124" i="45" s="1"/>
  <c r="G124" i="45"/>
  <c r="H124" i="45" s="1"/>
  <c r="O124" i="45"/>
  <c r="I124" i="45"/>
  <c r="J124" i="45" s="1"/>
  <c r="K135" i="55"/>
  <c r="H74" i="46"/>
  <c r="K74" i="46" s="1"/>
  <c r="L213" i="42"/>
  <c r="M213" i="42" s="1"/>
  <c r="O213" i="42"/>
  <c r="G213" i="42"/>
  <c r="H213" i="42" s="1"/>
  <c r="I213" i="42"/>
  <c r="J213" i="42" s="1"/>
  <c r="P213" i="42"/>
  <c r="O123" i="54"/>
  <c r="N149" i="54"/>
  <c r="I123" i="54"/>
  <c r="J123" i="54" s="1"/>
  <c r="G123" i="54"/>
  <c r="H123" i="54" s="1"/>
  <c r="P123" i="54"/>
  <c r="Q123" i="54" s="1"/>
  <c r="L123" i="54"/>
  <c r="M123" i="54" s="1"/>
  <c r="I119" i="46"/>
  <c r="J119" i="46" s="1"/>
  <c r="G119" i="46"/>
  <c r="H119" i="46" s="1"/>
  <c r="P119" i="46"/>
  <c r="Q119" i="46" s="1"/>
  <c r="N145" i="46"/>
  <c r="O119" i="46"/>
  <c r="L119" i="46"/>
  <c r="M119" i="46" s="1"/>
  <c r="H98" i="42"/>
  <c r="K98" i="42" s="1"/>
  <c r="H67" i="42"/>
  <c r="K67" i="42" s="1"/>
  <c r="H73" i="46"/>
  <c r="K73" i="46" s="1"/>
  <c r="K112" i="54"/>
  <c r="H69" i="56"/>
  <c r="K69" i="56" s="1"/>
  <c r="G123" i="56"/>
  <c r="H123" i="56" s="1"/>
  <c r="O123" i="56"/>
  <c r="I123" i="56"/>
  <c r="J123" i="56" s="1"/>
  <c r="P123" i="56"/>
  <c r="Q123" i="56" s="1"/>
  <c r="L123" i="56"/>
  <c r="M123" i="56" s="1"/>
  <c r="N149" i="56"/>
  <c r="M212" i="54"/>
  <c r="H98" i="44"/>
  <c r="K98" i="44" s="1"/>
  <c r="H67" i="46"/>
  <c r="K67" i="46" s="1"/>
  <c r="H66" i="42"/>
  <c r="K66" i="42" s="1"/>
  <c r="K179" i="41"/>
  <c r="K129" i="41"/>
  <c r="H98" i="57"/>
  <c r="K98" i="57" s="1"/>
  <c r="K63" i="42"/>
  <c r="K185" i="54"/>
  <c r="K137" i="57"/>
  <c r="H211" i="46"/>
  <c r="H98" i="54"/>
  <c r="K98" i="54" s="1"/>
  <c r="K100" i="54"/>
  <c r="M87" i="42"/>
  <c r="J138" i="54"/>
  <c r="J162" i="45"/>
  <c r="K100" i="45"/>
  <c r="P90" i="45"/>
  <c r="Q90" i="45" s="1"/>
  <c r="L90" i="45"/>
  <c r="M90" i="45" s="1"/>
  <c r="N116" i="45"/>
  <c r="O90" i="45"/>
  <c r="G90" i="45"/>
  <c r="H90" i="45" s="1"/>
  <c r="I90" i="45"/>
  <c r="J90" i="45" s="1"/>
  <c r="I64" i="57"/>
  <c r="J64" i="57" s="1"/>
  <c r="G64" i="57"/>
  <c r="H64" i="57" s="1"/>
  <c r="O64" i="57"/>
  <c r="N90" i="57"/>
  <c r="L64" i="57"/>
  <c r="M64" i="57" s="1"/>
  <c r="P64" i="57"/>
  <c r="Q64" i="57" s="1"/>
  <c r="H214" i="41"/>
  <c r="K214" i="41" s="1"/>
  <c r="K60" i="44"/>
  <c r="K110" i="58"/>
  <c r="K85" i="54"/>
  <c r="G213" i="56"/>
  <c r="H213" i="56" s="1"/>
  <c r="P213" i="56"/>
  <c r="Q213" i="56" s="1"/>
  <c r="O213" i="56"/>
  <c r="I213" i="56"/>
  <c r="J213" i="56" s="1"/>
  <c r="L213" i="56"/>
  <c r="M213" i="56" s="1"/>
  <c r="K129" i="53"/>
  <c r="I179" i="53"/>
  <c r="K179" i="53" s="1"/>
  <c r="N144" i="57"/>
  <c r="P118" i="57"/>
  <c r="Q118" i="57" s="1"/>
  <c r="I118" i="57"/>
  <c r="J118" i="57" s="1"/>
  <c r="L118" i="57"/>
  <c r="M118" i="57" s="1"/>
  <c r="O118" i="57"/>
  <c r="G118" i="57"/>
  <c r="H118" i="57" s="1"/>
  <c r="K35" i="42"/>
  <c r="H87" i="54"/>
  <c r="H95" i="46"/>
  <c r="K95" i="46" s="1"/>
  <c r="N147" i="57"/>
  <c r="P121" i="57"/>
  <c r="Q121" i="57" s="1"/>
  <c r="G121" i="57"/>
  <c r="H121" i="57" s="1"/>
  <c r="I121" i="57"/>
  <c r="J121" i="57" s="1"/>
  <c r="L121" i="57"/>
  <c r="M121" i="57" s="1"/>
  <c r="O121" i="57"/>
  <c r="K110" i="56"/>
  <c r="K100" i="55"/>
  <c r="H161" i="58"/>
  <c r="K161" i="58" s="1"/>
  <c r="H67" i="55"/>
  <c r="K67" i="55" s="1"/>
  <c r="M137" i="42"/>
  <c r="K100" i="56"/>
  <c r="L163" i="58"/>
  <c r="P163" i="58"/>
  <c r="I163" i="58"/>
  <c r="N189" i="58"/>
  <c r="O163" i="58"/>
  <c r="G163" i="58"/>
  <c r="P65" i="58"/>
  <c r="Q65" i="58" s="1"/>
  <c r="G65" i="58"/>
  <c r="H65" i="58" s="1"/>
  <c r="O65" i="58"/>
  <c r="N91" i="58"/>
  <c r="L65" i="58"/>
  <c r="M65" i="58" s="1"/>
  <c r="I65" i="58"/>
  <c r="J65" i="58" s="1"/>
  <c r="H97" i="42"/>
  <c r="K97" i="42" s="1"/>
  <c r="O145" i="57"/>
  <c r="L145" i="57"/>
  <c r="M145" i="57" s="1"/>
  <c r="N171" i="57"/>
  <c r="I145" i="57"/>
  <c r="J145" i="57" s="1"/>
  <c r="P145" i="57"/>
  <c r="Q145" i="57" s="1"/>
  <c r="G145" i="57"/>
  <c r="H145" i="57" s="1"/>
  <c r="H96" i="46"/>
  <c r="K96" i="46" s="1"/>
  <c r="H92" i="42"/>
  <c r="K92" i="42" s="1"/>
  <c r="H66" i="56"/>
  <c r="K66" i="56" s="1"/>
  <c r="Q36" i="45"/>
  <c r="Q51" i="45" s="1"/>
  <c r="P51" i="45"/>
  <c r="J187" i="58"/>
  <c r="K187" i="58" s="1"/>
  <c r="H211" i="45"/>
  <c r="K211" i="45" s="1"/>
  <c r="Q162" i="57"/>
  <c r="N139" i="58"/>
  <c r="I113" i="58"/>
  <c r="O113" i="58"/>
  <c r="L113" i="58"/>
  <c r="G113" i="58"/>
  <c r="P113" i="58"/>
  <c r="M36" i="44"/>
  <c r="M51" i="44" s="1"/>
  <c r="P11" i="6" s="1"/>
  <c r="L51" i="44"/>
  <c r="H161" i="54"/>
  <c r="P51" i="54"/>
  <c r="K35" i="58"/>
  <c r="M211" i="56"/>
  <c r="N90" i="44"/>
  <c r="L64" i="44"/>
  <c r="M64" i="44" s="1"/>
  <c r="G64" i="44"/>
  <c r="H64" i="44" s="1"/>
  <c r="I64" i="44"/>
  <c r="J64" i="44" s="1"/>
  <c r="P64" i="44"/>
  <c r="Q64" i="44" s="1"/>
  <c r="O64" i="44"/>
  <c r="H98" i="56"/>
  <c r="K98" i="56" s="1"/>
  <c r="K100" i="46"/>
  <c r="O51" i="55"/>
  <c r="Q36" i="42"/>
  <c r="Q51" i="42" s="1"/>
  <c r="P51" i="42"/>
  <c r="H95" i="54"/>
  <c r="K95" i="54" s="1"/>
  <c r="H67" i="56"/>
  <c r="K67" i="56" s="1"/>
  <c r="H65" i="55"/>
  <c r="K65" i="55" s="1"/>
  <c r="J36" i="53"/>
  <c r="J51" i="53" s="1"/>
  <c r="M17" i="6" s="1"/>
  <c r="I51" i="53"/>
  <c r="H71" i="42"/>
  <c r="K71" i="42" s="1"/>
  <c r="G213" i="54"/>
  <c r="H213" i="54" s="1"/>
  <c r="L213" i="54"/>
  <c r="M213" i="54" s="1"/>
  <c r="I213" i="54"/>
  <c r="P213" i="54"/>
  <c r="Q213" i="54" s="1"/>
  <c r="O213" i="54"/>
  <c r="I188" i="44"/>
  <c r="P188" i="44"/>
  <c r="L188" i="44"/>
  <c r="O188" i="44"/>
  <c r="N214" i="44"/>
  <c r="G188" i="44"/>
  <c r="K9" i="54"/>
  <c r="H17" i="46"/>
  <c r="K17" i="46" s="1"/>
  <c r="H17" i="42"/>
  <c r="K17" i="42" s="1"/>
  <c r="H17" i="55"/>
  <c r="K17" i="55" s="1"/>
  <c r="H17" i="56"/>
  <c r="K17" i="56" s="1"/>
  <c r="H17" i="44"/>
  <c r="K17" i="44" s="1"/>
  <c r="H93" i="41"/>
  <c r="K93" i="41" s="1"/>
  <c r="H17" i="57"/>
  <c r="K17" i="57" s="1"/>
  <c r="H17" i="58"/>
  <c r="K17" i="58" s="1"/>
  <c r="H17" i="53"/>
  <c r="K17" i="53" s="1"/>
  <c r="H17" i="54"/>
  <c r="K17" i="54" s="1"/>
  <c r="H43" i="42"/>
  <c r="K43" i="42" s="1"/>
  <c r="H17" i="45"/>
  <c r="K17" i="45" s="1"/>
  <c r="H43" i="54"/>
  <c r="K43" i="54" s="1"/>
  <c r="H118" i="41"/>
  <c r="K118" i="41" s="1"/>
  <c r="H43" i="58"/>
  <c r="K43" i="58" s="1"/>
  <c r="H43" i="53"/>
  <c r="K43" i="53" s="1"/>
  <c r="H68" i="58"/>
  <c r="K68" i="58" s="1"/>
  <c r="H43" i="55"/>
  <c r="K43" i="55" s="1"/>
  <c r="H43" i="56"/>
  <c r="K43" i="56" s="1"/>
  <c r="H43" i="46"/>
  <c r="K43" i="46" s="1"/>
  <c r="H43" i="57"/>
  <c r="K43" i="57" s="1"/>
  <c r="H43" i="44"/>
  <c r="K43" i="44" s="1"/>
  <c r="H43" i="45"/>
  <c r="K43" i="45" s="1"/>
  <c r="H22" i="54"/>
  <c r="K22" i="54" s="1"/>
  <c r="H22" i="55"/>
  <c r="K22" i="55" s="1"/>
  <c r="H22" i="45"/>
  <c r="K22" i="45" s="1"/>
  <c r="H22" i="44"/>
  <c r="K22" i="44" s="1"/>
  <c r="H22" i="46"/>
  <c r="K22" i="46" s="1"/>
  <c r="H22" i="56"/>
  <c r="K22" i="56" s="1"/>
  <c r="H22" i="53"/>
  <c r="K22" i="53" s="1"/>
  <c r="H22" i="57"/>
  <c r="K22" i="57" s="1"/>
  <c r="H22" i="42"/>
  <c r="K22" i="42" s="1"/>
  <c r="H22" i="58"/>
  <c r="K22" i="58" s="1"/>
  <c r="H48" i="57"/>
  <c r="K48" i="57" s="1"/>
  <c r="H48" i="44"/>
  <c r="K48" i="44" s="1"/>
  <c r="H48" i="45"/>
  <c r="K48" i="45" s="1"/>
  <c r="H48" i="46"/>
  <c r="K48" i="46" s="1"/>
  <c r="H48" i="58"/>
  <c r="K48" i="58" s="1"/>
  <c r="H98" i="41"/>
  <c r="K98" i="41" s="1"/>
  <c r="H48" i="53"/>
  <c r="K48" i="53" s="1"/>
  <c r="H48" i="42"/>
  <c r="K48" i="42" s="1"/>
  <c r="H73" i="44"/>
  <c r="K73" i="44" s="1"/>
  <c r="H48" i="55"/>
  <c r="K48" i="55" s="1"/>
  <c r="H48" i="54"/>
  <c r="K48" i="54" s="1"/>
  <c r="H48" i="56"/>
  <c r="K48" i="56" s="1"/>
  <c r="H198" i="41"/>
  <c r="K198" i="41" s="1"/>
  <c r="H123" i="41"/>
  <c r="K123" i="41" s="1"/>
  <c r="H149" i="41"/>
  <c r="K149" i="41" s="1"/>
  <c r="M87" i="55"/>
  <c r="K154" i="54"/>
  <c r="I204" i="54"/>
  <c r="K204" i="54" s="1"/>
  <c r="H73" i="58"/>
  <c r="K73" i="58" s="1"/>
  <c r="Q87" i="44"/>
  <c r="H86" i="53"/>
  <c r="K86" i="53" s="1"/>
  <c r="H73" i="53"/>
  <c r="K73" i="53" s="1"/>
  <c r="K9" i="46"/>
  <c r="G162" i="56"/>
  <c r="N188" i="56"/>
  <c r="O162" i="56"/>
  <c r="L162" i="56"/>
  <c r="I162" i="56"/>
  <c r="P162" i="56"/>
  <c r="P164" i="44"/>
  <c r="Q164" i="44" s="1"/>
  <c r="O164" i="44"/>
  <c r="G164" i="44"/>
  <c r="H164" i="44" s="1"/>
  <c r="L164" i="44"/>
  <c r="M164" i="44" s="1"/>
  <c r="I164" i="44"/>
  <c r="J164" i="44" s="1"/>
  <c r="N190" i="44"/>
  <c r="Q161" i="53"/>
  <c r="H68" i="55"/>
  <c r="K68" i="55" s="1"/>
  <c r="K204" i="41"/>
  <c r="K154" i="41"/>
  <c r="O125" i="57"/>
  <c r="L125" i="57"/>
  <c r="M125" i="57" s="1"/>
  <c r="I125" i="57"/>
  <c r="J125" i="57" s="1"/>
  <c r="G125" i="57"/>
  <c r="H125" i="57" s="1"/>
  <c r="P125" i="57"/>
  <c r="Q125" i="57" s="1"/>
  <c r="H61" i="58"/>
  <c r="K61" i="58" s="1"/>
  <c r="H96" i="44"/>
  <c r="K96" i="44" s="1"/>
  <c r="Q187" i="42"/>
  <c r="G64" i="46"/>
  <c r="H64" i="46" s="1"/>
  <c r="O64" i="46"/>
  <c r="L64" i="46"/>
  <c r="M64" i="46" s="1"/>
  <c r="I64" i="46"/>
  <c r="J64" i="46" s="1"/>
  <c r="N90" i="46"/>
  <c r="P64" i="46"/>
  <c r="Q64" i="46" s="1"/>
  <c r="H93" i="46"/>
  <c r="K93" i="46" s="1"/>
  <c r="I124" i="42"/>
  <c r="J124" i="42" s="1"/>
  <c r="G124" i="42"/>
  <c r="H124" i="42" s="1"/>
  <c r="O124" i="42"/>
  <c r="L124" i="42"/>
  <c r="M124" i="42" s="1"/>
  <c r="P124" i="42"/>
  <c r="Q124" i="42" s="1"/>
  <c r="H68" i="46"/>
  <c r="K68" i="46" s="1"/>
  <c r="H99" i="44"/>
  <c r="K99" i="44" s="1"/>
  <c r="N214" i="46"/>
  <c r="P188" i="46"/>
  <c r="L188" i="46"/>
  <c r="I188" i="46"/>
  <c r="G188" i="46"/>
  <c r="H188" i="46" s="1"/>
  <c r="O188" i="46"/>
  <c r="L149" i="45"/>
  <c r="M149" i="45" s="1"/>
  <c r="P149" i="45"/>
  <c r="Q149" i="45" s="1"/>
  <c r="O149" i="45"/>
  <c r="I149" i="45"/>
  <c r="J149" i="45" s="1"/>
  <c r="G149" i="45"/>
  <c r="H149" i="45" s="1"/>
  <c r="H118" i="53"/>
  <c r="K118" i="53" s="1"/>
  <c r="K135" i="56"/>
  <c r="I212" i="46"/>
  <c r="J212" i="46" s="1"/>
  <c r="P212" i="46"/>
  <c r="Q212" i="46" s="1"/>
  <c r="O212" i="46"/>
  <c r="L212" i="46"/>
  <c r="M212" i="46" s="1"/>
  <c r="G212" i="46"/>
  <c r="H212" i="46" s="1"/>
  <c r="K60" i="42"/>
  <c r="H94" i="57"/>
  <c r="K94" i="57" s="1"/>
  <c r="P124" i="57"/>
  <c r="Q124" i="57" s="1"/>
  <c r="O124" i="57"/>
  <c r="G124" i="57"/>
  <c r="H124" i="57" s="1"/>
  <c r="I124" i="57"/>
  <c r="J124" i="57" s="1"/>
  <c r="L124" i="57"/>
  <c r="M124" i="57" s="1"/>
  <c r="L124" i="58"/>
  <c r="M124" i="58" s="1"/>
  <c r="G124" i="58"/>
  <c r="H124" i="58" s="1"/>
  <c r="I124" i="58"/>
  <c r="J124" i="58" s="1"/>
  <c r="O124" i="58"/>
  <c r="P124" i="58"/>
  <c r="Q124" i="58" s="1"/>
  <c r="N189" i="55"/>
  <c r="I163" i="55"/>
  <c r="P163" i="55"/>
  <c r="Q163" i="55" s="1"/>
  <c r="L163" i="55"/>
  <c r="G163" i="55"/>
  <c r="H163" i="55" s="1"/>
  <c r="O163" i="55"/>
  <c r="O113" i="42"/>
  <c r="G113" i="42"/>
  <c r="N139" i="42"/>
  <c r="P113" i="42"/>
  <c r="L113" i="42"/>
  <c r="M113" i="42" s="1"/>
  <c r="I113" i="42"/>
  <c r="H162" i="45"/>
  <c r="P65" i="42"/>
  <c r="Q65" i="42" s="1"/>
  <c r="L65" i="42"/>
  <c r="M65" i="42" s="1"/>
  <c r="I65" i="42"/>
  <c r="J65" i="42" s="1"/>
  <c r="G65" i="42"/>
  <c r="H65" i="42" s="1"/>
  <c r="N91" i="42"/>
  <c r="O65" i="42"/>
  <c r="H92" i="45"/>
  <c r="K92" i="45" s="1"/>
  <c r="H86" i="42"/>
  <c r="K86" i="42" s="1"/>
  <c r="N148" i="53"/>
  <c r="O122" i="53"/>
  <c r="I122" i="53"/>
  <c r="J122" i="53" s="1"/>
  <c r="L122" i="53"/>
  <c r="M122" i="53" s="1"/>
  <c r="G122" i="53"/>
  <c r="H122" i="53" s="1"/>
  <c r="P122" i="53"/>
  <c r="Q122" i="53" s="1"/>
  <c r="J111" i="46"/>
  <c r="H71" i="55"/>
  <c r="K71" i="55" s="1"/>
  <c r="H136" i="57"/>
  <c r="K136" i="57" s="1"/>
  <c r="H111" i="42"/>
  <c r="K111" i="42" s="1"/>
  <c r="H86" i="46"/>
  <c r="K86" i="46" s="1"/>
  <c r="H66" i="58"/>
  <c r="K66" i="58" s="1"/>
  <c r="K85" i="58"/>
  <c r="N190" i="58"/>
  <c r="G164" i="58"/>
  <c r="H164" i="58" s="1"/>
  <c r="L164" i="58"/>
  <c r="M164" i="58" s="1"/>
  <c r="O164" i="58"/>
  <c r="P164" i="58"/>
  <c r="Q164" i="58" s="1"/>
  <c r="I164" i="58"/>
  <c r="J164" i="58" s="1"/>
  <c r="K110" i="54"/>
  <c r="G62" i="58"/>
  <c r="P62" i="58"/>
  <c r="L62" i="58"/>
  <c r="O62" i="58"/>
  <c r="N88" i="58"/>
  <c r="I62" i="58"/>
  <c r="N76" i="58"/>
  <c r="O122" i="45"/>
  <c r="G122" i="45"/>
  <c r="H122" i="45" s="1"/>
  <c r="L122" i="45"/>
  <c r="M122" i="45" s="1"/>
  <c r="N148" i="45"/>
  <c r="N175" i="45" s="1"/>
  <c r="I122" i="45"/>
  <c r="J122" i="45" s="1"/>
  <c r="P122" i="45"/>
  <c r="Q122" i="45" s="1"/>
  <c r="K188" i="58"/>
  <c r="H161" i="46"/>
  <c r="K161" i="46" s="1"/>
  <c r="O119" i="58"/>
  <c r="L119" i="58"/>
  <c r="M119" i="58" s="1"/>
  <c r="I119" i="58"/>
  <c r="J119" i="58" s="1"/>
  <c r="G119" i="58"/>
  <c r="H119" i="58" s="1"/>
  <c r="N145" i="58"/>
  <c r="P119" i="58"/>
  <c r="Q119" i="58" s="1"/>
  <c r="Q137" i="58"/>
  <c r="N146" i="42"/>
  <c r="L120" i="42"/>
  <c r="M120" i="42" s="1"/>
  <c r="O120" i="42"/>
  <c r="I120" i="42"/>
  <c r="J120" i="42" s="1"/>
  <c r="G120" i="42"/>
  <c r="H120" i="42" s="1"/>
  <c r="P120" i="42"/>
  <c r="Q120" i="42" s="1"/>
  <c r="L91" i="56"/>
  <c r="M91" i="56" s="1"/>
  <c r="N117" i="56"/>
  <c r="I91" i="56"/>
  <c r="J91" i="56" s="1"/>
  <c r="P91" i="56"/>
  <c r="Q91" i="56" s="1"/>
  <c r="O91" i="56"/>
  <c r="G91" i="56"/>
  <c r="H91" i="56" s="1"/>
  <c r="O113" i="56"/>
  <c r="G113" i="56"/>
  <c r="H113" i="56" s="1"/>
  <c r="I113" i="56"/>
  <c r="J113" i="56" s="1"/>
  <c r="L113" i="56"/>
  <c r="M113" i="56" s="1"/>
  <c r="N139" i="56"/>
  <c r="P113" i="56"/>
  <c r="Q113" i="56" s="1"/>
  <c r="O120" i="53"/>
  <c r="G120" i="53"/>
  <c r="H120" i="53" s="1"/>
  <c r="L120" i="53"/>
  <c r="M120" i="53" s="1"/>
  <c r="I120" i="53"/>
  <c r="J120" i="53" s="1"/>
  <c r="N146" i="53"/>
  <c r="P120" i="53"/>
  <c r="Q120" i="53" s="1"/>
  <c r="J36" i="45"/>
  <c r="J51" i="45" s="1"/>
  <c r="M12" i="6" s="1"/>
  <c r="I51" i="45"/>
  <c r="H186" i="53"/>
  <c r="K186" i="53" s="1"/>
  <c r="K112" i="42"/>
  <c r="H211" i="42"/>
  <c r="K211" i="42" s="1"/>
  <c r="I120" i="54"/>
  <c r="J120" i="54" s="1"/>
  <c r="N146" i="54"/>
  <c r="O120" i="54"/>
  <c r="P120" i="54"/>
  <c r="Q120" i="54" s="1"/>
  <c r="L120" i="54"/>
  <c r="M120" i="54" s="1"/>
  <c r="G120" i="54"/>
  <c r="H120" i="54" s="1"/>
  <c r="M162" i="57"/>
  <c r="Q87" i="58"/>
  <c r="I179" i="44"/>
  <c r="K179" i="44" s="1"/>
  <c r="K129" i="44"/>
  <c r="H67" i="58"/>
  <c r="K67" i="58" s="1"/>
  <c r="P62" i="57"/>
  <c r="I62" i="57"/>
  <c r="O62" i="57"/>
  <c r="G62" i="57"/>
  <c r="L62" i="57"/>
  <c r="N88" i="57"/>
  <c r="N76" i="57"/>
  <c r="H68" i="56"/>
  <c r="K68" i="56" s="1"/>
  <c r="J36" i="44"/>
  <c r="J51" i="44" s="1"/>
  <c r="M11" i="6" s="1"/>
  <c r="I51" i="44"/>
  <c r="H211" i="44"/>
  <c r="K211" i="44" s="1"/>
  <c r="H69" i="46"/>
  <c r="K69" i="46" s="1"/>
  <c r="H211" i="56"/>
  <c r="K38" i="44"/>
  <c r="M36" i="56"/>
  <c r="M51" i="56" s="1"/>
  <c r="P13" i="6" s="1"/>
  <c r="L51" i="56"/>
  <c r="N144" i="56"/>
  <c r="I118" i="56"/>
  <c r="J118" i="56" s="1"/>
  <c r="P118" i="56"/>
  <c r="Q118" i="56" s="1"/>
  <c r="O118" i="56"/>
  <c r="L118" i="56"/>
  <c r="M118" i="56" s="1"/>
  <c r="G118" i="56"/>
  <c r="H118" i="56" s="1"/>
  <c r="K100" i="58"/>
  <c r="O122" i="56"/>
  <c r="G122" i="56"/>
  <c r="H122" i="56" s="1"/>
  <c r="L122" i="56"/>
  <c r="M122" i="56" s="1"/>
  <c r="I122" i="56"/>
  <c r="J122" i="56" s="1"/>
  <c r="P122" i="56"/>
  <c r="Q122" i="56" s="1"/>
  <c r="N148" i="56"/>
  <c r="Q36" i="55"/>
  <c r="Q51" i="55" s="1"/>
  <c r="P51" i="55"/>
  <c r="L62" i="42"/>
  <c r="P62" i="42"/>
  <c r="N88" i="42"/>
  <c r="I62" i="42"/>
  <c r="G62" i="42"/>
  <c r="O62" i="42"/>
  <c r="N76" i="42"/>
  <c r="K110" i="55"/>
  <c r="I91" i="55"/>
  <c r="J91" i="55" s="1"/>
  <c r="N117" i="55"/>
  <c r="L91" i="55"/>
  <c r="M91" i="55" s="1"/>
  <c r="G91" i="55"/>
  <c r="H91" i="55" s="1"/>
  <c r="O91" i="55"/>
  <c r="P91" i="55"/>
  <c r="Q91" i="55" s="1"/>
  <c r="O51" i="53"/>
  <c r="H36" i="54"/>
  <c r="K36" i="54" s="1"/>
  <c r="H186" i="54"/>
  <c r="K186" i="54" s="1"/>
  <c r="H20" i="44"/>
  <c r="K20" i="44" s="1"/>
  <c r="H20" i="45"/>
  <c r="K20" i="45" s="1"/>
  <c r="H20" i="53"/>
  <c r="K20" i="53" s="1"/>
  <c r="H20" i="42"/>
  <c r="K20" i="42" s="1"/>
  <c r="H20" i="58"/>
  <c r="K20" i="58" s="1"/>
  <c r="H20" i="56"/>
  <c r="K20" i="56" s="1"/>
  <c r="H20" i="55"/>
  <c r="K20" i="55" s="1"/>
  <c r="H20" i="57"/>
  <c r="K20" i="57" s="1"/>
  <c r="H46" i="53"/>
  <c r="K46" i="53" s="1"/>
  <c r="H20" i="46"/>
  <c r="K20" i="46" s="1"/>
  <c r="H20" i="54"/>
  <c r="K20" i="54" s="1"/>
  <c r="H121" i="41"/>
  <c r="K121" i="41" s="1"/>
  <c r="H46" i="57"/>
  <c r="K46" i="57" s="1"/>
  <c r="H46" i="44"/>
  <c r="K46" i="44" s="1"/>
  <c r="H46" i="56"/>
  <c r="K46" i="56" s="1"/>
  <c r="H46" i="55"/>
  <c r="K46" i="55" s="1"/>
  <c r="H71" i="45"/>
  <c r="K71" i="45" s="1"/>
  <c r="H46" i="58"/>
  <c r="K46" i="58" s="1"/>
  <c r="H96" i="41"/>
  <c r="K96" i="41" s="1"/>
  <c r="H46" i="42"/>
  <c r="K46" i="42" s="1"/>
  <c r="H46" i="45"/>
  <c r="K46" i="45" s="1"/>
  <c r="H46" i="54"/>
  <c r="K46" i="54" s="1"/>
  <c r="H46" i="46"/>
  <c r="K46" i="46" s="1"/>
  <c r="H196" i="41"/>
  <c r="K196" i="41" s="1"/>
  <c r="H71" i="57"/>
  <c r="K71" i="57" s="1"/>
  <c r="H21" i="57"/>
  <c r="K21" i="57" s="1"/>
  <c r="H21" i="56"/>
  <c r="K21" i="56" s="1"/>
  <c r="H47" i="44"/>
  <c r="K47" i="44" s="1"/>
  <c r="H21" i="55"/>
  <c r="K21" i="55" s="1"/>
  <c r="H21" i="42"/>
  <c r="K21" i="42" s="1"/>
  <c r="H21" i="53"/>
  <c r="K21" i="53" s="1"/>
  <c r="H21" i="46"/>
  <c r="K21" i="46" s="1"/>
  <c r="H21" i="54"/>
  <c r="K21" i="54" s="1"/>
  <c r="H21" i="44"/>
  <c r="K21" i="44" s="1"/>
  <c r="H21" i="45"/>
  <c r="K21" i="45" s="1"/>
  <c r="H21" i="58"/>
  <c r="K21" i="58" s="1"/>
  <c r="H47" i="42"/>
  <c r="K47" i="42" s="1"/>
  <c r="H97" i="41"/>
  <c r="K97" i="41" s="1"/>
  <c r="H122" i="41"/>
  <c r="K122" i="41" s="1"/>
  <c r="H47" i="46"/>
  <c r="K47" i="46" s="1"/>
  <c r="H197" i="41"/>
  <c r="K197" i="41" s="1"/>
  <c r="H47" i="57"/>
  <c r="K47" i="57" s="1"/>
  <c r="H47" i="45"/>
  <c r="K47" i="45" s="1"/>
  <c r="H47" i="55"/>
  <c r="K47" i="55" s="1"/>
  <c r="H47" i="56"/>
  <c r="K47" i="56" s="1"/>
  <c r="H47" i="58"/>
  <c r="K47" i="58" s="1"/>
  <c r="H47" i="53"/>
  <c r="K47" i="53" s="1"/>
  <c r="H47" i="54"/>
  <c r="K47" i="54" s="1"/>
  <c r="H39" i="41"/>
  <c r="K39" i="41" s="1"/>
  <c r="H13" i="53"/>
  <c r="K13" i="53" s="1"/>
  <c r="H13" i="42"/>
  <c r="K13" i="42" s="1"/>
  <c r="H13" i="55"/>
  <c r="K13" i="55" s="1"/>
  <c r="H13" i="54"/>
  <c r="K13" i="54" s="1"/>
  <c r="H13" i="45"/>
  <c r="K13" i="45" s="1"/>
  <c r="H13" i="56"/>
  <c r="K13" i="56" s="1"/>
  <c r="H13" i="58"/>
  <c r="K13" i="58" s="1"/>
  <c r="H13" i="46"/>
  <c r="K13" i="46" s="1"/>
  <c r="H13" i="44"/>
  <c r="K13" i="44" s="1"/>
  <c r="H13" i="57"/>
  <c r="K13" i="57" s="1"/>
  <c r="H86" i="56"/>
  <c r="H61" i="57"/>
  <c r="K61" i="57" s="1"/>
  <c r="H71" i="46"/>
  <c r="K71" i="46" s="1"/>
  <c r="I119" i="55"/>
  <c r="J119" i="55" s="1"/>
  <c r="P119" i="55"/>
  <c r="Q119" i="55" s="1"/>
  <c r="N145" i="55"/>
  <c r="L119" i="55"/>
  <c r="M119" i="55" s="1"/>
  <c r="O119" i="55"/>
  <c r="G119" i="55"/>
  <c r="H119" i="55" s="1"/>
  <c r="H96" i="42"/>
  <c r="K96" i="42" s="1"/>
  <c r="J87" i="44"/>
  <c r="H96" i="57"/>
  <c r="K96" i="57" s="1"/>
  <c r="H61" i="54"/>
  <c r="K61" i="54" s="1"/>
  <c r="H66" i="54"/>
  <c r="K66" i="54" s="1"/>
  <c r="I204" i="44"/>
  <c r="K204" i="44" s="1"/>
  <c r="K154" i="44"/>
  <c r="J136" i="56"/>
  <c r="P62" i="46"/>
  <c r="I62" i="46"/>
  <c r="N88" i="46"/>
  <c r="O62" i="46"/>
  <c r="G62" i="46"/>
  <c r="L62" i="46"/>
  <c r="N76" i="46"/>
  <c r="H74" i="58"/>
  <c r="K74" i="58" s="1"/>
  <c r="K85" i="46"/>
  <c r="I125" i="58"/>
  <c r="J125" i="58" s="1"/>
  <c r="P125" i="58"/>
  <c r="Q125" i="58" s="1"/>
  <c r="G125" i="58"/>
  <c r="H125" i="58" s="1"/>
  <c r="L125" i="58"/>
  <c r="M125" i="58" s="1"/>
  <c r="O125" i="58"/>
  <c r="N148" i="44"/>
  <c r="P122" i="44"/>
  <c r="Q122" i="44" s="1"/>
  <c r="O122" i="44"/>
  <c r="G122" i="44"/>
  <c r="H122" i="44" s="1"/>
  <c r="L122" i="44"/>
  <c r="M122" i="44" s="1"/>
  <c r="I122" i="44"/>
  <c r="J122" i="44" s="1"/>
  <c r="H92" i="58"/>
  <c r="K92" i="58" s="1"/>
  <c r="H39" i="56"/>
  <c r="K39" i="56" s="1"/>
  <c r="H136" i="44"/>
  <c r="K136" i="44" s="1"/>
  <c r="H99" i="45"/>
  <c r="K99" i="45" s="1"/>
  <c r="I188" i="54"/>
  <c r="P188" i="54"/>
  <c r="Q188" i="54" s="1"/>
  <c r="L188" i="54"/>
  <c r="G188" i="54"/>
  <c r="H188" i="54" s="1"/>
  <c r="O188" i="54"/>
  <c r="N214" i="54"/>
  <c r="H73" i="57"/>
  <c r="K73" i="57" s="1"/>
  <c r="K129" i="58"/>
  <c r="I179" i="58"/>
  <c r="K179" i="58" s="1"/>
  <c r="M112" i="57"/>
  <c r="H99" i="42"/>
  <c r="K99" i="42" s="1"/>
  <c r="P120" i="45"/>
  <c r="Q120" i="45" s="1"/>
  <c r="O120" i="45"/>
  <c r="G120" i="45"/>
  <c r="H120" i="45" s="1"/>
  <c r="L120" i="45"/>
  <c r="M120" i="45" s="1"/>
  <c r="I120" i="45"/>
  <c r="J120" i="45" s="1"/>
  <c r="N146" i="45"/>
  <c r="H186" i="46"/>
  <c r="K186" i="46" s="1"/>
  <c r="K85" i="44"/>
  <c r="N145" i="53"/>
  <c r="I119" i="53"/>
  <c r="J119" i="53" s="1"/>
  <c r="L119" i="53"/>
  <c r="M119" i="53" s="1"/>
  <c r="P119" i="53"/>
  <c r="Q119" i="53" s="1"/>
  <c r="O119" i="53"/>
  <c r="G119" i="53"/>
  <c r="H119" i="53" s="1"/>
  <c r="Q211" i="46"/>
  <c r="K137" i="44"/>
  <c r="O138" i="45"/>
  <c r="G138" i="45"/>
  <c r="H138" i="45" s="1"/>
  <c r="I138" i="45"/>
  <c r="P138" i="45"/>
  <c r="L138" i="45"/>
  <c r="N164" i="45"/>
  <c r="P213" i="55"/>
  <c r="O213" i="55"/>
  <c r="G213" i="55"/>
  <c r="H213" i="55" s="1"/>
  <c r="L213" i="55"/>
  <c r="M213" i="55" s="1"/>
  <c r="I213" i="55"/>
  <c r="J213" i="55" s="1"/>
  <c r="H138" i="54"/>
  <c r="M162" i="45"/>
  <c r="Q87" i="45"/>
  <c r="P89" i="53"/>
  <c r="Q89" i="53" s="1"/>
  <c r="L89" i="53"/>
  <c r="M89" i="53" s="1"/>
  <c r="I89" i="53"/>
  <c r="J89" i="53" s="1"/>
  <c r="G89" i="53"/>
  <c r="H89" i="53" s="1"/>
  <c r="N115" i="53"/>
  <c r="O89" i="53"/>
  <c r="K35" i="54"/>
  <c r="H186" i="58"/>
  <c r="K186" i="58" s="1"/>
  <c r="H95" i="42"/>
  <c r="K95" i="42" s="1"/>
  <c r="H64" i="45"/>
  <c r="K64" i="45" s="1"/>
  <c r="K129" i="55"/>
  <c r="I179" i="55"/>
  <c r="K179" i="55" s="1"/>
  <c r="K60" i="55"/>
  <c r="K60" i="58"/>
  <c r="K129" i="56"/>
  <c r="I179" i="56"/>
  <c r="K179" i="56" s="1"/>
  <c r="K187" i="56"/>
  <c r="L121" i="55"/>
  <c r="M121" i="55" s="1"/>
  <c r="N147" i="55"/>
  <c r="P121" i="55"/>
  <c r="Q121" i="55" s="1"/>
  <c r="G121" i="55"/>
  <c r="H121" i="55" s="1"/>
  <c r="O121" i="55"/>
  <c r="I121" i="55"/>
  <c r="J121" i="55" s="1"/>
  <c r="H96" i="55"/>
  <c r="K96" i="55" s="1"/>
  <c r="Q111" i="46"/>
  <c r="K210" i="54"/>
  <c r="H66" i="44"/>
  <c r="K66" i="44" s="1"/>
  <c r="H70" i="58"/>
  <c r="K70" i="58" s="1"/>
  <c r="P113" i="54"/>
  <c r="L113" i="54"/>
  <c r="G113" i="54"/>
  <c r="I113" i="54"/>
  <c r="O113" i="54"/>
  <c r="N139" i="54"/>
  <c r="O121" i="46"/>
  <c r="G121" i="46"/>
  <c r="H121" i="46" s="1"/>
  <c r="N147" i="46"/>
  <c r="I121" i="46"/>
  <c r="J121" i="46" s="1"/>
  <c r="P121" i="46"/>
  <c r="Q121" i="46" s="1"/>
  <c r="L121" i="46"/>
  <c r="M121" i="46" s="1"/>
  <c r="H95" i="53"/>
  <c r="K95" i="53" s="1"/>
  <c r="H61" i="55"/>
  <c r="K61" i="55" s="1"/>
  <c r="J36" i="58"/>
  <c r="J51" i="58" s="1"/>
  <c r="I51" i="58"/>
  <c r="H94" i="55"/>
  <c r="K94" i="55" s="1"/>
  <c r="H96" i="45"/>
  <c r="K96" i="45" s="1"/>
  <c r="H68" i="54"/>
  <c r="K68" i="54" s="1"/>
  <c r="K185" i="57"/>
  <c r="M212" i="42"/>
  <c r="K35" i="57"/>
  <c r="K185" i="58"/>
  <c r="M137" i="58"/>
  <c r="H147" i="41"/>
  <c r="K147" i="41" s="1"/>
  <c r="K135" i="53"/>
  <c r="G119" i="42"/>
  <c r="H119" i="42" s="1"/>
  <c r="I119" i="42"/>
  <c r="J119" i="42" s="1"/>
  <c r="O119" i="42"/>
  <c r="L119" i="42"/>
  <c r="M119" i="42" s="1"/>
  <c r="N145" i="42"/>
  <c r="P119" i="42"/>
  <c r="Q119" i="42" s="1"/>
  <c r="O138" i="42"/>
  <c r="G138" i="42"/>
  <c r="H138" i="42" s="1"/>
  <c r="L138" i="42"/>
  <c r="M138" i="42" s="1"/>
  <c r="I138" i="42"/>
  <c r="J138" i="42" s="1"/>
  <c r="P138" i="42"/>
  <c r="Q138" i="42" s="1"/>
  <c r="N164" i="42"/>
  <c r="O213" i="46"/>
  <c r="P213" i="46"/>
  <c r="Q213" i="46" s="1"/>
  <c r="G213" i="46"/>
  <c r="H213" i="46" s="1"/>
  <c r="L213" i="46"/>
  <c r="M213" i="46" s="1"/>
  <c r="I213" i="46"/>
  <c r="J213" i="46" s="1"/>
  <c r="K154" i="58"/>
  <c r="I204" i="58"/>
  <c r="K204" i="58" s="1"/>
  <c r="H111" i="53"/>
  <c r="K210" i="45"/>
  <c r="G188" i="57"/>
  <c r="O188" i="57"/>
  <c r="N214" i="57"/>
  <c r="L188" i="57"/>
  <c r="I188" i="57"/>
  <c r="P188" i="57"/>
  <c r="K135" i="58"/>
  <c r="H87" i="58"/>
  <c r="G62" i="44"/>
  <c r="I62" i="44"/>
  <c r="O62" i="44"/>
  <c r="P62" i="44"/>
  <c r="L62" i="44"/>
  <c r="N88" i="44"/>
  <c r="N76" i="44"/>
  <c r="N90" i="54"/>
  <c r="P64" i="54"/>
  <c r="O64" i="54"/>
  <c r="G64" i="54"/>
  <c r="L64" i="54"/>
  <c r="M64" i="54" s="1"/>
  <c r="I64" i="54"/>
  <c r="J64" i="54" s="1"/>
  <c r="H68" i="45"/>
  <c r="K68" i="45" s="1"/>
  <c r="Q212" i="45"/>
  <c r="H66" i="45"/>
  <c r="K66" i="45" s="1"/>
  <c r="Q36" i="56"/>
  <c r="Q51" i="56" s="1"/>
  <c r="P51" i="56"/>
  <c r="P62" i="55"/>
  <c r="N88" i="55"/>
  <c r="L62" i="55"/>
  <c r="I62" i="55"/>
  <c r="G62" i="55"/>
  <c r="O62" i="55"/>
  <c r="N76" i="55"/>
  <c r="H36" i="42"/>
  <c r="G51" i="42"/>
  <c r="H72" i="46"/>
  <c r="K72" i="46" s="1"/>
  <c r="Q36" i="53"/>
  <c r="Q51" i="53" s="1"/>
  <c r="P51" i="53"/>
  <c r="H23" i="58"/>
  <c r="K23" i="58" s="1"/>
  <c r="H23" i="57"/>
  <c r="K23" i="57" s="1"/>
  <c r="H23" i="56"/>
  <c r="K23" i="56" s="1"/>
  <c r="H23" i="55"/>
  <c r="K23" i="55" s="1"/>
  <c r="H23" i="45"/>
  <c r="K23" i="45" s="1"/>
  <c r="H23" i="44"/>
  <c r="K23" i="44" s="1"/>
  <c r="H23" i="42"/>
  <c r="K23" i="42" s="1"/>
  <c r="H23" i="53"/>
  <c r="K23" i="53" s="1"/>
  <c r="H23" i="46"/>
  <c r="K23" i="46" s="1"/>
  <c r="H23" i="54"/>
  <c r="K23" i="54" s="1"/>
  <c r="H49" i="54"/>
  <c r="K49" i="54" s="1"/>
  <c r="H99" i="41"/>
  <c r="K99" i="41" s="1"/>
  <c r="H49" i="45"/>
  <c r="K49" i="45" s="1"/>
  <c r="H49" i="53"/>
  <c r="K49" i="53" s="1"/>
  <c r="H49" i="58"/>
  <c r="K49" i="58" s="1"/>
  <c r="H49" i="44"/>
  <c r="K49" i="44" s="1"/>
  <c r="H49" i="57"/>
  <c r="K49" i="57" s="1"/>
  <c r="H49" i="46"/>
  <c r="K49" i="46" s="1"/>
  <c r="H49" i="56"/>
  <c r="K49" i="56" s="1"/>
  <c r="H124" i="41"/>
  <c r="K124" i="41" s="1"/>
  <c r="H49" i="55"/>
  <c r="K49" i="55" s="1"/>
  <c r="H49" i="42"/>
  <c r="K49" i="42" s="1"/>
  <c r="H199" i="41"/>
  <c r="K199" i="41" s="1"/>
  <c r="H10" i="57"/>
  <c r="K10" i="57" s="1"/>
  <c r="H186" i="44"/>
  <c r="K186" i="44" s="1"/>
  <c r="H186" i="57"/>
  <c r="K186" i="57" s="1"/>
  <c r="H86" i="55"/>
  <c r="K86" i="55" s="1"/>
  <c r="H10" i="56"/>
  <c r="K10" i="56" s="1"/>
  <c r="H136" i="58"/>
  <c r="K136" i="58" s="1"/>
  <c r="H161" i="57"/>
  <c r="K161" i="57" s="1"/>
  <c r="H10" i="54"/>
  <c r="K10" i="54" s="1"/>
  <c r="H10" i="46"/>
  <c r="K10" i="46" s="1"/>
  <c r="H10" i="58"/>
  <c r="K10" i="58" s="1"/>
  <c r="H86" i="54"/>
  <c r="K86" i="54" s="1"/>
  <c r="H10" i="55"/>
  <c r="K10" i="55" s="1"/>
  <c r="H86" i="44"/>
  <c r="K86" i="44" s="1"/>
  <c r="H10" i="44"/>
  <c r="K10" i="44" s="1"/>
  <c r="H10" i="42"/>
  <c r="K10" i="42" s="1"/>
  <c r="H111" i="54"/>
  <c r="K111" i="54" s="1"/>
  <c r="H10" i="45"/>
  <c r="K10" i="45" s="1"/>
  <c r="H10" i="53"/>
  <c r="K10" i="53" s="1"/>
  <c r="H61" i="46"/>
  <c r="H86" i="58"/>
  <c r="K86" i="58" s="1"/>
  <c r="H161" i="44"/>
  <c r="K161" i="44" s="1"/>
  <c r="H18" i="57"/>
  <c r="K18" i="57" s="1"/>
  <c r="H18" i="45"/>
  <c r="K18" i="45" s="1"/>
  <c r="H18" i="56"/>
  <c r="K18" i="56" s="1"/>
  <c r="H18" i="54"/>
  <c r="K18" i="54" s="1"/>
  <c r="H18" i="55"/>
  <c r="K18" i="55" s="1"/>
  <c r="H18" i="46"/>
  <c r="K18" i="46" s="1"/>
  <c r="H18" i="58"/>
  <c r="K18" i="58" s="1"/>
  <c r="H18" i="42"/>
  <c r="K18" i="42" s="1"/>
  <c r="H18" i="44"/>
  <c r="K18" i="44" s="1"/>
  <c r="H18" i="53"/>
  <c r="K18" i="53" s="1"/>
  <c r="H44" i="55"/>
  <c r="K44" i="55" s="1"/>
  <c r="H119" i="41"/>
  <c r="K119" i="41" s="1"/>
  <c r="H44" i="44"/>
  <c r="K44" i="44" s="1"/>
  <c r="H44" i="45"/>
  <c r="K44" i="45" s="1"/>
  <c r="H44" i="57"/>
  <c r="K44" i="57" s="1"/>
  <c r="H44" i="53"/>
  <c r="K44" i="53" s="1"/>
  <c r="H44" i="46"/>
  <c r="K44" i="46" s="1"/>
  <c r="H44" i="56"/>
  <c r="K44" i="56" s="1"/>
  <c r="H44" i="54"/>
  <c r="K44" i="54" s="1"/>
  <c r="H69" i="42"/>
  <c r="K69" i="42" s="1"/>
  <c r="H94" i="41"/>
  <c r="K94" i="41" s="1"/>
  <c r="H44" i="42"/>
  <c r="K44" i="42" s="1"/>
  <c r="H44" i="58"/>
  <c r="K44" i="58" s="1"/>
  <c r="I112" i="56"/>
  <c r="O112" i="56"/>
  <c r="L112" i="56"/>
  <c r="G112" i="56"/>
  <c r="P112" i="56"/>
  <c r="N138" i="56"/>
  <c r="H39" i="53"/>
  <c r="K39" i="53" s="1"/>
  <c r="K35" i="44"/>
  <c r="N165" i="46"/>
  <c r="I139" i="46"/>
  <c r="J139" i="46" s="1"/>
  <c r="P139" i="46"/>
  <c r="Q139" i="46" s="1"/>
  <c r="L139" i="46"/>
  <c r="M139" i="46" s="1"/>
  <c r="O139" i="46"/>
  <c r="G139" i="46"/>
  <c r="H139" i="46" s="1"/>
  <c r="H93" i="56"/>
  <c r="K93" i="56" s="1"/>
  <c r="H70" i="44"/>
  <c r="K70" i="44" s="1"/>
  <c r="H69" i="53"/>
  <c r="K69" i="53" s="1"/>
  <c r="H99" i="55"/>
  <c r="K99" i="55" s="1"/>
  <c r="H136" i="56"/>
  <c r="K110" i="44"/>
  <c r="G164" i="55"/>
  <c r="H164" i="55" s="1"/>
  <c r="N190" i="55"/>
  <c r="L164" i="55"/>
  <c r="M164" i="55" s="1"/>
  <c r="P164" i="55"/>
  <c r="Q164" i="55" s="1"/>
  <c r="O164" i="55"/>
  <c r="I164" i="55"/>
  <c r="J164" i="55" s="1"/>
  <c r="H36" i="46"/>
  <c r="G51" i="46"/>
  <c r="G89" i="55"/>
  <c r="H89" i="55" s="1"/>
  <c r="L89" i="55"/>
  <c r="M89" i="55" s="1"/>
  <c r="N115" i="55"/>
  <c r="P89" i="55"/>
  <c r="Q89" i="55" s="1"/>
  <c r="O89" i="55"/>
  <c r="I89" i="55"/>
  <c r="J89" i="55" s="1"/>
  <c r="H67" i="44"/>
  <c r="K67" i="44" s="1"/>
  <c r="H161" i="45"/>
  <c r="K161" i="45" s="1"/>
  <c r="H95" i="58"/>
  <c r="K95" i="58" s="1"/>
  <c r="M212" i="58"/>
  <c r="H71" i="53"/>
  <c r="K71" i="53" s="1"/>
  <c r="H72" i="42"/>
  <c r="K72" i="42" s="1"/>
  <c r="K9" i="56"/>
  <c r="K162" i="54"/>
  <c r="H97" i="55"/>
  <c r="K97" i="55" s="1"/>
  <c r="K9" i="42"/>
  <c r="H111" i="58"/>
  <c r="K111" i="58" s="1"/>
  <c r="O138" i="57"/>
  <c r="P138" i="57"/>
  <c r="I138" i="57"/>
  <c r="L138" i="57"/>
  <c r="M138" i="57" s="1"/>
  <c r="G138" i="57"/>
  <c r="H138" i="57" s="1"/>
  <c r="N164" i="57"/>
  <c r="K9" i="53"/>
  <c r="N170" i="53"/>
  <c r="I144" i="53"/>
  <c r="J144" i="53" s="1"/>
  <c r="P144" i="53"/>
  <c r="Q144" i="53" s="1"/>
  <c r="O144" i="53"/>
  <c r="G144" i="53"/>
  <c r="H144" i="53" s="1"/>
  <c r="L144" i="53"/>
  <c r="M144" i="53" s="1"/>
  <c r="H97" i="56"/>
  <c r="K97" i="56" s="1"/>
  <c r="K110" i="57"/>
  <c r="H98" i="55"/>
  <c r="K98" i="55" s="1"/>
  <c r="H119" i="45"/>
  <c r="K119" i="45" s="1"/>
  <c r="P120" i="57"/>
  <c r="Q120" i="57" s="1"/>
  <c r="O120" i="57"/>
  <c r="G120" i="57"/>
  <c r="H120" i="57" s="1"/>
  <c r="N146" i="57"/>
  <c r="L120" i="57"/>
  <c r="M120" i="57" s="1"/>
  <c r="I120" i="57"/>
  <c r="J120" i="57" s="1"/>
  <c r="H66" i="55"/>
  <c r="K66" i="55" s="1"/>
  <c r="H136" i="46"/>
  <c r="K136" i="46" s="1"/>
  <c r="H70" i="55"/>
  <c r="K70" i="55" s="1"/>
  <c r="J211" i="46"/>
  <c r="H71" i="58"/>
  <c r="K71" i="58" s="1"/>
  <c r="Q112" i="45"/>
  <c r="K85" i="45"/>
  <c r="N139" i="45"/>
  <c r="P113" i="45"/>
  <c r="Q113" i="45" s="1"/>
  <c r="O113" i="45"/>
  <c r="L113" i="45"/>
  <c r="G113" i="45"/>
  <c r="H113" i="45" s="1"/>
  <c r="I113" i="45"/>
  <c r="J113" i="45" s="1"/>
  <c r="N147" i="56"/>
  <c r="G121" i="56"/>
  <c r="H121" i="56" s="1"/>
  <c r="L121" i="56"/>
  <c r="M121" i="56" s="1"/>
  <c r="P121" i="56"/>
  <c r="Q121" i="56" s="1"/>
  <c r="O121" i="56"/>
  <c r="I121" i="56"/>
  <c r="J121" i="56" s="1"/>
  <c r="K210" i="42"/>
  <c r="H74" i="57"/>
  <c r="K74" i="57" s="1"/>
  <c r="H74" i="42"/>
  <c r="K74" i="42" s="1"/>
  <c r="K160" i="57"/>
  <c r="K60" i="54"/>
  <c r="K135" i="57"/>
  <c r="O118" i="45"/>
  <c r="P118" i="45"/>
  <c r="Q118" i="45" s="1"/>
  <c r="N144" i="45"/>
  <c r="L118" i="45"/>
  <c r="M118" i="45" s="1"/>
  <c r="I118" i="45"/>
  <c r="J118" i="45" s="1"/>
  <c r="G118" i="45"/>
  <c r="H118" i="45" s="1"/>
  <c r="I163" i="56"/>
  <c r="J163" i="56" s="1"/>
  <c r="O163" i="56"/>
  <c r="G163" i="56"/>
  <c r="H163" i="56" s="1"/>
  <c r="L163" i="56"/>
  <c r="M163" i="56" s="1"/>
  <c r="P163" i="56"/>
  <c r="Q163" i="56" s="1"/>
  <c r="N189" i="56"/>
  <c r="O137" i="46"/>
  <c r="G137" i="46"/>
  <c r="N163" i="46"/>
  <c r="L137" i="46"/>
  <c r="P137" i="46"/>
  <c r="I137" i="46"/>
  <c r="H97" i="58"/>
  <c r="K97" i="58" s="1"/>
  <c r="H86" i="45"/>
  <c r="K86" i="45" s="1"/>
  <c r="H69" i="58"/>
  <c r="K69" i="58" s="1"/>
  <c r="H94" i="56"/>
  <c r="K94" i="56" s="1"/>
  <c r="M87" i="54"/>
  <c r="H95" i="57"/>
  <c r="K95" i="57" s="1"/>
  <c r="K35" i="45"/>
  <c r="H189" i="41"/>
  <c r="K189" i="41" s="1"/>
  <c r="H93" i="44"/>
  <c r="K93" i="44" s="1"/>
  <c r="M36" i="58"/>
  <c r="M51" i="58" s="1"/>
  <c r="L51" i="58"/>
  <c r="H96" i="54"/>
  <c r="K96" i="54" s="1"/>
  <c r="H92" i="55"/>
  <c r="K92" i="55" s="1"/>
  <c r="K9" i="55"/>
  <c r="H111" i="56"/>
  <c r="K111" i="56" s="1"/>
  <c r="J212" i="42"/>
  <c r="H61" i="42"/>
  <c r="K61" i="42" s="1"/>
  <c r="I118" i="44"/>
  <c r="J118" i="44" s="1"/>
  <c r="N144" i="44"/>
  <c r="L118" i="44"/>
  <c r="M118" i="44" s="1"/>
  <c r="P118" i="44"/>
  <c r="Q118" i="44" s="1"/>
  <c r="G118" i="44"/>
  <c r="H118" i="44" s="1"/>
  <c r="O118" i="44"/>
  <c r="H61" i="45"/>
  <c r="K61" i="45" s="1"/>
  <c r="H137" i="58"/>
  <c r="K9" i="57"/>
  <c r="K210" i="55"/>
  <c r="H94" i="54"/>
  <c r="K94" i="54" s="1"/>
  <c r="K185" i="46"/>
  <c r="H162" i="57"/>
  <c r="M87" i="58"/>
  <c r="H74" i="56"/>
  <c r="K74" i="56" s="1"/>
  <c r="J36" i="57"/>
  <c r="J51" i="57" s="1"/>
  <c r="M14" i="6" s="1"/>
  <c r="I51" i="57"/>
  <c r="K62" i="54"/>
  <c r="O89" i="57"/>
  <c r="N115" i="57"/>
  <c r="I89" i="57"/>
  <c r="J89" i="57" s="1"/>
  <c r="G89" i="57"/>
  <c r="H89" i="57" s="1"/>
  <c r="P89" i="57"/>
  <c r="Q89" i="57" s="1"/>
  <c r="L89" i="57"/>
  <c r="M89" i="57" s="1"/>
  <c r="H73" i="55"/>
  <c r="K73" i="55" s="1"/>
  <c r="J212" i="45"/>
  <c r="K212" i="45" s="1"/>
  <c r="H36" i="56"/>
  <c r="G51" i="56"/>
  <c r="H72" i="53"/>
  <c r="K72" i="53" s="1"/>
  <c r="H67" i="53"/>
  <c r="K67" i="53" s="1"/>
  <c r="P124" i="56"/>
  <c r="Q124" i="56" s="1"/>
  <c r="L124" i="56"/>
  <c r="M124" i="56" s="1"/>
  <c r="I124" i="56"/>
  <c r="J124" i="56" s="1"/>
  <c r="O124" i="56"/>
  <c r="G124" i="56"/>
  <c r="H124" i="56" s="1"/>
  <c r="J36" i="55"/>
  <c r="J51" i="55" s="1"/>
  <c r="I51" i="55"/>
  <c r="J36" i="42"/>
  <c r="J51" i="42" s="1"/>
  <c r="M10" i="6" s="1"/>
  <c r="I51" i="42"/>
  <c r="P122" i="58"/>
  <c r="Q122" i="58" s="1"/>
  <c r="I122" i="58"/>
  <c r="J122" i="58" s="1"/>
  <c r="N148" i="58"/>
  <c r="O122" i="58"/>
  <c r="G122" i="58"/>
  <c r="H122" i="58" s="1"/>
  <c r="L122" i="58"/>
  <c r="M122" i="58" s="1"/>
  <c r="H67" i="54"/>
  <c r="K67" i="54" s="1"/>
  <c r="K187" i="54"/>
  <c r="P125" i="56"/>
  <c r="Q125" i="56" s="1"/>
  <c r="O125" i="56"/>
  <c r="G125" i="56"/>
  <c r="H125" i="56" s="1"/>
  <c r="L125" i="56"/>
  <c r="M125" i="56" s="1"/>
  <c r="I125" i="56"/>
  <c r="J125" i="56" s="1"/>
  <c r="H174" i="41"/>
  <c r="K174" i="41" s="1"/>
  <c r="H223" i="41"/>
  <c r="K223" i="41" s="1"/>
  <c r="H14" i="57"/>
  <c r="K14" i="57" s="1"/>
  <c r="H14" i="45"/>
  <c r="K14" i="45" s="1"/>
  <c r="H14" i="53"/>
  <c r="K14" i="53" s="1"/>
  <c r="H14" i="42"/>
  <c r="K14" i="42" s="1"/>
  <c r="H14" i="56"/>
  <c r="K14" i="56" s="1"/>
  <c r="H14" i="46"/>
  <c r="K14" i="46" s="1"/>
  <c r="H14" i="54"/>
  <c r="K14" i="54" s="1"/>
  <c r="H14" i="44"/>
  <c r="K14" i="44" s="1"/>
  <c r="H14" i="58"/>
  <c r="K14" i="58" s="1"/>
  <c r="H14" i="55"/>
  <c r="K14" i="55" s="1"/>
  <c r="H40" i="57"/>
  <c r="K40" i="57" s="1"/>
  <c r="H40" i="44"/>
  <c r="K40" i="44" s="1"/>
  <c r="H40" i="54"/>
  <c r="K40" i="54" s="1"/>
  <c r="H40" i="45"/>
  <c r="K40" i="45" s="1"/>
  <c r="H40" i="53"/>
  <c r="K40" i="53" s="1"/>
  <c r="H40" i="42"/>
  <c r="K40" i="42" s="1"/>
  <c r="H40" i="46"/>
  <c r="K40" i="46" s="1"/>
  <c r="H40" i="58"/>
  <c r="K40" i="58" s="1"/>
  <c r="H40" i="55"/>
  <c r="K40" i="55" s="1"/>
  <c r="H40" i="56"/>
  <c r="K40" i="56" s="1"/>
  <c r="H98" i="53"/>
  <c r="K98" i="53" s="1"/>
  <c r="H123" i="57"/>
  <c r="K123" i="57" s="1"/>
  <c r="O65" i="53"/>
  <c r="P65" i="53"/>
  <c r="Q65" i="53" s="1"/>
  <c r="N91" i="53"/>
  <c r="L65" i="53"/>
  <c r="M65" i="53" s="1"/>
  <c r="I65" i="53"/>
  <c r="J65" i="53" s="1"/>
  <c r="G65" i="53"/>
  <c r="H65" i="53" s="1"/>
  <c r="I89" i="46"/>
  <c r="J89" i="46" s="1"/>
  <c r="O89" i="46"/>
  <c r="G89" i="46"/>
  <c r="H89" i="46" s="1"/>
  <c r="L89" i="46"/>
  <c r="M89" i="46" s="1"/>
  <c r="N115" i="46"/>
  <c r="P89" i="46"/>
  <c r="Q89" i="46" s="1"/>
  <c r="K113" i="46"/>
  <c r="I122" i="57"/>
  <c r="J122" i="57" s="1"/>
  <c r="P122" i="57"/>
  <c r="Q122" i="57" s="1"/>
  <c r="N148" i="57"/>
  <c r="N175" i="57" s="1"/>
  <c r="O122" i="57"/>
  <c r="G122" i="57"/>
  <c r="H122" i="57" s="1"/>
  <c r="L122" i="57"/>
  <c r="M122" i="57" s="1"/>
  <c r="H86" i="57"/>
  <c r="K86" i="57" s="1"/>
  <c r="H93" i="54"/>
  <c r="K93" i="54" s="1"/>
  <c r="L146" i="58"/>
  <c r="M146" i="58" s="1"/>
  <c r="G146" i="58"/>
  <c r="H146" i="58" s="1"/>
  <c r="O146" i="58"/>
  <c r="I146" i="58"/>
  <c r="J146" i="58" s="1"/>
  <c r="N172" i="58"/>
  <c r="P146" i="58"/>
  <c r="Q146" i="58" s="1"/>
  <c r="K154" i="56"/>
  <c r="I204" i="56"/>
  <c r="K204" i="56" s="1"/>
  <c r="I162" i="53"/>
  <c r="J162" i="53" s="1"/>
  <c r="N188" i="53"/>
  <c r="P162" i="53"/>
  <c r="Q162" i="53" s="1"/>
  <c r="O162" i="53"/>
  <c r="L162" i="53"/>
  <c r="M162" i="53" s="1"/>
  <c r="G162" i="53"/>
  <c r="H162" i="53" s="1"/>
  <c r="H211" i="41"/>
  <c r="K211" i="41" s="1"/>
  <c r="H144" i="41"/>
  <c r="K144" i="41" s="1"/>
  <c r="M161" i="53"/>
  <c r="J36" i="46"/>
  <c r="J51" i="46" s="1"/>
  <c r="M16" i="6" s="1"/>
  <c r="I51" i="46"/>
  <c r="K63" i="55"/>
  <c r="H69" i="55"/>
  <c r="K69" i="55" s="1"/>
  <c r="L89" i="58"/>
  <c r="M89" i="58" s="1"/>
  <c r="P89" i="58"/>
  <c r="Q89" i="58" s="1"/>
  <c r="I89" i="58"/>
  <c r="J89" i="58" s="1"/>
  <c r="N115" i="58"/>
  <c r="O89" i="58"/>
  <c r="G89" i="58"/>
  <c r="H89" i="58" s="1"/>
  <c r="H69" i="54"/>
  <c r="K69" i="54" s="1"/>
  <c r="H99" i="58"/>
  <c r="K99" i="58" s="1"/>
  <c r="L121" i="58"/>
  <c r="M121" i="58" s="1"/>
  <c r="N147" i="58"/>
  <c r="P121" i="58"/>
  <c r="Q121" i="58" s="1"/>
  <c r="G121" i="58"/>
  <c r="H121" i="58" s="1"/>
  <c r="O121" i="58"/>
  <c r="I121" i="58"/>
  <c r="J121" i="58" s="1"/>
  <c r="M187" i="42"/>
  <c r="N144" i="58"/>
  <c r="O118" i="58"/>
  <c r="L118" i="58"/>
  <c r="M118" i="58" s="1"/>
  <c r="G118" i="58"/>
  <c r="H118" i="58" s="1"/>
  <c r="I118" i="58"/>
  <c r="J118" i="58" s="1"/>
  <c r="P118" i="58"/>
  <c r="Q118" i="58" s="1"/>
  <c r="H97" i="54"/>
  <c r="K97" i="54" s="1"/>
  <c r="I204" i="45"/>
  <c r="K204" i="45" s="1"/>
  <c r="K154" i="45"/>
  <c r="Q162" i="42"/>
  <c r="H111" i="45"/>
  <c r="K111" i="45" s="1"/>
  <c r="G64" i="55"/>
  <c r="H64" i="55" s="1"/>
  <c r="O64" i="55"/>
  <c r="I64" i="55"/>
  <c r="J64" i="55" s="1"/>
  <c r="P64" i="55"/>
  <c r="Q64" i="55" s="1"/>
  <c r="N90" i="55"/>
  <c r="L64" i="55"/>
  <c r="M64" i="55" s="1"/>
  <c r="K135" i="45"/>
  <c r="K162" i="46"/>
  <c r="K212" i="55"/>
  <c r="K210" i="58"/>
  <c r="H94" i="45"/>
  <c r="K94" i="45" s="1"/>
  <c r="I204" i="46"/>
  <c r="K204" i="46" s="1"/>
  <c r="K154" i="46"/>
  <c r="N171" i="45"/>
  <c r="L145" i="45"/>
  <c r="M145" i="45" s="1"/>
  <c r="P145" i="45"/>
  <c r="Q145" i="45" s="1"/>
  <c r="O145" i="45"/>
  <c r="I145" i="45"/>
  <c r="J145" i="45" s="1"/>
  <c r="G145" i="45"/>
  <c r="H145" i="45" s="1"/>
  <c r="G90" i="56"/>
  <c r="H90" i="56" s="1"/>
  <c r="I90" i="56"/>
  <c r="J90" i="56" s="1"/>
  <c r="L90" i="56"/>
  <c r="M90" i="56" s="1"/>
  <c r="N116" i="56"/>
  <c r="P90" i="56"/>
  <c r="Q90" i="56" s="1"/>
  <c r="O90" i="56"/>
  <c r="L89" i="42"/>
  <c r="M89" i="42" s="1"/>
  <c r="P89" i="42"/>
  <c r="Q89" i="42" s="1"/>
  <c r="I89" i="42"/>
  <c r="J89" i="42" s="1"/>
  <c r="G89" i="42"/>
  <c r="H89" i="42" s="1"/>
  <c r="N115" i="42"/>
  <c r="O89" i="42"/>
  <c r="M211" i="46"/>
  <c r="G163" i="44"/>
  <c r="H163" i="44" s="1"/>
  <c r="L163" i="44"/>
  <c r="M163" i="44" s="1"/>
  <c r="I163" i="44"/>
  <c r="J163" i="44" s="1"/>
  <c r="P163" i="44"/>
  <c r="Q163" i="44" s="1"/>
  <c r="O163" i="44"/>
  <c r="N189" i="44"/>
  <c r="J187" i="55"/>
  <c r="K187" i="55" s="1"/>
  <c r="P188" i="45"/>
  <c r="I188" i="45"/>
  <c r="J188" i="45" s="1"/>
  <c r="N214" i="45"/>
  <c r="O188" i="45"/>
  <c r="G188" i="45"/>
  <c r="H188" i="45" s="1"/>
  <c r="L188" i="45"/>
  <c r="J87" i="45"/>
  <c r="K87" i="45" s="1"/>
  <c r="K212" i="56"/>
  <c r="H72" i="55"/>
  <c r="K72" i="55" s="1"/>
  <c r="H136" i="55"/>
  <c r="K136" i="55" s="1"/>
  <c r="K160" i="44"/>
  <c r="H68" i="53"/>
  <c r="K68" i="53" s="1"/>
  <c r="G65" i="45"/>
  <c r="H65" i="45" s="1"/>
  <c r="P65" i="45"/>
  <c r="Q65" i="45" s="1"/>
  <c r="N91" i="45"/>
  <c r="L65" i="45"/>
  <c r="M65" i="45" s="1"/>
  <c r="I65" i="45"/>
  <c r="J65" i="45" s="1"/>
  <c r="O65" i="45"/>
  <c r="G113" i="57"/>
  <c r="H113" i="57" s="1"/>
  <c r="N139" i="57"/>
  <c r="I113" i="57"/>
  <c r="J113" i="57" s="1"/>
  <c r="L113" i="57"/>
  <c r="M113" i="57" s="1"/>
  <c r="P113" i="57"/>
  <c r="Q113" i="57" s="1"/>
  <c r="O113" i="57"/>
  <c r="N146" i="46"/>
  <c r="I120" i="46"/>
  <c r="J120" i="46" s="1"/>
  <c r="G120" i="46"/>
  <c r="H120" i="46" s="1"/>
  <c r="P120" i="46"/>
  <c r="Q120" i="46" s="1"/>
  <c r="O120" i="46"/>
  <c r="L120" i="46"/>
  <c r="M120" i="46" s="1"/>
  <c r="O213" i="45"/>
  <c r="L213" i="45"/>
  <c r="I213" i="45"/>
  <c r="J213" i="45" s="1"/>
  <c r="P213" i="45"/>
  <c r="Q213" i="45" s="1"/>
  <c r="G213" i="45"/>
  <c r="K9" i="58"/>
  <c r="Q87" i="54"/>
  <c r="O113" i="53"/>
  <c r="L113" i="53"/>
  <c r="M113" i="53" s="1"/>
  <c r="P113" i="53"/>
  <c r="Q113" i="53" s="1"/>
  <c r="N139" i="53"/>
  <c r="I113" i="53"/>
  <c r="J113" i="53" s="1"/>
  <c r="G113" i="53"/>
  <c r="H113" i="53" s="1"/>
  <c r="L125" i="53"/>
  <c r="M125" i="53" s="1"/>
  <c r="I125" i="53"/>
  <c r="J125" i="53" s="1"/>
  <c r="P125" i="53"/>
  <c r="Q125" i="53" s="1"/>
  <c r="G125" i="53"/>
  <c r="H125" i="53" s="1"/>
  <c r="O125" i="53"/>
  <c r="P119" i="44"/>
  <c r="Q119" i="44" s="1"/>
  <c r="G119" i="44"/>
  <c r="H119" i="44" s="1"/>
  <c r="O119" i="44"/>
  <c r="I119" i="44"/>
  <c r="J119" i="44" s="1"/>
  <c r="N145" i="44"/>
  <c r="L119" i="44"/>
  <c r="M119" i="44" s="1"/>
  <c r="Q36" i="58"/>
  <c r="Q51" i="58" s="1"/>
  <c r="P51" i="58"/>
  <c r="H72" i="58"/>
  <c r="K72" i="58" s="1"/>
  <c r="G163" i="42"/>
  <c r="O163" i="42"/>
  <c r="N189" i="42"/>
  <c r="L163" i="42"/>
  <c r="P163" i="42"/>
  <c r="Q163" i="42" s="1"/>
  <c r="I163" i="42"/>
  <c r="J163" i="42" s="1"/>
  <c r="H92" i="44"/>
  <c r="K92" i="44" s="1"/>
  <c r="H65" i="56"/>
  <c r="K65" i="56" s="1"/>
  <c r="I89" i="54"/>
  <c r="J89" i="54" s="1"/>
  <c r="P89" i="54"/>
  <c r="Q89" i="54" s="1"/>
  <c r="O89" i="54"/>
  <c r="N115" i="54"/>
  <c r="G89" i="54"/>
  <c r="H89" i="54" s="1"/>
  <c r="L89" i="54"/>
  <c r="M89" i="54" s="1"/>
  <c r="H94" i="58"/>
  <c r="K94" i="58" s="1"/>
  <c r="K60" i="45"/>
  <c r="H72" i="44"/>
  <c r="K72" i="44" s="1"/>
  <c r="K185" i="56"/>
  <c r="H94" i="53"/>
  <c r="K94" i="53" s="1"/>
  <c r="K60" i="57"/>
  <c r="M36" i="45"/>
  <c r="M51" i="45" s="1"/>
  <c r="P12" i="6" s="1"/>
  <c r="L51" i="45"/>
  <c r="H161" i="56"/>
  <c r="M112" i="42"/>
  <c r="H211" i="53"/>
  <c r="K211" i="53" s="1"/>
  <c r="L125" i="46"/>
  <c r="M125" i="46" s="1"/>
  <c r="I125" i="46"/>
  <c r="J125" i="46" s="1"/>
  <c r="P125" i="46"/>
  <c r="Q125" i="46" s="1"/>
  <c r="G125" i="46"/>
  <c r="H125" i="46" s="1"/>
  <c r="O125" i="46"/>
  <c r="O137" i="53"/>
  <c r="P137" i="53"/>
  <c r="Q137" i="53" s="1"/>
  <c r="N163" i="53"/>
  <c r="L137" i="53"/>
  <c r="M137" i="53" s="1"/>
  <c r="I137" i="53"/>
  <c r="G137" i="53"/>
  <c r="H137" i="53" s="1"/>
  <c r="P123" i="46"/>
  <c r="Q123" i="46" s="1"/>
  <c r="N149" i="46"/>
  <c r="G123" i="46"/>
  <c r="H123" i="46" s="1"/>
  <c r="O123" i="46"/>
  <c r="L123" i="46"/>
  <c r="M123" i="46" s="1"/>
  <c r="I123" i="46"/>
  <c r="J123" i="46" s="1"/>
  <c r="P120" i="44"/>
  <c r="Q120" i="44" s="1"/>
  <c r="N146" i="44"/>
  <c r="L120" i="44"/>
  <c r="M120" i="44" s="1"/>
  <c r="I120" i="44"/>
  <c r="J120" i="44" s="1"/>
  <c r="O120" i="44"/>
  <c r="G120" i="44"/>
  <c r="H120" i="44" s="1"/>
  <c r="O51" i="57"/>
  <c r="K100" i="44"/>
  <c r="P88" i="54"/>
  <c r="Q88" i="54" s="1"/>
  <c r="N114" i="54"/>
  <c r="O88" i="54"/>
  <c r="G88" i="54"/>
  <c r="H88" i="54" s="1"/>
  <c r="L88" i="54"/>
  <c r="M88" i="54" s="1"/>
  <c r="I88" i="54"/>
  <c r="J88" i="54" s="1"/>
  <c r="H92" i="54"/>
  <c r="K92" i="54" s="1"/>
  <c r="J36" i="56"/>
  <c r="J51" i="56" s="1"/>
  <c r="M13" i="6" s="1"/>
  <c r="I51" i="56"/>
  <c r="H96" i="56"/>
  <c r="K96" i="56" s="1"/>
  <c r="H72" i="54"/>
  <c r="K72" i="54" s="1"/>
  <c r="Q187" i="54"/>
  <c r="Q162" i="44"/>
  <c r="H93" i="57"/>
  <c r="K93" i="57" s="1"/>
  <c r="G51" i="41"/>
  <c r="H212" i="41"/>
  <c r="K212" i="41" s="1"/>
  <c r="H213" i="41"/>
  <c r="K213" i="41" s="1"/>
  <c r="G191" i="41"/>
  <c r="H191" i="41" s="1"/>
  <c r="L191" i="41"/>
  <c r="M191" i="41" s="1"/>
  <c r="I191" i="41"/>
  <c r="J191" i="41" s="1"/>
  <c r="N217" i="41"/>
  <c r="O191" i="41"/>
  <c r="P191" i="41"/>
  <c r="Q191" i="41" s="1"/>
  <c r="H215" i="41"/>
  <c r="K215" i="41" s="1"/>
  <c r="N167" i="41"/>
  <c r="P141" i="41"/>
  <c r="Q141" i="41" s="1"/>
  <c r="G141" i="41"/>
  <c r="H141" i="41" s="1"/>
  <c r="I141" i="41"/>
  <c r="J141" i="41" s="1"/>
  <c r="L141" i="41"/>
  <c r="M141" i="41" s="1"/>
  <c r="O141" i="41"/>
  <c r="N117" i="41"/>
  <c r="P91" i="41"/>
  <c r="Q91" i="41" s="1"/>
  <c r="L91" i="41"/>
  <c r="M91" i="41" s="1"/>
  <c r="I91" i="41"/>
  <c r="J91" i="41" s="1"/>
  <c r="G91" i="41"/>
  <c r="H91" i="41" s="1"/>
  <c r="O91" i="41"/>
  <c r="H38" i="41"/>
  <c r="I62" i="41"/>
  <c r="J62" i="41" s="1"/>
  <c r="N88" i="41"/>
  <c r="G62" i="41"/>
  <c r="H62" i="41" s="1"/>
  <c r="I64" i="41"/>
  <c r="J64" i="41" s="1"/>
  <c r="N90" i="41"/>
  <c r="G64" i="41"/>
  <c r="H64" i="41" s="1"/>
  <c r="O115" i="41"/>
  <c r="P115" i="41"/>
  <c r="Q115" i="41" s="1"/>
  <c r="I115" i="41"/>
  <c r="J115" i="41" s="1"/>
  <c r="G115" i="41"/>
  <c r="H115" i="41" s="1"/>
  <c r="L115" i="41"/>
  <c r="M115" i="41" s="1"/>
  <c r="I89" i="41"/>
  <c r="J89" i="41" s="1"/>
  <c r="G89" i="41"/>
  <c r="H89" i="41" s="1"/>
  <c r="P89" i="41"/>
  <c r="Q89" i="41" s="1"/>
  <c r="O89" i="41"/>
  <c r="H170" i="41"/>
  <c r="K170" i="41" s="1"/>
  <c r="K175" i="41"/>
  <c r="I86" i="41"/>
  <c r="J86" i="41" s="1"/>
  <c r="P86" i="41"/>
  <c r="Q86" i="41" s="1"/>
  <c r="G86" i="41"/>
  <c r="H86" i="41" s="1"/>
  <c r="O86" i="41"/>
  <c r="H172" i="41"/>
  <c r="K172" i="41" s="1"/>
  <c r="G87" i="41"/>
  <c r="H87" i="41" s="1"/>
  <c r="P87" i="41"/>
  <c r="Q87" i="41" s="1"/>
  <c r="O87" i="41"/>
  <c r="I87" i="41"/>
  <c r="J87" i="41" s="1"/>
  <c r="H171" i="41"/>
  <c r="K171" i="41" s="1"/>
  <c r="O113" i="41"/>
  <c r="P113" i="41"/>
  <c r="Q113" i="41" s="1"/>
  <c r="I113" i="41"/>
  <c r="J113" i="41" s="1"/>
  <c r="L113" i="41"/>
  <c r="M113" i="41" s="1"/>
  <c r="G113" i="41"/>
  <c r="L86" i="41"/>
  <c r="M86" i="41" s="1"/>
  <c r="L89" i="41"/>
  <c r="M89" i="41" s="1"/>
  <c r="L87" i="41"/>
  <c r="M87" i="41" s="1"/>
  <c r="L51" i="41"/>
  <c r="H61" i="41"/>
  <c r="K61" i="41" s="1"/>
  <c r="H10" i="41"/>
  <c r="K10" i="41" s="1"/>
  <c r="H18" i="41"/>
  <c r="K18" i="41" s="1"/>
  <c r="H44" i="41"/>
  <c r="K44" i="41" s="1"/>
  <c r="H69" i="41"/>
  <c r="K69" i="41" s="1"/>
  <c r="H16" i="41"/>
  <c r="K16" i="41" s="1"/>
  <c r="H42" i="41"/>
  <c r="K42" i="41" s="1"/>
  <c r="H67" i="41"/>
  <c r="K67" i="41" s="1"/>
  <c r="H19" i="41"/>
  <c r="K19" i="41" s="1"/>
  <c r="H45" i="41"/>
  <c r="K45" i="41" s="1"/>
  <c r="H70" i="41"/>
  <c r="K70" i="41" s="1"/>
  <c r="H14" i="41"/>
  <c r="K14" i="41" s="1"/>
  <c r="H40" i="41"/>
  <c r="K40" i="41" s="1"/>
  <c r="H15" i="41"/>
  <c r="K15" i="41" s="1"/>
  <c r="H41" i="41"/>
  <c r="K41" i="41" s="1"/>
  <c r="H66" i="41"/>
  <c r="K66" i="41" s="1"/>
  <c r="H22" i="41"/>
  <c r="K22" i="41" s="1"/>
  <c r="H48" i="41"/>
  <c r="K48" i="41" s="1"/>
  <c r="H73" i="41"/>
  <c r="K73" i="41" s="1"/>
  <c r="H20" i="41"/>
  <c r="K20" i="41" s="1"/>
  <c r="H46" i="41"/>
  <c r="K46" i="41" s="1"/>
  <c r="H71" i="41"/>
  <c r="K71" i="41" s="1"/>
  <c r="H21" i="41"/>
  <c r="K21" i="41" s="1"/>
  <c r="H47" i="41"/>
  <c r="K47" i="41" s="1"/>
  <c r="H72" i="41"/>
  <c r="K72" i="41" s="1"/>
  <c r="H65" i="41"/>
  <c r="K65" i="41" s="1"/>
  <c r="H23" i="41"/>
  <c r="K23" i="41" s="1"/>
  <c r="H49" i="41"/>
  <c r="K49" i="41" s="1"/>
  <c r="H74" i="41"/>
  <c r="K74" i="41" s="1"/>
  <c r="H13" i="41"/>
  <c r="K13" i="41" s="1"/>
  <c r="H17" i="41"/>
  <c r="K17" i="41" s="1"/>
  <c r="H43" i="41"/>
  <c r="K43" i="41" s="1"/>
  <c r="H68" i="41"/>
  <c r="K68" i="41" s="1"/>
  <c r="H36" i="41"/>
  <c r="K36" i="41" s="1"/>
  <c r="O51" i="41"/>
  <c r="K38" i="41"/>
  <c r="I51" i="41"/>
  <c r="J51" i="41"/>
  <c r="Q51" i="41"/>
  <c r="L64" i="41"/>
  <c r="M64" i="41" s="1"/>
  <c r="O64" i="41"/>
  <c r="P64" i="41"/>
  <c r="Q64" i="41" s="1"/>
  <c r="L62" i="41"/>
  <c r="M62" i="41" s="1"/>
  <c r="P62" i="41"/>
  <c r="Q62" i="41" s="1"/>
  <c r="O62" i="41"/>
  <c r="M51" i="41"/>
  <c r="N76" i="41"/>
  <c r="P51" i="41"/>
  <c r="K37" i="41"/>
  <c r="M63" i="41"/>
  <c r="J63" i="41"/>
  <c r="H63" i="41"/>
  <c r="Q63" i="41"/>
  <c r="L214" i="58" l="1"/>
  <c r="M214" i="58" s="1"/>
  <c r="G214" i="58"/>
  <c r="H214" i="58" s="1"/>
  <c r="O76" i="57"/>
  <c r="S14" i="6" s="1"/>
  <c r="K162" i="44"/>
  <c r="K138" i="55"/>
  <c r="N175" i="58"/>
  <c r="N175" i="44"/>
  <c r="O76" i="55"/>
  <c r="S22" i="6" s="1"/>
  <c r="K86" i="56"/>
  <c r="K121" i="64"/>
  <c r="K216" i="41"/>
  <c r="K124" i="64"/>
  <c r="K125" i="64"/>
  <c r="O76" i="45"/>
  <c r="S12" i="6" s="1"/>
  <c r="K211" i="64"/>
  <c r="K123" i="64"/>
  <c r="K119" i="64"/>
  <c r="O76" i="64"/>
  <c r="S23" i="6" s="1"/>
  <c r="K122" i="64"/>
  <c r="K118" i="56"/>
  <c r="K137" i="64"/>
  <c r="K211" i="56"/>
  <c r="K90" i="64"/>
  <c r="K89" i="64"/>
  <c r="K119" i="56"/>
  <c r="K212" i="64"/>
  <c r="K65" i="42"/>
  <c r="N175" i="42"/>
  <c r="K89" i="56"/>
  <c r="J62" i="64"/>
  <c r="J76" i="64" s="1"/>
  <c r="I76" i="64"/>
  <c r="G147" i="64"/>
  <c r="H147" i="64" s="1"/>
  <c r="N173" i="64"/>
  <c r="P147" i="64"/>
  <c r="Q147" i="64" s="1"/>
  <c r="I147" i="64"/>
  <c r="J147" i="64" s="1"/>
  <c r="O147" i="64"/>
  <c r="L147" i="64"/>
  <c r="M147" i="64" s="1"/>
  <c r="M162" i="64"/>
  <c r="K161" i="64"/>
  <c r="P144" i="64"/>
  <c r="Q144" i="64" s="1"/>
  <c r="O144" i="64"/>
  <c r="G144" i="64"/>
  <c r="H144" i="64" s="1"/>
  <c r="L144" i="64"/>
  <c r="M144" i="64" s="1"/>
  <c r="I144" i="64"/>
  <c r="J144" i="64" s="1"/>
  <c r="N170" i="64"/>
  <c r="H25" i="64"/>
  <c r="K120" i="64"/>
  <c r="P138" i="64"/>
  <c r="Q138" i="64" s="1"/>
  <c r="I138" i="64"/>
  <c r="J138" i="64" s="1"/>
  <c r="G138" i="64"/>
  <c r="H138" i="64" s="1"/>
  <c r="O138" i="64"/>
  <c r="L138" i="64"/>
  <c r="M138" i="64" s="1"/>
  <c r="N164" i="64"/>
  <c r="M62" i="64"/>
  <c r="M76" i="64" s="1"/>
  <c r="L76" i="64"/>
  <c r="H162" i="64"/>
  <c r="I116" i="64"/>
  <c r="J116" i="64" s="1"/>
  <c r="G116" i="64"/>
  <c r="H116" i="64" s="1"/>
  <c r="P116" i="64"/>
  <c r="Q116" i="64" s="1"/>
  <c r="O116" i="64"/>
  <c r="N142" i="64"/>
  <c r="L116" i="64"/>
  <c r="M116" i="64" s="1"/>
  <c r="K25" i="64"/>
  <c r="K136" i="64"/>
  <c r="Q112" i="64"/>
  <c r="L88" i="64"/>
  <c r="N114" i="64"/>
  <c r="O88" i="64"/>
  <c r="I88" i="64"/>
  <c r="P88" i="64"/>
  <c r="G88" i="64"/>
  <c r="N101" i="64"/>
  <c r="K186" i="64"/>
  <c r="K86" i="64"/>
  <c r="P91" i="64"/>
  <c r="Q91" i="64" s="1"/>
  <c r="O91" i="64"/>
  <c r="G91" i="64"/>
  <c r="H91" i="64" s="1"/>
  <c r="L91" i="64"/>
  <c r="M91" i="64" s="1"/>
  <c r="I91" i="64"/>
  <c r="J91" i="64" s="1"/>
  <c r="N117" i="64"/>
  <c r="K64" i="57"/>
  <c r="H62" i="64"/>
  <c r="G76" i="64"/>
  <c r="Q162" i="64"/>
  <c r="I150" i="64"/>
  <c r="J150" i="64" s="1"/>
  <c r="L150" i="64"/>
  <c r="M150" i="64" s="1"/>
  <c r="G150" i="64"/>
  <c r="H150" i="64" s="1"/>
  <c r="P150" i="64"/>
  <c r="Q150" i="64" s="1"/>
  <c r="O150" i="64"/>
  <c r="N171" i="64"/>
  <c r="P145" i="64"/>
  <c r="Q145" i="64" s="1"/>
  <c r="G145" i="64"/>
  <c r="H145" i="64" s="1"/>
  <c r="O145" i="64"/>
  <c r="L145" i="64"/>
  <c r="M145" i="64" s="1"/>
  <c r="I145" i="64"/>
  <c r="J145" i="64" s="1"/>
  <c r="J162" i="64"/>
  <c r="J112" i="64"/>
  <c r="L188" i="64"/>
  <c r="O188" i="64"/>
  <c r="G188" i="64"/>
  <c r="N214" i="64"/>
  <c r="I188" i="64"/>
  <c r="P188" i="64"/>
  <c r="P139" i="64"/>
  <c r="Q139" i="64" s="1"/>
  <c r="O139" i="64"/>
  <c r="I139" i="64"/>
  <c r="J139" i="64" s="1"/>
  <c r="G139" i="64"/>
  <c r="H139" i="64" s="1"/>
  <c r="N165" i="64"/>
  <c r="L139" i="64"/>
  <c r="M139" i="64" s="1"/>
  <c r="M112" i="64"/>
  <c r="K213" i="64"/>
  <c r="K113" i="64"/>
  <c r="H112" i="64"/>
  <c r="O149" i="64"/>
  <c r="P149" i="64"/>
  <c r="Q149" i="64" s="1"/>
  <c r="L149" i="64"/>
  <c r="M149" i="64" s="1"/>
  <c r="I149" i="64"/>
  <c r="J149" i="64" s="1"/>
  <c r="G149" i="64"/>
  <c r="H149" i="64" s="1"/>
  <c r="H25" i="58"/>
  <c r="Q62" i="64"/>
  <c r="Q76" i="64" s="1"/>
  <c r="T23" i="6" s="1"/>
  <c r="P76" i="64"/>
  <c r="P148" i="64"/>
  <c r="Q148" i="64" s="1"/>
  <c r="I148" i="64"/>
  <c r="J148" i="64" s="1"/>
  <c r="N174" i="64"/>
  <c r="O148" i="64"/>
  <c r="G148" i="64"/>
  <c r="H148" i="64" s="1"/>
  <c r="L148" i="64"/>
  <c r="M148" i="64" s="1"/>
  <c r="N175" i="64"/>
  <c r="I163" i="64"/>
  <c r="J163" i="64" s="1"/>
  <c r="N189" i="64"/>
  <c r="L163" i="64"/>
  <c r="M163" i="64" s="1"/>
  <c r="P163" i="64"/>
  <c r="Q163" i="64" s="1"/>
  <c r="O163" i="64"/>
  <c r="G163" i="64"/>
  <c r="H163" i="64" s="1"/>
  <c r="L115" i="64"/>
  <c r="M115" i="64" s="1"/>
  <c r="I115" i="64"/>
  <c r="J115" i="64" s="1"/>
  <c r="N141" i="64"/>
  <c r="G115" i="64"/>
  <c r="H115" i="64" s="1"/>
  <c r="O115" i="64"/>
  <c r="P115" i="64"/>
  <c r="Q115" i="64" s="1"/>
  <c r="K118" i="64"/>
  <c r="L146" i="64"/>
  <c r="M146" i="64" s="1"/>
  <c r="N172" i="64"/>
  <c r="I146" i="64"/>
  <c r="J146" i="64" s="1"/>
  <c r="G146" i="64"/>
  <c r="H146" i="64" s="1"/>
  <c r="O146" i="64"/>
  <c r="P146" i="64"/>
  <c r="Q146" i="64" s="1"/>
  <c r="K65" i="64"/>
  <c r="K36" i="64"/>
  <c r="K51" i="64" s="1"/>
  <c r="H51" i="64"/>
  <c r="J23" i="6" s="1"/>
  <c r="R23" i="6" s="1"/>
  <c r="D23" i="6" s="1"/>
  <c r="M212" i="64"/>
  <c r="K87" i="54"/>
  <c r="K121" i="53"/>
  <c r="P21" i="6"/>
  <c r="P22" i="6"/>
  <c r="M22" i="6"/>
  <c r="K122" i="55"/>
  <c r="K25" i="58"/>
  <c r="K122" i="56"/>
  <c r="K118" i="55"/>
  <c r="K88" i="54"/>
  <c r="K125" i="54"/>
  <c r="K65" i="53"/>
  <c r="K125" i="53"/>
  <c r="K89" i="46"/>
  <c r="O76" i="58"/>
  <c r="S15" i="6" s="1"/>
  <c r="K164" i="44"/>
  <c r="K124" i="42"/>
  <c r="K119" i="42"/>
  <c r="K123" i="42"/>
  <c r="K118" i="42"/>
  <c r="K118" i="58"/>
  <c r="K137" i="58"/>
  <c r="K89" i="57"/>
  <c r="K124" i="56"/>
  <c r="K213" i="55"/>
  <c r="K138" i="54"/>
  <c r="K119" i="54"/>
  <c r="K124" i="53"/>
  <c r="K113" i="53"/>
  <c r="N175" i="46"/>
  <c r="K89" i="45"/>
  <c r="H51" i="42"/>
  <c r="J10" i="6" s="1"/>
  <c r="O76" i="42"/>
  <c r="S10" i="6" s="1"/>
  <c r="K120" i="42"/>
  <c r="K119" i="44"/>
  <c r="K124" i="44"/>
  <c r="K122" i="44"/>
  <c r="K149" i="45"/>
  <c r="K145" i="45"/>
  <c r="K122" i="45"/>
  <c r="K212" i="46"/>
  <c r="K139" i="46"/>
  <c r="K121" i="46"/>
  <c r="K213" i="46"/>
  <c r="K89" i="53"/>
  <c r="N175" i="53"/>
  <c r="K112" i="53"/>
  <c r="N175" i="54"/>
  <c r="K189" i="54"/>
  <c r="K124" i="54"/>
  <c r="I76" i="54"/>
  <c r="J76" i="54"/>
  <c r="M76" i="54"/>
  <c r="K65" i="54"/>
  <c r="K125" i="55"/>
  <c r="N175" i="55"/>
  <c r="K124" i="55"/>
  <c r="K120" i="55"/>
  <c r="K163" i="56"/>
  <c r="N175" i="56"/>
  <c r="H51" i="56"/>
  <c r="J13" i="6" s="1"/>
  <c r="R13" i="6" s="1"/>
  <c r="K125" i="56"/>
  <c r="K120" i="56"/>
  <c r="K120" i="57"/>
  <c r="K149" i="57"/>
  <c r="K118" i="57"/>
  <c r="K119" i="58"/>
  <c r="K87" i="58"/>
  <c r="M15" i="6"/>
  <c r="P15" i="6"/>
  <c r="K125" i="42"/>
  <c r="N117" i="53"/>
  <c r="O91" i="53"/>
  <c r="G91" i="53"/>
  <c r="H91" i="53" s="1"/>
  <c r="I91" i="53"/>
  <c r="J91" i="53" s="1"/>
  <c r="P91" i="53"/>
  <c r="Q91" i="53" s="1"/>
  <c r="L91" i="53"/>
  <c r="M91" i="53" s="1"/>
  <c r="K61" i="46"/>
  <c r="P149" i="46"/>
  <c r="Q149" i="46" s="1"/>
  <c r="I149" i="46"/>
  <c r="J149" i="46" s="1"/>
  <c r="L149" i="46"/>
  <c r="M149" i="46" s="1"/>
  <c r="G149" i="46"/>
  <c r="H149" i="46" s="1"/>
  <c r="O149" i="46"/>
  <c r="J113" i="54"/>
  <c r="N141" i="53"/>
  <c r="O115" i="53"/>
  <c r="G115" i="53"/>
  <c r="H115" i="53" s="1"/>
  <c r="L115" i="53"/>
  <c r="M115" i="53" s="1"/>
  <c r="I115" i="53"/>
  <c r="J115" i="53" s="1"/>
  <c r="P115" i="53"/>
  <c r="Q115" i="53" s="1"/>
  <c r="J188" i="54"/>
  <c r="K188" i="54" s="1"/>
  <c r="M62" i="46"/>
  <c r="M76" i="46" s="1"/>
  <c r="L76" i="46"/>
  <c r="K91" i="55"/>
  <c r="O148" i="56"/>
  <c r="L148" i="56"/>
  <c r="M148" i="56" s="1"/>
  <c r="I148" i="56"/>
  <c r="J148" i="56" s="1"/>
  <c r="N174" i="56"/>
  <c r="P148" i="56"/>
  <c r="Q148" i="56" s="1"/>
  <c r="G148" i="56"/>
  <c r="H148" i="56" s="1"/>
  <c r="O88" i="57"/>
  <c r="G88" i="57"/>
  <c r="P88" i="57"/>
  <c r="N114" i="57"/>
  <c r="L88" i="57"/>
  <c r="I88" i="57"/>
  <c r="N101" i="57"/>
  <c r="M62" i="58"/>
  <c r="M76" i="58" s="1"/>
  <c r="L76" i="58"/>
  <c r="L91" i="42"/>
  <c r="M91" i="42" s="1"/>
  <c r="G91" i="42"/>
  <c r="H91" i="42" s="1"/>
  <c r="P91" i="42"/>
  <c r="Q91" i="42" s="1"/>
  <c r="O91" i="42"/>
  <c r="N117" i="42"/>
  <c r="I91" i="42"/>
  <c r="J91" i="42" s="1"/>
  <c r="M188" i="46"/>
  <c r="L90" i="46"/>
  <c r="M90" i="46" s="1"/>
  <c r="N116" i="46"/>
  <c r="G90" i="46"/>
  <c r="H90" i="46" s="1"/>
  <c r="O90" i="46"/>
  <c r="I90" i="46"/>
  <c r="J90" i="46" s="1"/>
  <c r="P90" i="46"/>
  <c r="Q90" i="46" s="1"/>
  <c r="K25" i="54"/>
  <c r="Q188" i="44"/>
  <c r="H51" i="58"/>
  <c r="N170" i="57"/>
  <c r="P144" i="57"/>
  <c r="Q144" i="57" s="1"/>
  <c r="O144" i="57"/>
  <c r="I144" i="57"/>
  <c r="J144" i="57" s="1"/>
  <c r="G144" i="57"/>
  <c r="H144" i="57" s="1"/>
  <c r="L144" i="57"/>
  <c r="M144" i="57" s="1"/>
  <c r="G116" i="45"/>
  <c r="H116" i="45" s="1"/>
  <c r="L116" i="45"/>
  <c r="M116" i="45" s="1"/>
  <c r="I116" i="45"/>
  <c r="J116" i="45" s="1"/>
  <c r="P116" i="45"/>
  <c r="Q116" i="45" s="1"/>
  <c r="O116" i="45"/>
  <c r="N142" i="45"/>
  <c r="K211" i="46"/>
  <c r="O145" i="46"/>
  <c r="L145" i="46"/>
  <c r="M145" i="46" s="1"/>
  <c r="G145" i="46"/>
  <c r="H145" i="46" s="1"/>
  <c r="I145" i="46"/>
  <c r="J145" i="46" s="1"/>
  <c r="P145" i="46"/>
  <c r="Q145" i="46" s="1"/>
  <c r="N171" i="46"/>
  <c r="I149" i="54"/>
  <c r="J149" i="54" s="1"/>
  <c r="P149" i="54"/>
  <c r="Q149" i="54" s="1"/>
  <c r="O149" i="54"/>
  <c r="L149" i="54"/>
  <c r="M149" i="54" s="1"/>
  <c r="G149" i="54"/>
  <c r="H149" i="54" s="1"/>
  <c r="L90" i="58"/>
  <c r="M90" i="58" s="1"/>
  <c r="N116" i="58"/>
  <c r="I90" i="58"/>
  <c r="J90" i="58" s="1"/>
  <c r="G90" i="58"/>
  <c r="H90" i="58" s="1"/>
  <c r="P90" i="58"/>
  <c r="Q90" i="58" s="1"/>
  <c r="O90" i="58"/>
  <c r="G88" i="53"/>
  <c r="L88" i="53"/>
  <c r="P88" i="53"/>
  <c r="I88" i="53"/>
  <c r="N114" i="53"/>
  <c r="O88" i="53"/>
  <c r="N101" i="53"/>
  <c r="Q213" i="58"/>
  <c r="G115" i="44"/>
  <c r="H115" i="44" s="1"/>
  <c r="L115" i="44"/>
  <c r="M115" i="44" s="1"/>
  <c r="N141" i="44"/>
  <c r="O115" i="44"/>
  <c r="I115" i="44"/>
  <c r="J115" i="44" s="1"/>
  <c r="P115" i="44"/>
  <c r="Q115" i="44" s="1"/>
  <c r="H188" i="42"/>
  <c r="I149" i="44"/>
  <c r="J149" i="44" s="1"/>
  <c r="O149" i="44"/>
  <c r="G149" i="44"/>
  <c r="H149" i="44" s="1"/>
  <c r="P149" i="44"/>
  <c r="Q149" i="44" s="1"/>
  <c r="L149" i="44"/>
  <c r="M149" i="44" s="1"/>
  <c r="N174" i="54"/>
  <c r="P148" i="54"/>
  <c r="Q148" i="54" s="1"/>
  <c r="O148" i="54"/>
  <c r="L148" i="54"/>
  <c r="M148" i="54" s="1"/>
  <c r="I148" i="54"/>
  <c r="J148" i="54" s="1"/>
  <c r="G148" i="54"/>
  <c r="H148" i="54" s="1"/>
  <c r="L150" i="54"/>
  <c r="M150" i="54" s="1"/>
  <c r="I150" i="54"/>
  <c r="J150" i="54" s="1"/>
  <c r="P150" i="54"/>
  <c r="Q150" i="54" s="1"/>
  <c r="O150" i="54"/>
  <c r="G150" i="54"/>
  <c r="H150" i="54" s="1"/>
  <c r="J62" i="56"/>
  <c r="J76" i="56" s="1"/>
  <c r="I76" i="56"/>
  <c r="H51" i="55"/>
  <c r="G144" i="42"/>
  <c r="H144" i="42" s="1"/>
  <c r="N170" i="42"/>
  <c r="L144" i="42"/>
  <c r="M144" i="42" s="1"/>
  <c r="I144" i="42"/>
  <c r="J144" i="42" s="1"/>
  <c r="O144" i="42"/>
  <c r="P144" i="42"/>
  <c r="Q144" i="42" s="1"/>
  <c r="I146" i="55"/>
  <c r="J146" i="55" s="1"/>
  <c r="L146" i="55"/>
  <c r="M146" i="55" s="1"/>
  <c r="G146" i="55"/>
  <c r="H146" i="55" s="1"/>
  <c r="P146" i="55"/>
  <c r="Q146" i="55" s="1"/>
  <c r="N172" i="55"/>
  <c r="O146" i="55"/>
  <c r="Q113" i="44"/>
  <c r="L88" i="55"/>
  <c r="I88" i="55"/>
  <c r="N114" i="55"/>
  <c r="O88" i="55"/>
  <c r="G88" i="55"/>
  <c r="P88" i="55"/>
  <c r="N101" i="55"/>
  <c r="O164" i="42"/>
  <c r="N190" i="42"/>
  <c r="G164" i="42"/>
  <c r="H164" i="42" s="1"/>
  <c r="L164" i="42"/>
  <c r="M164" i="42" s="1"/>
  <c r="I164" i="42"/>
  <c r="J164" i="42" s="1"/>
  <c r="P164" i="42"/>
  <c r="Q164" i="42" s="1"/>
  <c r="P189" i="56"/>
  <c r="Q189" i="56" s="1"/>
  <c r="O189" i="56"/>
  <c r="L189" i="56"/>
  <c r="M189" i="56" s="1"/>
  <c r="N215" i="56"/>
  <c r="I189" i="56"/>
  <c r="J189" i="56" s="1"/>
  <c r="G189" i="56"/>
  <c r="H189" i="56" s="1"/>
  <c r="N173" i="56"/>
  <c r="O147" i="56"/>
  <c r="L147" i="56"/>
  <c r="M147" i="56" s="1"/>
  <c r="P147" i="56"/>
  <c r="Q147" i="56" s="1"/>
  <c r="G147" i="56"/>
  <c r="H147" i="56" s="1"/>
  <c r="I147" i="56"/>
  <c r="J147" i="56" s="1"/>
  <c r="K89" i="55"/>
  <c r="I165" i="46"/>
  <c r="J165" i="46" s="1"/>
  <c r="P165" i="46"/>
  <c r="Q165" i="46" s="1"/>
  <c r="L165" i="46"/>
  <c r="M165" i="46" s="1"/>
  <c r="N191" i="46"/>
  <c r="O165" i="46"/>
  <c r="G165" i="46"/>
  <c r="H165" i="46" s="1"/>
  <c r="K120" i="44"/>
  <c r="N171" i="44"/>
  <c r="P145" i="44"/>
  <c r="Q145" i="44" s="1"/>
  <c r="O145" i="44"/>
  <c r="G145" i="44"/>
  <c r="H145" i="44" s="1"/>
  <c r="L145" i="44"/>
  <c r="M145" i="44" s="1"/>
  <c r="I145" i="44"/>
  <c r="J145" i="44" s="1"/>
  <c r="M213" i="45"/>
  <c r="Q188" i="45"/>
  <c r="K90" i="56"/>
  <c r="O171" i="45"/>
  <c r="G171" i="45"/>
  <c r="H171" i="45" s="1"/>
  <c r="P171" i="45"/>
  <c r="Q171" i="45" s="1"/>
  <c r="L171" i="45"/>
  <c r="M171" i="45" s="1"/>
  <c r="I171" i="45"/>
  <c r="J171" i="45" s="1"/>
  <c r="N197" i="45"/>
  <c r="K64" i="55"/>
  <c r="P147" i="58"/>
  <c r="Q147" i="58" s="1"/>
  <c r="O147" i="58"/>
  <c r="N173" i="58"/>
  <c r="G147" i="58"/>
  <c r="H147" i="58" s="1"/>
  <c r="I147" i="58"/>
  <c r="J147" i="58" s="1"/>
  <c r="L147" i="58"/>
  <c r="M147" i="58" s="1"/>
  <c r="L76" i="54"/>
  <c r="H25" i="57"/>
  <c r="K118" i="44"/>
  <c r="H51" i="45"/>
  <c r="J12" i="6" s="1"/>
  <c r="R12" i="6" s="1"/>
  <c r="J137" i="46"/>
  <c r="G144" i="45"/>
  <c r="H144" i="45" s="1"/>
  <c r="O144" i="45"/>
  <c r="L144" i="45"/>
  <c r="M144" i="45" s="1"/>
  <c r="I144" i="45"/>
  <c r="J144" i="45" s="1"/>
  <c r="P144" i="45"/>
  <c r="Q144" i="45" s="1"/>
  <c r="N170" i="45"/>
  <c r="K144" i="53"/>
  <c r="H25" i="42"/>
  <c r="H25" i="56"/>
  <c r="H51" i="44"/>
  <c r="J11" i="6" s="1"/>
  <c r="R11" i="6" s="1"/>
  <c r="D11" i="6" s="1"/>
  <c r="J62" i="55"/>
  <c r="J76" i="55" s="1"/>
  <c r="I76" i="55"/>
  <c r="H64" i="54"/>
  <c r="G76" i="54"/>
  <c r="H62" i="44"/>
  <c r="G76" i="44"/>
  <c r="Q188" i="57"/>
  <c r="H113" i="54"/>
  <c r="I147" i="55"/>
  <c r="J147" i="55" s="1"/>
  <c r="P147" i="55"/>
  <c r="Q147" i="55" s="1"/>
  <c r="G147" i="55"/>
  <c r="H147" i="55" s="1"/>
  <c r="N173" i="55"/>
  <c r="L147" i="55"/>
  <c r="M147" i="55" s="1"/>
  <c r="O147" i="55"/>
  <c r="H62" i="46"/>
  <c r="G76" i="46"/>
  <c r="H62" i="42"/>
  <c r="H76" i="42" s="1"/>
  <c r="G76" i="42"/>
  <c r="M62" i="57"/>
  <c r="M76" i="57" s="1"/>
  <c r="L76" i="57"/>
  <c r="K91" i="56"/>
  <c r="Q62" i="58"/>
  <c r="Q76" i="58" s="1"/>
  <c r="Q28" i="58" s="1"/>
  <c r="P76" i="58"/>
  <c r="K122" i="53"/>
  <c r="J113" i="42"/>
  <c r="Q188" i="46"/>
  <c r="K64" i="46"/>
  <c r="N214" i="56"/>
  <c r="O188" i="56"/>
  <c r="I188" i="56"/>
  <c r="G188" i="56"/>
  <c r="L188" i="56"/>
  <c r="P188" i="56"/>
  <c r="J188" i="44"/>
  <c r="N197" i="57"/>
  <c r="O171" i="57"/>
  <c r="G171" i="57"/>
  <c r="H171" i="57" s="1"/>
  <c r="I171" i="57"/>
  <c r="J171" i="57" s="1"/>
  <c r="L171" i="57"/>
  <c r="M171" i="57" s="1"/>
  <c r="P171" i="57"/>
  <c r="Q171" i="57" s="1"/>
  <c r="K121" i="57"/>
  <c r="G90" i="57"/>
  <c r="H90" i="57" s="1"/>
  <c r="O90" i="57"/>
  <c r="N116" i="57"/>
  <c r="I90" i="57"/>
  <c r="J90" i="57" s="1"/>
  <c r="L90" i="57"/>
  <c r="M90" i="57" s="1"/>
  <c r="P90" i="57"/>
  <c r="Q90" i="57" s="1"/>
  <c r="K124" i="45"/>
  <c r="O76" i="54"/>
  <c r="N116" i="42"/>
  <c r="O90" i="42"/>
  <c r="I90" i="42"/>
  <c r="J90" i="42" s="1"/>
  <c r="G90" i="42"/>
  <c r="H90" i="42" s="1"/>
  <c r="P90" i="42"/>
  <c r="Q90" i="42" s="1"/>
  <c r="L90" i="42"/>
  <c r="M90" i="42" s="1"/>
  <c r="M62" i="53"/>
  <c r="M76" i="53" s="1"/>
  <c r="L76" i="53"/>
  <c r="J213" i="58"/>
  <c r="K213" i="58" s="1"/>
  <c r="K122" i="46"/>
  <c r="K123" i="58"/>
  <c r="O149" i="55"/>
  <c r="G149" i="55"/>
  <c r="H149" i="55" s="1"/>
  <c r="I149" i="55"/>
  <c r="J149" i="55" s="1"/>
  <c r="P149" i="55"/>
  <c r="Q149" i="55" s="1"/>
  <c r="L149" i="55"/>
  <c r="M149" i="55" s="1"/>
  <c r="L214" i="42"/>
  <c r="P214" i="42"/>
  <c r="Q214" i="42" s="1"/>
  <c r="O214" i="42"/>
  <c r="I214" i="42"/>
  <c r="J214" i="42" s="1"/>
  <c r="G214" i="42"/>
  <c r="H214" i="42" s="1"/>
  <c r="N141" i="45"/>
  <c r="O115" i="45"/>
  <c r="I115" i="45"/>
  <c r="J115" i="45" s="1"/>
  <c r="G115" i="45"/>
  <c r="H115" i="45" s="1"/>
  <c r="P115" i="45"/>
  <c r="Q115" i="45" s="1"/>
  <c r="L115" i="45"/>
  <c r="M115" i="45" s="1"/>
  <c r="O189" i="45"/>
  <c r="L189" i="45"/>
  <c r="M189" i="45" s="1"/>
  <c r="N215" i="45"/>
  <c r="I189" i="45"/>
  <c r="J189" i="45" s="1"/>
  <c r="P189" i="45"/>
  <c r="Q189" i="45" s="1"/>
  <c r="G189" i="45"/>
  <c r="H189" i="45" s="1"/>
  <c r="H25" i="45"/>
  <c r="N170" i="54"/>
  <c r="L144" i="54"/>
  <c r="M144" i="54" s="1"/>
  <c r="I144" i="54"/>
  <c r="J144" i="54" s="1"/>
  <c r="G144" i="54"/>
  <c r="H144" i="54" s="1"/>
  <c r="O144" i="54"/>
  <c r="P144" i="54"/>
  <c r="Q144" i="54" s="1"/>
  <c r="K112" i="46"/>
  <c r="K124" i="46"/>
  <c r="Q62" i="56"/>
  <c r="Q76" i="56" s="1"/>
  <c r="T13" i="6" s="1"/>
  <c r="P76" i="56"/>
  <c r="Q113" i="55"/>
  <c r="J137" i="53"/>
  <c r="K137" i="53" s="1"/>
  <c r="Q64" i="54"/>
  <c r="Q76" i="54" s="1"/>
  <c r="P76" i="54"/>
  <c r="N171" i="42"/>
  <c r="P145" i="42"/>
  <c r="Q145" i="42" s="1"/>
  <c r="G145" i="42"/>
  <c r="H145" i="42" s="1"/>
  <c r="L145" i="42"/>
  <c r="M145" i="42" s="1"/>
  <c r="I145" i="42"/>
  <c r="J145" i="42" s="1"/>
  <c r="O145" i="42"/>
  <c r="N190" i="45"/>
  <c r="L164" i="45"/>
  <c r="P164" i="45"/>
  <c r="Q164" i="45" s="1"/>
  <c r="O164" i="45"/>
  <c r="I164" i="45"/>
  <c r="J164" i="45" s="1"/>
  <c r="G164" i="45"/>
  <c r="L146" i="46"/>
  <c r="M146" i="46" s="1"/>
  <c r="P146" i="46"/>
  <c r="Q146" i="46" s="1"/>
  <c r="O146" i="46"/>
  <c r="I146" i="46"/>
  <c r="J146" i="46" s="1"/>
  <c r="N172" i="46"/>
  <c r="G146" i="46"/>
  <c r="H146" i="46" s="1"/>
  <c r="P139" i="45"/>
  <c r="Q139" i="45" s="1"/>
  <c r="O139" i="45"/>
  <c r="G139" i="45"/>
  <c r="H139" i="45" s="1"/>
  <c r="L139" i="45"/>
  <c r="M139" i="45" s="1"/>
  <c r="I139" i="45"/>
  <c r="J139" i="45" s="1"/>
  <c r="N165" i="45"/>
  <c r="K164" i="55"/>
  <c r="M112" i="56"/>
  <c r="H62" i="55"/>
  <c r="G76" i="55"/>
  <c r="J62" i="44"/>
  <c r="J76" i="44" s="1"/>
  <c r="I76" i="44"/>
  <c r="K125" i="46"/>
  <c r="K161" i="56"/>
  <c r="N165" i="53"/>
  <c r="O139" i="53"/>
  <c r="G139" i="53"/>
  <c r="H139" i="53" s="1"/>
  <c r="P139" i="53"/>
  <c r="Q139" i="53" s="1"/>
  <c r="I139" i="53"/>
  <c r="J139" i="53" s="1"/>
  <c r="L139" i="53"/>
  <c r="M139" i="53" s="1"/>
  <c r="P91" i="45"/>
  <c r="Q91" i="45" s="1"/>
  <c r="L91" i="45"/>
  <c r="M91" i="45" s="1"/>
  <c r="O91" i="45"/>
  <c r="I91" i="45"/>
  <c r="J91" i="45" s="1"/>
  <c r="N117" i="45"/>
  <c r="G91" i="45"/>
  <c r="H91" i="45" s="1"/>
  <c r="K163" i="44"/>
  <c r="L144" i="58"/>
  <c r="M144" i="58" s="1"/>
  <c r="G144" i="58"/>
  <c r="H144" i="58" s="1"/>
  <c r="O144" i="58"/>
  <c r="I144" i="58"/>
  <c r="J144" i="58" s="1"/>
  <c r="P144" i="58"/>
  <c r="Q144" i="58" s="1"/>
  <c r="N170" i="58"/>
  <c r="K89" i="58"/>
  <c r="N214" i="53"/>
  <c r="I188" i="53"/>
  <c r="J188" i="53" s="1"/>
  <c r="P188" i="53"/>
  <c r="Q188" i="53" s="1"/>
  <c r="L188" i="53"/>
  <c r="M188" i="53" s="1"/>
  <c r="G188" i="53"/>
  <c r="H188" i="53" s="1"/>
  <c r="O188" i="53"/>
  <c r="L172" i="58"/>
  <c r="M172" i="58" s="1"/>
  <c r="P172" i="58"/>
  <c r="Q172" i="58" s="1"/>
  <c r="N198" i="58"/>
  <c r="O172" i="58"/>
  <c r="G172" i="58"/>
  <c r="H172" i="58" s="1"/>
  <c r="I172" i="58"/>
  <c r="J172" i="58" s="1"/>
  <c r="I150" i="56"/>
  <c r="J150" i="56" s="1"/>
  <c r="O150" i="56"/>
  <c r="L150" i="56"/>
  <c r="M150" i="56" s="1"/>
  <c r="P150" i="56"/>
  <c r="Q150" i="56" s="1"/>
  <c r="G150" i="56"/>
  <c r="H150" i="56" s="1"/>
  <c r="K25" i="57"/>
  <c r="Q137" i="46"/>
  <c r="N190" i="57"/>
  <c r="L164" i="57"/>
  <c r="I164" i="57"/>
  <c r="P164" i="57"/>
  <c r="G164" i="57"/>
  <c r="O164" i="57"/>
  <c r="K25" i="42"/>
  <c r="K25" i="56"/>
  <c r="K36" i="46"/>
  <c r="K51" i="46" s="1"/>
  <c r="H51" i="46"/>
  <c r="J16" i="6" s="1"/>
  <c r="R16" i="6" s="1"/>
  <c r="J112" i="56"/>
  <c r="M62" i="55"/>
  <c r="M76" i="55" s="1"/>
  <c r="L76" i="55"/>
  <c r="J188" i="57"/>
  <c r="K111" i="53"/>
  <c r="M113" i="54"/>
  <c r="Q213" i="55"/>
  <c r="O76" i="46"/>
  <c r="S16" i="6" s="1"/>
  <c r="G145" i="55"/>
  <c r="H145" i="55" s="1"/>
  <c r="N171" i="55"/>
  <c r="P145" i="55"/>
  <c r="Q145" i="55" s="1"/>
  <c r="I145" i="55"/>
  <c r="J145" i="55" s="1"/>
  <c r="L145" i="55"/>
  <c r="M145" i="55" s="1"/>
  <c r="O145" i="55"/>
  <c r="P117" i="55"/>
  <c r="Q117" i="55" s="1"/>
  <c r="O117" i="55"/>
  <c r="G117" i="55"/>
  <c r="H117" i="55" s="1"/>
  <c r="N143" i="55"/>
  <c r="L117" i="55"/>
  <c r="M117" i="55" s="1"/>
  <c r="I117" i="55"/>
  <c r="J117" i="55" s="1"/>
  <c r="J62" i="42"/>
  <c r="J76" i="42" s="1"/>
  <c r="I76" i="42"/>
  <c r="H62" i="57"/>
  <c r="G76" i="57"/>
  <c r="N171" i="58"/>
  <c r="O145" i="58"/>
  <c r="I145" i="58"/>
  <c r="J145" i="58" s="1"/>
  <c r="L145" i="58"/>
  <c r="M145" i="58" s="1"/>
  <c r="G145" i="58"/>
  <c r="H145" i="58" s="1"/>
  <c r="P145" i="58"/>
  <c r="Q145" i="58" s="1"/>
  <c r="H62" i="58"/>
  <c r="G76" i="58"/>
  <c r="K124" i="58"/>
  <c r="K124" i="57"/>
  <c r="O214" i="46"/>
  <c r="G214" i="46"/>
  <c r="H214" i="46" s="1"/>
  <c r="L214" i="46"/>
  <c r="P214" i="46"/>
  <c r="Q214" i="46" s="1"/>
  <c r="I214" i="46"/>
  <c r="K125" i="57"/>
  <c r="H162" i="56"/>
  <c r="K64" i="44"/>
  <c r="Q113" i="58"/>
  <c r="H163" i="58"/>
  <c r="K123" i="56"/>
  <c r="K119" i="46"/>
  <c r="Q213" i="42"/>
  <c r="N117" i="54"/>
  <c r="O91" i="54"/>
  <c r="G91" i="54"/>
  <c r="H91" i="54" s="1"/>
  <c r="L91" i="54"/>
  <c r="M91" i="54" s="1"/>
  <c r="P91" i="54"/>
  <c r="Q91" i="54" s="1"/>
  <c r="I91" i="54"/>
  <c r="J91" i="54" s="1"/>
  <c r="K64" i="42"/>
  <c r="P91" i="44"/>
  <c r="Q91" i="44" s="1"/>
  <c r="O91" i="44"/>
  <c r="G91" i="44"/>
  <c r="H91" i="44" s="1"/>
  <c r="L91" i="44"/>
  <c r="M91" i="44" s="1"/>
  <c r="I91" i="44"/>
  <c r="J91" i="44" s="1"/>
  <c r="N117" i="44"/>
  <c r="L173" i="42"/>
  <c r="M173" i="42" s="1"/>
  <c r="O173" i="42"/>
  <c r="I173" i="42"/>
  <c r="J173" i="42" s="1"/>
  <c r="N199" i="42"/>
  <c r="G173" i="42"/>
  <c r="H173" i="42" s="1"/>
  <c r="P173" i="42"/>
  <c r="Q173" i="42" s="1"/>
  <c r="O76" i="53"/>
  <c r="S17" i="6" s="1"/>
  <c r="K65" i="46"/>
  <c r="M62" i="45"/>
  <c r="M76" i="45" s="1"/>
  <c r="L76" i="45"/>
  <c r="K123" i="55"/>
  <c r="K87" i="44"/>
  <c r="P145" i="56"/>
  <c r="Q145" i="56" s="1"/>
  <c r="O145" i="56"/>
  <c r="G145" i="56"/>
  <c r="H145" i="56" s="1"/>
  <c r="I145" i="56"/>
  <c r="J145" i="56" s="1"/>
  <c r="L145" i="56"/>
  <c r="M145" i="56" s="1"/>
  <c r="N171" i="56"/>
  <c r="K25" i="45"/>
  <c r="H25" i="44"/>
  <c r="N164" i="46"/>
  <c r="I138" i="46"/>
  <c r="J138" i="46" s="1"/>
  <c r="O138" i="46"/>
  <c r="P138" i="46"/>
  <c r="Q138" i="46" s="1"/>
  <c r="L138" i="46"/>
  <c r="M138" i="46" s="1"/>
  <c r="G138" i="46"/>
  <c r="H138" i="46" s="1"/>
  <c r="Q187" i="53"/>
  <c r="M112" i="53"/>
  <c r="M62" i="56"/>
  <c r="M76" i="56" s="1"/>
  <c r="L76" i="56"/>
  <c r="K36" i="58"/>
  <c r="K51" i="58" s="1"/>
  <c r="K123" i="53"/>
  <c r="I150" i="44"/>
  <c r="J150" i="44" s="1"/>
  <c r="L150" i="44"/>
  <c r="M150" i="44" s="1"/>
  <c r="G150" i="44"/>
  <c r="H150" i="44" s="1"/>
  <c r="P150" i="44"/>
  <c r="Q150" i="44" s="1"/>
  <c r="O150" i="44"/>
  <c r="J113" i="44"/>
  <c r="K91" i="57"/>
  <c r="M113" i="55"/>
  <c r="K25" i="44"/>
  <c r="K188" i="55"/>
  <c r="J187" i="53"/>
  <c r="P115" i="56"/>
  <c r="Q115" i="56" s="1"/>
  <c r="L115" i="56"/>
  <c r="M115" i="56" s="1"/>
  <c r="O115" i="56"/>
  <c r="N141" i="56"/>
  <c r="I115" i="56"/>
  <c r="J115" i="56" s="1"/>
  <c r="G115" i="56"/>
  <c r="H115" i="56" s="1"/>
  <c r="N164" i="53"/>
  <c r="L138" i="53"/>
  <c r="M138" i="53" s="1"/>
  <c r="G138" i="53"/>
  <c r="H138" i="53" s="1"/>
  <c r="P138" i="53"/>
  <c r="O138" i="53"/>
  <c r="I138" i="53"/>
  <c r="J138" i="53" s="1"/>
  <c r="H62" i="56"/>
  <c r="G76" i="56"/>
  <c r="I148" i="55"/>
  <c r="J148" i="55" s="1"/>
  <c r="G148" i="55"/>
  <c r="H148" i="55" s="1"/>
  <c r="O148" i="55"/>
  <c r="L148" i="55"/>
  <c r="M148" i="55" s="1"/>
  <c r="P148" i="55"/>
  <c r="Q148" i="55" s="1"/>
  <c r="N174" i="55"/>
  <c r="K164" i="54"/>
  <c r="M113" i="44"/>
  <c r="G117" i="57"/>
  <c r="H117" i="57" s="1"/>
  <c r="O117" i="57"/>
  <c r="I117" i="57"/>
  <c r="J117" i="57" s="1"/>
  <c r="N143" i="57"/>
  <c r="P117" i="57"/>
  <c r="Q117" i="57" s="1"/>
  <c r="L117" i="57"/>
  <c r="M117" i="57" s="1"/>
  <c r="N165" i="55"/>
  <c r="I139" i="55"/>
  <c r="G139" i="55"/>
  <c r="H139" i="55" s="1"/>
  <c r="P139" i="55"/>
  <c r="O139" i="55"/>
  <c r="L139" i="55"/>
  <c r="Q113" i="54"/>
  <c r="L88" i="46"/>
  <c r="O88" i="46"/>
  <c r="N114" i="46"/>
  <c r="P88" i="46"/>
  <c r="I88" i="46"/>
  <c r="G88" i="46"/>
  <c r="N101" i="46"/>
  <c r="P88" i="42"/>
  <c r="N114" i="42"/>
  <c r="G88" i="42"/>
  <c r="I88" i="42"/>
  <c r="L88" i="42"/>
  <c r="O88" i="42"/>
  <c r="N101" i="42"/>
  <c r="N173" i="57"/>
  <c r="P147" i="57"/>
  <c r="Q147" i="57" s="1"/>
  <c r="O147" i="57"/>
  <c r="I147" i="57"/>
  <c r="J147" i="57" s="1"/>
  <c r="L147" i="57"/>
  <c r="M147" i="57" s="1"/>
  <c r="G147" i="57"/>
  <c r="H147" i="57" s="1"/>
  <c r="J62" i="45"/>
  <c r="J76" i="45" s="1"/>
  <c r="I76" i="45"/>
  <c r="M163" i="42"/>
  <c r="I115" i="58"/>
  <c r="J115" i="58" s="1"/>
  <c r="L115" i="58"/>
  <c r="M115" i="58" s="1"/>
  <c r="N141" i="58"/>
  <c r="P115" i="58"/>
  <c r="Q115" i="58" s="1"/>
  <c r="G115" i="58"/>
  <c r="H115" i="58" s="1"/>
  <c r="O115" i="58"/>
  <c r="G163" i="46"/>
  <c r="I163" i="46"/>
  <c r="N189" i="46"/>
  <c r="P163" i="46"/>
  <c r="L163" i="46"/>
  <c r="O163" i="46"/>
  <c r="K113" i="45"/>
  <c r="I146" i="57"/>
  <c r="J146" i="57" s="1"/>
  <c r="P146" i="57"/>
  <c r="Q146" i="57" s="1"/>
  <c r="L146" i="57"/>
  <c r="M146" i="57" s="1"/>
  <c r="G146" i="57"/>
  <c r="H146" i="57" s="1"/>
  <c r="O146" i="57"/>
  <c r="N172" i="57"/>
  <c r="K136" i="56"/>
  <c r="Q62" i="55"/>
  <c r="Q76" i="55" s="1"/>
  <c r="P76" i="55"/>
  <c r="I90" i="54"/>
  <c r="J90" i="54" s="1"/>
  <c r="G90" i="54"/>
  <c r="H90" i="54" s="1"/>
  <c r="P90" i="54"/>
  <c r="Q90" i="54" s="1"/>
  <c r="N116" i="54"/>
  <c r="O90" i="54"/>
  <c r="L90" i="54"/>
  <c r="M90" i="54" s="1"/>
  <c r="N101" i="54"/>
  <c r="G88" i="44"/>
  <c r="P88" i="44"/>
  <c r="O88" i="44"/>
  <c r="N114" i="44"/>
  <c r="L88" i="44"/>
  <c r="I88" i="44"/>
  <c r="N101" i="44"/>
  <c r="O214" i="57"/>
  <c r="G214" i="57"/>
  <c r="L214" i="57"/>
  <c r="I214" i="57"/>
  <c r="P214" i="57"/>
  <c r="M138" i="45"/>
  <c r="I145" i="53"/>
  <c r="J145" i="53" s="1"/>
  <c r="L145" i="53"/>
  <c r="M145" i="53" s="1"/>
  <c r="N171" i="53"/>
  <c r="O145" i="53"/>
  <c r="P145" i="53"/>
  <c r="Q145" i="53" s="1"/>
  <c r="G145" i="53"/>
  <c r="H145" i="53" s="1"/>
  <c r="J62" i="46"/>
  <c r="J76" i="46" s="1"/>
  <c r="I76" i="46"/>
  <c r="Q62" i="42"/>
  <c r="Q76" i="42" s="1"/>
  <c r="T10" i="6" s="1"/>
  <c r="P76" i="42"/>
  <c r="J62" i="57"/>
  <c r="J76" i="57" s="1"/>
  <c r="I76" i="57"/>
  <c r="N165" i="42"/>
  <c r="I139" i="42"/>
  <c r="J139" i="42" s="1"/>
  <c r="L139" i="42"/>
  <c r="M139" i="42" s="1"/>
  <c r="P139" i="42"/>
  <c r="G139" i="42"/>
  <c r="H139" i="42" s="1"/>
  <c r="O139" i="42"/>
  <c r="O150" i="58"/>
  <c r="G150" i="58"/>
  <c r="H150" i="58" s="1"/>
  <c r="I150" i="58"/>
  <c r="J150" i="58" s="1"/>
  <c r="L150" i="58"/>
  <c r="M150" i="58" s="1"/>
  <c r="P150" i="58"/>
  <c r="Q150" i="58" s="1"/>
  <c r="K25" i="46"/>
  <c r="H188" i="44"/>
  <c r="J213" i="54"/>
  <c r="K213" i="54" s="1"/>
  <c r="P90" i="44"/>
  <c r="Q90" i="44" s="1"/>
  <c r="O90" i="44"/>
  <c r="G90" i="44"/>
  <c r="H90" i="44" s="1"/>
  <c r="N116" i="44"/>
  <c r="L90" i="44"/>
  <c r="M90" i="44" s="1"/>
  <c r="I90" i="44"/>
  <c r="J90" i="44" s="1"/>
  <c r="M113" i="58"/>
  <c r="G189" i="58"/>
  <c r="L189" i="58"/>
  <c r="P189" i="58"/>
  <c r="O189" i="58"/>
  <c r="I189" i="58"/>
  <c r="N215" i="58"/>
  <c r="K213" i="42"/>
  <c r="H62" i="53"/>
  <c r="H76" i="53" s="1"/>
  <c r="G76" i="53"/>
  <c r="G147" i="54"/>
  <c r="H147" i="54" s="1"/>
  <c r="L147" i="54"/>
  <c r="M147" i="54" s="1"/>
  <c r="N173" i="54"/>
  <c r="P147" i="54"/>
  <c r="Q147" i="54" s="1"/>
  <c r="I147" i="54"/>
  <c r="J147" i="54" s="1"/>
  <c r="O147" i="54"/>
  <c r="Q62" i="45"/>
  <c r="Q76" i="45" s="1"/>
  <c r="T12" i="6" s="1"/>
  <c r="P76" i="45"/>
  <c r="L215" i="54"/>
  <c r="M215" i="54" s="1"/>
  <c r="I215" i="54"/>
  <c r="J215" i="54" s="1"/>
  <c r="O215" i="54"/>
  <c r="G215" i="54"/>
  <c r="H215" i="54" s="1"/>
  <c r="P215" i="54"/>
  <c r="Q215" i="54" s="1"/>
  <c r="G146" i="56"/>
  <c r="H146" i="56" s="1"/>
  <c r="L146" i="56"/>
  <c r="M146" i="56" s="1"/>
  <c r="O146" i="56"/>
  <c r="N172" i="56"/>
  <c r="I146" i="56"/>
  <c r="J146" i="56" s="1"/>
  <c r="P146" i="56"/>
  <c r="Q146" i="56" s="1"/>
  <c r="L149" i="58"/>
  <c r="M149" i="58" s="1"/>
  <c r="P149" i="58"/>
  <c r="Q149" i="58" s="1"/>
  <c r="O149" i="58"/>
  <c r="G149" i="58"/>
  <c r="H149" i="58" s="1"/>
  <c r="I149" i="58"/>
  <c r="J149" i="58" s="1"/>
  <c r="P150" i="55"/>
  <c r="Q150" i="55" s="1"/>
  <c r="O150" i="55"/>
  <c r="G150" i="55"/>
  <c r="I150" i="55"/>
  <c r="J150" i="55" s="1"/>
  <c r="L150" i="55"/>
  <c r="M150" i="55" s="1"/>
  <c r="J188" i="42"/>
  <c r="O148" i="42"/>
  <c r="L148" i="42"/>
  <c r="M148" i="42" s="1"/>
  <c r="I148" i="42"/>
  <c r="J148" i="42" s="1"/>
  <c r="N174" i="42"/>
  <c r="N200" i="42" s="1"/>
  <c r="P148" i="42"/>
  <c r="Q148" i="42" s="1"/>
  <c r="G148" i="42"/>
  <c r="H148" i="42" s="1"/>
  <c r="K163" i="45"/>
  <c r="K123" i="44"/>
  <c r="M187" i="53"/>
  <c r="P90" i="53"/>
  <c r="Q90" i="53" s="1"/>
  <c r="L90" i="53"/>
  <c r="M90" i="53" s="1"/>
  <c r="I90" i="53"/>
  <c r="J90" i="53" s="1"/>
  <c r="O90" i="53"/>
  <c r="N116" i="53"/>
  <c r="G90" i="53"/>
  <c r="H90" i="53" s="1"/>
  <c r="K212" i="42"/>
  <c r="G147" i="45"/>
  <c r="H147" i="45" s="1"/>
  <c r="O147" i="45"/>
  <c r="N173" i="45"/>
  <c r="L147" i="45"/>
  <c r="M147" i="45" s="1"/>
  <c r="I147" i="45"/>
  <c r="J147" i="45" s="1"/>
  <c r="P147" i="45"/>
  <c r="Q147" i="45" s="1"/>
  <c r="L189" i="57"/>
  <c r="M189" i="57" s="1"/>
  <c r="P189" i="57"/>
  <c r="Q189" i="57" s="1"/>
  <c r="G189" i="57"/>
  <c r="H189" i="57" s="1"/>
  <c r="I189" i="57"/>
  <c r="J189" i="57" s="1"/>
  <c r="N215" i="57"/>
  <c r="O189" i="57"/>
  <c r="H113" i="44"/>
  <c r="G115" i="46"/>
  <c r="H115" i="46" s="1"/>
  <c r="N141" i="46"/>
  <c r="I115" i="46"/>
  <c r="J115" i="46" s="1"/>
  <c r="O115" i="46"/>
  <c r="L115" i="46"/>
  <c r="M115" i="46" s="1"/>
  <c r="P115" i="46"/>
  <c r="Q115" i="46" s="1"/>
  <c r="P214" i="54"/>
  <c r="Q214" i="54" s="1"/>
  <c r="I214" i="54"/>
  <c r="J214" i="54" s="1"/>
  <c r="G214" i="54"/>
  <c r="L214" i="54"/>
  <c r="O214" i="54"/>
  <c r="O146" i="53"/>
  <c r="G146" i="53"/>
  <c r="H146" i="53" s="1"/>
  <c r="L146" i="53"/>
  <c r="M146" i="53" s="1"/>
  <c r="N172" i="53"/>
  <c r="I146" i="53"/>
  <c r="J146" i="53" s="1"/>
  <c r="P146" i="53"/>
  <c r="Q146" i="53" s="1"/>
  <c r="M163" i="55"/>
  <c r="I150" i="42"/>
  <c r="J150" i="42" s="1"/>
  <c r="L150" i="42"/>
  <c r="M150" i="42" s="1"/>
  <c r="P150" i="42"/>
  <c r="Q150" i="42" s="1"/>
  <c r="G150" i="42"/>
  <c r="O150" i="42"/>
  <c r="P150" i="45"/>
  <c r="Q150" i="45" s="1"/>
  <c r="O150" i="45"/>
  <c r="G150" i="45"/>
  <c r="L150" i="45"/>
  <c r="M150" i="45" s="1"/>
  <c r="I150" i="45"/>
  <c r="J150" i="45" s="1"/>
  <c r="Q62" i="53"/>
  <c r="Q76" i="53" s="1"/>
  <c r="T17" i="6" s="1"/>
  <c r="P76" i="53"/>
  <c r="K89" i="54"/>
  <c r="K65" i="45"/>
  <c r="K188" i="45"/>
  <c r="L189" i="44"/>
  <c r="M189" i="44" s="1"/>
  <c r="I189" i="44"/>
  <c r="J189" i="44" s="1"/>
  <c r="P189" i="44"/>
  <c r="Q189" i="44" s="1"/>
  <c r="N215" i="44"/>
  <c r="G189" i="44"/>
  <c r="H189" i="44" s="1"/>
  <c r="O189" i="44"/>
  <c r="K146" i="58"/>
  <c r="K122" i="58"/>
  <c r="N141" i="57"/>
  <c r="O115" i="57"/>
  <c r="G115" i="57"/>
  <c r="H115" i="57" s="1"/>
  <c r="L115" i="57"/>
  <c r="M115" i="57" s="1"/>
  <c r="I115" i="57"/>
  <c r="J115" i="57" s="1"/>
  <c r="P115" i="57"/>
  <c r="Q115" i="57" s="1"/>
  <c r="K25" i="55"/>
  <c r="H137" i="46"/>
  <c r="M113" i="45"/>
  <c r="I170" i="53"/>
  <c r="J170" i="53" s="1"/>
  <c r="P170" i="53"/>
  <c r="Q170" i="53" s="1"/>
  <c r="N196" i="53"/>
  <c r="O170" i="53"/>
  <c r="G170" i="53"/>
  <c r="H170" i="53" s="1"/>
  <c r="L170" i="53"/>
  <c r="M170" i="53" s="1"/>
  <c r="J138" i="57"/>
  <c r="K138" i="57" s="1"/>
  <c r="N164" i="56"/>
  <c r="O138" i="56"/>
  <c r="L138" i="56"/>
  <c r="I138" i="56"/>
  <c r="G138" i="56"/>
  <c r="P138" i="56"/>
  <c r="K36" i="42"/>
  <c r="K51" i="42" s="1"/>
  <c r="M62" i="44"/>
  <c r="M76" i="44" s="1"/>
  <c r="L76" i="44"/>
  <c r="H51" i="54"/>
  <c r="Q138" i="45"/>
  <c r="Q62" i="46"/>
  <c r="Q76" i="46" s="1"/>
  <c r="P76" i="46"/>
  <c r="M62" i="42"/>
  <c r="M76" i="42" s="1"/>
  <c r="L76" i="42"/>
  <c r="G144" i="56"/>
  <c r="H144" i="56" s="1"/>
  <c r="P144" i="56"/>
  <c r="Q144" i="56" s="1"/>
  <c r="O144" i="56"/>
  <c r="L144" i="56"/>
  <c r="M144" i="56" s="1"/>
  <c r="N170" i="56"/>
  <c r="I144" i="56"/>
  <c r="J144" i="56" s="1"/>
  <c r="Q62" i="57"/>
  <c r="Q76" i="57" s="1"/>
  <c r="T14" i="6" s="1"/>
  <c r="P76" i="57"/>
  <c r="O117" i="56"/>
  <c r="G117" i="56"/>
  <c r="H117" i="56" s="1"/>
  <c r="L117" i="56"/>
  <c r="M117" i="56" s="1"/>
  <c r="I117" i="56"/>
  <c r="J117" i="56" s="1"/>
  <c r="N143" i="56"/>
  <c r="P117" i="56"/>
  <c r="Q117" i="56" s="1"/>
  <c r="L146" i="42"/>
  <c r="M146" i="42" s="1"/>
  <c r="G146" i="42"/>
  <c r="H146" i="42" s="1"/>
  <c r="O146" i="42"/>
  <c r="I146" i="42"/>
  <c r="J146" i="42" s="1"/>
  <c r="N172" i="42"/>
  <c r="P146" i="42"/>
  <c r="Q146" i="42" s="1"/>
  <c r="J62" i="58"/>
  <c r="J76" i="58" s="1"/>
  <c r="I76" i="58"/>
  <c r="O148" i="53"/>
  <c r="N174" i="53"/>
  <c r="I148" i="53"/>
  <c r="J148" i="53" s="1"/>
  <c r="G148" i="53"/>
  <c r="H148" i="53" s="1"/>
  <c r="P148" i="53"/>
  <c r="Q148" i="53" s="1"/>
  <c r="L148" i="53"/>
  <c r="M148" i="53" s="1"/>
  <c r="H113" i="42"/>
  <c r="J163" i="55"/>
  <c r="K163" i="55" s="1"/>
  <c r="G150" i="57"/>
  <c r="I150" i="57"/>
  <c r="J150" i="57" s="1"/>
  <c r="O150" i="57"/>
  <c r="L150" i="57"/>
  <c r="M150" i="57" s="1"/>
  <c r="P150" i="57"/>
  <c r="Q150" i="57" s="1"/>
  <c r="P190" i="44"/>
  <c r="Q190" i="44" s="1"/>
  <c r="N216" i="44"/>
  <c r="O190" i="44"/>
  <c r="L190" i="44"/>
  <c r="M190" i="44" s="1"/>
  <c r="G190" i="44"/>
  <c r="H190" i="44" s="1"/>
  <c r="I190" i="44"/>
  <c r="J190" i="44" s="1"/>
  <c r="Q162" i="56"/>
  <c r="L214" i="44"/>
  <c r="I214" i="44"/>
  <c r="P214" i="44"/>
  <c r="O214" i="44"/>
  <c r="G214" i="44"/>
  <c r="K161" i="54"/>
  <c r="O91" i="58"/>
  <c r="G91" i="58"/>
  <c r="H91" i="58" s="1"/>
  <c r="N117" i="58"/>
  <c r="I91" i="58"/>
  <c r="J91" i="58" s="1"/>
  <c r="P91" i="58"/>
  <c r="Q91" i="58" s="1"/>
  <c r="L91" i="58"/>
  <c r="M91" i="58" s="1"/>
  <c r="J163" i="58"/>
  <c r="H51" i="53"/>
  <c r="J17" i="6" s="1"/>
  <c r="R17" i="6" s="1"/>
  <c r="L149" i="56"/>
  <c r="M149" i="56" s="1"/>
  <c r="O149" i="56"/>
  <c r="I149" i="56"/>
  <c r="J149" i="56" s="1"/>
  <c r="G149" i="56"/>
  <c r="H149" i="56" s="1"/>
  <c r="P149" i="56"/>
  <c r="Q149" i="56" s="1"/>
  <c r="P147" i="44"/>
  <c r="Q147" i="44" s="1"/>
  <c r="N173" i="44"/>
  <c r="O147" i="44"/>
  <c r="I147" i="44"/>
  <c r="J147" i="44" s="1"/>
  <c r="G147" i="44"/>
  <c r="H147" i="44" s="1"/>
  <c r="L147" i="44"/>
  <c r="M147" i="44" s="1"/>
  <c r="O76" i="44"/>
  <c r="S11" i="6" s="1"/>
  <c r="I150" i="53"/>
  <c r="J150" i="53" s="1"/>
  <c r="L150" i="53"/>
  <c r="M150" i="53" s="1"/>
  <c r="O150" i="53"/>
  <c r="G150" i="53"/>
  <c r="H150" i="53" s="1"/>
  <c r="P150" i="53"/>
  <c r="Q150" i="53" s="1"/>
  <c r="J62" i="53"/>
  <c r="J76" i="53" s="1"/>
  <c r="I76" i="53"/>
  <c r="K36" i="44"/>
  <c r="K51" i="44" s="1"/>
  <c r="N117" i="46"/>
  <c r="I91" i="46"/>
  <c r="J91" i="46" s="1"/>
  <c r="G91" i="46"/>
  <c r="H91" i="46" s="1"/>
  <c r="P91" i="46"/>
  <c r="Q91" i="46" s="1"/>
  <c r="O91" i="46"/>
  <c r="L91" i="46"/>
  <c r="M91" i="46" s="1"/>
  <c r="N114" i="45"/>
  <c r="L88" i="45"/>
  <c r="G88" i="45"/>
  <c r="P88" i="45"/>
  <c r="I88" i="45"/>
  <c r="O88" i="45"/>
  <c r="N101" i="45"/>
  <c r="N174" i="46"/>
  <c r="L148" i="46"/>
  <c r="M148" i="46" s="1"/>
  <c r="P148" i="46"/>
  <c r="Q148" i="46" s="1"/>
  <c r="I148" i="46"/>
  <c r="J148" i="46" s="1"/>
  <c r="O148" i="46"/>
  <c r="G148" i="46"/>
  <c r="H148" i="46" s="1"/>
  <c r="I147" i="53"/>
  <c r="J147" i="53" s="1"/>
  <c r="N173" i="53"/>
  <c r="G147" i="53"/>
  <c r="H147" i="53" s="1"/>
  <c r="L147" i="53"/>
  <c r="M147" i="53" s="1"/>
  <c r="O147" i="53"/>
  <c r="P147" i="53"/>
  <c r="Q147" i="53" s="1"/>
  <c r="K122" i="42"/>
  <c r="K36" i="45"/>
  <c r="K51" i="45" s="1"/>
  <c r="O214" i="55"/>
  <c r="G214" i="55"/>
  <c r="H214" i="55" s="1"/>
  <c r="L214" i="55"/>
  <c r="I214" i="55"/>
  <c r="J214" i="55" s="1"/>
  <c r="P214" i="55"/>
  <c r="Q214" i="55" s="1"/>
  <c r="H187" i="53"/>
  <c r="K87" i="55"/>
  <c r="K118" i="46"/>
  <c r="K111" i="46"/>
  <c r="H125" i="45"/>
  <c r="K125" i="45" s="1"/>
  <c r="L145" i="54"/>
  <c r="M145" i="54" s="1"/>
  <c r="G145" i="54"/>
  <c r="H145" i="54" s="1"/>
  <c r="O145" i="54"/>
  <c r="I145" i="54"/>
  <c r="J145" i="54" s="1"/>
  <c r="P145" i="54"/>
  <c r="Q145" i="54" s="1"/>
  <c r="N171" i="54"/>
  <c r="L146" i="54"/>
  <c r="M146" i="54" s="1"/>
  <c r="G146" i="54"/>
  <c r="H146" i="54" s="1"/>
  <c r="P146" i="54"/>
  <c r="Q146" i="54" s="1"/>
  <c r="N172" i="54"/>
  <c r="O146" i="54"/>
  <c r="I146" i="54"/>
  <c r="J146" i="54" s="1"/>
  <c r="N165" i="56"/>
  <c r="G139" i="56"/>
  <c r="H139" i="56" s="1"/>
  <c r="P139" i="56"/>
  <c r="Q139" i="56" s="1"/>
  <c r="I139" i="56"/>
  <c r="J139" i="56" s="1"/>
  <c r="O139" i="56"/>
  <c r="L139" i="56"/>
  <c r="M139" i="56" s="1"/>
  <c r="Q113" i="42"/>
  <c r="M188" i="45"/>
  <c r="K122" i="57"/>
  <c r="H25" i="55"/>
  <c r="L115" i="54"/>
  <c r="M115" i="54" s="1"/>
  <c r="I115" i="54"/>
  <c r="J115" i="54" s="1"/>
  <c r="N141" i="54"/>
  <c r="P115" i="54"/>
  <c r="Q115" i="54" s="1"/>
  <c r="G115" i="54"/>
  <c r="H115" i="54" s="1"/>
  <c r="O115" i="54"/>
  <c r="I139" i="57"/>
  <c r="J139" i="57" s="1"/>
  <c r="O139" i="57"/>
  <c r="G139" i="57"/>
  <c r="H139" i="57" s="1"/>
  <c r="N165" i="57"/>
  <c r="P139" i="57"/>
  <c r="Q139" i="57" s="1"/>
  <c r="L139" i="57"/>
  <c r="N116" i="55"/>
  <c r="I90" i="55"/>
  <c r="J90" i="55" s="1"/>
  <c r="O90" i="55"/>
  <c r="G90" i="55"/>
  <c r="H90" i="55" s="1"/>
  <c r="P90" i="55"/>
  <c r="Q90" i="55" s="1"/>
  <c r="L90" i="55"/>
  <c r="M90" i="55" s="1"/>
  <c r="H213" i="45"/>
  <c r="K120" i="46"/>
  <c r="K113" i="57"/>
  <c r="P115" i="42"/>
  <c r="Q115" i="42" s="1"/>
  <c r="L115" i="42"/>
  <c r="M115" i="42" s="1"/>
  <c r="I115" i="42"/>
  <c r="J115" i="42" s="1"/>
  <c r="N141" i="42"/>
  <c r="G115" i="42"/>
  <c r="H115" i="42" s="1"/>
  <c r="O115" i="42"/>
  <c r="I116" i="56"/>
  <c r="J116" i="56" s="1"/>
  <c r="O116" i="56"/>
  <c r="G116" i="56"/>
  <c r="H116" i="56" s="1"/>
  <c r="N142" i="56"/>
  <c r="L116" i="56"/>
  <c r="M116" i="56" s="1"/>
  <c r="P116" i="56"/>
  <c r="Q116" i="56" s="1"/>
  <c r="K162" i="53"/>
  <c r="L148" i="57"/>
  <c r="M148" i="57" s="1"/>
  <c r="N174" i="57"/>
  <c r="P148" i="57"/>
  <c r="Q148" i="57" s="1"/>
  <c r="I148" i="57"/>
  <c r="J148" i="57" s="1"/>
  <c r="O148" i="57"/>
  <c r="G148" i="57"/>
  <c r="H148" i="57" s="1"/>
  <c r="K162" i="57"/>
  <c r="K118" i="45"/>
  <c r="H25" i="53"/>
  <c r="Q138" i="57"/>
  <c r="G115" i="55"/>
  <c r="H115" i="55" s="1"/>
  <c r="L115" i="55"/>
  <c r="M115" i="55" s="1"/>
  <c r="I115" i="55"/>
  <c r="J115" i="55" s="1"/>
  <c r="P115" i="55"/>
  <c r="Q115" i="55" s="1"/>
  <c r="O115" i="55"/>
  <c r="N141" i="55"/>
  <c r="Q112" i="56"/>
  <c r="Q62" i="44"/>
  <c r="Q76" i="44" s="1"/>
  <c r="T11" i="6" s="1"/>
  <c r="P76" i="44"/>
  <c r="H188" i="57"/>
  <c r="P139" i="54"/>
  <c r="N165" i="54"/>
  <c r="O139" i="54"/>
  <c r="I139" i="54"/>
  <c r="G139" i="54"/>
  <c r="L139" i="54"/>
  <c r="K51" i="54"/>
  <c r="J138" i="45"/>
  <c r="K120" i="45"/>
  <c r="M188" i="54"/>
  <c r="K125" i="58"/>
  <c r="K120" i="53"/>
  <c r="K113" i="56"/>
  <c r="I148" i="45"/>
  <c r="J148" i="45" s="1"/>
  <c r="O148" i="45"/>
  <c r="G148" i="45"/>
  <c r="H148" i="45" s="1"/>
  <c r="P148" i="45"/>
  <c r="Q148" i="45" s="1"/>
  <c r="L148" i="45"/>
  <c r="M148" i="45" s="1"/>
  <c r="N174" i="45"/>
  <c r="O88" i="58"/>
  <c r="L88" i="58"/>
  <c r="N114" i="58"/>
  <c r="I88" i="58"/>
  <c r="P88" i="58"/>
  <c r="G88" i="58"/>
  <c r="N101" i="58"/>
  <c r="K164" i="58"/>
  <c r="I189" i="55"/>
  <c r="P189" i="55"/>
  <c r="Q189" i="55" s="1"/>
  <c r="N215" i="55"/>
  <c r="O189" i="55"/>
  <c r="L189" i="55"/>
  <c r="G189" i="55"/>
  <c r="J162" i="56"/>
  <c r="J113" i="58"/>
  <c r="K145" i="57"/>
  <c r="Q163" i="58"/>
  <c r="K90" i="45"/>
  <c r="K123" i="54"/>
  <c r="K64" i="58"/>
  <c r="K121" i="44"/>
  <c r="K121" i="54"/>
  <c r="K36" i="55"/>
  <c r="K51" i="55" s="1"/>
  <c r="H62" i="45"/>
  <c r="G76" i="45"/>
  <c r="K89" i="44"/>
  <c r="K118" i="54"/>
  <c r="Q188" i="55"/>
  <c r="O150" i="46"/>
  <c r="G150" i="46"/>
  <c r="H150" i="46" s="1"/>
  <c r="L150" i="46"/>
  <c r="M150" i="46" s="1"/>
  <c r="I150" i="46"/>
  <c r="J150" i="46" s="1"/>
  <c r="P150" i="46"/>
  <c r="Q150" i="46" s="1"/>
  <c r="K64" i="53"/>
  <c r="K36" i="53"/>
  <c r="K51" i="53" s="1"/>
  <c r="O149" i="42"/>
  <c r="G149" i="42"/>
  <c r="H149" i="42" s="1"/>
  <c r="P149" i="42"/>
  <c r="Q149" i="42" s="1"/>
  <c r="L149" i="42"/>
  <c r="M149" i="42" s="1"/>
  <c r="I149" i="42"/>
  <c r="J149" i="42" s="1"/>
  <c r="K121" i="45"/>
  <c r="L149" i="53"/>
  <c r="M149" i="53" s="1"/>
  <c r="O149" i="53"/>
  <c r="G149" i="53"/>
  <c r="H149" i="53" s="1"/>
  <c r="P149" i="53"/>
  <c r="Q149" i="53" s="1"/>
  <c r="I149" i="53"/>
  <c r="J149" i="53" s="1"/>
  <c r="O190" i="54"/>
  <c r="G190" i="54"/>
  <c r="H190" i="54" s="1"/>
  <c r="N216" i="54"/>
  <c r="P190" i="54"/>
  <c r="I190" i="54"/>
  <c r="J190" i="54" s="1"/>
  <c r="L190" i="54"/>
  <c r="M190" i="54" s="1"/>
  <c r="H113" i="55"/>
  <c r="M137" i="46"/>
  <c r="M188" i="57"/>
  <c r="O146" i="45"/>
  <c r="G146" i="45"/>
  <c r="H146" i="45" s="1"/>
  <c r="P146" i="45"/>
  <c r="Q146" i="45" s="1"/>
  <c r="N172" i="45"/>
  <c r="I146" i="45"/>
  <c r="J146" i="45" s="1"/>
  <c r="L146" i="45"/>
  <c r="M146" i="45" s="1"/>
  <c r="O148" i="44"/>
  <c r="L148" i="44"/>
  <c r="M148" i="44" s="1"/>
  <c r="G148" i="44"/>
  <c r="H148" i="44" s="1"/>
  <c r="P148" i="44"/>
  <c r="Q148" i="44" s="1"/>
  <c r="N174" i="44"/>
  <c r="I148" i="44"/>
  <c r="J148" i="44" s="1"/>
  <c r="H25" i="46"/>
  <c r="H113" i="58"/>
  <c r="I175" i="57"/>
  <c r="J175" i="57" s="1"/>
  <c r="G175" i="57"/>
  <c r="H175" i="57" s="1"/>
  <c r="P175" i="57"/>
  <c r="Q175" i="57" s="1"/>
  <c r="L175" i="57"/>
  <c r="M175" i="57" s="1"/>
  <c r="O175" i="57"/>
  <c r="P144" i="44"/>
  <c r="Q144" i="44" s="1"/>
  <c r="I144" i="44"/>
  <c r="J144" i="44" s="1"/>
  <c r="O144" i="44"/>
  <c r="G144" i="44"/>
  <c r="H144" i="44" s="1"/>
  <c r="N170" i="44"/>
  <c r="L144" i="44"/>
  <c r="M144" i="44" s="1"/>
  <c r="L114" i="54"/>
  <c r="M114" i="54" s="1"/>
  <c r="I114" i="54"/>
  <c r="J114" i="54" s="1"/>
  <c r="N140" i="54"/>
  <c r="O114" i="54"/>
  <c r="G114" i="54"/>
  <c r="H114" i="54" s="1"/>
  <c r="P114" i="54"/>
  <c r="Q114" i="54" s="1"/>
  <c r="G146" i="44"/>
  <c r="H146" i="44" s="1"/>
  <c r="L146" i="44"/>
  <c r="M146" i="44" s="1"/>
  <c r="O146" i="44"/>
  <c r="I146" i="44"/>
  <c r="J146" i="44" s="1"/>
  <c r="P146" i="44"/>
  <c r="Q146" i="44" s="1"/>
  <c r="N172" i="44"/>
  <c r="N189" i="53"/>
  <c r="I163" i="53"/>
  <c r="J163" i="53" s="1"/>
  <c r="O163" i="53"/>
  <c r="G163" i="53"/>
  <c r="H163" i="53" s="1"/>
  <c r="P163" i="53"/>
  <c r="L163" i="53"/>
  <c r="P189" i="42"/>
  <c r="Q189" i="42" s="1"/>
  <c r="I189" i="42"/>
  <c r="J189" i="42" s="1"/>
  <c r="L189" i="42"/>
  <c r="N215" i="42"/>
  <c r="O189" i="42"/>
  <c r="G189" i="42"/>
  <c r="H189" i="42" s="1"/>
  <c r="K123" i="46"/>
  <c r="H163" i="42"/>
  <c r="G214" i="45"/>
  <c r="H214" i="45" s="1"/>
  <c r="P214" i="45"/>
  <c r="L214" i="45"/>
  <c r="M214" i="45" s="1"/>
  <c r="O214" i="45"/>
  <c r="I214" i="45"/>
  <c r="J214" i="45" s="1"/>
  <c r="K89" i="42"/>
  <c r="K121" i="58"/>
  <c r="N174" i="58"/>
  <c r="O148" i="58"/>
  <c r="I148" i="58"/>
  <c r="J148" i="58" s="1"/>
  <c r="G148" i="58"/>
  <c r="H148" i="58" s="1"/>
  <c r="P148" i="58"/>
  <c r="Q148" i="58" s="1"/>
  <c r="L148" i="58"/>
  <c r="M148" i="58" s="1"/>
  <c r="K36" i="56"/>
  <c r="K51" i="56" s="1"/>
  <c r="K121" i="56"/>
  <c r="K25" i="53"/>
  <c r="G190" i="55"/>
  <c r="H190" i="55" s="1"/>
  <c r="O190" i="55"/>
  <c r="L190" i="55"/>
  <c r="M190" i="55" s="1"/>
  <c r="I190" i="55"/>
  <c r="J190" i="55" s="1"/>
  <c r="P190" i="55"/>
  <c r="Q190" i="55" s="1"/>
  <c r="N216" i="55"/>
  <c r="H112" i="56"/>
  <c r="K138" i="42"/>
  <c r="H51" i="57"/>
  <c r="J14" i="6" s="1"/>
  <c r="R14" i="6" s="1"/>
  <c r="O147" i="46"/>
  <c r="G147" i="46"/>
  <c r="H147" i="46" s="1"/>
  <c r="L147" i="46"/>
  <c r="M147" i="46" s="1"/>
  <c r="P147" i="46"/>
  <c r="Q147" i="46" s="1"/>
  <c r="N173" i="46"/>
  <c r="I147" i="46"/>
  <c r="J147" i="46" s="1"/>
  <c r="K121" i="55"/>
  <c r="K119" i="53"/>
  <c r="K119" i="55"/>
  <c r="K120" i="54"/>
  <c r="N216" i="58"/>
  <c r="O190" i="58"/>
  <c r="G190" i="58"/>
  <c r="H190" i="58" s="1"/>
  <c r="L190" i="58"/>
  <c r="M190" i="58" s="1"/>
  <c r="I190" i="58"/>
  <c r="J190" i="58" s="1"/>
  <c r="P190" i="58"/>
  <c r="Q190" i="58" s="1"/>
  <c r="K162" i="45"/>
  <c r="I175" i="45"/>
  <c r="J175" i="45" s="1"/>
  <c r="G175" i="45"/>
  <c r="H175" i="45" s="1"/>
  <c r="P175" i="45"/>
  <c r="Q175" i="45" s="1"/>
  <c r="L175" i="45"/>
  <c r="M175" i="45" s="1"/>
  <c r="O175" i="45"/>
  <c r="J188" i="46"/>
  <c r="K188" i="46" s="1"/>
  <c r="M162" i="56"/>
  <c r="H25" i="54"/>
  <c r="M188" i="44"/>
  <c r="N165" i="58"/>
  <c r="L139" i="58"/>
  <c r="O139" i="58"/>
  <c r="I139" i="58"/>
  <c r="P139" i="58"/>
  <c r="G139" i="58"/>
  <c r="K65" i="58"/>
  <c r="M163" i="58"/>
  <c r="K213" i="56"/>
  <c r="K65" i="44"/>
  <c r="K147" i="42"/>
  <c r="I144" i="55"/>
  <c r="J144" i="55" s="1"/>
  <c r="P144" i="55"/>
  <c r="Q144" i="55" s="1"/>
  <c r="L144" i="55"/>
  <c r="M144" i="55" s="1"/>
  <c r="G144" i="55"/>
  <c r="H144" i="55" s="1"/>
  <c r="O144" i="55"/>
  <c r="N170" i="55"/>
  <c r="K161" i="53"/>
  <c r="K36" i="57"/>
  <c r="K51" i="57" s="1"/>
  <c r="K122" i="54"/>
  <c r="G213" i="53"/>
  <c r="H213" i="53" s="1"/>
  <c r="L213" i="53"/>
  <c r="I213" i="53"/>
  <c r="O213" i="53"/>
  <c r="P213" i="53"/>
  <c r="G88" i="56"/>
  <c r="O88" i="56"/>
  <c r="O101" i="56" s="1"/>
  <c r="U13" i="6" s="1"/>
  <c r="I88" i="56"/>
  <c r="P88" i="56"/>
  <c r="N114" i="56"/>
  <c r="L88" i="56"/>
  <c r="N101" i="56"/>
  <c r="I144" i="46"/>
  <c r="J144" i="46" s="1"/>
  <c r="G144" i="46"/>
  <c r="H144" i="46" s="1"/>
  <c r="O144" i="46"/>
  <c r="L144" i="46"/>
  <c r="M144" i="46" s="1"/>
  <c r="N170" i="46"/>
  <c r="P144" i="46"/>
  <c r="Q144" i="46" s="1"/>
  <c r="K214" i="58"/>
  <c r="K163" i="57"/>
  <c r="I139" i="44"/>
  <c r="P139" i="44"/>
  <c r="N165" i="44"/>
  <c r="L139" i="44"/>
  <c r="O139" i="44"/>
  <c r="G139" i="44"/>
  <c r="J113" i="55"/>
  <c r="M9" i="6"/>
  <c r="P9" i="6"/>
  <c r="K191" i="41"/>
  <c r="K91" i="41"/>
  <c r="L217" i="41"/>
  <c r="M217" i="41" s="1"/>
  <c r="G217" i="41"/>
  <c r="H217" i="41" s="1"/>
  <c r="O217" i="41"/>
  <c r="P217" i="41"/>
  <c r="Q217" i="41" s="1"/>
  <c r="I217" i="41"/>
  <c r="J217" i="41" s="1"/>
  <c r="N116" i="41"/>
  <c r="G90" i="41"/>
  <c r="H90" i="41" s="1"/>
  <c r="O90" i="41"/>
  <c r="P90" i="41"/>
  <c r="Q90" i="41" s="1"/>
  <c r="I90" i="41"/>
  <c r="J90" i="41" s="1"/>
  <c r="L90" i="41"/>
  <c r="M90" i="41" s="1"/>
  <c r="N114" i="41"/>
  <c r="N140" i="41" s="1"/>
  <c r="N166" i="41" s="1"/>
  <c r="O88" i="41"/>
  <c r="P88" i="41"/>
  <c r="Q88" i="41" s="1"/>
  <c r="I88" i="41"/>
  <c r="J88" i="41" s="1"/>
  <c r="L88" i="41"/>
  <c r="M88" i="41" s="1"/>
  <c r="G88" i="41"/>
  <c r="H88" i="41" s="1"/>
  <c r="K141" i="41"/>
  <c r="G9" i="6"/>
  <c r="F9" i="6"/>
  <c r="N143" i="41"/>
  <c r="L117" i="41"/>
  <c r="M117" i="41" s="1"/>
  <c r="O117" i="41"/>
  <c r="I117" i="41"/>
  <c r="J117" i="41" s="1"/>
  <c r="G117" i="41"/>
  <c r="H117" i="41" s="1"/>
  <c r="P117" i="41"/>
  <c r="Q117" i="41" s="1"/>
  <c r="N193" i="41"/>
  <c r="P167" i="41"/>
  <c r="Q167" i="41" s="1"/>
  <c r="O167" i="41"/>
  <c r="I167" i="41"/>
  <c r="J167" i="41" s="1"/>
  <c r="G167" i="41"/>
  <c r="H167" i="41" s="1"/>
  <c r="L167" i="41"/>
  <c r="M167" i="41" s="1"/>
  <c r="K115" i="41"/>
  <c r="H113" i="41"/>
  <c r="K113" i="41" s="1"/>
  <c r="P112" i="41"/>
  <c r="Q112" i="41" s="1"/>
  <c r="O112" i="41"/>
  <c r="I112" i="41"/>
  <c r="G112" i="41"/>
  <c r="H112" i="41" s="1"/>
  <c r="L112" i="41"/>
  <c r="M112" i="41" s="1"/>
  <c r="O138" i="41"/>
  <c r="P138" i="41"/>
  <c r="Q138" i="41" s="1"/>
  <c r="L138" i="41"/>
  <c r="M138" i="41" s="1"/>
  <c r="G138" i="41"/>
  <c r="H138" i="41" s="1"/>
  <c r="I138" i="41"/>
  <c r="J138" i="41" s="1"/>
  <c r="O111" i="41"/>
  <c r="P111" i="41"/>
  <c r="L111" i="41"/>
  <c r="G111" i="41"/>
  <c r="I111" i="41"/>
  <c r="K85" i="41"/>
  <c r="K89" i="41"/>
  <c r="K86" i="41"/>
  <c r="L100" i="41"/>
  <c r="K87" i="41"/>
  <c r="N101" i="41"/>
  <c r="K62" i="41"/>
  <c r="P76" i="41"/>
  <c r="H51" i="41"/>
  <c r="H25" i="41"/>
  <c r="J4" i="6" s="1"/>
  <c r="K51" i="41"/>
  <c r="K25" i="41"/>
  <c r="I76" i="41"/>
  <c r="O76" i="41"/>
  <c r="K64" i="41"/>
  <c r="J76" i="41"/>
  <c r="M76" i="41"/>
  <c r="L76" i="41"/>
  <c r="G76" i="41"/>
  <c r="Q76" i="41"/>
  <c r="K63" i="41"/>
  <c r="H76" i="41"/>
  <c r="AA2" i="6" l="1"/>
  <c r="AA3" i="6"/>
  <c r="T16" i="6"/>
  <c r="P28" i="46"/>
  <c r="K62" i="64"/>
  <c r="K76" i="64" s="1"/>
  <c r="K188" i="57"/>
  <c r="K115" i="64"/>
  <c r="K150" i="64"/>
  <c r="K91" i="64"/>
  <c r="K144" i="56"/>
  <c r="K149" i="64"/>
  <c r="K145" i="64"/>
  <c r="H76" i="64"/>
  <c r="H88" i="64"/>
  <c r="G101" i="64"/>
  <c r="K112" i="56"/>
  <c r="I141" i="64"/>
  <c r="J141" i="64" s="1"/>
  <c r="G141" i="64"/>
  <c r="H141" i="64" s="1"/>
  <c r="O141" i="64"/>
  <c r="P141" i="64"/>
  <c r="Q141" i="64" s="1"/>
  <c r="N167" i="64"/>
  <c r="L141" i="64"/>
  <c r="M141" i="64" s="1"/>
  <c r="K163" i="64"/>
  <c r="J188" i="64"/>
  <c r="O101" i="64"/>
  <c r="U23" i="6" s="1"/>
  <c r="Q88" i="64"/>
  <c r="Q101" i="64" s="1"/>
  <c r="V23" i="6" s="1"/>
  <c r="P101" i="64"/>
  <c r="O170" i="64"/>
  <c r="P170" i="64"/>
  <c r="Q170" i="64" s="1"/>
  <c r="G170" i="64"/>
  <c r="H170" i="64" s="1"/>
  <c r="N196" i="64"/>
  <c r="I170" i="64"/>
  <c r="J170" i="64" s="1"/>
  <c r="L170" i="64"/>
  <c r="M170" i="64" s="1"/>
  <c r="K112" i="64"/>
  <c r="P214" i="64"/>
  <c r="O214" i="64"/>
  <c r="G214" i="64"/>
  <c r="L214" i="64"/>
  <c r="I214" i="64"/>
  <c r="J88" i="64"/>
  <c r="J101" i="64" s="1"/>
  <c r="I101" i="64"/>
  <c r="G142" i="64"/>
  <c r="H142" i="64" s="1"/>
  <c r="P142" i="64"/>
  <c r="Q142" i="64" s="1"/>
  <c r="O142" i="64"/>
  <c r="L142" i="64"/>
  <c r="M142" i="64" s="1"/>
  <c r="I142" i="64"/>
  <c r="J142" i="64" s="1"/>
  <c r="N168" i="64"/>
  <c r="L173" i="64"/>
  <c r="M173" i="64" s="1"/>
  <c r="N199" i="64"/>
  <c r="G173" i="64"/>
  <c r="H173" i="64" s="1"/>
  <c r="I173" i="64"/>
  <c r="J173" i="64" s="1"/>
  <c r="P173" i="64"/>
  <c r="Q173" i="64" s="1"/>
  <c r="O173" i="64"/>
  <c r="G175" i="64"/>
  <c r="H175" i="64" s="1"/>
  <c r="L175" i="64"/>
  <c r="M175" i="64" s="1"/>
  <c r="I175" i="64"/>
  <c r="J175" i="64" s="1"/>
  <c r="P175" i="64"/>
  <c r="Q175" i="64" s="1"/>
  <c r="O175" i="64"/>
  <c r="H188" i="64"/>
  <c r="P164" i="64"/>
  <c r="Q164" i="64" s="1"/>
  <c r="G164" i="64"/>
  <c r="H164" i="64" s="1"/>
  <c r="O164" i="64"/>
  <c r="L164" i="64"/>
  <c r="M164" i="64" s="1"/>
  <c r="N190" i="64"/>
  <c r="I164" i="64"/>
  <c r="J164" i="64" s="1"/>
  <c r="K147" i="64"/>
  <c r="Q188" i="64"/>
  <c r="L165" i="64"/>
  <c r="M165" i="64" s="1"/>
  <c r="I165" i="64"/>
  <c r="J165" i="64" s="1"/>
  <c r="N191" i="64"/>
  <c r="O165" i="64"/>
  <c r="G165" i="64"/>
  <c r="H165" i="64" s="1"/>
  <c r="P165" i="64"/>
  <c r="Q165" i="64" s="1"/>
  <c r="P114" i="64"/>
  <c r="O114" i="64"/>
  <c r="I114" i="64"/>
  <c r="N140" i="64"/>
  <c r="G114" i="64"/>
  <c r="L114" i="64"/>
  <c r="N126" i="64"/>
  <c r="K162" i="64"/>
  <c r="K144" i="64"/>
  <c r="L189" i="64"/>
  <c r="M189" i="64" s="1"/>
  <c r="I189" i="64"/>
  <c r="J189" i="64" s="1"/>
  <c r="N215" i="64"/>
  <c r="O189" i="64"/>
  <c r="G189" i="64"/>
  <c r="H189" i="64" s="1"/>
  <c r="P189" i="64"/>
  <c r="Q189" i="64" s="1"/>
  <c r="K149" i="42"/>
  <c r="N200" i="56"/>
  <c r="K146" i="64"/>
  <c r="K148" i="64"/>
  <c r="E23" i="6"/>
  <c r="K139" i="64"/>
  <c r="M188" i="64"/>
  <c r="O117" i="64"/>
  <c r="I117" i="64"/>
  <c r="J117" i="64" s="1"/>
  <c r="G117" i="64"/>
  <c r="H117" i="64" s="1"/>
  <c r="N143" i="64"/>
  <c r="L117" i="64"/>
  <c r="M117" i="64" s="1"/>
  <c r="P117" i="64"/>
  <c r="Q117" i="64" s="1"/>
  <c r="M88" i="64"/>
  <c r="M101" i="64" s="1"/>
  <c r="L101" i="64"/>
  <c r="K116" i="64"/>
  <c r="L171" i="64"/>
  <c r="M171" i="64" s="1"/>
  <c r="G171" i="64"/>
  <c r="H171" i="64" s="1"/>
  <c r="I171" i="64"/>
  <c r="J171" i="64" s="1"/>
  <c r="P171" i="64"/>
  <c r="Q171" i="64" s="1"/>
  <c r="N197" i="64"/>
  <c r="O171" i="64"/>
  <c r="K138" i="64"/>
  <c r="K62" i="56"/>
  <c r="K76" i="56" s="1"/>
  <c r="N198" i="64"/>
  <c r="P172" i="64"/>
  <c r="Q172" i="64" s="1"/>
  <c r="L172" i="64"/>
  <c r="M172" i="64" s="1"/>
  <c r="I172" i="64"/>
  <c r="J172" i="64" s="1"/>
  <c r="G172" i="64"/>
  <c r="H172" i="64" s="1"/>
  <c r="O172" i="64"/>
  <c r="N200" i="64"/>
  <c r="G174" i="64"/>
  <c r="H174" i="64" s="1"/>
  <c r="O174" i="64"/>
  <c r="I174" i="64"/>
  <c r="J174" i="64" s="1"/>
  <c r="P174" i="64"/>
  <c r="Q174" i="64" s="1"/>
  <c r="L174" i="64"/>
  <c r="M174" i="64" s="1"/>
  <c r="J21" i="6"/>
  <c r="R21" i="6" s="1"/>
  <c r="S21" i="6"/>
  <c r="T21" i="6"/>
  <c r="E21" i="6" s="1"/>
  <c r="T22" i="6"/>
  <c r="E22" i="6" s="1"/>
  <c r="J22" i="6"/>
  <c r="R22" i="6" s="1"/>
  <c r="K62" i="55"/>
  <c r="K76" i="55" s="1"/>
  <c r="J101" i="54"/>
  <c r="K188" i="53"/>
  <c r="K115" i="45"/>
  <c r="N200" i="46"/>
  <c r="K116" i="56"/>
  <c r="K91" i="42"/>
  <c r="K190" i="44"/>
  <c r="K190" i="54"/>
  <c r="K115" i="55"/>
  <c r="K214" i="55"/>
  <c r="H76" i="55"/>
  <c r="K148" i="55"/>
  <c r="O101" i="55"/>
  <c r="K190" i="55"/>
  <c r="K117" i="55"/>
  <c r="K145" i="55"/>
  <c r="K144" i="55"/>
  <c r="G101" i="54"/>
  <c r="K150" i="54"/>
  <c r="N200" i="54"/>
  <c r="Q101" i="54"/>
  <c r="K144" i="54"/>
  <c r="K170" i="53"/>
  <c r="K147" i="53"/>
  <c r="N200" i="53"/>
  <c r="K144" i="46"/>
  <c r="O101" i="46"/>
  <c r="U16" i="6" s="1"/>
  <c r="K115" i="46"/>
  <c r="O101" i="58"/>
  <c r="U15" i="6" s="1"/>
  <c r="K171" i="57"/>
  <c r="K148" i="42"/>
  <c r="K164" i="42"/>
  <c r="K148" i="58"/>
  <c r="N200" i="57"/>
  <c r="K115" i="57"/>
  <c r="H76" i="56"/>
  <c r="K149" i="55"/>
  <c r="K91" i="54"/>
  <c r="K146" i="45"/>
  <c r="N200" i="44"/>
  <c r="K147" i="44"/>
  <c r="K115" i="42"/>
  <c r="K146" i="42"/>
  <c r="K62" i="44"/>
  <c r="K76" i="44" s="1"/>
  <c r="K188" i="44"/>
  <c r="K145" i="44"/>
  <c r="K149" i="44"/>
  <c r="K144" i="45"/>
  <c r="N200" i="45"/>
  <c r="K148" i="45"/>
  <c r="K147" i="46"/>
  <c r="K149" i="46"/>
  <c r="K149" i="53"/>
  <c r="K163" i="53"/>
  <c r="K145" i="53"/>
  <c r="K148" i="53"/>
  <c r="K139" i="53"/>
  <c r="O101" i="54"/>
  <c r="K146" i="54"/>
  <c r="K113" i="54"/>
  <c r="P101" i="54"/>
  <c r="M101" i="54"/>
  <c r="K147" i="55"/>
  <c r="N200" i="55"/>
  <c r="K189" i="57"/>
  <c r="K117" i="57"/>
  <c r="K146" i="57"/>
  <c r="K150" i="58"/>
  <c r="J15" i="6"/>
  <c r="R15" i="6" s="1"/>
  <c r="T15" i="6"/>
  <c r="E15" i="6" s="1"/>
  <c r="N200" i="58"/>
  <c r="K90" i="58"/>
  <c r="K150" i="56"/>
  <c r="K150" i="53"/>
  <c r="M163" i="53"/>
  <c r="M88" i="56"/>
  <c r="M101" i="56" s="1"/>
  <c r="L101" i="56"/>
  <c r="K139" i="57"/>
  <c r="L171" i="54"/>
  <c r="M171" i="54" s="1"/>
  <c r="I171" i="54"/>
  <c r="J171" i="54" s="1"/>
  <c r="N197" i="54"/>
  <c r="O171" i="54"/>
  <c r="P171" i="54"/>
  <c r="Q171" i="54" s="1"/>
  <c r="G171" i="54"/>
  <c r="H171" i="54" s="1"/>
  <c r="K148" i="46"/>
  <c r="L174" i="42"/>
  <c r="M174" i="42" s="1"/>
  <c r="I174" i="42"/>
  <c r="J174" i="42" s="1"/>
  <c r="P174" i="42"/>
  <c r="Q174" i="42" s="1"/>
  <c r="G174" i="42"/>
  <c r="H174" i="42" s="1"/>
  <c r="O174" i="42"/>
  <c r="Q139" i="42"/>
  <c r="M163" i="46"/>
  <c r="H88" i="46"/>
  <c r="G101" i="46"/>
  <c r="K173" i="42"/>
  <c r="J164" i="57"/>
  <c r="K172" i="58"/>
  <c r="L190" i="45"/>
  <c r="G190" i="45"/>
  <c r="H190" i="45" s="1"/>
  <c r="P190" i="45"/>
  <c r="Q190" i="45" s="1"/>
  <c r="I190" i="45"/>
  <c r="J190" i="45" s="1"/>
  <c r="O190" i="45"/>
  <c r="N216" i="45"/>
  <c r="K189" i="45"/>
  <c r="M214" i="42"/>
  <c r="M188" i="56"/>
  <c r="K62" i="46"/>
  <c r="K76" i="46" s="1"/>
  <c r="P190" i="42"/>
  <c r="Q190" i="42" s="1"/>
  <c r="L190" i="42"/>
  <c r="M190" i="42" s="1"/>
  <c r="N216" i="42"/>
  <c r="I190" i="42"/>
  <c r="J190" i="42" s="1"/>
  <c r="O190" i="42"/>
  <c r="G190" i="42"/>
  <c r="H190" i="42" s="1"/>
  <c r="M88" i="55"/>
  <c r="M101" i="55" s="1"/>
  <c r="L101" i="55"/>
  <c r="J88" i="57"/>
  <c r="J101" i="57" s="1"/>
  <c r="I101" i="57"/>
  <c r="L174" i="56"/>
  <c r="M174" i="56" s="1"/>
  <c r="I174" i="56"/>
  <c r="J174" i="56" s="1"/>
  <c r="P174" i="56"/>
  <c r="Q174" i="56" s="1"/>
  <c r="G174" i="56"/>
  <c r="H174" i="56" s="1"/>
  <c r="O174" i="56"/>
  <c r="L215" i="44"/>
  <c r="M215" i="44" s="1"/>
  <c r="G215" i="44"/>
  <c r="H215" i="44" s="1"/>
  <c r="O215" i="44"/>
  <c r="I215" i="44"/>
  <c r="J215" i="44" s="1"/>
  <c r="P215" i="44"/>
  <c r="Q215" i="44" s="1"/>
  <c r="G165" i="58"/>
  <c r="H165" i="58" s="1"/>
  <c r="O165" i="58"/>
  <c r="N191" i="58"/>
  <c r="P165" i="58"/>
  <c r="L165" i="58"/>
  <c r="I165" i="58"/>
  <c r="L172" i="44"/>
  <c r="M172" i="44" s="1"/>
  <c r="I172" i="44"/>
  <c r="J172" i="44" s="1"/>
  <c r="N198" i="44"/>
  <c r="O172" i="44"/>
  <c r="P172" i="44"/>
  <c r="Q172" i="44" s="1"/>
  <c r="G172" i="44"/>
  <c r="H172" i="44" s="1"/>
  <c r="I175" i="42"/>
  <c r="J175" i="42" s="1"/>
  <c r="O175" i="42"/>
  <c r="L175" i="42"/>
  <c r="M175" i="42" s="1"/>
  <c r="P175" i="42"/>
  <c r="Q175" i="42" s="1"/>
  <c r="G175" i="42"/>
  <c r="H175" i="42" s="1"/>
  <c r="H189" i="55"/>
  <c r="Q139" i="54"/>
  <c r="K148" i="57"/>
  <c r="P172" i="54"/>
  <c r="Q172" i="54" s="1"/>
  <c r="N198" i="54"/>
  <c r="O172" i="54"/>
  <c r="L172" i="54"/>
  <c r="M172" i="54" s="1"/>
  <c r="I172" i="54"/>
  <c r="J172" i="54" s="1"/>
  <c r="G172" i="54"/>
  <c r="H172" i="54" s="1"/>
  <c r="J88" i="45"/>
  <c r="J101" i="45" s="1"/>
  <c r="I101" i="45"/>
  <c r="M214" i="44"/>
  <c r="O172" i="42"/>
  <c r="I172" i="42"/>
  <c r="J172" i="42" s="1"/>
  <c r="N198" i="42"/>
  <c r="N225" i="42" s="1"/>
  <c r="G172" i="42"/>
  <c r="H172" i="42" s="1"/>
  <c r="L172" i="42"/>
  <c r="M172" i="42" s="1"/>
  <c r="P172" i="42"/>
  <c r="Q172" i="42" s="1"/>
  <c r="J138" i="56"/>
  <c r="E17" i="6"/>
  <c r="L215" i="57"/>
  <c r="M215" i="57" s="1"/>
  <c r="I215" i="57"/>
  <c r="J215" i="57" s="1"/>
  <c r="O215" i="57"/>
  <c r="G215" i="57"/>
  <c r="H215" i="57" s="1"/>
  <c r="P215" i="57"/>
  <c r="Q215" i="57" s="1"/>
  <c r="K215" i="54"/>
  <c r="L116" i="44"/>
  <c r="M116" i="44" s="1"/>
  <c r="I116" i="44"/>
  <c r="J116" i="44" s="1"/>
  <c r="G116" i="44"/>
  <c r="H116" i="44" s="1"/>
  <c r="P116" i="44"/>
  <c r="Q116" i="44" s="1"/>
  <c r="N142" i="44"/>
  <c r="O116" i="44"/>
  <c r="M214" i="57"/>
  <c r="Q88" i="44"/>
  <c r="Q101" i="44" s="1"/>
  <c r="V11" i="6" s="1"/>
  <c r="P101" i="44"/>
  <c r="I141" i="58"/>
  <c r="J141" i="58" s="1"/>
  <c r="P141" i="58"/>
  <c r="Q141" i="58" s="1"/>
  <c r="G141" i="58"/>
  <c r="H141" i="58" s="1"/>
  <c r="N167" i="58"/>
  <c r="L141" i="58"/>
  <c r="M141" i="58" s="1"/>
  <c r="O141" i="58"/>
  <c r="I141" i="56"/>
  <c r="J141" i="56" s="1"/>
  <c r="L141" i="56"/>
  <c r="M141" i="56" s="1"/>
  <c r="G141" i="56"/>
  <c r="H141" i="56" s="1"/>
  <c r="N167" i="56"/>
  <c r="O141" i="56"/>
  <c r="P141" i="56"/>
  <c r="Q141" i="56" s="1"/>
  <c r="M139" i="44"/>
  <c r="O114" i="56"/>
  <c r="O126" i="56" s="1"/>
  <c r="W13" i="6" s="1"/>
  <c r="G114" i="56"/>
  <c r="L114" i="56"/>
  <c r="N140" i="56"/>
  <c r="P114" i="56"/>
  <c r="I114" i="56"/>
  <c r="N126" i="56"/>
  <c r="I170" i="55"/>
  <c r="J170" i="55" s="1"/>
  <c r="N196" i="55"/>
  <c r="G170" i="55"/>
  <c r="H170" i="55" s="1"/>
  <c r="L170" i="55"/>
  <c r="M170" i="55" s="1"/>
  <c r="O170" i="55"/>
  <c r="P170" i="55"/>
  <c r="Q170" i="55" s="1"/>
  <c r="L101" i="54"/>
  <c r="I140" i="54"/>
  <c r="J140" i="54" s="1"/>
  <c r="P140" i="54"/>
  <c r="Q140" i="54" s="1"/>
  <c r="N166" i="54"/>
  <c r="G140" i="54"/>
  <c r="H140" i="54" s="1"/>
  <c r="L140" i="54"/>
  <c r="M140" i="54" s="1"/>
  <c r="O140" i="54"/>
  <c r="K175" i="57"/>
  <c r="K62" i="45"/>
  <c r="K76" i="45" s="1"/>
  <c r="H76" i="45"/>
  <c r="K113" i="58"/>
  <c r="M189" i="55"/>
  <c r="H88" i="58"/>
  <c r="G101" i="58"/>
  <c r="K90" i="55"/>
  <c r="K115" i="54"/>
  <c r="Q88" i="45"/>
  <c r="Q101" i="45" s="1"/>
  <c r="V12" i="6" s="1"/>
  <c r="P101" i="45"/>
  <c r="K91" i="46"/>
  <c r="P175" i="56"/>
  <c r="Q175" i="56" s="1"/>
  <c r="O175" i="56"/>
  <c r="L175" i="56"/>
  <c r="I175" i="56"/>
  <c r="J175" i="56" s="1"/>
  <c r="G175" i="56"/>
  <c r="H175" i="56" s="1"/>
  <c r="O216" i="44"/>
  <c r="G216" i="44"/>
  <c r="H216" i="44" s="1"/>
  <c r="L216" i="44"/>
  <c r="M216" i="44" s="1"/>
  <c r="P216" i="44"/>
  <c r="Q216" i="44" s="1"/>
  <c r="I216" i="44"/>
  <c r="J216" i="44" s="1"/>
  <c r="H150" i="57"/>
  <c r="K150" i="57" s="1"/>
  <c r="K117" i="56"/>
  <c r="M138" i="56"/>
  <c r="I196" i="53"/>
  <c r="J196" i="53" s="1"/>
  <c r="G196" i="53"/>
  <c r="H196" i="53" s="1"/>
  <c r="P196" i="53"/>
  <c r="Q196" i="53" s="1"/>
  <c r="O196" i="53"/>
  <c r="N222" i="53"/>
  <c r="L196" i="53"/>
  <c r="M196" i="53" s="1"/>
  <c r="K189" i="44"/>
  <c r="K113" i="44"/>
  <c r="N199" i="45"/>
  <c r="I173" i="45"/>
  <c r="J173" i="45" s="1"/>
  <c r="O173" i="45"/>
  <c r="P173" i="45"/>
  <c r="Q173" i="45" s="1"/>
  <c r="L173" i="45"/>
  <c r="M173" i="45" s="1"/>
  <c r="G173" i="45"/>
  <c r="H173" i="45" s="1"/>
  <c r="Q189" i="58"/>
  <c r="K90" i="44"/>
  <c r="H214" i="57"/>
  <c r="H88" i="44"/>
  <c r="G101" i="44"/>
  <c r="G172" i="57"/>
  <c r="H172" i="57" s="1"/>
  <c r="I172" i="57"/>
  <c r="J172" i="57" s="1"/>
  <c r="L172" i="57"/>
  <c r="M172" i="57" s="1"/>
  <c r="O172" i="57"/>
  <c r="P172" i="57"/>
  <c r="Q172" i="57" s="1"/>
  <c r="N198" i="57"/>
  <c r="Q163" i="46"/>
  <c r="K147" i="57"/>
  <c r="J88" i="46"/>
  <c r="J101" i="46" s="1"/>
  <c r="I101" i="46"/>
  <c r="Q139" i="55"/>
  <c r="G199" i="42"/>
  <c r="H199" i="42" s="1"/>
  <c r="L199" i="42"/>
  <c r="M199" i="42" s="1"/>
  <c r="I199" i="42"/>
  <c r="J199" i="42" s="1"/>
  <c r="P199" i="42"/>
  <c r="Q199" i="42" s="1"/>
  <c r="O199" i="42"/>
  <c r="K91" i="44"/>
  <c r="K163" i="58"/>
  <c r="K145" i="58"/>
  <c r="P143" i="55"/>
  <c r="Q143" i="55" s="1"/>
  <c r="O143" i="55"/>
  <c r="L143" i="55"/>
  <c r="M143" i="55" s="1"/>
  <c r="N169" i="55"/>
  <c r="G143" i="55"/>
  <c r="H143" i="55" s="1"/>
  <c r="I143" i="55"/>
  <c r="J143" i="55" s="1"/>
  <c r="I171" i="55"/>
  <c r="J171" i="55" s="1"/>
  <c r="P171" i="55"/>
  <c r="Q171" i="55" s="1"/>
  <c r="N197" i="55"/>
  <c r="O171" i="55"/>
  <c r="G171" i="55"/>
  <c r="H171" i="55" s="1"/>
  <c r="L171" i="55"/>
  <c r="M171" i="55" s="1"/>
  <c r="M164" i="57"/>
  <c r="K144" i="58"/>
  <c r="K91" i="45"/>
  <c r="N142" i="57"/>
  <c r="P116" i="57"/>
  <c r="Q116" i="57" s="1"/>
  <c r="L116" i="57"/>
  <c r="M116" i="57" s="1"/>
  <c r="O116" i="57"/>
  <c r="G116" i="57"/>
  <c r="H116" i="57" s="1"/>
  <c r="I116" i="57"/>
  <c r="J116" i="57" s="1"/>
  <c r="L197" i="57"/>
  <c r="M197" i="57" s="1"/>
  <c r="G197" i="57"/>
  <c r="H197" i="57" s="1"/>
  <c r="N223" i="57"/>
  <c r="P197" i="57"/>
  <c r="Q197" i="57" s="1"/>
  <c r="O197" i="57"/>
  <c r="I197" i="57"/>
  <c r="J197" i="57" s="1"/>
  <c r="H188" i="56"/>
  <c r="P173" i="56"/>
  <c r="Q173" i="56" s="1"/>
  <c r="N199" i="56"/>
  <c r="O173" i="56"/>
  <c r="I173" i="56"/>
  <c r="J173" i="56" s="1"/>
  <c r="G173" i="56"/>
  <c r="H173" i="56" s="1"/>
  <c r="L173" i="56"/>
  <c r="M173" i="56" s="1"/>
  <c r="I114" i="53"/>
  <c r="N140" i="53"/>
  <c r="O114" i="53"/>
  <c r="L114" i="53"/>
  <c r="P114" i="53"/>
  <c r="G114" i="53"/>
  <c r="N126" i="53"/>
  <c r="I175" i="54"/>
  <c r="J175" i="54" s="1"/>
  <c r="L175" i="54"/>
  <c r="M175" i="54" s="1"/>
  <c r="G175" i="54"/>
  <c r="H175" i="54" s="1"/>
  <c r="O175" i="54"/>
  <c r="P175" i="54"/>
  <c r="Q175" i="54" s="1"/>
  <c r="G142" i="45"/>
  <c r="H142" i="45" s="1"/>
  <c r="O142" i="45"/>
  <c r="L142" i="45"/>
  <c r="M142" i="45" s="1"/>
  <c r="P142" i="45"/>
  <c r="Q142" i="45" s="1"/>
  <c r="N168" i="45"/>
  <c r="I142" i="45"/>
  <c r="J142" i="45" s="1"/>
  <c r="M88" i="57"/>
  <c r="M101" i="57" s="1"/>
  <c r="L101" i="57"/>
  <c r="Q88" i="56"/>
  <c r="Q101" i="56" s="1"/>
  <c r="V13" i="6" s="1"/>
  <c r="P101" i="56"/>
  <c r="Q190" i="54"/>
  <c r="H88" i="45"/>
  <c r="G101" i="45"/>
  <c r="O174" i="53"/>
  <c r="L174" i="53"/>
  <c r="M174" i="53" s="1"/>
  <c r="P174" i="53"/>
  <c r="Q174" i="53" s="1"/>
  <c r="I174" i="53"/>
  <c r="J174" i="53" s="1"/>
  <c r="G174" i="53"/>
  <c r="H174" i="53" s="1"/>
  <c r="O172" i="56"/>
  <c r="G172" i="56"/>
  <c r="H172" i="56" s="1"/>
  <c r="L172" i="56"/>
  <c r="M172" i="56" s="1"/>
  <c r="I172" i="56"/>
  <c r="J172" i="56" s="1"/>
  <c r="P172" i="56"/>
  <c r="Q172" i="56" s="1"/>
  <c r="N198" i="56"/>
  <c r="N225" i="56" s="1"/>
  <c r="J214" i="46"/>
  <c r="K214" i="46" s="1"/>
  <c r="I190" i="57"/>
  <c r="J190" i="57" s="1"/>
  <c r="L190" i="57"/>
  <c r="M190" i="57" s="1"/>
  <c r="P190" i="57"/>
  <c r="Q190" i="57" s="1"/>
  <c r="N216" i="57"/>
  <c r="O190" i="57"/>
  <c r="G190" i="57"/>
  <c r="H190" i="57" s="1"/>
  <c r="I198" i="58"/>
  <c r="J198" i="58" s="1"/>
  <c r="N224" i="58"/>
  <c r="O198" i="58"/>
  <c r="G198" i="58"/>
  <c r="H198" i="58" s="1"/>
  <c r="L198" i="58"/>
  <c r="M198" i="58" s="1"/>
  <c r="P198" i="58"/>
  <c r="Q198" i="58" s="1"/>
  <c r="I214" i="53"/>
  <c r="J214" i="53" s="1"/>
  <c r="O214" i="53"/>
  <c r="L214" i="53"/>
  <c r="M214" i="53" s="1"/>
  <c r="P214" i="53"/>
  <c r="Q214" i="53" s="1"/>
  <c r="G214" i="53"/>
  <c r="H214" i="53" s="1"/>
  <c r="N143" i="45"/>
  <c r="O117" i="45"/>
  <c r="G117" i="45"/>
  <c r="H117" i="45" s="1"/>
  <c r="P117" i="45"/>
  <c r="Q117" i="45" s="1"/>
  <c r="L117" i="45"/>
  <c r="M117" i="45" s="1"/>
  <c r="I117" i="45"/>
  <c r="J117" i="45" s="1"/>
  <c r="P165" i="45"/>
  <c r="N191" i="45"/>
  <c r="O165" i="45"/>
  <c r="G165" i="45"/>
  <c r="H165" i="45" s="1"/>
  <c r="L165" i="45"/>
  <c r="M165" i="45" s="1"/>
  <c r="I165" i="45"/>
  <c r="P116" i="42"/>
  <c r="Q116" i="42" s="1"/>
  <c r="I116" i="42"/>
  <c r="J116" i="42" s="1"/>
  <c r="O116" i="42"/>
  <c r="L116" i="42"/>
  <c r="M116" i="42" s="1"/>
  <c r="G116" i="42"/>
  <c r="H116" i="42" s="1"/>
  <c r="N142" i="42"/>
  <c r="J188" i="56"/>
  <c r="K64" i="54"/>
  <c r="K76" i="54" s="1"/>
  <c r="H76" i="54"/>
  <c r="P197" i="45"/>
  <c r="Q197" i="45" s="1"/>
  <c r="G197" i="45"/>
  <c r="H197" i="45" s="1"/>
  <c r="O197" i="45"/>
  <c r="N223" i="45"/>
  <c r="I197" i="45"/>
  <c r="J197" i="45" s="1"/>
  <c r="L197" i="45"/>
  <c r="M197" i="45" s="1"/>
  <c r="J88" i="53"/>
  <c r="J101" i="53" s="1"/>
  <c r="I101" i="53"/>
  <c r="I116" i="58"/>
  <c r="J116" i="58" s="1"/>
  <c r="P116" i="58"/>
  <c r="Q116" i="58" s="1"/>
  <c r="O116" i="58"/>
  <c r="L116" i="58"/>
  <c r="M116" i="58" s="1"/>
  <c r="N142" i="58"/>
  <c r="G116" i="58"/>
  <c r="H116" i="58" s="1"/>
  <c r="O171" i="46"/>
  <c r="G171" i="46"/>
  <c r="H171" i="46" s="1"/>
  <c r="N197" i="46"/>
  <c r="P171" i="46"/>
  <c r="Q171" i="46" s="1"/>
  <c r="L171" i="46"/>
  <c r="M171" i="46" s="1"/>
  <c r="I171" i="46"/>
  <c r="J171" i="46" s="1"/>
  <c r="L114" i="57"/>
  <c r="N140" i="57"/>
  <c r="I114" i="57"/>
  <c r="J114" i="57" s="1"/>
  <c r="G114" i="57"/>
  <c r="P114" i="57"/>
  <c r="O114" i="57"/>
  <c r="N126" i="57"/>
  <c r="Q139" i="44"/>
  <c r="J88" i="56"/>
  <c r="J101" i="56" s="1"/>
  <c r="I101" i="56"/>
  <c r="H139" i="58"/>
  <c r="K138" i="45"/>
  <c r="K189" i="42"/>
  <c r="Q163" i="53"/>
  <c r="O174" i="44"/>
  <c r="I174" i="44"/>
  <c r="J174" i="44" s="1"/>
  <c r="L174" i="44"/>
  <c r="M174" i="44" s="1"/>
  <c r="G174" i="44"/>
  <c r="H174" i="44" s="1"/>
  <c r="P174" i="44"/>
  <c r="Q174" i="44" s="1"/>
  <c r="I216" i="54"/>
  <c r="J216" i="54" s="1"/>
  <c r="G216" i="54"/>
  <c r="H216" i="54" s="1"/>
  <c r="O216" i="54"/>
  <c r="L216" i="54"/>
  <c r="M216" i="54" s="1"/>
  <c r="P216" i="54"/>
  <c r="Q216" i="54" s="1"/>
  <c r="L175" i="53"/>
  <c r="M175" i="53" s="1"/>
  <c r="G175" i="53"/>
  <c r="H175" i="53" s="1"/>
  <c r="O175" i="53"/>
  <c r="P175" i="53"/>
  <c r="Q175" i="53" s="1"/>
  <c r="I175" i="53"/>
  <c r="J175" i="53" s="1"/>
  <c r="I215" i="55"/>
  <c r="P215" i="55"/>
  <c r="Q215" i="55" s="1"/>
  <c r="O215" i="55"/>
  <c r="G215" i="55"/>
  <c r="H215" i="55" s="1"/>
  <c r="L215" i="55"/>
  <c r="M215" i="55" s="1"/>
  <c r="J88" i="58"/>
  <c r="J101" i="58" s="1"/>
  <c r="I101" i="58"/>
  <c r="M139" i="54"/>
  <c r="N167" i="55"/>
  <c r="O141" i="55"/>
  <c r="G141" i="55"/>
  <c r="H141" i="55" s="1"/>
  <c r="L141" i="55"/>
  <c r="M141" i="55" s="1"/>
  <c r="I141" i="55"/>
  <c r="J141" i="55" s="1"/>
  <c r="P141" i="55"/>
  <c r="Q141" i="55" s="1"/>
  <c r="K213" i="45"/>
  <c r="L141" i="54"/>
  <c r="M141" i="54" s="1"/>
  <c r="N167" i="54"/>
  <c r="I141" i="54"/>
  <c r="J141" i="54" s="1"/>
  <c r="P141" i="54"/>
  <c r="Q141" i="54" s="1"/>
  <c r="G141" i="54"/>
  <c r="H141" i="54" s="1"/>
  <c r="O141" i="54"/>
  <c r="M88" i="45"/>
  <c r="M101" i="45" s="1"/>
  <c r="L101" i="45"/>
  <c r="L117" i="46"/>
  <c r="M117" i="46" s="1"/>
  <c r="I117" i="46"/>
  <c r="J117" i="46" s="1"/>
  <c r="N143" i="46"/>
  <c r="P117" i="46"/>
  <c r="Q117" i="46" s="1"/>
  <c r="O117" i="46"/>
  <c r="G117" i="46"/>
  <c r="H117" i="46" s="1"/>
  <c r="P117" i="58"/>
  <c r="Q117" i="58" s="1"/>
  <c r="G117" i="58"/>
  <c r="H117" i="58" s="1"/>
  <c r="O117" i="58"/>
  <c r="N143" i="58"/>
  <c r="I117" i="58"/>
  <c r="J117" i="58" s="1"/>
  <c r="L117" i="58"/>
  <c r="M117" i="58" s="1"/>
  <c r="P164" i="56"/>
  <c r="O164" i="56"/>
  <c r="G164" i="56"/>
  <c r="L164" i="56"/>
  <c r="M164" i="56" s="1"/>
  <c r="I164" i="56"/>
  <c r="N190" i="56"/>
  <c r="H150" i="45"/>
  <c r="K150" i="45" s="1"/>
  <c r="K147" i="45"/>
  <c r="K149" i="58"/>
  <c r="H189" i="58"/>
  <c r="P165" i="42"/>
  <c r="N191" i="42"/>
  <c r="L165" i="42"/>
  <c r="G165" i="42"/>
  <c r="O165" i="42"/>
  <c r="I165" i="42"/>
  <c r="J163" i="46"/>
  <c r="J88" i="42"/>
  <c r="J101" i="42" s="1"/>
  <c r="I101" i="42"/>
  <c r="O114" i="46"/>
  <c r="G114" i="46"/>
  <c r="P114" i="46"/>
  <c r="L114" i="46"/>
  <c r="N140" i="46"/>
  <c r="I114" i="46"/>
  <c r="N126" i="46"/>
  <c r="J139" i="55"/>
  <c r="K139" i="55" s="1"/>
  <c r="K138" i="53"/>
  <c r="I117" i="54"/>
  <c r="J117" i="54" s="1"/>
  <c r="O117" i="54"/>
  <c r="L117" i="54"/>
  <c r="M117" i="54" s="1"/>
  <c r="G117" i="54"/>
  <c r="H117" i="54" s="1"/>
  <c r="P117" i="54"/>
  <c r="Q117" i="54" s="1"/>
  <c r="N143" i="54"/>
  <c r="H164" i="45"/>
  <c r="K164" i="45" s="1"/>
  <c r="G215" i="45"/>
  <c r="H215" i="45" s="1"/>
  <c r="L215" i="45"/>
  <c r="M215" i="45" s="1"/>
  <c r="P215" i="45"/>
  <c r="Q215" i="45" s="1"/>
  <c r="I215" i="45"/>
  <c r="J215" i="45" s="1"/>
  <c r="O215" i="45"/>
  <c r="I141" i="45"/>
  <c r="J141" i="45" s="1"/>
  <c r="P141" i="45"/>
  <c r="Q141" i="45" s="1"/>
  <c r="O141" i="45"/>
  <c r="G141" i="45"/>
  <c r="H141" i="45" s="1"/>
  <c r="L141" i="45"/>
  <c r="M141" i="45" s="1"/>
  <c r="N167" i="45"/>
  <c r="K90" i="57"/>
  <c r="O173" i="55"/>
  <c r="L173" i="55"/>
  <c r="M173" i="55" s="1"/>
  <c r="G173" i="55"/>
  <c r="H173" i="55" s="1"/>
  <c r="I173" i="55"/>
  <c r="J173" i="55" s="1"/>
  <c r="P173" i="55"/>
  <c r="Q173" i="55" s="1"/>
  <c r="N199" i="55"/>
  <c r="P170" i="45"/>
  <c r="Q170" i="45" s="1"/>
  <c r="N196" i="45"/>
  <c r="O170" i="45"/>
  <c r="I170" i="45"/>
  <c r="J170" i="45" s="1"/>
  <c r="L170" i="45"/>
  <c r="M170" i="45" s="1"/>
  <c r="G170" i="45"/>
  <c r="H170" i="45" s="1"/>
  <c r="K147" i="58"/>
  <c r="P171" i="44"/>
  <c r="Q171" i="44" s="1"/>
  <c r="N197" i="44"/>
  <c r="O171" i="44"/>
  <c r="L171" i="44"/>
  <c r="M171" i="44" s="1"/>
  <c r="G171" i="44"/>
  <c r="H171" i="44" s="1"/>
  <c r="I171" i="44"/>
  <c r="J171" i="44" s="1"/>
  <c r="K165" i="46"/>
  <c r="K189" i="56"/>
  <c r="Q88" i="55"/>
  <c r="Q101" i="55" s="1"/>
  <c r="P101" i="55"/>
  <c r="O172" i="55"/>
  <c r="N198" i="55"/>
  <c r="L172" i="55"/>
  <c r="M172" i="55" s="1"/>
  <c r="I172" i="55"/>
  <c r="J172" i="55" s="1"/>
  <c r="P172" i="55"/>
  <c r="Q172" i="55" s="1"/>
  <c r="G172" i="55"/>
  <c r="H172" i="55" s="1"/>
  <c r="Q88" i="53"/>
  <c r="Q101" i="53" s="1"/>
  <c r="V17" i="6" s="1"/>
  <c r="P101" i="53"/>
  <c r="L170" i="57"/>
  <c r="M170" i="57" s="1"/>
  <c r="O170" i="57"/>
  <c r="I170" i="57"/>
  <c r="J170" i="57" s="1"/>
  <c r="N196" i="57"/>
  <c r="P170" i="57"/>
  <c r="Q170" i="57" s="1"/>
  <c r="G170" i="57"/>
  <c r="H170" i="57" s="1"/>
  <c r="Q88" i="57"/>
  <c r="Q101" i="57" s="1"/>
  <c r="V14" i="6" s="1"/>
  <c r="P101" i="57"/>
  <c r="N126" i="54"/>
  <c r="H150" i="55"/>
  <c r="K150" i="55" s="1"/>
  <c r="K147" i="54"/>
  <c r="J88" i="44"/>
  <c r="J101" i="44" s="1"/>
  <c r="I101" i="44"/>
  <c r="H163" i="46"/>
  <c r="H88" i="42"/>
  <c r="G101" i="42"/>
  <c r="P165" i="55"/>
  <c r="Q165" i="55" s="1"/>
  <c r="N191" i="55"/>
  <c r="L165" i="55"/>
  <c r="I165" i="55"/>
  <c r="G165" i="55"/>
  <c r="H165" i="55" s="1"/>
  <c r="O165" i="55"/>
  <c r="M214" i="46"/>
  <c r="O101" i="45"/>
  <c r="U12" i="6" s="1"/>
  <c r="K145" i="42"/>
  <c r="E13" i="6"/>
  <c r="K214" i="42"/>
  <c r="L214" i="56"/>
  <c r="G214" i="56"/>
  <c r="O214" i="56"/>
  <c r="I214" i="56"/>
  <c r="P214" i="56"/>
  <c r="O173" i="58"/>
  <c r="G173" i="58"/>
  <c r="H173" i="58" s="1"/>
  <c r="L173" i="58"/>
  <c r="M173" i="58" s="1"/>
  <c r="I173" i="58"/>
  <c r="J173" i="58" s="1"/>
  <c r="P173" i="58"/>
  <c r="Q173" i="58" s="1"/>
  <c r="N199" i="58"/>
  <c r="N225" i="58" s="1"/>
  <c r="H88" i="55"/>
  <c r="G101" i="55"/>
  <c r="I170" i="42"/>
  <c r="J170" i="42" s="1"/>
  <c r="L170" i="42"/>
  <c r="M170" i="42" s="1"/>
  <c r="P170" i="42"/>
  <c r="Q170" i="42" s="1"/>
  <c r="O170" i="42"/>
  <c r="N196" i="42"/>
  <c r="G170" i="42"/>
  <c r="H170" i="42" s="1"/>
  <c r="O174" i="54"/>
  <c r="L174" i="54"/>
  <c r="M174" i="54" s="1"/>
  <c r="I174" i="54"/>
  <c r="J174" i="54" s="1"/>
  <c r="G174" i="54"/>
  <c r="H174" i="54" s="1"/>
  <c r="P174" i="54"/>
  <c r="Q174" i="54" s="1"/>
  <c r="I141" i="44"/>
  <c r="J141" i="44" s="1"/>
  <c r="L141" i="44"/>
  <c r="M141" i="44" s="1"/>
  <c r="N167" i="44"/>
  <c r="O141" i="44"/>
  <c r="G141" i="44"/>
  <c r="H141" i="44" s="1"/>
  <c r="P141" i="44"/>
  <c r="Q141" i="44" s="1"/>
  <c r="M88" i="53"/>
  <c r="M101" i="53" s="1"/>
  <c r="L101" i="53"/>
  <c r="K149" i="54"/>
  <c r="H88" i="57"/>
  <c r="G101" i="57"/>
  <c r="K115" i="53"/>
  <c r="N191" i="44"/>
  <c r="I165" i="44"/>
  <c r="P165" i="44"/>
  <c r="O165" i="44"/>
  <c r="G165" i="44"/>
  <c r="H165" i="44" s="1"/>
  <c r="L165" i="44"/>
  <c r="O172" i="45"/>
  <c r="N198" i="45"/>
  <c r="G172" i="45"/>
  <c r="H172" i="45" s="1"/>
  <c r="L172" i="45"/>
  <c r="M172" i="45" s="1"/>
  <c r="I172" i="45"/>
  <c r="J172" i="45" s="1"/>
  <c r="P172" i="45"/>
  <c r="Q172" i="45" s="1"/>
  <c r="Q88" i="58"/>
  <c r="Q101" i="58" s="1"/>
  <c r="P101" i="58"/>
  <c r="N199" i="54"/>
  <c r="G173" i="54"/>
  <c r="H173" i="54" s="1"/>
  <c r="O173" i="54"/>
  <c r="L173" i="54"/>
  <c r="M173" i="54" s="1"/>
  <c r="I173" i="54"/>
  <c r="J173" i="54" s="1"/>
  <c r="P173" i="54"/>
  <c r="Q173" i="54" s="1"/>
  <c r="Q139" i="58"/>
  <c r="L174" i="57"/>
  <c r="M174" i="57" s="1"/>
  <c r="O174" i="57"/>
  <c r="G174" i="57"/>
  <c r="H174" i="57" s="1"/>
  <c r="I174" i="57"/>
  <c r="J174" i="57" s="1"/>
  <c r="P174" i="57"/>
  <c r="Q174" i="57" s="1"/>
  <c r="K139" i="56"/>
  <c r="P114" i="45"/>
  <c r="N140" i="45"/>
  <c r="O114" i="45"/>
  <c r="G114" i="45"/>
  <c r="L114" i="45"/>
  <c r="I114" i="45"/>
  <c r="N126" i="45"/>
  <c r="H214" i="44"/>
  <c r="H88" i="56"/>
  <c r="G101" i="56"/>
  <c r="J139" i="58"/>
  <c r="K175" i="45"/>
  <c r="K190" i="58"/>
  <c r="P173" i="46"/>
  <c r="Q173" i="46" s="1"/>
  <c r="O173" i="46"/>
  <c r="N199" i="46"/>
  <c r="G173" i="46"/>
  <c r="H173" i="46" s="1"/>
  <c r="I173" i="46"/>
  <c r="J173" i="46" s="1"/>
  <c r="L173" i="46"/>
  <c r="M173" i="46" s="1"/>
  <c r="Q214" i="45"/>
  <c r="G215" i="42"/>
  <c r="I215" i="42"/>
  <c r="J215" i="42" s="1"/>
  <c r="L215" i="42"/>
  <c r="M215" i="42" s="1"/>
  <c r="P215" i="42"/>
  <c r="O215" i="42"/>
  <c r="K146" i="44"/>
  <c r="G170" i="44"/>
  <c r="H170" i="44" s="1"/>
  <c r="P170" i="44"/>
  <c r="Q170" i="44" s="1"/>
  <c r="N196" i="44"/>
  <c r="O170" i="44"/>
  <c r="L170" i="44"/>
  <c r="M170" i="44" s="1"/>
  <c r="I170" i="44"/>
  <c r="J170" i="44" s="1"/>
  <c r="K148" i="44"/>
  <c r="J189" i="55"/>
  <c r="M88" i="58"/>
  <c r="M101" i="58" s="1"/>
  <c r="L101" i="58"/>
  <c r="J139" i="54"/>
  <c r="M139" i="57"/>
  <c r="L165" i="56"/>
  <c r="M165" i="56" s="1"/>
  <c r="N191" i="56"/>
  <c r="I165" i="56"/>
  <c r="J165" i="56" s="1"/>
  <c r="P165" i="56"/>
  <c r="Q165" i="56" s="1"/>
  <c r="G165" i="56"/>
  <c r="H165" i="56" s="1"/>
  <c r="O165" i="56"/>
  <c r="L174" i="46"/>
  <c r="M174" i="46" s="1"/>
  <c r="G174" i="46"/>
  <c r="H174" i="46" s="1"/>
  <c r="I174" i="46"/>
  <c r="J174" i="46" s="1"/>
  <c r="P174" i="46"/>
  <c r="Q174" i="46" s="1"/>
  <c r="O174" i="46"/>
  <c r="P173" i="44"/>
  <c r="Q173" i="44" s="1"/>
  <c r="N199" i="44"/>
  <c r="L173" i="44"/>
  <c r="M173" i="44" s="1"/>
  <c r="O173" i="44"/>
  <c r="I173" i="44"/>
  <c r="J173" i="44" s="1"/>
  <c r="G173" i="44"/>
  <c r="H173" i="44" s="1"/>
  <c r="K149" i="56"/>
  <c r="K113" i="42"/>
  <c r="E14" i="6"/>
  <c r="H150" i="42"/>
  <c r="K150" i="42" s="1"/>
  <c r="P172" i="53"/>
  <c r="Q172" i="53" s="1"/>
  <c r="N198" i="53"/>
  <c r="I172" i="53"/>
  <c r="J172" i="53" s="1"/>
  <c r="O172" i="53"/>
  <c r="G172" i="53"/>
  <c r="H172" i="53" s="1"/>
  <c r="L172" i="53"/>
  <c r="M172" i="53" s="1"/>
  <c r="M214" i="54"/>
  <c r="K90" i="53"/>
  <c r="K146" i="56"/>
  <c r="H76" i="44"/>
  <c r="M88" i="44"/>
  <c r="M101" i="44" s="1"/>
  <c r="L101" i="44"/>
  <c r="G116" i="54"/>
  <c r="H116" i="54" s="1"/>
  <c r="O116" i="54"/>
  <c r="N142" i="54"/>
  <c r="L116" i="54"/>
  <c r="I116" i="54"/>
  <c r="J116" i="54" s="1"/>
  <c r="P116" i="54"/>
  <c r="Q116" i="54" s="1"/>
  <c r="G114" i="42"/>
  <c r="O114" i="42"/>
  <c r="I114" i="42"/>
  <c r="P114" i="42"/>
  <c r="N140" i="42"/>
  <c r="L114" i="42"/>
  <c r="M88" i="46"/>
  <c r="M101" i="46" s="1"/>
  <c r="L101" i="46"/>
  <c r="O164" i="53"/>
  <c r="P164" i="53"/>
  <c r="Q164" i="53" s="1"/>
  <c r="I164" i="53"/>
  <c r="J164" i="53" s="1"/>
  <c r="G164" i="53"/>
  <c r="H164" i="53" s="1"/>
  <c r="L164" i="53"/>
  <c r="M164" i="53" s="1"/>
  <c r="N190" i="53"/>
  <c r="K138" i="46"/>
  <c r="K145" i="56"/>
  <c r="P171" i="58"/>
  <c r="Q171" i="58" s="1"/>
  <c r="L171" i="58"/>
  <c r="M171" i="58" s="1"/>
  <c r="I171" i="58"/>
  <c r="J171" i="58" s="1"/>
  <c r="N197" i="58"/>
  <c r="O171" i="58"/>
  <c r="G171" i="58"/>
  <c r="H171" i="58" s="1"/>
  <c r="G170" i="58"/>
  <c r="H170" i="58" s="1"/>
  <c r="I170" i="58"/>
  <c r="J170" i="58" s="1"/>
  <c r="O170" i="58"/>
  <c r="N196" i="58"/>
  <c r="P170" i="58"/>
  <c r="Q170" i="58" s="1"/>
  <c r="L170" i="58"/>
  <c r="M170" i="58" s="1"/>
  <c r="O165" i="53"/>
  <c r="G165" i="53"/>
  <c r="H165" i="53" s="1"/>
  <c r="L165" i="53"/>
  <c r="M165" i="53" s="1"/>
  <c r="I165" i="53"/>
  <c r="J165" i="53" s="1"/>
  <c r="N191" i="53"/>
  <c r="P165" i="53"/>
  <c r="Q165" i="53" s="1"/>
  <c r="K139" i="45"/>
  <c r="K146" i="46"/>
  <c r="L170" i="54"/>
  <c r="M170" i="54" s="1"/>
  <c r="G170" i="54"/>
  <c r="H170" i="54" s="1"/>
  <c r="I170" i="54"/>
  <c r="J170" i="54" s="1"/>
  <c r="P170" i="54"/>
  <c r="Q170" i="54" s="1"/>
  <c r="N196" i="54"/>
  <c r="O170" i="54"/>
  <c r="O191" i="46"/>
  <c r="G191" i="46"/>
  <c r="H191" i="46" s="1"/>
  <c r="I191" i="46"/>
  <c r="J191" i="46" s="1"/>
  <c r="L191" i="46"/>
  <c r="M191" i="46" s="1"/>
  <c r="P191" i="46"/>
  <c r="Q191" i="46" s="1"/>
  <c r="N217" i="46"/>
  <c r="K147" i="56"/>
  <c r="O215" i="56"/>
  <c r="G215" i="56"/>
  <c r="H215" i="56" s="1"/>
  <c r="I215" i="56"/>
  <c r="J215" i="56" s="1"/>
  <c r="P215" i="56"/>
  <c r="Q215" i="56" s="1"/>
  <c r="L215" i="56"/>
  <c r="M215" i="56" s="1"/>
  <c r="K146" i="55"/>
  <c r="K144" i="42"/>
  <c r="H88" i="53"/>
  <c r="G101" i="53"/>
  <c r="K145" i="46"/>
  <c r="K90" i="46"/>
  <c r="N143" i="42"/>
  <c r="I117" i="42"/>
  <c r="J117" i="42" s="1"/>
  <c r="O117" i="42"/>
  <c r="L117" i="42"/>
  <c r="M117" i="42" s="1"/>
  <c r="G117" i="42"/>
  <c r="H117" i="42" s="1"/>
  <c r="P117" i="42"/>
  <c r="Q117" i="42" s="1"/>
  <c r="N126" i="42"/>
  <c r="O101" i="57"/>
  <c r="U14" i="6" s="1"/>
  <c r="K91" i="53"/>
  <c r="I141" i="57"/>
  <c r="J141" i="57" s="1"/>
  <c r="N167" i="57"/>
  <c r="O141" i="57"/>
  <c r="P141" i="57"/>
  <c r="Q141" i="57" s="1"/>
  <c r="G141" i="57"/>
  <c r="H141" i="57" s="1"/>
  <c r="L141" i="57"/>
  <c r="M141" i="57" s="1"/>
  <c r="M189" i="58"/>
  <c r="L189" i="46"/>
  <c r="P189" i="46"/>
  <c r="G189" i="46"/>
  <c r="N215" i="46"/>
  <c r="O189" i="46"/>
  <c r="I189" i="46"/>
  <c r="Q88" i="46"/>
  <c r="Q101" i="46" s="1"/>
  <c r="V16" i="6" s="1"/>
  <c r="P101" i="46"/>
  <c r="O164" i="46"/>
  <c r="N190" i="46"/>
  <c r="I164" i="46"/>
  <c r="J164" i="46" s="1"/>
  <c r="G164" i="46"/>
  <c r="H164" i="46" s="1"/>
  <c r="L164" i="46"/>
  <c r="M164" i="46" s="1"/>
  <c r="P164" i="46"/>
  <c r="Q164" i="46" s="1"/>
  <c r="L171" i="56"/>
  <c r="M171" i="56" s="1"/>
  <c r="I171" i="56"/>
  <c r="J171" i="56" s="1"/>
  <c r="P171" i="56"/>
  <c r="Q171" i="56" s="1"/>
  <c r="N197" i="56"/>
  <c r="O171" i="56"/>
  <c r="G171" i="56"/>
  <c r="H171" i="56" s="1"/>
  <c r="O101" i="44"/>
  <c r="U11" i="6" s="1"/>
  <c r="J139" i="44"/>
  <c r="Q213" i="53"/>
  <c r="K113" i="55"/>
  <c r="N140" i="58"/>
  <c r="G114" i="58"/>
  <c r="L114" i="58"/>
  <c r="O114" i="58"/>
  <c r="I114" i="58"/>
  <c r="P114" i="58"/>
  <c r="N126" i="58"/>
  <c r="H139" i="54"/>
  <c r="O141" i="42"/>
  <c r="I141" i="42"/>
  <c r="J141" i="42" s="1"/>
  <c r="L141" i="42"/>
  <c r="M141" i="42" s="1"/>
  <c r="N167" i="42"/>
  <c r="P141" i="42"/>
  <c r="Q141" i="42" s="1"/>
  <c r="G141" i="42"/>
  <c r="H141" i="42" s="1"/>
  <c r="I116" i="55"/>
  <c r="J116" i="55" s="1"/>
  <c r="P116" i="55"/>
  <c r="Q116" i="55" s="1"/>
  <c r="O116" i="55"/>
  <c r="G116" i="55"/>
  <c r="H116" i="55" s="1"/>
  <c r="N142" i="55"/>
  <c r="L116" i="55"/>
  <c r="M116" i="55" s="1"/>
  <c r="K145" i="54"/>
  <c r="L173" i="53"/>
  <c r="M173" i="53" s="1"/>
  <c r="G173" i="53"/>
  <c r="H173" i="53" s="1"/>
  <c r="I173" i="53"/>
  <c r="J173" i="53" s="1"/>
  <c r="P173" i="53"/>
  <c r="Q173" i="53" s="1"/>
  <c r="O173" i="53"/>
  <c r="N199" i="53"/>
  <c r="K91" i="58"/>
  <c r="J213" i="53"/>
  <c r="K213" i="53" s="1"/>
  <c r="K214" i="45"/>
  <c r="M189" i="42"/>
  <c r="K144" i="44"/>
  <c r="K150" i="46"/>
  <c r="I101" i="54"/>
  <c r="G142" i="56"/>
  <c r="H142" i="56" s="1"/>
  <c r="L142" i="56"/>
  <c r="M142" i="56" s="1"/>
  <c r="P142" i="56"/>
  <c r="Q142" i="56" s="1"/>
  <c r="I142" i="56"/>
  <c r="J142" i="56" s="1"/>
  <c r="O142" i="56"/>
  <c r="N168" i="56"/>
  <c r="K187" i="53"/>
  <c r="Q214" i="44"/>
  <c r="G143" i="56"/>
  <c r="H143" i="56" s="1"/>
  <c r="O143" i="56"/>
  <c r="P143" i="56"/>
  <c r="Q143" i="56" s="1"/>
  <c r="L143" i="56"/>
  <c r="M143" i="56" s="1"/>
  <c r="I143" i="56"/>
  <c r="J143" i="56" s="1"/>
  <c r="N169" i="56"/>
  <c r="Q138" i="56"/>
  <c r="H214" i="54"/>
  <c r="G141" i="46"/>
  <c r="H141" i="46" s="1"/>
  <c r="O141" i="46"/>
  <c r="I141" i="46"/>
  <c r="J141" i="46" s="1"/>
  <c r="L141" i="46"/>
  <c r="M141" i="46" s="1"/>
  <c r="N167" i="46"/>
  <c r="P141" i="46"/>
  <c r="Q141" i="46" s="1"/>
  <c r="N142" i="53"/>
  <c r="P116" i="53"/>
  <c r="Q116" i="53" s="1"/>
  <c r="L116" i="53"/>
  <c r="M116" i="53" s="1"/>
  <c r="I116" i="53"/>
  <c r="J116" i="53" s="1"/>
  <c r="G116" i="53"/>
  <c r="H116" i="53" s="1"/>
  <c r="O116" i="53"/>
  <c r="O175" i="58"/>
  <c r="G175" i="58"/>
  <c r="I175" i="58"/>
  <c r="J175" i="58" s="1"/>
  <c r="P175" i="58"/>
  <c r="Q175" i="58" s="1"/>
  <c r="L175" i="58"/>
  <c r="M175" i="58" s="1"/>
  <c r="K62" i="53"/>
  <c r="K76" i="53" s="1"/>
  <c r="L215" i="58"/>
  <c r="I215" i="58"/>
  <c r="P215" i="58"/>
  <c r="O215" i="58"/>
  <c r="G215" i="58"/>
  <c r="Q214" i="57"/>
  <c r="O114" i="44"/>
  <c r="G114" i="44"/>
  <c r="L114" i="44"/>
  <c r="I114" i="44"/>
  <c r="N140" i="44"/>
  <c r="P114" i="44"/>
  <c r="N126" i="44"/>
  <c r="K115" i="58"/>
  <c r="O173" i="57"/>
  <c r="L173" i="57"/>
  <c r="M173" i="57" s="1"/>
  <c r="G173" i="57"/>
  <c r="H173" i="57" s="1"/>
  <c r="P173" i="57"/>
  <c r="Q173" i="57" s="1"/>
  <c r="N199" i="57"/>
  <c r="I173" i="57"/>
  <c r="J173" i="57" s="1"/>
  <c r="Q88" i="42"/>
  <c r="Q101" i="42" s="1"/>
  <c r="V10" i="6" s="1"/>
  <c r="P101" i="42"/>
  <c r="P174" i="55"/>
  <c r="Q174" i="55" s="1"/>
  <c r="I174" i="55"/>
  <c r="J174" i="55" s="1"/>
  <c r="O174" i="55"/>
  <c r="G174" i="55"/>
  <c r="H174" i="55" s="1"/>
  <c r="L174" i="55"/>
  <c r="M174" i="55" s="1"/>
  <c r="K115" i="56"/>
  <c r="K150" i="44"/>
  <c r="N143" i="44"/>
  <c r="L117" i="44"/>
  <c r="M117" i="44" s="1"/>
  <c r="I117" i="44"/>
  <c r="J117" i="44" s="1"/>
  <c r="O117" i="44"/>
  <c r="G117" i="44"/>
  <c r="H117" i="44" s="1"/>
  <c r="P117" i="44"/>
  <c r="Q117" i="44" s="1"/>
  <c r="K62" i="58"/>
  <c r="K76" i="58" s="1"/>
  <c r="H76" i="58"/>
  <c r="H164" i="57"/>
  <c r="P172" i="46"/>
  <c r="Q172" i="46" s="1"/>
  <c r="N198" i="46"/>
  <c r="O172" i="46"/>
  <c r="G172" i="46"/>
  <c r="H172" i="46" s="1"/>
  <c r="L172" i="46"/>
  <c r="M172" i="46" s="1"/>
  <c r="I172" i="46"/>
  <c r="J172" i="46" s="1"/>
  <c r="N197" i="42"/>
  <c r="O171" i="42"/>
  <c r="G171" i="42"/>
  <c r="H171" i="42" s="1"/>
  <c r="L171" i="42"/>
  <c r="M171" i="42" s="1"/>
  <c r="P171" i="42"/>
  <c r="Q171" i="42" s="1"/>
  <c r="I171" i="42"/>
  <c r="J171" i="42" s="1"/>
  <c r="P175" i="55"/>
  <c r="O175" i="55"/>
  <c r="G175" i="55"/>
  <c r="L175" i="55"/>
  <c r="M175" i="55" s="1"/>
  <c r="I175" i="55"/>
  <c r="J175" i="55" s="1"/>
  <c r="K62" i="42"/>
  <c r="K76" i="42" s="1"/>
  <c r="K171" i="45"/>
  <c r="N140" i="55"/>
  <c r="L114" i="55"/>
  <c r="I114" i="55"/>
  <c r="P114" i="55"/>
  <c r="O114" i="55"/>
  <c r="G114" i="55"/>
  <c r="G175" i="44"/>
  <c r="L175" i="44"/>
  <c r="M175" i="44" s="1"/>
  <c r="P175" i="44"/>
  <c r="Q175" i="44" s="1"/>
  <c r="I175" i="44"/>
  <c r="J175" i="44" s="1"/>
  <c r="O175" i="44"/>
  <c r="K188" i="42"/>
  <c r="K115" i="44"/>
  <c r="K116" i="45"/>
  <c r="G116" i="46"/>
  <c r="H116" i="46" s="1"/>
  <c r="O116" i="46"/>
  <c r="L116" i="46"/>
  <c r="M116" i="46" s="1"/>
  <c r="I116" i="46"/>
  <c r="J116" i="46" s="1"/>
  <c r="N142" i="46"/>
  <c r="P116" i="46"/>
  <c r="Q116" i="46" s="1"/>
  <c r="O101" i="42"/>
  <c r="U10" i="6" s="1"/>
  <c r="K148" i="56"/>
  <c r="O141" i="53"/>
  <c r="N167" i="53"/>
  <c r="I141" i="53"/>
  <c r="J141" i="53" s="1"/>
  <c r="G141" i="53"/>
  <c r="H141" i="53" s="1"/>
  <c r="P141" i="53"/>
  <c r="Q141" i="53" s="1"/>
  <c r="L141" i="53"/>
  <c r="M141" i="53" s="1"/>
  <c r="L175" i="46"/>
  <c r="M175" i="46" s="1"/>
  <c r="G175" i="46"/>
  <c r="H175" i="46" s="1"/>
  <c r="O175" i="46"/>
  <c r="P175" i="46"/>
  <c r="Q175" i="46" s="1"/>
  <c r="I175" i="46"/>
  <c r="J175" i="46" s="1"/>
  <c r="H76" i="46"/>
  <c r="O101" i="53"/>
  <c r="U17" i="6" s="1"/>
  <c r="M88" i="42"/>
  <c r="M101" i="42" s="1"/>
  <c r="L101" i="42"/>
  <c r="Q138" i="53"/>
  <c r="K62" i="57"/>
  <c r="K76" i="57" s="1"/>
  <c r="H76" i="57"/>
  <c r="H139" i="44"/>
  <c r="O170" i="46"/>
  <c r="G170" i="46"/>
  <c r="H170" i="46" s="1"/>
  <c r="L170" i="46"/>
  <c r="M170" i="46" s="1"/>
  <c r="N196" i="46"/>
  <c r="I170" i="46"/>
  <c r="J170" i="46" s="1"/>
  <c r="P170" i="46"/>
  <c r="Q170" i="46" s="1"/>
  <c r="M213" i="53"/>
  <c r="M139" i="58"/>
  <c r="G216" i="58"/>
  <c r="H216" i="58" s="1"/>
  <c r="O216" i="58"/>
  <c r="L216" i="58"/>
  <c r="M216" i="58" s="1"/>
  <c r="I216" i="58"/>
  <c r="J216" i="58" s="1"/>
  <c r="P216" i="58"/>
  <c r="Q216" i="58" s="1"/>
  <c r="L216" i="55"/>
  <c r="M216" i="55" s="1"/>
  <c r="G216" i="55"/>
  <c r="H216" i="55" s="1"/>
  <c r="I216" i="55"/>
  <c r="J216" i="55" s="1"/>
  <c r="P216" i="55"/>
  <c r="Q216" i="55" s="1"/>
  <c r="O216" i="55"/>
  <c r="L174" i="58"/>
  <c r="M174" i="58" s="1"/>
  <c r="I174" i="58"/>
  <c r="J174" i="58" s="1"/>
  <c r="P174" i="58"/>
  <c r="Q174" i="58" s="1"/>
  <c r="G174" i="58"/>
  <c r="H174" i="58" s="1"/>
  <c r="O174" i="58"/>
  <c r="I189" i="53"/>
  <c r="L189" i="53"/>
  <c r="P189" i="53"/>
  <c r="N215" i="53"/>
  <c r="O189" i="53"/>
  <c r="G189" i="53"/>
  <c r="K114" i="54"/>
  <c r="P174" i="45"/>
  <c r="Q174" i="45" s="1"/>
  <c r="G174" i="45"/>
  <c r="H174" i="45" s="1"/>
  <c r="L174" i="45"/>
  <c r="M174" i="45" s="1"/>
  <c r="I174" i="45"/>
  <c r="J174" i="45" s="1"/>
  <c r="O174" i="45"/>
  <c r="L165" i="54"/>
  <c r="N191" i="54"/>
  <c r="O165" i="54"/>
  <c r="G165" i="54"/>
  <c r="I165" i="54"/>
  <c r="P165" i="54"/>
  <c r="L165" i="57"/>
  <c r="M165" i="57" s="1"/>
  <c r="G165" i="57"/>
  <c r="H165" i="57" s="1"/>
  <c r="I165" i="57"/>
  <c r="J165" i="57" s="1"/>
  <c r="N191" i="57"/>
  <c r="P165" i="57"/>
  <c r="Q165" i="57" s="1"/>
  <c r="O165" i="57"/>
  <c r="N126" i="55"/>
  <c r="M214" i="55"/>
  <c r="J214" i="44"/>
  <c r="P170" i="56"/>
  <c r="Q170" i="56" s="1"/>
  <c r="L170" i="56"/>
  <c r="M170" i="56" s="1"/>
  <c r="I170" i="56"/>
  <c r="J170" i="56" s="1"/>
  <c r="N196" i="56"/>
  <c r="O170" i="56"/>
  <c r="G170" i="56"/>
  <c r="H170" i="56" s="1"/>
  <c r="H138" i="56"/>
  <c r="K137" i="46"/>
  <c r="K146" i="53"/>
  <c r="J189" i="58"/>
  <c r="K139" i="42"/>
  <c r="L171" i="53"/>
  <c r="M171" i="53" s="1"/>
  <c r="I171" i="53"/>
  <c r="J171" i="53" s="1"/>
  <c r="N197" i="53"/>
  <c r="O171" i="53"/>
  <c r="G171" i="53"/>
  <c r="H171" i="53" s="1"/>
  <c r="P171" i="53"/>
  <c r="Q171" i="53" s="1"/>
  <c r="J214" i="57"/>
  <c r="K90" i="54"/>
  <c r="M139" i="55"/>
  <c r="L143" i="57"/>
  <c r="M143" i="57" s="1"/>
  <c r="I143" i="57"/>
  <c r="J143" i="57" s="1"/>
  <c r="N169" i="57"/>
  <c r="O143" i="57"/>
  <c r="G143" i="57"/>
  <c r="H143" i="57" s="1"/>
  <c r="P143" i="57"/>
  <c r="Q143" i="57" s="1"/>
  <c r="K162" i="56"/>
  <c r="Q164" i="57"/>
  <c r="K163" i="42"/>
  <c r="M164" i="45"/>
  <c r="K90" i="42"/>
  <c r="Q188" i="56"/>
  <c r="J88" i="55"/>
  <c r="J101" i="55" s="1"/>
  <c r="I101" i="55"/>
  <c r="K148" i="54"/>
  <c r="H101" i="54"/>
  <c r="K144" i="57"/>
  <c r="N143" i="53"/>
  <c r="O117" i="53"/>
  <c r="G117" i="53"/>
  <c r="H117" i="53" s="1"/>
  <c r="P117" i="53"/>
  <c r="Q117" i="53" s="1"/>
  <c r="L117" i="53"/>
  <c r="M117" i="53" s="1"/>
  <c r="I117" i="53"/>
  <c r="J117" i="53" s="1"/>
  <c r="E12" i="6"/>
  <c r="E11" i="6"/>
  <c r="J9" i="6"/>
  <c r="R9" i="6" s="1"/>
  <c r="Q101" i="41"/>
  <c r="V9" i="6" s="1"/>
  <c r="R10" i="6"/>
  <c r="T9" i="6"/>
  <c r="E10" i="6"/>
  <c r="O101" i="41"/>
  <c r="U9" i="6" s="1"/>
  <c r="S9" i="6"/>
  <c r="L114" i="41"/>
  <c r="M114" i="41" s="1"/>
  <c r="I114" i="41"/>
  <c r="J114" i="41" s="1"/>
  <c r="K217" i="41"/>
  <c r="G140" i="41"/>
  <c r="H140" i="41" s="1"/>
  <c r="O140" i="41"/>
  <c r="I140" i="41"/>
  <c r="J140" i="41" s="1"/>
  <c r="N126" i="41"/>
  <c r="P140" i="41"/>
  <c r="Q140" i="41" s="1"/>
  <c r="G114" i="41"/>
  <c r="H114" i="41" s="1"/>
  <c r="H101" i="41"/>
  <c r="O114" i="41"/>
  <c r="K167" i="41"/>
  <c r="K88" i="41"/>
  <c r="N169" i="41"/>
  <c r="O143" i="41"/>
  <c r="G143" i="41"/>
  <c r="H143" i="41" s="1"/>
  <c r="L143" i="41"/>
  <c r="M143" i="41" s="1"/>
  <c r="I143" i="41"/>
  <c r="J143" i="41" s="1"/>
  <c r="P143" i="41"/>
  <c r="Q143" i="41" s="1"/>
  <c r="N192" i="41"/>
  <c r="G166" i="41"/>
  <c r="H166" i="41" s="1"/>
  <c r="P166" i="41"/>
  <c r="Q166" i="41" s="1"/>
  <c r="I166" i="41"/>
  <c r="J166" i="41" s="1"/>
  <c r="O166" i="41"/>
  <c r="L166" i="41"/>
  <c r="M166" i="41" s="1"/>
  <c r="P193" i="41"/>
  <c r="Q193" i="41" s="1"/>
  <c r="N219" i="41"/>
  <c r="O193" i="41"/>
  <c r="I193" i="41"/>
  <c r="J193" i="41" s="1"/>
  <c r="G193" i="41"/>
  <c r="H193" i="41" s="1"/>
  <c r="L193" i="41"/>
  <c r="M193" i="41" s="1"/>
  <c r="P114" i="41"/>
  <c r="Q114" i="41" s="1"/>
  <c r="K117" i="41"/>
  <c r="K90" i="41"/>
  <c r="N142" i="41"/>
  <c r="P116" i="41"/>
  <c r="Q116" i="41" s="1"/>
  <c r="O116" i="41"/>
  <c r="G116" i="41"/>
  <c r="H116" i="41" s="1"/>
  <c r="I116" i="41"/>
  <c r="J116" i="41" s="1"/>
  <c r="L116" i="41"/>
  <c r="M116" i="41" s="1"/>
  <c r="L140" i="41"/>
  <c r="M140" i="41" s="1"/>
  <c r="K138" i="41"/>
  <c r="J112" i="41"/>
  <c r="K112" i="41" s="1"/>
  <c r="O163" i="41"/>
  <c r="P163" i="41"/>
  <c r="Q163" i="41" s="1"/>
  <c r="L163" i="41"/>
  <c r="M163" i="41" s="1"/>
  <c r="G163" i="41"/>
  <c r="I163" i="41"/>
  <c r="J163" i="41" s="1"/>
  <c r="P137" i="41"/>
  <c r="Q137" i="41" s="1"/>
  <c r="O137" i="41"/>
  <c r="G137" i="41"/>
  <c r="H137" i="41" s="1"/>
  <c r="L137" i="41"/>
  <c r="M137" i="41" s="1"/>
  <c r="I137" i="41"/>
  <c r="J137" i="41" s="1"/>
  <c r="Q111" i="41"/>
  <c r="O136" i="41"/>
  <c r="P136" i="41"/>
  <c r="I136" i="41"/>
  <c r="L136" i="41"/>
  <c r="G136" i="41"/>
  <c r="M100" i="41"/>
  <c r="M101" i="41" s="1"/>
  <c r="M111" i="41"/>
  <c r="O165" i="41"/>
  <c r="P165" i="41"/>
  <c r="Q165" i="41" s="1"/>
  <c r="G165" i="41"/>
  <c r="H165" i="41" s="1"/>
  <c r="I165" i="41"/>
  <c r="J165" i="41" s="1"/>
  <c r="L165" i="41"/>
  <c r="M165" i="41" s="1"/>
  <c r="O139" i="41"/>
  <c r="P139" i="41"/>
  <c r="Q139" i="41" s="1"/>
  <c r="G139" i="41"/>
  <c r="H139" i="41" s="1"/>
  <c r="I139" i="41"/>
  <c r="J139" i="41" s="1"/>
  <c r="L139" i="41"/>
  <c r="M139" i="41" s="1"/>
  <c r="H111" i="41"/>
  <c r="J111" i="41"/>
  <c r="G101" i="41"/>
  <c r="J101" i="41"/>
  <c r="I101" i="41"/>
  <c r="L101" i="41"/>
  <c r="K100" i="41"/>
  <c r="P101" i="41"/>
  <c r="K76" i="41"/>
  <c r="R4" i="6"/>
  <c r="O126" i="64" l="1"/>
  <c r="W23" i="6" s="1"/>
  <c r="O126" i="58"/>
  <c r="W15" i="6" s="1"/>
  <c r="J126" i="57"/>
  <c r="K170" i="64"/>
  <c r="K175" i="64"/>
  <c r="K189" i="64"/>
  <c r="K174" i="64"/>
  <c r="K171" i="64"/>
  <c r="I126" i="57"/>
  <c r="K172" i="64"/>
  <c r="G199" i="64"/>
  <c r="H199" i="64" s="1"/>
  <c r="O199" i="64"/>
  <c r="L199" i="64"/>
  <c r="M199" i="64" s="1"/>
  <c r="I199" i="64"/>
  <c r="J199" i="64" s="1"/>
  <c r="P199" i="64"/>
  <c r="Q199" i="64" s="1"/>
  <c r="M214" i="64"/>
  <c r="K88" i="64"/>
  <c r="K101" i="64" s="1"/>
  <c r="H101" i="64"/>
  <c r="K175" i="56"/>
  <c r="K117" i="64"/>
  <c r="I140" i="64"/>
  <c r="N166" i="64"/>
  <c r="P140" i="64"/>
  <c r="Q140" i="64" s="1"/>
  <c r="O140" i="64"/>
  <c r="G140" i="64"/>
  <c r="L140" i="64"/>
  <c r="N151" i="64"/>
  <c r="H214" i="64"/>
  <c r="K141" i="64"/>
  <c r="I215" i="64"/>
  <c r="J215" i="64" s="1"/>
  <c r="P215" i="64"/>
  <c r="Q215" i="64" s="1"/>
  <c r="O215" i="64"/>
  <c r="G215" i="64"/>
  <c r="H215" i="64" s="1"/>
  <c r="L215" i="64"/>
  <c r="M215" i="64" s="1"/>
  <c r="J114" i="64"/>
  <c r="J126" i="64" s="1"/>
  <c r="I126" i="64"/>
  <c r="K164" i="64"/>
  <c r="K142" i="64"/>
  <c r="K141" i="45"/>
  <c r="K165" i="64"/>
  <c r="K188" i="64"/>
  <c r="Q214" i="64"/>
  <c r="Q114" i="64"/>
  <c r="Q126" i="64" s="1"/>
  <c r="X23" i="6" s="1"/>
  <c r="P126" i="64"/>
  <c r="L191" i="64"/>
  <c r="M191" i="64" s="1"/>
  <c r="O191" i="64"/>
  <c r="I191" i="64"/>
  <c r="J191" i="64" s="1"/>
  <c r="P191" i="64"/>
  <c r="Q191" i="64" s="1"/>
  <c r="N217" i="64"/>
  <c r="G191" i="64"/>
  <c r="H191" i="64" s="1"/>
  <c r="I168" i="64"/>
  <c r="J168" i="64" s="1"/>
  <c r="O168" i="64"/>
  <c r="L168" i="64"/>
  <c r="M168" i="64" s="1"/>
  <c r="G168" i="64"/>
  <c r="H168" i="64" s="1"/>
  <c r="P168" i="64"/>
  <c r="Q168" i="64" s="1"/>
  <c r="N194" i="64"/>
  <c r="H114" i="64"/>
  <c r="G126" i="64"/>
  <c r="N225" i="64"/>
  <c r="I198" i="64"/>
  <c r="J198" i="64" s="1"/>
  <c r="P198" i="64"/>
  <c r="Q198" i="64" s="1"/>
  <c r="N224" i="64"/>
  <c r="L198" i="64"/>
  <c r="M198" i="64" s="1"/>
  <c r="O198" i="64"/>
  <c r="G198" i="64"/>
  <c r="H198" i="64" s="1"/>
  <c r="P196" i="64"/>
  <c r="Q196" i="64" s="1"/>
  <c r="G196" i="64"/>
  <c r="H196" i="64" s="1"/>
  <c r="N222" i="64"/>
  <c r="O196" i="64"/>
  <c r="L196" i="64"/>
  <c r="M196" i="64" s="1"/>
  <c r="I196" i="64"/>
  <c r="J196" i="64" s="1"/>
  <c r="N193" i="64"/>
  <c r="O167" i="64"/>
  <c r="G167" i="64"/>
  <c r="H167" i="64" s="1"/>
  <c r="L167" i="64"/>
  <c r="M167" i="64" s="1"/>
  <c r="I167" i="64"/>
  <c r="J167" i="64" s="1"/>
  <c r="P167" i="64"/>
  <c r="Q167" i="64" s="1"/>
  <c r="L200" i="64"/>
  <c r="M200" i="64" s="1"/>
  <c r="I200" i="64"/>
  <c r="J200" i="64" s="1"/>
  <c r="P200" i="64"/>
  <c r="Q200" i="64" s="1"/>
  <c r="G200" i="64"/>
  <c r="H200" i="64" s="1"/>
  <c r="O200" i="64"/>
  <c r="O143" i="64"/>
  <c r="G143" i="64"/>
  <c r="H143" i="64" s="1"/>
  <c r="N169" i="64"/>
  <c r="P143" i="64"/>
  <c r="L143" i="64"/>
  <c r="M143" i="64" s="1"/>
  <c r="I143" i="64"/>
  <c r="J143" i="64" s="1"/>
  <c r="K170" i="42"/>
  <c r="N223" i="64"/>
  <c r="O197" i="64"/>
  <c r="G197" i="64"/>
  <c r="H197" i="64" s="1"/>
  <c r="P197" i="64"/>
  <c r="Q197" i="64" s="1"/>
  <c r="L197" i="64"/>
  <c r="M197" i="64" s="1"/>
  <c r="I197" i="64"/>
  <c r="J197" i="64" s="1"/>
  <c r="M114" i="64"/>
  <c r="M126" i="64" s="1"/>
  <c r="L126" i="64"/>
  <c r="I190" i="64"/>
  <c r="J190" i="64" s="1"/>
  <c r="G190" i="64"/>
  <c r="H190" i="64" s="1"/>
  <c r="P190" i="64"/>
  <c r="Q190" i="64" s="1"/>
  <c r="N216" i="64"/>
  <c r="O190" i="64"/>
  <c r="L190" i="64"/>
  <c r="K173" i="64"/>
  <c r="J214" i="64"/>
  <c r="V21" i="6"/>
  <c r="U21" i="6"/>
  <c r="V22" i="6"/>
  <c r="U22" i="6"/>
  <c r="K214" i="53"/>
  <c r="K215" i="56"/>
  <c r="K173" i="56"/>
  <c r="K196" i="53"/>
  <c r="O126" i="45"/>
  <c r="W12" i="6" s="1"/>
  <c r="K189" i="55"/>
  <c r="O126" i="54"/>
  <c r="K216" i="55"/>
  <c r="N225" i="55"/>
  <c r="K174" i="55"/>
  <c r="O126" i="55"/>
  <c r="K141" i="55"/>
  <c r="K101" i="54"/>
  <c r="Q126" i="54"/>
  <c r="G126" i="54"/>
  <c r="K164" i="53"/>
  <c r="K141" i="46"/>
  <c r="K117" i="46"/>
  <c r="K171" i="46"/>
  <c r="N225" i="46"/>
  <c r="K116" i="57"/>
  <c r="K197" i="45"/>
  <c r="K190" i="45"/>
  <c r="K141" i="44"/>
  <c r="K173" i="44"/>
  <c r="K199" i="42"/>
  <c r="K116" i="58"/>
  <c r="K117" i="58"/>
  <c r="K190" i="57"/>
  <c r="K143" i="57"/>
  <c r="K172" i="55"/>
  <c r="I126" i="54"/>
  <c r="P126" i="54"/>
  <c r="N225" i="44"/>
  <c r="K174" i="44"/>
  <c r="K114" i="41"/>
  <c r="K175" i="42"/>
  <c r="O126" i="41"/>
  <c r="W9" i="6" s="1"/>
  <c r="K172" i="42"/>
  <c r="K116" i="42"/>
  <c r="K170" i="44"/>
  <c r="K171" i="44"/>
  <c r="K116" i="44"/>
  <c r="K216" i="44"/>
  <c r="K215" i="44"/>
  <c r="K172" i="45"/>
  <c r="N225" i="45"/>
  <c r="K117" i="45"/>
  <c r="K173" i="45"/>
  <c r="K215" i="45"/>
  <c r="K174" i="46"/>
  <c r="K116" i="46"/>
  <c r="N225" i="53"/>
  <c r="K173" i="53"/>
  <c r="N225" i="54"/>
  <c r="J126" i="54"/>
  <c r="K141" i="54"/>
  <c r="K170" i="54"/>
  <c r="K172" i="54"/>
  <c r="K173" i="55"/>
  <c r="K171" i="55"/>
  <c r="K142" i="56"/>
  <c r="K143" i="56"/>
  <c r="N225" i="57"/>
  <c r="K165" i="57"/>
  <c r="K174" i="57"/>
  <c r="K197" i="57"/>
  <c r="O126" i="57"/>
  <c r="W14" i="6" s="1"/>
  <c r="K173" i="58"/>
  <c r="K141" i="58"/>
  <c r="V15" i="6"/>
  <c r="M165" i="54"/>
  <c r="N217" i="57"/>
  <c r="O191" i="57"/>
  <c r="G191" i="57"/>
  <c r="H191" i="57" s="1"/>
  <c r="I191" i="57"/>
  <c r="L191" i="57"/>
  <c r="M191" i="57" s="1"/>
  <c r="P191" i="57"/>
  <c r="Q191" i="57" s="1"/>
  <c r="H175" i="55"/>
  <c r="K175" i="55" s="1"/>
  <c r="K140" i="41"/>
  <c r="K138" i="56"/>
  <c r="K174" i="45"/>
  <c r="O200" i="58"/>
  <c r="G200" i="58"/>
  <c r="H200" i="58" s="1"/>
  <c r="L200" i="58"/>
  <c r="I200" i="58"/>
  <c r="J200" i="58" s="1"/>
  <c r="P200" i="58"/>
  <c r="Q200" i="58" s="1"/>
  <c r="K141" i="53"/>
  <c r="G197" i="42"/>
  <c r="H197" i="42" s="1"/>
  <c r="P197" i="42"/>
  <c r="Q197" i="42" s="1"/>
  <c r="I197" i="42"/>
  <c r="J197" i="42" s="1"/>
  <c r="L197" i="42"/>
  <c r="M197" i="42" s="1"/>
  <c r="O197" i="42"/>
  <c r="N223" i="42"/>
  <c r="K164" i="57"/>
  <c r="K173" i="57"/>
  <c r="J114" i="44"/>
  <c r="J126" i="44" s="1"/>
  <c r="I126" i="44"/>
  <c r="Q215" i="58"/>
  <c r="J114" i="58"/>
  <c r="J126" i="58" s="1"/>
  <c r="I126" i="58"/>
  <c r="O197" i="56"/>
  <c r="G197" i="56"/>
  <c r="H197" i="56" s="1"/>
  <c r="P197" i="56"/>
  <c r="Q197" i="56" s="1"/>
  <c r="I197" i="56"/>
  <c r="J197" i="56" s="1"/>
  <c r="N223" i="56"/>
  <c r="L197" i="56"/>
  <c r="M197" i="56" s="1"/>
  <c r="G190" i="46"/>
  <c r="H190" i="46" s="1"/>
  <c r="N216" i="46"/>
  <c r="O190" i="46"/>
  <c r="I190" i="46"/>
  <c r="J190" i="46" s="1"/>
  <c r="L190" i="46"/>
  <c r="M190" i="46" s="1"/>
  <c r="P190" i="46"/>
  <c r="Q190" i="46" s="1"/>
  <c r="Q189" i="46"/>
  <c r="K191" i="46"/>
  <c r="P190" i="53"/>
  <c r="Q190" i="53" s="1"/>
  <c r="I190" i="53"/>
  <c r="J190" i="53" s="1"/>
  <c r="L190" i="53"/>
  <c r="M190" i="53" s="1"/>
  <c r="O190" i="53"/>
  <c r="G190" i="53"/>
  <c r="H190" i="53" s="1"/>
  <c r="N216" i="53"/>
  <c r="N166" i="42"/>
  <c r="P140" i="42"/>
  <c r="Q140" i="42" s="1"/>
  <c r="I140" i="42"/>
  <c r="J140" i="42" s="1"/>
  <c r="O140" i="42"/>
  <c r="G140" i="42"/>
  <c r="L140" i="42"/>
  <c r="M140" i="42" s="1"/>
  <c r="N151" i="42"/>
  <c r="L200" i="46"/>
  <c r="M200" i="46" s="1"/>
  <c r="I200" i="46"/>
  <c r="J200" i="46" s="1"/>
  <c r="O200" i="46"/>
  <c r="G200" i="46"/>
  <c r="H200" i="46" s="1"/>
  <c r="P200" i="46"/>
  <c r="Q200" i="46" s="1"/>
  <c r="K165" i="56"/>
  <c r="P196" i="44"/>
  <c r="Q196" i="44" s="1"/>
  <c r="L196" i="44"/>
  <c r="M196" i="44" s="1"/>
  <c r="O196" i="44"/>
  <c r="N222" i="44"/>
  <c r="G196" i="44"/>
  <c r="H196" i="44" s="1"/>
  <c r="I196" i="44"/>
  <c r="J196" i="44" s="1"/>
  <c r="J114" i="45"/>
  <c r="J126" i="45" s="1"/>
  <c r="I126" i="45"/>
  <c r="I198" i="45"/>
  <c r="J198" i="45" s="1"/>
  <c r="N224" i="45"/>
  <c r="O198" i="45"/>
  <c r="G198" i="45"/>
  <c r="H198" i="45" s="1"/>
  <c r="L198" i="45"/>
  <c r="M198" i="45" s="1"/>
  <c r="P198" i="45"/>
  <c r="Q198" i="45" s="1"/>
  <c r="K88" i="57"/>
  <c r="K101" i="57" s="1"/>
  <c r="H101" i="57"/>
  <c r="K88" i="55"/>
  <c r="K101" i="55" s="1"/>
  <c r="H101" i="55"/>
  <c r="Q214" i="56"/>
  <c r="M165" i="55"/>
  <c r="K170" i="45"/>
  <c r="I167" i="45"/>
  <c r="J167" i="45" s="1"/>
  <c r="O167" i="45"/>
  <c r="G167" i="45"/>
  <c r="H167" i="45" s="1"/>
  <c r="N193" i="45"/>
  <c r="L167" i="45"/>
  <c r="M167" i="45" s="1"/>
  <c r="P167" i="45"/>
  <c r="Q167" i="45" s="1"/>
  <c r="L191" i="42"/>
  <c r="P191" i="42"/>
  <c r="Q191" i="42" s="1"/>
  <c r="I191" i="42"/>
  <c r="J191" i="42" s="1"/>
  <c r="N217" i="42"/>
  <c r="O191" i="42"/>
  <c r="G191" i="42"/>
  <c r="Q164" i="56"/>
  <c r="K139" i="58"/>
  <c r="G223" i="45"/>
  <c r="H223" i="45" s="1"/>
  <c r="O223" i="45"/>
  <c r="I223" i="45"/>
  <c r="J223" i="45" s="1"/>
  <c r="L223" i="45"/>
  <c r="M223" i="45" s="1"/>
  <c r="P223" i="45"/>
  <c r="Q223" i="45" s="1"/>
  <c r="Q165" i="45"/>
  <c r="I224" i="58"/>
  <c r="J224" i="58" s="1"/>
  <c r="P224" i="58"/>
  <c r="Q224" i="58" s="1"/>
  <c r="O224" i="58"/>
  <c r="G224" i="58"/>
  <c r="H224" i="58" s="1"/>
  <c r="L224" i="58"/>
  <c r="M224" i="58" s="1"/>
  <c r="K174" i="53"/>
  <c r="P199" i="56"/>
  <c r="Q199" i="56" s="1"/>
  <c r="O199" i="56"/>
  <c r="G199" i="56"/>
  <c r="H199" i="56" s="1"/>
  <c r="L199" i="56"/>
  <c r="M199" i="56" s="1"/>
  <c r="I199" i="56"/>
  <c r="J199" i="56" s="1"/>
  <c r="K170" i="55"/>
  <c r="H114" i="56"/>
  <c r="G126" i="56"/>
  <c r="G167" i="58"/>
  <c r="H167" i="58" s="1"/>
  <c r="I167" i="58"/>
  <c r="J167" i="58" s="1"/>
  <c r="P167" i="58"/>
  <c r="Q167" i="58" s="1"/>
  <c r="L167" i="58"/>
  <c r="M167" i="58" s="1"/>
  <c r="N193" i="58"/>
  <c r="O167" i="58"/>
  <c r="K215" i="57"/>
  <c r="K190" i="42"/>
  <c r="M215" i="58"/>
  <c r="O126" i="46"/>
  <c r="W16" i="6" s="1"/>
  <c r="H189" i="53"/>
  <c r="K170" i="56"/>
  <c r="G191" i="54"/>
  <c r="H191" i="54" s="1"/>
  <c r="I191" i="54"/>
  <c r="L191" i="54"/>
  <c r="M191" i="54" s="1"/>
  <c r="O191" i="54"/>
  <c r="P191" i="54"/>
  <c r="N217" i="54"/>
  <c r="P215" i="53"/>
  <c r="L215" i="53"/>
  <c r="I215" i="53"/>
  <c r="O215" i="53"/>
  <c r="G215" i="53"/>
  <c r="H215" i="53" s="1"/>
  <c r="H114" i="55"/>
  <c r="G126" i="55"/>
  <c r="Q175" i="55"/>
  <c r="P143" i="44"/>
  <c r="L143" i="44"/>
  <c r="M143" i="44" s="1"/>
  <c r="I143" i="44"/>
  <c r="O143" i="44"/>
  <c r="N169" i="44"/>
  <c r="G143" i="44"/>
  <c r="M114" i="44"/>
  <c r="M126" i="44" s="1"/>
  <c r="L126" i="44"/>
  <c r="J215" i="58"/>
  <c r="K214" i="54"/>
  <c r="M189" i="46"/>
  <c r="N223" i="58"/>
  <c r="G197" i="58"/>
  <c r="H197" i="58" s="1"/>
  <c r="I197" i="58"/>
  <c r="J197" i="58" s="1"/>
  <c r="O197" i="58"/>
  <c r="L197" i="58"/>
  <c r="M197" i="58" s="1"/>
  <c r="P197" i="58"/>
  <c r="Q197" i="58" s="1"/>
  <c r="Q114" i="42"/>
  <c r="Q126" i="42" s="1"/>
  <c r="X10" i="6" s="1"/>
  <c r="P126" i="42"/>
  <c r="H215" i="42"/>
  <c r="M114" i="45"/>
  <c r="M126" i="45" s="1"/>
  <c r="L126" i="45"/>
  <c r="L200" i="57"/>
  <c r="I200" i="57"/>
  <c r="J200" i="57" s="1"/>
  <c r="P200" i="57"/>
  <c r="O200" i="57"/>
  <c r="G200" i="57"/>
  <c r="O200" i="54"/>
  <c r="G200" i="54"/>
  <c r="P200" i="54"/>
  <c r="Q200" i="54" s="1"/>
  <c r="L200" i="54"/>
  <c r="I200" i="54"/>
  <c r="J200" i="54" s="1"/>
  <c r="L196" i="42"/>
  <c r="M196" i="42" s="1"/>
  <c r="I196" i="42"/>
  <c r="J196" i="42" s="1"/>
  <c r="N222" i="42"/>
  <c r="P196" i="42"/>
  <c r="Q196" i="42" s="1"/>
  <c r="O196" i="42"/>
  <c r="G196" i="42"/>
  <c r="H196" i="42" s="1"/>
  <c r="J214" i="56"/>
  <c r="P191" i="55"/>
  <c r="Q191" i="55" s="1"/>
  <c r="G191" i="55"/>
  <c r="H191" i="55" s="1"/>
  <c r="O191" i="55"/>
  <c r="N217" i="55"/>
  <c r="I191" i="55"/>
  <c r="L191" i="55"/>
  <c r="M191" i="55" s="1"/>
  <c r="Q165" i="42"/>
  <c r="Q114" i="57"/>
  <c r="Q126" i="57" s="1"/>
  <c r="X14" i="6" s="1"/>
  <c r="P126" i="57"/>
  <c r="N223" i="46"/>
  <c r="I197" i="46"/>
  <c r="J197" i="46" s="1"/>
  <c r="P197" i="46"/>
  <c r="Q197" i="46" s="1"/>
  <c r="O197" i="46"/>
  <c r="L197" i="46"/>
  <c r="M197" i="46" s="1"/>
  <c r="G197" i="46"/>
  <c r="H197" i="46" s="1"/>
  <c r="N168" i="42"/>
  <c r="O142" i="42"/>
  <c r="L142" i="42"/>
  <c r="M142" i="42" s="1"/>
  <c r="P142" i="42"/>
  <c r="Q142" i="42" s="1"/>
  <c r="I142" i="42"/>
  <c r="J142" i="42" s="1"/>
  <c r="G142" i="42"/>
  <c r="H142" i="42" s="1"/>
  <c r="L200" i="53"/>
  <c r="M200" i="53" s="1"/>
  <c r="I200" i="53"/>
  <c r="J200" i="53" s="1"/>
  <c r="P200" i="53"/>
  <c r="Q200" i="53" s="1"/>
  <c r="O200" i="53"/>
  <c r="G200" i="53"/>
  <c r="H200" i="53" s="1"/>
  <c r="N224" i="57"/>
  <c r="O198" i="57"/>
  <c r="G198" i="57"/>
  <c r="H198" i="57" s="1"/>
  <c r="I198" i="57"/>
  <c r="J198" i="57" s="1"/>
  <c r="L198" i="57"/>
  <c r="M198" i="57" s="1"/>
  <c r="P198" i="57"/>
  <c r="Q198" i="57" s="1"/>
  <c r="K88" i="44"/>
  <c r="K101" i="44" s="1"/>
  <c r="H101" i="44"/>
  <c r="I196" i="55"/>
  <c r="J196" i="55" s="1"/>
  <c r="P196" i="55"/>
  <c r="Q196" i="55" s="1"/>
  <c r="L196" i="55"/>
  <c r="M196" i="55" s="1"/>
  <c r="N222" i="55"/>
  <c r="O196" i="55"/>
  <c r="G196" i="55"/>
  <c r="H196" i="55" s="1"/>
  <c r="L142" i="44"/>
  <c r="M142" i="44" s="1"/>
  <c r="I142" i="44"/>
  <c r="J142" i="44" s="1"/>
  <c r="P142" i="44"/>
  <c r="Q142" i="44" s="1"/>
  <c r="G142" i="44"/>
  <c r="H142" i="44" s="1"/>
  <c r="N168" i="44"/>
  <c r="O142" i="44"/>
  <c r="N224" i="44"/>
  <c r="O198" i="44"/>
  <c r="G198" i="44"/>
  <c r="H198" i="44" s="1"/>
  <c r="L198" i="44"/>
  <c r="M198" i="44" s="1"/>
  <c r="I198" i="44"/>
  <c r="J198" i="44" s="1"/>
  <c r="P198" i="44"/>
  <c r="Q198" i="44" s="1"/>
  <c r="Q189" i="53"/>
  <c r="N193" i="53"/>
  <c r="P167" i="53"/>
  <c r="Q167" i="53" s="1"/>
  <c r="I167" i="53"/>
  <c r="J167" i="53" s="1"/>
  <c r="O167" i="53"/>
  <c r="L167" i="53"/>
  <c r="M167" i="53" s="1"/>
  <c r="G167" i="53"/>
  <c r="H167" i="53" s="1"/>
  <c r="H114" i="45"/>
  <c r="G126" i="45"/>
  <c r="Q165" i="44"/>
  <c r="H114" i="53"/>
  <c r="G126" i="53"/>
  <c r="I225" i="42"/>
  <c r="O225" i="42"/>
  <c r="G225" i="42"/>
  <c r="H225" i="42" s="1"/>
  <c r="P225" i="42"/>
  <c r="Q225" i="42" s="1"/>
  <c r="L225" i="42"/>
  <c r="M225" i="42" s="1"/>
  <c r="O198" i="42"/>
  <c r="I198" i="42"/>
  <c r="J198" i="42" s="1"/>
  <c r="G198" i="42"/>
  <c r="H198" i="42" s="1"/>
  <c r="N224" i="42"/>
  <c r="L198" i="42"/>
  <c r="M198" i="42" s="1"/>
  <c r="P198" i="42"/>
  <c r="Q198" i="42" s="1"/>
  <c r="M190" i="45"/>
  <c r="L169" i="57"/>
  <c r="M169" i="57" s="1"/>
  <c r="G169" i="57"/>
  <c r="H169" i="57" s="1"/>
  <c r="I169" i="57"/>
  <c r="J169" i="57" s="1"/>
  <c r="N195" i="57"/>
  <c r="O169" i="57"/>
  <c r="P169" i="57"/>
  <c r="Q169" i="57" s="1"/>
  <c r="L196" i="56"/>
  <c r="M196" i="56" s="1"/>
  <c r="P196" i="56"/>
  <c r="Q196" i="56" s="1"/>
  <c r="I196" i="56"/>
  <c r="J196" i="56" s="1"/>
  <c r="G196" i="56"/>
  <c r="H196" i="56" s="1"/>
  <c r="N222" i="56"/>
  <c r="O196" i="56"/>
  <c r="M189" i="53"/>
  <c r="Q114" i="55"/>
  <c r="Q126" i="55" s="1"/>
  <c r="P126" i="55"/>
  <c r="K172" i="46"/>
  <c r="O126" i="44"/>
  <c r="W11" i="6" s="1"/>
  <c r="K116" i="53"/>
  <c r="L167" i="46"/>
  <c r="M167" i="46" s="1"/>
  <c r="I167" i="46"/>
  <c r="J167" i="46" s="1"/>
  <c r="P167" i="46"/>
  <c r="Q167" i="46" s="1"/>
  <c r="O167" i="46"/>
  <c r="N193" i="46"/>
  <c r="G167" i="46"/>
  <c r="H167" i="46" s="1"/>
  <c r="K141" i="42"/>
  <c r="H114" i="58"/>
  <c r="H126" i="58" s="1"/>
  <c r="G126" i="58"/>
  <c r="K141" i="57"/>
  <c r="P191" i="53"/>
  <c r="Q191" i="53" s="1"/>
  <c r="N217" i="53"/>
  <c r="O191" i="53"/>
  <c r="G191" i="53"/>
  <c r="H191" i="53" s="1"/>
  <c r="I191" i="53"/>
  <c r="J191" i="53" s="1"/>
  <c r="L191" i="53"/>
  <c r="M191" i="53" s="1"/>
  <c r="O126" i="42"/>
  <c r="W10" i="6" s="1"/>
  <c r="K172" i="53"/>
  <c r="G199" i="44"/>
  <c r="H199" i="44" s="1"/>
  <c r="L199" i="44"/>
  <c r="M199" i="44" s="1"/>
  <c r="I199" i="44"/>
  <c r="J199" i="44" s="1"/>
  <c r="P199" i="44"/>
  <c r="Q199" i="44" s="1"/>
  <c r="O199" i="44"/>
  <c r="P191" i="56"/>
  <c r="Q191" i="56" s="1"/>
  <c r="N217" i="56"/>
  <c r="O191" i="56"/>
  <c r="G191" i="56"/>
  <c r="H191" i="56" s="1"/>
  <c r="L191" i="56"/>
  <c r="M191" i="56" s="1"/>
  <c r="I191" i="56"/>
  <c r="J191" i="56" s="1"/>
  <c r="K173" i="46"/>
  <c r="J165" i="44"/>
  <c r="K174" i="54"/>
  <c r="H214" i="56"/>
  <c r="O198" i="55"/>
  <c r="N224" i="55"/>
  <c r="G198" i="55"/>
  <c r="H198" i="55" s="1"/>
  <c r="L198" i="55"/>
  <c r="M198" i="55" s="1"/>
  <c r="I198" i="55"/>
  <c r="J198" i="55" s="1"/>
  <c r="P198" i="55"/>
  <c r="Q198" i="55" s="1"/>
  <c r="G140" i="46"/>
  <c r="I140" i="46"/>
  <c r="L140" i="46"/>
  <c r="N166" i="46"/>
  <c r="O140" i="46"/>
  <c r="P140" i="46"/>
  <c r="N151" i="46"/>
  <c r="K189" i="58"/>
  <c r="P190" i="56"/>
  <c r="I190" i="56"/>
  <c r="N216" i="56"/>
  <c r="G190" i="56"/>
  <c r="L190" i="56"/>
  <c r="O190" i="56"/>
  <c r="K216" i="54"/>
  <c r="J165" i="45"/>
  <c r="K165" i="45" s="1"/>
  <c r="K142" i="45"/>
  <c r="Q114" i="53"/>
  <c r="Q126" i="53" s="1"/>
  <c r="X17" i="6" s="1"/>
  <c r="P126" i="53"/>
  <c r="O223" i="57"/>
  <c r="P223" i="57"/>
  <c r="Q223" i="57" s="1"/>
  <c r="G223" i="57"/>
  <c r="H223" i="57" s="1"/>
  <c r="L223" i="57"/>
  <c r="M223" i="57" s="1"/>
  <c r="I223" i="57"/>
  <c r="J223" i="57" s="1"/>
  <c r="O142" i="57"/>
  <c r="G142" i="57"/>
  <c r="H142" i="57" s="1"/>
  <c r="L142" i="57"/>
  <c r="M142" i="57" s="1"/>
  <c r="P142" i="57"/>
  <c r="Q142" i="57" s="1"/>
  <c r="N168" i="57"/>
  <c r="I142" i="57"/>
  <c r="J142" i="57" s="1"/>
  <c r="N151" i="57"/>
  <c r="K214" i="57"/>
  <c r="K141" i="56"/>
  <c r="K174" i="56"/>
  <c r="I216" i="42"/>
  <c r="J216" i="42" s="1"/>
  <c r="L216" i="42"/>
  <c r="M216" i="42" s="1"/>
  <c r="P216" i="42"/>
  <c r="Q216" i="42" s="1"/>
  <c r="O216" i="42"/>
  <c r="G216" i="42"/>
  <c r="H216" i="42" s="1"/>
  <c r="H114" i="44"/>
  <c r="G126" i="44"/>
  <c r="J114" i="46"/>
  <c r="J126" i="46" s="1"/>
  <c r="I126" i="46"/>
  <c r="I197" i="55"/>
  <c r="J197" i="55" s="1"/>
  <c r="P197" i="55"/>
  <c r="Q197" i="55" s="1"/>
  <c r="N223" i="55"/>
  <c r="O197" i="55"/>
  <c r="G197" i="55"/>
  <c r="H197" i="55" s="1"/>
  <c r="L197" i="55"/>
  <c r="M197" i="55" s="1"/>
  <c r="N193" i="56"/>
  <c r="I167" i="56"/>
  <c r="J167" i="56" s="1"/>
  <c r="P167" i="56"/>
  <c r="Q167" i="56" s="1"/>
  <c r="O167" i="56"/>
  <c r="G167" i="56"/>
  <c r="H167" i="56" s="1"/>
  <c r="L167" i="56"/>
  <c r="M167" i="56" s="1"/>
  <c r="L200" i="56"/>
  <c r="M200" i="56" s="1"/>
  <c r="G200" i="56"/>
  <c r="H200" i="56" s="1"/>
  <c r="I200" i="56"/>
  <c r="J200" i="56" s="1"/>
  <c r="P200" i="56"/>
  <c r="Q200" i="56" s="1"/>
  <c r="O200" i="56"/>
  <c r="K171" i="53"/>
  <c r="J189" i="53"/>
  <c r="L196" i="46"/>
  <c r="M196" i="46" s="1"/>
  <c r="O196" i="46"/>
  <c r="N222" i="46"/>
  <c r="I196" i="46"/>
  <c r="J196" i="46" s="1"/>
  <c r="G196" i="46"/>
  <c r="H196" i="46" s="1"/>
  <c r="P196" i="46"/>
  <c r="Q196" i="46" s="1"/>
  <c r="K175" i="46"/>
  <c r="J114" i="55"/>
  <c r="J126" i="55" s="1"/>
  <c r="I126" i="55"/>
  <c r="P168" i="56"/>
  <c r="Q168" i="56" s="1"/>
  <c r="N194" i="56"/>
  <c r="O168" i="56"/>
  <c r="L168" i="56"/>
  <c r="M168" i="56" s="1"/>
  <c r="G168" i="56"/>
  <c r="H168" i="56" s="1"/>
  <c r="I168" i="56"/>
  <c r="J168" i="56" s="1"/>
  <c r="K139" i="54"/>
  <c r="O140" i="58"/>
  <c r="P140" i="58"/>
  <c r="L140" i="58"/>
  <c r="N166" i="58"/>
  <c r="G140" i="58"/>
  <c r="I140" i="58"/>
  <c r="N151" i="58"/>
  <c r="J189" i="46"/>
  <c r="G217" i="46"/>
  <c r="H217" i="46" s="1"/>
  <c r="O217" i="46"/>
  <c r="L217" i="46"/>
  <c r="M217" i="46" s="1"/>
  <c r="I217" i="46"/>
  <c r="J217" i="46" s="1"/>
  <c r="P217" i="46"/>
  <c r="Q217" i="46" s="1"/>
  <c r="H114" i="42"/>
  <c r="H126" i="42" s="1"/>
  <c r="G126" i="42"/>
  <c r="M116" i="54"/>
  <c r="M126" i="54" s="1"/>
  <c r="L126" i="54"/>
  <c r="O199" i="46"/>
  <c r="G199" i="46"/>
  <c r="H199" i="46" s="1"/>
  <c r="I199" i="46"/>
  <c r="J199" i="46" s="1"/>
  <c r="L199" i="46"/>
  <c r="M199" i="46" s="1"/>
  <c r="P199" i="46"/>
  <c r="Q199" i="46" s="1"/>
  <c r="P140" i="45"/>
  <c r="O140" i="45"/>
  <c r="G140" i="45"/>
  <c r="I140" i="45"/>
  <c r="L140" i="45"/>
  <c r="N166" i="45"/>
  <c r="N151" i="45"/>
  <c r="N217" i="44"/>
  <c r="O191" i="44"/>
  <c r="G191" i="44"/>
  <c r="I191" i="44"/>
  <c r="P191" i="44"/>
  <c r="Q191" i="44" s="1"/>
  <c r="L191" i="44"/>
  <c r="M191" i="44" s="1"/>
  <c r="L199" i="58"/>
  <c r="M199" i="58" s="1"/>
  <c r="P199" i="58"/>
  <c r="Q199" i="58" s="1"/>
  <c r="G199" i="58"/>
  <c r="H199" i="58" s="1"/>
  <c r="I199" i="58"/>
  <c r="J199" i="58" s="1"/>
  <c r="O199" i="58"/>
  <c r="M214" i="56"/>
  <c r="K88" i="42"/>
  <c r="K101" i="42" s="1"/>
  <c r="H101" i="42"/>
  <c r="K170" i="57"/>
  <c r="G196" i="45"/>
  <c r="H196" i="45" s="1"/>
  <c r="L196" i="45"/>
  <c r="M196" i="45" s="1"/>
  <c r="P196" i="45"/>
  <c r="Q196" i="45" s="1"/>
  <c r="I196" i="45"/>
  <c r="J196" i="45" s="1"/>
  <c r="N222" i="45"/>
  <c r="O196" i="45"/>
  <c r="I143" i="54"/>
  <c r="J143" i="54" s="1"/>
  <c r="P143" i="54"/>
  <c r="L143" i="54"/>
  <c r="O143" i="54"/>
  <c r="G143" i="54"/>
  <c r="H143" i="54" s="1"/>
  <c r="N169" i="54"/>
  <c r="M114" i="46"/>
  <c r="M126" i="46" s="1"/>
  <c r="L126" i="46"/>
  <c r="J165" i="42"/>
  <c r="J164" i="56"/>
  <c r="G143" i="46"/>
  <c r="H143" i="46" s="1"/>
  <c r="L143" i="46"/>
  <c r="M143" i="46" s="1"/>
  <c r="O143" i="46"/>
  <c r="I143" i="46"/>
  <c r="J143" i="46" s="1"/>
  <c r="P143" i="46"/>
  <c r="Q143" i="46" s="1"/>
  <c r="N169" i="46"/>
  <c r="G167" i="55"/>
  <c r="H167" i="55" s="1"/>
  <c r="N193" i="55"/>
  <c r="L167" i="55"/>
  <c r="M167" i="55" s="1"/>
  <c r="P167" i="55"/>
  <c r="Q167" i="55" s="1"/>
  <c r="I167" i="55"/>
  <c r="J167" i="55" s="1"/>
  <c r="O167" i="55"/>
  <c r="J215" i="55"/>
  <c r="K215" i="55" s="1"/>
  <c r="I140" i="57"/>
  <c r="J140" i="57" s="1"/>
  <c r="G140" i="57"/>
  <c r="N166" i="57"/>
  <c r="P140" i="57"/>
  <c r="L140" i="57"/>
  <c r="M140" i="57" s="1"/>
  <c r="O140" i="57"/>
  <c r="M114" i="53"/>
  <c r="M126" i="53" s="1"/>
  <c r="L126" i="53"/>
  <c r="I222" i="53"/>
  <c r="J222" i="53" s="1"/>
  <c r="L222" i="53"/>
  <c r="M222" i="53" s="1"/>
  <c r="P222" i="53"/>
  <c r="Q222" i="53" s="1"/>
  <c r="O222" i="53"/>
  <c r="G222" i="53"/>
  <c r="H222" i="53" s="1"/>
  <c r="M175" i="56"/>
  <c r="J114" i="56"/>
  <c r="J126" i="56" s="1"/>
  <c r="I126" i="56"/>
  <c r="J165" i="58"/>
  <c r="L200" i="42"/>
  <c r="M200" i="42" s="1"/>
  <c r="I200" i="42"/>
  <c r="J200" i="42" s="1"/>
  <c r="O200" i="42"/>
  <c r="G200" i="42"/>
  <c r="H200" i="42" s="1"/>
  <c r="P200" i="42"/>
  <c r="K171" i="54"/>
  <c r="M114" i="58"/>
  <c r="M126" i="58" s="1"/>
  <c r="L126" i="58"/>
  <c r="O196" i="58"/>
  <c r="G196" i="58"/>
  <c r="H196" i="58" s="1"/>
  <c r="L196" i="58"/>
  <c r="M196" i="58" s="1"/>
  <c r="I196" i="58"/>
  <c r="J196" i="58" s="1"/>
  <c r="P196" i="58"/>
  <c r="Q196" i="58" s="1"/>
  <c r="N222" i="58"/>
  <c r="K117" i="53"/>
  <c r="Q165" i="54"/>
  <c r="K216" i="58"/>
  <c r="H175" i="44"/>
  <c r="K175" i="44" s="1"/>
  <c r="M114" i="55"/>
  <c r="M126" i="55" s="1"/>
  <c r="L126" i="55"/>
  <c r="L198" i="46"/>
  <c r="M198" i="46" s="1"/>
  <c r="I198" i="46"/>
  <c r="J198" i="46" s="1"/>
  <c r="N224" i="46"/>
  <c r="G198" i="46"/>
  <c r="H198" i="46" s="1"/>
  <c r="O198" i="46"/>
  <c r="P198" i="46"/>
  <c r="Q198" i="46" s="1"/>
  <c r="K117" i="44"/>
  <c r="O199" i="53"/>
  <c r="G199" i="53"/>
  <c r="H199" i="53" s="1"/>
  <c r="I199" i="53"/>
  <c r="J199" i="53" s="1"/>
  <c r="L199" i="53"/>
  <c r="M199" i="53" s="1"/>
  <c r="P199" i="53"/>
  <c r="Q199" i="53" s="1"/>
  <c r="L167" i="42"/>
  <c r="M167" i="42" s="1"/>
  <c r="I167" i="42"/>
  <c r="J167" i="42" s="1"/>
  <c r="G167" i="42"/>
  <c r="H167" i="42" s="1"/>
  <c r="P167" i="42"/>
  <c r="Q167" i="42" s="1"/>
  <c r="O167" i="42"/>
  <c r="N193" i="42"/>
  <c r="K170" i="58"/>
  <c r="N168" i="54"/>
  <c r="I142" i="54"/>
  <c r="L142" i="54"/>
  <c r="M142" i="54" s="1"/>
  <c r="G142" i="54"/>
  <c r="H142" i="54" s="1"/>
  <c r="P142" i="54"/>
  <c r="Q142" i="54" s="1"/>
  <c r="O142" i="54"/>
  <c r="N151" i="54"/>
  <c r="Q114" i="45"/>
  <c r="Q126" i="45" s="1"/>
  <c r="X12" i="6" s="1"/>
  <c r="P126" i="45"/>
  <c r="Q114" i="46"/>
  <c r="Q126" i="46" s="1"/>
  <c r="X16" i="6" s="1"/>
  <c r="P126" i="46"/>
  <c r="N169" i="58"/>
  <c r="G143" i="58"/>
  <c r="H143" i="58" s="1"/>
  <c r="P143" i="58"/>
  <c r="Q143" i="58" s="1"/>
  <c r="I143" i="58"/>
  <c r="J143" i="58" s="1"/>
  <c r="O143" i="58"/>
  <c r="L143" i="58"/>
  <c r="M143" i="58" s="1"/>
  <c r="I167" i="54"/>
  <c r="J167" i="54" s="1"/>
  <c r="G167" i="54"/>
  <c r="H167" i="54" s="1"/>
  <c r="N193" i="54"/>
  <c r="O167" i="54"/>
  <c r="P167" i="54"/>
  <c r="Q167" i="54" s="1"/>
  <c r="L167" i="54"/>
  <c r="M167" i="54" s="1"/>
  <c r="M114" i="57"/>
  <c r="M126" i="57" s="1"/>
  <c r="L126" i="57"/>
  <c r="N168" i="58"/>
  <c r="L142" i="58"/>
  <c r="M142" i="58" s="1"/>
  <c r="I142" i="58"/>
  <c r="J142" i="58" s="1"/>
  <c r="P142" i="58"/>
  <c r="Q142" i="58" s="1"/>
  <c r="O142" i="58"/>
  <c r="G142" i="58"/>
  <c r="H142" i="58" s="1"/>
  <c r="O126" i="53"/>
  <c r="W17" i="6" s="1"/>
  <c r="Q114" i="56"/>
  <c r="Q126" i="56" s="1"/>
  <c r="X13" i="6" s="1"/>
  <c r="P126" i="56"/>
  <c r="M165" i="58"/>
  <c r="L216" i="45"/>
  <c r="M216" i="45" s="1"/>
  <c r="P216" i="45"/>
  <c r="G216" i="45"/>
  <c r="H216" i="45" s="1"/>
  <c r="I216" i="45"/>
  <c r="J216" i="45" s="1"/>
  <c r="O216" i="45"/>
  <c r="K174" i="42"/>
  <c r="I197" i="44"/>
  <c r="J197" i="44" s="1"/>
  <c r="N223" i="44"/>
  <c r="O197" i="44"/>
  <c r="G197" i="44"/>
  <c r="H197" i="44" s="1"/>
  <c r="L197" i="44"/>
  <c r="M197" i="44" s="1"/>
  <c r="P197" i="44"/>
  <c r="Q197" i="44" s="1"/>
  <c r="H114" i="57"/>
  <c r="G126" i="57"/>
  <c r="I198" i="56"/>
  <c r="J198" i="56" s="1"/>
  <c r="N224" i="56"/>
  <c r="O198" i="56"/>
  <c r="G198" i="56"/>
  <c r="H198" i="56" s="1"/>
  <c r="P198" i="56"/>
  <c r="Q198" i="56" s="1"/>
  <c r="L198" i="56"/>
  <c r="M198" i="56" s="1"/>
  <c r="L197" i="53"/>
  <c r="M197" i="53" s="1"/>
  <c r="G197" i="53"/>
  <c r="H197" i="53" s="1"/>
  <c r="N223" i="53"/>
  <c r="P197" i="53"/>
  <c r="Q197" i="53" s="1"/>
  <c r="O197" i="53"/>
  <c r="I197" i="53"/>
  <c r="J197" i="53" s="1"/>
  <c r="J165" i="54"/>
  <c r="K174" i="58"/>
  <c r="K170" i="46"/>
  <c r="I140" i="55"/>
  <c r="G140" i="55"/>
  <c r="P140" i="55"/>
  <c r="L140" i="55"/>
  <c r="M140" i="55" s="1"/>
  <c r="O140" i="55"/>
  <c r="N166" i="55"/>
  <c r="N151" i="55"/>
  <c r="K171" i="42"/>
  <c r="P199" i="57"/>
  <c r="Q199" i="57" s="1"/>
  <c r="O199" i="57"/>
  <c r="G199" i="57"/>
  <c r="H199" i="57" s="1"/>
  <c r="I199" i="57"/>
  <c r="J199" i="57" s="1"/>
  <c r="L199" i="57"/>
  <c r="M199" i="57" s="1"/>
  <c r="Q114" i="44"/>
  <c r="Q126" i="44" s="1"/>
  <c r="X11" i="6" s="1"/>
  <c r="P126" i="44"/>
  <c r="H215" i="58"/>
  <c r="O142" i="55"/>
  <c r="G142" i="55"/>
  <c r="H142" i="55" s="1"/>
  <c r="N168" i="55"/>
  <c r="I142" i="55"/>
  <c r="J142" i="55" s="1"/>
  <c r="L142" i="55"/>
  <c r="P142" i="55"/>
  <c r="Q142" i="55" s="1"/>
  <c r="K171" i="56"/>
  <c r="K164" i="46"/>
  <c r="P215" i="46"/>
  <c r="Q215" i="46" s="1"/>
  <c r="L215" i="46"/>
  <c r="O215" i="46"/>
  <c r="I215" i="46"/>
  <c r="G215" i="46"/>
  <c r="O167" i="57"/>
  <c r="G167" i="57"/>
  <c r="H167" i="57" s="1"/>
  <c r="L167" i="57"/>
  <c r="M167" i="57" s="1"/>
  <c r="P167" i="57"/>
  <c r="Q167" i="57" s="1"/>
  <c r="N193" i="57"/>
  <c r="I167" i="57"/>
  <c r="J167" i="57" s="1"/>
  <c r="K117" i="42"/>
  <c r="K165" i="53"/>
  <c r="I198" i="53"/>
  <c r="J198" i="53" s="1"/>
  <c r="N224" i="53"/>
  <c r="O198" i="53"/>
  <c r="P198" i="53"/>
  <c r="Q198" i="53" s="1"/>
  <c r="L198" i="53"/>
  <c r="M198" i="53" s="1"/>
  <c r="G198" i="53"/>
  <c r="H198" i="53" s="1"/>
  <c r="Q215" i="42"/>
  <c r="K214" i="44"/>
  <c r="K173" i="54"/>
  <c r="I167" i="44"/>
  <c r="J167" i="44" s="1"/>
  <c r="P167" i="44"/>
  <c r="Q167" i="44" s="1"/>
  <c r="O167" i="44"/>
  <c r="L167" i="44"/>
  <c r="M167" i="44" s="1"/>
  <c r="G167" i="44"/>
  <c r="H167" i="44" s="1"/>
  <c r="N193" i="44"/>
  <c r="K163" i="46"/>
  <c r="G196" i="57"/>
  <c r="H196" i="57" s="1"/>
  <c r="P196" i="57"/>
  <c r="Q196" i="57" s="1"/>
  <c r="L196" i="57"/>
  <c r="M196" i="57" s="1"/>
  <c r="N222" i="57"/>
  <c r="I196" i="57"/>
  <c r="J196" i="57" s="1"/>
  <c r="O196" i="57"/>
  <c r="O199" i="55"/>
  <c r="G199" i="55"/>
  <c r="H199" i="55" s="1"/>
  <c r="L199" i="55"/>
  <c r="M199" i="55" s="1"/>
  <c r="P199" i="55"/>
  <c r="Q199" i="55" s="1"/>
  <c r="I199" i="55"/>
  <c r="J199" i="55" s="1"/>
  <c r="K117" i="54"/>
  <c r="H114" i="46"/>
  <c r="G126" i="46"/>
  <c r="H165" i="42"/>
  <c r="H164" i="56"/>
  <c r="K175" i="53"/>
  <c r="L143" i="45"/>
  <c r="M143" i="45" s="1"/>
  <c r="P143" i="45"/>
  <c r="Q143" i="45" s="1"/>
  <c r="O143" i="45"/>
  <c r="I143" i="45"/>
  <c r="J143" i="45" s="1"/>
  <c r="N169" i="45"/>
  <c r="G143" i="45"/>
  <c r="H143" i="45" s="1"/>
  <c r="K198" i="58"/>
  <c r="L216" i="57"/>
  <c r="O216" i="57"/>
  <c r="P216" i="57"/>
  <c r="I216" i="57"/>
  <c r="J216" i="57" s="1"/>
  <c r="G216" i="57"/>
  <c r="H216" i="57" s="1"/>
  <c r="K172" i="56"/>
  <c r="K175" i="54"/>
  <c r="P140" i="53"/>
  <c r="L140" i="53"/>
  <c r="M140" i="53" s="1"/>
  <c r="I140" i="53"/>
  <c r="N166" i="53"/>
  <c r="O140" i="53"/>
  <c r="G140" i="53"/>
  <c r="H140" i="53" s="1"/>
  <c r="N151" i="53"/>
  <c r="K143" i="55"/>
  <c r="K172" i="57"/>
  <c r="O199" i="45"/>
  <c r="G199" i="45"/>
  <c r="H199" i="45" s="1"/>
  <c r="L199" i="45"/>
  <c r="M199" i="45" s="1"/>
  <c r="P199" i="45"/>
  <c r="Q199" i="45" s="1"/>
  <c r="I199" i="45"/>
  <c r="J199" i="45" s="1"/>
  <c r="K140" i="54"/>
  <c r="N166" i="56"/>
  <c r="P140" i="56"/>
  <c r="O140" i="56"/>
  <c r="O151" i="56" s="1"/>
  <c r="Y13" i="6" s="1"/>
  <c r="L140" i="56"/>
  <c r="I140" i="56"/>
  <c r="G140" i="56"/>
  <c r="N151" i="56"/>
  <c r="I198" i="54"/>
  <c r="J198" i="54" s="1"/>
  <c r="N224" i="54"/>
  <c r="O198" i="54"/>
  <c r="G198" i="54"/>
  <c r="H198" i="54" s="1"/>
  <c r="P198" i="54"/>
  <c r="Q198" i="54" s="1"/>
  <c r="L198" i="54"/>
  <c r="M198" i="54" s="1"/>
  <c r="K172" i="44"/>
  <c r="Q165" i="58"/>
  <c r="K88" i="46"/>
  <c r="K101" i="46" s="1"/>
  <c r="H101" i="46"/>
  <c r="I143" i="42"/>
  <c r="N169" i="42"/>
  <c r="P143" i="42"/>
  <c r="O143" i="42"/>
  <c r="L143" i="42"/>
  <c r="G143" i="42"/>
  <c r="H143" i="42" s="1"/>
  <c r="J114" i="42"/>
  <c r="J126" i="42" s="1"/>
  <c r="I126" i="42"/>
  <c r="O143" i="53"/>
  <c r="N169" i="53"/>
  <c r="L143" i="53"/>
  <c r="P143" i="53"/>
  <c r="Q143" i="53" s="1"/>
  <c r="G143" i="53"/>
  <c r="I143" i="53"/>
  <c r="J143" i="53" s="1"/>
  <c r="H165" i="54"/>
  <c r="I200" i="45"/>
  <c r="P200" i="45"/>
  <c r="G200" i="45"/>
  <c r="O200" i="45"/>
  <c r="L200" i="45"/>
  <c r="M200" i="45" s="1"/>
  <c r="K139" i="44"/>
  <c r="O142" i="46"/>
  <c r="G142" i="46"/>
  <c r="H142" i="46" s="1"/>
  <c r="L142" i="46"/>
  <c r="M142" i="46" s="1"/>
  <c r="P142" i="46"/>
  <c r="Q142" i="46" s="1"/>
  <c r="N168" i="46"/>
  <c r="I142" i="46"/>
  <c r="J142" i="46" s="1"/>
  <c r="G200" i="55"/>
  <c r="O200" i="55"/>
  <c r="P200" i="55"/>
  <c r="L200" i="55"/>
  <c r="I200" i="55"/>
  <c r="J200" i="55" s="1"/>
  <c r="L140" i="44"/>
  <c r="I140" i="44"/>
  <c r="J140" i="44" s="1"/>
  <c r="O140" i="44"/>
  <c r="P140" i="44"/>
  <c r="Q140" i="44" s="1"/>
  <c r="G140" i="44"/>
  <c r="H140" i="44" s="1"/>
  <c r="N166" i="44"/>
  <c r="N151" i="44"/>
  <c r="H175" i="58"/>
  <c r="K175" i="58" s="1"/>
  <c r="P142" i="53"/>
  <c r="Q142" i="53" s="1"/>
  <c r="O142" i="53"/>
  <c r="G142" i="53"/>
  <c r="H142" i="53" s="1"/>
  <c r="I142" i="53"/>
  <c r="J142" i="53" s="1"/>
  <c r="L142" i="53"/>
  <c r="M142" i="53" s="1"/>
  <c r="N168" i="53"/>
  <c r="N195" i="56"/>
  <c r="O169" i="56"/>
  <c r="G169" i="56"/>
  <c r="H169" i="56" s="1"/>
  <c r="L169" i="56"/>
  <c r="M169" i="56" s="1"/>
  <c r="P169" i="56"/>
  <c r="Q169" i="56" s="1"/>
  <c r="I169" i="56"/>
  <c r="J169" i="56" s="1"/>
  <c r="K116" i="55"/>
  <c r="Q114" i="58"/>
  <c r="Q126" i="58" s="1"/>
  <c r="P126" i="58"/>
  <c r="H189" i="46"/>
  <c r="K88" i="53"/>
  <c r="K101" i="53" s="1"/>
  <c r="H101" i="53"/>
  <c r="I196" i="54"/>
  <c r="J196" i="54" s="1"/>
  <c r="G196" i="54"/>
  <c r="H196" i="54" s="1"/>
  <c r="P196" i="54"/>
  <c r="Q196" i="54" s="1"/>
  <c r="O196" i="54"/>
  <c r="N222" i="54"/>
  <c r="L196" i="54"/>
  <c r="M196" i="54" s="1"/>
  <c r="K171" i="58"/>
  <c r="M114" i="42"/>
  <c r="M126" i="42" s="1"/>
  <c r="L126" i="42"/>
  <c r="K116" i="54"/>
  <c r="H126" i="54"/>
  <c r="K88" i="56"/>
  <c r="K101" i="56" s="1"/>
  <c r="H101" i="56"/>
  <c r="P199" i="54"/>
  <c r="Q199" i="54" s="1"/>
  <c r="O199" i="54"/>
  <c r="I199" i="54"/>
  <c r="J199" i="54" s="1"/>
  <c r="L199" i="54"/>
  <c r="M199" i="54" s="1"/>
  <c r="G199" i="54"/>
  <c r="H199" i="54" s="1"/>
  <c r="M165" i="44"/>
  <c r="J165" i="55"/>
  <c r="M165" i="42"/>
  <c r="O200" i="44"/>
  <c r="G200" i="44"/>
  <c r="H200" i="44" s="1"/>
  <c r="L200" i="44"/>
  <c r="I200" i="44"/>
  <c r="J200" i="44" s="1"/>
  <c r="P200" i="44"/>
  <c r="P191" i="45"/>
  <c r="Q191" i="45" s="1"/>
  <c r="N217" i="45"/>
  <c r="O191" i="45"/>
  <c r="L191" i="45"/>
  <c r="M191" i="45" s="1"/>
  <c r="G191" i="45"/>
  <c r="H191" i="45" s="1"/>
  <c r="I191" i="45"/>
  <c r="J191" i="45" s="1"/>
  <c r="K88" i="45"/>
  <c r="K101" i="45" s="1"/>
  <c r="H101" i="45"/>
  <c r="L168" i="45"/>
  <c r="M168" i="45" s="1"/>
  <c r="P168" i="45"/>
  <c r="Q168" i="45" s="1"/>
  <c r="I168" i="45"/>
  <c r="J168" i="45" s="1"/>
  <c r="G168" i="45"/>
  <c r="H168" i="45" s="1"/>
  <c r="O168" i="45"/>
  <c r="N194" i="45"/>
  <c r="J114" i="53"/>
  <c r="J126" i="53" s="1"/>
  <c r="I126" i="53"/>
  <c r="K188" i="56"/>
  <c r="P169" i="55"/>
  <c r="Q169" i="55" s="1"/>
  <c r="N195" i="55"/>
  <c r="L169" i="55"/>
  <c r="M169" i="55" s="1"/>
  <c r="O169" i="55"/>
  <c r="G169" i="55"/>
  <c r="H169" i="55" s="1"/>
  <c r="I169" i="55"/>
  <c r="J169" i="55" s="1"/>
  <c r="K88" i="58"/>
  <c r="K101" i="58" s="1"/>
  <c r="H101" i="58"/>
  <c r="P166" i="54"/>
  <c r="Q166" i="54" s="1"/>
  <c r="N192" i="54"/>
  <c r="I166" i="54"/>
  <c r="J166" i="54" s="1"/>
  <c r="L166" i="54"/>
  <c r="M166" i="54" s="1"/>
  <c r="O166" i="54"/>
  <c r="G166" i="54"/>
  <c r="H166" i="54" s="1"/>
  <c r="M114" i="56"/>
  <c r="M126" i="56" s="1"/>
  <c r="L126" i="56"/>
  <c r="L191" i="58"/>
  <c r="M191" i="58" s="1"/>
  <c r="P191" i="58"/>
  <c r="N217" i="58"/>
  <c r="O191" i="58"/>
  <c r="G191" i="58"/>
  <c r="I191" i="58"/>
  <c r="L197" i="54"/>
  <c r="M197" i="54" s="1"/>
  <c r="G197" i="54"/>
  <c r="H197" i="54" s="1"/>
  <c r="N223" i="54"/>
  <c r="P197" i="54"/>
  <c r="Q197" i="54" s="1"/>
  <c r="I197" i="54"/>
  <c r="J197" i="54" s="1"/>
  <c r="O197" i="54"/>
  <c r="I126" i="41"/>
  <c r="K116" i="41"/>
  <c r="L126" i="41"/>
  <c r="M126" i="41"/>
  <c r="G126" i="41"/>
  <c r="K166" i="41"/>
  <c r="P219" i="41"/>
  <c r="Q219" i="41" s="1"/>
  <c r="O219" i="41"/>
  <c r="I219" i="41"/>
  <c r="J219" i="41" s="1"/>
  <c r="L219" i="41"/>
  <c r="M219" i="41" s="1"/>
  <c r="G219" i="41"/>
  <c r="H219" i="41" s="1"/>
  <c r="Q126" i="41"/>
  <c r="X9" i="6" s="1"/>
  <c r="N218" i="41"/>
  <c r="O192" i="41"/>
  <c r="P192" i="41"/>
  <c r="L192" i="41"/>
  <c r="G192" i="41"/>
  <c r="I192" i="41"/>
  <c r="K143" i="41"/>
  <c r="K101" i="41"/>
  <c r="N168" i="41"/>
  <c r="N176" i="41" s="1"/>
  <c r="P142" i="41"/>
  <c r="Q142" i="41" s="1"/>
  <c r="O142" i="41"/>
  <c r="O151" i="41" s="1"/>
  <c r="Y9" i="6" s="1"/>
  <c r="G142" i="41"/>
  <c r="H142" i="41" s="1"/>
  <c r="L142" i="41"/>
  <c r="M142" i="41" s="1"/>
  <c r="I142" i="41"/>
  <c r="J142" i="41" s="1"/>
  <c r="P126" i="41"/>
  <c r="N151" i="41"/>
  <c r="K193" i="41"/>
  <c r="N195" i="41"/>
  <c r="O169" i="41"/>
  <c r="L169" i="41"/>
  <c r="M169" i="41" s="1"/>
  <c r="I169" i="41"/>
  <c r="J169" i="41" s="1"/>
  <c r="G169" i="41"/>
  <c r="H169" i="41" s="1"/>
  <c r="P169" i="41"/>
  <c r="Q169" i="41" s="1"/>
  <c r="J126" i="41"/>
  <c r="K111" i="41"/>
  <c r="H126" i="41"/>
  <c r="H163" i="41"/>
  <c r="K163" i="41" s="1"/>
  <c r="M136" i="41"/>
  <c r="P161" i="41"/>
  <c r="O161" i="41"/>
  <c r="I161" i="41"/>
  <c r="G161" i="41"/>
  <c r="L161" i="41"/>
  <c r="H136" i="41"/>
  <c r="K137" i="41"/>
  <c r="K165" i="41"/>
  <c r="K139" i="41"/>
  <c r="P164" i="41"/>
  <c r="Q164" i="41" s="1"/>
  <c r="O164" i="41"/>
  <c r="L164" i="41"/>
  <c r="M164" i="41" s="1"/>
  <c r="I164" i="41"/>
  <c r="J164" i="41" s="1"/>
  <c r="G164" i="41"/>
  <c r="J136" i="41"/>
  <c r="Q136" i="41"/>
  <c r="P162" i="41"/>
  <c r="Q162" i="41" s="1"/>
  <c r="O162" i="41"/>
  <c r="G162" i="41"/>
  <c r="H162" i="41" s="1"/>
  <c r="L162" i="41"/>
  <c r="M162" i="41" s="1"/>
  <c r="I162" i="41"/>
  <c r="J162" i="41" s="1"/>
  <c r="K215" i="64" l="1"/>
  <c r="K143" i="45"/>
  <c r="K198" i="64"/>
  <c r="K167" i="64"/>
  <c r="O151" i="64"/>
  <c r="Y23" i="6" s="1"/>
  <c r="K200" i="64"/>
  <c r="K196" i="64"/>
  <c r="G216" i="64"/>
  <c r="H216" i="64" s="1"/>
  <c r="P216" i="64"/>
  <c r="Q216" i="64" s="1"/>
  <c r="L216" i="64"/>
  <c r="I216" i="64"/>
  <c r="O216" i="64"/>
  <c r="P223" i="64"/>
  <c r="Q223" i="64" s="1"/>
  <c r="I223" i="64"/>
  <c r="J223" i="64" s="1"/>
  <c r="G223" i="64"/>
  <c r="H223" i="64" s="1"/>
  <c r="O223" i="64"/>
  <c r="L223" i="64"/>
  <c r="M223" i="64" s="1"/>
  <c r="O193" i="64"/>
  <c r="L193" i="64"/>
  <c r="M193" i="64" s="1"/>
  <c r="P193" i="64"/>
  <c r="Q193" i="64" s="1"/>
  <c r="I193" i="64"/>
  <c r="J193" i="64" s="1"/>
  <c r="G193" i="64"/>
  <c r="H193" i="64" s="1"/>
  <c r="N219" i="64"/>
  <c r="Q143" i="64"/>
  <c r="Q151" i="64" s="1"/>
  <c r="Z23" i="6" s="1"/>
  <c r="P151" i="64"/>
  <c r="L166" i="64"/>
  <c r="M166" i="64" s="1"/>
  <c r="I166" i="64"/>
  <c r="G166" i="64"/>
  <c r="P166" i="64"/>
  <c r="N192" i="64"/>
  <c r="O166" i="64"/>
  <c r="N176" i="64"/>
  <c r="L217" i="64"/>
  <c r="M217" i="64" s="1"/>
  <c r="I217" i="64"/>
  <c r="J217" i="64" s="1"/>
  <c r="O217" i="64"/>
  <c r="G217" i="64"/>
  <c r="H217" i="64" s="1"/>
  <c r="P217" i="64"/>
  <c r="Q217" i="64" s="1"/>
  <c r="K190" i="64"/>
  <c r="P169" i="64"/>
  <c r="Q169" i="64" s="1"/>
  <c r="O169" i="64"/>
  <c r="L169" i="64"/>
  <c r="N195" i="64"/>
  <c r="I169" i="64"/>
  <c r="J169" i="64" s="1"/>
  <c r="G169" i="64"/>
  <c r="H169" i="64" s="1"/>
  <c r="N220" i="64"/>
  <c r="O194" i="64"/>
  <c r="L194" i="64"/>
  <c r="M194" i="64" s="1"/>
  <c r="G194" i="64"/>
  <c r="H194" i="64" s="1"/>
  <c r="P194" i="64"/>
  <c r="Q194" i="64" s="1"/>
  <c r="I194" i="64"/>
  <c r="J194" i="64" s="1"/>
  <c r="J140" i="64"/>
  <c r="J151" i="64" s="1"/>
  <c r="I151" i="64"/>
  <c r="K143" i="64"/>
  <c r="K214" i="64"/>
  <c r="I222" i="64"/>
  <c r="J222" i="64" s="1"/>
  <c r="G222" i="64"/>
  <c r="H222" i="64" s="1"/>
  <c r="P222" i="64"/>
  <c r="Q222" i="64" s="1"/>
  <c r="O222" i="64"/>
  <c r="L222" i="64"/>
  <c r="M222" i="64" s="1"/>
  <c r="J151" i="57"/>
  <c r="P224" i="64"/>
  <c r="Q224" i="64" s="1"/>
  <c r="I224" i="64"/>
  <c r="J224" i="64" s="1"/>
  <c r="L224" i="64"/>
  <c r="M224" i="64" s="1"/>
  <c r="O224" i="64"/>
  <c r="G224" i="64"/>
  <c r="H224" i="64" s="1"/>
  <c r="K168" i="64"/>
  <c r="M140" i="64"/>
  <c r="M151" i="64" s="1"/>
  <c r="L151" i="64"/>
  <c r="L225" i="64"/>
  <c r="M225" i="64" s="1"/>
  <c r="P225" i="64"/>
  <c r="Q225" i="64" s="1"/>
  <c r="O225" i="64"/>
  <c r="G225" i="64"/>
  <c r="I225" i="64"/>
  <c r="J225" i="64" s="1"/>
  <c r="M190" i="64"/>
  <c r="K197" i="64"/>
  <c r="K114" i="64"/>
  <c r="K126" i="64" s="1"/>
  <c r="H126" i="64"/>
  <c r="K191" i="64"/>
  <c r="H140" i="64"/>
  <c r="G151" i="64"/>
  <c r="K199" i="64"/>
  <c r="W21" i="6"/>
  <c r="X21" i="6"/>
  <c r="W22" i="6"/>
  <c r="X22" i="6"/>
  <c r="K191" i="56"/>
  <c r="K200" i="56"/>
  <c r="K167" i="55"/>
  <c r="H151" i="54"/>
  <c r="K167" i="54"/>
  <c r="K198" i="54"/>
  <c r="K222" i="53"/>
  <c r="K200" i="46"/>
  <c r="K196" i="46"/>
  <c r="K143" i="46"/>
  <c r="K142" i="58"/>
  <c r="K143" i="58"/>
  <c r="K198" i="57"/>
  <c r="K199" i="57"/>
  <c r="K196" i="57"/>
  <c r="K142" i="44"/>
  <c r="K197" i="42"/>
  <c r="K200" i="42"/>
  <c r="K196" i="58"/>
  <c r="K114" i="58"/>
  <c r="K126" i="58" s="1"/>
  <c r="M151" i="57"/>
  <c r="K169" i="55"/>
  <c r="K198" i="55"/>
  <c r="O151" i="54"/>
  <c r="K142" i="46"/>
  <c r="K190" i="46"/>
  <c r="K199" i="44"/>
  <c r="Q151" i="41"/>
  <c r="Z9" i="6" s="1"/>
  <c r="K167" i="44"/>
  <c r="O151" i="44"/>
  <c r="Y11" i="6" s="1"/>
  <c r="K197" i="44"/>
  <c r="K140" i="44"/>
  <c r="K216" i="45"/>
  <c r="K198" i="45"/>
  <c r="K198" i="53"/>
  <c r="K197" i="53"/>
  <c r="K143" i="54"/>
  <c r="K166" i="54"/>
  <c r="K197" i="54"/>
  <c r="K199" i="55"/>
  <c r="K168" i="56"/>
  <c r="K196" i="56"/>
  <c r="K198" i="56"/>
  <c r="O151" i="57"/>
  <c r="Y14" i="6" s="1"/>
  <c r="K223" i="57"/>
  <c r="L151" i="57"/>
  <c r="K167" i="57"/>
  <c r="K167" i="58"/>
  <c r="K224" i="58"/>
  <c r="X15" i="6"/>
  <c r="L217" i="45"/>
  <c r="M217" i="45" s="1"/>
  <c r="I217" i="45"/>
  <c r="J217" i="45" s="1"/>
  <c r="O217" i="45"/>
  <c r="G217" i="45"/>
  <c r="H217" i="45" s="1"/>
  <c r="P217" i="45"/>
  <c r="Q217" i="45" s="1"/>
  <c r="O168" i="46"/>
  <c r="N194" i="46"/>
  <c r="L168" i="46"/>
  <c r="M168" i="46" s="1"/>
  <c r="G168" i="46"/>
  <c r="H168" i="46" s="1"/>
  <c r="P168" i="46"/>
  <c r="Q168" i="46" s="1"/>
  <c r="I168" i="46"/>
  <c r="J168" i="46" s="1"/>
  <c r="I193" i="44"/>
  <c r="J193" i="44" s="1"/>
  <c r="P193" i="44"/>
  <c r="Q193" i="44" s="1"/>
  <c r="G193" i="44"/>
  <c r="H193" i="44" s="1"/>
  <c r="L193" i="44"/>
  <c r="M193" i="44" s="1"/>
  <c r="N219" i="44"/>
  <c r="O193" i="44"/>
  <c r="I224" i="53"/>
  <c r="J224" i="53" s="1"/>
  <c r="O224" i="53"/>
  <c r="G224" i="53"/>
  <c r="H224" i="53" s="1"/>
  <c r="L224" i="53"/>
  <c r="M224" i="53" s="1"/>
  <c r="P224" i="53"/>
  <c r="Q224" i="53" s="1"/>
  <c r="Q140" i="58"/>
  <c r="Q151" i="58" s="1"/>
  <c r="P151" i="58"/>
  <c r="P194" i="45"/>
  <c r="Q194" i="45" s="1"/>
  <c r="O194" i="45"/>
  <c r="L194" i="45"/>
  <c r="M194" i="45" s="1"/>
  <c r="I194" i="45"/>
  <c r="J194" i="45" s="1"/>
  <c r="G194" i="45"/>
  <c r="H194" i="45" s="1"/>
  <c r="N220" i="45"/>
  <c r="M200" i="44"/>
  <c r="L195" i="56"/>
  <c r="M195" i="56" s="1"/>
  <c r="G195" i="56"/>
  <c r="H195" i="56" s="1"/>
  <c r="I195" i="56"/>
  <c r="J195" i="56" s="1"/>
  <c r="N221" i="56"/>
  <c r="P195" i="56"/>
  <c r="Q195" i="56" s="1"/>
  <c r="O195" i="56"/>
  <c r="H143" i="53"/>
  <c r="K143" i="53" s="1"/>
  <c r="G151" i="53"/>
  <c r="M143" i="42"/>
  <c r="M151" i="42" s="1"/>
  <c r="L151" i="42"/>
  <c r="L225" i="45"/>
  <c r="I225" i="45"/>
  <c r="G225" i="45"/>
  <c r="P225" i="45"/>
  <c r="Q225" i="45" s="1"/>
  <c r="O225" i="45"/>
  <c r="Q216" i="57"/>
  <c r="K164" i="56"/>
  <c r="K114" i="57"/>
  <c r="K126" i="57" s="1"/>
  <c r="H126" i="57"/>
  <c r="K199" i="53"/>
  <c r="K199" i="58"/>
  <c r="P225" i="46"/>
  <c r="O225" i="46"/>
  <c r="G225" i="46"/>
  <c r="H225" i="46" s="1"/>
  <c r="I225" i="46"/>
  <c r="J225" i="46" s="1"/>
  <c r="L225" i="46"/>
  <c r="M225" i="46" s="1"/>
  <c r="O151" i="58"/>
  <c r="J190" i="56"/>
  <c r="M140" i="46"/>
  <c r="M151" i="46" s="1"/>
  <c r="L151" i="46"/>
  <c r="P225" i="44"/>
  <c r="Q225" i="44" s="1"/>
  <c r="I225" i="44"/>
  <c r="J225" i="44" s="1"/>
  <c r="O225" i="44"/>
  <c r="G225" i="44"/>
  <c r="H225" i="44" s="1"/>
  <c r="L225" i="44"/>
  <c r="K169" i="57"/>
  <c r="K198" i="42"/>
  <c r="K167" i="53"/>
  <c r="I222" i="55"/>
  <c r="J222" i="55" s="1"/>
  <c r="P222" i="55"/>
  <c r="Q222" i="55" s="1"/>
  <c r="O222" i="55"/>
  <c r="G222" i="55"/>
  <c r="H222" i="55" s="1"/>
  <c r="L222" i="55"/>
  <c r="M222" i="55" s="1"/>
  <c r="K200" i="53"/>
  <c r="H200" i="57"/>
  <c r="K200" i="57" s="1"/>
  <c r="K215" i="42"/>
  <c r="K197" i="58"/>
  <c r="Q191" i="54"/>
  <c r="K196" i="44"/>
  <c r="H140" i="42"/>
  <c r="G151" i="42"/>
  <c r="I216" i="46"/>
  <c r="J216" i="46" s="1"/>
  <c r="G216" i="46"/>
  <c r="H216" i="46" s="1"/>
  <c r="O216" i="46"/>
  <c r="L216" i="46"/>
  <c r="M216" i="46" s="1"/>
  <c r="P216" i="46"/>
  <c r="Q216" i="46" s="1"/>
  <c r="I169" i="44"/>
  <c r="J169" i="44" s="1"/>
  <c r="P169" i="44"/>
  <c r="N195" i="44"/>
  <c r="G169" i="44"/>
  <c r="H169" i="44" s="1"/>
  <c r="O169" i="44"/>
  <c r="L169" i="44"/>
  <c r="M169" i="44" s="1"/>
  <c r="K189" i="53"/>
  <c r="K200" i="44"/>
  <c r="P168" i="53"/>
  <c r="Q168" i="53" s="1"/>
  <c r="G168" i="53"/>
  <c r="H168" i="53" s="1"/>
  <c r="I168" i="53"/>
  <c r="J168" i="53" s="1"/>
  <c r="N194" i="53"/>
  <c r="O168" i="53"/>
  <c r="L168" i="53"/>
  <c r="M168" i="53" s="1"/>
  <c r="H200" i="45"/>
  <c r="H140" i="56"/>
  <c r="G151" i="56"/>
  <c r="Q140" i="53"/>
  <c r="Q151" i="53" s="1"/>
  <c r="Z17" i="6" s="1"/>
  <c r="P151" i="53"/>
  <c r="G225" i="55"/>
  <c r="O225" i="55"/>
  <c r="L225" i="55"/>
  <c r="I225" i="55"/>
  <c r="P225" i="55"/>
  <c r="I166" i="55"/>
  <c r="P166" i="55"/>
  <c r="G166" i="55"/>
  <c r="N192" i="55"/>
  <c r="L166" i="55"/>
  <c r="M166" i="55" s="1"/>
  <c r="O166" i="55"/>
  <c r="N176" i="55"/>
  <c r="J142" i="54"/>
  <c r="J151" i="54" s="1"/>
  <c r="I151" i="54"/>
  <c r="K167" i="42"/>
  <c r="K198" i="46"/>
  <c r="Q140" i="57"/>
  <c r="Q151" i="57" s="1"/>
  <c r="Z14" i="6" s="1"/>
  <c r="P151" i="57"/>
  <c r="P193" i="55"/>
  <c r="Q193" i="55" s="1"/>
  <c r="I193" i="55"/>
  <c r="J193" i="55" s="1"/>
  <c r="N219" i="55"/>
  <c r="O193" i="55"/>
  <c r="G193" i="55"/>
  <c r="H193" i="55" s="1"/>
  <c r="L193" i="55"/>
  <c r="M193" i="55" s="1"/>
  <c r="L225" i="58"/>
  <c r="M225" i="58" s="1"/>
  <c r="P225" i="58"/>
  <c r="G225" i="58"/>
  <c r="I225" i="58"/>
  <c r="J225" i="58" s="1"/>
  <c r="O225" i="58"/>
  <c r="J191" i="44"/>
  <c r="G193" i="56"/>
  <c r="H193" i="56" s="1"/>
  <c r="L193" i="56"/>
  <c r="M193" i="56" s="1"/>
  <c r="N219" i="56"/>
  <c r="I193" i="56"/>
  <c r="J193" i="56" s="1"/>
  <c r="P193" i="56"/>
  <c r="Q193" i="56" s="1"/>
  <c r="O193" i="56"/>
  <c r="L168" i="57"/>
  <c r="G168" i="57"/>
  <c r="H168" i="57" s="1"/>
  <c r="P168" i="57"/>
  <c r="Q168" i="57" s="1"/>
  <c r="O168" i="57"/>
  <c r="I168" i="57"/>
  <c r="J168" i="57" s="1"/>
  <c r="N194" i="57"/>
  <c r="Q190" i="56"/>
  <c r="J140" i="46"/>
  <c r="J151" i="46" s="1"/>
  <c r="I151" i="46"/>
  <c r="L224" i="55"/>
  <c r="M224" i="55" s="1"/>
  <c r="I224" i="55"/>
  <c r="J224" i="55" s="1"/>
  <c r="G224" i="55"/>
  <c r="H224" i="55" s="1"/>
  <c r="P224" i="55"/>
  <c r="Q224" i="55" s="1"/>
  <c r="O224" i="55"/>
  <c r="G151" i="54"/>
  <c r="K165" i="58"/>
  <c r="G168" i="44"/>
  <c r="H168" i="44" s="1"/>
  <c r="L168" i="44"/>
  <c r="M168" i="44" s="1"/>
  <c r="I168" i="44"/>
  <c r="J168" i="44" s="1"/>
  <c r="N194" i="44"/>
  <c r="O168" i="44"/>
  <c r="P168" i="44"/>
  <c r="Q168" i="44" s="1"/>
  <c r="O223" i="58"/>
  <c r="G223" i="58"/>
  <c r="H223" i="58" s="1"/>
  <c r="L223" i="58"/>
  <c r="M223" i="58" s="1"/>
  <c r="P223" i="58"/>
  <c r="Q223" i="58" s="1"/>
  <c r="I223" i="58"/>
  <c r="J223" i="58" s="1"/>
  <c r="J143" i="44"/>
  <c r="J151" i="44" s="1"/>
  <c r="I151" i="44"/>
  <c r="K114" i="55"/>
  <c r="K126" i="55" s="1"/>
  <c r="H126" i="55"/>
  <c r="G222" i="44"/>
  <c r="H222" i="44" s="1"/>
  <c r="L222" i="44"/>
  <c r="M222" i="44" s="1"/>
  <c r="I222" i="44"/>
  <c r="J222" i="44" s="1"/>
  <c r="P222" i="44"/>
  <c r="Q222" i="44" s="1"/>
  <c r="O222" i="44"/>
  <c r="O151" i="42"/>
  <c r="Y10" i="6" s="1"/>
  <c r="Q140" i="45"/>
  <c r="Q151" i="45" s="1"/>
  <c r="Z12" i="6" s="1"/>
  <c r="P151" i="45"/>
  <c r="L166" i="46"/>
  <c r="I166" i="46"/>
  <c r="N192" i="46"/>
  <c r="O166" i="46"/>
  <c r="P166" i="46"/>
  <c r="G166" i="46"/>
  <c r="N176" i="46"/>
  <c r="J191" i="58"/>
  <c r="K168" i="45"/>
  <c r="P225" i="54"/>
  <c r="I225" i="54"/>
  <c r="L225" i="54"/>
  <c r="M225" i="54" s="1"/>
  <c r="O225" i="54"/>
  <c r="G225" i="54"/>
  <c r="K189" i="46"/>
  <c r="G166" i="44"/>
  <c r="L166" i="44"/>
  <c r="P166" i="44"/>
  <c r="Q166" i="44" s="1"/>
  <c r="I166" i="44"/>
  <c r="N192" i="44"/>
  <c r="O166" i="44"/>
  <c r="N176" i="44"/>
  <c r="M200" i="55"/>
  <c r="Q200" i="45"/>
  <c r="M143" i="53"/>
  <c r="M151" i="53" s="1"/>
  <c r="L151" i="53"/>
  <c r="Q143" i="42"/>
  <c r="Q151" i="42" s="1"/>
  <c r="Z10" i="6" s="1"/>
  <c r="P151" i="42"/>
  <c r="J140" i="56"/>
  <c r="J151" i="56" s="1"/>
  <c r="I151" i="56"/>
  <c r="M216" i="57"/>
  <c r="K165" i="42"/>
  <c r="O151" i="55"/>
  <c r="Q216" i="45"/>
  <c r="I168" i="54"/>
  <c r="J168" i="54" s="1"/>
  <c r="P168" i="54"/>
  <c r="Q168" i="54" s="1"/>
  <c r="L168" i="54"/>
  <c r="M168" i="54" s="1"/>
  <c r="N194" i="54"/>
  <c r="O168" i="54"/>
  <c r="G168" i="54"/>
  <c r="H168" i="54" s="1"/>
  <c r="I224" i="46"/>
  <c r="J224" i="46" s="1"/>
  <c r="O224" i="46"/>
  <c r="G224" i="46"/>
  <c r="H224" i="46" s="1"/>
  <c r="L224" i="46"/>
  <c r="M224" i="46" s="1"/>
  <c r="P224" i="46"/>
  <c r="Q224" i="46" s="1"/>
  <c r="N192" i="57"/>
  <c r="L166" i="57"/>
  <c r="M166" i="57" s="1"/>
  <c r="O166" i="57"/>
  <c r="G166" i="57"/>
  <c r="I166" i="57"/>
  <c r="P166" i="57"/>
  <c r="N176" i="57"/>
  <c r="M143" i="54"/>
  <c r="M151" i="54" s="1"/>
  <c r="L151" i="54"/>
  <c r="K196" i="45"/>
  <c r="H191" i="44"/>
  <c r="N192" i="45"/>
  <c r="G166" i="45"/>
  <c r="O166" i="45"/>
  <c r="I166" i="45"/>
  <c r="J166" i="45" s="1"/>
  <c r="L166" i="45"/>
  <c r="P166" i="45"/>
  <c r="Q166" i="45" s="1"/>
  <c r="N176" i="45"/>
  <c r="H140" i="46"/>
  <c r="G151" i="46"/>
  <c r="K191" i="53"/>
  <c r="J191" i="55"/>
  <c r="K191" i="55" s="1"/>
  <c r="Q200" i="57"/>
  <c r="M191" i="42"/>
  <c r="J191" i="57"/>
  <c r="K191" i="57" s="1"/>
  <c r="P169" i="54"/>
  <c r="L169" i="54"/>
  <c r="G169" i="54"/>
  <c r="H169" i="54" s="1"/>
  <c r="N195" i="54"/>
  <c r="O169" i="54"/>
  <c r="I169" i="54"/>
  <c r="J169" i="54" s="1"/>
  <c r="N176" i="54"/>
  <c r="O222" i="54"/>
  <c r="G222" i="54"/>
  <c r="H222" i="54" s="1"/>
  <c r="L222" i="54"/>
  <c r="M222" i="54" s="1"/>
  <c r="P222" i="54"/>
  <c r="Q222" i="54" s="1"/>
  <c r="I222" i="54"/>
  <c r="J222" i="54" s="1"/>
  <c r="Q200" i="55"/>
  <c r="J200" i="45"/>
  <c r="G169" i="53"/>
  <c r="N195" i="53"/>
  <c r="I169" i="53"/>
  <c r="O169" i="53"/>
  <c r="L169" i="53"/>
  <c r="M169" i="53" s="1"/>
  <c r="P169" i="53"/>
  <c r="I169" i="42"/>
  <c r="P169" i="42"/>
  <c r="G169" i="42"/>
  <c r="H169" i="42" s="1"/>
  <c r="L169" i="42"/>
  <c r="N195" i="42"/>
  <c r="O169" i="42"/>
  <c r="I224" i="54"/>
  <c r="J224" i="54" s="1"/>
  <c r="O224" i="54"/>
  <c r="G224" i="54"/>
  <c r="H224" i="54" s="1"/>
  <c r="P224" i="54"/>
  <c r="Q224" i="54" s="1"/>
  <c r="L224" i="54"/>
  <c r="M224" i="54" s="1"/>
  <c r="M140" i="56"/>
  <c r="M151" i="56" s="1"/>
  <c r="L151" i="56"/>
  <c r="K126" i="54"/>
  <c r="H215" i="46"/>
  <c r="M142" i="55"/>
  <c r="M151" i="55" s="1"/>
  <c r="L151" i="55"/>
  <c r="G225" i="57"/>
  <c r="L225" i="57"/>
  <c r="M225" i="57" s="1"/>
  <c r="P225" i="57"/>
  <c r="Q225" i="57" s="1"/>
  <c r="I225" i="57"/>
  <c r="O225" i="57"/>
  <c r="G224" i="56"/>
  <c r="H224" i="56" s="1"/>
  <c r="O224" i="56"/>
  <c r="I224" i="56"/>
  <c r="J224" i="56" s="1"/>
  <c r="L224" i="56"/>
  <c r="M224" i="56" s="1"/>
  <c r="P224" i="56"/>
  <c r="Q224" i="56" s="1"/>
  <c r="I193" i="54"/>
  <c r="J193" i="54" s="1"/>
  <c r="P193" i="54"/>
  <c r="Q193" i="54" s="1"/>
  <c r="L193" i="54"/>
  <c r="M193" i="54" s="1"/>
  <c r="O193" i="54"/>
  <c r="G193" i="54"/>
  <c r="H193" i="54" s="1"/>
  <c r="N219" i="54"/>
  <c r="N195" i="58"/>
  <c r="O169" i="58"/>
  <c r="G169" i="58"/>
  <c r="H169" i="58" s="1"/>
  <c r="P169" i="58"/>
  <c r="L169" i="58"/>
  <c r="M169" i="58" s="1"/>
  <c r="I169" i="58"/>
  <c r="J169" i="58" s="1"/>
  <c r="H140" i="57"/>
  <c r="G151" i="57"/>
  <c r="G169" i="46"/>
  <c r="H169" i="46" s="1"/>
  <c r="L169" i="46"/>
  <c r="M169" i="46" s="1"/>
  <c r="N195" i="46"/>
  <c r="O169" i="46"/>
  <c r="I169" i="46"/>
  <c r="J169" i="46" s="1"/>
  <c r="P169" i="46"/>
  <c r="Q169" i="46" s="1"/>
  <c r="Q143" i="54"/>
  <c r="Q151" i="54" s="1"/>
  <c r="P151" i="54"/>
  <c r="M140" i="45"/>
  <c r="M151" i="45" s="1"/>
  <c r="L151" i="45"/>
  <c r="J140" i="58"/>
  <c r="J151" i="58" s="1"/>
  <c r="I151" i="58"/>
  <c r="K197" i="55"/>
  <c r="K216" i="42"/>
  <c r="K114" i="45"/>
  <c r="K126" i="45" s="1"/>
  <c r="H126" i="45"/>
  <c r="I224" i="57"/>
  <c r="J224" i="57" s="1"/>
  <c r="P224" i="57"/>
  <c r="Q224" i="57" s="1"/>
  <c r="O224" i="57"/>
  <c r="G224" i="57"/>
  <c r="H224" i="57" s="1"/>
  <c r="L224" i="57"/>
  <c r="M224" i="57" s="1"/>
  <c r="P168" i="42"/>
  <c r="Q168" i="42" s="1"/>
  <c r="N194" i="42"/>
  <c r="O168" i="42"/>
  <c r="L168" i="42"/>
  <c r="M168" i="42" s="1"/>
  <c r="G168" i="42"/>
  <c r="H168" i="42" s="1"/>
  <c r="I168" i="42"/>
  <c r="J168" i="42" s="1"/>
  <c r="L223" i="46"/>
  <c r="M223" i="46" s="1"/>
  <c r="P223" i="46"/>
  <c r="Q223" i="46" s="1"/>
  <c r="G223" i="46"/>
  <c r="H223" i="46" s="1"/>
  <c r="I223" i="46"/>
  <c r="J223" i="46" s="1"/>
  <c r="O223" i="46"/>
  <c r="O217" i="55"/>
  <c r="G217" i="55"/>
  <c r="H217" i="55" s="1"/>
  <c r="I217" i="55"/>
  <c r="J217" i="55" s="1"/>
  <c r="P217" i="55"/>
  <c r="Q217" i="55" s="1"/>
  <c r="L217" i="55"/>
  <c r="M217" i="55" s="1"/>
  <c r="M200" i="54"/>
  <c r="Q143" i="44"/>
  <c r="Q151" i="44" s="1"/>
  <c r="Z11" i="6" s="1"/>
  <c r="P151" i="44"/>
  <c r="J215" i="53"/>
  <c r="K215" i="53" s="1"/>
  <c r="J191" i="54"/>
  <c r="K191" i="54" s="1"/>
  <c r="P224" i="45"/>
  <c r="Q224" i="45" s="1"/>
  <c r="O224" i="45"/>
  <c r="I224" i="45"/>
  <c r="J224" i="45" s="1"/>
  <c r="L224" i="45"/>
  <c r="M224" i="45" s="1"/>
  <c r="G224" i="45"/>
  <c r="H224" i="45" s="1"/>
  <c r="G223" i="56"/>
  <c r="H223" i="56" s="1"/>
  <c r="L223" i="56"/>
  <c r="M223" i="56" s="1"/>
  <c r="P223" i="56"/>
  <c r="Q223" i="56" s="1"/>
  <c r="O223" i="56"/>
  <c r="I223" i="56"/>
  <c r="J223" i="56" s="1"/>
  <c r="M200" i="58"/>
  <c r="M140" i="44"/>
  <c r="M151" i="44" s="1"/>
  <c r="L151" i="44"/>
  <c r="J140" i="53"/>
  <c r="J151" i="53" s="1"/>
  <c r="I151" i="53"/>
  <c r="L222" i="42"/>
  <c r="M222" i="42" s="1"/>
  <c r="I222" i="42"/>
  <c r="J222" i="42" s="1"/>
  <c r="P222" i="42"/>
  <c r="Q222" i="42" s="1"/>
  <c r="O222" i="42"/>
  <c r="G222" i="42"/>
  <c r="H222" i="42" s="1"/>
  <c r="O217" i="54"/>
  <c r="G217" i="54"/>
  <c r="H217" i="54" s="1"/>
  <c r="L217" i="54"/>
  <c r="I217" i="54"/>
  <c r="J217" i="54" s="1"/>
  <c r="P217" i="54"/>
  <c r="Q217" i="54" s="1"/>
  <c r="G217" i="42"/>
  <c r="H217" i="42" s="1"/>
  <c r="L217" i="42"/>
  <c r="M217" i="42" s="1"/>
  <c r="P217" i="42"/>
  <c r="Q217" i="42" s="1"/>
  <c r="I217" i="42"/>
  <c r="J217" i="42" s="1"/>
  <c r="O217" i="42"/>
  <c r="K191" i="45"/>
  <c r="K142" i="53"/>
  <c r="J143" i="42"/>
  <c r="J151" i="42" s="1"/>
  <c r="I151" i="42"/>
  <c r="K114" i="46"/>
  <c r="K126" i="46" s="1"/>
  <c r="H126" i="46"/>
  <c r="J215" i="46"/>
  <c r="K215" i="58"/>
  <c r="Q140" i="55"/>
  <c r="Q151" i="55" s="1"/>
  <c r="P151" i="55"/>
  <c r="G217" i="44"/>
  <c r="L217" i="44"/>
  <c r="M217" i="44" s="1"/>
  <c r="I217" i="44"/>
  <c r="P217" i="44"/>
  <c r="O217" i="44"/>
  <c r="J140" i="45"/>
  <c r="J151" i="45" s="1"/>
  <c r="I151" i="45"/>
  <c r="K199" i="46"/>
  <c r="H140" i="58"/>
  <c r="G151" i="58"/>
  <c r="K142" i="57"/>
  <c r="K214" i="56"/>
  <c r="P217" i="56"/>
  <c r="Q217" i="56" s="1"/>
  <c r="L217" i="56"/>
  <c r="M217" i="56" s="1"/>
  <c r="O217" i="56"/>
  <c r="G217" i="56"/>
  <c r="H217" i="56" s="1"/>
  <c r="I217" i="56"/>
  <c r="J217" i="56" s="1"/>
  <c r="O217" i="53"/>
  <c r="G217" i="53"/>
  <c r="H217" i="53" s="1"/>
  <c r="L217" i="53"/>
  <c r="M217" i="53" s="1"/>
  <c r="I217" i="53"/>
  <c r="J217" i="53" s="1"/>
  <c r="P217" i="53"/>
  <c r="Q217" i="53" s="1"/>
  <c r="K167" i="46"/>
  <c r="K196" i="42"/>
  <c r="M200" i="57"/>
  <c r="M215" i="53"/>
  <c r="K114" i="56"/>
  <c r="K126" i="56" s="1"/>
  <c r="H126" i="56"/>
  <c r="K199" i="56"/>
  <c r="G193" i="45"/>
  <c r="H193" i="45" s="1"/>
  <c r="N219" i="45"/>
  <c r="P193" i="45"/>
  <c r="Q193" i="45" s="1"/>
  <c r="I193" i="45"/>
  <c r="J193" i="45" s="1"/>
  <c r="O193" i="45"/>
  <c r="L193" i="45"/>
  <c r="M193" i="45" s="1"/>
  <c r="N192" i="42"/>
  <c r="I166" i="42"/>
  <c r="J166" i="42" s="1"/>
  <c r="P166" i="42"/>
  <c r="Q166" i="42" s="1"/>
  <c r="O166" i="42"/>
  <c r="G166" i="42"/>
  <c r="L166" i="42"/>
  <c r="M166" i="42" s="1"/>
  <c r="N176" i="42"/>
  <c r="K200" i="58"/>
  <c r="P224" i="42"/>
  <c r="O224" i="42"/>
  <c r="G224" i="42"/>
  <c r="L224" i="42"/>
  <c r="M224" i="42" s="1"/>
  <c r="I224" i="42"/>
  <c r="J224" i="42" s="1"/>
  <c r="P224" i="44"/>
  <c r="Q224" i="44" s="1"/>
  <c r="L224" i="44"/>
  <c r="M224" i="44" s="1"/>
  <c r="O224" i="44"/>
  <c r="I224" i="44"/>
  <c r="J224" i="44" s="1"/>
  <c r="G224" i="44"/>
  <c r="H224" i="44" s="1"/>
  <c r="H191" i="58"/>
  <c r="K126" i="41"/>
  <c r="I217" i="58"/>
  <c r="O217" i="58"/>
  <c r="P217" i="58"/>
  <c r="Q217" i="58" s="1"/>
  <c r="L217" i="58"/>
  <c r="G217" i="58"/>
  <c r="H217" i="58" s="1"/>
  <c r="P192" i="54"/>
  <c r="Q192" i="54" s="1"/>
  <c r="N218" i="54"/>
  <c r="O192" i="54"/>
  <c r="G192" i="54"/>
  <c r="H192" i="54" s="1"/>
  <c r="L192" i="54"/>
  <c r="M192" i="54" s="1"/>
  <c r="I192" i="54"/>
  <c r="J192" i="54" s="1"/>
  <c r="G195" i="55"/>
  <c r="H195" i="55" s="1"/>
  <c r="L195" i="55"/>
  <c r="M195" i="55" s="1"/>
  <c r="I195" i="55"/>
  <c r="J195" i="55" s="1"/>
  <c r="P195" i="55"/>
  <c r="Q195" i="55" s="1"/>
  <c r="N221" i="55"/>
  <c r="O195" i="55"/>
  <c r="H200" i="55"/>
  <c r="K165" i="54"/>
  <c r="Q140" i="56"/>
  <c r="Q151" i="56" s="1"/>
  <c r="Z13" i="6" s="1"/>
  <c r="P151" i="56"/>
  <c r="O151" i="53"/>
  <c r="Y17" i="6" s="1"/>
  <c r="O169" i="45"/>
  <c r="G169" i="45"/>
  <c r="H169" i="45" s="1"/>
  <c r="L169" i="45"/>
  <c r="M169" i="45" s="1"/>
  <c r="N195" i="45"/>
  <c r="I169" i="45"/>
  <c r="P169" i="45"/>
  <c r="O193" i="57"/>
  <c r="G193" i="57"/>
  <c r="H193" i="57" s="1"/>
  <c r="N219" i="57"/>
  <c r="L193" i="57"/>
  <c r="M193" i="57" s="1"/>
  <c r="I193" i="57"/>
  <c r="J193" i="57" s="1"/>
  <c r="P193" i="57"/>
  <c r="Q193" i="57" s="1"/>
  <c r="O168" i="55"/>
  <c r="G168" i="55"/>
  <c r="H168" i="55" s="1"/>
  <c r="L168" i="55"/>
  <c r="M168" i="55" s="1"/>
  <c r="I168" i="55"/>
  <c r="J168" i="55" s="1"/>
  <c r="P168" i="55"/>
  <c r="Q168" i="55" s="1"/>
  <c r="N194" i="55"/>
  <c r="H140" i="55"/>
  <c r="G151" i="55"/>
  <c r="G223" i="44"/>
  <c r="H223" i="44" s="1"/>
  <c r="I223" i="44"/>
  <c r="J223" i="44" s="1"/>
  <c r="L223" i="44"/>
  <c r="M223" i="44" s="1"/>
  <c r="O223" i="44"/>
  <c r="P223" i="44"/>
  <c r="Q223" i="44" s="1"/>
  <c r="O225" i="53"/>
  <c r="G225" i="53"/>
  <c r="L225" i="53"/>
  <c r="M225" i="53" s="1"/>
  <c r="I225" i="53"/>
  <c r="J225" i="53" s="1"/>
  <c r="P225" i="53"/>
  <c r="Q225" i="53" s="1"/>
  <c r="H140" i="45"/>
  <c r="G151" i="45"/>
  <c r="K217" i="46"/>
  <c r="L166" i="58"/>
  <c r="P166" i="58"/>
  <c r="Q166" i="58" s="1"/>
  <c r="O166" i="58"/>
  <c r="N192" i="58"/>
  <c r="I166" i="58"/>
  <c r="G166" i="58"/>
  <c r="N176" i="58"/>
  <c r="G194" i="56"/>
  <c r="H194" i="56" s="1"/>
  <c r="L194" i="56"/>
  <c r="M194" i="56" s="1"/>
  <c r="I194" i="56"/>
  <c r="J194" i="56" s="1"/>
  <c r="O194" i="56"/>
  <c r="N220" i="56"/>
  <c r="P194" i="56"/>
  <c r="Q194" i="56" s="1"/>
  <c r="L222" i="46"/>
  <c r="M222" i="46" s="1"/>
  <c r="I222" i="46"/>
  <c r="J222" i="46" s="1"/>
  <c r="P222" i="46"/>
  <c r="Q222" i="46" s="1"/>
  <c r="O222" i="46"/>
  <c r="G222" i="46"/>
  <c r="H222" i="46" s="1"/>
  <c r="K167" i="56"/>
  <c r="I223" i="55"/>
  <c r="J223" i="55" s="1"/>
  <c r="P223" i="55"/>
  <c r="Q223" i="55" s="1"/>
  <c r="O223" i="55"/>
  <c r="G223" i="55"/>
  <c r="H223" i="55" s="1"/>
  <c r="L223" i="55"/>
  <c r="M223" i="55" s="1"/>
  <c r="K114" i="44"/>
  <c r="K126" i="44" s="1"/>
  <c r="H126" i="44"/>
  <c r="M190" i="56"/>
  <c r="Q140" i="46"/>
  <c r="Q151" i="46" s="1"/>
  <c r="Z16" i="6" s="1"/>
  <c r="P151" i="46"/>
  <c r="G193" i="46"/>
  <c r="H193" i="46" s="1"/>
  <c r="N219" i="46"/>
  <c r="L193" i="46"/>
  <c r="M193" i="46" s="1"/>
  <c r="I193" i="46"/>
  <c r="J193" i="46" s="1"/>
  <c r="P193" i="46"/>
  <c r="Q193" i="46" s="1"/>
  <c r="O193" i="46"/>
  <c r="J225" i="42"/>
  <c r="I193" i="53"/>
  <c r="J193" i="53" s="1"/>
  <c r="P193" i="53"/>
  <c r="Q193" i="53" s="1"/>
  <c r="O193" i="53"/>
  <c r="G193" i="53"/>
  <c r="H193" i="53" s="1"/>
  <c r="N219" i="53"/>
  <c r="L193" i="53"/>
  <c r="M193" i="53" s="1"/>
  <c r="K198" i="44"/>
  <c r="H200" i="54"/>
  <c r="K200" i="54" s="1"/>
  <c r="Q215" i="53"/>
  <c r="K223" i="45"/>
  <c r="H191" i="42"/>
  <c r="K167" i="45"/>
  <c r="P216" i="53"/>
  <c r="Q216" i="53" s="1"/>
  <c r="I216" i="53"/>
  <c r="J216" i="53" s="1"/>
  <c r="G216" i="53"/>
  <c r="H216" i="53" s="1"/>
  <c r="O216" i="53"/>
  <c r="L216" i="53"/>
  <c r="M216" i="53" s="1"/>
  <c r="I217" i="57"/>
  <c r="J217" i="57" s="1"/>
  <c r="L217" i="57"/>
  <c r="M217" i="57" s="1"/>
  <c r="P217" i="57"/>
  <c r="Q217" i="57" s="1"/>
  <c r="O217" i="57"/>
  <c r="G217" i="57"/>
  <c r="H217" i="57" s="1"/>
  <c r="O216" i="56"/>
  <c r="I216" i="56"/>
  <c r="G216" i="56"/>
  <c r="P216" i="56"/>
  <c r="Q216" i="56" s="1"/>
  <c r="L216" i="56"/>
  <c r="M216" i="56" s="1"/>
  <c r="K114" i="53"/>
  <c r="K126" i="53" s="1"/>
  <c r="H126" i="53"/>
  <c r="O223" i="54"/>
  <c r="P223" i="54"/>
  <c r="Q223" i="54" s="1"/>
  <c r="L223" i="54"/>
  <c r="M223" i="54" s="1"/>
  <c r="G223" i="54"/>
  <c r="H223" i="54" s="1"/>
  <c r="I223" i="54"/>
  <c r="J223" i="54" s="1"/>
  <c r="Q191" i="58"/>
  <c r="Q200" i="44"/>
  <c r="K199" i="54"/>
  <c r="K196" i="54"/>
  <c r="K169" i="56"/>
  <c r="L166" i="56"/>
  <c r="N192" i="56"/>
  <c r="I166" i="56"/>
  <c r="P166" i="56"/>
  <c r="Q166" i="56" s="1"/>
  <c r="Q176" i="56" s="1"/>
  <c r="AB13" i="6" s="1"/>
  <c r="O166" i="56"/>
  <c r="O176" i="56" s="1"/>
  <c r="AA13" i="6" s="1"/>
  <c r="G166" i="56"/>
  <c r="N176" i="56"/>
  <c r="K199" i="45"/>
  <c r="P166" i="53"/>
  <c r="Q166" i="53" s="1"/>
  <c r="L166" i="53"/>
  <c r="I166" i="53"/>
  <c r="J166" i="53" s="1"/>
  <c r="O166" i="53"/>
  <c r="N192" i="53"/>
  <c r="G166" i="53"/>
  <c r="H166" i="53" s="1"/>
  <c r="N176" i="53"/>
  <c r="K216" i="57"/>
  <c r="P222" i="57"/>
  <c r="Q222" i="57" s="1"/>
  <c r="I222" i="57"/>
  <c r="J222" i="57" s="1"/>
  <c r="O222" i="57"/>
  <c r="G222" i="57"/>
  <c r="H222" i="57" s="1"/>
  <c r="L222" i="57"/>
  <c r="M222" i="57" s="1"/>
  <c r="K165" i="55"/>
  <c r="M215" i="46"/>
  <c r="K142" i="55"/>
  <c r="J140" i="55"/>
  <c r="J151" i="55" s="1"/>
  <c r="I151" i="55"/>
  <c r="P223" i="53"/>
  <c r="Q223" i="53" s="1"/>
  <c r="L223" i="53"/>
  <c r="M223" i="53" s="1"/>
  <c r="I223" i="53"/>
  <c r="J223" i="53" s="1"/>
  <c r="G223" i="53"/>
  <c r="H223" i="53" s="1"/>
  <c r="O223" i="53"/>
  <c r="I168" i="58"/>
  <c r="J168" i="58" s="1"/>
  <c r="G168" i="58"/>
  <c r="H168" i="58" s="1"/>
  <c r="P168" i="58"/>
  <c r="Q168" i="58" s="1"/>
  <c r="O168" i="58"/>
  <c r="N194" i="58"/>
  <c r="L168" i="58"/>
  <c r="M168" i="58" s="1"/>
  <c r="L193" i="42"/>
  <c r="M193" i="42" s="1"/>
  <c r="P193" i="42"/>
  <c r="Q193" i="42" s="1"/>
  <c r="O193" i="42"/>
  <c r="I193" i="42"/>
  <c r="J193" i="42" s="1"/>
  <c r="G193" i="42"/>
  <c r="H193" i="42" s="1"/>
  <c r="N219" i="42"/>
  <c r="G222" i="58"/>
  <c r="H222" i="58" s="1"/>
  <c r="L222" i="58"/>
  <c r="M222" i="58" s="1"/>
  <c r="I222" i="58"/>
  <c r="J222" i="58" s="1"/>
  <c r="P222" i="58"/>
  <c r="Q222" i="58" s="1"/>
  <c r="O222" i="58"/>
  <c r="Q200" i="42"/>
  <c r="I222" i="45"/>
  <c r="J222" i="45" s="1"/>
  <c r="L222" i="45"/>
  <c r="M222" i="45" s="1"/>
  <c r="P222" i="45"/>
  <c r="Q222" i="45" s="1"/>
  <c r="O222" i="45"/>
  <c r="G222" i="45"/>
  <c r="H222" i="45" s="1"/>
  <c r="O151" i="45"/>
  <c r="Y12" i="6" s="1"/>
  <c r="K114" i="42"/>
  <c r="K126" i="42" s="1"/>
  <c r="M140" i="58"/>
  <c r="M151" i="58" s="1"/>
  <c r="L151" i="58"/>
  <c r="H190" i="56"/>
  <c r="O151" i="46"/>
  <c r="Y16" i="6" s="1"/>
  <c r="I151" i="57"/>
  <c r="O222" i="56"/>
  <c r="I222" i="56"/>
  <c r="J222" i="56" s="1"/>
  <c r="G222" i="56"/>
  <c r="H222" i="56" s="1"/>
  <c r="L222" i="56"/>
  <c r="M222" i="56" s="1"/>
  <c r="P222" i="56"/>
  <c r="Q222" i="56" s="1"/>
  <c r="N221" i="57"/>
  <c r="O195" i="57"/>
  <c r="G195" i="57"/>
  <c r="H195" i="57" s="1"/>
  <c r="L195" i="57"/>
  <c r="M195" i="57" s="1"/>
  <c r="I195" i="57"/>
  <c r="J195" i="57" s="1"/>
  <c r="P195" i="57"/>
  <c r="Q195" i="57" s="1"/>
  <c r="K196" i="55"/>
  <c r="K142" i="42"/>
  <c r="K197" i="46"/>
  <c r="H143" i="44"/>
  <c r="G151" i="44"/>
  <c r="I193" i="58"/>
  <c r="J193" i="58" s="1"/>
  <c r="P193" i="58"/>
  <c r="Q193" i="58" s="1"/>
  <c r="O193" i="58"/>
  <c r="G193" i="58"/>
  <c r="H193" i="58" s="1"/>
  <c r="N219" i="58"/>
  <c r="L193" i="58"/>
  <c r="M193" i="58" s="1"/>
  <c r="P225" i="56"/>
  <c r="L225" i="56"/>
  <c r="O225" i="56"/>
  <c r="I225" i="56"/>
  <c r="J225" i="56" s="1"/>
  <c r="G225" i="56"/>
  <c r="H225" i="56" s="1"/>
  <c r="K165" i="44"/>
  <c r="K190" i="53"/>
  <c r="K197" i="56"/>
  <c r="L223" i="42"/>
  <c r="M223" i="42" s="1"/>
  <c r="O223" i="42"/>
  <c r="I223" i="42"/>
  <c r="J223" i="42" s="1"/>
  <c r="P223" i="42"/>
  <c r="Q223" i="42" s="1"/>
  <c r="G223" i="42"/>
  <c r="H223" i="42" s="1"/>
  <c r="L151" i="41"/>
  <c r="G151" i="41"/>
  <c r="K169" i="41"/>
  <c r="I151" i="41"/>
  <c r="K219" i="41"/>
  <c r="P151" i="41"/>
  <c r="N194" i="41"/>
  <c r="I168" i="41"/>
  <c r="J168" i="41" s="1"/>
  <c r="P168" i="41"/>
  <c r="Q168" i="41" s="1"/>
  <c r="L168" i="41"/>
  <c r="M168" i="41" s="1"/>
  <c r="G168" i="41"/>
  <c r="H168" i="41" s="1"/>
  <c r="O168" i="41"/>
  <c r="O176" i="41" s="1"/>
  <c r="AA9" i="6" s="1"/>
  <c r="J192" i="41"/>
  <c r="P218" i="41"/>
  <c r="O218" i="41"/>
  <c r="G218" i="41"/>
  <c r="L218" i="41"/>
  <c r="I218" i="41"/>
  <c r="J151" i="41"/>
  <c r="K142" i="41"/>
  <c r="H192" i="41"/>
  <c r="M192" i="41"/>
  <c r="M151" i="41"/>
  <c r="N221" i="41"/>
  <c r="O195" i="41"/>
  <c r="P195" i="41"/>
  <c r="Q195" i="41" s="1"/>
  <c r="L195" i="41"/>
  <c r="M195" i="41" s="1"/>
  <c r="I195" i="41"/>
  <c r="J195" i="41" s="1"/>
  <c r="G195" i="41"/>
  <c r="Q192" i="41"/>
  <c r="Q161" i="41"/>
  <c r="K136" i="41"/>
  <c r="H151" i="41"/>
  <c r="M161" i="41"/>
  <c r="H161" i="41"/>
  <c r="H164" i="41"/>
  <c r="K164" i="41" s="1"/>
  <c r="J161" i="41"/>
  <c r="K162" i="41"/>
  <c r="H151" i="53" l="1"/>
  <c r="K217" i="64"/>
  <c r="O176" i="64"/>
  <c r="AA23" i="6" s="1"/>
  <c r="K224" i="64"/>
  <c r="K224" i="57"/>
  <c r="K222" i="64"/>
  <c r="K193" i="64"/>
  <c r="L192" i="64"/>
  <c r="G192" i="64"/>
  <c r="H192" i="64" s="1"/>
  <c r="I192" i="64"/>
  <c r="P192" i="64"/>
  <c r="N218" i="64"/>
  <c r="O192" i="64"/>
  <c r="N201" i="64"/>
  <c r="K140" i="64"/>
  <c r="K151" i="64" s="1"/>
  <c r="H151" i="64"/>
  <c r="K194" i="64"/>
  <c r="I195" i="64"/>
  <c r="J195" i="64" s="1"/>
  <c r="P195" i="64"/>
  <c r="Q195" i="64" s="1"/>
  <c r="O195" i="64"/>
  <c r="N221" i="64"/>
  <c r="G195" i="64"/>
  <c r="L195" i="64"/>
  <c r="M195" i="64" s="1"/>
  <c r="Q166" i="64"/>
  <c r="Q176" i="64" s="1"/>
  <c r="AB23" i="6" s="1"/>
  <c r="P176" i="64"/>
  <c r="M169" i="64"/>
  <c r="L176" i="64"/>
  <c r="H166" i="64"/>
  <c r="H176" i="64" s="1"/>
  <c r="G176" i="64"/>
  <c r="J166" i="64"/>
  <c r="J176" i="64" s="1"/>
  <c r="I176" i="64"/>
  <c r="J216" i="64"/>
  <c r="K216" i="64" s="1"/>
  <c r="H225" i="64"/>
  <c r="O220" i="64"/>
  <c r="L220" i="64"/>
  <c r="M220" i="64" s="1"/>
  <c r="G220" i="64"/>
  <c r="H220" i="64" s="1"/>
  <c r="P220" i="64"/>
  <c r="Q220" i="64" s="1"/>
  <c r="I220" i="64"/>
  <c r="J220" i="64" s="1"/>
  <c r="M176" i="64"/>
  <c r="M216" i="64"/>
  <c r="K169" i="64"/>
  <c r="P219" i="64"/>
  <c r="Q219" i="64" s="1"/>
  <c r="O219" i="64"/>
  <c r="L219" i="64"/>
  <c r="M219" i="64" s="1"/>
  <c r="G219" i="64"/>
  <c r="H219" i="64" s="1"/>
  <c r="I219" i="64"/>
  <c r="J219" i="64" s="1"/>
  <c r="K223" i="64"/>
  <c r="Z21" i="6"/>
  <c r="Y21" i="6"/>
  <c r="Y22" i="6"/>
  <c r="Z22" i="6"/>
  <c r="K193" i="44"/>
  <c r="M176" i="55"/>
  <c r="K224" i="56"/>
  <c r="K223" i="42"/>
  <c r="K142" i="54"/>
  <c r="K151" i="54" s="1"/>
  <c r="K223" i="54"/>
  <c r="H176" i="54"/>
  <c r="K224" i="55"/>
  <c r="K193" i="55"/>
  <c r="G176" i="54"/>
  <c r="K222" i="54"/>
  <c r="K140" i="53"/>
  <c r="K151" i="53" s="1"/>
  <c r="O176" i="53"/>
  <c r="AA17" i="6" s="1"/>
  <c r="K223" i="46"/>
  <c r="K169" i="46"/>
  <c r="K222" i="58"/>
  <c r="K223" i="58"/>
  <c r="K224" i="44"/>
  <c r="K222" i="45"/>
  <c r="K223" i="44"/>
  <c r="K222" i="44"/>
  <c r="O176" i="57"/>
  <c r="AA14" i="6" s="1"/>
  <c r="K194" i="56"/>
  <c r="K217" i="55"/>
  <c r="K192" i="54"/>
  <c r="K217" i="53"/>
  <c r="K225" i="44"/>
  <c r="K143" i="44"/>
  <c r="K151" i="44" s="1"/>
  <c r="O176" i="44"/>
  <c r="AA11" i="6" s="1"/>
  <c r="K224" i="45"/>
  <c r="K194" i="45"/>
  <c r="K168" i="46"/>
  <c r="K193" i="46"/>
  <c r="K224" i="46"/>
  <c r="K216" i="53"/>
  <c r="K223" i="53"/>
  <c r="K193" i="53"/>
  <c r="K168" i="53"/>
  <c r="J176" i="54"/>
  <c r="K193" i="54"/>
  <c r="O176" i="54"/>
  <c r="K223" i="55"/>
  <c r="K222" i="56"/>
  <c r="K195" i="56"/>
  <c r="K193" i="57"/>
  <c r="Y15" i="6"/>
  <c r="K193" i="58"/>
  <c r="O176" i="58"/>
  <c r="Z15" i="6"/>
  <c r="H166" i="45"/>
  <c r="G176" i="45"/>
  <c r="M168" i="57"/>
  <c r="M176" i="57" s="1"/>
  <c r="L176" i="57"/>
  <c r="H166" i="55"/>
  <c r="G176" i="55"/>
  <c r="J225" i="45"/>
  <c r="M225" i="56"/>
  <c r="K190" i="56"/>
  <c r="K168" i="58"/>
  <c r="M166" i="53"/>
  <c r="M176" i="53" s="1"/>
  <c r="L176" i="53"/>
  <c r="I192" i="56"/>
  <c r="J192" i="56" s="1"/>
  <c r="J201" i="56" s="1"/>
  <c r="P192" i="56"/>
  <c r="N218" i="56"/>
  <c r="O192" i="56"/>
  <c r="O201" i="56" s="1"/>
  <c r="AC13" i="6" s="1"/>
  <c r="G192" i="56"/>
  <c r="L192" i="56"/>
  <c r="N201" i="56"/>
  <c r="Q169" i="45"/>
  <c r="Q176" i="45" s="1"/>
  <c r="AB12" i="6" s="1"/>
  <c r="P176" i="45"/>
  <c r="O176" i="42"/>
  <c r="AA10" i="6" s="1"/>
  <c r="L219" i="45"/>
  <c r="M219" i="45" s="1"/>
  <c r="G219" i="45"/>
  <c r="H219" i="45" s="1"/>
  <c r="O219" i="45"/>
  <c r="I219" i="45"/>
  <c r="J219" i="45" s="1"/>
  <c r="P219" i="45"/>
  <c r="Q219" i="45" s="1"/>
  <c r="K217" i="56"/>
  <c r="K140" i="58"/>
  <c r="K151" i="58" s="1"/>
  <c r="H151" i="58"/>
  <c r="H217" i="44"/>
  <c r="K223" i="56"/>
  <c r="K168" i="42"/>
  <c r="P195" i="46"/>
  <c r="Q195" i="46" s="1"/>
  <c r="N221" i="46"/>
  <c r="O195" i="46"/>
  <c r="L195" i="46"/>
  <c r="M195" i="46" s="1"/>
  <c r="I195" i="46"/>
  <c r="J195" i="46" s="1"/>
  <c r="G195" i="46"/>
  <c r="H195" i="46" s="1"/>
  <c r="Q169" i="53"/>
  <c r="Q176" i="53" s="1"/>
  <c r="AB17" i="6" s="1"/>
  <c r="P176" i="53"/>
  <c r="N218" i="45"/>
  <c r="L192" i="45"/>
  <c r="O192" i="45"/>
  <c r="I192" i="45"/>
  <c r="G192" i="45"/>
  <c r="P192" i="45"/>
  <c r="N201" i="45"/>
  <c r="M166" i="44"/>
  <c r="M176" i="44" s="1"/>
  <c r="L176" i="44"/>
  <c r="J225" i="54"/>
  <c r="O176" i="46"/>
  <c r="AA16" i="6" s="1"/>
  <c r="L176" i="55"/>
  <c r="Q166" i="55"/>
  <c r="Q176" i="55" s="1"/>
  <c r="P176" i="55"/>
  <c r="Q225" i="55"/>
  <c r="K140" i="56"/>
  <c r="K151" i="56" s="1"/>
  <c r="H151" i="56"/>
  <c r="K225" i="46"/>
  <c r="M225" i="45"/>
  <c r="Q166" i="46"/>
  <c r="Q176" i="46" s="1"/>
  <c r="AB16" i="6" s="1"/>
  <c r="P176" i="46"/>
  <c r="G221" i="56"/>
  <c r="H221" i="56" s="1"/>
  <c r="P221" i="56"/>
  <c r="Q221" i="56" s="1"/>
  <c r="I221" i="56"/>
  <c r="J221" i="56" s="1"/>
  <c r="O221" i="56"/>
  <c r="L221" i="56"/>
  <c r="M221" i="56" s="1"/>
  <c r="K217" i="45"/>
  <c r="Q225" i="56"/>
  <c r="M166" i="56"/>
  <c r="M176" i="56" s="1"/>
  <c r="L176" i="56"/>
  <c r="K217" i="57"/>
  <c r="H166" i="58"/>
  <c r="G176" i="58"/>
  <c r="K140" i="45"/>
  <c r="K151" i="45" s="1"/>
  <c r="H151" i="45"/>
  <c r="K168" i="55"/>
  <c r="J169" i="45"/>
  <c r="J176" i="45" s="1"/>
  <c r="I176" i="45"/>
  <c r="K195" i="55"/>
  <c r="K191" i="58"/>
  <c r="H224" i="42"/>
  <c r="K224" i="42" s="1"/>
  <c r="K193" i="45"/>
  <c r="M217" i="54"/>
  <c r="H225" i="57"/>
  <c r="P192" i="57"/>
  <c r="N218" i="57"/>
  <c r="O192" i="57"/>
  <c r="G192" i="57"/>
  <c r="I192" i="57"/>
  <c r="J192" i="57" s="1"/>
  <c r="L192" i="57"/>
  <c r="H166" i="44"/>
  <c r="G176" i="44"/>
  <c r="Q225" i="54"/>
  <c r="L192" i="46"/>
  <c r="I192" i="46"/>
  <c r="P192" i="46"/>
  <c r="G192" i="46"/>
  <c r="N218" i="46"/>
  <c r="O192" i="46"/>
  <c r="N201" i="46"/>
  <c r="K168" i="44"/>
  <c r="J166" i="55"/>
  <c r="J176" i="55" s="1"/>
  <c r="I176" i="55"/>
  <c r="J225" i="55"/>
  <c r="K216" i="46"/>
  <c r="G195" i="45"/>
  <c r="H195" i="45" s="1"/>
  <c r="P195" i="45"/>
  <c r="Q195" i="45" s="1"/>
  <c r="O195" i="45"/>
  <c r="N221" i="45"/>
  <c r="L195" i="45"/>
  <c r="M195" i="45" s="1"/>
  <c r="I195" i="45"/>
  <c r="J195" i="45" s="1"/>
  <c r="M217" i="58"/>
  <c r="K217" i="54"/>
  <c r="O195" i="54"/>
  <c r="G195" i="54"/>
  <c r="H195" i="54" s="1"/>
  <c r="L195" i="54"/>
  <c r="M195" i="54" s="1"/>
  <c r="I195" i="54"/>
  <c r="P195" i="54"/>
  <c r="N221" i="54"/>
  <c r="N201" i="54"/>
  <c r="K191" i="44"/>
  <c r="K168" i="54"/>
  <c r="J166" i="46"/>
  <c r="J176" i="46" s="1"/>
  <c r="I176" i="46"/>
  <c r="G194" i="57"/>
  <c r="H194" i="57" s="1"/>
  <c r="O194" i="57"/>
  <c r="P194" i="57"/>
  <c r="Q194" i="57" s="1"/>
  <c r="L194" i="57"/>
  <c r="M194" i="57" s="1"/>
  <c r="N220" i="57"/>
  <c r="I194" i="57"/>
  <c r="J194" i="57" s="1"/>
  <c r="N201" i="57"/>
  <c r="P219" i="55"/>
  <c r="Q219" i="55" s="1"/>
  <c r="G219" i="55"/>
  <c r="H219" i="55" s="1"/>
  <c r="L219" i="55"/>
  <c r="M219" i="55" s="1"/>
  <c r="I219" i="55"/>
  <c r="J219" i="55" s="1"/>
  <c r="O219" i="55"/>
  <c r="I176" i="54"/>
  <c r="M225" i="55"/>
  <c r="K200" i="45"/>
  <c r="Q225" i="46"/>
  <c r="O219" i="44"/>
  <c r="P219" i="44"/>
  <c r="Q219" i="44" s="1"/>
  <c r="L219" i="44"/>
  <c r="M219" i="44" s="1"/>
  <c r="G219" i="44"/>
  <c r="H219" i="44" s="1"/>
  <c r="I219" i="44"/>
  <c r="J219" i="44" s="1"/>
  <c r="J166" i="56"/>
  <c r="J176" i="56" s="1"/>
  <c r="I176" i="56"/>
  <c r="H166" i="42"/>
  <c r="G176" i="42"/>
  <c r="L219" i="54"/>
  <c r="M219" i="54" s="1"/>
  <c r="I219" i="54"/>
  <c r="J219" i="54" s="1"/>
  <c r="G219" i="54"/>
  <c r="H219" i="54" s="1"/>
  <c r="O219" i="54"/>
  <c r="P219" i="54"/>
  <c r="Q219" i="54" s="1"/>
  <c r="J169" i="42"/>
  <c r="J176" i="42" s="1"/>
  <c r="I176" i="42"/>
  <c r="J166" i="58"/>
  <c r="J176" i="58" s="1"/>
  <c r="I176" i="58"/>
  <c r="K195" i="57"/>
  <c r="K222" i="57"/>
  <c r="L220" i="56"/>
  <c r="M220" i="56" s="1"/>
  <c r="I220" i="56"/>
  <c r="J220" i="56" s="1"/>
  <c r="P220" i="56"/>
  <c r="Q220" i="56" s="1"/>
  <c r="G220" i="56"/>
  <c r="H220" i="56" s="1"/>
  <c r="O220" i="56"/>
  <c r="L192" i="58"/>
  <c r="I192" i="58"/>
  <c r="J192" i="58" s="1"/>
  <c r="P192" i="58"/>
  <c r="Q192" i="58" s="1"/>
  <c r="N218" i="58"/>
  <c r="O192" i="58"/>
  <c r="G192" i="58"/>
  <c r="N201" i="58"/>
  <c r="K140" i="55"/>
  <c r="K151" i="55" s="1"/>
  <c r="H151" i="55"/>
  <c r="Q224" i="42"/>
  <c r="O192" i="42"/>
  <c r="G192" i="42"/>
  <c r="H192" i="42" s="1"/>
  <c r="P192" i="42"/>
  <c r="L192" i="42"/>
  <c r="M192" i="42" s="1"/>
  <c r="I192" i="42"/>
  <c r="J192" i="42" s="1"/>
  <c r="N218" i="42"/>
  <c r="N201" i="42"/>
  <c r="P176" i="56"/>
  <c r="O194" i="42"/>
  <c r="N220" i="42"/>
  <c r="I194" i="42"/>
  <c r="J194" i="42" s="1"/>
  <c r="L194" i="42"/>
  <c r="M194" i="42" s="1"/>
  <c r="G194" i="42"/>
  <c r="H194" i="42" s="1"/>
  <c r="P194" i="42"/>
  <c r="Q194" i="42" s="1"/>
  <c r="Q169" i="58"/>
  <c r="Q176" i="58" s="1"/>
  <c r="P176" i="58"/>
  <c r="K215" i="46"/>
  <c r="I195" i="42"/>
  <c r="P195" i="42"/>
  <c r="Q195" i="42" s="1"/>
  <c r="N221" i="42"/>
  <c r="G195" i="42"/>
  <c r="L195" i="42"/>
  <c r="O195" i="42"/>
  <c r="J169" i="53"/>
  <c r="J176" i="53" s="1"/>
  <c r="I176" i="53"/>
  <c r="K169" i="54"/>
  <c r="K140" i="46"/>
  <c r="K151" i="46" s="1"/>
  <c r="H151" i="46"/>
  <c r="M166" i="46"/>
  <c r="M176" i="46" s="1"/>
  <c r="L176" i="46"/>
  <c r="K225" i="42"/>
  <c r="K140" i="57"/>
  <c r="K151" i="57" s="1"/>
  <c r="H151" i="57"/>
  <c r="K169" i="58"/>
  <c r="K224" i="54"/>
  <c r="M169" i="42"/>
  <c r="M176" i="42" s="1"/>
  <c r="L176" i="42"/>
  <c r="L195" i="53"/>
  <c r="P195" i="53"/>
  <c r="I195" i="53"/>
  <c r="J195" i="53" s="1"/>
  <c r="N221" i="53"/>
  <c r="G195" i="53"/>
  <c r="H195" i="53" s="1"/>
  <c r="O195" i="53"/>
  <c r="M169" i="54"/>
  <c r="M176" i="54" s="1"/>
  <c r="L176" i="54"/>
  <c r="M166" i="45"/>
  <c r="M176" i="45" s="1"/>
  <c r="L176" i="45"/>
  <c r="Q166" i="57"/>
  <c r="Q176" i="57" s="1"/>
  <c r="AB14" i="6" s="1"/>
  <c r="P176" i="57"/>
  <c r="N220" i="54"/>
  <c r="I194" i="54"/>
  <c r="J194" i="54" s="1"/>
  <c r="G194" i="54"/>
  <c r="H194" i="54" s="1"/>
  <c r="O194" i="54"/>
  <c r="P194" i="54"/>
  <c r="Q194" i="54" s="1"/>
  <c r="L194" i="54"/>
  <c r="I219" i="56"/>
  <c r="J219" i="56" s="1"/>
  <c r="P219" i="56"/>
  <c r="Q219" i="56" s="1"/>
  <c r="L219" i="56"/>
  <c r="M219" i="56" s="1"/>
  <c r="O219" i="56"/>
  <c r="G219" i="56"/>
  <c r="H219" i="56" s="1"/>
  <c r="H225" i="58"/>
  <c r="K225" i="58" s="1"/>
  <c r="O176" i="55"/>
  <c r="H225" i="55"/>
  <c r="K169" i="44"/>
  <c r="K140" i="42"/>
  <c r="H151" i="42"/>
  <c r="K222" i="55"/>
  <c r="I194" i="46"/>
  <c r="J194" i="46" s="1"/>
  <c r="G194" i="46"/>
  <c r="H194" i="46" s="1"/>
  <c r="O194" i="46"/>
  <c r="N220" i="46"/>
  <c r="P194" i="46"/>
  <c r="Q194" i="46" s="1"/>
  <c r="L194" i="46"/>
  <c r="M194" i="46" s="1"/>
  <c r="L219" i="53"/>
  <c r="M219" i="53" s="1"/>
  <c r="I219" i="53"/>
  <c r="J219" i="53" s="1"/>
  <c r="O219" i="53"/>
  <c r="P219" i="53"/>
  <c r="Q219" i="53" s="1"/>
  <c r="G219" i="53"/>
  <c r="H219" i="53" s="1"/>
  <c r="H225" i="53"/>
  <c r="K225" i="53" s="1"/>
  <c r="L219" i="58"/>
  <c r="M219" i="58" s="1"/>
  <c r="I219" i="58"/>
  <c r="J219" i="58" s="1"/>
  <c r="P219" i="58"/>
  <c r="Q219" i="58" s="1"/>
  <c r="G219" i="58"/>
  <c r="H219" i="58" s="1"/>
  <c r="O219" i="58"/>
  <c r="N220" i="58"/>
  <c r="O194" i="58"/>
  <c r="G194" i="58"/>
  <c r="H194" i="58" s="1"/>
  <c r="P194" i="58"/>
  <c r="Q194" i="58" s="1"/>
  <c r="I194" i="58"/>
  <c r="J194" i="58" s="1"/>
  <c r="L194" i="58"/>
  <c r="M194" i="58" s="1"/>
  <c r="H166" i="56"/>
  <c r="G176" i="56"/>
  <c r="K200" i="55"/>
  <c r="K222" i="42"/>
  <c r="K225" i="56"/>
  <c r="P221" i="57"/>
  <c r="Q221" i="57" s="1"/>
  <c r="O221" i="57"/>
  <c r="L221" i="57"/>
  <c r="M221" i="57" s="1"/>
  <c r="G221" i="57"/>
  <c r="H221" i="57" s="1"/>
  <c r="I221" i="57"/>
  <c r="J221" i="57" s="1"/>
  <c r="K193" i="42"/>
  <c r="L192" i="53"/>
  <c r="M192" i="53" s="1"/>
  <c r="I192" i="53"/>
  <c r="P192" i="53"/>
  <c r="Q192" i="53" s="1"/>
  <c r="N218" i="53"/>
  <c r="O192" i="53"/>
  <c r="G192" i="53"/>
  <c r="N201" i="53"/>
  <c r="K191" i="42"/>
  <c r="P194" i="55"/>
  <c r="Q194" i="55" s="1"/>
  <c r="N220" i="55"/>
  <c r="O194" i="55"/>
  <c r="G194" i="55"/>
  <c r="H194" i="55" s="1"/>
  <c r="I194" i="55"/>
  <c r="J194" i="55" s="1"/>
  <c r="L194" i="55"/>
  <c r="M194" i="55" s="1"/>
  <c r="L221" i="55"/>
  <c r="M221" i="55" s="1"/>
  <c r="I221" i="55"/>
  <c r="J221" i="55" s="1"/>
  <c r="G221" i="55"/>
  <c r="H221" i="55" s="1"/>
  <c r="P221" i="55"/>
  <c r="Q221" i="55" s="1"/>
  <c r="O221" i="55"/>
  <c r="J217" i="58"/>
  <c r="Q217" i="44"/>
  <c r="H151" i="44"/>
  <c r="K217" i="42"/>
  <c r="H169" i="53"/>
  <c r="G176" i="53"/>
  <c r="Q169" i="54"/>
  <c r="Q176" i="54" s="1"/>
  <c r="P176" i="54"/>
  <c r="J166" i="57"/>
  <c r="J176" i="57" s="1"/>
  <c r="I176" i="57"/>
  <c r="G192" i="44"/>
  <c r="H192" i="44" s="1"/>
  <c r="P192" i="44"/>
  <c r="L192" i="44"/>
  <c r="I192" i="44"/>
  <c r="J192" i="44" s="1"/>
  <c r="O192" i="44"/>
  <c r="N218" i="44"/>
  <c r="H225" i="54"/>
  <c r="Q225" i="58"/>
  <c r="G194" i="53"/>
  <c r="H194" i="53" s="1"/>
  <c r="O194" i="53"/>
  <c r="P194" i="53"/>
  <c r="Q194" i="53" s="1"/>
  <c r="L194" i="53"/>
  <c r="M194" i="53" s="1"/>
  <c r="I194" i="53"/>
  <c r="J194" i="53" s="1"/>
  <c r="N220" i="53"/>
  <c r="G195" i="44"/>
  <c r="L195" i="44"/>
  <c r="M195" i="44" s="1"/>
  <c r="P195" i="44"/>
  <c r="Q195" i="44" s="1"/>
  <c r="I195" i="44"/>
  <c r="N221" i="44"/>
  <c r="O195" i="44"/>
  <c r="N201" i="44"/>
  <c r="K143" i="42"/>
  <c r="J216" i="56"/>
  <c r="L219" i="42"/>
  <c r="M219" i="42" s="1"/>
  <c r="O219" i="42"/>
  <c r="I219" i="42"/>
  <c r="J219" i="42" s="1"/>
  <c r="G219" i="42"/>
  <c r="H219" i="42" s="1"/>
  <c r="P219" i="42"/>
  <c r="Q219" i="42" s="1"/>
  <c r="K166" i="53"/>
  <c r="K222" i="46"/>
  <c r="H216" i="56"/>
  <c r="I219" i="46"/>
  <c r="J219" i="46" s="1"/>
  <c r="P219" i="46"/>
  <c r="Q219" i="46" s="1"/>
  <c r="G219" i="46"/>
  <c r="H219" i="46" s="1"/>
  <c r="O219" i="46"/>
  <c r="L219" i="46"/>
  <c r="M219" i="46" s="1"/>
  <c r="M166" i="58"/>
  <c r="M176" i="58" s="1"/>
  <c r="L176" i="58"/>
  <c r="O219" i="57"/>
  <c r="L219" i="57"/>
  <c r="M219" i="57" s="1"/>
  <c r="I219" i="57"/>
  <c r="J219" i="57" s="1"/>
  <c r="P219" i="57"/>
  <c r="Q219" i="57" s="1"/>
  <c r="G219" i="57"/>
  <c r="H219" i="57" s="1"/>
  <c r="P218" i="54"/>
  <c r="Q218" i="54" s="1"/>
  <c r="O218" i="54"/>
  <c r="G218" i="54"/>
  <c r="H218" i="54" s="1"/>
  <c r="I218" i="54"/>
  <c r="J218" i="54" s="1"/>
  <c r="L218" i="54"/>
  <c r="M218" i="54" s="1"/>
  <c r="J217" i="44"/>
  <c r="O195" i="58"/>
  <c r="G195" i="58"/>
  <c r="H195" i="58" s="1"/>
  <c r="L195" i="58"/>
  <c r="M195" i="58" s="1"/>
  <c r="I195" i="58"/>
  <c r="P195" i="58"/>
  <c r="N221" i="58"/>
  <c r="J225" i="57"/>
  <c r="Q169" i="42"/>
  <c r="Q176" i="42" s="1"/>
  <c r="AB10" i="6" s="1"/>
  <c r="P176" i="42"/>
  <c r="O176" i="45"/>
  <c r="AA12" i="6" s="1"/>
  <c r="H166" i="57"/>
  <c r="G176" i="57"/>
  <c r="J166" i="44"/>
  <c r="J176" i="44" s="1"/>
  <c r="I176" i="44"/>
  <c r="H166" i="46"/>
  <c r="G176" i="46"/>
  <c r="L194" i="44"/>
  <c r="M194" i="44" s="1"/>
  <c r="N220" i="44"/>
  <c r="I194" i="44"/>
  <c r="J194" i="44" s="1"/>
  <c r="O194" i="44"/>
  <c r="G194" i="44"/>
  <c r="H194" i="44" s="1"/>
  <c r="P194" i="44"/>
  <c r="Q194" i="44" s="1"/>
  <c r="K168" i="57"/>
  <c r="K193" i="56"/>
  <c r="L192" i="55"/>
  <c r="I192" i="55"/>
  <c r="J192" i="55" s="1"/>
  <c r="N218" i="55"/>
  <c r="G192" i="55"/>
  <c r="O192" i="55"/>
  <c r="P192" i="55"/>
  <c r="N201" i="55"/>
  <c r="Q169" i="44"/>
  <c r="Q176" i="44" s="1"/>
  <c r="AB11" i="6" s="1"/>
  <c r="P176" i="44"/>
  <c r="M225" i="44"/>
  <c r="H225" i="45"/>
  <c r="G220" i="45"/>
  <c r="H220" i="45" s="1"/>
  <c r="O220" i="45"/>
  <c r="P220" i="45"/>
  <c r="Q220" i="45" s="1"/>
  <c r="L220" i="45"/>
  <c r="M220" i="45" s="1"/>
  <c r="I220" i="45"/>
  <c r="J220" i="45" s="1"/>
  <c r="K224" i="53"/>
  <c r="P176" i="41"/>
  <c r="J176" i="41"/>
  <c r="I176" i="41"/>
  <c r="K168" i="41"/>
  <c r="Q176" i="41"/>
  <c r="AB9" i="6" s="1"/>
  <c r="L176" i="41"/>
  <c r="K151" i="41"/>
  <c r="G176" i="41"/>
  <c r="M218" i="41"/>
  <c r="O221" i="41"/>
  <c r="P221" i="41"/>
  <c r="Q221" i="41" s="1"/>
  <c r="L221" i="41"/>
  <c r="M221" i="41" s="1"/>
  <c r="I221" i="41"/>
  <c r="J221" i="41" s="1"/>
  <c r="G221" i="41"/>
  <c r="H221" i="41" s="1"/>
  <c r="H195" i="41"/>
  <c r="K195" i="41" s="1"/>
  <c r="K192" i="41"/>
  <c r="Q218" i="41"/>
  <c r="H218" i="41"/>
  <c r="M176" i="41"/>
  <c r="J218" i="41"/>
  <c r="N220" i="41"/>
  <c r="O194" i="41"/>
  <c r="O201" i="41" s="1"/>
  <c r="AC9" i="6" s="1"/>
  <c r="P194" i="41"/>
  <c r="G194" i="41"/>
  <c r="L194" i="41"/>
  <c r="I194" i="41"/>
  <c r="N201" i="41"/>
  <c r="K161" i="41"/>
  <c r="H176" i="41"/>
  <c r="K176" i="41" l="1"/>
  <c r="K225" i="45"/>
  <c r="K219" i="64"/>
  <c r="K169" i="45"/>
  <c r="K192" i="44"/>
  <c r="K192" i="42"/>
  <c r="G221" i="64"/>
  <c r="H221" i="64" s="1"/>
  <c r="L221" i="64"/>
  <c r="P221" i="64"/>
  <c r="Q221" i="64" s="1"/>
  <c r="I221" i="64"/>
  <c r="O221" i="64"/>
  <c r="H195" i="64"/>
  <c r="K195" i="64" s="1"/>
  <c r="G201" i="64"/>
  <c r="M192" i="64"/>
  <c r="M201" i="64" s="1"/>
  <c r="L201" i="64"/>
  <c r="J192" i="64"/>
  <c r="K192" i="64" s="1"/>
  <c r="I201" i="64"/>
  <c r="K225" i="64"/>
  <c r="K166" i="64"/>
  <c r="K176" i="64" s="1"/>
  <c r="O201" i="64"/>
  <c r="AC23" i="6" s="1"/>
  <c r="G218" i="64"/>
  <c r="L218" i="64"/>
  <c r="M218" i="64" s="1"/>
  <c r="I218" i="64"/>
  <c r="J218" i="64" s="1"/>
  <c r="P218" i="64"/>
  <c r="O218" i="64"/>
  <c r="N226" i="64"/>
  <c r="K220" i="64"/>
  <c r="Q192" i="64"/>
  <c r="Q201" i="64" s="1"/>
  <c r="AD23" i="6" s="1"/>
  <c r="P201" i="64"/>
  <c r="AA21" i="6"/>
  <c r="AB21" i="6"/>
  <c r="AA22" i="6"/>
  <c r="AB22" i="6"/>
  <c r="K169" i="42"/>
  <c r="K151" i="42"/>
  <c r="O201" i="54"/>
  <c r="K176" i="54"/>
  <c r="O201" i="55"/>
  <c r="K225" i="54"/>
  <c r="N226" i="54"/>
  <c r="K169" i="53"/>
  <c r="K176" i="53" s="1"/>
  <c r="H176" i="53"/>
  <c r="K219" i="58"/>
  <c r="I201" i="57"/>
  <c r="J201" i="57"/>
  <c r="K220" i="56"/>
  <c r="K194" i="54"/>
  <c r="K219" i="54"/>
  <c r="K194" i="53"/>
  <c r="K219" i="45"/>
  <c r="K195" i="46"/>
  <c r="K219" i="46"/>
  <c r="O201" i="46"/>
  <c r="AC16" i="6" s="1"/>
  <c r="O201" i="53"/>
  <c r="AC17" i="6" s="1"/>
  <c r="K194" i="55"/>
  <c r="J201" i="55"/>
  <c r="I201" i="56"/>
  <c r="K194" i="57"/>
  <c r="O201" i="57"/>
  <c r="AC14" i="6" s="1"/>
  <c r="K221" i="57"/>
  <c r="AA15" i="6"/>
  <c r="AB15" i="6"/>
  <c r="J195" i="42"/>
  <c r="J201" i="42" s="1"/>
  <c r="I201" i="42"/>
  <c r="L220" i="58"/>
  <c r="M220" i="58" s="1"/>
  <c r="I220" i="58"/>
  <c r="J220" i="58" s="1"/>
  <c r="O220" i="58"/>
  <c r="P220" i="58"/>
  <c r="Q220" i="58" s="1"/>
  <c r="G220" i="58"/>
  <c r="H220" i="58" s="1"/>
  <c r="G220" i="42"/>
  <c r="H220" i="42" s="1"/>
  <c r="L220" i="42"/>
  <c r="M220" i="42" s="1"/>
  <c r="O220" i="42"/>
  <c r="P220" i="42"/>
  <c r="Q220" i="42" s="1"/>
  <c r="I220" i="42"/>
  <c r="J220" i="42" s="1"/>
  <c r="G218" i="42"/>
  <c r="I218" i="42"/>
  <c r="O218" i="42"/>
  <c r="L218" i="42"/>
  <c r="P218" i="42"/>
  <c r="N226" i="42"/>
  <c r="G218" i="46"/>
  <c r="I218" i="46"/>
  <c r="L218" i="46"/>
  <c r="M218" i="46" s="1"/>
  <c r="O218" i="46"/>
  <c r="P218" i="46"/>
  <c r="N226" i="46"/>
  <c r="K225" i="57"/>
  <c r="Q192" i="45"/>
  <c r="Q201" i="45" s="1"/>
  <c r="AD12" i="6" s="1"/>
  <c r="P201" i="45"/>
  <c r="Q192" i="56"/>
  <c r="Q201" i="56" s="1"/>
  <c r="AD13" i="6" s="1"/>
  <c r="P201" i="56"/>
  <c r="H192" i="53"/>
  <c r="G201" i="53"/>
  <c r="K225" i="55"/>
  <c r="H201" i="54"/>
  <c r="K218" i="54"/>
  <c r="O201" i="44"/>
  <c r="AC11" i="6" s="1"/>
  <c r="G218" i="55"/>
  <c r="L218" i="55"/>
  <c r="I218" i="55"/>
  <c r="P218" i="55"/>
  <c r="O218" i="55"/>
  <c r="N226" i="55"/>
  <c r="O220" i="55"/>
  <c r="G220" i="55"/>
  <c r="H220" i="55" s="1"/>
  <c r="L220" i="55"/>
  <c r="M220" i="55" s="1"/>
  <c r="P220" i="55"/>
  <c r="Q220" i="55" s="1"/>
  <c r="I220" i="55"/>
  <c r="J220" i="55" s="1"/>
  <c r="P218" i="53"/>
  <c r="O218" i="53"/>
  <c r="G218" i="53"/>
  <c r="I218" i="53"/>
  <c r="L218" i="53"/>
  <c r="M218" i="53" s="1"/>
  <c r="H192" i="58"/>
  <c r="G201" i="58"/>
  <c r="I201" i="55"/>
  <c r="H192" i="46"/>
  <c r="G201" i="46"/>
  <c r="K166" i="44"/>
  <c r="K176" i="44" s="1"/>
  <c r="H176" i="44"/>
  <c r="P218" i="57"/>
  <c r="O218" i="57"/>
  <c r="G218" i="57"/>
  <c r="I218" i="57"/>
  <c r="L218" i="57"/>
  <c r="N226" i="57"/>
  <c r="H192" i="45"/>
  <c r="G201" i="45"/>
  <c r="K194" i="44"/>
  <c r="O221" i="58"/>
  <c r="G221" i="58"/>
  <c r="H221" i="58" s="1"/>
  <c r="L221" i="58"/>
  <c r="P221" i="58"/>
  <c r="Q221" i="58" s="1"/>
  <c r="I221" i="58"/>
  <c r="P221" i="44"/>
  <c r="O221" i="44"/>
  <c r="G221" i="44"/>
  <c r="I221" i="44"/>
  <c r="L221" i="44"/>
  <c r="M221" i="44" s="1"/>
  <c r="M192" i="44"/>
  <c r="M201" i="44" s="1"/>
  <c r="L201" i="44"/>
  <c r="K221" i="55"/>
  <c r="K166" i="56"/>
  <c r="K176" i="56" s="1"/>
  <c r="H176" i="56"/>
  <c r="O220" i="54"/>
  <c r="G220" i="54"/>
  <c r="H220" i="54" s="1"/>
  <c r="I220" i="54"/>
  <c r="J220" i="54" s="1"/>
  <c r="P220" i="54"/>
  <c r="Q220" i="54" s="1"/>
  <c r="L220" i="54"/>
  <c r="M220" i="54" s="1"/>
  <c r="K195" i="53"/>
  <c r="O201" i="58"/>
  <c r="K219" i="44"/>
  <c r="I221" i="45"/>
  <c r="J221" i="45" s="1"/>
  <c r="G221" i="45"/>
  <c r="H221" i="45" s="1"/>
  <c r="P221" i="45"/>
  <c r="Q221" i="45" s="1"/>
  <c r="O221" i="45"/>
  <c r="L221" i="45"/>
  <c r="M221" i="45" s="1"/>
  <c r="Q192" i="46"/>
  <c r="Q201" i="46" s="1"/>
  <c r="AD16" i="6" s="1"/>
  <c r="P201" i="46"/>
  <c r="Q192" i="57"/>
  <c r="Q201" i="57" s="1"/>
  <c r="AD14" i="6" s="1"/>
  <c r="P201" i="57"/>
  <c r="J192" i="45"/>
  <c r="J201" i="45" s="1"/>
  <c r="I201" i="45"/>
  <c r="G201" i="54"/>
  <c r="L218" i="44"/>
  <c r="I218" i="44"/>
  <c r="J218" i="44" s="1"/>
  <c r="O218" i="44"/>
  <c r="G218" i="44"/>
  <c r="H218" i="44" s="1"/>
  <c r="P218" i="44"/>
  <c r="Q218" i="44" s="1"/>
  <c r="N226" i="44"/>
  <c r="H192" i="57"/>
  <c r="G201" i="57"/>
  <c r="P218" i="56"/>
  <c r="I218" i="56"/>
  <c r="J218" i="56" s="1"/>
  <c r="J226" i="56" s="1"/>
  <c r="O218" i="56"/>
  <c r="O226" i="56" s="1"/>
  <c r="AE13" i="6" s="1"/>
  <c r="G218" i="56"/>
  <c r="L218" i="56"/>
  <c r="N226" i="56"/>
  <c r="H192" i="55"/>
  <c r="G201" i="55"/>
  <c r="K220" i="45"/>
  <c r="M192" i="55"/>
  <c r="M201" i="55" s="1"/>
  <c r="L201" i="55"/>
  <c r="K166" i="46"/>
  <c r="K176" i="46" s="1"/>
  <c r="H176" i="46"/>
  <c r="K166" i="57"/>
  <c r="K176" i="57" s="1"/>
  <c r="H176" i="57"/>
  <c r="Q195" i="58"/>
  <c r="Q201" i="58" s="1"/>
  <c r="P201" i="58"/>
  <c r="J195" i="44"/>
  <c r="J201" i="44" s="1"/>
  <c r="I201" i="44"/>
  <c r="Q192" i="44"/>
  <c r="Q201" i="44" s="1"/>
  <c r="AD11" i="6" s="1"/>
  <c r="P201" i="44"/>
  <c r="J192" i="53"/>
  <c r="J201" i="53" s="1"/>
  <c r="I201" i="53"/>
  <c r="K219" i="56"/>
  <c r="P221" i="53"/>
  <c r="Q221" i="53" s="1"/>
  <c r="G221" i="53"/>
  <c r="H221" i="53" s="1"/>
  <c r="O221" i="53"/>
  <c r="I221" i="53"/>
  <c r="J221" i="53" s="1"/>
  <c r="L221" i="53"/>
  <c r="N226" i="53"/>
  <c r="M195" i="42"/>
  <c r="M201" i="42" s="1"/>
  <c r="L201" i="42"/>
  <c r="Q192" i="42"/>
  <c r="Q201" i="42" s="1"/>
  <c r="AD10" i="6" s="1"/>
  <c r="P201" i="42"/>
  <c r="P218" i="58"/>
  <c r="O218" i="58"/>
  <c r="G218" i="58"/>
  <c r="I218" i="58"/>
  <c r="J218" i="58" s="1"/>
  <c r="L218" i="58"/>
  <c r="M218" i="58" s="1"/>
  <c r="N226" i="58"/>
  <c r="I220" i="57"/>
  <c r="J220" i="57" s="1"/>
  <c r="P220" i="57"/>
  <c r="Q220" i="57" s="1"/>
  <c r="O220" i="57"/>
  <c r="G220" i="57"/>
  <c r="H220" i="57" s="1"/>
  <c r="L220" i="57"/>
  <c r="M220" i="57" s="1"/>
  <c r="I221" i="54"/>
  <c r="J221" i="54" s="1"/>
  <c r="G221" i="54"/>
  <c r="H221" i="54" s="1"/>
  <c r="L221" i="54"/>
  <c r="P221" i="54"/>
  <c r="Q221" i="54" s="1"/>
  <c r="O221" i="54"/>
  <c r="J192" i="46"/>
  <c r="J201" i="46" s="1"/>
  <c r="I201" i="46"/>
  <c r="O201" i="45"/>
  <c r="AC12" i="6" s="1"/>
  <c r="K219" i="53"/>
  <c r="O220" i="46"/>
  <c r="G220" i="46"/>
  <c r="H220" i="46" s="1"/>
  <c r="L220" i="46"/>
  <c r="M220" i="46" s="1"/>
  <c r="I220" i="46"/>
  <c r="J220" i="46" s="1"/>
  <c r="P220" i="46"/>
  <c r="Q220" i="46" s="1"/>
  <c r="H195" i="42"/>
  <c r="G201" i="42"/>
  <c r="Q195" i="54"/>
  <c r="Q201" i="54" s="1"/>
  <c r="P201" i="54"/>
  <c r="M192" i="46"/>
  <c r="M201" i="46" s="1"/>
  <c r="L201" i="46"/>
  <c r="M192" i="45"/>
  <c r="M201" i="45" s="1"/>
  <c r="L201" i="45"/>
  <c r="O221" i="46"/>
  <c r="L221" i="46"/>
  <c r="G221" i="46"/>
  <c r="H221" i="46" s="1"/>
  <c r="I221" i="46"/>
  <c r="J221" i="46" s="1"/>
  <c r="P221" i="46"/>
  <c r="Q221" i="46" s="1"/>
  <c r="K217" i="44"/>
  <c r="M192" i="56"/>
  <c r="M201" i="56" s="1"/>
  <c r="L201" i="56"/>
  <c r="K166" i="55"/>
  <c r="K176" i="55" s="1"/>
  <c r="H176" i="55"/>
  <c r="O220" i="44"/>
  <c r="G220" i="44"/>
  <c r="H220" i="44" s="1"/>
  <c r="I220" i="44"/>
  <c r="J220" i="44" s="1"/>
  <c r="P220" i="44"/>
  <c r="Q220" i="44" s="1"/>
  <c r="L220" i="44"/>
  <c r="M220" i="44" s="1"/>
  <c r="K219" i="57"/>
  <c r="K216" i="56"/>
  <c r="K219" i="42"/>
  <c r="M194" i="54"/>
  <c r="M201" i="54" s="1"/>
  <c r="L201" i="54"/>
  <c r="Q195" i="53"/>
  <c r="Q201" i="53" s="1"/>
  <c r="AD17" i="6" s="1"/>
  <c r="P201" i="53"/>
  <c r="O221" i="42"/>
  <c r="G221" i="42"/>
  <c r="H221" i="42" s="1"/>
  <c r="I221" i="42"/>
  <c r="J221" i="42" s="1"/>
  <c r="P221" i="42"/>
  <c r="Q221" i="42" s="1"/>
  <c r="L221" i="42"/>
  <c r="M221" i="42" s="1"/>
  <c r="K194" i="42"/>
  <c r="O201" i="42"/>
  <c r="AC10" i="6" s="1"/>
  <c r="K166" i="42"/>
  <c r="H176" i="42"/>
  <c r="J195" i="54"/>
  <c r="K195" i="54" s="1"/>
  <c r="I201" i="54"/>
  <c r="K195" i="45"/>
  <c r="M192" i="57"/>
  <c r="M201" i="57" s="1"/>
  <c r="L201" i="57"/>
  <c r="G218" i="45"/>
  <c r="P218" i="45"/>
  <c r="O218" i="45"/>
  <c r="L218" i="45"/>
  <c r="I218" i="45"/>
  <c r="N226" i="45"/>
  <c r="H192" i="56"/>
  <c r="G201" i="56"/>
  <c r="K166" i="45"/>
  <c r="H176" i="45"/>
  <c r="K166" i="58"/>
  <c r="K176" i="58" s="1"/>
  <c r="H176" i="58"/>
  <c r="J195" i="58"/>
  <c r="J201" i="58" s="1"/>
  <c r="I201" i="58"/>
  <c r="I220" i="53"/>
  <c r="J220" i="53" s="1"/>
  <c r="P220" i="53"/>
  <c r="Q220" i="53" s="1"/>
  <c r="O220" i="53"/>
  <c r="G220" i="53"/>
  <c r="H220" i="53" s="1"/>
  <c r="L220" i="53"/>
  <c r="M220" i="53" s="1"/>
  <c r="Q192" i="55"/>
  <c r="Q201" i="55" s="1"/>
  <c r="P201" i="55"/>
  <c r="H195" i="44"/>
  <c r="G201" i="44"/>
  <c r="K194" i="58"/>
  <c r="K194" i="46"/>
  <c r="M195" i="53"/>
  <c r="M201" i="53" s="1"/>
  <c r="L201" i="53"/>
  <c r="M192" i="58"/>
  <c r="M201" i="58" s="1"/>
  <c r="L201" i="58"/>
  <c r="K219" i="55"/>
  <c r="K217" i="58"/>
  <c r="K221" i="56"/>
  <c r="K221" i="41"/>
  <c r="K218" i="41"/>
  <c r="O220" i="41"/>
  <c r="O226" i="41" s="1"/>
  <c r="AE9" i="6" s="1"/>
  <c r="P220" i="41"/>
  <c r="L220" i="41"/>
  <c r="I220" i="41"/>
  <c r="G220" i="41"/>
  <c r="N226" i="41"/>
  <c r="J194" i="41"/>
  <c r="J201" i="41" s="1"/>
  <c r="I201" i="41"/>
  <c r="M194" i="41"/>
  <c r="M201" i="41" s="1"/>
  <c r="L201" i="41"/>
  <c r="H194" i="41"/>
  <c r="G201" i="41"/>
  <c r="Q194" i="41"/>
  <c r="Q201" i="41" s="1"/>
  <c r="AD9" i="6" s="1"/>
  <c r="P201" i="41"/>
  <c r="K201" i="64" l="1"/>
  <c r="K176" i="45"/>
  <c r="O226" i="64"/>
  <c r="AE23" i="6" s="1"/>
  <c r="K176" i="42"/>
  <c r="H201" i="64"/>
  <c r="Q218" i="64"/>
  <c r="Q226" i="64" s="1"/>
  <c r="AF23" i="6" s="1"/>
  <c r="P226" i="64"/>
  <c r="J201" i="64"/>
  <c r="J221" i="64"/>
  <c r="J226" i="64" s="1"/>
  <c r="I226" i="64"/>
  <c r="H218" i="64"/>
  <c r="G226" i="64"/>
  <c r="M221" i="64"/>
  <c r="M226" i="64" s="1"/>
  <c r="L226" i="64"/>
  <c r="K220" i="57"/>
  <c r="AC21" i="6"/>
  <c r="AD21" i="6"/>
  <c r="AD22" i="6"/>
  <c r="AC22" i="6"/>
  <c r="H226" i="54"/>
  <c r="G226" i="54"/>
  <c r="K201" i="54"/>
  <c r="K221" i="45"/>
  <c r="K221" i="54"/>
  <c r="Q226" i="54"/>
  <c r="O226" i="54"/>
  <c r="J226" i="54"/>
  <c r="K220" i="44"/>
  <c r="K221" i="42"/>
  <c r="O226" i="45"/>
  <c r="AE12" i="6" s="1"/>
  <c r="K220" i="54"/>
  <c r="P226" i="54"/>
  <c r="O226" i="58"/>
  <c r="AD15" i="6"/>
  <c r="AC15" i="6"/>
  <c r="K192" i="46"/>
  <c r="K201" i="46" s="1"/>
  <c r="H201" i="46"/>
  <c r="H218" i="46"/>
  <c r="G226" i="46"/>
  <c r="J218" i="42"/>
  <c r="J226" i="42" s="1"/>
  <c r="I226" i="42"/>
  <c r="K195" i="58"/>
  <c r="M218" i="56"/>
  <c r="M226" i="56" s="1"/>
  <c r="L226" i="56"/>
  <c r="Q221" i="44"/>
  <c r="Q226" i="44" s="1"/>
  <c r="AF11" i="6" s="1"/>
  <c r="P226" i="44"/>
  <c r="J218" i="57"/>
  <c r="J226" i="57" s="1"/>
  <c r="I226" i="57"/>
  <c r="M218" i="55"/>
  <c r="M226" i="55" s="1"/>
  <c r="L226" i="55"/>
  <c r="H218" i="42"/>
  <c r="G226" i="42"/>
  <c r="K220" i="58"/>
  <c r="K195" i="44"/>
  <c r="K201" i="44" s="1"/>
  <c r="H201" i="44"/>
  <c r="H218" i="45"/>
  <c r="G226" i="45"/>
  <c r="M221" i="46"/>
  <c r="M226" i="46" s="1"/>
  <c r="L226" i="46"/>
  <c r="M218" i="57"/>
  <c r="M226" i="57" s="1"/>
  <c r="L226" i="57"/>
  <c r="K220" i="53"/>
  <c r="K220" i="46"/>
  <c r="H218" i="56"/>
  <c r="G226" i="56"/>
  <c r="I226" i="56"/>
  <c r="H218" i="57"/>
  <c r="G226" i="57"/>
  <c r="H218" i="55"/>
  <c r="G226" i="55"/>
  <c r="K192" i="53"/>
  <c r="K201" i="53" s="1"/>
  <c r="H201" i="53"/>
  <c r="I226" i="54"/>
  <c r="J201" i="54"/>
  <c r="H218" i="58"/>
  <c r="G226" i="58"/>
  <c r="K218" i="44"/>
  <c r="J221" i="58"/>
  <c r="J226" i="58" s="1"/>
  <c r="I226" i="58"/>
  <c r="O226" i="57"/>
  <c r="AE14" i="6" s="1"/>
  <c r="K220" i="55"/>
  <c r="K192" i="56"/>
  <c r="K201" i="56" s="1"/>
  <c r="H201" i="56"/>
  <c r="J218" i="45"/>
  <c r="J226" i="45" s="1"/>
  <c r="I226" i="45"/>
  <c r="M221" i="53"/>
  <c r="M226" i="53" s="1"/>
  <c r="L226" i="53"/>
  <c r="O226" i="44"/>
  <c r="AE11" i="6" s="1"/>
  <c r="K192" i="45"/>
  <c r="K201" i="45" s="1"/>
  <c r="H201" i="45"/>
  <c r="Q218" i="57"/>
  <c r="Q226" i="57" s="1"/>
  <c r="AF14" i="6" s="1"/>
  <c r="P226" i="57"/>
  <c r="J218" i="53"/>
  <c r="J226" i="53" s="1"/>
  <c r="I226" i="53"/>
  <c r="Q218" i="46"/>
  <c r="Q226" i="46" s="1"/>
  <c r="AF16" i="6" s="1"/>
  <c r="P226" i="46"/>
  <c r="J218" i="55"/>
  <c r="J226" i="55" s="1"/>
  <c r="I226" i="55"/>
  <c r="M218" i="45"/>
  <c r="M226" i="45" s="1"/>
  <c r="L226" i="45"/>
  <c r="Q218" i="58"/>
  <c r="Q226" i="58" s="1"/>
  <c r="P226" i="58"/>
  <c r="Q218" i="56"/>
  <c r="Q226" i="56" s="1"/>
  <c r="AF13" i="6" s="1"/>
  <c r="P226" i="56"/>
  <c r="M221" i="58"/>
  <c r="M226" i="58" s="1"/>
  <c r="L226" i="58"/>
  <c r="H218" i="53"/>
  <c r="G226" i="53"/>
  <c r="O226" i="46"/>
  <c r="AE16" i="6" s="1"/>
  <c r="Q218" i="42"/>
  <c r="Q226" i="42" s="1"/>
  <c r="AF10" i="6" s="1"/>
  <c r="P226" i="42"/>
  <c r="K195" i="42"/>
  <c r="K201" i="42" s="1"/>
  <c r="H201" i="42"/>
  <c r="M221" i="54"/>
  <c r="M226" i="54" s="1"/>
  <c r="L226" i="54"/>
  <c r="M218" i="44"/>
  <c r="M226" i="44" s="1"/>
  <c r="L226" i="44"/>
  <c r="J221" i="44"/>
  <c r="J226" i="44" s="1"/>
  <c r="I226" i="44"/>
  <c r="O226" i="53"/>
  <c r="AE17" i="6" s="1"/>
  <c r="O226" i="55"/>
  <c r="M218" i="42"/>
  <c r="M226" i="42" s="1"/>
  <c r="L226" i="42"/>
  <c r="K220" i="42"/>
  <c r="Q218" i="45"/>
  <c r="Q226" i="45" s="1"/>
  <c r="AF12" i="6" s="1"/>
  <c r="P226" i="45"/>
  <c r="K221" i="46"/>
  <c r="K221" i="53"/>
  <c r="K192" i="55"/>
  <c r="K201" i="55" s="1"/>
  <c r="H201" i="55"/>
  <c r="K192" i="57"/>
  <c r="K201" i="57" s="1"/>
  <c r="H201" i="57"/>
  <c r="H221" i="44"/>
  <c r="G226" i="44"/>
  <c r="K192" i="58"/>
  <c r="H201" i="58"/>
  <c r="Q218" i="53"/>
  <c r="Q226" i="53" s="1"/>
  <c r="AF17" i="6" s="1"/>
  <c r="P226" i="53"/>
  <c r="Q218" i="55"/>
  <c r="Q226" i="55" s="1"/>
  <c r="P226" i="55"/>
  <c r="J218" i="46"/>
  <c r="J226" i="46" s="1"/>
  <c r="I226" i="46"/>
  <c r="O226" i="42"/>
  <c r="AE10" i="6" s="1"/>
  <c r="M220" i="41"/>
  <c r="M226" i="41" s="1"/>
  <c r="L226" i="41"/>
  <c r="J220" i="41"/>
  <c r="J226" i="41" s="1"/>
  <c r="I226" i="41"/>
  <c r="K194" i="41"/>
  <c r="K201" i="41" s="1"/>
  <c r="H201" i="41"/>
  <c r="Q220" i="41"/>
  <c r="Q226" i="41" s="1"/>
  <c r="AF9" i="6" s="1"/>
  <c r="P226" i="41"/>
  <c r="H220" i="41"/>
  <c r="H226" i="41" s="1"/>
  <c r="G226" i="41"/>
  <c r="K221" i="64" l="1"/>
  <c r="K201" i="58"/>
  <c r="K218" i="64"/>
  <c r="H226" i="64"/>
  <c r="K226" i="54"/>
  <c r="AE21" i="6"/>
  <c r="AF21" i="6"/>
  <c r="AF22" i="6"/>
  <c r="AE22" i="6"/>
  <c r="K218" i="53"/>
  <c r="K226" i="53" s="1"/>
  <c r="AF15" i="6"/>
  <c r="K221" i="58"/>
  <c r="AE15" i="6"/>
  <c r="K218" i="42"/>
  <c r="K226" i="42" s="1"/>
  <c r="H226" i="42"/>
  <c r="H226" i="53"/>
  <c r="K221" i="44"/>
  <c r="K226" i="44" s="1"/>
  <c r="H226" i="44"/>
  <c r="K218" i="55"/>
  <c r="K226" i="55" s="1"/>
  <c r="H226" i="55"/>
  <c r="K218" i="56"/>
  <c r="K226" i="56" s="1"/>
  <c r="H226" i="56"/>
  <c r="K218" i="46"/>
  <c r="K226" i="46" s="1"/>
  <c r="H226" i="46"/>
  <c r="K218" i="58"/>
  <c r="H226" i="58"/>
  <c r="K218" i="45"/>
  <c r="K226" i="45" s="1"/>
  <c r="H226" i="45"/>
  <c r="K218" i="57"/>
  <c r="K226" i="57" s="1"/>
  <c r="H226" i="57"/>
  <c r="K220" i="41"/>
  <c r="K226" i="41" s="1"/>
  <c r="K226" i="64" l="1"/>
  <c r="K226" i="58"/>
</calcChain>
</file>

<file path=xl/sharedStrings.xml><?xml version="1.0" encoding="utf-8"?>
<sst xmlns="http://schemas.openxmlformats.org/spreadsheetml/2006/main" count="12329" uniqueCount="1887">
  <si>
    <t>StartTime:</t>
  </si>
  <si>
    <t>EndTime:</t>
  </si>
  <si>
    <t>This</t>
  </si>
  <si>
    <t>run</t>
  </si>
  <si>
    <t>took:</t>
  </si>
  <si>
    <t>hours,</t>
  </si>
  <si>
    <t>minutes,</t>
  </si>
  <si>
    <t>seconds.</t>
  </si>
  <si>
    <t>Data_File:</t>
  </si>
  <si>
    <t>BassIVVII.dat</t>
  </si>
  <si>
    <t>Control_File:</t>
  </si>
  <si>
    <t>BassIVVII.ctl</t>
  </si>
  <si>
    <t>Convergence_Level:</t>
  </si>
  <si>
    <t>is_final_gradient</t>
  </si>
  <si>
    <t>Hessian:</t>
  </si>
  <si>
    <t>#</t>
  </si>
  <si>
    <t>Starter_Comments</t>
  </si>
  <si>
    <t>#C</t>
  </si>
  <si>
    <t>Bass</t>
  </si>
  <si>
    <t>initial</t>
  </si>
  <si>
    <t>assessment</t>
  </si>
  <si>
    <t>KeyWords</t>
  </si>
  <si>
    <t>X</t>
  </si>
  <si>
    <t>DEFINITIONS</t>
  </si>
  <si>
    <t>LIKELIHOOD</t>
  </si>
  <si>
    <t>Input_Variance_Adjustment</t>
  </si>
  <si>
    <t>PARAMETERS</t>
  </si>
  <si>
    <t>DERIVED_QUANTITIES</t>
  </si>
  <si>
    <t>MGparm_By_Year_after_adjustments</t>
  </si>
  <si>
    <t>selparm(Size)_By_Year_after_adjustments</t>
  </si>
  <si>
    <t>selparm(Age)_By_Year_after_adjustments</t>
  </si>
  <si>
    <t>RECRUITMENT_DIST</t>
  </si>
  <si>
    <t>MORPH_INDEXING</t>
  </si>
  <si>
    <t>SIZEFREQ_TRANSLATION</t>
  </si>
  <si>
    <t>MOVEMENT</t>
  </si>
  <si>
    <t>EXPLOITATION</t>
  </si>
  <si>
    <t>TIME_SERIES</t>
  </si>
  <si>
    <t>SPR_series</t>
  </si>
  <si>
    <t>Kobe_Plot</t>
  </si>
  <si>
    <t>SPAWN_RECRUIT</t>
  </si>
  <si>
    <t>Spawning_Biomass_Report_1</t>
  </si>
  <si>
    <t>NUMBERS_AT_AGE_Annual_1</t>
  </si>
  <si>
    <t>Z_AT_AGE_Annual_1</t>
  </si>
  <si>
    <t>Spawning_Biomass_Report_2</t>
  </si>
  <si>
    <t>NUMBERS_AT_AGE_Annual_2</t>
  </si>
  <si>
    <t>Z_AT_AGE_Annual_2</t>
  </si>
  <si>
    <t>INDEX_1</t>
  </si>
  <si>
    <t>INDEX_2</t>
  </si>
  <si>
    <t>INDEX_3</t>
  </si>
  <si>
    <t>CATCH</t>
  </si>
  <si>
    <t>DISCARD_SPECIFICATION</t>
  </si>
  <si>
    <t>DISCARD_OUTPUT</t>
  </si>
  <si>
    <t>DISCARD_MORT</t>
  </si>
  <si>
    <t>MEAN_BODY_WT</t>
  </si>
  <si>
    <t>FIT_LEN_COMPS</t>
  </si>
  <si>
    <t>FIT_AGE_COMPS</t>
  </si>
  <si>
    <t>FIT_SIZE_COMPS</t>
  </si>
  <si>
    <t>OVERALL_COMPS</t>
  </si>
  <si>
    <t>LEN_SELEX</t>
  </si>
  <si>
    <t>RETENTION</t>
  </si>
  <si>
    <t>KEEPERS</t>
  </si>
  <si>
    <t>DEADFISH</t>
  </si>
  <si>
    <t>AGE_SELEX</t>
  </si>
  <si>
    <t>ENVIRONMENTAL_DATA</t>
  </si>
  <si>
    <t>TAG_Recapture</t>
  </si>
  <si>
    <t>NUMBERS_AT_AGE</t>
  </si>
  <si>
    <t>NUMBERS_AT_LENGTH</t>
  </si>
  <si>
    <t>CATCH_AT_AGE</t>
  </si>
  <si>
    <t>BIOLOGY</t>
  </si>
  <si>
    <t>SPR/YPR_PROFILE</t>
  </si>
  <si>
    <t>Dynamic_Bzero</t>
  </si>
  <si>
    <t>N_seasons</t>
  </si>
  <si>
    <t>Sum_of_months_on_read_was:_</t>
  </si>
  <si>
    <t>rescaled_to_sum_to:</t>
  </si>
  <si>
    <t>Season_Durations</t>
  </si>
  <si>
    <t>fleet_ID#:</t>
  </si>
  <si>
    <t>fleet_names:</t>
  </si>
  <si>
    <t>UKOTB_Nets</t>
  </si>
  <si>
    <t>Lines</t>
  </si>
  <si>
    <t>UKMWT</t>
  </si>
  <si>
    <t>French</t>
  </si>
  <si>
    <t>Other</t>
  </si>
  <si>
    <t>RecFish</t>
  </si>
  <si>
    <t>AutBass</t>
  </si>
  <si>
    <t>CGFS1</t>
  </si>
  <si>
    <t>fleet_area:</t>
  </si>
  <si>
    <t>Catch_units(1=bio;2=num):</t>
  </si>
  <si>
    <t>Catch_error(-1_for_bycatch_only):</t>
  </si>
  <si>
    <t>Survey_units(0=num;1=bio;2=F):</t>
  </si>
  <si>
    <t>Survey_error(-1=normal;0=lognorm;&gt;0=df_T):</t>
  </si>
  <si>
    <t>Component</t>
  </si>
  <si>
    <t>logL*Lambda</t>
  </si>
  <si>
    <t>Lambda</t>
  </si>
  <si>
    <t>TOTAL</t>
  </si>
  <si>
    <t>Catch</t>
  </si>
  <si>
    <t>Equil_catch</t>
  </si>
  <si>
    <t>Survey</t>
  </si>
  <si>
    <t>Length_comp</t>
  </si>
  <si>
    <t>Age_comp</t>
  </si>
  <si>
    <t>Recruitment</t>
  </si>
  <si>
    <t>Forecast_Recruitment</t>
  </si>
  <si>
    <t>Parm_priors</t>
  </si>
  <si>
    <t>Parm_softbounds</t>
  </si>
  <si>
    <t>NA</t>
  </si>
  <si>
    <t>Parm_devs</t>
  </si>
  <si>
    <t>Crash_Pen</t>
  </si>
  <si>
    <t>_</t>
  </si>
  <si>
    <t>Fleet:</t>
  </si>
  <si>
    <t>ALL</t>
  </si>
  <si>
    <t>Catch_lambda:</t>
  </si>
  <si>
    <t>Catch_like:</t>
  </si>
  <si>
    <t>Surv_lambda:</t>
  </si>
  <si>
    <t>Surv_like:</t>
  </si>
  <si>
    <t>Length_lambda:</t>
  </si>
  <si>
    <t>Length_like:</t>
  </si>
  <si>
    <t>Age_lambda:</t>
  </si>
  <si>
    <t>Age_like:</t>
  </si>
  <si>
    <t>Fleet</t>
  </si>
  <si>
    <t>Index_extra_CV</t>
  </si>
  <si>
    <t>Discard_extra_CV</t>
  </si>
  <si>
    <t>MeanBodyWt_extra_CV</t>
  </si>
  <si>
    <t>effN_mult_Lencomp</t>
  </si>
  <si>
    <t>effN_mult_Agecomp</t>
  </si>
  <si>
    <t>effN_mult_Len_at_age</t>
  </si>
  <si>
    <t>MG_parmsUsing_offset_approach_#:_1</t>
  </si>
  <si>
    <t>(1=none,</t>
  </si>
  <si>
    <t>2=</t>
  </si>
  <si>
    <t>M,</t>
  </si>
  <si>
    <t>G,</t>
  </si>
  <si>
    <t>CV_G</t>
  </si>
  <si>
    <t>as</t>
  </si>
  <si>
    <t>offset</t>
  </si>
  <si>
    <t>from</t>
  </si>
  <si>
    <t>female_GP1,</t>
  </si>
  <si>
    <t>3=like</t>
  </si>
  <si>
    <t>SS2</t>
  </si>
  <si>
    <t>V1.x)</t>
  </si>
  <si>
    <t>Num</t>
  </si>
  <si>
    <t>Label</t>
  </si>
  <si>
    <t>Value</t>
  </si>
  <si>
    <t>Active_Cnt</t>
  </si>
  <si>
    <t>Phase</t>
  </si>
  <si>
    <t>Min</t>
  </si>
  <si>
    <t>Max</t>
  </si>
  <si>
    <t>Init</t>
  </si>
  <si>
    <t>Status</t>
  </si>
  <si>
    <t>Parm_StDev</t>
  </si>
  <si>
    <t>PR_type</t>
  </si>
  <si>
    <t>Prior</t>
  </si>
  <si>
    <t>Pr_SD</t>
  </si>
  <si>
    <t>Prior_Like</t>
  </si>
  <si>
    <t>Value_again</t>
  </si>
  <si>
    <t>Value-1.96*SD</t>
  </si>
  <si>
    <t>Value+1.96*SD</t>
  </si>
  <si>
    <t>V_1%</t>
  </si>
  <si>
    <t>V_10%</t>
  </si>
  <si>
    <t>V_20%</t>
  </si>
  <si>
    <t>V_30%</t>
  </si>
  <si>
    <t>V_40%</t>
  </si>
  <si>
    <t>V_50%</t>
  </si>
  <si>
    <t>V_60%</t>
  </si>
  <si>
    <t>V_70%</t>
  </si>
  <si>
    <t>V_80%</t>
  </si>
  <si>
    <t>V_90%</t>
  </si>
  <si>
    <t>V_99%</t>
  </si>
  <si>
    <t>P_val</t>
  </si>
  <si>
    <t>P_lowCI</t>
  </si>
  <si>
    <t>P_hiCI</t>
  </si>
  <si>
    <t>P_1%</t>
  </si>
  <si>
    <t>P_10%</t>
  </si>
  <si>
    <t>P_20%</t>
  </si>
  <si>
    <t>P_30%</t>
  </si>
  <si>
    <t>P_40%</t>
  </si>
  <si>
    <t>P_50%</t>
  </si>
  <si>
    <t>P_60%</t>
  </si>
  <si>
    <t>P_70%</t>
  </si>
  <si>
    <t>P_80%</t>
  </si>
  <si>
    <t>P_90%</t>
  </si>
  <si>
    <t>P_99%</t>
  </si>
  <si>
    <t>NatM_p_1_Fem_GP_1</t>
  </si>
  <si>
    <t>No_prior</t>
  </si>
  <si>
    <t>L_at_Amin_Fem_GP_1</t>
  </si>
  <si>
    <t>L_at_Amax_Fem_GP_1</t>
  </si>
  <si>
    <t>VonBert_K_Fem_GP_1</t>
  </si>
  <si>
    <t>CV_young_Fem_GP_1</t>
  </si>
  <si>
    <t>OK</t>
  </si>
  <si>
    <t>CV_old_Fem_GP_1</t>
  </si>
  <si>
    <t>Wtlen_1_Fem</t>
  </si>
  <si>
    <t>Wtlen_2_Fem</t>
  </si>
  <si>
    <t>Mat50%_Fem</t>
  </si>
  <si>
    <t>Mat_slope_Fem</t>
  </si>
  <si>
    <t>Eggs/kg_inter_Fem</t>
  </si>
  <si>
    <t>Eggs/kg_slope_wt_Fem</t>
  </si>
  <si>
    <t>RecrDist_GP_1</t>
  </si>
  <si>
    <t>RecrDist_Area_1</t>
  </si>
  <si>
    <t>RecrDist_Seas_1</t>
  </si>
  <si>
    <t>CohortGrowDev</t>
  </si>
  <si>
    <t>SR_LN(R0)</t>
  </si>
  <si>
    <t>SR_BH_steep</t>
  </si>
  <si>
    <t>SR_sigmaR</t>
  </si>
  <si>
    <t>SR_envlink</t>
  </si>
  <si>
    <t>SR_R1_offset</t>
  </si>
  <si>
    <t>SR_autocorr</t>
  </si>
  <si>
    <t>Main_InitAge_16</t>
  </si>
  <si>
    <t>act</t>
  </si>
  <si>
    <t>dev</t>
  </si>
  <si>
    <t>Main_InitAge_15</t>
  </si>
  <si>
    <t>Main_InitAge_14</t>
  </si>
  <si>
    <t>Main_InitAge_13</t>
  </si>
  <si>
    <t>Main_InitAge_12</t>
  </si>
  <si>
    <t>Main_InitAge_11</t>
  </si>
  <si>
    <t>Main_InitAge_10</t>
  </si>
  <si>
    <t>Main_InitAge_9</t>
  </si>
  <si>
    <t>Main_InitAge_8</t>
  </si>
  <si>
    <t>Main_InitAge_7</t>
  </si>
  <si>
    <t>Main_InitAge_6</t>
  </si>
  <si>
    <t>Main_InitAge_5</t>
  </si>
  <si>
    <t>Main_InitAge_4</t>
  </si>
  <si>
    <t>Main_InitAge_3</t>
  </si>
  <si>
    <t>Main_InitAge_2</t>
  </si>
  <si>
    <t>Main_InitAge_1</t>
  </si>
  <si>
    <t>Main_RecrDev_1985</t>
  </si>
  <si>
    <t>Main_RecrDev_1986</t>
  </si>
  <si>
    <t>Main_RecrDev_1987</t>
  </si>
  <si>
    <t>Main_RecrDev_1988</t>
  </si>
  <si>
    <t>Main_RecrDev_1989</t>
  </si>
  <si>
    <t>Main_RecrDev_1990</t>
  </si>
  <si>
    <t>Main_RecrDev_1991</t>
  </si>
  <si>
    <t>Main_RecrDev_1992</t>
  </si>
  <si>
    <t>Main_RecrDev_1993</t>
  </si>
  <si>
    <t>Main_RecrDev_1994</t>
  </si>
  <si>
    <t>Main_RecrDev_1995</t>
  </si>
  <si>
    <t>Main_RecrDev_1996</t>
  </si>
  <si>
    <t>Main_RecrDev_1997</t>
  </si>
  <si>
    <t>Main_RecrDev_1998</t>
  </si>
  <si>
    <t>Main_RecrDev_1999</t>
  </si>
  <si>
    <t>Main_RecrDev_2000</t>
  </si>
  <si>
    <t>Main_RecrDev_2001</t>
  </si>
  <si>
    <t>Main_RecrDev_2002</t>
  </si>
  <si>
    <t>Main_RecrDev_2003</t>
  </si>
  <si>
    <t>Main_RecrDev_2004</t>
  </si>
  <si>
    <t>Main_RecrDev_2005</t>
  </si>
  <si>
    <t>Main_RecrDev_2006</t>
  </si>
  <si>
    <t>Main_RecrDev_2007</t>
  </si>
  <si>
    <t>Main_RecrDev_2008</t>
  </si>
  <si>
    <t>Main_RecrDev_2009</t>
  </si>
  <si>
    <t>Main_RecrDev_2010</t>
  </si>
  <si>
    <t>Main_RecrDev_2011</t>
  </si>
  <si>
    <t>Main_RecrDev_2012</t>
  </si>
  <si>
    <t>Main_RecrDev_2013</t>
  </si>
  <si>
    <t>Main_RecrDev_2014</t>
  </si>
  <si>
    <t>InitF_1UKOTB_Nets</t>
  </si>
  <si>
    <t>LO</t>
  </si>
  <si>
    <t>InitF_2Lines</t>
  </si>
  <si>
    <t>InitF_3UKMWT</t>
  </si>
  <si>
    <t>InitF_4French</t>
  </si>
  <si>
    <t>InitF_5Other</t>
  </si>
  <si>
    <t>InitF_6RecFish</t>
  </si>
  <si>
    <t>Q_extraSD_7_AutBass</t>
  </si>
  <si>
    <t>Q_extraSD_8_CGFS1</t>
  </si>
  <si>
    <t>SizeSel_1P_1_UKOTB_Nets</t>
  </si>
  <si>
    <t>SizeSel_1P_2_UKOTB_Nets</t>
  </si>
  <si>
    <t>SizeSel_1P_3_UKOTB_Nets</t>
  </si>
  <si>
    <t>SizeSel_1P_4_UKOTB_Nets</t>
  </si>
  <si>
    <t>SizeSel_1P_5_UKOTB_Nets</t>
  </si>
  <si>
    <t>SizeSel_1P_6_UKOTB_Nets</t>
  </si>
  <si>
    <t>SizeSel_2P_1_Lines</t>
  </si>
  <si>
    <t>SizeSel_2P_2_Lines</t>
  </si>
  <si>
    <t>SizeSel_3P_1_UKMWT</t>
  </si>
  <si>
    <t>SizeSel_3P_2_UKMWT</t>
  </si>
  <si>
    <t>SizeSel_4P_1_French</t>
  </si>
  <si>
    <t>SizeSel_4P_2_French</t>
  </si>
  <si>
    <t>SizeSel_7P_1_AutBass</t>
  </si>
  <si>
    <t>SizeSel_7P_2_AutBass</t>
  </si>
  <si>
    <t>SizeSel_7P_3_AutBass</t>
  </si>
  <si>
    <t>SizeSel_7P_4_AutBass</t>
  </si>
  <si>
    <t>SizeSel_7P_5_AutBass</t>
  </si>
  <si>
    <t>SizeSel_7P_6_AutBass</t>
  </si>
  <si>
    <t>SizeSel_8P_1_CGFS1</t>
  </si>
  <si>
    <t>SizeSel_8P_2_CGFS1</t>
  </si>
  <si>
    <t>SizeSel_8P_3_CGFS1</t>
  </si>
  <si>
    <t>SizeSel_8P_4_CGFS1</t>
  </si>
  <si>
    <t>SizeSel_8P_5_CGFS1</t>
  </si>
  <si>
    <t>SizeSel_8P_6_CGFS1</t>
  </si>
  <si>
    <t>AgeSel_7P_1_AutBass</t>
  </si>
  <si>
    <t>AgeSel_7P_2_AutBass</t>
  </si>
  <si>
    <t>Number_of_active_parameters_on_or_near_bounds:</t>
  </si>
  <si>
    <t>Active_count</t>
  </si>
  <si>
    <t>SPR_ratio_basis:</t>
  </si>
  <si>
    <t>(1-SPR)/(1-SPR_MSY)</t>
  </si>
  <si>
    <t>F_report_basis:</t>
  </si>
  <si>
    <t>B_ratio_denominator:</t>
  </si>
  <si>
    <t>LABEL</t>
  </si>
  <si>
    <t>StdDev</t>
  </si>
  <si>
    <t>(Val-1.0)/Stddev</t>
  </si>
  <si>
    <t>CumNorm</t>
  </si>
  <si>
    <t>SPB_Virgin</t>
  </si>
  <si>
    <t>SPB_Initial</t>
  </si>
  <si>
    <t>SPB_1985</t>
  </si>
  <si>
    <t>SPB_1986</t>
  </si>
  <si>
    <t>SPB_1987</t>
  </si>
  <si>
    <t>SPB_1988</t>
  </si>
  <si>
    <t>SPB_1989</t>
  </si>
  <si>
    <t>SPB_1990</t>
  </si>
  <si>
    <t>SPB_1991</t>
  </si>
  <si>
    <t>SPB_1992</t>
  </si>
  <si>
    <t>SPB_1993</t>
  </si>
  <si>
    <t>SPB_1994</t>
  </si>
  <si>
    <t>SPB_1995</t>
  </si>
  <si>
    <t>SPB_1996</t>
  </si>
  <si>
    <t>SPB_1997</t>
  </si>
  <si>
    <t>SPB_1998</t>
  </si>
  <si>
    <t>SPB_1999</t>
  </si>
  <si>
    <t>SPB_2000</t>
  </si>
  <si>
    <t>SPB_2001</t>
  </si>
  <si>
    <t>SPB_2002</t>
  </si>
  <si>
    <t>SPB_2003</t>
  </si>
  <si>
    <t>SPB_2004</t>
  </si>
  <si>
    <t>SPB_2005</t>
  </si>
  <si>
    <t>SPB_2006</t>
  </si>
  <si>
    <t>SPB_2007</t>
  </si>
  <si>
    <t>SPB_2008</t>
  </si>
  <si>
    <t>SPB_2009</t>
  </si>
  <si>
    <t>SPB_2010</t>
  </si>
  <si>
    <t>SPB_2011</t>
  </si>
  <si>
    <t>SPB_2012</t>
  </si>
  <si>
    <t>SPB_2013</t>
  </si>
  <si>
    <t>SPB_2014</t>
  </si>
  <si>
    <t>SPB_2015</t>
  </si>
  <si>
    <t>SPB_2016</t>
  </si>
  <si>
    <t>Recr_Virgin</t>
  </si>
  <si>
    <t>Recr_Initial</t>
  </si>
  <si>
    <t>Recr_1985</t>
  </si>
  <si>
    <t>Recr_1986</t>
  </si>
  <si>
    <t>Recr_1987</t>
  </si>
  <si>
    <t>Recr_1988</t>
  </si>
  <si>
    <t>Recr_1989</t>
  </si>
  <si>
    <t>Recr_1990</t>
  </si>
  <si>
    <t>Recr_1991</t>
  </si>
  <si>
    <t>Recr_1992</t>
  </si>
  <si>
    <t>Recr_1993</t>
  </si>
  <si>
    <t>Recr_1994</t>
  </si>
  <si>
    <t>Recr_1995</t>
  </si>
  <si>
    <t>Recr_1996</t>
  </si>
  <si>
    <t>Recr_1997</t>
  </si>
  <si>
    <t>Recr_1998</t>
  </si>
  <si>
    <t>Recr_1999</t>
  </si>
  <si>
    <t>Recr_2000</t>
  </si>
  <si>
    <t>Recr_2001</t>
  </si>
  <si>
    <t>Recr_2002</t>
  </si>
  <si>
    <t>Recr_2003</t>
  </si>
  <si>
    <t>Recr_2004</t>
  </si>
  <si>
    <t>Recr_2005</t>
  </si>
  <si>
    <t>Recr_2006</t>
  </si>
  <si>
    <t>Recr_2007</t>
  </si>
  <si>
    <t>Recr_2008</t>
  </si>
  <si>
    <t>Recr_2009</t>
  </si>
  <si>
    <t>Recr_2010</t>
  </si>
  <si>
    <t>Recr_2011</t>
  </si>
  <si>
    <t>Recr_2012</t>
  </si>
  <si>
    <t>Recr_2013</t>
  </si>
  <si>
    <t>Recr_2014</t>
  </si>
  <si>
    <t>Recr_2015</t>
  </si>
  <si>
    <t>Recr_2016</t>
  </si>
  <si>
    <t>SPRratio_1985</t>
  </si>
  <si>
    <t>SPRratio_1986</t>
  </si>
  <si>
    <t>SPRratio_1987</t>
  </si>
  <si>
    <t>SPRratio_1988</t>
  </si>
  <si>
    <t>SPRratio_1989</t>
  </si>
  <si>
    <t>SPRratio_1990</t>
  </si>
  <si>
    <t>SPRratio_1991</t>
  </si>
  <si>
    <t>SPRratio_1992</t>
  </si>
  <si>
    <t>SPRratio_1993</t>
  </si>
  <si>
    <t>SPRratio_1994</t>
  </si>
  <si>
    <t>SPRratio_1995</t>
  </si>
  <si>
    <t>SPRratio_1996</t>
  </si>
  <si>
    <t>SPRratio_1997</t>
  </si>
  <si>
    <t>SPRratio_1998</t>
  </si>
  <si>
    <t>SPRratio_1999</t>
  </si>
  <si>
    <t>SPRratio_2000</t>
  </si>
  <si>
    <t>SPRratio_2001</t>
  </si>
  <si>
    <t>SPRratio_2002</t>
  </si>
  <si>
    <t>SPRratio_2003</t>
  </si>
  <si>
    <t>SPRratio_2004</t>
  </si>
  <si>
    <t>SPRratio_2005</t>
  </si>
  <si>
    <t>SPRratio_2006</t>
  </si>
  <si>
    <t>SPRratio_2007</t>
  </si>
  <si>
    <t>SPRratio_2008</t>
  </si>
  <si>
    <t>SPRratio_2009</t>
  </si>
  <si>
    <t>SPRratio_2010</t>
  </si>
  <si>
    <t>SPRratio_2011</t>
  </si>
  <si>
    <t>SPRratio_2012</t>
  </si>
  <si>
    <t>SPRratio_2013</t>
  </si>
  <si>
    <t>SPRratio_2014</t>
  </si>
  <si>
    <t>SPRratio_2015</t>
  </si>
  <si>
    <t>SPRratio_2016</t>
  </si>
  <si>
    <t>F_1985</t>
  </si>
  <si>
    <t>F_1986</t>
  </si>
  <si>
    <t>F_1987</t>
  </si>
  <si>
    <t>F_1988</t>
  </si>
  <si>
    <t>F_1989</t>
  </si>
  <si>
    <t>F_1990</t>
  </si>
  <si>
    <t>F_1991</t>
  </si>
  <si>
    <t>F_1992</t>
  </si>
  <si>
    <t>F_1993</t>
  </si>
  <si>
    <t>F_1994</t>
  </si>
  <si>
    <t>F_1995</t>
  </si>
  <si>
    <t>F_1996</t>
  </si>
  <si>
    <t>F_1997</t>
  </si>
  <si>
    <t>F_1998</t>
  </si>
  <si>
    <t>F_1999</t>
  </si>
  <si>
    <t>F_2000</t>
  </si>
  <si>
    <t>F_2001</t>
  </si>
  <si>
    <t>F_2002</t>
  </si>
  <si>
    <t>F_2003</t>
  </si>
  <si>
    <t>F_2004</t>
  </si>
  <si>
    <t>F_2005</t>
  </si>
  <si>
    <t>F_2006</t>
  </si>
  <si>
    <t>F_2007</t>
  </si>
  <si>
    <t>F_2008</t>
  </si>
  <si>
    <t>F_2009</t>
  </si>
  <si>
    <t>F_2010</t>
  </si>
  <si>
    <t>F_2011</t>
  </si>
  <si>
    <t>F_2012</t>
  </si>
  <si>
    <t>F_2013</t>
  </si>
  <si>
    <t>F_2014</t>
  </si>
  <si>
    <t>F_2015</t>
  </si>
  <si>
    <t>F_2016</t>
  </si>
  <si>
    <t>Bratio_1985</t>
  </si>
  <si>
    <t>Bratio_1986</t>
  </si>
  <si>
    <t>Bratio_1987</t>
  </si>
  <si>
    <t>Bratio_1988</t>
  </si>
  <si>
    <t>Bratio_1989</t>
  </si>
  <si>
    <t>Bratio_1990</t>
  </si>
  <si>
    <t>Bratio_1991</t>
  </si>
  <si>
    <t>Bratio_1992</t>
  </si>
  <si>
    <t>Bratio_1993</t>
  </si>
  <si>
    <t>Bratio_1994</t>
  </si>
  <si>
    <t>Bratio_1995</t>
  </si>
  <si>
    <t>Bratio_1996</t>
  </si>
  <si>
    <t>Bratio_1997</t>
  </si>
  <si>
    <t>Bratio_1998</t>
  </si>
  <si>
    <t>Bratio_1999</t>
  </si>
  <si>
    <t>Bratio_2000</t>
  </si>
  <si>
    <t>Bratio_2001</t>
  </si>
  <si>
    <t>Bratio_2002</t>
  </si>
  <si>
    <t>Bratio_2003</t>
  </si>
  <si>
    <t>Bratio_2004</t>
  </si>
  <si>
    <t>Bratio_2005</t>
  </si>
  <si>
    <t>Bratio_2006</t>
  </si>
  <si>
    <t>Bratio_2007</t>
  </si>
  <si>
    <t>Bratio_2008</t>
  </si>
  <si>
    <t>Bratio_2009</t>
  </si>
  <si>
    <t>Bratio_2010</t>
  </si>
  <si>
    <t>Bratio_2011</t>
  </si>
  <si>
    <t>Bratio_2012</t>
  </si>
  <si>
    <t>Bratio_2013</t>
  </si>
  <si>
    <t>Bratio_2014</t>
  </si>
  <si>
    <t>Bratio_2015</t>
  </si>
  <si>
    <t>Bratio_2016</t>
  </si>
  <si>
    <t>SSB_Unfished</t>
  </si>
  <si>
    <t>TotBio_Unfished</t>
  </si>
  <si>
    <t>SmryBio_Unfished</t>
  </si>
  <si>
    <t>Recr_Unfished</t>
  </si>
  <si>
    <t>SSB_Btgt</t>
  </si>
  <si>
    <t>SPR_Btgt</t>
  </si>
  <si>
    <t>Fstd_Btgt</t>
  </si>
  <si>
    <t>TotYield_Btgt</t>
  </si>
  <si>
    <t>SSB_SPRtgt</t>
  </si>
  <si>
    <t>Fstd_SPRtgt</t>
  </si>
  <si>
    <t>TotYield_SPRtgt</t>
  </si>
  <si>
    <t>SSB_MSY</t>
  </si>
  <si>
    <t>SPR_MSY</t>
  </si>
  <si>
    <t>Fstd_MSY</t>
  </si>
  <si>
    <t>TotYield_MSY</t>
  </si>
  <si>
    <t>RetYield_MSY</t>
  </si>
  <si>
    <t>Bzero_again</t>
  </si>
  <si>
    <t>Year</t>
  </si>
  <si>
    <t>Fleet/Svy</t>
  </si>
  <si>
    <t>G_pattern</t>
  </si>
  <si>
    <t>Gender</t>
  </si>
  <si>
    <t>Seas</t>
  </si>
  <si>
    <t>Area</t>
  </si>
  <si>
    <t>Used?</t>
  </si>
  <si>
    <t>Index</t>
  </si>
  <si>
    <t>Gpattern</t>
  </si>
  <si>
    <t>Bseas</t>
  </si>
  <si>
    <t>Sub_Morph</t>
  </si>
  <si>
    <t>Sub_Morph_Dist</t>
  </si>
  <si>
    <t>Gpattern_Gender</t>
  </si>
  <si>
    <t>Gpattern_Gender_Bseas</t>
  </si>
  <si>
    <t>BirthAge_Rel_Jan1</t>
  </si>
  <si>
    <t>in</t>
  </si>
  <si>
    <t>endyear</t>
  </si>
  <si>
    <t>Source_area</t>
  </si>
  <si>
    <t>Dest_area</t>
  </si>
  <si>
    <t>minage</t>
  </si>
  <si>
    <t>maxage</t>
  </si>
  <si>
    <t>F_Method:</t>
  </si>
  <si>
    <t>Continuous_F;_(NOTE:_F_std_adjusts_for_seasdur_but_each_fleet_F_is_annual)</t>
  </si>
  <si>
    <t>F_std_units:</t>
  </si>
  <si>
    <t>Bio</t>
  </si>
  <si>
    <t>Yr</t>
  </si>
  <si>
    <t>F_std</t>
  </si>
  <si>
    <t>init_yr</t>
  </si>
  <si>
    <t>Name</t>
  </si>
  <si>
    <t>Yr.S</t>
  </si>
  <si>
    <t>Obs</t>
  </si>
  <si>
    <t>Exp</t>
  </si>
  <si>
    <t>se</t>
  </si>
  <si>
    <t>F</t>
  </si>
  <si>
    <t>Like</t>
  </si>
  <si>
    <t>-1.#IND</t>
  </si>
  <si>
    <t>BioSmry_age:_0</t>
  </si>
  <si>
    <t>Continuous_F</t>
  </si>
  <si>
    <t>Era</t>
  </si>
  <si>
    <t>Bio_all</t>
  </si>
  <si>
    <t>Bio_smry</t>
  </si>
  <si>
    <t>SpawnBio</t>
  </si>
  <si>
    <t>Recruit_0</t>
  </si>
  <si>
    <t>Spbio_GP:1</t>
  </si>
  <si>
    <t>SmryBio_SX:1_GP:1</t>
  </si>
  <si>
    <t>SmryNum_SX:1_GP:1</t>
  </si>
  <si>
    <t>sel(B):_1</t>
  </si>
  <si>
    <t>dead(B):_1</t>
  </si>
  <si>
    <t>retain(B):_1</t>
  </si>
  <si>
    <t>sel(N):_1</t>
  </si>
  <si>
    <t>dead(N):_1</t>
  </si>
  <si>
    <t>retain(N):_1</t>
  </si>
  <si>
    <t>obs_cat:_1</t>
  </si>
  <si>
    <t>F:_1</t>
  </si>
  <si>
    <t>sel(B):_2</t>
  </si>
  <si>
    <t>dead(B):_2</t>
  </si>
  <si>
    <t>retain(B):_2</t>
  </si>
  <si>
    <t>sel(N):_2</t>
  </si>
  <si>
    <t>dead(N):_2</t>
  </si>
  <si>
    <t>retain(N):_2</t>
  </si>
  <si>
    <t>obs_cat:_2</t>
  </si>
  <si>
    <t>F:_2</t>
  </si>
  <si>
    <t>sel(B):_3</t>
  </si>
  <si>
    <t>dead(B):_3</t>
  </si>
  <si>
    <t>retain(B):_3</t>
  </si>
  <si>
    <t>sel(N):_3</t>
  </si>
  <si>
    <t>dead(N):_3</t>
  </si>
  <si>
    <t>retain(N):_3</t>
  </si>
  <si>
    <t>obs_cat:_3</t>
  </si>
  <si>
    <t>F:_3</t>
  </si>
  <si>
    <t>sel(B):_4</t>
  </si>
  <si>
    <t>dead(B):_4</t>
  </si>
  <si>
    <t>retain(B):_4</t>
  </si>
  <si>
    <t>sel(N):_4</t>
  </si>
  <si>
    <t>dead(N):_4</t>
  </si>
  <si>
    <t>retain(N):_4</t>
  </si>
  <si>
    <t>obs_cat:_4</t>
  </si>
  <si>
    <t>F:_4</t>
  </si>
  <si>
    <t>sel(B):_5</t>
  </si>
  <si>
    <t>dead(B):_5</t>
  </si>
  <si>
    <t>retain(B):_5</t>
  </si>
  <si>
    <t>sel(N):_5</t>
  </si>
  <si>
    <t>dead(N):_5</t>
  </si>
  <si>
    <t>retain(N):_5</t>
  </si>
  <si>
    <t>obs_cat:_5</t>
  </si>
  <si>
    <t>F:_5</t>
  </si>
  <si>
    <t>sel(B):_6</t>
  </si>
  <si>
    <t>dead(B):_6</t>
  </si>
  <si>
    <t>retain(B):_6</t>
  </si>
  <si>
    <t>sel(N):_6</t>
  </si>
  <si>
    <t>dead(N):_6</t>
  </si>
  <si>
    <t>retain(N):_6</t>
  </si>
  <si>
    <t>obs_cat:_6</t>
  </si>
  <si>
    <t>F:_6</t>
  </si>
  <si>
    <t>SPB_vir_LH</t>
  </si>
  <si>
    <t>VIRG</t>
  </si>
  <si>
    <t>INIT</t>
  </si>
  <si>
    <t>TIME</t>
  </si>
  <si>
    <t>SPR_series_uses_R0=</t>
  </si>
  <si>
    <t>###note_Y/R_unit_is_Dead_Biomass</t>
  </si>
  <si>
    <t>Depletion_method:</t>
  </si>
  <si>
    <t>F_std_method:</t>
  </si>
  <si>
    <t>SPR_std_method:</t>
  </si>
  <si>
    <t>Bio_Smry</t>
  </si>
  <si>
    <t>SPBzero</t>
  </si>
  <si>
    <t>SPBfished</t>
  </si>
  <si>
    <t>SPBfished/R</t>
  </si>
  <si>
    <t>SPR</t>
  </si>
  <si>
    <t>SPR_std</t>
  </si>
  <si>
    <t>Y/R</t>
  </si>
  <si>
    <t>GenTime</t>
  </si>
  <si>
    <t>Deplete</t>
  </si>
  <si>
    <t>Actual:</t>
  </si>
  <si>
    <t>Num_Smry</t>
  </si>
  <si>
    <t>MnAge_Smry</t>
  </si>
  <si>
    <t>Enc_Catch</t>
  </si>
  <si>
    <t>Dead_Catch</t>
  </si>
  <si>
    <t>Retain_Catch</t>
  </si>
  <si>
    <t>MnAge_Catch</t>
  </si>
  <si>
    <t>SPB</t>
  </si>
  <si>
    <t>Recruits</t>
  </si>
  <si>
    <t>Tot_Exploit</t>
  </si>
  <si>
    <t>More_F(by_Morph):</t>
  </si>
  <si>
    <t>aveF_1</t>
  </si>
  <si>
    <t>maxF_1</t>
  </si>
  <si>
    <t>Enc_Catch_B</t>
  </si>
  <si>
    <t>Dead_Catch_B</t>
  </si>
  <si>
    <t>Retain_Catch_B</t>
  </si>
  <si>
    <t>Enc_Catch_N</t>
  </si>
  <si>
    <t>Dead_Catch_N</t>
  </si>
  <si>
    <t>Retain_Catch_N</t>
  </si>
  <si>
    <t>sum_Apical_F</t>
  </si>
  <si>
    <t>F=Z-M</t>
  </si>
  <si>
    <t>&amp;</t>
  </si>
  <si>
    <t>NOTE:_GENTIME_is_fecundity_weighted_mean_age</t>
  </si>
  <si>
    <t>NOTE:_MnAgeSmry_is_numbers_weighted_meanage_at_and_above_smryage(not_accounting_for_birthseason_offsets)</t>
  </si>
  <si>
    <t>F_report_basis_is_not_=2;_so_info_below_is_not_F/Fmsy</t>
  </si>
  <si>
    <t>MSY_basis:_calculate_FMSY</t>
  </si>
  <si>
    <t>B/Bmsy</t>
  </si>
  <si>
    <t>F/Fmsy</t>
  </si>
  <si>
    <t>Function:</t>
  </si>
  <si>
    <t>Ln(R0)</t>
  </si>
  <si>
    <t>steep</t>
  </si>
  <si>
    <t>sigmaR</t>
  </si>
  <si>
    <t>env_link_</t>
  </si>
  <si>
    <t>init_eq</t>
  </si>
  <si>
    <t>main_recdev:start_end</t>
  </si>
  <si>
    <t>breakpoints_for_bias_adjustment_ramp</t>
  </si>
  <si>
    <t>ERA</t>
  </si>
  <si>
    <t>N</t>
  </si>
  <si>
    <t>RMSE</t>
  </si>
  <si>
    <t>RMSE^2/sigmaR^2</t>
  </si>
  <si>
    <t>mean_BiasAdj</t>
  </si>
  <si>
    <t>main</t>
  </si>
  <si>
    <t>early</t>
  </si>
  <si>
    <t>year</t>
  </si>
  <si>
    <t>spawn_bio</t>
  </si>
  <si>
    <t>exp_recr</t>
  </si>
  <si>
    <t>with_env</t>
  </si>
  <si>
    <t>adjusted</t>
  </si>
  <si>
    <t>pred_recr</t>
  </si>
  <si>
    <t>biasadj</t>
  </si>
  <si>
    <t>era</t>
  </si>
  <si>
    <t>S/Rcurve</t>
  </si>
  <si>
    <t>Virg</t>
  </si>
  <si>
    <t>-</t>
  </si>
  <si>
    <t>Init_age</t>
  </si>
  <si>
    <t>Main</t>
  </si>
  <si>
    <t>Vuln_bio</t>
  </si>
  <si>
    <t>Calc_Q</t>
  </si>
  <si>
    <t>Eff_Q</t>
  </si>
  <si>
    <t>SE</t>
  </si>
  <si>
    <t>Dev</t>
  </si>
  <si>
    <t>Like+log(s)</t>
  </si>
  <si>
    <t>Supr_Per</t>
  </si>
  <si>
    <t>Use</t>
  </si>
  <si>
    <t>Do_Power</t>
  </si>
  <si>
    <t>Power</t>
  </si>
  <si>
    <t>Do_Env_var</t>
  </si>
  <si>
    <t>Env_Link</t>
  </si>
  <si>
    <t>Do_ExtraVar</t>
  </si>
  <si>
    <t>Qtype</t>
  </si>
  <si>
    <t>Q</t>
  </si>
  <si>
    <t>Num=0/Bio=1</t>
  </si>
  <si>
    <t>Err_type</t>
  </si>
  <si>
    <t>Npos</t>
  </si>
  <si>
    <t>r.m.s.e.</t>
  </si>
  <si>
    <t>mean_input_SE</t>
  </si>
  <si>
    <t>Input+VarAdj</t>
  </si>
  <si>
    <t>Input+VarAdj+extra</t>
  </si>
  <si>
    <t>VarAdj</t>
  </si>
  <si>
    <t>New_VarAdj</t>
  </si>
  <si>
    <t>pen_mean_Qdev</t>
  </si>
  <si>
    <t>rmse_Qdev</t>
  </si>
  <si>
    <t>rmse_Qdev_not_in_logL</t>
  </si>
  <si>
    <t>pen_mean_Qdev_not_in_logL_in_randwalk_approach</t>
  </si>
  <si>
    <t>Q_parm_assignments</t>
  </si>
  <si>
    <t>Discard_units_options</t>
  </si>
  <si>
    <t>discard_in_biomass(mt)_or_numbers(1000s)_to_match_catchunits_of_fleet</t>
  </si>
  <si>
    <t>discard_as_fraction_of_total_catch(based_on_bio_or_num_depending_on_fleet_catchunits)</t>
  </si>
  <si>
    <t>discard_as_numbers(1000s)_regardless_of_fleet_catchunits</t>
  </si>
  <si>
    <t>Discard_errtype_options</t>
  </si>
  <si>
    <t>&gt;1:</t>
  </si>
  <si>
    <t>log(L)_based_on_T_distribution_with_specified_DF</t>
  </si>
  <si>
    <t>log(L)_based_on_normal_with_Std_in_as_CV</t>
  </si>
  <si>
    <t>-1:</t>
  </si>
  <si>
    <t>log(L)_based_on_normal_with_Std_in_as_stddev</t>
  </si>
  <si>
    <t>-2:</t>
  </si>
  <si>
    <t>log(L)_based_on_lognormal_with_Std_in_as_stddev_in_logspace</t>
  </si>
  <si>
    <t>#_Fleet</t>
  </si>
  <si>
    <t>units</t>
  </si>
  <si>
    <t>errtype</t>
  </si>
  <si>
    <t>Std_in</t>
  </si>
  <si>
    <t>Std_use</t>
  </si>
  <si>
    <t>SuprPer</t>
  </si>
  <si>
    <t>Obs_cat</t>
  </si>
  <si>
    <t>Exp_cat</t>
  </si>
  <si>
    <t>F_rate</t>
  </si>
  <si>
    <t>MEAN_BODY_WT_OUTPUT</t>
  </si>
  <si>
    <t>Mkt</t>
  </si>
  <si>
    <t>CV</t>
  </si>
  <si>
    <t>NeglogL</t>
  </si>
  <si>
    <t>Neg(logL+log(s))</t>
  </si>
  <si>
    <t>Nsamp</t>
  </si>
  <si>
    <t>effN</t>
  </si>
  <si>
    <t>Period</t>
  </si>
  <si>
    <t>skip</t>
  </si>
  <si>
    <t>mean_effN</t>
  </si>
  <si>
    <t>mean(inputN*Adj)</t>
  </si>
  <si>
    <t>HarMean(effN)</t>
  </si>
  <si>
    <t>Mean(effN/inputN)</t>
  </si>
  <si>
    <t>MeaneffN/MeaninputN</t>
  </si>
  <si>
    <t>Var_Adj</t>
  </si>
  <si>
    <t>Ageerr</t>
  </si>
  <si>
    <t>Lbin_lo</t>
  </si>
  <si>
    <t>Lbin_hi</t>
  </si>
  <si>
    <t>#_none</t>
  </si>
  <si>
    <t>N_obs</t>
  </si>
  <si>
    <t>len_bins</t>
  </si>
  <si>
    <t>freq</t>
  </si>
  <si>
    <t>cum</t>
  </si>
  <si>
    <t>age_bins</t>
  </si>
  <si>
    <t>Lsel_is_length_selectivity</t>
  </si>
  <si>
    <t>RET_is_retention</t>
  </si>
  <si>
    <t>MORT_is_discard_mortality</t>
  </si>
  <si>
    <t>KEEP_is_sel*retain</t>
  </si>
  <si>
    <t>DEAD_is_sel*(retain+(1-retain)*discmort);</t>
  </si>
  <si>
    <t>Year_styr-3_(1982)_stores_average_used_for_benchmark</t>
  </si>
  <si>
    <t>Factor</t>
  </si>
  <si>
    <t>gender</t>
  </si>
  <si>
    <t>label</t>
  </si>
  <si>
    <t>Lsel</t>
  </si>
  <si>
    <t>1982_1_Lsel</t>
  </si>
  <si>
    <t>1985_1_Lsel</t>
  </si>
  <si>
    <t>1982_2_Lsel</t>
  </si>
  <si>
    <t>1985_2_Lsel</t>
  </si>
  <si>
    <t>1982_3_Lsel</t>
  </si>
  <si>
    <t>1985_3_Lsel</t>
  </si>
  <si>
    <t>1982_4_Lsel</t>
  </si>
  <si>
    <t>1985_4_Lsel</t>
  </si>
  <si>
    <t>1982_5_Lsel</t>
  </si>
  <si>
    <t>1985_5_Lsel</t>
  </si>
  <si>
    <t>1982_6_Lsel</t>
  </si>
  <si>
    <t>1985_6_Lsel</t>
  </si>
  <si>
    <t>1985_7_Lsel</t>
  </si>
  <si>
    <t>1985_8_Lsel</t>
  </si>
  <si>
    <t>Keep</t>
  </si>
  <si>
    <t>1982_1_Keep</t>
  </si>
  <si>
    <t>Dead</t>
  </si>
  <si>
    <t>1982_1_Dead</t>
  </si>
  <si>
    <t>Ret</t>
  </si>
  <si>
    <t>1985_1_Ret</t>
  </si>
  <si>
    <t>Mort</t>
  </si>
  <si>
    <t>1985_1_Mort</t>
  </si>
  <si>
    <t>1985_1_Keep</t>
  </si>
  <si>
    <t>1985_1_Dead</t>
  </si>
  <si>
    <t>1982_2_Keep</t>
  </si>
  <si>
    <t>1982_2_Dead</t>
  </si>
  <si>
    <t>1985_2_Ret</t>
  </si>
  <si>
    <t>1985_2_Mort</t>
  </si>
  <si>
    <t>1985_2_Keep</t>
  </si>
  <si>
    <t>1985_2_Dead</t>
  </si>
  <si>
    <t>1982_3_Keep</t>
  </si>
  <si>
    <t>1982_3_Dead</t>
  </si>
  <si>
    <t>1985_3_Ret</t>
  </si>
  <si>
    <t>1985_3_Mort</t>
  </si>
  <si>
    <t>1985_3_Keep</t>
  </si>
  <si>
    <t>1985_3_Dead</t>
  </si>
  <si>
    <t>1982_4_Keep</t>
  </si>
  <si>
    <t>1982_4_Dead</t>
  </si>
  <si>
    <t>1985_4_Ret</t>
  </si>
  <si>
    <t>1985_4_Mort</t>
  </si>
  <si>
    <t>1985_4_Keep</t>
  </si>
  <si>
    <t>1985_4_Dead</t>
  </si>
  <si>
    <t>1982_5_Keep</t>
  </si>
  <si>
    <t>1982_5_Dead</t>
  </si>
  <si>
    <t>1985_5_Ret</t>
  </si>
  <si>
    <t>1985_5_Mort</t>
  </si>
  <si>
    <t>1985_5_Keep</t>
  </si>
  <si>
    <t>1985_5_Dead</t>
  </si>
  <si>
    <t>1982_6_Keep</t>
  </si>
  <si>
    <t>1982_6_Dead</t>
  </si>
  <si>
    <t>1985_6_Ret</t>
  </si>
  <si>
    <t>1985_6_Mort</t>
  </si>
  <si>
    <t>1985_6_Keep</t>
  </si>
  <si>
    <t>1985_6_Dead</t>
  </si>
  <si>
    <t>Asel_is_age_selectivity_alone</t>
  </si>
  <si>
    <t>Asel2_is_sizesel*size_at_age(ALK)</t>
  </si>
  <si>
    <t>COMBINED_ALK*selL*selA*wtlen*ret*discmort_in_makefishsel_yr:</t>
  </si>
  <si>
    <t>With_MeanSel_From:</t>
  </si>
  <si>
    <t>factor</t>
  </si>
  <si>
    <t>fleet</t>
  </si>
  <si>
    <t>seas</t>
  </si>
  <si>
    <t>morph</t>
  </si>
  <si>
    <t>Asel</t>
  </si>
  <si>
    <t>1982_1Asel</t>
  </si>
  <si>
    <t>1985_1Asel</t>
  </si>
  <si>
    <t>1982_2Asel</t>
  </si>
  <si>
    <t>1985_2Asel</t>
  </si>
  <si>
    <t>1982_3Asel</t>
  </si>
  <si>
    <t>1985_3Asel</t>
  </si>
  <si>
    <t>1982_4Asel</t>
  </si>
  <si>
    <t>1985_4Asel</t>
  </si>
  <si>
    <t>1982_5Asel</t>
  </si>
  <si>
    <t>1985_5Asel</t>
  </si>
  <si>
    <t>1982_6Asel</t>
  </si>
  <si>
    <t>1985_6Asel</t>
  </si>
  <si>
    <t>1985_7Asel</t>
  </si>
  <si>
    <t>1985_8Asel</t>
  </si>
  <si>
    <t>Fecund</t>
  </si>
  <si>
    <t>1982_Fecund</t>
  </si>
  <si>
    <t>Asel2</t>
  </si>
  <si>
    <t>1982_1_Asel2</t>
  </si>
  <si>
    <t>bodywt</t>
  </si>
  <si>
    <t>1982_1_bodywt</t>
  </si>
  <si>
    <t>1982_2_Asel2</t>
  </si>
  <si>
    <t>1982_2_bodywt</t>
  </si>
  <si>
    <t>1982_3_Asel2</t>
  </si>
  <si>
    <t>1982_3_bodywt</t>
  </si>
  <si>
    <t>1982_4_Asel2</t>
  </si>
  <si>
    <t>1982_4_bodywt</t>
  </si>
  <si>
    <t>1982_5_Asel2</t>
  </si>
  <si>
    <t>1982_5_bodywt</t>
  </si>
  <si>
    <t>1982_6_Asel2</t>
  </si>
  <si>
    <t>1982_6_bodywt</t>
  </si>
  <si>
    <t>1985_Fecund</t>
  </si>
  <si>
    <t>1985_1_Asel2</t>
  </si>
  <si>
    <t>1985_1_bodywt</t>
  </si>
  <si>
    <t>1985_2_Asel2</t>
  </si>
  <si>
    <t>1985_2_bodywt</t>
  </si>
  <si>
    <t>1985_3_Asel2</t>
  </si>
  <si>
    <t>1985_3_bodywt</t>
  </si>
  <si>
    <t>1985_4_Asel2</t>
  </si>
  <si>
    <t>1985_4_bodywt</t>
  </si>
  <si>
    <t>1985_5_Asel2</t>
  </si>
  <si>
    <t>1985_5_bodywt</t>
  </si>
  <si>
    <t>1985_6_Asel2</t>
  </si>
  <si>
    <t>1985_6_bodywt</t>
  </si>
  <si>
    <t>1986_Fecund</t>
  </si>
  <si>
    <t>1986_1_Asel2</t>
  </si>
  <si>
    <t>1986_1_bodywt</t>
  </si>
  <si>
    <t>1986_2_Asel2</t>
  </si>
  <si>
    <t>1986_2_bodywt</t>
  </si>
  <si>
    <t>1986_3_Asel2</t>
  </si>
  <si>
    <t>1986_3_bodywt</t>
  </si>
  <si>
    <t>1986_4_Asel2</t>
  </si>
  <si>
    <t>1986_4_bodywt</t>
  </si>
  <si>
    <t>1986_5_Asel2</t>
  </si>
  <si>
    <t>1986_5_bodywt</t>
  </si>
  <si>
    <t>1986_6_Asel2</t>
  </si>
  <si>
    <t>1986_6_bodywt</t>
  </si>
  <si>
    <t>1987_Fecund</t>
  </si>
  <si>
    <t>1987_1_Asel2</t>
  </si>
  <si>
    <t>1987_1_bodywt</t>
  </si>
  <si>
    <t>1987_2_Asel2</t>
  </si>
  <si>
    <t>1987_2_bodywt</t>
  </si>
  <si>
    <t>1987_3_Asel2</t>
  </si>
  <si>
    <t>1987_3_bodywt</t>
  </si>
  <si>
    <t>1987_4_Asel2</t>
  </si>
  <si>
    <t>1987_4_bodywt</t>
  </si>
  <si>
    <t>1987_5_Asel2</t>
  </si>
  <si>
    <t>1987_5_bodywt</t>
  </si>
  <si>
    <t>1987_6_Asel2</t>
  </si>
  <si>
    <t>1987_6_bodywt</t>
  </si>
  <si>
    <t>1988_Fecund</t>
  </si>
  <si>
    <t>1988_1_Asel2</t>
  </si>
  <si>
    <t>1988_1_bodywt</t>
  </si>
  <si>
    <t>1988_2_Asel2</t>
  </si>
  <si>
    <t>1988_2_bodywt</t>
  </si>
  <si>
    <t>1988_3_Asel2</t>
  </si>
  <si>
    <t>1988_3_bodywt</t>
  </si>
  <si>
    <t>1988_4_Asel2</t>
  </si>
  <si>
    <t>1988_4_bodywt</t>
  </si>
  <si>
    <t>1988_5_Asel2</t>
  </si>
  <si>
    <t>1988_5_bodywt</t>
  </si>
  <si>
    <t>1988_6_Asel2</t>
  </si>
  <si>
    <t>1988_6_bodywt</t>
  </si>
  <si>
    <t>1989_Fecund</t>
  </si>
  <si>
    <t>1989_1_Asel2</t>
  </si>
  <si>
    <t>1989_1_bodywt</t>
  </si>
  <si>
    <t>1989_2_Asel2</t>
  </si>
  <si>
    <t>1989_2_bodywt</t>
  </si>
  <si>
    <t>1989_3_Asel2</t>
  </si>
  <si>
    <t>1989_3_bodywt</t>
  </si>
  <si>
    <t>1989_4_Asel2</t>
  </si>
  <si>
    <t>1989_4_bodywt</t>
  </si>
  <si>
    <t>1989_5_Asel2</t>
  </si>
  <si>
    <t>1989_5_bodywt</t>
  </si>
  <si>
    <t>1989_6_Asel2</t>
  </si>
  <si>
    <t>1989_6_bodywt</t>
  </si>
  <si>
    <t>1990_Fecund</t>
  </si>
  <si>
    <t>1990_1_Asel2</t>
  </si>
  <si>
    <t>1990_1_bodywt</t>
  </si>
  <si>
    <t>1990_2_Asel2</t>
  </si>
  <si>
    <t>1990_2_bodywt</t>
  </si>
  <si>
    <t>1990_3_Asel2</t>
  </si>
  <si>
    <t>1990_3_bodywt</t>
  </si>
  <si>
    <t>1990_4_Asel2</t>
  </si>
  <si>
    <t>1990_4_bodywt</t>
  </si>
  <si>
    <t>1990_5_Asel2</t>
  </si>
  <si>
    <t>1990_5_bodywt</t>
  </si>
  <si>
    <t>1990_6_Asel2</t>
  </si>
  <si>
    <t>1990_6_bodywt</t>
  </si>
  <si>
    <t>1991_Fecund</t>
  </si>
  <si>
    <t>1991_1_Asel2</t>
  </si>
  <si>
    <t>1991_1_bodywt</t>
  </si>
  <si>
    <t>1991_2_Asel2</t>
  </si>
  <si>
    <t>1991_2_bodywt</t>
  </si>
  <si>
    <t>1991_3_Asel2</t>
  </si>
  <si>
    <t>1991_3_bodywt</t>
  </si>
  <si>
    <t>1991_4_Asel2</t>
  </si>
  <si>
    <t>1991_4_bodywt</t>
  </si>
  <si>
    <t>1991_5_Asel2</t>
  </si>
  <si>
    <t>1991_5_bodywt</t>
  </si>
  <si>
    <t>1991_6_Asel2</t>
  </si>
  <si>
    <t>1991_6_bodywt</t>
  </si>
  <si>
    <t>1992_Fecund</t>
  </si>
  <si>
    <t>1992_1_Asel2</t>
  </si>
  <si>
    <t>1992_1_bodywt</t>
  </si>
  <si>
    <t>1992_2_Asel2</t>
  </si>
  <si>
    <t>1992_2_bodywt</t>
  </si>
  <si>
    <t>1992_3_Asel2</t>
  </si>
  <si>
    <t>1992_3_bodywt</t>
  </si>
  <si>
    <t>1992_4_Asel2</t>
  </si>
  <si>
    <t>1992_4_bodywt</t>
  </si>
  <si>
    <t>1992_5_Asel2</t>
  </si>
  <si>
    <t>1992_5_bodywt</t>
  </si>
  <si>
    <t>1992_6_Asel2</t>
  </si>
  <si>
    <t>1992_6_bodywt</t>
  </si>
  <si>
    <t>1993_Fecund</t>
  </si>
  <si>
    <t>1993_1_Asel2</t>
  </si>
  <si>
    <t>1993_1_bodywt</t>
  </si>
  <si>
    <t>1993_2_Asel2</t>
  </si>
  <si>
    <t>1993_2_bodywt</t>
  </si>
  <si>
    <t>1993_3_Asel2</t>
  </si>
  <si>
    <t>1993_3_bodywt</t>
  </si>
  <si>
    <t>1993_4_Asel2</t>
  </si>
  <si>
    <t>1993_4_bodywt</t>
  </si>
  <si>
    <t>1993_5_Asel2</t>
  </si>
  <si>
    <t>1993_5_bodywt</t>
  </si>
  <si>
    <t>1993_6_Asel2</t>
  </si>
  <si>
    <t>1993_6_bodywt</t>
  </si>
  <si>
    <t>1994_Fecund</t>
  </si>
  <si>
    <t>1994_1_Asel2</t>
  </si>
  <si>
    <t>1994_1_bodywt</t>
  </si>
  <si>
    <t>1994_2_Asel2</t>
  </si>
  <si>
    <t>1994_2_bodywt</t>
  </si>
  <si>
    <t>1994_3_Asel2</t>
  </si>
  <si>
    <t>1994_3_bodywt</t>
  </si>
  <si>
    <t>1994_4_Asel2</t>
  </si>
  <si>
    <t>1994_4_bodywt</t>
  </si>
  <si>
    <t>1994_5_Asel2</t>
  </si>
  <si>
    <t>1994_5_bodywt</t>
  </si>
  <si>
    <t>1994_6_Asel2</t>
  </si>
  <si>
    <t>1994_6_bodywt</t>
  </si>
  <si>
    <t>1995_Fecund</t>
  </si>
  <si>
    <t>1995_1_Asel2</t>
  </si>
  <si>
    <t>1995_1_bodywt</t>
  </si>
  <si>
    <t>1995_2_Asel2</t>
  </si>
  <si>
    <t>1995_2_bodywt</t>
  </si>
  <si>
    <t>1995_3_Asel2</t>
  </si>
  <si>
    <t>1995_3_bodywt</t>
  </si>
  <si>
    <t>1995_4_Asel2</t>
  </si>
  <si>
    <t>1995_4_bodywt</t>
  </si>
  <si>
    <t>1995_5_Asel2</t>
  </si>
  <si>
    <t>1995_5_bodywt</t>
  </si>
  <si>
    <t>1995_6_Asel2</t>
  </si>
  <si>
    <t>1995_6_bodywt</t>
  </si>
  <si>
    <t>1996_Fecund</t>
  </si>
  <si>
    <t>1996_1_Asel2</t>
  </si>
  <si>
    <t>1996_1_bodywt</t>
  </si>
  <si>
    <t>1996_2_Asel2</t>
  </si>
  <si>
    <t>1996_2_bodywt</t>
  </si>
  <si>
    <t>1996_3_Asel2</t>
  </si>
  <si>
    <t>1996_3_bodywt</t>
  </si>
  <si>
    <t>1996_4_Asel2</t>
  </si>
  <si>
    <t>1996_4_bodywt</t>
  </si>
  <si>
    <t>1996_5_Asel2</t>
  </si>
  <si>
    <t>1996_5_bodywt</t>
  </si>
  <si>
    <t>1996_6_Asel2</t>
  </si>
  <si>
    <t>1996_6_bodywt</t>
  </si>
  <si>
    <t>1997_Fecund</t>
  </si>
  <si>
    <t>1997_1_Asel2</t>
  </si>
  <si>
    <t>1997_1_bodywt</t>
  </si>
  <si>
    <t>1997_2_Asel2</t>
  </si>
  <si>
    <t>1997_2_bodywt</t>
  </si>
  <si>
    <t>1997_3_Asel2</t>
  </si>
  <si>
    <t>1997_3_bodywt</t>
  </si>
  <si>
    <t>1997_4_Asel2</t>
  </si>
  <si>
    <t>1997_4_bodywt</t>
  </si>
  <si>
    <t>1997_5_Asel2</t>
  </si>
  <si>
    <t>1997_5_bodywt</t>
  </si>
  <si>
    <t>1997_6_Asel2</t>
  </si>
  <si>
    <t>1997_6_bodywt</t>
  </si>
  <si>
    <t>1998_Fecund</t>
  </si>
  <si>
    <t>1998_1_Asel2</t>
  </si>
  <si>
    <t>1998_1_bodywt</t>
  </si>
  <si>
    <t>1998_2_Asel2</t>
  </si>
  <si>
    <t>1998_2_bodywt</t>
  </si>
  <si>
    <t>1998_3_Asel2</t>
  </si>
  <si>
    <t>1998_3_bodywt</t>
  </si>
  <si>
    <t>1998_4_Asel2</t>
  </si>
  <si>
    <t>1998_4_bodywt</t>
  </si>
  <si>
    <t>1998_5_Asel2</t>
  </si>
  <si>
    <t>1998_5_bodywt</t>
  </si>
  <si>
    <t>1998_6_Asel2</t>
  </si>
  <si>
    <t>1998_6_bodywt</t>
  </si>
  <si>
    <t>1999_Fecund</t>
  </si>
  <si>
    <t>1999_1_Asel2</t>
  </si>
  <si>
    <t>1999_1_bodywt</t>
  </si>
  <si>
    <t>1999_2_Asel2</t>
  </si>
  <si>
    <t>1999_2_bodywt</t>
  </si>
  <si>
    <t>1999_3_Asel2</t>
  </si>
  <si>
    <t>1999_3_bodywt</t>
  </si>
  <si>
    <t>1999_4_Asel2</t>
  </si>
  <si>
    <t>1999_4_bodywt</t>
  </si>
  <si>
    <t>1999_5_Asel2</t>
  </si>
  <si>
    <t>1999_5_bodywt</t>
  </si>
  <si>
    <t>1999_6_Asel2</t>
  </si>
  <si>
    <t>1999_6_bodywt</t>
  </si>
  <si>
    <t>2000_Fecund</t>
  </si>
  <si>
    <t>2000_1_Asel2</t>
  </si>
  <si>
    <t>2000_1_bodywt</t>
  </si>
  <si>
    <t>2000_2_Asel2</t>
  </si>
  <si>
    <t>2000_2_bodywt</t>
  </si>
  <si>
    <t>2000_3_Asel2</t>
  </si>
  <si>
    <t>2000_3_bodywt</t>
  </si>
  <si>
    <t>2000_4_Asel2</t>
  </si>
  <si>
    <t>2000_4_bodywt</t>
  </si>
  <si>
    <t>2000_5_Asel2</t>
  </si>
  <si>
    <t>2000_5_bodywt</t>
  </si>
  <si>
    <t>2000_6_Asel2</t>
  </si>
  <si>
    <t>2000_6_bodywt</t>
  </si>
  <si>
    <t>2001_Fecund</t>
  </si>
  <si>
    <t>2001_1_Asel2</t>
  </si>
  <si>
    <t>2001_1_bodywt</t>
  </si>
  <si>
    <t>2001_2_Asel2</t>
  </si>
  <si>
    <t>2001_2_bodywt</t>
  </si>
  <si>
    <t>2001_3_Asel2</t>
  </si>
  <si>
    <t>2001_3_bodywt</t>
  </si>
  <si>
    <t>2001_4_Asel2</t>
  </si>
  <si>
    <t>2001_4_bodywt</t>
  </si>
  <si>
    <t>2001_5_Asel2</t>
  </si>
  <si>
    <t>2001_5_bodywt</t>
  </si>
  <si>
    <t>2001_6_Asel2</t>
  </si>
  <si>
    <t>2001_6_bodywt</t>
  </si>
  <si>
    <t>2002_Fecund</t>
  </si>
  <si>
    <t>2002_1_Asel2</t>
  </si>
  <si>
    <t>2002_1_bodywt</t>
  </si>
  <si>
    <t>2002_2_Asel2</t>
  </si>
  <si>
    <t>2002_2_bodywt</t>
  </si>
  <si>
    <t>2002_3_Asel2</t>
  </si>
  <si>
    <t>2002_3_bodywt</t>
  </si>
  <si>
    <t>2002_4_Asel2</t>
  </si>
  <si>
    <t>2002_4_bodywt</t>
  </si>
  <si>
    <t>2002_5_Asel2</t>
  </si>
  <si>
    <t>2002_5_bodywt</t>
  </si>
  <si>
    <t>2002_6_Asel2</t>
  </si>
  <si>
    <t>2002_6_bodywt</t>
  </si>
  <si>
    <t>2003_Fecund</t>
  </si>
  <si>
    <t>2003_1_Asel2</t>
  </si>
  <si>
    <t>2003_1_bodywt</t>
  </si>
  <si>
    <t>2003_2_Asel2</t>
  </si>
  <si>
    <t>2003_2_bodywt</t>
  </si>
  <si>
    <t>2003_3_Asel2</t>
  </si>
  <si>
    <t>2003_3_bodywt</t>
  </si>
  <si>
    <t>2003_4_Asel2</t>
  </si>
  <si>
    <t>2003_4_bodywt</t>
  </si>
  <si>
    <t>2003_5_Asel2</t>
  </si>
  <si>
    <t>2003_5_bodywt</t>
  </si>
  <si>
    <t>2003_6_Asel2</t>
  </si>
  <si>
    <t>2003_6_bodywt</t>
  </si>
  <si>
    <t>2004_Fecund</t>
  </si>
  <si>
    <t>2004_1_Asel2</t>
  </si>
  <si>
    <t>2004_1_bodywt</t>
  </si>
  <si>
    <t>2004_2_Asel2</t>
  </si>
  <si>
    <t>2004_2_bodywt</t>
  </si>
  <si>
    <t>2004_3_Asel2</t>
  </si>
  <si>
    <t>2004_3_bodywt</t>
  </si>
  <si>
    <t>2004_4_Asel2</t>
  </si>
  <si>
    <t>2004_4_bodywt</t>
  </si>
  <si>
    <t>2004_5_Asel2</t>
  </si>
  <si>
    <t>2004_5_bodywt</t>
  </si>
  <si>
    <t>2004_6_Asel2</t>
  </si>
  <si>
    <t>2004_6_bodywt</t>
  </si>
  <si>
    <t>2005_Fecund</t>
  </si>
  <si>
    <t>2005_1_Asel2</t>
  </si>
  <si>
    <t>2005_1_bodywt</t>
  </si>
  <si>
    <t>2005_2_Asel2</t>
  </si>
  <si>
    <t>2005_2_bodywt</t>
  </si>
  <si>
    <t>2005_3_Asel2</t>
  </si>
  <si>
    <t>2005_3_bodywt</t>
  </si>
  <si>
    <t>2005_4_Asel2</t>
  </si>
  <si>
    <t>2005_4_bodywt</t>
  </si>
  <si>
    <t>2005_5_Asel2</t>
  </si>
  <si>
    <t>2005_5_bodywt</t>
  </si>
  <si>
    <t>2005_6_Asel2</t>
  </si>
  <si>
    <t>2005_6_bodywt</t>
  </si>
  <si>
    <t>2006_Fecund</t>
  </si>
  <si>
    <t>2006_1_Asel2</t>
  </si>
  <si>
    <t>2006_1_bodywt</t>
  </si>
  <si>
    <t>2006_2_Asel2</t>
  </si>
  <si>
    <t>2006_2_bodywt</t>
  </si>
  <si>
    <t>2006_3_Asel2</t>
  </si>
  <si>
    <t>2006_3_bodywt</t>
  </si>
  <si>
    <t>2006_4_Asel2</t>
  </si>
  <si>
    <t>2006_4_bodywt</t>
  </si>
  <si>
    <t>2006_5_Asel2</t>
  </si>
  <si>
    <t>2006_5_bodywt</t>
  </si>
  <si>
    <t>2006_6_Asel2</t>
  </si>
  <si>
    <t>2006_6_bodywt</t>
  </si>
  <si>
    <t>2007_Fecund</t>
  </si>
  <si>
    <t>2007_1_Asel2</t>
  </si>
  <si>
    <t>2007_1_bodywt</t>
  </si>
  <si>
    <t>2007_2_Asel2</t>
  </si>
  <si>
    <t>2007_2_bodywt</t>
  </si>
  <si>
    <t>2007_3_Asel2</t>
  </si>
  <si>
    <t>2007_3_bodywt</t>
  </si>
  <si>
    <t>2007_4_Asel2</t>
  </si>
  <si>
    <t>2007_4_bodywt</t>
  </si>
  <si>
    <t>2007_5_Asel2</t>
  </si>
  <si>
    <t>2007_5_bodywt</t>
  </si>
  <si>
    <t>2007_6_Asel2</t>
  </si>
  <si>
    <t>2007_6_bodywt</t>
  </si>
  <si>
    <t>2008_Fecund</t>
  </si>
  <si>
    <t>2008_1_Asel2</t>
  </si>
  <si>
    <t>2008_1_bodywt</t>
  </si>
  <si>
    <t>2008_2_Asel2</t>
  </si>
  <si>
    <t>2008_2_bodywt</t>
  </si>
  <si>
    <t>2008_3_Asel2</t>
  </si>
  <si>
    <t>2008_3_bodywt</t>
  </si>
  <si>
    <t>2008_4_Asel2</t>
  </si>
  <si>
    <t>2008_4_bodywt</t>
  </si>
  <si>
    <t>2008_5_Asel2</t>
  </si>
  <si>
    <t>2008_5_bodywt</t>
  </si>
  <si>
    <t>2008_6_Asel2</t>
  </si>
  <si>
    <t>2008_6_bodywt</t>
  </si>
  <si>
    <t>2009_Fecund</t>
  </si>
  <si>
    <t>2009_1_Asel2</t>
  </si>
  <si>
    <t>2009_1_bodywt</t>
  </si>
  <si>
    <t>2009_2_Asel2</t>
  </si>
  <si>
    <t>2009_2_bodywt</t>
  </si>
  <si>
    <t>2009_3_Asel2</t>
  </si>
  <si>
    <t>2009_3_bodywt</t>
  </si>
  <si>
    <t>2009_4_Asel2</t>
  </si>
  <si>
    <t>2009_4_bodywt</t>
  </si>
  <si>
    <t>2009_5_Asel2</t>
  </si>
  <si>
    <t>2009_5_bodywt</t>
  </si>
  <si>
    <t>2009_6_Asel2</t>
  </si>
  <si>
    <t>2009_6_bodywt</t>
  </si>
  <si>
    <t>2010_Fecund</t>
  </si>
  <si>
    <t>2010_1_Asel2</t>
  </si>
  <si>
    <t>2010_1_bodywt</t>
  </si>
  <si>
    <t>2010_2_Asel2</t>
  </si>
  <si>
    <t>2010_2_bodywt</t>
  </si>
  <si>
    <t>2010_3_Asel2</t>
  </si>
  <si>
    <t>2010_3_bodywt</t>
  </si>
  <si>
    <t>2010_4_Asel2</t>
  </si>
  <si>
    <t>2010_4_bodywt</t>
  </si>
  <si>
    <t>2010_5_Asel2</t>
  </si>
  <si>
    <t>2010_5_bodywt</t>
  </si>
  <si>
    <t>2010_6_Asel2</t>
  </si>
  <si>
    <t>2010_6_bodywt</t>
  </si>
  <si>
    <t>2011_Fecund</t>
  </si>
  <si>
    <t>2011_1_Asel2</t>
  </si>
  <si>
    <t>2011_1_bodywt</t>
  </si>
  <si>
    <t>2011_2_Asel2</t>
  </si>
  <si>
    <t>2011_2_bodywt</t>
  </si>
  <si>
    <t>2011_3_Asel2</t>
  </si>
  <si>
    <t>2011_3_bodywt</t>
  </si>
  <si>
    <t>2011_4_Asel2</t>
  </si>
  <si>
    <t>2011_4_bodywt</t>
  </si>
  <si>
    <t>2011_5_Asel2</t>
  </si>
  <si>
    <t>2011_5_bodywt</t>
  </si>
  <si>
    <t>2011_6_Asel2</t>
  </si>
  <si>
    <t>2011_6_bodywt</t>
  </si>
  <si>
    <t>2012_Fecund</t>
  </si>
  <si>
    <t>2012_1_Asel2</t>
  </si>
  <si>
    <t>2012_1_bodywt</t>
  </si>
  <si>
    <t>2012_2_Asel2</t>
  </si>
  <si>
    <t>2012_2_bodywt</t>
  </si>
  <si>
    <t>2012_3_Asel2</t>
  </si>
  <si>
    <t>2012_3_bodywt</t>
  </si>
  <si>
    <t>2012_4_Asel2</t>
  </si>
  <si>
    <t>2012_4_bodywt</t>
  </si>
  <si>
    <t>2012_5_Asel2</t>
  </si>
  <si>
    <t>2012_5_bodywt</t>
  </si>
  <si>
    <t>2012_6_Asel2</t>
  </si>
  <si>
    <t>2012_6_bodywt</t>
  </si>
  <si>
    <t>2013_Fecund</t>
  </si>
  <si>
    <t>2013_1_Asel2</t>
  </si>
  <si>
    <t>2013_1_bodywt</t>
  </si>
  <si>
    <t>2013_2_Asel2</t>
  </si>
  <si>
    <t>2013_2_bodywt</t>
  </si>
  <si>
    <t>2013_3_Asel2</t>
  </si>
  <si>
    <t>2013_3_bodywt</t>
  </si>
  <si>
    <t>2013_4_Asel2</t>
  </si>
  <si>
    <t>2013_4_bodywt</t>
  </si>
  <si>
    <t>2013_5_Asel2</t>
  </si>
  <si>
    <t>2013_5_bodywt</t>
  </si>
  <si>
    <t>2013_6_Asel2</t>
  </si>
  <si>
    <t>2013_6_bodywt</t>
  </si>
  <si>
    <t>2014_Fecund</t>
  </si>
  <si>
    <t>2014_1_Asel2</t>
  </si>
  <si>
    <t>2014_1_bodywt</t>
  </si>
  <si>
    <t>2014_2_Asel2</t>
  </si>
  <si>
    <t>2014_2_bodywt</t>
  </si>
  <si>
    <t>2014_3_Asel2</t>
  </si>
  <si>
    <t>2014_3_bodywt</t>
  </si>
  <si>
    <t>2014_4_Asel2</t>
  </si>
  <si>
    <t>2014_4_bodywt</t>
  </si>
  <si>
    <t>2014_5_Asel2</t>
  </si>
  <si>
    <t>2014_5_bodywt</t>
  </si>
  <si>
    <t>2014_6_Asel2</t>
  </si>
  <si>
    <t>2014_6_bodywt</t>
  </si>
  <si>
    <t>2015_Fecund</t>
  </si>
  <si>
    <t>2015_1_Asel2</t>
  </si>
  <si>
    <t>2015_1_bodywt</t>
  </si>
  <si>
    <t>2015_2_Asel2</t>
  </si>
  <si>
    <t>2015_2_bodywt</t>
  </si>
  <si>
    <t>2015_3_Asel2</t>
  </si>
  <si>
    <t>2015_3_bodywt</t>
  </si>
  <si>
    <t>2015_4_Asel2</t>
  </si>
  <si>
    <t>2015_4_bodywt</t>
  </si>
  <si>
    <t>2015_5_Asel2</t>
  </si>
  <si>
    <t>2015_5_bodywt</t>
  </si>
  <si>
    <t>2015_6_Asel2</t>
  </si>
  <si>
    <t>2015_6_bodywt</t>
  </si>
  <si>
    <t>2016_Fecund</t>
  </si>
  <si>
    <t>2016_1_Asel2</t>
  </si>
  <si>
    <t>2016_1_bodywt</t>
  </si>
  <si>
    <t>2016_2_Asel2</t>
  </si>
  <si>
    <t>2016_2_bodywt</t>
  </si>
  <si>
    <t>2016_3_Asel2</t>
  </si>
  <si>
    <t>2016_3_bodywt</t>
  </si>
  <si>
    <t>2016_4_Asel2</t>
  </si>
  <si>
    <t>2016_4_bodywt</t>
  </si>
  <si>
    <t>2016_5_Asel2</t>
  </si>
  <si>
    <t>2016_5_bodywt</t>
  </si>
  <si>
    <t>2016_6_Asel2</t>
  </si>
  <si>
    <t>2016_6_bodywt</t>
  </si>
  <si>
    <t>sel*wt</t>
  </si>
  <si>
    <t>sel*ret*wt</t>
  </si>
  <si>
    <t>sel_nums</t>
  </si>
  <si>
    <t>sel*ret_nums</t>
  </si>
  <si>
    <t>dead_nums</t>
  </si>
  <si>
    <t>dead*wt</t>
  </si>
  <si>
    <t>Begins_in_startyr-1</t>
  </si>
  <si>
    <t>First</t>
  </si>
  <si>
    <t>period</t>
  </si>
  <si>
    <t>to</t>
  </si>
  <si>
    <t>use</t>
  </si>
  <si>
    <t>recaptures</t>
  </si>
  <si>
    <t>likelihood</t>
  </si>
  <si>
    <t>Accumulation</t>
  </si>
  <si>
    <t>Bio_Pattern</t>
  </si>
  <si>
    <t>BirthSeas</t>
  </si>
  <si>
    <t>SubMorph</t>
  </si>
  <si>
    <t>Morph</t>
  </si>
  <si>
    <t>Time</t>
  </si>
  <si>
    <t>Beg/Mid</t>
  </si>
  <si>
    <t>B</t>
  </si>
  <si>
    <t>M</t>
  </si>
  <si>
    <t>XX</t>
  </si>
  <si>
    <t>N_Used_morphs;_lengths;_ages;_season;_by_season_in_endyr</t>
  </si>
  <si>
    <t>Bin</t>
  </si>
  <si>
    <t>Low</t>
  </si>
  <si>
    <t>Mean_Size</t>
  </si>
  <si>
    <t>Wt_len_F</t>
  </si>
  <si>
    <t>Mat_len</t>
  </si>
  <si>
    <t>Spawn</t>
  </si>
  <si>
    <t>Wt_len_M</t>
  </si>
  <si>
    <t>Fecundity</t>
  </si>
  <si>
    <t>Natural_Mortality</t>
  </si>
  <si>
    <t>Method:_0</t>
  </si>
  <si>
    <t>Growth_Parameters</t>
  </si>
  <si>
    <t>Count</t>
  </si>
  <si>
    <t>A1</t>
  </si>
  <si>
    <t>A2</t>
  </si>
  <si>
    <t>L_a_A1</t>
  </si>
  <si>
    <t>L_a_A2</t>
  </si>
  <si>
    <t>K</t>
  </si>
  <si>
    <t>A_a_L0</t>
  </si>
  <si>
    <t>Linf</t>
  </si>
  <si>
    <t>CVmin</t>
  </si>
  <si>
    <t>CVmax</t>
  </si>
  <si>
    <t>natM_amin</t>
  </si>
  <si>
    <t>natM_max</t>
  </si>
  <si>
    <t>WtLen1</t>
  </si>
  <si>
    <t>WtLen2</t>
  </si>
  <si>
    <t>Mat1</t>
  </si>
  <si>
    <t>Mat2</t>
  </si>
  <si>
    <t>Fec1</t>
  </si>
  <si>
    <t>Fec2</t>
  </si>
  <si>
    <t>Biology_at_age_in_endyr_with_SD=F(A)</t>
  </si>
  <si>
    <t>Age</t>
  </si>
  <si>
    <t>Age_Beg</t>
  </si>
  <si>
    <t>Age_Mid</t>
  </si>
  <si>
    <t>Len_Beg</t>
  </si>
  <si>
    <t>Len_Mid</t>
  </si>
  <si>
    <t>SD_Beg</t>
  </si>
  <si>
    <t>SD_Mid</t>
  </si>
  <si>
    <t>Wt_Beg</t>
  </si>
  <si>
    <t>Wt_Mid</t>
  </si>
  <si>
    <t>Len_Mat</t>
  </si>
  <si>
    <t>Age_Mat</t>
  </si>
  <si>
    <t>Mat*Fecund</t>
  </si>
  <si>
    <t>Len:_1</t>
  </si>
  <si>
    <t>SelWt:_1</t>
  </si>
  <si>
    <t>RetWt:_1</t>
  </si>
  <si>
    <t>Len:_2</t>
  </si>
  <si>
    <t>SelWt:_2</t>
  </si>
  <si>
    <t>RetWt:_2</t>
  </si>
  <si>
    <t>Len:_3</t>
  </si>
  <si>
    <t>SelWt:_3</t>
  </si>
  <si>
    <t>RetWt:_3</t>
  </si>
  <si>
    <t>Len:_4</t>
  </si>
  <si>
    <t>SelWt:_4</t>
  </si>
  <si>
    <t>RetWt:_4</t>
  </si>
  <si>
    <t>Len:_5</t>
  </si>
  <si>
    <t>SelWt:_5</t>
  </si>
  <si>
    <t>RetWt:_5</t>
  </si>
  <si>
    <t>Len:_6</t>
  </si>
  <si>
    <t>SelWt:_6</t>
  </si>
  <si>
    <t>RetWt:_6</t>
  </si>
  <si>
    <t>Len:_7</t>
  </si>
  <si>
    <t>SelWt:_7</t>
  </si>
  <si>
    <t>RetWt:_7</t>
  </si>
  <si>
    <t>Len:_8</t>
  </si>
  <si>
    <t>SelWt:_8</t>
  </si>
  <si>
    <t>RetWt:_8</t>
  </si>
  <si>
    <t>MEAN_BODY_WT(begin)</t>
  </si>
  <si>
    <t>#NOTE_yr=_1982_stores_values_for_benchmark</t>
  </si>
  <si>
    <t>MEAN_SIZE_TIMESERIES</t>
  </si>
  <si>
    <t>mean_size_Jan_1_for_gender:</t>
  </si>
  <si>
    <t>NOTE:_combines_all_birthseasons_areas_GP_and_submorphs</t>
  </si>
  <si>
    <t>Beg</t>
  </si>
  <si>
    <t>AGE_LENGTH_KEY</t>
  </si>
  <si>
    <t>#midseason</t>
  </si>
  <si>
    <t>sdratio</t>
  </si>
  <si>
    <t>sdwithin</t>
  </si>
  <si>
    <t>sdbetween</t>
  </si>
  <si>
    <t>Seas:</t>
  </si>
  <si>
    <t>Morph:</t>
  </si>
  <si>
    <t>Age:</t>
  </si>
  <si>
    <t>mean</t>
  </si>
  <si>
    <t>sdsize</t>
  </si>
  <si>
    <t>AGE_AGE_KEY</t>
  </si>
  <si>
    <t>KEY:</t>
  </si>
  <si>
    <t>SD</t>
  </si>
  <si>
    <t>SELEX_database</t>
  </si>
  <si>
    <t>Kind</t>
  </si>
  <si>
    <t>Selex</t>
  </si>
  <si>
    <t>L</t>
  </si>
  <si>
    <t>A</t>
  </si>
  <si>
    <t>end</t>
  </si>
  <si>
    <t>selex</t>
  </si>
  <si>
    <t>output</t>
  </si>
  <si>
    <t>SPR/YPR_Profile</t>
  </si>
  <si>
    <t>Iter</t>
  </si>
  <si>
    <t>Fmult</t>
  </si>
  <si>
    <t>SSB</t>
  </si>
  <si>
    <t>SSB/Bzero</t>
  </si>
  <si>
    <t>YPR</t>
  </si>
  <si>
    <t>catch:_1</t>
  </si>
  <si>
    <t>catch:_2</t>
  </si>
  <si>
    <t>catch:_3</t>
  </si>
  <si>
    <t>catch:_4</t>
  </si>
  <si>
    <t>catch:_5</t>
  </si>
  <si>
    <t>catch:_6</t>
  </si>
  <si>
    <t>Area:1_GP:1</t>
  </si>
  <si>
    <t>With_fishery</t>
  </si>
  <si>
    <t>Area:</t>
  </si>
  <si>
    <t>xxxx</t>
  </si>
  <si>
    <t>GP:</t>
  </si>
  <si>
    <t>No_fishery_for_Z=M_and_dynamic_Bzero</t>
  </si>
  <si>
    <t>Note:</t>
  </si>
  <si>
    <t>Z</t>
  </si>
  <si>
    <t>calculated</t>
  </si>
  <si>
    <t>/</t>
  </si>
  <si>
    <t>Nt)</t>
  </si>
  <si>
    <t>calculation</t>
  </si>
  <si>
    <t>for</t>
  </si>
  <si>
    <t>maxage-1</t>
  </si>
  <si>
    <t>includes</t>
  </si>
  <si>
    <t>numbers</t>
  </si>
  <si>
    <t>at</t>
  </si>
  <si>
    <t>maxage,</t>
  </si>
  <si>
    <t>so</t>
  </si>
  <si>
    <t>is</t>
  </si>
  <si>
    <t>approximate</t>
  </si>
  <si>
    <t>age 0</t>
  </si>
  <si>
    <t>age 1</t>
  </si>
  <si>
    <t>age 2</t>
  </si>
  <si>
    <t>age 3</t>
  </si>
  <si>
    <t>age 4</t>
  </si>
  <si>
    <t>age 5</t>
  </si>
  <si>
    <t>age 6</t>
  </si>
  <si>
    <t>age 7</t>
  </si>
  <si>
    <t>age 8</t>
  </si>
  <si>
    <t>age 9</t>
  </si>
  <si>
    <t>age 10</t>
  </si>
  <si>
    <t>age 11</t>
  </si>
  <si>
    <t>age 12</t>
  </si>
  <si>
    <t>age 13</t>
  </si>
  <si>
    <t>age 14</t>
  </si>
  <si>
    <t>age 15</t>
  </si>
  <si>
    <t>age 16</t>
  </si>
  <si>
    <t>age 17</t>
  </si>
  <si>
    <t>age 18</t>
  </si>
  <si>
    <t>age 19</t>
  </si>
  <si>
    <t>age 20</t>
  </si>
  <si>
    <t>age 21</t>
  </si>
  <si>
    <t>age 22</t>
  </si>
  <si>
    <t>age 23</t>
  </si>
  <si>
    <t>age 24</t>
  </si>
  <si>
    <t>age 25</t>
  </si>
  <si>
    <t>age 26</t>
  </si>
  <si>
    <t>age 27</t>
  </si>
  <si>
    <t>age 28</t>
  </si>
  <si>
    <t>age 29</t>
  </si>
  <si>
    <t>age 30</t>
  </si>
  <si>
    <t>French &amp; other</t>
  </si>
  <si>
    <t>body weight  (length select adjusted)</t>
  </si>
  <si>
    <t>Rec Fish</t>
  </si>
  <si>
    <t>16+ weights</t>
  </si>
  <si>
    <t>16+ body weight</t>
  </si>
  <si>
    <t>UK OTB_Nets</t>
  </si>
  <si>
    <t>body wt</t>
  </si>
  <si>
    <t>all</t>
  </si>
  <si>
    <t>UK OTB,nets</t>
  </si>
  <si>
    <t>UK MWT</t>
  </si>
  <si>
    <t>HCons Forecast input</t>
  </si>
  <si>
    <t>weighted mean body wt</t>
  </si>
  <si>
    <t>Stock weights</t>
  </si>
  <si>
    <t>Report cell</t>
  </si>
  <si>
    <t>D3973</t>
  </si>
  <si>
    <t>O1834</t>
  </si>
  <si>
    <t>AS1834</t>
  </si>
  <si>
    <t>age</t>
  </si>
  <si>
    <t>weight in stock</t>
  </si>
  <si>
    <t>Proportion mature (female)</t>
  </si>
  <si>
    <t>Recreational F</t>
  </si>
  <si>
    <t>Prop mat*wt at age</t>
  </si>
  <si>
    <t>as previous: with 16+ gp</t>
  </si>
  <si>
    <t>Recreational removals mean weight</t>
  </si>
  <si>
    <t>16+</t>
  </si>
  <si>
    <t>Age 0,1,2 over-written as follows</t>
  </si>
  <si>
    <t>Year:</t>
  </si>
  <si>
    <t>Recreational F mult</t>
  </si>
  <si>
    <t>F(5-11):  Recreational</t>
  </si>
  <si>
    <t xml:space="preserve">Catch Nos:     Recreational </t>
  </si>
  <si>
    <t>Stock Nos</t>
  </si>
  <si>
    <t>Biomass</t>
  </si>
  <si>
    <t>SSB nos. Jan 1</t>
  </si>
  <si>
    <t>SSB tonnes Jan 1</t>
  </si>
  <si>
    <t>Total</t>
  </si>
  <si>
    <t>Fbar</t>
  </si>
  <si>
    <t>Partial Fs</t>
  </si>
  <si>
    <t>Fleet1</t>
  </si>
  <si>
    <t>Fleet2</t>
  </si>
  <si>
    <t>Fleet3</t>
  </si>
  <si>
    <t>Fleet4</t>
  </si>
  <si>
    <t>Fleet5</t>
  </si>
  <si>
    <t>Fleet6</t>
  </si>
  <si>
    <t>Fs</t>
  </si>
  <si>
    <t>Total F Check</t>
  </si>
  <si>
    <t>RecFish F</t>
  </si>
  <si>
    <t>Rec</t>
  </si>
  <si>
    <t>Commercial fishery</t>
  </si>
  <si>
    <t>Recreational fishery</t>
  </si>
  <si>
    <t>Total fishery</t>
  </si>
  <si>
    <t>Landings</t>
  </si>
  <si>
    <t>Total Fbar</t>
  </si>
  <si>
    <t>Fmsy</t>
  </si>
  <si>
    <t>Blim</t>
  </si>
  <si>
    <t>#V3.24U</t>
  </si>
  <si>
    <t>SS-V3.24U-safe;_08/29/2014;_Stock_Synthesis_by_Richard_Methot_(NOAA)_using_ADMB_11.2_Win32</t>
  </si>
  <si>
    <t>100%*Virgin_Biomass</t>
  </si>
  <si>
    <t>SPB_2017</t>
  </si>
  <si>
    <t>Recr_2017</t>
  </si>
  <si>
    <t>SPRratio_2017</t>
  </si>
  <si>
    <t>F_2017</t>
  </si>
  <si>
    <t>Bratio_2017</t>
  </si>
  <si>
    <t>RECRUITMENT_DIST_EndYear:</t>
  </si>
  <si>
    <t>RECRUITMENT_DIST_BENCHMARK_from_years:</t>
  </si>
  <si>
    <t>RECRUITMENT_DIST_FORECAST_from_years:</t>
  </si>
  <si>
    <t>sel_bio</t>
  </si>
  <si>
    <t>kill_bio</t>
  </si>
  <si>
    <t>ret_bio</t>
  </si>
  <si>
    <t>sel_num</t>
  </si>
  <si>
    <t>kill_num</t>
  </si>
  <si>
    <t>ret_num</t>
  </si>
  <si>
    <t>FORE</t>
  </si>
  <si>
    <t>Bmsy/Bzero</t>
  </si>
  <si>
    <t>mature_bio</t>
  </si>
  <si>
    <t>mature_num</t>
  </si>
  <si>
    <t>Late</t>
  </si>
  <si>
    <t>Forecast</t>
  </si>
  <si>
    <t>Mean</t>
  </si>
  <si>
    <t>Super</t>
  </si>
  <si>
    <t>2017_Fecund</t>
  </si>
  <si>
    <t>2017_1_Asel2</t>
  </si>
  <si>
    <t>2017_1_bodywt</t>
  </si>
  <si>
    <t>2017_2_Asel2</t>
  </si>
  <si>
    <t>2017_2_bodywt</t>
  </si>
  <si>
    <t>2017_3_Asel2</t>
  </si>
  <si>
    <t>2017_3_bodywt</t>
  </si>
  <si>
    <t>2017_4_Asel2</t>
  </si>
  <si>
    <t>2017_4_bodywt</t>
  </si>
  <si>
    <t>2017_5_Asel2</t>
  </si>
  <si>
    <t>2017_5_bodywt</t>
  </si>
  <si>
    <t>2017_6_Asel2</t>
  </si>
  <si>
    <t>2017_6_bodywt</t>
  </si>
  <si>
    <t>BIOMASS_AT_LENGTH</t>
  </si>
  <si>
    <t>GP</t>
  </si>
  <si>
    <t>Platoon</t>
  </si>
  <si>
    <t>M_age0</t>
  </si>
  <si>
    <t>M_nages</t>
  </si>
  <si>
    <t>Mat*Fecund_is_Fraction_mature_times_fecundity_at_age_used_to_create_Spawning_Biomass;_Mat_Bio_and_Mat_Num_omit_fecundity</t>
  </si>
  <si>
    <t>Mat_Bio</t>
  </si>
  <si>
    <t>Mat_Numbers</t>
  </si>
  <si>
    <t>Sub_Seas:</t>
  </si>
  <si>
    <t>Fishing mortality#</t>
  </si>
  <si>
    <t>F @ age 2016</t>
  </si>
  <si>
    <t>Intermediate year</t>
  </si>
  <si>
    <t>Intermediate year + 1</t>
  </si>
  <si>
    <t>Intermediate year + 2</t>
  </si>
  <si>
    <t>MSY Btrigger/Bpa</t>
  </si>
  <si>
    <t>combined</t>
  </si>
  <si>
    <t>Blim =</t>
  </si>
  <si>
    <t>Recreational removals F</t>
  </si>
  <si>
    <t>FR_LPUE</t>
  </si>
  <si>
    <t>Discard</t>
  </si>
  <si>
    <t>Disc_lambda:</t>
  </si>
  <si>
    <t>Disc_like:</t>
  </si>
  <si>
    <t>Q_extraSD_9_FR_LPUE</t>
  </si>
  <si>
    <t>Retain_1P_1_UKOTB_Nets</t>
  </si>
  <si>
    <t>Retain_1P_2_UKOTB_Nets</t>
  </si>
  <si>
    <t>Retain_1P_3_UKOTB_Nets</t>
  </si>
  <si>
    <t>Retain_1P_4_UKOTB_Nets</t>
  </si>
  <si>
    <t>SizeSel_4P_3_French</t>
  </si>
  <si>
    <t>SizeSel_4P_4_French</t>
  </si>
  <si>
    <t>SizeSel_4P_5_French</t>
  </si>
  <si>
    <t>SizeSel_4P_6_French</t>
  </si>
  <si>
    <t>Retain_4P_1_French</t>
  </si>
  <si>
    <t>Retain_4P_2_French</t>
  </si>
  <si>
    <t>Retain_4P_3_French</t>
  </si>
  <si>
    <t>Retain_4P_4_French</t>
  </si>
  <si>
    <t>SizeSel_6P_1_RecFish</t>
  </si>
  <si>
    <t>SizeSel_6P_2_RecFish</t>
  </si>
  <si>
    <t>SizeSel_6P_3_RecFish</t>
  </si>
  <si>
    <t>SizeSel_6P_4_RecFish</t>
  </si>
  <si>
    <t>SizeSel_6P_5_RecFish</t>
  </si>
  <si>
    <t>SizeSel_6P_6_RecFish</t>
  </si>
  <si>
    <t>_abs_F;_with_F=Z-M;_for_ages_4_15</t>
  </si>
  <si>
    <t>4_abs_F;_with_F=Z-M;_for_ages_4_15</t>
  </si>
  <si>
    <t>2014_1_Lsel</t>
  </si>
  <si>
    <t>2014_4_Lsel</t>
  </si>
  <si>
    <t>2014_5_Lsel</t>
  </si>
  <si>
    <t>1985_9_Lsel</t>
  </si>
  <si>
    <t>2014_9_Lsel</t>
  </si>
  <si>
    <t>2014_1_Ret</t>
  </si>
  <si>
    <t>2014_1_Mort</t>
  </si>
  <si>
    <t>2014_1_Keep</t>
  </si>
  <si>
    <t>2014_1_Dead</t>
  </si>
  <si>
    <t>2014_4_Ret</t>
  </si>
  <si>
    <t>2014_4_Mort</t>
  </si>
  <si>
    <t>2014_4_Keep</t>
  </si>
  <si>
    <t>2014_4_Dead</t>
  </si>
  <si>
    <t>2014_5_Ret</t>
  </si>
  <si>
    <t>2014_5_Mort</t>
  </si>
  <si>
    <t>2014_5_Keep</t>
  </si>
  <si>
    <t>2014_5_Dead</t>
  </si>
  <si>
    <t>1985_9Asel</t>
  </si>
  <si>
    <t>Len:_9</t>
  </si>
  <si>
    <t>SelWt:_9</t>
  </si>
  <si>
    <t>RetWt:_9</t>
  </si>
  <si>
    <t>D</t>
  </si>
  <si>
    <t>H.Cons retained mean weights</t>
  </si>
  <si>
    <t>H.Cons proportion retained</t>
  </si>
  <si>
    <t xml:space="preserve">Yield (t):     Recreational </t>
  </si>
  <si>
    <t>Fleet1R</t>
  </si>
  <si>
    <t>Fleet2R</t>
  </si>
  <si>
    <t>Fleet3R</t>
  </si>
  <si>
    <t>Fleet4R</t>
  </si>
  <si>
    <t>Fleet5R</t>
  </si>
  <si>
    <t>Fleet1D</t>
  </si>
  <si>
    <t>Fleet4D</t>
  </si>
  <si>
    <t>Fleet1ret_frac</t>
  </si>
  <si>
    <t>Fleet4ret_frac</t>
  </si>
  <si>
    <t>discard fractions by fleet</t>
  </si>
  <si>
    <t>Fleet6Rec</t>
  </si>
  <si>
    <t>Commercial R</t>
  </si>
  <si>
    <t>Commercial D</t>
  </si>
  <si>
    <t>proportion retained</t>
  </si>
  <si>
    <t>UK Lines</t>
  </si>
  <si>
    <t>Com D</t>
  </si>
  <si>
    <t>Com R</t>
  </si>
  <si>
    <t>Discards</t>
  </si>
  <si>
    <t>H.Cons Discarded mean F(2016)</t>
  </si>
  <si>
    <t>H.Cons Retained mean weights</t>
  </si>
  <si>
    <t>H.Cons Discarded mean weights</t>
  </si>
  <si>
    <t>H.Cons Proportion Discarded</t>
  </si>
  <si>
    <t>H. Cons Proportion retained</t>
  </si>
  <si>
    <t>H.Cons discarded mean weights</t>
  </si>
  <si>
    <t>2017 yc</t>
  </si>
  <si>
    <t>F(4-15):               Commercial Retained</t>
  </si>
  <si>
    <t>F(4-15):               Commercial Discarded</t>
  </si>
  <si>
    <t>Catch Nos:   Commercial Retained</t>
  </si>
  <si>
    <t>Catch (t): Commercial Retained</t>
  </si>
  <si>
    <t>Catch Nos:   Commercial Discards</t>
  </si>
  <si>
    <t>Catch (t): Commercial Discards</t>
  </si>
  <si>
    <t>F(4-15):</t>
  </si>
  <si>
    <t>H.Cons Retained F mult:</t>
  </si>
  <si>
    <t>H.Cons Discarded F mult</t>
  </si>
  <si>
    <t>total commercial  catch</t>
  </si>
  <si>
    <t>Main_InitAge_30</t>
  </si>
  <si>
    <t>Main_InitAge_29</t>
  </si>
  <si>
    <t>Main_InitAge_28</t>
  </si>
  <si>
    <t>Main_InitAge_27</t>
  </si>
  <si>
    <t>Main_InitAge_26</t>
  </si>
  <si>
    <t>Main_InitAge_25</t>
  </si>
  <si>
    <t>Main_InitAge_24</t>
  </si>
  <si>
    <t>Main_InitAge_23</t>
  </si>
  <si>
    <t>Main_InitAge_22</t>
  </si>
  <si>
    <t>Main_InitAge_21</t>
  </si>
  <si>
    <t>Main_InitAge_20</t>
  </si>
  <si>
    <t>Main_InitAge_19</t>
  </si>
  <si>
    <t>Main_InitAge_18</t>
  </si>
  <si>
    <t>Main_InitAge_17</t>
  </si>
  <si>
    <t>SizeSel_1P_1_UKOTB_Nets_BLK1repl_2015</t>
  </si>
  <si>
    <t>SizeSel_1P_2_UKOTB_Nets_BLK1repl_2015</t>
  </si>
  <si>
    <t>SizeSel_1P_3_UKOTB_Nets_BLK1repl_2015</t>
  </si>
  <si>
    <t>Retain_1P_1_UKOTB_Nets_BLK1repl_2015</t>
  </si>
  <si>
    <t>Retain_1P_2_UKOTB_Nets_BLK1repl_2015</t>
  </si>
  <si>
    <t>SizeSel_2P_1_Lines_BLK1repl_2015</t>
  </si>
  <si>
    <t>SizeSel_2P_2_Lines_BLK1repl_2015</t>
  </si>
  <si>
    <t>SizeSel_4P_1_French_BLK1repl_2015</t>
  </si>
  <si>
    <t>SizeSel_4P_2_French_BLK1repl_2015</t>
  </si>
  <si>
    <t>SizeSel_4P_3_French_BLK1repl_2015</t>
  </si>
  <si>
    <t>SizeSel_4P_6_French_BLK1repl_2015</t>
  </si>
  <si>
    <t>Retain_4P_1_French_BLK1repl_2015</t>
  </si>
  <si>
    <t>Retain_4P_2_French_BLK1repl_2015</t>
  </si>
  <si>
    <t>2015_1_Lsel</t>
  </si>
  <si>
    <t>2014_2_Lsel</t>
  </si>
  <si>
    <t>2015_2_Lsel</t>
  </si>
  <si>
    <t>2015_4_Lsel</t>
  </si>
  <si>
    <t>2015_5_Lsel</t>
  </si>
  <si>
    <t>2015_9_Lsel</t>
  </si>
  <si>
    <t>2015_1_Ret</t>
  </si>
  <si>
    <t>2015_1_Mort</t>
  </si>
  <si>
    <t>2015_1_Keep</t>
  </si>
  <si>
    <t>2015_1_Dead</t>
  </si>
  <si>
    <t>2014_2_Ret</t>
  </si>
  <si>
    <t>2014_2_Mort</t>
  </si>
  <si>
    <t>2014_2_Keep</t>
  </si>
  <si>
    <t>2014_2_Dead</t>
  </si>
  <si>
    <t>2015_2_Ret</t>
  </si>
  <si>
    <t>2015_2_Mort</t>
  </si>
  <si>
    <t>2015_2_Keep</t>
  </si>
  <si>
    <t>2015_2_Dead</t>
  </si>
  <si>
    <t>2015_4_Ret</t>
  </si>
  <si>
    <t>2015_4_Mort</t>
  </si>
  <si>
    <t>2015_4_Keep</t>
  </si>
  <si>
    <t>2015_4_Dead</t>
  </si>
  <si>
    <t>2015_5_Ret</t>
  </si>
  <si>
    <t>2015_5_Mort</t>
  </si>
  <si>
    <t>2015_5_Keep</t>
  </si>
  <si>
    <t>2015_5_Dead</t>
  </si>
  <si>
    <t>Total catch</t>
  </si>
  <si>
    <t>Bpa=</t>
  </si>
  <si>
    <t>Flower</t>
  </si>
  <si>
    <t>Fpa</t>
  </si>
  <si>
    <t>Flim</t>
  </si>
  <si>
    <t>F @age 2012</t>
  </si>
  <si>
    <t>Rec F rescaling</t>
  </si>
  <si>
    <t>catch at age 2012</t>
  </si>
  <si>
    <t>Based on F rec in 2012</t>
  </si>
  <si>
    <t>May</t>
  </si>
  <si>
    <t>Main_RecrDev_2015</t>
  </si>
  <si>
    <t>Late_RecrDev_2017</t>
  </si>
  <si>
    <t>SPB_2018</t>
  </si>
  <si>
    <t>Recr_2018</t>
  </si>
  <si>
    <t>SPRratio_2018</t>
  </si>
  <si>
    <t>F_2018</t>
  </si>
  <si>
    <t>Bratio_2018</t>
  </si>
  <si>
    <t>2018_1_Lsel</t>
  </si>
  <si>
    <t>2018_2_Lsel</t>
  </si>
  <si>
    <t>2018_3_Lsel</t>
  </si>
  <si>
    <t>2018_4_Lsel</t>
  </si>
  <si>
    <t>2018_5_Lsel</t>
  </si>
  <si>
    <t>2018_6_Lsel</t>
  </si>
  <si>
    <t>2018_1_Keep</t>
  </si>
  <si>
    <t>2018_1_Dead</t>
  </si>
  <si>
    <t>2018_2_Keep</t>
  </si>
  <si>
    <t>2018_2_Dead</t>
  </si>
  <si>
    <t>2018_3_Keep</t>
  </si>
  <si>
    <t>2018_3_Dead</t>
  </si>
  <si>
    <t>2018_4_Keep</t>
  </si>
  <si>
    <t>2018_4_Dead</t>
  </si>
  <si>
    <t>2018_5_Keep</t>
  </si>
  <si>
    <t>2018_5_Dead</t>
  </si>
  <si>
    <t>2018_6_Keep</t>
  </si>
  <si>
    <t>2018_6_Dead</t>
  </si>
  <si>
    <t>2018_1Asel</t>
  </si>
  <si>
    <t>2018_2Asel</t>
  </si>
  <si>
    <t>2018_3Asel</t>
  </si>
  <si>
    <t>2018_4Asel</t>
  </si>
  <si>
    <t>2018_5Asel</t>
  </si>
  <si>
    <t>2018_6Asel</t>
  </si>
  <si>
    <t>2018_Fecund</t>
  </si>
  <si>
    <t>2018_1_Asel2</t>
  </si>
  <si>
    <t>2018_1_bodywt</t>
  </si>
  <si>
    <t>2018_2_Asel2</t>
  </si>
  <si>
    <t>2018_2_bodywt</t>
  </si>
  <si>
    <t>2018_3_Asel2</t>
  </si>
  <si>
    <t>2018_3_bodywt</t>
  </si>
  <si>
    <t>2018_4_Asel2</t>
  </si>
  <si>
    <t>2018_4_bodywt</t>
  </si>
  <si>
    <t>2018_5_Asel2</t>
  </si>
  <si>
    <t>2018_5_bodywt</t>
  </si>
  <si>
    <t>2018_6_Asel2</t>
  </si>
  <si>
    <t>2018_6_bodywt</t>
  </si>
  <si>
    <t>F @ age 2017</t>
  </si>
  <si>
    <t>No. at age in 2018</t>
  </si>
  <si>
    <t>H.Cons Retained mean F(2017)</t>
  </si>
  <si>
    <t>H.Cons retained mean F (2017)</t>
  </si>
  <si>
    <t>H.Cons Discarded mean F (2017)</t>
  </si>
  <si>
    <t>2018 yc</t>
  </si>
  <si>
    <t>Advice rule</t>
  </si>
  <si>
    <t>F(4-15)</t>
  </si>
  <si>
    <t>recreational 2012</t>
  </si>
  <si>
    <t>Recreational removals F 2012</t>
  </si>
  <si>
    <t>Intermediate year + 3</t>
  </si>
  <si>
    <t>Intermediate year + 4</t>
  </si>
  <si>
    <t>Intermediate year + 5</t>
  </si>
  <si>
    <t>Intermediate year + 6</t>
  </si>
  <si>
    <t>Intermediate year + 7</t>
  </si>
  <si>
    <t>Intermediate year + 8</t>
  </si>
  <si>
    <t>Frec 2017</t>
  </si>
  <si>
    <t>Fmult on 2012</t>
  </si>
  <si>
    <t>fcast_1</t>
  </si>
  <si>
    <t>fcast_2</t>
  </si>
  <si>
    <t>fcast_3</t>
  </si>
  <si>
    <t>fcast_4</t>
  </si>
  <si>
    <t>fcast_5</t>
  </si>
  <si>
    <t>fcast_6</t>
  </si>
  <si>
    <t>fcast_7</t>
  </si>
  <si>
    <t>fcast_8</t>
  </si>
  <si>
    <t>fcast_9</t>
  </si>
  <si>
    <t>fcast_10</t>
  </si>
  <si>
    <t>fcast_11</t>
  </si>
  <si>
    <t>fcast_12</t>
  </si>
  <si>
    <t>Mon</t>
  </si>
  <si>
    <t>Main_RecrDev_2016</t>
  </si>
  <si>
    <t>Late_RecrDev_2018</t>
  </si>
  <si>
    <t>ForeRecr_2019</t>
  </si>
  <si>
    <t>Impl_err_2019</t>
  </si>
  <si>
    <t>SPB_2019</t>
  </si>
  <si>
    <t>Recr_2019</t>
  </si>
  <si>
    <t>SPRratio_2019</t>
  </si>
  <si>
    <t>F_2019</t>
  </si>
  <si>
    <t>Bratio_2019</t>
  </si>
  <si>
    <t>ForeCatch_2019</t>
  </si>
  <si>
    <t>OFLCatch_2019</t>
  </si>
  <si>
    <t>ForeCatchret_2019</t>
  </si>
  <si>
    <t>2019_1_Lsel</t>
  </si>
  <si>
    <t>2019_2_Lsel</t>
  </si>
  <si>
    <t>2019_3_Lsel</t>
  </si>
  <si>
    <t>2019_4_Lsel</t>
  </si>
  <si>
    <t>2019_5_Lsel</t>
  </si>
  <si>
    <t>2019_6_Lsel</t>
  </si>
  <si>
    <t>2018_7_Lsel</t>
  </si>
  <si>
    <t>2018_8_Lsel</t>
  </si>
  <si>
    <t>2018_9_Lsel</t>
  </si>
  <si>
    <t>2018_1_Ret</t>
  </si>
  <si>
    <t>2018_1_Mort</t>
  </si>
  <si>
    <t>2019_1_Keep</t>
  </si>
  <si>
    <t>2019_1_Dead</t>
  </si>
  <si>
    <t>2018_2_Ret</t>
  </si>
  <si>
    <t>2018_2_Mort</t>
  </si>
  <si>
    <t>2019_2_Keep</t>
  </si>
  <si>
    <t>2019_2_Dead</t>
  </si>
  <si>
    <t>2018_3_Ret</t>
  </si>
  <si>
    <t>2018_3_Mort</t>
  </si>
  <si>
    <t>2019_3_Keep</t>
  </si>
  <si>
    <t>2019_3_Dead</t>
  </si>
  <si>
    <t>2018_4_Ret</t>
  </si>
  <si>
    <t>2018_4_Mort</t>
  </si>
  <si>
    <t>2019_4_Keep</t>
  </si>
  <si>
    <t>2019_4_Dead</t>
  </si>
  <si>
    <t>2018_5_Ret</t>
  </si>
  <si>
    <t>2018_5_Mort</t>
  </si>
  <si>
    <t>2019_5_Keep</t>
  </si>
  <si>
    <t>2019_5_Dead</t>
  </si>
  <si>
    <t>2018_6_Ret</t>
  </si>
  <si>
    <t>2018_6_Mort</t>
  </si>
  <si>
    <t>2019_6_Keep</t>
  </si>
  <si>
    <t>2019_6_Dead</t>
  </si>
  <si>
    <t>2018;</t>
  </si>
  <si>
    <t>2019_1Asel</t>
  </si>
  <si>
    <t>2019_2Asel</t>
  </si>
  <si>
    <t>2019_3Asel</t>
  </si>
  <si>
    <t>2019_4Asel</t>
  </si>
  <si>
    <t>2019_5Asel</t>
  </si>
  <si>
    <t>2019_6Asel</t>
  </si>
  <si>
    <t>2018_7Asel</t>
  </si>
  <si>
    <t>2018_8Asel</t>
  </si>
  <si>
    <t>2018_9Asel</t>
  </si>
  <si>
    <t>2019_Fecund</t>
  </si>
  <si>
    <t>2019_1_Asel2</t>
  </si>
  <si>
    <t>2019_1_bodywt</t>
  </si>
  <si>
    <t>2019_2_Asel2</t>
  </si>
  <si>
    <t>2019_2_bodywt</t>
  </si>
  <si>
    <t>2019_3_Asel2</t>
  </si>
  <si>
    <t>2019_3_bodywt</t>
  </si>
  <si>
    <t>2019_4_Asel2</t>
  </si>
  <si>
    <t>2019_4_bodywt</t>
  </si>
  <si>
    <t>2019_5_Asel2</t>
  </si>
  <si>
    <t>2019_5_bodywt</t>
  </si>
  <si>
    <t>2019_6_Asel2</t>
  </si>
  <si>
    <t>2019_6_bodywt</t>
  </si>
  <si>
    <t>2019_1_sel*wt</t>
  </si>
  <si>
    <t>2019_1_sel*ret*wt</t>
  </si>
  <si>
    <t>2019_1_sel_nums</t>
  </si>
  <si>
    <t>2019_1_sel*ret_nums</t>
  </si>
  <si>
    <t>2019_1_dead_nums</t>
  </si>
  <si>
    <t>2019_1_dead*wt</t>
  </si>
  <si>
    <t>2019_2_sel*wt</t>
  </si>
  <si>
    <t>2019_2_sel*ret*wt</t>
  </si>
  <si>
    <t>2019_2_sel_nums</t>
  </si>
  <si>
    <t>2019_2_sel*ret_nums</t>
  </si>
  <si>
    <t>2019_2_dead_nums</t>
  </si>
  <si>
    <t>2019_2_dead*wt</t>
  </si>
  <si>
    <t>2019_3_sel*wt</t>
  </si>
  <si>
    <t>2019_3_sel*ret*wt</t>
  </si>
  <si>
    <t>2019_3_sel_nums</t>
  </si>
  <si>
    <t>2019_3_sel*ret_nums</t>
  </si>
  <si>
    <t>2019_3_dead_nums</t>
  </si>
  <si>
    <t>2019_3_dead*wt</t>
  </si>
  <si>
    <t>2019_4_sel*wt</t>
  </si>
  <si>
    <t>2019_4_sel*ret*wt</t>
  </si>
  <si>
    <t>2019_4_sel_nums</t>
  </si>
  <si>
    <t>2019_4_sel*ret_nums</t>
  </si>
  <si>
    <t>2019_4_dead_nums</t>
  </si>
  <si>
    <t>2019_4_dead*wt</t>
  </si>
  <si>
    <t>2019_5_sel*wt</t>
  </si>
  <si>
    <t>2019_5_sel*ret*wt</t>
  </si>
  <si>
    <t>2019_5_sel_nums</t>
  </si>
  <si>
    <t>2019_5_sel*ret_nums</t>
  </si>
  <si>
    <t>2019_5_dead_nums</t>
  </si>
  <si>
    <t>2019_5_dead*wt</t>
  </si>
  <si>
    <t>2019_6_sel*wt</t>
  </si>
  <si>
    <t>2019_6_sel*ret*wt</t>
  </si>
  <si>
    <t>2019_6_sel_nums</t>
  </si>
  <si>
    <t>2019_6_sel*ret_nums</t>
  </si>
  <si>
    <t>2019_6_dead_nums</t>
  </si>
  <si>
    <t>2019_6_dead*wt</t>
  </si>
  <si>
    <t>GEOMEAN 2005-2016</t>
  </si>
  <si>
    <t>-ln(Nt+1</t>
  </si>
  <si>
    <t>From line 391 onwards</t>
  </si>
  <si>
    <t>F @ age 2018</t>
  </si>
  <si>
    <t>catch at age 2018</t>
  </si>
  <si>
    <t>From final SS3 report row 2404 and below (updated with new years of data)</t>
  </si>
  <si>
    <t>NEED TO GET TOTAL FLEET AND RETAINED FLEET WEIGHTS - FROM SS3 REPORT ROWS.</t>
  </si>
  <si>
    <t>catch at age body weights averaged over fleets, weighted by model estimates of catch in 2018</t>
  </si>
  <si>
    <t>Model estimates of catch in 2018</t>
  </si>
  <si>
    <t xml:space="preserve">2019 age 0 replaced by 2005-2016 GM; </t>
  </si>
  <si>
    <t>2019 age 1 replaced by SS3 survivor estimate at age 1, 2019 * GM / SS3 estimate of age 0, 2018</t>
  </si>
  <si>
    <t>2019 age 2 replaced by SS3 survivor estimate at age 2, 2019 * GM / SS3 estimate of age 0, 2017</t>
  </si>
  <si>
    <t>FMSY</t>
  </si>
  <si>
    <t>FMSY Upper</t>
  </si>
  <si>
    <t>FMSY Lower</t>
  </si>
  <si>
    <t>0 catch</t>
  </si>
  <si>
    <t>Blim 2021</t>
  </si>
  <si>
    <t>F2019</t>
  </si>
  <si>
    <t>FMSY Lowe</t>
  </si>
  <si>
    <t>Frec 2018</t>
  </si>
  <si>
    <t>7 month 1 bag limit</t>
  </si>
  <si>
    <t>F(4-15):  Recreational</t>
  </si>
  <si>
    <t>Rescaled F @ age 2018</t>
  </si>
  <si>
    <t>Partial F's scaled</t>
  </si>
  <si>
    <t>Bpa/Btrigger 2021</t>
  </si>
  <si>
    <t>=9618</t>
  </si>
  <si>
    <t>=13465</t>
  </si>
  <si>
    <t>Does not reach Btrigger by 2021</t>
  </si>
  <si>
    <t>%change</t>
  </si>
  <si>
    <t>Advice</t>
  </si>
  <si>
    <t>Advice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</si>
</sst>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"/>
    <numFmt numFmtId="166" formatCode="0.0%"/>
    <numFmt numFmtId="167" formatCode="0.00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2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9">
    <xf numFmtId="0" fontId="0" fillId="0" borderId="0" xfId="0"/>
    <xf numFmtId="21" fontId="0" fillId="0" borderId="0" xfId="0" applyNumberFormat="1"/>
    <xf numFmtId="11" fontId="0" fillId="0" borderId="0" xfId="0" applyNumberFormat="1"/>
    <xf numFmtId="20" fontId="0" fillId="0" borderId="0" xfId="0" applyNumberFormat="1"/>
    <xf numFmtId="0" fontId="18" fillId="0" borderId="0" xfId="0" applyFont="1"/>
    <xf numFmtId="2" fontId="0" fillId="0" borderId="0" xfId="0" applyNumberFormat="1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4" fontId="0" fillId="0" borderId="0" xfId="0" applyNumberFormat="1"/>
    <xf numFmtId="0" fontId="0" fillId="33" borderId="0" xfId="0" applyFill="1"/>
    <xf numFmtId="0" fontId="19" fillId="0" borderId="10" xfId="0" applyFont="1" applyBorder="1" applyAlignment="1">
      <alignment horizontal="center"/>
    </xf>
    <xf numFmtId="0" fontId="19" fillId="0" borderId="10" xfId="0" applyFont="1" applyBorder="1" applyAlignment="1">
      <alignment horizontal="center" wrapText="1"/>
    </xf>
    <xf numFmtId="164" fontId="19" fillId="0" borderId="10" xfId="0" applyNumberFormat="1" applyFont="1" applyBorder="1" applyAlignment="1">
      <alignment horizontal="center" wrapText="1"/>
    </xf>
    <xf numFmtId="0" fontId="19" fillId="0" borderId="0" xfId="0" applyFont="1"/>
    <xf numFmtId="1" fontId="20" fillId="33" borderId="0" xfId="0" applyNumberFormat="1" applyFont="1" applyFill="1" applyBorder="1" applyAlignment="1">
      <alignment horizontal="center"/>
    </xf>
    <xf numFmtId="164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1" fontId="19" fillId="0" borderId="0" xfId="0" applyNumberFormat="1" applyFont="1" applyAlignment="1">
      <alignment horizontal="center"/>
    </xf>
    <xf numFmtId="0" fontId="19" fillId="0" borderId="11" xfId="0" applyFont="1" applyBorder="1" applyAlignment="1">
      <alignment horizontal="right"/>
    </xf>
    <xf numFmtId="1" fontId="19" fillId="0" borderId="11" xfId="0" applyNumberFormat="1" applyFont="1" applyBorder="1" applyAlignment="1">
      <alignment horizontal="center"/>
    </xf>
    <xf numFmtId="164" fontId="19" fillId="0" borderId="11" xfId="0" applyNumberFormat="1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0" xfId="0" applyFont="1" applyAlignment="1">
      <alignment horizontal="left"/>
    </xf>
    <xf numFmtId="164" fontId="19" fillId="0" borderId="0" xfId="0" applyNumberFormat="1" applyFont="1"/>
    <xf numFmtId="0" fontId="19" fillId="0" borderId="11" xfId="0" applyFont="1" applyBorder="1"/>
    <xf numFmtId="0" fontId="19" fillId="0" borderId="11" xfId="0" applyFont="1" applyBorder="1" applyAlignment="1">
      <alignment horizontal="center" wrapText="1"/>
    </xf>
    <xf numFmtId="165" fontId="19" fillId="0" borderId="0" xfId="0" applyNumberFormat="1" applyFont="1" applyAlignment="1">
      <alignment horizontal="center"/>
    </xf>
    <xf numFmtId="164" fontId="0" fillId="0" borderId="0" xfId="0" applyNumberFormat="1" applyBorder="1"/>
    <xf numFmtId="165" fontId="19" fillId="0" borderId="11" xfId="0" applyNumberFormat="1" applyFont="1" applyBorder="1" applyAlignment="1">
      <alignment horizontal="center"/>
    </xf>
    <xf numFmtId="0" fontId="19" fillId="0" borderId="10" xfId="0" applyFont="1" applyBorder="1"/>
    <xf numFmtId="1" fontId="19" fillId="0" borderId="10" xfId="0" applyNumberFormat="1" applyFont="1" applyBorder="1" applyAlignment="1">
      <alignment horizontal="center"/>
    </xf>
    <xf numFmtId="1" fontId="0" fillId="0" borderId="0" xfId="0" applyNumberFormat="1"/>
    <xf numFmtId="1" fontId="0" fillId="33" borderId="0" xfId="0" applyNumberFormat="1" applyFill="1"/>
    <xf numFmtId="9" fontId="0" fillId="0" borderId="0" xfId="0" applyNumberFormat="1"/>
    <xf numFmtId="0" fontId="0" fillId="35" borderId="0" xfId="0" applyFill="1"/>
    <xf numFmtId="0" fontId="21" fillId="0" borderId="0" xfId="0" applyFont="1"/>
    <xf numFmtId="0" fontId="14" fillId="0" borderId="0" xfId="0" applyFont="1"/>
    <xf numFmtId="0" fontId="14" fillId="34" borderId="0" xfId="0" applyFont="1" applyFill="1"/>
    <xf numFmtId="0" fontId="0" fillId="0" borderId="0" xfId="0" applyFill="1"/>
    <xf numFmtId="1" fontId="20" fillId="0" borderId="0" xfId="0" applyNumberFormat="1" applyFont="1" applyFill="1" applyBorder="1" applyAlignment="1">
      <alignment horizontal="center"/>
    </xf>
    <xf numFmtId="0" fontId="0" fillId="36" borderId="0" xfId="0" applyFill="1"/>
    <xf numFmtId="0" fontId="18" fillId="36" borderId="0" xfId="0" applyFont="1" applyFill="1"/>
    <xf numFmtId="1" fontId="18" fillId="0" borderId="0" xfId="0" applyNumberFormat="1" applyFont="1"/>
    <xf numFmtId="0" fontId="22" fillId="0" borderId="0" xfId="0" applyFont="1"/>
    <xf numFmtId="0" fontId="23" fillId="0" borderId="0" xfId="0" applyFont="1"/>
    <xf numFmtId="0" fontId="23" fillId="33" borderId="0" xfId="0" applyFont="1" applyFill="1"/>
    <xf numFmtId="164" fontId="23" fillId="33" borderId="0" xfId="0" applyNumberFormat="1" applyFont="1" applyFill="1"/>
    <xf numFmtId="164" fontId="0" fillId="0" borderId="0" xfId="0" applyNumberFormat="1" applyFill="1" applyAlignment="1">
      <alignment wrapText="1"/>
    </xf>
    <xf numFmtId="0" fontId="24" fillId="0" borderId="0" xfId="0" applyFont="1" applyAlignment="1">
      <alignment horizontal="center"/>
    </xf>
    <xf numFmtId="0" fontId="24" fillId="0" borderId="11" xfId="0" applyFont="1" applyBorder="1" applyAlignment="1">
      <alignment horizontal="center"/>
    </xf>
    <xf numFmtId="1" fontId="20" fillId="0" borderId="10" xfId="0" applyNumberFormat="1" applyFont="1" applyBorder="1" applyAlignment="1">
      <alignment horizontal="center"/>
    </xf>
    <xf numFmtId="0" fontId="16" fillId="34" borderId="0" xfId="0" applyFont="1" applyFill="1"/>
    <xf numFmtId="0" fontId="19" fillId="34" borderId="0" xfId="0" applyFont="1" applyFill="1" applyAlignment="1">
      <alignment wrapText="1"/>
    </xf>
    <xf numFmtId="167" fontId="20" fillId="34" borderId="0" xfId="0" applyNumberFormat="1" applyFont="1" applyFill="1"/>
    <xf numFmtId="167" fontId="19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11" xfId="0" applyFont="1" applyBorder="1" applyAlignment="1">
      <alignment horizontal="center"/>
    </xf>
    <xf numFmtId="0" fontId="26" fillId="0" borderId="15" xfId="0" applyFont="1" applyBorder="1" applyAlignment="1">
      <alignment horizontal="center"/>
    </xf>
    <xf numFmtId="0" fontId="26" fillId="0" borderId="16" xfId="0" applyFont="1" applyBorder="1" applyAlignment="1">
      <alignment horizontal="center"/>
    </xf>
    <xf numFmtId="0" fontId="26" fillId="0" borderId="15" xfId="0" applyFont="1" applyFill="1" applyBorder="1" applyAlignment="1">
      <alignment horizontal="center"/>
    </xf>
    <xf numFmtId="0" fontId="26" fillId="0" borderId="16" xfId="0" applyFont="1" applyFill="1" applyBorder="1" applyAlignment="1">
      <alignment horizontal="center"/>
    </xf>
    <xf numFmtId="1" fontId="26" fillId="0" borderId="0" xfId="0" applyNumberFormat="1" applyFont="1" applyAlignment="1">
      <alignment horizontal="center"/>
    </xf>
    <xf numFmtId="164" fontId="26" fillId="0" borderId="15" xfId="0" applyNumberFormat="1" applyFont="1" applyBorder="1" applyAlignment="1">
      <alignment horizontal="center"/>
    </xf>
    <xf numFmtId="164" fontId="26" fillId="0" borderId="11" xfId="0" applyNumberFormat="1" applyFont="1" applyBorder="1" applyAlignment="1">
      <alignment horizontal="center"/>
    </xf>
    <xf numFmtId="1" fontId="26" fillId="0" borderId="16" xfId="0" applyNumberFormat="1" applyFont="1" applyBorder="1" applyAlignment="1">
      <alignment horizontal="center"/>
    </xf>
    <xf numFmtId="1" fontId="26" fillId="0" borderId="11" xfId="0" applyNumberFormat="1" applyFont="1" applyBorder="1" applyAlignment="1">
      <alignment horizontal="center"/>
    </xf>
    <xf numFmtId="164" fontId="26" fillId="0" borderId="17" xfId="0" applyNumberFormat="1" applyFont="1" applyBorder="1" applyAlignment="1">
      <alignment horizontal="center"/>
    </xf>
    <xf numFmtId="1" fontId="26" fillId="0" borderId="18" xfId="0" applyNumberFormat="1" applyFont="1" applyBorder="1" applyAlignment="1">
      <alignment horizontal="center"/>
    </xf>
    <xf numFmtId="166" fontId="26" fillId="0" borderId="0" xfId="0" applyNumberFormat="1" applyFont="1"/>
    <xf numFmtId="164" fontId="26" fillId="0" borderId="0" xfId="0" applyNumberFormat="1" applyFont="1" applyFill="1" applyBorder="1" applyAlignment="1">
      <alignment horizontal="center"/>
    </xf>
    <xf numFmtId="1" fontId="26" fillId="0" borderId="0" xfId="0" applyNumberFormat="1" applyFont="1" applyFill="1" applyBorder="1" applyAlignment="1">
      <alignment horizontal="center"/>
    </xf>
    <xf numFmtId="164" fontId="19" fillId="0" borderId="0" xfId="0" applyNumberFormat="1" applyFont="1" applyFill="1" applyBorder="1" applyAlignment="1">
      <alignment horizontal="center" wrapText="1"/>
    </xf>
    <xf numFmtId="11" fontId="0" fillId="35" borderId="0" xfId="0" applyNumberFormat="1" applyFill="1"/>
    <xf numFmtId="0" fontId="0" fillId="0" borderId="0" xfId="0" applyNumberFormat="1"/>
    <xf numFmtId="1" fontId="20" fillId="0" borderId="11" xfId="0" applyNumberFormat="1" applyFont="1" applyBorder="1" applyAlignment="1">
      <alignment horizontal="center"/>
    </xf>
    <xf numFmtId="0" fontId="24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2" fontId="19" fillId="0" borderId="0" xfId="0" applyNumberFormat="1" applyFont="1" applyAlignment="1">
      <alignment horizontal="center"/>
    </xf>
    <xf numFmtId="0" fontId="0" fillId="0" borderId="0" xfId="0" applyFont="1"/>
    <xf numFmtId="0" fontId="26" fillId="0" borderId="0" xfId="0" applyFont="1" applyFill="1" applyBorder="1"/>
    <xf numFmtId="164" fontId="26" fillId="0" borderId="17" xfId="0" applyNumberFormat="1" applyFont="1" applyFill="1" applyBorder="1" applyAlignment="1">
      <alignment horizontal="center"/>
    </xf>
    <xf numFmtId="164" fontId="26" fillId="0" borderId="10" xfId="0" applyNumberFormat="1" applyFont="1" applyFill="1" applyBorder="1" applyAlignment="1">
      <alignment horizontal="center"/>
    </xf>
    <xf numFmtId="1" fontId="26" fillId="0" borderId="18" xfId="0" applyNumberFormat="1" applyFont="1" applyFill="1" applyBorder="1" applyAlignment="1">
      <alignment horizontal="center"/>
    </xf>
    <xf numFmtId="1" fontId="26" fillId="0" borderId="10" xfId="0" applyNumberFormat="1" applyFont="1" applyFill="1" applyBorder="1" applyAlignment="1">
      <alignment horizontal="center"/>
    </xf>
    <xf numFmtId="1" fontId="26" fillId="0" borderId="17" xfId="0" applyNumberFormat="1" applyFont="1" applyFill="1" applyBorder="1" applyAlignment="1">
      <alignment horizontal="center"/>
    </xf>
    <xf numFmtId="1" fontId="6" fillId="0" borderId="0" xfId="6" applyNumberFormat="1" applyFill="1" applyBorder="1" applyAlignment="1">
      <alignment horizontal="center"/>
    </xf>
    <xf numFmtId="0" fontId="16" fillId="36" borderId="0" xfId="0" applyFont="1" applyFill="1"/>
    <xf numFmtId="0" fontId="16" fillId="0" borderId="0" xfId="0" applyFont="1"/>
    <xf numFmtId="164" fontId="16" fillId="0" borderId="0" xfId="0" applyNumberFormat="1" applyFont="1"/>
    <xf numFmtId="2" fontId="27" fillId="0" borderId="0" xfId="0" applyNumberFormat="1" applyFont="1" applyAlignment="1">
      <alignment horizontal="center"/>
    </xf>
    <xf numFmtId="164" fontId="24" fillId="0" borderId="0" xfId="0" applyNumberFormat="1" applyFont="1" applyAlignment="1">
      <alignment horizontal="center"/>
    </xf>
    <xf numFmtId="0" fontId="8" fillId="0" borderId="0" xfId="8" applyFill="1"/>
    <xf numFmtId="0" fontId="26" fillId="0" borderId="0" xfId="0" applyFont="1" applyFill="1"/>
    <xf numFmtId="0" fontId="0" fillId="0" borderId="0" xfId="0" applyFont="1" applyFill="1"/>
    <xf numFmtId="0" fontId="7" fillId="0" borderId="0" xfId="7" applyFill="1"/>
    <xf numFmtId="0" fontId="26" fillId="0" borderId="0" xfId="0" applyFont="1" applyFill="1" applyBorder="1" applyAlignment="1">
      <alignment horizontal="center"/>
    </xf>
    <xf numFmtId="0" fontId="0" fillId="37" borderId="0" xfId="0" applyFill="1"/>
    <xf numFmtId="0" fontId="28" fillId="0" borderId="0" xfId="0" applyFont="1"/>
    <xf numFmtId="0" fontId="0" fillId="0" borderId="0" xfId="0" applyFont="1" applyFill="1" applyBorder="1"/>
    <xf numFmtId="2" fontId="29" fillId="0" borderId="0" xfId="0" applyNumberFormat="1" applyFont="1" applyAlignment="1">
      <alignment horizontal="center"/>
    </xf>
    <xf numFmtId="0" fontId="0" fillId="38" borderId="0" xfId="0" applyFill="1"/>
    <xf numFmtId="164" fontId="23" fillId="0" borderId="17" xfId="6" applyNumberFormat="1" applyFont="1" applyFill="1" applyBorder="1" applyAlignment="1">
      <alignment horizontal="center"/>
    </xf>
    <xf numFmtId="1" fontId="23" fillId="0" borderId="18" xfId="8" applyNumberFormat="1" applyFont="1" applyFill="1" applyBorder="1" applyAlignment="1">
      <alignment horizontal="center"/>
    </xf>
    <xf numFmtId="1" fontId="23" fillId="0" borderId="17" xfId="0" applyNumberFormat="1" applyFont="1" applyFill="1" applyBorder="1" applyAlignment="1">
      <alignment horizontal="center"/>
    </xf>
    <xf numFmtId="1" fontId="23" fillId="0" borderId="18" xfId="0" applyNumberFormat="1" applyFont="1" applyFill="1" applyBorder="1" applyAlignment="1">
      <alignment horizontal="center"/>
    </xf>
    <xf numFmtId="0" fontId="31" fillId="0" borderId="15" xfId="0" applyFont="1" applyBorder="1" applyAlignment="1">
      <alignment horizontal="center"/>
    </xf>
    <xf numFmtId="0" fontId="31" fillId="0" borderId="16" xfId="0" applyFont="1" applyBorder="1" applyAlignment="1">
      <alignment horizontal="center"/>
    </xf>
    <xf numFmtId="1" fontId="31" fillId="0" borderId="17" xfId="0" applyNumberFormat="1" applyFont="1" applyFill="1" applyBorder="1" applyAlignment="1">
      <alignment horizontal="center"/>
    </xf>
    <xf numFmtId="1" fontId="31" fillId="0" borderId="18" xfId="8" applyNumberFormat="1" applyFont="1" applyFill="1" applyBorder="1" applyAlignment="1">
      <alignment horizontal="center"/>
    </xf>
    <xf numFmtId="1" fontId="31" fillId="0" borderId="18" xfId="6" applyNumberFormat="1" applyFont="1" applyFill="1" applyBorder="1" applyAlignment="1">
      <alignment horizontal="center"/>
    </xf>
    <xf numFmtId="1" fontId="31" fillId="0" borderId="0" xfId="0" applyNumberFormat="1" applyFont="1" applyFill="1" applyBorder="1" applyAlignment="1">
      <alignment horizontal="center"/>
    </xf>
    <xf numFmtId="1" fontId="31" fillId="0" borderId="0" xfId="6" applyNumberFormat="1" applyFont="1" applyFill="1" applyBorder="1" applyAlignment="1">
      <alignment horizontal="center"/>
    </xf>
    <xf numFmtId="1" fontId="19" fillId="39" borderId="0" xfId="0" applyNumberFormat="1" applyFont="1" applyFill="1"/>
    <xf numFmtId="0" fontId="0" fillId="0" borderId="0" xfId="0" quotePrefix="1"/>
    <xf numFmtId="0" fontId="19" fillId="0" borderId="0" xfId="0" quotePrefix="1" applyFont="1"/>
    <xf numFmtId="0" fontId="0" fillId="40" borderId="0" xfId="0" applyFont="1" applyFill="1" applyBorder="1"/>
    <xf numFmtId="1" fontId="23" fillId="40" borderId="18" xfId="8" applyNumberFormat="1" applyFont="1" applyFill="1" applyBorder="1" applyAlignment="1">
      <alignment horizontal="center"/>
    </xf>
    <xf numFmtId="164" fontId="26" fillId="40" borderId="17" xfId="0" applyNumberFormat="1" applyFont="1" applyFill="1" applyBorder="1" applyAlignment="1">
      <alignment horizontal="center"/>
    </xf>
    <xf numFmtId="164" fontId="26" fillId="40" borderId="10" xfId="0" applyNumberFormat="1" applyFont="1" applyFill="1" applyBorder="1" applyAlignment="1">
      <alignment horizontal="center"/>
    </xf>
    <xf numFmtId="1" fontId="26" fillId="40" borderId="18" xfId="0" applyNumberFormat="1" applyFont="1" applyFill="1" applyBorder="1" applyAlignment="1">
      <alignment horizontal="center"/>
    </xf>
    <xf numFmtId="1" fontId="26" fillId="40" borderId="10" xfId="0" applyNumberFormat="1" applyFont="1" applyFill="1" applyBorder="1" applyAlignment="1">
      <alignment horizontal="center"/>
    </xf>
    <xf numFmtId="164" fontId="23" fillId="40" borderId="17" xfId="6" applyNumberFormat="1" applyFont="1" applyFill="1" applyBorder="1" applyAlignment="1">
      <alignment horizontal="center"/>
    </xf>
    <xf numFmtId="1" fontId="26" fillId="40" borderId="17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9" fontId="0" fillId="0" borderId="0" xfId="42" applyFont="1" applyFill="1" applyBorder="1" applyAlignment="1">
      <alignment horizontal="center"/>
    </xf>
    <xf numFmtId="166" fontId="26" fillId="0" borderId="0" xfId="0" applyNumberFormat="1" applyFont="1" applyAlignment="1">
      <alignment horizontal="center"/>
    </xf>
    <xf numFmtId="0" fontId="26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26" fillId="0" borderId="12" xfId="0" applyFont="1" applyBorder="1" applyAlignment="1">
      <alignment horizontal="center"/>
    </xf>
    <xf numFmtId="0" fontId="26" fillId="0" borderId="13" xfId="0" applyFont="1" applyBorder="1" applyAlignment="1">
      <alignment horizontal="center"/>
    </xf>
    <xf numFmtId="0" fontId="26" fillId="0" borderId="14" xfId="0" applyFont="1" applyBorder="1" applyAlignment="1">
      <alignment horizontal="center"/>
    </xf>
    <xf numFmtId="0" fontId="30" fillId="0" borderId="12" xfId="0" applyFont="1" applyBorder="1" applyAlignment="1">
      <alignment horizontal="center"/>
    </xf>
    <xf numFmtId="0" fontId="30" fillId="0" borderId="14" xfId="0" applyFont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25" fillId="0" borderId="14" xfId="0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70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6562"/>
  <sheetViews>
    <sheetView topLeftCell="M6516" zoomScale="70" zoomScaleNormal="70" workbookViewId="0">
      <selection activeCell="AK6536" sqref="AK6536"/>
    </sheetView>
  </sheetViews>
  <sheetFormatPr defaultRowHeight="14.4" x14ac:dyDescent="0.3"/>
  <cols>
    <col min="37" max="37" width="10" bestFit="1" customWidth="1"/>
    <col min="39" max="39" width="12" bestFit="1" customWidth="1"/>
  </cols>
  <sheetData>
    <row r="1" spans="1:9" x14ac:dyDescent="0.3">
      <c r="A1" t="s">
        <v>1473</v>
      </c>
    </row>
    <row r="2" spans="1:9" x14ac:dyDescent="0.3">
      <c r="A2" t="s">
        <v>1474</v>
      </c>
    </row>
    <row r="4" spans="1:9" x14ac:dyDescent="0.3">
      <c r="A4" t="s">
        <v>0</v>
      </c>
      <c r="B4" t="s">
        <v>1751</v>
      </c>
      <c r="C4" t="s">
        <v>1676</v>
      </c>
      <c r="D4">
        <v>13</v>
      </c>
      <c r="E4" s="1">
        <v>0.8241087962962963</v>
      </c>
      <c r="F4">
        <v>2019</v>
      </c>
    </row>
    <row r="5" spans="1:9" x14ac:dyDescent="0.3">
      <c r="A5" t="s">
        <v>1</v>
      </c>
      <c r="B5" t="s">
        <v>1751</v>
      </c>
      <c r="C5" t="s">
        <v>1676</v>
      </c>
      <c r="D5">
        <v>13</v>
      </c>
      <c r="E5" s="1">
        <v>0.82567129629629632</v>
      </c>
      <c r="F5">
        <v>2019</v>
      </c>
    </row>
    <row r="6" spans="1:9" x14ac:dyDescent="0.3">
      <c r="A6" t="s">
        <v>2</v>
      </c>
      <c r="B6" t="s">
        <v>3</v>
      </c>
      <c r="C6" t="s">
        <v>4</v>
      </c>
      <c r="D6">
        <v>0</v>
      </c>
      <c r="E6" t="s">
        <v>5</v>
      </c>
      <c r="F6">
        <v>2</v>
      </c>
      <c r="G6" t="s">
        <v>6</v>
      </c>
      <c r="H6">
        <v>15</v>
      </c>
      <c r="I6" t="s">
        <v>7</v>
      </c>
    </row>
    <row r="7" spans="1:9" x14ac:dyDescent="0.3">
      <c r="A7" t="s">
        <v>8</v>
      </c>
      <c r="B7" t="s">
        <v>9</v>
      </c>
    </row>
    <row r="8" spans="1:9" x14ac:dyDescent="0.3">
      <c r="A8" t="s">
        <v>10</v>
      </c>
      <c r="B8" t="s">
        <v>11</v>
      </c>
    </row>
    <row r="10" spans="1:9" x14ac:dyDescent="0.3">
      <c r="A10" t="s">
        <v>12</v>
      </c>
      <c r="B10">
        <v>5.3083799999999995E-4</v>
      </c>
      <c r="C10" t="s">
        <v>13</v>
      </c>
    </row>
    <row r="11" spans="1:9" x14ac:dyDescent="0.3">
      <c r="A11" t="s">
        <v>14</v>
      </c>
    </row>
    <row r="12" spans="1:9" x14ac:dyDescent="0.3">
      <c r="A12" t="s">
        <v>15</v>
      </c>
    </row>
    <row r="13" spans="1:9" x14ac:dyDescent="0.3">
      <c r="A13" t="s">
        <v>16</v>
      </c>
    </row>
    <row r="14" spans="1:9" x14ac:dyDescent="0.3">
      <c r="A14" t="s">
        <v>17</v>
      </c>
      <c r="B14" t="s">
        <v>18</v>
      </c>
      <c r="C14" t="s">
        <v>19</v>
      </c>
      <c r="D14" t="s">
        <v>20</v>
      </c>
    </row>
    <row r="16" spans="1:9" x14ac:dyDescent="0.3">
      <c r="A16" t="s">
        <v>21</v>
      </c>
    </row>
    <row r="17" spans="1:2" x14ac:dyDescent="0.3">
      <c r="A17" t="s">
        <v>22</v>
      </c>
      <c r="B17" t="s">
        <v>23</v>
      </c>
    </row>
    <row r="18" spans="1:2" x14ac:dyDescent="0.3">
      <c r="A18" t="s">
        <v>22</v>
      </c>
      <c r="B18" t="s">
        <v>24</v>
      </c>
    </row>
    <row r="19" spans="1:2" x14ac:dyDescent="0.3">
      <c r="A19" t="s">
        <v>22</v>
      </c>
      <c r="B19" t="s">
        <v>25</v>
      </c>
    </row>
    <row r="20" spans="1:2" x14ac:dyDescent="0.3">
      <c r="A20" t="s">
        <v>22</v>
      </c>
      <c r="B20" t="s">
        <v>26</v>
      </c>
    </row>
    <row r="21" spans="1:2" x14ac:dyDescent="0.3">
      <c r="A21" t="s">
        <v>22</v>
      </c>
      <c r="B21" t="s">
        <v>27</v>
      </c>
    </row>
    <row r="22" spans="1:2" x14ac:dyDescent="0.3">
      <c r="A22" t="s">
        <v>22</v>
      </c>
      <c r="B22" t="s">
        <v>28</v>
      </c>
    </row>
    <row r="23" spans="1:2" x14ac:dyDescent="0.3">
      <c r="A23" t="s">
        <v>22</v>
      </c>
      <c r="B23" t="s">
        <v>29</v>
      </c>
    </row>
    <row r="24" spans="1:2" x14ac:dyDescent="0.3">
      <c r="A24" t="s">
        <v>22</v>
      </c>
      <c r="B24" t="s">
        <v>30</v>
      </c>
    </row>
    <row r="25" spans="1:2" x14ac:dyDescent="0.3">
      <c r="A25" t="s">
        <v>22</v>
      </c>
      <c r="B25" t="s">
        <v>31</v>
      </c>
    </row>
    <row r="26" spans="1:2" x14ac:dyDescent="0.3">
      <c r="A26" t="s">
        <v>22</v>
      </c>
      <c r="B26" t="s">
        <v>32</v>
      </c>
    </row>
    <row r="27" spans="1:2" x14ac:dyDescent="0.3">
      <c r="A27" t="s">
        <v>22</v>
      </c>
      <c r="B27" t="s">
        <v>33</v>
      </c>
    </row>
    <row r="28" spans="1:2" x14ac:dyDescent="0.3">
      <c r="A28" t="s">
        <v>22</v>
      </c>
      <c r="B28" t="s">
        <v>34</v>
      </c>
    </row>
    <row r="29" spans="1:2" x14ac:dyDescent="0.3">
      <c r="A29" t="s">
        <v>22</v>
      </c>
      <c r="B29" t="s">
        <v>35</v>
      </c>
    </row>
    <row r="30" spans="1:2" x14ac:dyDescent="0.3">
      <c r="A30" t="s">
        <v>22</v>
      </c>
      <c r="B30" t="s">
        <v>36</v>
      </c>
    </row>
    <row r="31" spans="1:2" x14ac:dyDescent="0.3">
      <c r="A31" t="s">
        <v>22</v>
      </c>
      <c r="B31" t="s">
        <v>37</v>
      </c>
    </row>
    <row r="32" spans="1:2" x14ac:dyDescent="0.3">
      <c r="A32" t="s">
        <v>22</v>
      </c>
      <c r="B32" t="s">
        <v>38</v>
      </c>
    </row>
    <row r="33" spans="1:2" x14ac:dyDescent="0.3">
      <c r="A33" t="s">
        <v>22</v>
      </c>
      <c r="B33" t="s">
        <v>39</v>
      </c>
    </row>
    <row r="34" spans="1:2" x14ac:dyDescent="0.3">
      <c r="A34" t="s">
        <v>22</v>
      </c>
      <c r="B34" t="s">
        <v>40</v>
      </c>
    </row>
    <row r="35" spans="1:2" x14ac:dyDescent="0.3">
      <c r="A35" t="s">
        <v>22</v>
      </c>
      <c r="B35" t="s">
        <v>41</v>
      </c>
    </row>
    <row r="36" spans="1:2" x14ac:dyDescent="0.3">
      <c r="A36" t="s">
        <v>22</v>
      </c>
      <c r="B36" t="s">
        <v>42</v>
      </c>
    </row>
    <row r="37" spans="1:2" x14ac:dyDescent="0.3">
      <c r="A37" t="s">
        <v>22</v>
      </c>
      <c r="B37" t="s">
        <v>43</v>
      </c>
    </row>
    <row r="38" spans="1:2" x14ac:dyDescent="0.3">
      <c r="A38" t="s">
        <v>22</v>
      </c>
      <c r="B38" t="s">
        <v>44</v>
      </c>
    </row>
    <row r="39" spans="1:2" x14ac:dyDescent="0.3">
      <c r="A39" t="s">
        <v>22</v>
      </c>
      <c r="B39" t="s">
        <v>45</v>
      </c>
    </row>
    <row r="40" spans="1:2" x14ac:dyDescent="0.3">
      <c r="A40" t="s">
        <v>22</v>
      </c>
      <c r="B40" t="s">
        <v>46</v>
      </c>
    </row>
    <row r="41" spans="1:2" x14ac:dyDescent="0.3">
      <c r="A41" t="s">
        <v>22</v>
      </c>
      <c r="B41" t="s">
        <v>47</v>
      </c>
    </row>
    <row r="42" spans="1:2" x14ac:dyDescent="0.3">
      <c r="A42" t="s">
        <v>22</v>
      </c>
      <c r="B42" t="s">
        <v>48</v>
      </c>
    </row>
    <row r="43" spans="1:2" x14ac:dyDescent="0.3">
      <c r="A43" t="s">
        <v>22</v>
      </c>
      <c r="B43" t="s">
        <v>49</v>
      </c>
    </row>
    <row r="44" spans="1:2" x14ac:dyDescent="0.3">
      <c r="A44" t="s">
        <v>22</v>
      </c>
      <c r="B44" t="s">
        <v>50</v>
      </c>
    </row>
    <row r="45" spans="1:2" x14ac:dyDescent="0.3">
      <c r="A45" t="s">
        <v>22</v>
      </c>
      <c r="B45" t="s">
        <v>51</v>
      </c>
    </row>
    <row r="46" spans="1:2" x14ac:dyDescent="0.3">
      <c r="A46" t="s">
        <v>22</v>
      </c>
      <c r="B46" t="s">
        <v>52</v>
      </c>
    </row>
    <row r="47" spans="1:2" x14ac:dyDescent="0.3">
      <c r="A47" t="s">
        <v>22</v>
      </c>
      <c r="B47" t="s">
        <v>53</v>
      </c>
    </row>
    <row r="48" spans="1:2" x14ac:dyDescent="0.3">
      <c r="A48" t="s">
        <v>22</v>
      </c>
      <c r="B48" t="s">
        <v>54</v>
      </c>
    </row>
    <row r="49" spans="1:2" x14ac:dyDescent="0.3">
      <c r="A49" t="s">
        <v>22</v>
      </c>
      <c r="B49" t="s">
        <v>55</v>
      </c>
    </row>
    <row r="50" spans="1:2" x14ac:dyDescent="0.3">
      <c r="A50" t="s">
        <v>22</v>
      </c>
      <c r="B50" t="s">
        <v>56</v>
      </c>
    </row>
    <row r="51" spans="1:2" x14ac:dyDescent="0.3">
      <c r="A51" t="s">
        <v>22</v>
      </c>
      <c r="B51" t="s">
        <v>57</v>
      </c>
    </row>
    <row r="52" spans="1:2" x14ac:dyDescent="0.3">
      <c r="A52" t="s">
        <v>22</v>
      </c>
      <c r="B52" t="s">
        <v>58</v>
      </c>
    </row>
    <row r="53" spans="1:2" x14ac:dyDescent="0.3">
      <c r="A53" t="s">
        <v>22</v>
      </c>
      <c r="B53" t="s">
        <v>59</v>
      </c>
    </row>
    <row r="54" spans="1:2" x14ac:dyDescent="0.3">
      <c r="A54" t="s">
        <v>22</v>
      </c>
      <c r="B54" t="s">
        <v>60</v>
      </c>
    </row>
    <row r="55" spans="1:2" x14ac:dyDescent="0.3">
      <c r="A55" t="s">
        <v>22</v>
      </c>
      <c r="B55" t="s">
        <v>61</v>
      </c>
    </row>
    <row r="56" spans="1:2" x14ac:dyDescent="0.3">
      <c r="A56" t="s">
        <v>22</v>
      </c>
      <c r="B56" t="s">
        <v>62</v>
      </c>
    </row>
    <row r="57" spans="1:2" x14ac:dyDescent="0.3">
      <c r="A57" t="s">
        <v>22</v>
      </c>
      <c r="B57" t="s">
        <v>63</v>
      </c>
    </row>
    <row r="58" spans="1:2" x14ac:dyDescent="0.3">
      <c r="A58" t="s">
        <v>22</v>
      </c>
      <c r="B58" t="s">
        <v>64</v>
      </c>
    </row>
    <row r="59" spans="1:2" x14ac:dyDescent="0.3">
      <c r="A59" t="s">
        <v>22</v>
      </c>
      <c r="B59" t="s">
        <v>65</v>
      </c>
    </row>
    <row r="60" spans="1:2" x14ac:dyDescent="0.3">
      <c r="A60" t="s">
        <v>22</v>
      </c>
      <c r="B60" t="s">
        <v>66</v>
      </c>
    </row>
    <row r="61" spans="1:2" x14ac:dyDescent="0.3">
      <c r="A61" t="s">
        <v>22</v>
      </c>
      <c r="B61" t="s">
        <v>67</v>
      </c>
    </row>
    <row r="62" spans="1:2" x14ac:dyDescent="0.3">
      <c r="A62" t="s">
        <v>22</v>
      </c>
      <c r="B62" t="s">
        <v>68</v>
      </c>
    </row>
    <row r="63" spans="1:2" x14ac:dyDescent="0.3">
      <c r="A63" t="s">
        <v>22</v>
      </c>
      <c r="B63" t="s">
        <v>69</v>
      </c>
    </row>
    <row r="64" spans="1:2" x14ac:dyDescent="0.3">
      <c r="A64" t="s">
        <v>22</v>
      </c>
      <c r="B64" t="s">
        <v>70</v>
      </c>
    </row>
    <row r="66" spans="1:10" x14ac:dyDescent="0.3">
      <c r="A66" t="s">
        <v>23</v>
      </c>
    </row>
    <row r="67" spans="1:10" x14ac:dyDescent="0.3">
      <c r="A67" t="s">
        <v>71</v>
      </c>
      <c r="B67">
        <v>1</v>
      </c>
    </row>
    <row r="68" spans="1:10" x14ac:dyDescent="0.3">
      <c r="A68" t="s">
        <v>72</v>
      </c>
      <c r="B68">
        <v>12</v>
      </c>
      <c r="C68" t="s">
        <v>73</v>
      </c>
      <c r="D68">
        <v>1</v>
      </c>
    </row>
    <row r="69" spans="1:10" x14ac:dyDescent="0.3">
      <c r="A69" t="s">
        <v>74</v>
      </c>
      <c r="B69">
        <v>1</v>
      </c>
    </row>
    <row r="70" spans="1:10" x14ac:dyDescent="0.3">
      <c r="A70" t="s">
        <v>75</v>
      </c>
      <c r="B70">
        <v>1</v>
      </c>
      <c r="C70">
        <v>2</v>
      </c>
      <c r="D70">
        <v>3</v>
      </c>
      <c r="E70">
        <v>4</v>
      </c>
      <c r="F70">
        <v>5</v>
      </c>
      <c r="G70">
        <v>6</v>
      </c>
      <c r="H70">
        <v>7</v>
      </c>
      <c r="I70">
        <v>8</v>
      </c>
      <c r="J70">
        <v>9</v>
      </c>
    </row>
    <row r="71" spans="1:10" x14ac:dyDescent="0.3">
      <c r="A71" t="s">
        <v>76</v>
      </c>
      <c r="B71" t="s">
        <v>77</v>
      </c>
      <c r="C71" t="s">
        <v>78</v>
      </c>
      <c r="D71" t="s">
        <v>79</v>
      </c>
      <c r="E71" t="s">
        <v>80</v>
      </c>
      <c r="F71" t="s">
        <v>81</v>
      </c>
      <c r="G71" t="s">
        <v>82</v>
      </c>
      <c r="H71" t="s">
        <v>83</v>
      </c>
      <c r="I71" t="s">
        <v>84</v>
      </c>
      <c r="J71" t="s">
        <v>1529</v>
      </c>
    </row>
    <row r="72" spans="1:10" x14ac:dyDescent="0.3">
      <c r="A72" t="s">
        <v>85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</row>
    <row r="73" spans="1:10" x14ac:dyDescent="0.3">
      <c r="A73" t="s">
        <v>86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</row>
    <row r="74" spans="1:10" x14ac:dyDescent="0.3">
      <c r="A74" t="s">
        <v>87</v>
      </c>
      <c r="B74">
        <v>0.1</v>
      </c>
      <c r="C74">
        <v>0.1</v>
      </c>
      <c r="D74">
        <v>0.1</v>
      </c>
      <c r="E74">
        <v>0.1</v>
      </c>
      <c r="F74">
        <v>0.1</v>
      </c>
      <c r="G74">
        <v>0.1</v>
      </c>
    </row>
    <row r="75" spans="1:10" x14ac:dyDescent="0.3">
      <c r="A75" t="s">
        <v>88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0</v>
      </c>
      <c r="I75">
        <v>0</v>
      </c>
      <c r="J75">
        <v>1</v>
      </c>
    </row>
    <row r="76" spans="1:10" x14ac:dyDescent="0.3">
      <c r="A76" t="s">
        <v>89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8" spans="1:10" x14ac:dyDescent="0.3">
      <c r="A78" t="s">
        <v>24</v>
      </c>
      <c r="B78">
        <v>705.03700000000003</v>
      </c>
    </row>
    <row r="79" spans="1:10" x14ac:dyDescent="0.3">
      <c r="A79" t="s">
        <v>90</v>
      </c>
      <c r="B79" t="s">
        <v>91</v>
      </c>
      <c r="C79" t="s">
        <v>92</v>
      </c>
    </row>
    <row r="80" spans="1:10" x14ac:dyDescent="0.3">
      <c r="A80" t="s">
        <v>93</v>
      </c>
      <c r="B80">
        <v>705.03700000000003</v>
      </c>
    </row>
    <row r="81" spans="1:11" x14ac:dyDescent="0.3">
      <c r="A81" t="s">
        <v>94</v>
      </c>
      <c r="B81" s="2">
        <v>5.3770599999999995E-13</v>
      </c>
    </row>
    <row r="82" spans="1:11" x14ac:dyDescent="0.3">
      <c r="A82" t="s">
        <v>95</v>
      </c>
      <c r="B82">
        <v>2.88927E-2</v>
      </c>
      <c r="C82">
        <v>1</v>
      </c>
    </row>
    <row r="83" spans="1:11" x14ac:dyDescent="0.3">
      <c r="A83" t="s">
        <v>96</v>
      </c>
      <c r="B83">
        <v>-45.325800000000001</v>
      </c>
    </row>
    <row r="84" spans="1:11" x14ac:dyDescent="0.3">
      <c r="A84" t="s">
        <v>1530</v>
      </c>
      <c r="B84">
        <v>21.8232</v>
      </c>
    </row>
    <row r="85" spans="1:11" x14ac:dyDescent="0.3">
      <c r="A85" t="s">
        <v>97</v>
      </c>
      <c r="B85">
        <v>379.73200000000003</v>
      </c>
    </row>
    <row r="86" spans="1:11" x14ac:dyDescent="0.3">
      <c r="A86" t="s">
        <v>98</v>
      </c>
      <c r="B86">
        <v>325.49900000000002</v>
      </c>
    </row>
    <row r="87" spans="1:11" x14ac:dyDescent="0.3">
      <c r="A87" t="s">
        <v>99</v>
      </c>
      <c r="B87">
        <v>23.2606</v>
      </c>
      <c r="C87">
        <v>1</v>
      </c>
    </row>
    <row r="88" spans="1:11" x14ac:dyDescent="0.3">
      <c r="A88" t="s">
        <v>100</v>
      </c>
      <c r="B88" s="2">
        <v>1.8867899999999999E-7</v>
      </c>
      <c r="C88">
        <v>1</v>
      </c>
    </row>
    <row r="89" spans="1:11" x14ac:dyDescent="0.3">
      <c r="A89" t="s">
        <v>101</v>
      </c>
      <c r="B89">
        <v>0</v>
      </c>
      <c r="C89">
        <v>1</v>
      </c>
    </row>
    <row r="90" spans="1:11" x14ac:dyDescent="0.3">
      <c r="A90" t="s">
        <v>102</v>
      </c>
      <c r="B90">
        <v>1.8407900000000001E-2</v>
      </c>
      <c r="C90" t="s">
        <v>103</v>
      </c>
    </row>
    <row r="91" spans="1:11" x14ac:dyDescent="0.3">
      <c r="A91" t="s">
        <v>104</v>
      </c>
      <c r="B91">
        <v>0</v>
      </c>
      <c r="C91">
        <v>1</v>
      </c>
    </row>
    <row r="92" spans="1:11" x14ac:dyDescent="0.3">
      <c r="A92" t="s">
        <v>105</v>
      </c>
      <c r="B92">
        <v>0</v>
      </c>
      <c r="C92">
        <v>1</v>
      </c>
    </row>
    <row r="93" spans="1:11" x14ac:dyDescent="0.3">
      <c r="A93" t="s">
        <v>106</v>
      </c>
    </row>
    <row r="94" spans="1:11" x14ac:dyDescent="0.3">
      <c r="A94" t="s">
        <v>107</v>
      </c>
      <c r="B94" t="s">
        <v>108</v>
      </c>
      <c r="C94">
        <v>1</v>
      </c>
      <c r="D94">
        <v>2</v>
      </c>
      <c r="E94">
        <v>3</v>
      </c>
      <c r="F94">
        <v>4</v>
      </c>
      <c r="G94">
        <v>5</v>
      </c>
      <c r="H94">
        <v>6</v>
      </c>
      <c r="I94">
        <v>7</v>
      </c>
      <c r="J94">
        <v>8</v>
      </c>
      <c r="K94">
        <v>9</v>
      </c>
    </row>
    <row r="95" spans="1:11" x14ac:dyDescent="0.3">
      <c r="A95" t="s">
        <v>109</v>
      </c>
      <c r="B95" t="s">
        <v>106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</row>
    <row r="96" spans="1:11" x14ac:dyDescent="0.3">
      <c r="A96" t="s">
        <v>110</v>
      </c>
      <c r="B96" s="2">
        <v>5.3770599999999995E-13</v>
      </c>
      <c r="C96" s="2">
        <v>1.02164E-13</v>
      </c>
      <c r="D96" s="2">
        <v>8.4746500000000004E-14</v>
      </c>
      <c r="E96" s="2">
        <v>8.1241400000000003E-14</v>
      </c>
      <c r="F96" s="2">
        <v>1.04649E-13</v>
      </c>
      <c r="G96" s="2">
        <v>8.7025999999999997E-14</v>
      </c>
      <c r="H96" s="2">
        <v>7.7879300000000005E-14</v>
      </c>
      <c r="I96">
        <v>0</v>
      </c>
      <c r="J96">
        <v>0</v>
      </c>
      <c r="K96">
        <v>0</v>
      </c>
    </row>
    <row r="97" spans="1:11" x14ac:dyDescent="0.3">
      <c r="A97" t="s">
        <v>111</v>
      </c>
      <c r="B97" t="s">
        <v>106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1</v>
      </c>
      <c r="J97">
        <v>1</v>
      </c>
      <c r="K97">
        <v>1</v>
      </c>
    </row>
    <row r="98" spans="1:11" x14ac:dyDescent="0.3">
      <c r="A98" t="s">
        <v>112</v>
      </c>
      <c r="B98">
        <v>-45.325800000000001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2.61971</v>
      </c>
      <c r="J98">
        <v>-0.66409099999999999</v>
      </c>
      <c r="K98">
        <v>-47.281399999999998</v>
      </c>
    </row>
    <row r="99" spans="1:11" x14ac:dyDescent="0.3">
      <c r="A99" t="s">
        <v>1531</v>
      </c>
      <c r="B99" t="s">
        <v>106</v>
      </c>
      <c r="C99">
        <v>1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 x14ac:dyDescent="0.3">
      <c r="A100" t="s">
        <v>1532</v>
      </c>
      <c r="B100">
        <v>21.8232</v>
      </c>
      <c r="C100">
        <v>17.39</v>
      </c>
      <c r="D100">
        <v>0</v>
      </c>
      <c r="E100">
        <v>0</v>
      </c>
      <c r="F100">
        <v>4.4331899999999997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 x14ac:dyDescent="0.3">
      <c r="A101" t="s">
        <v>113</v>
      </c>
      <c r="B101" t="s">
        <v>106</v>
      </c>
      <c r="C101">
        <v>0.5</v>
      </c>
      <c r="D101">
        <v>0.5</v>
      </c>
      <c r="E101">
        <v>0.5</v>
      </c>
      <c r="F101">
        <v>0.5</v>
      </c>
      <c r="G101">
        <v>0</v>
      </c>
      <c r="H101">
        <v>1</v>
      </c>
      <c r="I101">
        <v>0</v>
      </c>
      <c r="J101">
        <v>1</v>
      </c>
      <c r="K101">
        <v>0</v>
      </c>
    </row>
    <row r="102" spans="1:11" x14ac:dyDescent="0.3">
      <c r="A102" t="s">
        <v>114</v>
      </c>
      <c r="B102">
        <v>379.73200000000003</v>
      </c>
      <c r="C102">
        <v>412.63299999999998</v>
      </c>
      <c r="D102">
        <v>80.780500000000004</v>
      </c>
      <c r="E102">
        <v>28.863800000000001</v>
      </c>
      <c r="F102">
        <v>104.072</v>
      </c>
      <c r="G102">
        <v>0</v>
      </c>
      <c r="H102">
        <v>4.5836800000000002</v>
      </c>
      <c r="I102">
        <v>0</v>
      </c>
      <c r="J102">
        <v>61.973700000000001</v>
      </c>
      <c r="K102">
        <v>0</v>
      </c>
    </row>
    <row r="103" spans="1:11" x14ac:dyDescent="0.3">
      <c r="A103" t="s">
        <v>115</v>
      </c>
      <c r="B103" t="s">
        <v>106</v>
      </c>
      <c r="C103">
        <v>0.5</v>
      </c>
      <c r="D103">
        <v>0.5</v>
      </c>
      <c r="E103">
        <v>0.5</v>
      </c>
      <c r="F103">
        <v>0.5</v>
      </c>
      <c r="G103">
        <v>0</v>
      </c>
      <c r="H103">
        <v>0</v>
      </c>
      <c r="I103">
        <v>1</v>
      </c>
      <c r="J103">
        <v>0</v>
      </c>
      <c r="K103">
        <v>0</v>
      </c>
    </row>
    <row r="104" spans="1:11" x14ac:dyDescent="0.3">
      <c r="A104" t="s">
        <v>116</v>
      </c>
      <c r="B104">
        <v>325.49900000000002</v>
      </c>
      <c r="C104">
        <v>209.654</v>
      </c>
      <c r="D104">
        <v>137.39699999999999</v>
      </c>
      <c r="E104">
        <v>132.51300000000001</v>
      </c>
      <c r="F104">
        <v>61.917400000000001</v>
      </c>
      <c r="G104">
        <v>0</v>
      </c>
      <c r="H104">
        <v>0</v>
      </c>
      <c r="I104">
        <v>54.758600000000001</v>
      </c>
      <c r="J104">
        <v>0</v>
      </c>
      <c r="K104">
        <v>0</v>
      </c>
    </row>
    <row r="106" spans="1:11" x14ac:dyDescent="0.3">
      <c r="A106" t="s">
        <v>25</v>
      </c>
    </row>
    <row r="107" spans="1:11" x14ac:dyDescent="0.3">
      <c r="A107" t="s">
        <v>117</v>
      </c>
      <c r="B107">
        <v>1</v>
      </c>
      <c r="C107">
        <v>2</v>
      </c>
      <c r="D107">
        <v>3</v>
      </c>
      <c r="E107">
        <v>4</v>
      </c>
      <c r="F107">
        <v>5</v>
      </c>
      <c r="G107">
        <v>6</v>
      </c>
      <c r="H107">
        <v>7</v>
      </c>
      <c r="I107">
        <v>8</v>
      </c>
      <c r="J107">
        <v>9</v>
      </c>
    </row>
    <row r="108" spans="1:11" x14ac:dyDescent="0.3">
      <c r="A108" t="s">
        <v>118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1" x14ac:dyDescent="0.3">
      <c r="A109" t="s">
        <v>119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1" x14ac:dyDescent="0.3">
      <c r="A110" t="s">
        <v>120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1" x14ac:dyDescent="0.3">
      <c r="A111" t="s">
        <v>121</v>
      </c>
      <c r="B111">
        <v>0.11863</v>
      </c>
      <c r="C111">
        <v>0.16781199999999999</v>
      </c>
      <c r="D111">
        <v>0.16022500000000001</v>
      </c>
      <c r="E111">
        <v>0.115311</v>
      </c>
      <c r="F111">
        <v>1</v>
      </c>
      <c r="G111">
        <v>1</v>
      </c>
      <c r="H111">
        <v>1</v>
      </c>
      <c r="I111">
        <v>0.34289799999999998</v>
      </c>
      <c r="J111">
        <v>1</v>
      </c>
    </row>
    <row r="112" spans="1:11" x14ac:dyDescent="0.3">
      <c r="A112" t="s">
        <v>122</v>
      </c>
      <c r="B112">
        <v>0.21007400000000001</v>
      </c>
      <c r="C112">
        <v>0.151255</v>
      </c>
      <c r="D112">
        <v>0.64919099999999996</v>
      </c>
      <c r="E112">
        <v>0.25846999999999998</v>
      </c>
      <c r="F112">
        <v>1</v>
      </c>
      <c r="G112">
        <v>1</v>
      </c>
      <c r="H112">
        <v>0.97945300000000002</v>
      </c>
      <c r="I112">
        <v>1</v>
      </c>
      <c r="J112">
        <v>1</v>
      </c>
    </row>
    <row r="113" spans="1:42" x14ac:dyDescent="0.3">
      <c r="A113" t="s">
        <v>123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</row>
    <row r="114" spans="1:42" x14ac:dyDescent="0.3">
      <c r="A114" t="s">
        <v>124</v>
      </c>
      <c r="B114" t="s">
        <v>125</v>
      </c>
      <c r="C114" t="s">
        <v>126</v>
      </c>
      <c r="D114" t="s">
        <v>127</v>
      </c>
      <c r="E114" t="s">
        <v>128</v>
      </c>
      <c r="F114" t="s">
        <v>129</v>
      </c>
      <c r="G114" t="s">
        <v>130</v>
      </c>
      <c r="H114" t="s">
        <v>131</v>
      </c>
      <c r="I114" t="s">
        <v>132</v>
      </c>
      <c r="J114" t="s">
        <v>133</v>
      </c>
      <c r="K114" t="s">
        <v>134</v>
      </c>
      <c r="L114" t="s">
        <v>135</v>
      </c>
      <c r="M114" t="s">
        <v>136</v>
      </c>
    </row>
    <row r="116" spans="1:42" x14ac:dyDescent="0.3">
      <c r="A116" t="s">
        <v>26</v>
      </c>
    </row>
    <row r="117" spans="1:42" x14ac:dyDescent="0.3">
      <c r="A117" t="s">
        <v>137</v>
      </c>
      <c r="B117" t="s">
        <v>138</v>
      </c>
      <c r="C117" t="s">
        <v>139</v>
      </c>
      <c r="D117" t="s">
        <v>140</v>
      </c>
      <c r="E117" t="s">
        <v>141</v>
      </c>
      <c r="F117" t="s">
        <v>142</v>
      </c>
      <c r="G117" t="s">
        <v>143</v>
      </c>
      <c r="H117" t="s">
        <v>144</v>
      </c>
      <c r="I117" t="s">
        <v>145</v>
      </c>
      <c r="J117" t="s">
        <v>146</v>
      </c>
      <c r="K117" t="s">
        <v>147</v>
      </c>
      <c r="L117" t="s">
        <v>148</v>
      </c>
      <c r="M117" t="s">
        <v>149</v>
      </c>
      <c r="N117" t="s">
        <v>150</v>
      </c>
      <c r="O117" t="s">
        <v>151</v>
      </c>
      <c r="P117" t="s">
        <v>152</v>
      </c>
      <c r="Q117" t="s">
        <v>153</v>
      </c>
      <c r="R117" t="s">
        <v>154</v>
      </c>
      <c r="S117" t="s">
        <v>155</v>
      </c>
      <c r="T117" t="s">
        <v>156</v>
      </c>
      <c r="U117" t="s">
        <v>157</v>
      </c>
      <c r="V117" t="s">
        <v>158</v>
      </c>
      <c r="W117" t="s">
        <v>159</v>
      </c>
      <c r="X117" t="s">
        <v>160</v>
      </c>
      <c r="Y117" t="s">
        <v>161</v>
      </c>
      <c r="Z117" t="s">
        <v>162</v>
      </c>
      <c r="AA117" t="s">
        <v>163</v>
      </c>
      <c r="AB117" t="s">
        <v>164</v>
      </c>
      <c r="AC117" t="s">
        <v>165</v>
      </c>
      <c r="AD117" t="s">
        <v>166</v>
      </c>
      <c r="AE117" t="s">
        <v>167</v>
      </c>
      <c r="AF117" t="s">
        <v>168</v>
      </c>
      <c r="AG117" t="s">
        <v>169</v>
      </c>
      <c r="AH117" t="s">
        <v>170</v>
      </c>
      <c r="AI117" t="s">
        <v>171</v>
      </c>
      <c r="AJ117" t="s">
        <v>172</v>
      </c>
      <c r="AK117" t="s">
        <v>173</v>
      </c>
      <c r="AL117" t="s">
        <v>174</v>
      </c>
      <c r="AM117" t="s">
        <v>175</v>
      </c>
      <c r="AN117" t="s">
        <v>176</v>
      </c>
      <c r="AO117" t="s">
        <v>177</v>
      </c>
      <c r="AP117" t="s">
        <v>178</v>
      </c>
    </row>
    <row r="118" spans="1:42" x14ac:dyDescent="0.3">
      <c r="A118">
        <v>1</v>
      </c>
      <c r="B118" t="s">
        <v>179</v>
      </c>
      <c r="C118">
        <v>0.24</v>
      </c>
      <c r="D118" t="s">
        <v>106</v>
      </c>
      <c r="E118">
        <v>-3</v>
      </c>
      <c r="F118">
        <v>0.01</v>
      </c>
      <c r="G118">
        <v>0.5</v>
      </c>
      <c r="H118">
        <v>0.24</v>
      </c>
      <c r="I118" t="s">
        <v>103</v>
      </c>
      <c r="J118" t="s">
        <v>106</v>
      </c>
      <c r="K118" t="s">
        <v>180</v>
      </c>
    </row>
    <row r="119" spans="1:42" x14ac:dyDescent="0.3">
      <c r="A119">
        <v>2</v>
      </c>
      <c r="B119" t="s">
        <v>181</v>
      </c>
      <c r="C119">
        <v>19.670000000000002</v>
      </c>
      <c r="D119" t="s">
        <v>106</v>
      </c>
      <c r="E119">
        <v>-5</v>
      </c>
      <c r="F119">
        <v>-1</v>
      </c>
      <c r="G119">
        <v>30</v>
      </c>
      <c r="H119">
        <v>19.670000000000002</v>
      </c>
      <c r="I119" t="s">
        <v>103</v>
      </c>
      <c r="J119" t="s">
        <v>106</v>
      </c>
      <c r="K119" t="s">
        <v>180</v>
      </c>
    </row>
    <row r="120" spans="1:42" x14ac:dyDescent="0.3">
      <c r="A120">
        <v>3</v>
      </c>
      <c r="B120" t="s">
        <v>182</v>
      </c>
      <c r="C120">
        <v>80.260000000000005</v>
      </c>
      <c r="D120" t="s">
        <v>106</v>
      </c>
      <c r="E120">
        <v>-4</v>
      </c>
      <c r="F120">
        <v>60</v>
      </c>
      <c r="G120">
        <v>100</v>
      </c>
      <c r="H120">
        <v>80.260000000000005</v>
      </c>
      <c r="I120" t="s">
        <v>103</v>
      </c>
      <c r="J120" t="s">
        <v>106</v>
      </c>
      <c r="K120" t="s">
        <v>180</v>
      </c>
    </row>
    <row r="121" spans="1:42" x14ac:dyDescent="0.3">
      <c r="A121">
        <v>4</v>
      </c>
      <c r="B121" t="s">
        <v>183</v>
      </c>
      <c r="C121">
        <v>9.6990000000000007E-2</v>
      </c>
      <c r="D121" t="s">
        <v>106</v>
      </c>
      <c r="E121">
        <v>-3</v>
      </c>
      <c r="F121">
        <v>0.01</v>
      </c>
      <c r="G121">
        <v>0.2</v>
      </c>
      <c r="H121">
        <v>9.6990000000000007E-2</v>
      </c>
      <c r="I121" t="s">
        <v>103</v>
      </c>
      <c r="J121" t="s">
        <v>106</v>
      </c>
      <c r="K121" t="s">
        <v>180</v>
      </c>
    </row>
    <row r="122" spans="1:42" x14ac:dyDescent="0.3">
      <c r="A122">
        <v>5</v>
      </c>
      <c r="B122" t="s">
        <v>184</v>
      </c>
      <c r="C122">
        <v>2.9814600000000002</v>
      </c>
      <c r="D122">
        <v>1</v>
      </c>
      <c r="E122">
        <v>6</v>
      </c>
      <c r="F122">
        <v>2</v>
      </c>
      <c r="G122">
        <v>6</v>
      </c>
      <c r="H122">
        <v>3.9</v>
      </c>
      <c r="I122" t="s">
        <v>185</v>
      </c>
      <c r="J122">
        <v>0.28899599999999998</v>
      </c>
      <c r="K122" t="s">
        <v>180</v>
      </c>
    </row>
    <row r="123" spans="1:42" x14ac:dyDescent="0.3">
      <c r="A123">
        <v>6</v>
      </c>
      <c r="B123" t="s">
        <v>186</v>
      </c>
      <c r="C123">
        <v>7.0924300000000002</v>
      </c>
      <c r="D123">
        <v>2</v>
      </c>
      <c r="E123">
        <v>6</v>
      </c>
      <c r="F123">
        <v>4</v>
      </c>
      <c r="G123">
        <v>10</v>
      </c>
      <c r="H123">
        <v>6.9</v>
      </c>
      <c r="I123" t="s">
        <v>185</v>
      </c>
      <c r="J123">
        <v>2.0472700000000001</v>
      </c>
      <c r="K123" t="s">
        <v>180</v>
      </c>
    </row>
    <row r="124" spans="1:42" x14ac:dyDescent="0.3">
      <c r="A124">
        <v>7</v>
      </c>
      <c r="B124" t="s">
        <v>187</v>
      </c>
      <c r="C124" s="2">
        <v>1.296E-5</v>
      </c>
      <c r="D124" t="s">
        <v>106</v>
      </c>
      <c r="E124">
        <v>-3</v>
      </c>
      <c r="F124">
        <v>-1</v>
      </c>
      <c r="G124">
        <v>1</v>
      </c>
      <c r="H124" s="2">
        <v>1.296E-5</v>
      </c>
      <c r="I124" t="s">
        <v>103</v>
      </c>
      <c r="J124" t="s">
        <v>106</v>
      </c>
      <c r="K124" t="s">
        <v>180</v>
      </c>
    </row>
    <row r="125" spans="1:42" x14ac:dyDescent="0.3">
      <c r="A125">
        <v>8</v>
      </c>
      <c r="B125" t="s">
        <v>188</v>
      </c>
      <c r="C125">
        <v>2.9689999999999999</v>
      </c>
      <c r="D125" t="s">
        <v>106</v>
      </c>
      <c r="E125">
        <v>-3</v>
      </c>
      <c r="F125">
        <v>2</v>
      </c>
      <c r="G125">
        <v>4</v>
      </c>
      <c r="H125">
        <v>2.9689999999999999</v>
      </c>
      <c r="I125" t="s">
        <v>103</v>
      </c>
      <c r="J125" t="s">
        <v>106</v>
      </c>
      <c r="K125" t="s">
        <v>180</v>
      </c>
    </row>
    <row r="126" spans="1:42" x14ac:dyDescent="0.3">
      <c r="A126">
        <v>9</v>
      </c>
      <c r="B126" t="s">
        <v>189</v>
      </c>
      <c r="C126">
        <v>40.649000000000001</v>
      </c>
      <c r="D126" t="s">
        <v>106</v>
      </c>
      <c r="E126">
        <v>-3</v>
      </c>
      <c r="F126">
        <v>30</v>
      </c>
      <c r="G126">
        <v>50</v>
      </c>
      <c r="H126">
        <v>40.649000000000001</v>
      </c>
      <c r="I126" t="s">
        <v>103</v>
      </c>
      <c r="J126" t="s">
        <v>106</v>
      </c>
      <c r="K126" t="s">
        <v>180</v>
      </c>
    </row>
    <row r="127" spans="1:42" x14ac:dyDescent="0.3">
      <c r="A127">
        <v>10</v>
      </c>
      <c r="B127" t="s">
        <v>190</v>
      </c>
      <c r="C127">
        <v>-0.33349000000000001</v>
      </c>
      <c r="D127" t="s">
        <v>106</v>
      </c>
      <c r="E127">
        <v>-3</v>
      </c>
      <c r="F127">
        <v>-5</v>
      </c>
      <c r="G127">
        <v>1</v>
      </c>
      <c r="H127">
        <v>-0.33349000000000001</v>
      </c>
      <c r="I127" t="s">
        <v>103</v>
      </c>
      <c r="J127" t="s">
        <v>106</v>
      </c>
      <c r="K127" t="s">
        <v>180</v>
      </c>
    </row>
    <row r="128" spans="1:42" x14ac:dyDescent="0.3">
      <c r="A128">
        <v>11</v>
      </c>
      <c r="B128" t="s">
        <v>191</v>
      </c>
      <c r="C128">
        <v>1</v>
      </c>
      <c r="D128" t="s">
        <v>106</v>
      </c>
      <c r="E128">
        <v>-3</v>
      </c>
      <c r="F128">
        <v>-3</v>
      </c>
      <c r="G128">
        <v>3</v>
      </c>
      <c r="H128">
        <v>1</v>
      </c>
      <c r="I128" t="s">
        <v>103</v>
      </c>
      <c r="J128" t="s">
        <v>106</v>
      </c>
      <c r="K128" t="s">
        <v>180</v>
      </c>
    </row>
    <row r="129" spans="1:11" x14ac:dyDescent="0.3">
      <c r="A129">
        <v>12</v>
      </c>
      <c r="B129" t="s">
        <v>192</v>
      </c>
      <c r="C129">
        <v>0</v>
      </c>
      <c r="D129" t="s">
        <v>106</v>
      </c>
      <c r="E129">
        <v>-3</v>
      </c>
      <c r="F129">
        <v>-3</v>
      </c>
      <c r="G129">
        <v>3</v>
      </c>
      <c r="H129">
        <v>0</v>
      </c>
      <c r="I129" t="s">
        <v>103</v>
      </c>
      <c r="J129" t="s">
        <v>106</v>
      </c>
      <c r="K129" t="s">
        <v>180</v>
      </c>
    </row>
    <row r="130" spans="1:11" x14ac:dyDescent="0.3">
      <c r="A130">
        <v>13</v>
      </c>
      <c r="B130" t="s">
        <v>193</v>
      </c>
      <c r="C130">
        <v>0</v>
      </c>
      <c r="D130" t="s">
        <v>106</v>
      </c>
      <c r="E130">
        <v>-3</v>
      </c>
      <c r="F130">
        <v>0</v>
      </c>
      <c r="G130">
        <v>0</v>
      </c>
      <c r="H130">
        <v>0</v>
      </c>
      <c r="I130" t="s">
        <v>103</v>
      </c>
      <c r="J130" t="s">
        <v>106</v>
      </c>
      <c r="K130" t="s">
        <v>180</v>
      </c>
    </row>
    <row r="131" spans="1:11" x14ac:dyDescent="0.3">
      <c r="A131">
        <v>14</v>
      </c>
      <c r="B131" t="s">
        <v>194</v>
      </c>
      <c r="C131">
        <v>0</v>
      </c>
      <c r="D131" t="s">
        <v>106</v>
      </c>
      <c r="E131">
        <v>-3</v>
      </c>
      <c r="F131">
        <v>0</v>
      </c>
      <c r="G131">
        <v>0</v>
      </c>
      <c r="H131">
        <v>0</v>
      </c>
      <c r="I131" t="s">
        <v>103</v>
      </c>
      <c r="J131" t="s">
        <v>106</v>
      </c>
      <c r="K131" t="s">
        <v>180</v>
      </c>
    </row>
    <row r="132" spans="1:11" x14ac:dyDescent="0.3">
      <c r="A132">
        <v>15</v>
      </c>
      <c r="B132" t="s">
        <v>195</v>
      </c>
      <c r="C132">
        <v>0</v>
      </c>
      <c r="D132" t="s">
        <v>106</v>
      </c>
      <c r="E132">
        <v>-4</v>
      </c>
      <c r="F132">
        <v>0</v>
      </c>
      <c r="G132">
        <v>0</v>
      </c>
      <c r="H132">
        <v>0</v>
      </c>
      <c r="I132" t="s">
        <v>103</v>
      </c>
      <c r="J132" t="s">
        <v>106</v>
      </c>
      <c r="K132" t="s">
        <v>180</v>
      </c>
    </row>
    <row r="133" spans="1:11" x14ac:dyDescent="0.3">
      <c r="A133">
        <v>16</v>
      </c>
      <c r="B133" t="s">
        <v>196</v>
      </c>
      <c r="C133">
        <v>0</v>
      </c>
      <c r="D133" t="s">
        <v>106</v>
      </c>
      <c r="E133">
        <v>-4</v>
      </c>
      <c r="F133">
        <v>0</v>
      </c>
      <c r="G133">
        <v>0</v>
      </c>
      <c r="H133">
        <v>0</v>
      </c>
      <c r="I133" t="s">
        <v>103</v>
      </c>
      <c r="J133" t="s">
        <v>106</v>
      </c>
      <c r="K133" t="s">
        <v>180</v>
      </c>
    </row>
    <row r="134" spans="1:11" x14ac:dyDescent="0.3">
      <c r="A134">
        <v>17</v>
      </c>
      <c r="B134" t="s">
        <v>197</v>
      </c>
      <c r="C134">
        <v>10.000500000000001</v>
      </c>
      <c r="D134">
        <v>3</v>
      </c>
      <c r="E134">
        <v>1</v>
      </c>
      <c r="F134">
        <v>1</v>
      </c>
      <c r="G134">
        <v>16</v>
      </c>
      <c r="H134">
        <v>10</v>
      </c>
      <c r="I134" t="s">
        <v>185</v>
      </c>
      <c r="J134">
        <v>7.1675100000000005E-2</v>
      </c>
      <c r="K134" t="s">
        <v>180</v>
      </c>
    </row>
    <row r="135" spans="1:11" x14ac:dyDescent="0.3">
      <c r="A135">
        <v>18</v>
      </c>
      <c r="B135" t="s">
        <v>198</v>
      </c>
      <c r="C135">
        <v>0.999</v>
      </c>
      <c r="D135" t="s">
        <v>106</v>
      </c>
      <c r="E135">
        <v>-1</v>
      </c>
      <c r="F135">
        <v>0.2</v>
      </c>
      <c r="G135">
        <v>0.999</v>
      </c>
      <c r="H135">
        <v>0.999</v>
      </c>
      <c r="I135" t="s">
        <v>103</v>
      </c>
      <c r="J135" t="s">
        <v>106</v>
      </c>
      <c r="K135" t="s">
        <v>180</v>
      </c>
    </row>
    <row r="136" spans="1:11" x14ac:dyDescent="0.3">
      <c r="A136">
        <v>19</v>
      </c>
      <c r="B136" t="s">
        <v>199</v>
      </c>
      <c r="C136">
        <v>0.9</v>
      </c>
      <c r="D136" t="s">
        <v>106</v>
      </c>
      <c r="E136">
        <v>-5</v>
      </c>
      <c r="F136">
        <v>0.1</v>
      </c>
      <c r="G136">
        <v>2</v>
      </c>
      <c r="H136">
        <v>0.9</v>
      </c>
      <c r="I136" t="s">
        <v>103</v>
      </c>
      <c r="J136" t="s">
        <v>106</v>
      </c>
      <c r="K136" t="s">
        <v>180</v>
      </c>
    </row>
    <row r="137" spans="1:11" x14ac:dyDescent="0.3">
      <c r="A137">
        <v>20</v>
      </c>
      <c r="B137" t="s">
        <v>200</v>
      </c>
      <c r="C137">
        <v>0</v>
      </c>
      <c r="D137" t="s">
        <v>106</v>
      </c>
      <c r="E137">
        <v>-3</v>
      </c>
      <c r="F137">
        <v>-5</v>
      </c>
      <c r="G137">
        <v>5</v>
      </c>
      <c r="H137">
        <v>0</v>
      </c>
      <c r="I137" t="s">
        <v>103</v>
      </c>
      <c r="J137" t="s">
        <v>106</v>
      </c>
      <c r="K137" t="s">
        <v>180</v>
      </c>
    </row>
    <row r="138" spans="1:11" x14ac:dyDescent="0.3">
      <c r="A138">
        <v>21</v>
      </c>
      <c r="B138" t="s">
        <v>201</v>
      </c>
      <c r="C138">
        <v>0</v>
      </c>
      <c r="D138" t="s">
        <v>106</v>
      </c>
      <c r="E138">
        <v>-2</v>
      </c>
      <c r="F138">
        <v>-5</v>
      </c>
      <c r="G138">
        <v>5</v>
      </c>
      <c r="H138">
        <v>0</v>
      </c>
      <c r="I138" t="s">
        <v>103</v>
      </c>
      <c r="J138" t="s">
        <v>106</v>
      </c>
      <c r="K138" t="s">
        <v>180</v>
      </c>
    </row>
    <row r="139" spans="1:11" x14ac:dyDescent="0.3">
      <c r="A139">
        <v>22</v>
      </c>
      <c r="B139" t="s">
        <v>202</v>
      </c>
      <c r="C139">
        <v>0</v>
      </c>
      <c r="D139" t="s">
        <v>106</v>
      </c>
      <c r="E139">
        <v>-99</v>
      </c>
      <c r="F139">
        <v>0</v>
      </c>
      <c r="G139">
        <v>0</v>
      </c>
      <c r="H139">
        <v>0</v>
      </c>
      <c r="I139" t="s">
        <v>103</v>
      </c>
      <c r="J139" t="s">
        <v>106</v>
      </c>
      <c r="K139" t="s">
        <v>180</v>
      </c>
    </row>
    <row r="140" spans="1:11" x14ac:dyDescent="0.3">
      <c r="A140">
        <v>23</v>
      </c>
      <c r="B140" t="s">
        <v>1614</v>
      </c>
      <c r="C140">
        <v>4.1740600000000003E-2</v>
      </c>
      <c r="D140">
        <v>4</v>
      </c>
      <c r="E140" t="s">
        <v>106</v>
      </c>
      <c r="F140" t="s">
        <v>106</v>
      </c>
      <c r="G140" t="s">
        <v>106</v>
      </c>
      <c r="H140" t="s">
        <v>106</v>
      </c>
      <c r="I140" t="s">
        <v>204</v>
      </c>
      <c r="J140">
        <v>0.89333200000000001</v>
      </c>
      <c r="K140" t="s">
        <v>205</v>
      </c>
    </row>
    <row r="141" spans="1:11" x14ac:dyDescent="0.3">
      <c r="A141">
        <v>24</v>
      </c>
      <c r="B141" t="s">
        <v>1615</v>
      </c>
      <c r="C141">
        <v>3.9639099999999997E-2</v>
      </c>
      <c r="D141">
        <v>5</v>
      </c>
      <c r="E141" t="s">
        <v>106</v>
      </c>
      <c r="F141" t="s">
        <v>106</v>
      </c>
      <c r="G141" t="s">
        <v>106</v>
      </c>
      <c r="H141" t="s">
        <v>106</v>
      </c>
      <c r="I141" t="s">
        <v>204</v>
      </c>
      <c r="J141">
        <v>0.89235100000000001</v>
      </c>
      <c r="K141" t="s">
        <v>205</v>
      </c>
    </row>
    <row r="142" spans="1:11" x14ac:dyDescent="0.3">
      <c r="A142">
        <v>25</v>
      </c>
      <c r="B142" t="s">
        <v>1616</v>
      </c>
      <c r="C142">
        <v>4.0251599999999998E-2</v>
      </c>
      <c r="D142">
        <v>6</v>
      </c>
      <c r="E142" t="s">
        <v>106</v>
      </c>
      <c r="F142" t="s">
        <v>106</v>
      </c>
      <c r="G142" t="s">
        <v>106</v>
      </c>
      <c r="H142" t="s">
        <v>106</v>
      </c>
      <c r="I142" t="s">
        <v>204</v>
      </c>
      <c r="J142">
        <v>0.89262699999999995</v>
      </c>
      <c r="K142" t="s">
        <v>205</v>
      </c>
    </row>
    <row r="143" spans="1:11" x14ac:dyDescent="0.3">
      <c r="A143">
        <v>26</v>
      </c>
      <c r="B143" t="s">
        <v>1617</v>
      </c>
      <c r="C143">
        <v>4.1095600000000003E-2</v>
      </c>
      <c r="D143">
        <v>7</v>
      </c>
      <c r="E143" t="s">
        <v>106</v>
      </c>
      <c r="F143" t="s">
        <v>106</v>
      </c>
      <c r="G143" t="s">
        <v>106</v>
      </c>
      <c r="H143" t="s">
        <v>106</v>
      </c>
      <c r="I143" t="s">
        <v>204</v>
      </c>
      <c r="J143">
        <v>0.89300800000000002</v>
      </c>
      <c r="K143" t="s">
        <v>205</v>
      </c>
    </row>
    <row r="144" spans="1:11" x14ac:dyDescent="0.3">
      <c r="A144">
        <v>27</v>
      </c>
      <c r="B144" t="s">
        <v>1618</v>
      </c>
      <c r="C144">
        <v>4.2309699999999999E-2</v>
      </c>
      <c r="D144">
        <v>8</v>
      </c>
      <c r="E144" t="s">
        <v>106</v>
      </c>
      <c r="F144" t="s">
        <v>106</v>
      </c>
      <c r="G144" t="s">
        <v>106</v>
      </c>
      <c r="H144" t="s">
        <v>106</v>
      </c>
      <c r="I144" t="s">
        <v>204</v>
      </c>
      <c r="J144">
        <v>0.89354999999999996</v>
      </c>
      <c r="K144" t="s">
        <v>205</v>
      </c>
    </row>
    <row r="145" spans="1:11" x14ac:dyDescent="0.3">
      <c r="A145">
        <v>28</v>
      </c>
      <c r="B145" t="s">
        <v>1619</v>
      </c>
      <c r="C145">
        <v>4.4036400000000003E-2</v>
      </c>
      <c r="D145">
        <v>9</v>
      </c>
      <c r="E145" t="s">
        <v>106</v>
      </c>
      <c r="F145" t="s">
        <v>106</v>
      </c>
      <c r="G145" t="s">
        <v>106</v>
      </c>
      <c r="H145" t="s">
        <v>106</v>
      </c>
      <c r="I145" t="s">
        <v>204</v>
      </c>
      <c r="J145">
        <v>0.89431400000000005</v>
      </c>
      <c r="K145" t="s">
        <v>205</v>
      </c>
    </row>
    <row r="146" spans="1:11" x14ac:dyDescent="0.3">
      <c r="A146">
        <v>29</v>
      </c>
      <c r="B146" t="s">
        <v>1620</v>
      </c>
      <c r="C146">
        <v>4.6459599999999997E-2</v>
      </c>
      <c r="D146">
        <v>10</v>
      </c>
      <c r="E146" t="s">
        <v>106</v>
      </c>
      <c r="F146" t="s">
        <v>106</v>
      </c>
      <c r="G146" t="s">
        <v>106</v>
      </c>
      <c r="H146" t="s">
        <v>106</v>
      </c>
      <c r="I146" t="s">
        <v>204</v>
      </c>
      <c r="J146">
        <v>0.89537699999999998</v>
      </c>
      <c r="K146" t="s">
        <v>205</v>
      </c>
    </row>
    <row r="147" spans="1:11" x14ac:dyDescent="0.3">
      <c r="A147">
        <v>30</v>
      </c>
      <c r="B147" t="s">
        <v>1621</v>
      </c>
      <c r="C147">
        <v>5.0070700000000003E-2</v>
      </c>
      <c r="D147">
        <v>11</v>
      </c>
      <c r="E147" t="s">
        <v>106</v>
      </c>
      <c r="F147" t="s">
        <v>106</v>
      </c>
      <c r="G147" t="s">
        <v>106</v>
      </c>
      <c r="H147" t="s">
        <v>106</v>
      </c>
      <c r="I147" t="s">
        <v>204</v>
      </c>
      <c r="J147">
        <v>0.89695100000000005</v>
      </c>
      <c r="K147" t="s">
        <v>205</v>
      </c>
    </row>
    <row r="148" spans="1:11" x14ac:dyDescent="0.3">
      <c r="A148">
        <v>31</v>
      </c>
      <c r="B148" t="s">
        <v>1622</v>
      </c>
      <c r="C148">
        <v>5.5206999999999999E-2</v>
      </c>
      <c r="D148">
        <v>12</v>
      </c>
      <c r="E148" t="s">
        <v>106</v>
      </c>
      <c r="F148" t="s">
        <v>106</v>
      </c>
      <c r="G148" t="s">
        <v>106</v>
      </c>
      <c r="H148" t="s">
        <v>106</v>
      </c>
      <c r="I148" t="s">
        <v>204</v>
      </c>
      <c r="J148">
        <v>0.89915999999999996</v>
      </c>
      <c r="K148" t="s">
        <v>205</v>
      </c>
    </row>
    <row r="149" spans="1:11" x14ac:dyDescent="0.3">
      <c r="A149">
        <v>32</v>
      </c>
      <c r="B149" t="s">
        <v>1623</v>
      </c>
      <c r="C149">
        <v>6.2616000000000005E-2</v>
      </c>
      <c r="D149">
        <v>13</v>
      </c>
      <c r="E149" t="s">
        <v>106</v>
      </c>
      <c r="F149" t="s">
        <v>106</v>
      </c>
      <c r="G149" t="s">
        <v>106</v>
      </c>
      <c r="H149" t="s">
        <v>106</v>
      </c>
      <c r="I149" t="s">
        <v>204</v>
      </c>
      <c r="J149">
        <v>0.90230100000000002</v>
      </c>
      <c r="K149" t="s">
        <v>205</v>
      </c>
    </row>
    <row r="150" spans="1:11" x14ac:dyDescent="0.3">
      <c r="A150">
        <v>33</v>
      </c>
      <c r="B150" t="s">
        <v>1624</v>
      </c>
      <c r="C150">
        <v>7.31102E-2</v>
      </c>
      <c r="D150">
        <v>14</v>
      </c>
      <c r="E150" t="s">
        <v>106</v>
      </c>
      <c r="F150" t="s">
        <v>106</v>
      </c>
      <c r="G150" t="s">
        <v>106</v>
      </c>
      <c r="H150" t="s">
        <v>106</v>
      </c>
      <c r="I150" t="s">
        <v>204</v>
      </c>
      <c r="J150">
        <v>0.90665600000000002</v>
      </c>
      <c r="K150" t="s">
        <v>205</v>
      </c>
    </row>
    <row r="151" spans="1:11" x14ac:dyDescent="0.3">
      <c r="A151">
        <v>34</v>
      </c>
      <c r="B151" t="s">
        <v>1625</v>
      </c>
      <c r="C151">
        <v>8.8019700000000006E-2</v>
      </c>
      <c r="D151">
        <v>15</v>
      </c>
      <c r="E151" t="s">
        <v>106</v>
      </c>
      <c r="F151" t="s">
        <v>106</v>
      </c>
      <c r="G151" t="s">
        <v>106</v>
      </c>
      <c r="H151" t="s">
        <v>106</v>
      </c>
      <c r="I151" t="s">
        <v>204</v>
      </c>
      <c r="J151">
        <v>0.91267100000000001</v>
      </c>
      <c r="K151" t="s">
        <v>205</v>
      </c>
    </row>
    <row r="152" spans="1:11" x14ac:dyDescent="0.3">
      <c r="A152">
        <v>35</v>
      </c>
      <c r="B152" t="s">
        <v>1626</v>
      </c>
      <c r="C152">
        <v>0.108917</v>
      </c>
      <c r="D152">
        <v>16</v>
      </c>
      <c r="E152" t="s">
        <v>106</v>
      </c>
      <c r="F152" t="s">
        <v>106</v>
      </c>
      <c r="G152" t="s">
        <v>106</v>
      </c>
      <c r="H152" t="s">
        <v>106</v>
      </c>
      <c r="I152" t="s">
        <v>204</v>
      </c>
      <c r="J152">
        <v>0.920763</v>
      </c>
      <c r="K152" t="s">
        <v>205</v>
      </c>
    </row>
    <row r="153" spans="1:11" x14ac:dyDescent="0.3">
      <c r="A153">
        <v>36</v>
      </c>
      <c r="B153" t="s">
        <v>1627</v>
      </c>
      <c r="C153">
        <v>0.13727300000000001</v>
      </c>
      <c r="D153">
        <v>17</v>
      </c>
      <c r="E153" t="s">
        <v>106</v>
      </c>
      <c r="F153" t="s">
        <v>106</v>
      </c>
      <c r="G153" t="s">
        <v>106</v>
      </c>
      <c r="H153" t="s">
        <v>106</v>
      </c>
      <c r="I153" t="s">
        <v>204</v>
      </c>
      <c r="J153">
        <v>0.93107799999999996</v>
      </c>
      <c r="K153" t="s">
        <v>205</v>
      </c>
    </row>
    <row r="154" spans="1:11" x14ac:dyDescent="0.3">
      <c r="A154">
        <v>37</v>
      </c>
      <c r="B154" t="s">
        <v>203</v>
      </c>
      <c r="C154">
        <v>0.17325599999999999</v>
      </c>
      <c r="D154">
        <v>18</v>
      </c>
      <c r="E154" t="s">
        <v>106</v>
      </c>
      <c r="F154" t="s">
        <v>106</v>
      </c>
      <c r="G154" t="s">
        <v>106</v>
      </c>
      <c r="H154" t="s">
        <v>106</v>
      </c>
      <c r="I154" t="s">
        <v>204</v>
      </c>
      <c r="J154">
        <v>0.94302399999999997</v>
      </c>
      <c r="K154" t="s">
        <v>205</v>
      </c>
    </row>
    <row r="155" spans="1:11" x14ac:dyDescent="0.3">
      <c r="A155">
        <v>38</v>
      </c>
      <c r="B155" t="s">
        <v>206</v>
      </c>
      <c r="C155">
        <v>0.21129800000000001</v>
      </c>
      <c r="D155">
        <v>19</v>
      </c>
      <c r="E155" t="s">
        <v>106</v>
      </c>
      <c r="F155" t="s">
        <v>106</v>
      </c>
      <c r="G155" t="s">
        <v>106</v>
      </c>
      <c r="H155" t="s">
        <v>106</v>
      </c>
      <c r="I155" t="s">
        <v>204</v>
      </c>
      <c r="J155">
        <v>0.95310899999999998</v>
      </c>
      <c r="K155" t="s">
        <v>205</v>
      </c>
    </row>
    <row r="156" spans="1:11" x14ac:dyDescent="0.3">
      <c r="A156">
        <v>39</v>
      </c>
      <c r="B156" t="s">
        <v>207</v>
      </c>
      <c r="C156">
        <v>0.23178799999999999</v>
      </c>
      <c r="D156">
        <v>20</v>
      </c>
      <c r="E156" t="s">
        <v>106</v>
      </c>
      <c r="F156" t="s">
        <v>106</v>
      </c>
      <c r="G156" t="s">
        <v>106</v>
      </c>
      <c r="H156" t="s">
        <v>106</v>
      </c>
      <c r="I156" t="s">
        <v>204</v>
      </c>
      <c r="J156">
        <v>0.95022099999999998</v>
      </c>
      <c r="K156" t="s">
        <v>205</v>
      </c>
    </row>
    <row r="157" spans="1:11" x14ac:dyDescent="0.3">
      <c r="A157">
        <v>40</v>
      </c>
      <c r="B157" t="s">
        <v>208</v>
      </c>
      <c r="C157">
        <v>0.20321800000000001</v>
      </c>
      <c r="D157">
        <v>21</v>
      </c>
      <c r="E157" t="s">
        <v>106</v>
      </c>
      <c r="F157" t="s">
        <v>106</v>
      </c>
      <c r="G157" t="s">
        <v>106</v>
      </c>
      <c r="H157" t="s">
        <v>106</v>
      </c>
      <c r="I157" t="s">
        <v>204</v>
      </c>
      <c r="J157">
        <v>0.92356400000000005</v>
      </c>
      <c r="K157" t="s">
        <v>205</v>
      </c>
    </row>
    <row r="158" spans="1:11" x14ac:dyDescent="0.3">
      <c r="A158">
        <v>41</v>
      </c>
      <c r="B158" t="s">
        <v>209</v>
      </c>
      <c r="C158">
        <v>0.13190199999999999</v>
      </c>
      <c r="D158">
        <v>22</v>
      </c>
      <c r="E158" t="s">
        <v>106</v>
      </c>
      <c r="F158" t="s">
        <v>106</v>
      </c>
      <c r="G158" t="s">
        <v>106</v>
      </c>
      <c r="H158" t="s">
        <v>106</v>
      </c>
      <c r="I158" t="s">
        <v>204</v>
      </c>
      <c r="J158">
        <v>0.88413699999999995</v>
      </c>
      <c r="K158" t="s">
        <v>205</v>
      </c>
    </row>
    <row r="159" spans="1:11" x14ac:dyDescent="0.3">
      <c r="A159">
        <v>42</v>
      </c>
      <c r="B159" t="s">
        <v>210</v>
      </c>
      <c r="C159">
        <v>9.8405000000000006E-2</v>
      </c>
      <c r="D159">
        <v>23</v>
      </c>
      <c r="E159" t="s">
        <v>106</v>
      </c>
      <c r="F159" t="s">
        <v>106</v>
      </c>
      <c r="G159" t="s">
        <v>106</v>
      </c>
      <c r="H159" t="s">
        <v>106</v>
      </c>
      <c r="I159" t="s">
        <v>204</v>
      </c>
      <c r="J159">
        <v>0.86177000000000004</v>
      </c>
      <c r="K159" t="s">
        <v>205</v>
      </c>
    </row>
    <row r="160" spans="1:11" x14ac:dyDescent="0.3">
      <c r="A160">
        <v>43</v>
      </c>
      <c r="B160" t="s">
        <v>211</v>
      </c>
      <c r="C160">
        <v>0.25412499999999999</v>
      </c>
      <c r="D160">
        <v>24</v>
      </c>
      <c r="E160" t="s">
        <v>106</v>
      </c>
      <c r="F160" t="s">
        <v>106</v>
      </c>
      <c r="G160" t="s">
        <v>106</v>
      </c>
      <c r="H160" t="s">
        <v>106</v>
      </c>
      <c r="I160" t="s">
        <v>204</v>
      </c>
      <c r="J160">
        <v>0.93631200000000003</v>
      </c>
      <c r="K160" t="s">
        <v>205</v>
      </c>
    </row>
    <row r="161" spans="1:11" x14ac:dyDescent="0.3">
      <c r="A161">
        <v>44</v>
      </c>
      <c r="B161" t="s">
        <v>212</v>
      </c>
      <c r="C161">
        <v>0.94400899999999999</v>
      </c>
      <c r="D161">
        <v>25</v>
      </c>
      <c r="E161" t="s">
        <v>106</v>
      </c>
      <c r="F161" t="s">
        <v>106</v>
      </c>
      <c r="G161" t="s">
        <v>106</v>
      </c>
      <c r="H161" t="s">
        <v>106</v>
      </c>
      <c r="I161" t="s">
        <v>204</v>
      </c>
      <c r="J161">
        <v>0.59769099999999997</v>
      </c>
      <c r="K161" t="s">
        <v>205</v>
      </c>
    </row>
    <row r="162" spans="1:11" x14ac:dyDescent="0.3">
      <c r="A162">
        <v>45</v>
      </c>
      <c r="B162" t="s">
        <v>213</v>
      </c>
      <c r="C162">
        <v>-0.195858</v>
      </c>
      <c r="D162">
        <v>26</v>
      </c>
      <c r="E162" t="s">
        <v>106</v>
      </c>
      <c r="F162" t="s">
        <v>106</v>
      </c>
      <c r="G162" t="s">
        <v>106</v>
      </c>
      <c r="H162" t="s">
        <v>106</v>
      </c>
      <c r="I162" t="s">
        <v>204</v>
      </c>
      <c r="J162">
        <v>0.75569500000000001</v>
      </c>
      <c r="K162" t="s">
        <v>205</v>
      </c>
    </row>
    <row r="163" spans="1:11" x14ac:dyDescent="0.3">
      <c r="A163">
        <v>46</v>
      </c>
      <c r="B163" t="s">
        <v>214</v>
      </c>
      <c r="C163">
        <v>-0.79352500000000004</v>
      </c>
      <c r="D163">
        <v>27</v>
      </c>
      <c r="E163" t="s">
        <v>106</v>
      </c>
      <c r="F163" t="s">
        <v>106</v>
      </c>
      <c r="G163" t="s">
        <v>106</v>
      </c>
      <c r="H163" t="s">
        <v>106</v>
      </c>
      <c r="I163" t="s">
        <v>204</v>
      </c>
      <c r="J163">
        <v>0.62075199999999997</v>
      </c>
      <c r="K163" t="s">
        <v>205</v>
      </c>
    </row>
    <row r="164" spans="1:11" x14ac:dyDescent="0.3">
      <c r="A164">
        <v>47</v>
      </c>
      <c r="B164" t="s">
        <v>215</v>
      </c>
      <c r="C164">
        <v>-0.89823200000000003</v>
      </c>
      <c r="D164">
        <v>28</v>
      </c>
      <c r="E164" t="s">
        <v>106</v>
      </c>
      <c r="F164" t="s">
        <v>106</v>
      </c>
      <c r="G164" t="s">
        <v>106</v>
      </c>
      <c r="H164" t="s">
        <v>106</v>
      </c>
      <c r="I164" t="s">
        <v>204</v>
      </c>
      <c r="J164">
        <v>0.53896599999999995</v>
      </c>
      <c r="K164" t="s">
        <v>205</v>
      </c>
    </row>
    <row r="165" spans="1:11" x14ac:dyDescent="0.3">
      <c r="A165">
        <v>48</v>
      </c>
      <c r="B165" t="s">
        <v>216</v>
      </c>
      <c r="C165">
        <v>-1.0448299999999999</v>
      </c>
      <c r="D165">
        <v>29</v>
      </c>
      <c r="E165" t="s">
        <v>106</v>
      </c>
      <c r="F165" t="s">
        <v>106</v>
      </c>
      <c r="G165" t="s">
        <v>106</v>
      </c>
      <c r="H165" t="s">
        <v>106</v>
      </c>
      <c r="I165" t="s">
        <v>204</v>
      </c>
      <c r="J165">
        <v>0.55330400000000002</v>
      </c>
      <c r="K165" t="s">
        <v>205</v>
      </c>
    </row>
    <row r="166" spans="1:11" x14ac:dyDescent="0.3">
      <c r="A166">
        <v>49</v>
      </c>
      <c r="B166" t="s">
        <v>217</v>
      </c>
      <c r="C166">
        <v>-0.181648</v>
      </c>
      <c r="D166">
        <v>30</v>
      </c>
      <c r="E166" t="s">
        <v>106</v>
      </c>
      <c r="F166" t="s">
        <v>106</v>
      </c>
      <c r="G166" t="s">
        <v>106</v>
      </c>
      <c r="H166" t="s">
        <v>106</v>
      </c>
      <c r="I166" t="s">
        <v>204</v>
      </c>
      <c r="J166">
        <v>0.36868099999999998</v>
      </c>
      <c r="K166" t="s">
        <v>205</v>
      </c>
    </row>
    <row r="167" spans="1:11" x14ac:dyDescent="0.3">
      <c r="A167">
        <v>50</v>
      </c>
      <c r="B167" t="s">
        <v>218</v>
      </c>
      <c r="C167">
        <v>0.15204599999999999</v>
      </c>
      <c r="D167">
        <v>31</v>
      </c>
      <c r="E167" t="s">
        <v>106</v>
      </c>
      <c r="F167" t="s">
        <v>106</v>
      </c>
      <c r="G167" t="s">
        <v>106</v>
      </c>
      <c r="H167" t="s">
        <v>106</v>
      </c>
      <c r="I167" t="s">
        <v>204</v>
      </c>
      <c r="J167">
        <v>0.32893899999999998</v>
      </c>
      <c r="K167" t="s">
        <v>205</v>
      </c>
    </row>
    <row r="168" spans="1:11" x14ac:dyDescent="0.3">
      <c r="A168">
        <v>51</v>
      </c>
      <c r="B168" t="s">
        <v>219</v>
      </c>
      <c r="C168">
        <v>0.77266900000000005</v>
      </c>
      <c r="D168">
        <v>32</v>
      </c>
      <c r="E168" t="s">
        <v>106</v>
      </c>
      <c r="F168" t="s">
        <v>106</v>
      </c>
      <c r="G168" t="s">
        <v>106</v>
      </c>
      <c r="H168" t="s">
        <v>106</v>
      </c>
      <c r="I168" t="s">
        <v>204</v>
      </c>
      <c r="J168">
        <v>0.16416700000000001</v>
      </c>
      <c r="K168" t="s">
        <v>205</v>
      </c>
    </row>
    <row r="169" spans="1:11" x14ac:dyDescent="0.3">
      <c r="A169">
        <v>52</v>
      </c>
      <c r="B169" t="s">
        <v>220</v>
      </c>
      <c r="C169">
        <v>-2.2559800000000001</v>
      </c>
      <c r="D169">
        <v>33</v>
      </c>
      <c r="E169" t="s">
        <v>106</v>
      </c>
      <c r="F169" t="s">
        <v>106</v>
      </c>
      <c r="G169" t="s">
        <v>106</v>
      </c>
      <c r="H169" t="s">
        <v>106</v>
      </c>
      <c r="I169" t="s">
        <v>204</v>
      </c>
      <c r="J169">
        <v>0.453903</v>
      </c>
      <c r="K169" t="s">
        <v>205</v>
      </c>
    </row>
    <row r="170" spans="1:11" x14ac:dyDescent="0.3">
      <c r="A170">
        <v>53</v>
      </c>
      <c r="B170" t="s">
        <v>221</v>
      </c>
      <c r="C170">
        <v>-2.87384</v>
      </c>
      <c r="D170">
        <v>34</v>
      </c>
      <c r="E170" t="s">
        <v>106</v>
      </c>
      <c r="F170" t="s">
        <v>106</v>
      </c>
      <c r="G170" t="s">
        <v>106</v>
      </c>
      <c r="H170" t="s">
        <v>106</v>
      </c>
      <c r="I170" t="s">
        <v>204</v>
      </c>
      <c r="J170">
        <v>0.46065800000000001</v>
      </c>
      <c r="K170" t="s">
        <v>205</v>
      </c>
    </row>
    <row r="171" spans="1:11" x14ac:dyDescent="0.3">
      <c r="A171">
        <v>54</v>
      </c>
      <c r="B171" t="s">
        <v>222</v>
      </c>
      <c r="C171">
        <v>-1.82114</v>
      </c>
      <c r="D171">
        <v>35</v>
      </c>
      <c r="E171" t="s">
        <v>106</v>
      </c>
      <c r="F171" t="s">
        <v>106</v>
      </c>
      <c r="G171" t="s">
        <v>106</v>
      </c>
      <c r="H171" t="s">
        <v>106</v>
      </c>
      <c r="I171" t="s">
        <v>204</v>
      </c>
      <c r="J171">
        <v>0.418431</v>
      </c>
      <c r="K171" t="s">
        <v>205</v>
      </c>
    </row>
    <row r="172" spans="1:11" x14ac:dyDescent="0.3">
      <c r="A172">
        <v>55</v>
      </c>
      <c r="B172" t="s">
        <v>223</v>
      </c>
      <c r="C172">
        <v>0.29330800000000001</v>
      </c>
      <c r="D172">
        <v>36</v>
      </c>
      <c r="E172" t="s">
        <v>106</v>
      </c>
      <c r="F172" t="s">
        <v>106</v>
      </c>
      <c r="G172" t="s">
        <v>106</v>
      </c>
      <c r="H172" t="s">
        <v>106</v>
      </c>
      <c r="I172" t="s">
        <v>204</v>
      </c>
      <c r="J172">
        <v>0.15819900000000001</v>
      </c>
      <c r="K172" t="s">
        <v>205</v>
      </c>
    </row>
    <row r="173" spans="1:11" x14ac:dyDescent="0.3">
      <c r="A173">
        <v>56</v>
      </c>
      <c r="B173" t="s">
        <v>224</v>
      </c>
      <c r="C173">
        <v>5.4979899999999998E-2</v>
      </c>
      <c r="D173">
        <v>37</v>
      </c>
      <c r="E173" t="s">
        <v>106</v>
      </c>
      <c r="F173" t="s">
        <v>106</v>
      </c>
      <c r="G173" t="s">
        <v>106</v>
      </c>
      <c r="H173" t="s">
        <v>106</v>
      </c>
      <c r="I173" t="s">
        <v>204</v>
      </c>
      <c r="J173">
        <v>0.22718099999999999</v>
      </c>
      <c r="K173" t="s">
        <v>205</v>
      </c>
    </row>
    <row r="174" spans="1:11" x14ac:dyDescent="0.3">
      <c r="A174">
        <v>57</v>
      </c>
      <c r="B174" t="s">
        <v>225</v>
      </c>
      <c r="C174">
        <v>1.81372</v>
      </c>
      <c r="D174">
        <v>38</v>
      </c>
      <c r="E174" t="s">
        <v>106</v>
      </c>
      <c r="F174" t="s">
        <v>106</v>
      </c>
      <c r="G174" t="s">
        <v>106</v>
      </c>
      <c r="H174" t="s">
        <v>106</v>
      </c>
      <c r="I174" t="s">
        <v>204</v>
      </c>
      <c r="J174">
        <v>0.103269</v>
      </c>
      <c r="K174" t="s">
        <v>205</v>
      </c>
    </row>
    <row r="175" spans="1:11" x14ac:dyDescent="0.3">
      <c r="A175">
        <v>58</v>
      </c>
      <c r="B175" t="s">
        <v>226</v>
      </c>
      <c r="C175">
        <v>-0.72699899999999995</v>
      </c>
      <c r="D175">
        <v>39</v>
      </c>
      <c r="E175" t="s">
        <v>106</v>
      </c>
      <c r="F175" t="s">
        <v>106</v>
      </c>
      <c r="G175" t="s">
        <v>106</v>
      </c>
      <c r="H175" t="s">
        <v>106</v>
      </c>
      <c r="I175" t="s">
        <v>204</v>
      </c>
      <c r="J175">
        <v>0.35639599999999999</v>
      </c>
      <c r="K175" t="s">
        <v>205</v>
      </c>
    </row>
    <row r="176" spans="1:11" x14ac:dyDescent="0.3">
      <c r="A176">
        <v>59</v>
      </c>
      <c r="B176" t="s">
        <v>227</v>
      </c>
      <c r="C176">
        <v>-4.6396699999999999E-2</v>
      </c>
      <c r="D176">
        <v>40</v>
      </c>
      <c r="E176" t="s">
        <v>106</v>
      </c>
      <c r="F176" t="s">
        <v>106</v>
      </c>
      <c r="G176" t="s">
        <v>106</v>
      </c>
      <c r="H176" t="s">
        <v>106</v>
      </c>
      <c r="I176" t="s">
        <v>204</v>
      </c>
      <c r="J176">
        <v>0.21437300000000001</v>
      </c>
      <c r="K176" t="s">
        <v>205</v>
      </c>
    </row>
    <row r="177" spans="1:11" x14ac:dyDescent="0.3">
      <c r="A177">
        <v>60</v>
      </c>
      <c r="B177" t="s">
        <v>228</v>
      </c>
      <c r="C177">
        <v>0.40142800000000001</v>
      </c>
      <c r="D177">
        <v>41</v>
      </c>
      <c r="E177" t="s">
        <v>106</v>
      </c>
      <c r="F177" t="s">
        <v>106</v>
      </c>
      <c r="G177" t="s">
        <v>106</v>
      </c>
      <c r="H177" t="s">
        <v>106</v>
      </c>
      <c r="I177" t="s">
        <v>204</v>
      </c>
      <c r="J177">
        <v>0.16689799999999999</v>
      </c>
      <c r="K177" t="s">
        <v>205</v>
      </c>
    </row>
    <row r="178" spans="1:11" x14ac:dyDescent="0.3">
      <c r="A178">
        <v>61</v>
      </c>
      <c r="B178" t="s">
        <v>229</v>
      </c>
      <c r="C178">
        <v>-0.36791699999999999</v>
      </c>
      <c r="D178">
        <v>42</v>
      </c>
      <c r="E178" t="s">
        <v>106</v>
      </c>
      <c r="F178" t="s">
        <v>106</v>
      </c>
      <c r="G178" t="s">
        <v>106</v>
      </c>
      <c r="H178" t="s">
        <v>106</v>
      </c>
      <c r="I178" t="s">
        <v>204</v>
      </c>
      <c r="J178">
        <v>0.24978900000000001</v>
      </c>
      <c r="K178" t="s">
        <v>205</v>
      </c>
    </row>
    <row r="179" spans="1:11" x14ac:dyDescent="0.3">
      <c r="A179">
        <v>62</v>
      </c>
      <c r="B179" t="s">
        <v>230</v>
      </c>
      <c r="C179">
        <v>0.74360099999999996</v>
      </c>
      <c r="D179">
        <v>43</v>
      </c>
      <c r="E179" t="s">
        <v>106</v>
      </c>
      <c r="F179" t="s">
        <v>106</v>
      </c>
      <c r="G179" t="s">
        <v>106</v>
      </c>
      <c r="H179" t="s">
        <v>106</v>
      </c>
      <c r="I179" t="s">
        <v>204</v>
      </c>
      <c r="J179">
        <v>0.15829299999999999</v>
      </c>
      <c r="K179" t="s">
        <v>205</v>
      </c>
    </row>
    <row r="180" spans="1:11" x14ac:dyDescent="0.3">
      <c r="A180">
        <v>63</v>
      </c>
      <c r="B180" t="s">
        <v>231</v>
      </c>
      <c r="C180">
        <v>1.20739</v>
      </c>
      <c r="D180">
        <v>44</v>
      </c>
      <c r="E180" t="s">
        <v>106</v>
      </c>
      <c r="F180" t="s">
        <v>106</v>
      </c>
      <c r="G180" t="s">
        <v>106</v>
      </c>
      <c r="H180" t="s">
        <v>106</v>
      </c>
      <c r="I180" t="s">
        <v>204</v>
      </c>
      <c r="J180">
        <v>0.120379</v>
      </c>
      <c r="K180" t="s">
        <v>205</v>
      </c>
    </row>
    <row r="181" spans="1:11" x14ac:dyDescent="0.3">
      <c r="A181">
        <v>64</v>
      </c>
      <c r="B181" t="s">
        <v>232</v>
      </c>
      <c r="C181">
        <v>-1.6554599999999999</v>
      </c>
      <c r="D181">
        <v>45</v>
      </c>
      <c r="E181" t="s">
        <v>106</v>
      </c>
      <c r="F181" t="s">
        <v>106</v>
      </c>
      <c r="G181" t="s">
        <v>106</v>
      </c>
      <c r="H181" t="s">
        <v>106</v>
      </c>
      <c r="I181" t="s">
        <v>204</v>
      </c>
      <c r="J181">
        <v>0.430894</v>
      </c>
      <c r="K181" t="s">
        <v>205</v>
      </c>
    </row>
    <row r="182" spans="1:11" x14ac:dyDescent="0.3">
      <c r="A182">
        <v>65</v>
      </c>
      <c r="B182" t="s">
        <v>233</v>
      </c>
      <c r="C182">
        <v>1.30328</v>
      </c>
      <c r="D182">
        <v>46</v>
      </c>
      <c r="E182" t="s">
        <v>106</v>
      </c>
      <c r="F182" t="s">
        <v>106</v>
      </c>
      <c r="G182" t="s">
        <v>106</v>
      </c>
      <c r="H182" t="s">
        <v>106</v>
      </c>
      <c r="I182" t="s">
        <v>204</v>
      </c>
      <c r="J182">
        <v>0.118612</v>
      </c>
      <c r="K182" t="s">
        <v>205</v>
      </c>
    </row>
    <row r="183" spans="1:11" x14ac:dyDescent="0.3">
      <c r="A183">
        <v>66</v>
      </c>
      <c r="B183" t="s">
        <v>234</v>
      </c>
      <c r="C183">
        <v>0.18375</v>
      </c>
      <c r="D183">
        <v>47</v>
      </c>
      <c r="E183" t="s">
        <v>106</v>
      </c>
      <c r="F183" t="s">
        <v>106</v>
      </c>
      <c r="G183" t="s">
        <v>106</v>
      </c>
      <c r="H183" t="s">
        <v>106</v>
      </c>
      <c r="I183" t="s">
        <v>204</v>
      </c>
      <c r="J183">
        <v>0.26329999999999998</v>
      </c>
      <c r="K183" t="s">
        <v>205</v>
      </c>
    </row>
    <row r="184" spans="1:11" x14ac:dyDescent="0.3">
      <c r="A184">
        <v>67</v>
      </c>
      <c r="B184" t="s">
        <v>235</v>
      </c>
      <c r="C184">
        <v>1.27121</v>
      </c>
      <c r="D184">
        <v>48</v>
      </c>
      <c r="E184" t="s">
        <v>106</v>
      </c>
      <c r="F184" t="s">
        <v>106</v>
      </c>
      <c r="G184" t="s">
        <v>106</v>
      </c>
      <c r="H184" t="s">
        <v>106</v>
      </c>
      <c r="I184" t="s">
        <v>204</v>
      </c>
      <c r="J184">
        <v>0.133934</v>
      </c>
      <c r="K184" t="s">
        <v>205</v>
      </c>
    </row>
    <row r="185" spans="1:11" x14ac:dyDescent="0.3">
      <c r="A185">
        <v>68</v>
      </c>
      <c r="B185" t="s">
        <v>236</v>
      </c>
      <c r="C185">
        <v>0.586372</v>
      </c>
      <c r="D185">
        <v>49</v>
      </c>
      <c r="E185" t="s">
        <v>106</v>
      </c>
      <c r="F185" t="s">
        <v>106</v>
      </c>
      <c r="G185" t="s">
        <v>106</v>
      </c>
      <c r="H185" t="s">
        <v>106</v>
      </c>
      <c r="I185" t="s">
        <v>204</v>
      </c>
      <c r="J185">
        <v>0.18440699999999999</v>
      </c>
      <c r="K185" t="s">
        <v>205</v>
      </c>
    </row>
    <row r="186" spans="1:11" x14ac:dyDescent="0.3">
      <c r="A186">
        <v>69</v>
      </c>
      <c r="B186" t="s">
        <v>237</v>
      </c>
      <c r="C186">
        <v>0.64999099999999999</v>
      </c>
      <c r="D186">
        <v>50</v>
      </c>
      <c r="E186" t="s">
        <v>106</v>
      </c>
      <c r="F186" t="s">
        <v>106</v>
      </c>
      <c r="G186" t="s">
        <v>106</v>
      </c>
      <c r="H186" t="s">
        <v>106</v>
      </c>
      <c r="I186" t="s">
        <v>204</v>
      </c>
      <c r="J186">
        <v>0.21452599999999999</v>
      </c>
      <c r="K186" t="s">
        <v>205</v>
      </c>
    </row>
    <row r="187" spans="1:11" x14ac:dyDescent="0.3">
      <c r="A187">
        <v>70</v>
      </c>
      <c r="B187" t="s">
        <v>238</v>
      </c>
      <c r="C187">
        <v>1.13184</v>
      </c>
      <c r="D187">
        <v>51</v>
      </c>
      <c r="E187" t="s">
        <v>106</v>
      </c>
      <c r="F187" t="s">
        <v>106</v>
      </c>
      <c r="G187" t="s">
        <v>106</v>
      </c>
      <c r="H187" t="s">
        <v>106</v>
      </c>
      <c r="I187" t="s">
        <v>204</v>
      </c>
      <c r="J187">
        <v>0.17232900000000001</v>
      </c>
      <c r="K187" t="s">
        <v>205</v>
      </c>
    </row>
    <row r="188" spans="1:11" x14ac:dyDescent="0.3">
      <c r="A188">
        <v>71</v>
      </c>
      <c r="B188" t="s">
        <v>239</v>
      </c>
      <c r="C188">
        <v>1.10266</v>
      </c>
      <c r="D188">
        <v>52</v>
      </c>
      <c r="E188" t="s">
        <v>106</v>
      </c>
      <c r="F188" t="s">
        <v>106</v>
      </c>
      <c r="G188" t="s">
        <v>106</v>
      </c>
      <c r="H188" t="s">
        <v>106</v>
      </c>
      <c r="I188" t="s">
        <v>204</v>
      </c>
      <c r="J188">
        <v>0.156773</v>
      </c>
      <c r="K188" t="s">
        <v>205</v>
      </c>
    </row>
    <row r="189" spans="1:11" x14ac:dyDescent="0.3">
      <c r="A189">
        <v>72</v>
      </c>
      <c r="B189" t="s">
        <v>240</v>
      </c>
      <c r="C189">
        <v>0.81137099999999995</v>
      </c>
      <c r="D189">
        <v>53</v>
      </c>
      <c r="E189" t="s">
        <v>106</v>
      </c>
      <c r="F189" t="s">
        <v>106</v>
      </c>
      <c r="G189" t="s">
        <v>106</v>
      </c>
      <c r="H189" t="s">
        <v>106</v>
      </c>
      <c r="I189" t="s">
        <v>204</v>
      </c>
      <c r="J189">
        <v>0.16967499999999999</v>
      </c>
      <c r="K189" t="s">
        <v>205</v>
      </c>
    </row>
    <row r="190" spans="1:11" x14ac:dyDescent="0.3">
      <c r="A190">
        <v>73</v>
      </c>
      <c r="B190" t="s">
        <v>241</v>
      </c>
      <c r="C190">
        <v>0.39766899999999999</v>
      </c>
      <c r="D190">
        <v>54</v>
      </c>
      <c r="E190" t="s">
        <v>106</v>
      </c>
      <c r="F190" t="s">
        <v>106</v>
      </c>
      <c r="G190" t="s">
        <v>106</v>
      </c>
      <c r="H190" t="s">
        <v>106</v>
      </c>
      <c r="I190" t="s">
        <v>204</v>
      </c>
      <c r="J190">
        <v>0.184894</v>
      </c>
      <c r="K190" t="s">
        <v>205</v>
      </c>
    </row>
    <row r="191" spans="1:11" x14ac:dyDescent="0.3">
      <c r="A191">
        <v>74</v>
      </c>
      <c r="B191" t="s">
        <v>242</v>
      </c>
      <c r="C191">
        <v>0.49618299999999999</v>
      </c>
      <c r="D191">
        <v>55</v>
      </c>
      <c r="E191" t="s">
        <v>106</v>
      </c>
      <c r="F191" t="s">
        <v>106</v>
      </c>
      <c r="G191" t="s">
        <v>106</v>
      </c>
      <c r="H191" t="s">
        <v>106</v>
      </c>
      <c r="I191" t="s">
        <v>204</v>
      </c>
      <c r="J191">
        <v>0.166959</v>
      </c>
      <c r="K191" t="s">
        <v>205</v>
      </c>
    </row>
    <row r="192" spans="1:11" x14ac:dyDescent="0.3">
      <c r="A192">
        <v>75</v>
      </c>
      <c r="B192" t="s">
        <v>243</v>
      </c>
      <c r="C192">
        <v>0.57626100000000002</v>
      </c>
      <c r="D192">
        <v>56</v>
      </c>
      <c r="E192" t="s">
        <v>106</v>
      </c>
      <c r="F192" t="s">
        <v>106</v>
      </c>
      <c r="G192" t="s">
        <v>106</v>
      </c>
      <c r="H192" t="s">
        <v>106</v>
      </c>
      <c r="I192" t="s">
        <v>204</v>
      </c>
      <c r="J192">
        <v>0.17533199999999999</v>
      </c>
      <c r="K192" t="s">
        <v>205</v>
      </c>
    </row>
    <row r="193" spans="1:11" x14ac:dyDescent="0.3">
      <c r="A193">
        <v>76</v>
      </c>
      <c r="B193" t="s">
        <v>244</v>
      </c>
      <c r="C193">
        <v>3.32871E-2</v>
      </c>
      <c r="D193">
        <v>57</v>
      </c>
      <c r="E193" t="s">
        <v>106</v>
      </c>
      <c r="F193" t="s">
        <v>106</v>
      </c>
      <c r="G193" t="s">
        <v>106</v>
      </c>
      <c r="H193" t="s">
        <v>106</v>
      </c>
      <c r="I193" t="s">
        <v>204</v>
      </c>
      <c r="J193">
        <v>0.226461</v>
      </c>
      <c r="K193" t="s">
        <v>205</v>
      </c>
    </row>
    <row r="194" spans="1:11" x14ac:dyDescent="0.3">
      <c r="A194">
        <v>77</v>
      </c>
      <c r="B194" t="s">
        <v>245</v>
      </c>
      <c r="C194">
        <v>-0.15440400000000001</v>
      </c>
      <c r="D194">
        <v>58</v>
      </c>
      <c r="E194" t="s">
        <v>106</v>
      </c>
      <c r="F194" t="s">
        <v>106</v>
      </c>
      <c r="G194" t="s">
        <v>106</v>
      </c>
      <c r="H194" t="s">
        <v>106</v>
      </c>
      <c r="I194" t="s">
        <v>204</v>
      </c>
      <c r="J194">
        <v>0.201514</v>
      </c>
      <c r="K194" t="s">
        <v>205</v>
      </c>
    </row>
    <row r="195" spans="1:11" x14ac:dyDescent="0.3">
      <c r="A195">
        <v>78</v>
      </c>
      <c r="B195" t="s">
        <v>246</v>
      </c>
      <c r="C195">
        <v>-1.49468</v>
      </c>
      <c r="D195">
        <v>59</v>
      </c>
      <c r="E195" t="s">
        <v>106</v>
      </c>
      <c r="F195" t="s">
        <v>106</v>
      </c>
      <c r="G195" t="s">
        <v>106</v>
      </c>
      <c r="H195" t="s">
        <v>106</v>
      </c>
      <c r="I195" t="s">
        <v>204</v>
      </c>
      <c r="J195">
        <v>0.42378900000000003</v>
      </c>
      <c r="K195" t="s">
        <v>205</v>
      </c>
    </row>
    <row r="196" spans="1:11" x14ac:dyDescent="0.3">
      <c r="A196">
        <v>79</v>
      </c>
      <c r="B196" t="s">
        <v>247</v>
      </c>
      <c r="C196">
        <v>-0.14546999999999999</v>
      </c>
      <c r="D196">
        <v>60</v>
      </c>
      <c r="E196" t="s">
        <v>106</v>
      </c>
      <c r="F196" t="s">
        <v>106</v>
      </c>
      <c r="G196" t="s">
        <v>106</v>
      </c>
      <c r="H196" t="s">
        <v>106</v>
      </c>
      <c r="I196" t="s">
        <v>204</v>
      </c>
      <c r="J196">
        <v>0.17441999999999999</v>
      </c>
      <c r="K196" t="s">
        <v>205</v>
      </c>
    </row>
    <row r="197" spans="1:11" x14ac:dyDescent="0.3">
      <c r="A197">
        <v>80</v>
      </c>
      <c r="B197" t="s">
        <v>248</v>
      </c>
      <c r="C197">
        <v>-0.961816</v>
      </c>
      <c r="D197">
        <v>61</v>
      </c>
      <c r="E197" t="s">
        <v>106</v>
      </c>
      <c r="F197" t="s">
        <v>106</v>
      </c>
      <c r="G197" t="s">
        <v>106</v>
      </c>
      <c r="H197" t="s">
        <v>106</v>
      </c>
      <c r="I197" t="s">
        <v>204</v>
      </c>
      <c r="J197">
        <v>0.26461299999999999</v>
      </c>
      <c r="K197" t="s">
        <v>205</v>
      </c>
    </row>
    <row r="198" spans="1:11" x14ac:dyDescent="0.3">
      <c r="A198">
        <v>81</v>
      </c>
      <c r="B198" t="s">
        <v>249</v>
      </c>
      <c r="C198">
        <v>9.3040200000000003E-2</v>
      </c>
      <c r="D198">
        <v>62</v>
      </c>
      <c r="E198" t="s">
        <v>106</v>
      </c>
      <c r="F198" t="s">
        <v>106</v>
      </c>
      <c r="G198" t="s">
        <v>106</v>
      </c>
      <c r="H198" t="s">
        <v>106</v>
      </c>
      <c r="I198" t="s">
        <v>204</v>
      </c>
      <c r="J198">
        <v>0.21507599999999999</v>
      </c>
      <c r="K198" t="s">
        <v>205</v>
      </c>
    </row>
    <row r="199" spans="1:11" x14ac:dyDescent="0.3">
      <c r="A199">
        <v>82</v>
      </c>
      <c r="B199" t="s">
        <v>250</v>
      </c>
      <c r="C199">
        <v>0.207901</v>
      </c>
      <c r="D199">
        <v>63</v>
      </c>
      <c r="E199" t="s">
        <v>106</v>
      </c>
      <c r="F199" t="s">
        <v>106</v>
      </c>
      <c r="G199" t="s">
        <v>106</v>
      </c>
      <c r="H199" t="s">
        <v>106</v>
      </c>
      <c r="I199" t="s">
        <v>204</v>
      </c>
      <c r="J199">
        <v>0.25346999999999997</v>
      </c>
      <c r="K199" t="s">
        <v>205</v>
      </c>
    </row>
    <row r="200" spans="1:11" x14ac:dyDescent="0.3">
      <c r="A200">
        <v>83</v>
      </c>
      <c r="B200" t="s">
        <v>1677</v>
      </c>
      <c r="C200">
        <v>-1.44631</v>
      </c>
      <c r="D200">
        <v>64</v>
      </c>
      <c r="E200" t="s">
        <v>106</v>
      </c>
      <c r="F200" t="s">
        <v>106</v>
      </c>
      <c r="G200" t="s">
        <v>106</v>
      </c>
      <c r="H200" t="s">
        <v>106</v>
      </c>
      <c r="I200" t="s">
        <v>204</v>
      </c>
      <c r="J200">
        <v>0.381969</v>
      </c>
      <c r="K200" t="s">
        <v>205</v>
      </c>
    </row>
    <row r="201" spans="1:11" x14ac:dyDescent="0.3">
      <c r="A201">
        <v>84</v>
      </c>
      <c r="B201" t="s">
        <v>1752</v>
      </c>
      <c r="C201">
        <v>-0.338196</v>
      </c>
      <c r="D201">
        <v>65</v>
      </c>
      <c r="E201" t="s">
        <v>106</v>
      </c>
      <c r="F201" t="s">
        <v>106</v>
      </c>
      <c r="G201" t="s">
        <v>106</v>
      </c>
      <c r="H201" t="s">
        <v>106</v>
      </c>
      <c r="I201" t="s">
        <v>204</v>
      </c>
      <c r="J201">
        <v>0.41380899999999998</v>
      </c>
      <c r="K201" t="s">
        <v>205</v>
      </c>
    </row>
    <row r="202" spans="1:11" x14ac:dyDescent="0.3">
      <c r="A202">
        <v>85</v>
      </c>
      <c r="B202" t="s">
        <v>1678</v>
      </c>
      <c r="C202">
        <v>5.5286500000000004E-4</v>
      </c>
      <c r="D202">
        <v>66</v>
      </c>
      <c r="E202" t="s">
        <v>106</v>
      </c>
      <c r="F202" t="s">
        <v>106</v>
      </c>
      <c r="G202" t="s">
        <v>106</v>
      </c>
      <c r="H202" t="s">
        <v>106</v>
      </c>
      <c r="I202" t="s">
        <v>204</v>
      </c>
      <c r="J202">
        <v>0.90024800000000005</v>
      </c>
      <c r="K202" t="s">
        <v>205</v>
      </c>
    </row>
    <row r="203" spans="1:11" x14ac:dyDescent="0.3">
      <c r="A203">
        <v>86</v>
      </c>
      <c r="B203" t="s">
        <v>1753</v>
      </c>
      <c r="C203">
        <v>0</v>
      </c>
      <c r="D203">
        <v>67</v>
      </c>
      <c r="E203" t="s">
        <v>106</v>
      </c>
      <c r="F203" t="s">
        <v>106</v>
      </c>
      <c r="G203" t="s">
        <v>106</v>
      </c>
      <c r="H203" t="s">
        <v>106</v>
      </c>
      <c r="I203" t="s">
        <v>204</v>
      </c>
      <c r="J203">
        <v>0.9</v>
      </c>
      <c r="K203" t="s">
        <v>205</v>
      </c>
    </row>
    <row r="204" spans="1:11" x14ac:dyDescent="0.3">
      <c r="A204">
        <v>87</v>
      </c>
      <c r="B204" t="s">
        <v>1754</v>
      </c>
      <c r="C204">
        <v>0</v>
      </c>
      <c r="D204">
        <v>68</v>
      </c>
      <c r="E204" t="s">
        <v>106</v>
      </c>
      <c r="F204" t="s">
        <v>106</v>
      </c>
      <c r="G204" t="s">
        <v>106</v>
      </c>
      <c r="H204" t="s">
        <v>106</v>
      </c>
      <c r="I204" t="s">
        <v>204</v>
      </c>
      <c r="J204">
        <v>0.9</v>
      </c>
      <c r="K204" t="s">
        <v>205</v>
      </c>
    </row>
    <row r="205" spans="1:11" x14ac:dyDescent="0.3">
      <c r="A205">
        <v>88</v>
      </c>
      <c r="B205" t="s">
        <v>1755</v>
      </c>
      <c r="C205">
        <v>0</v>
      </c>
      <c r="D205" t="s">
        <v>106</v>
      </c>
      <c r="E205" t="s">
        <v>106</v>
      </c>
      <c r="F205" t="s">
        <v>106</v>
      </c>
      <c r="G205" t="s">
        <v>106</v>
      </c>
      <c r="H205" t="s">
        <v>106</v>
      </c>
      <c r="I205" t="s">
        <v>103</v>
      </c>
      <c r="J205" t="s">
        <v>106</v>
      </c>
      <c r="K205" t="s">
        <v>205</v>
      </c>
    </row>
    <row r="206" spans="1:11" x14ac:dyDescent="0.3">
      <c r="A206">
        <v>89</v>
      </c>
      <c r="B206" t="s">
        <v>251</v>
      </c>
      <c r="C206">
        <v>2.3997900000000002E-3</v>
      </c>
      <c r="D206">
        <v>69</v>
      </c>
      <c r="E206">
        <v>1</v>
      </c>
      <c r="F206">
        <v>0</v>
      </c>
      <c r="G206">
        <v>2</v>
      </c>
      <c r="H206">
        <v>0.03</v>
      </c>
      <c r="I206" t="s">
        <v>252</v>
      </c>
      <c r="J206">
        <v>3.80209E-4</v>
      </c>
      <c r="K206" t="s">
        <v>180</v>
      </c>
    </row>
    <row r="207" spans="1:11" x14ac:dyDescent="0.3">
      <c r="A207">
        <v>90</v>
      </c>
      <c r="B207" t="s">
        <v>253</v>
      </c>
      <c r="C207">
        <v>9.25204E-4</v>
      </c>
      <c r="D207">
        <v>70</v>
      </c>
      <c r="E207">
        <v>1</v>
      </c>
      <c r="F207">
        <v>0</v>
      </c>
      <c r="G207">
        <v>2</v>
      </c>
      <c r="H207">
        <v>0.03</v>
      </c>
      <c r="I207" t="s">
        <v>252</v>
      </c>
      <c r="J207">
        <v>1.6176299999999999E-4</v>
      </c>
      <c r="K207" t="s">
        <v>180</v>
      </c>
    </row>
    <row r="208" spans="1:11" x14ac:dyDescent="0.3">
      <c r="A208">
        <v>91</v>
      </c>
      <c r="B208" t="s">
        <v>254</v>
      </c>
      <c r="C208" s="2">
        <v>2.2637699999999998E-5</v>
      </c>
      <c r="D208">
        <v>71</v>
      </c>
      <c r="E208">
        <v>1</v>
      </c>
      <c r="F208">
        <v>0</v>
      </c>
      <c r="G208">
        <v>2</v>
      </c>
      <c r="H208">
        <v>0.03</v>
      </c>
      <c r="I208" t="s">
        <v>252</v>
      </c>
      <c r="J208" s="2">
        <v>4.12887E-6</v>
      </c>
      <c r="K208" t="s">
        <v>180</v>
      </c>
    </row>
    <row r="209" spans="1:11" x14ac:dyDescent="0.3">
      <c r="A209">
        <v>92</v>
      </c>
      <c r="B209" t="s">
        <v>255</v>
      </c>
      <c r="C209">
        <v>3.00174E-2</v>
      </c>
      <c r="D209">
        <v>72</v>
      </c>
      <c r="E209">
        <v>1</v>
      </c>
      <c r="F209">
        <v>0</v>
      </c>
      <c r="G209">
        <v>2</v>
      </c>
      <c r="H209">
        <v>0.03</v>
      </c>
      <c r="I209" t="s">
        <v>185</v>
      </c>
      <c r="J209">
        <v>5.8938000000000003E-3</v>
      </c>
      <c r="K209" t="s">
        <v>180</v>
      </c>
    </row>
    <row r="210" spans="1:11" x14ac:dyDescent="0.3">
      <c r="A210">
        <v>93</v>
      </c>
      <c r="B210" t="s">
        <v>256</v>
      </c>
      <c r="C210">
        <v>7.9374600000000001E-4</v>
      </c>
      <c r="D210">
        <v>73</v>
      </c>
      <c r="E210">
        <v>1</v>
      </c>
      <c r="F210">
        <v>0</v>
      </c>
      <c r="G210">
        <v>2</v>
      </c>
      <c r="H210">
        <v>0.03</v>
      </c>
      <c r="I210" t="s">
        <v>252</v>
      </c>
      <c r="J210">
        <v>1.5071E-4</v>
      </c>
      <c r="K210" t="s">
        <v>180</v>
      </c>
    </row>
    <row r="211" spans="1:11" x14ac:dyDescent="0.3">
      <c r="A211">
        <v>94</v>
      </c>
      <c r="B211" t="s">
        <v>257</v>
      </c>
      <c r="C211">
        <v>7.1155999999999997E-2</v>
      </c>
      <c r="D211">
        <v>74</v>
      </c>
      <c r="E211">
        <v>1</v>
      </c>
      <c r="F211">
        <v>0</v>
      </c>
      <c r="G211">
        <v>2</v>
      </c>
      <c r="H211">
        <v>0.03</v>
      </c>
      <c r="I211" t="s">
        <v>185</v>
      </c>
      <c r="J211">
        <v>1.3880399999999999E-2</v>
      </c>
      <c r="K211" t="s">
        <v>180</v>
      </c>
    </row>
    <row r="212" spans="1:11" x14ac:dyDescent="0.3">
      <c r="A212">
        <v>95</v>
      </c>
      <c r="B212" t="s">
        <v>258</v>
      </c>
      <c r="C212">
        <v>0.230577</v>
      </c>
      <c r="D212">
        <v>75</v>
      </c>
      <c r="E212">
        <v>3</v>
      </c>
      <c r="F212">
        <v>0</v>
      </c>
      <c r="G212">
        <v>1</v>
      </c>
      <c r="H212">
        <v>0.1</v>
      </c>
      <c r="I212" t="s">
        <v>185</v>
      </c>
      <c r="J212">
        <v>9.0634999999999993E-2</v>
      </c>
      <c r="K212" t="s">
        <v>180</v>
      </c>
    </row>
    <row r="213" spans="1:11" x14ac:dyDescent="0.3">
      <c r="A213">
        <v>96</v>
      </c>
      <c r="B213" t="s">
        <v>259</v>
      </c>
      <c r="C213">
        <v>0.23618900000000001</v>
      </c>
      <c r="D213">
        <v>76</v>
      </c>
      <c r="E213">
        <v>3</v>
      </c>
      <c r="F213">
        <v>0</v>
      </c>
      <c r="G213">
        <v>1</v>
      </c>
      <c r="H213">
        <v>0.1</v>
      </c>
      <c r="I213" t="s">
        <v>185</v>
      </c>
      <c r="J213">
        <v>8.0983399999999997E-2</v>
      </c>
      <c r="K213" t="s">
        <v>180</v>
      </c>
    </row>
    <row r="214" spans="1:11" x14ac:dyDescent="0.3">
      <c r="A214">
        <v>97</v>
      </c>
      <c r="B214" t="s">
        <v>1533</v>
      </c>
      <c r="C214" s="2">
        <v>9.25927E-10</v>
      </c>
      <c r="D214">
        <v>77</v>
      </c>
      <c r="E214">
        <v>3</v>
      </c>
      <c r="F214">
        <v>0</v>
      </c>
      <c r="G214">
        <v>1</v>
      </c>
      <c r="H214">
        <v>0.1</v>
      </c>
      <c r="I214" t="s">
        <v>252</v>
      </c>
      <c r="J214" s="2">
        <v>9.25593E-7</v>
      </c>
      <c r="K214" t="s">
        <v>180</v>
      </c>
    </row>
    <row r="215" spans="1:11" x14ac:dyDescent="0.3">
      <c r="A215">
        <v>98</v>
      </c>
      <c r="B215" t="s">
        <v>260</v>
      </c>
      <c r="C215">
        <v>41.499699999999997</v>
      </c>
      <c r="D215">
        <v>78</v>
      </c>
      <c r="E215">
        <v>2</v>
      </c>
      <c r="F215">
        <v>20</v>
      </c>
      <c r="G215">
        <v>93</v>
      </c>
      <c r="H215">
        <v>45</v>
      </c>
      <c r="I215" t="s">
        <v>185</v>
      </c>
      <c r="J215">
        <v>0.84994700000000001</v>
      </c>
      <c r="K215" t="s">
        <v>180</v>
      </c>
    </row>
    <row r="216" spans="1:11" x14ac:dyDescent="0.3">
      <c r="A216">
        <v>99</v>
      </c>
      <c r="B216" t="s">
        <v>261</v>
      </c>
      <c r="C216">
        <v>-15</v>
      </c>
      <c r="D216" t="s">
        <v>106</v>
      </c>
      <c r="E216">
        <v>-3</v>
      </c>
      <c r="F216">
        <v>-15</v>
      </c>
      <c r="G216">
        <v>4</v>
      </c>
      <c r="H216">
        <v>-15</v>
      </c>
      <c r="I216" t="s">
        <v>103</v>
      </c>
      <c r="J216" t="s">
        <v>106</v>
      </c>
      <c r="K216" t="s">
        <v>180</v>
      </c>
    </row>
    <row r="217" spans="1:11" x14ac:dyDescent="0.3">
      <c r="A217">
        <v>100</v>
      </c>
      <c r="B217" t="s">
        <v>262</v>
      </c>
      <c r="C217">
        <v>4.5992800000000003</v>
      </c>
      <c r="D217">
        <v>79</v>
      </c>
      <c r="E217">
        <v>3</v>
      </c>
      <c r="F217">
        <v>-1</v>
      </c>
      <c r="G217">
        <v>9</v>
      </c>
      <c r="H217">
        <v>3.3</v>
      </c>
      <c r="I217" t="s">
        <v>185</v>
      </c>
      <c r="J217">
        <v>0.135765</v>
      </c>
      <c r="K217" t="s">
        <v>180</v>
      </c>
    </row>
    <row r="218" spans="1:11" x14ac:dyDescent="0.3">
      <c r="A218">
        <v>101</v>
      </c>
      <c r="B218" t="s">
        <v>263</v>
      </c>
      <c r="C218">
        <v>6.5165300000000004</v>
      </c>
      <c r="D218">
        <v>80</v>
      </c>
      <c r="E218">
        <v>3</v>
      </c>
      <c r="F218">
        <v>-1</v>
      </c>
      <c r="G218">
        <v>9</v>
      </c>
      <c r="H218">
        <v>4.4000000000000004</v>
      </c>
      <c r="I218" t="s">
        <v>185</v>
      </c>
      <c r="J218">
        <v>0.33138400000000001</v>
      </c>
      <c r="K218" t="s">
        <v>180</v>
      </c>
    </row>
    <row r="219" spans="1:11" x14ac:dyDescent="0.3">
      <c r="A219">
        <v>102</v>
      </c>
      <c r="B219" t="s">
        <v>264</v>
      </c>
      <c r="C219">
        <v>-999</v>
      </c>
      <c r="D219" t="s">
        <v>106</v>
      </c>
      <c r="E219">
        <v>-2</v>
      </c>
      <c r="F219">
        <v>-999</v>
      </c>
      <c r="G219">
        <v>9</v>
      </c>
      <c r="H219">
        <v>-999</v>
      </c>
      <c r="I219" t="s">
        <v>103</v>
      </c>
      <c r="J219" t="s">
        <v>106</v>
      </c>
      <c r="K219" t="s">
        <v>180</v>
      </c>
    </row>
    <row r="220" spans="1:11" x14ac:dyDescent="0.3">
      <c r="A220">
        <v>103</v>
      </c>
      <c r="B220" t="s">
        <v>265</v>
      </c>
      <c r="C220">
        <v>-999</v>
      </c>
      <c r="D220" t="s">
        <v>106</v>
      </c>
      <c r="E220">
        <v>-2</v>
      </c>
      <c r="F220">
        <v>-999</v>
      </c>
      <c r="G220">
        <v>9</v>
      </c>
      <c r="H220">
        <v>-999</v>
      </c>
      <c r="I220" t="s">
        <v>103</v>
      </c>
      <c r="J220" t="s">
        <v>106</v>
      </c>
      <c r="K220" t="s">
        <v>180</v>
      </c>
    </row>
    <row r="221" spans="1:11" x14ac:dyDescent="0.3">
      <c r="A221">
        <v>104</v>
      </c>
      <c r="B221" t="s">
        <v>1534</v>
      </c>
      <c r="C221">
        <v>32.476999999999997</v>
      </c>
      <c r="D221">
        <v>81</v>
      </c>
      <c r="E221">
        <v>4</v>
      </c>
      <c r="F221">
        <v>20</v>
      </c>
      <c r="G221">
        <v>50</v>
      </c>
      <c r="H221">
        <v>36</v>
      </c>
      <c r="I221" t="s">
        <v>185</v>
      </c>
      <c r="J221">
        <v>0.75153700000000001</v>
      </c>
      <c r="K221" t="s">
        <v>180</v>
      </c>
    </row>
    <row r="222" spans="1:11" x14ac:dyDescent="0.3">
      <c r="A222">
        <v>105</v>
      </c>
      <c r="B222" t="s">
        <v>1535</v>
      </c>
      <c r="C222">
        <v>2.6418599999999999</v>
      </c>
      <c r="D222">
        <v>82</v>
      </c>
      <c r="E222">
        <v>4</v>
      </c>
      <c r="F222">
        <v>0.61</v>
      </c>
      <c r="G222">
        <v>10.01</v>
      </c>
      <c r="H222">
        <v>0.81</v>
      </c>
      <c r="I222" t="s">
        <v>185</v>
      </c>
      <c r="J222">
        <v>0.280721</v>
      </c>
      <c r="K222" t="s">
        <v>180</v>
      </c>
    </row>
    <row r="223" spans="1:11" x14ac:dyDescent="0.3">
      <c r="A223">
        <v>106</v>
      </c>
      <c r="B223" t="s">
        <v>1536</v>
      </c>
      <c r="C223">
        <v>1</v>
      </c>
      <c r="D223" t="s">
        <v>106</v>
      </c>
      <c r="E223">
        <v>-3</v>
      </c>
      <c r="F223">
        <v>0</v>
      </c>
      <c r="G223">
        <v>1</v>
      </c>
      <c r="H223">
        <v>1</v>
      </c>
      <c r="I223" t="s">
        <v>103</v>
      </c>
      <c r="J223" t="s">
        <v>106</v>
      </c>
      <c r="K223" t="s">
        <v>180</v>
      </c>
    </row>
    <row r="224" spans="1:11" x14ac:dyDescent="0.3">
      <c r="A224">
        <v>107</v>
      </c>
      <c r="B224" t="s">
        <v>1537</v>
      </c>
      <c r="C224">
        <v>0</v>
      </c>
      <c r="D224" t="s">
        <v>106</v>
      </c>
      <c r="E224">
        <v>-3</v>
      </c>
      <c r="F224">
        <v>0</v>
      </c>
      <c r="G224">
        <v>0</v>
      </c>
      <c r="H224">
        <v>0</v>
      </c>
      <c r="I224" t="s">
        <v>103</v>
      </c>
      <c r="J224" t="s">
        <v>106</v>
      </c>
      <c r="K224" t="s">
        <v>180</v>
      </c>
    </row>
    <row r="225" spans="1:11" x14ac:dyDescent="0.3">
      <c r="A225">
        <v>108</v>
      </c>
      <c r="B225" t="s">
        <v>266</v>
      </c>
      <c r="C225">
        <v>37.928600000000003</v>
      </c>
      <c r="D225">
        <v>83</v>
      </c>
      <c r="E225">
        <v>2</v>
      </c>
      <c r="F225">
        <v>20</v>
      </c>
      <c r="G225">
        <v>91</v>
      </c>
      <c r="H225">
        <v>39</v>
      </c>
      <c r="I225" t="s">
        <v>185</v>
      </c>
      <c r="J225">
        <v>0.56037599999999999</v>
      </c>
      <c r="K225" t="s">
        <v>180</v>
      </c>
    </row>
    <row r="226" spans="1:11" x14ac:dyDescent="0.3">
      <c r="A226">
        <v>109</v>
      </c>
      <c r="B226" t="s">
        <v>267</v>
      </c>
      <c r="C226">
        <v>4.8551399999999996</v>
      </c>
      <c r="D226">
        <v>84</v>
      </c>
      <c r="E226">
        <v>3</v>
      </c>
      <c r="F226">
        <v>0.01</v>
      </c>
      <c r="G226">
        <v>30</v>
      </c>
      <c r="H226">
        <v>2</v>
      </c>
      <c r="I226" t="s">
        <v>185</v>
      </c>
      <c r="J226">
        <v>0.69140500000000005</v>
      </c>
      <c r="K226" t="s">
        <v>180</v>
      </c>
    </row>
    <row r="227" spans="1:11" x14ac:dyDescent="0.3">
      <c r="A227">
        <v>110</v>
      </c>
      <c r="B227" t="s">
        <v>268</v>
      </c>
      <c r="C227">
        <v>42.603499999999997</v>
      </c>
      <c r="D227">
        <v>85</v>
      </c>
      <c r="E227">
        <v>2</v>
      </c>
      <c r="F227">
        <v>20</v>
      </c>
      <c r="G227">
        <v>91</v>
      </c>
      <c r="H227">
        <v>39</v>
      </c>
      <c r="I227" t="s">
        <v>185</v>
      </c>
      <c r="J227">
        <v>0.593665</v>
      </c>
      <c r="K227" t="s">
        <v>180</v>
      </c>
    </row>
    <row r="228" spans="1:11" x14ac:dyDescent="0.3">
      <c r="A228">
        <v>111</v>
      </c>
      <c r="B228" t="s">
        <v>269</v>
      </c>
      <c r="C228">
        <v>4.2952399999999997</v>
      </c>
      <c r="D228">
        <v>86</v>
      </c>
      <c r="E228">
        <v>3</v>
      </c>
      <c r="F228">
        <v>0.01</v>
      </c>
      <c r="G228">
        <v>30</v>
      </c>
      <c r="H228">
        <v>2</v>
      </c>
      <c r="I228" t="s">
        <v>185</v>
      </c>
      <c r="J228">
        <v>0.67746899999999999</v>
      </c>
      <c r="K228" t="s">
        <v>180</v>
      </c>
    </row>
    <row r="229" spans="1:11" x14ac:dyDescent="0.3">
      <c r="A229">
        <v>112</v>
      </c>
      <c r="B229" t="s">
        <v>270</v>
      </c>
      <c r="C229">
        <v>58.3003</v>
      </c>
      <c r="D229">
        <v>87</v>
      </c>
      <c r="E229">
        <v>2</v>
      </c>
      <c r="F229">
        <v>20</v>
      </c>
      <c r="G229">
        <v>91</v>
      </c>
      <c r="H229">
        <v>57</v>
      </c>
      <c r="I229" t="s">
        <v>185</v>
      </c>
      <c r="J229">
        <v>3.1424599999999998</v>
      </c>
      <c r="K229" t="s">
        <v>180</v>
      </c>
    </row>
    <row r="230" spans="1:11" x14ac:dyDescent="0.3">
      <c r="A230">
        <v>113</v>
      </c>
      <c r="B230" t="s">
        <v>271</v>
      </c>
      <c r="C230">
        <v>-15</v>
      </c>
      <c r="D230" t="s">
        <v>106</v>
      </c>
      <c r="E230">
        <v>-3</v>
      </c>
      <c r="F230">
        <v>-15</v>
      </c>
      <c r="G230">
        <v>4</v>
      </c>
      <c r="H230">
        <v>-15</v>
      </c>
      <c r="I230" t="s">
        <v>103</v>
      </c>
      <c r="J230" t="s">
        <v>106</v>
      </c>
      <c r="K230" t="s">
        <v>180</v>
      </c>
    </row>
    <row r="231" spans="1:11" x14ac:dyDescent="0.3">
      <c r="A231">
        <v>114</v>
      </c>
      <c r="B231" t="s">
        <v>1538</v>
      </c>
      <c r="C231">
        <v>6.0203199999999999</v>
      </c>
      <c r="D231">
        <v>88</v>
      </c>
      <c r="E231">
        <v>3</v>
      </c>
      <c r="F231">
        <v>-1</v>
      </c>
      <c r="G231">
        <v>9</v>
      </c>
      <c r="H231">
        <v>6</v>
      </c>
      <c r="I231" t="s">
        <v>185</v>
      </c>
      <c r="J231">
        <v>0.247026</v>
      </c>
      <c r="K231" t="s">
        <v>180</v>
      </c>
    </row>
    <row r="232" spans="1:11" x14ac:dyDescent="0.3">
      <c r="A232">
        <v>115</v>
      </c>
      <c r="B232" t="s">
        <v>1539</v>
      </c>
      <c r="C232">
        <v>9</v>
      </c>
      <c r="D232" t="s">
        <v>106</v>
      </c>
      <c r="E232">
        <v>-3</v>
      </c>
      <c r="F232">
        <v>-1</v>
      </c>
      <c r="G232">
        <v>9</v>
      </c>
      <c r="H232">
        <v>9</v>
      </c>
      <c r="I232" t="s">
        <v>103</v>
      </c>
      <c r="J232" t="s">
        <v>106</v>
      </c>
      <c r="K232" t="s">
        <v>180</v>
      </c>
    </row>
    <row r="233" spans="1:11" x14ac:dyDescent="0.3">
      <c r="A233">
        <v>116</v>
      </c>
      <c r="B233" t="s">
        <v>1540</v>
      </c>
      <c r="C233">
        <v>-999</v>
      </c>
      <c r="D233" t="s">
        <v>106</v>
      </c>
      <c r="E233">
        <v>-2</v>
      </c>
      <c r="F233">
        <v>-999</v>
      </c>
      <c r="G233">
        <v>9</v>
      </c>
      <c r="H233">
        <v>-999</v>
      </c>
      <c r="I233" t="s">
        <v>103</v>
      </c>
      <c r="J233" t="s">
        <v>106</v>
      </c>
      <c r="K233" t="s">
        <v>180</v>
      </c>
    </row>
    <row r="234" spans="1:11" x14ac:dyDescent="0.3">
      <c r="A234">
        <v>117</v>
      </c>
      <c r="B234" t="s">
        <v>1541</v>
      </c>
      <c r="C234">
        <v>9</v>
      </c>
      <c r="D234" t="s">
        <v>106</v>
      </c>
      <c r="E234">
        <v>-2</v>
      </c>
      <c r="F234">
        <v>-999</v>
      </c>
      <c r="G234">
        <v>9</v>
      </c>
      <c r="H234">
        <v>9</v>
      </c>
      <c r="I234" t="s">
        <v>103</v>
      </c>
      <c r="J234" t="s">
        <v>106</v>
      </c>
      <c r="K234" t="s">
        <v>180</v>
      </c>
    </row>
    <row r="235" spans="1:11" x14ac:dyDescent="0.3">
      <c r="A235">
        <v>118</v>
      </c>
      <c r="B235" t="s">
        <v>1542</v>
      </c>
      <c r="C235">
        <v>36.107900000000001</v>
      </c>
      <c r="D235">
        <v>89</v>
      </c>
      <c r="E235">
        <v>4</v>
      </c>
      <c r="F235">
        <v>30</v>
      </c>
      <c r="G235">
        <v>50</v>
      </c>
      <c r="H235">
        <v>36</v>
      </c>
      <c r="I235" t="s">
        <v>185</v>
      </c>
      <c r="J235">
        <v>0.38762099999999999</v>
      </c>
      <c r="K235" t="s">
        <v>180</v>
      </c>
    </row>
    <row r="236" spans="1:11" x14ac:dyDescent="0.3">
      <c r="A236">
        <v>119</v>
      </c>
      <c r="B236" t="s">
        <v>1543</v>
      </c>
      <c r="C236">
        <v>0.93992900000000001</v>
      </c>
      <c r="D236">
        <v>90</v>
      </c>
      <c r="E236">
        <v>4</v>
      </c>
      <c r="F236">
        <v>0.61</v>
      </c>
      <c r="G236">
        <v>10.01</v>
      </c>
      <c r="H236">
        <v>0.81</v>
      </c>
      <c r="I236" t="s">
        <v>185</v>
      </c>
      <c r="J236">
        <v>0.233177</v>
      </c>
      <c r="K236" t="s">
        <v>180</v>
      </c>
    </row>
    <row r="237" spans="1:11" x14ac:dyDescent="0.3">
      <c r="A237">
        <v>120</v>
      </c>
      <c r="B237" t="s">
        <v>1544</v>
      </c>
      <c r="C237">
        <v>1</v>
      </c>
      <c r="D237" t="s">
        <v>106</v>
      </c>
      <c r="E237">
        <v>-3</v>
      </c>
      <c r="F237">
        <v>0</v>
      </c>
      <c r="G237">
        <v>1</v>
      </c>
      <c r="H237">
        <v>1</v>
      </c>
      <c r="I237" t="s">
        <v>103</v>
      </c>
      <c r="J237" t="s">
        <v>106</v>
      </c>
      <c r="K237" t="s">
        <v>180</v>
      </c>
    </row>
    <row r="238" spans="1:11" x14ac:dyDescent="0.3">
      <c r="A238">
        <v>121</v>
      </c>
      <c r="B238" t="s">
        <v>1545</v>
      </c>
      <c r="C238">
        <v>0</v>
      </c>
      <c r="D238" t="s">
        <v>106</v>
      </c>
      <c r="E238">
        <v>-3</v>
      </c>
      <c r="F238">
        <v>0</v>
      </c>
      <c r="G238">
        <v>0</v>
      </c>
      <c r="H238">
        <v>0</v>
      </c>
      <c r="I238" t="s">
        <v>103</v>
      </c>
      <c r="J238" t="s">
        <v>106</v>
      </c>
      <c r="K238" t="s">
        <v>180</v>
      </c>
    </row>
    <row r="239" spans="1:11" x14ac:dyDescent="0.3">
      <c r="A239">
        <v>122</v>
      </c>
      <c r="B239" t="s">
        <v>1546</v>
      </c>
      <c r="C239">
        <v>51.360700000000001</v>
      </c>
      <c r="D239">
        <v>91</v>
      </c>
      <c r="E239">
        <v>2</v>
      </c>
      <c r="F239">
        <v>20</v>
      </c>
      <c r="G239">
        <v>93</v>
      </c>
      <c r="H239">
        <v>45</v>
      </c>
      <c r="I239" t="s">
        <v>185</v>
      </c>
      <c r="J239">
        <v>3.9961600000000002</v>
      </c>
      <c r="K239" t="s">
        <v>180</v>
      </c>
    </row>
    <row r="240" spans="1:11" x14ac:dyDescent="0.3">
      <c r="A240">
        <v>123</v>
      </c>
      <c r="B240" t="s">
        <v>1547</v>
      </c>
      <c r="C240">
        <v>-15</v>
      </c>
      <c r="D240" t="s">
        <v>106</v>
      </c>
      <c r="E240">
        <v>-3</v>
      </c>
      <c r="F240">
        <v>-15</v>
      </c>
      <c r="G240">
        <v>4</v>
      </c>
      <c r="H240">
        <v>-15</v>
      </c>
      <c r="I240" t="s">
        <v>103</v>
      </c>
      <c r="J240" t="s">
        <v>106</v>
      </c>
      <c r="K240" t="s">
        <v>180</v>
      </c>
    </row>
    <row r="241" spans="1:11" x14ac:dyDescent="0.3">
      <c r="A241">
        <v>124</v>
      </c>
      <c r="B241" t="s">
        <v>1548</v>
      </c>
      <c r="C241">
        <v>5.5112199999999998</v>
      </c>
      <c r="D241">
        <v>92</v>
      </c>
      <c r="E241">
        <v>3</v>
      </c>
      <c r="F241">
        <v>-1</v>
      </c>
      <c r="G241">
        <v>9</v>
      </c>
      <c r="H241">
        <v>5</v>
      </c>
      <c r="I241" t="s">
        <v>185</v>
      </c>
      <c r="J241">
        <v>0.407167</v>
      </c>
      <c r="K241" t="s">
        <v>180</v>
      </c>
    </row>
    <row r="242" spans="1:11" x14ac:dyDescent="0.3">
      <c r="A242">
        <v>125</v>
      </c>
      <c r="B242" t="s">
        <v>1549</v>
      </c>
      <c r="C242">
        <v>3.0464799999999999</v>
      </c>
      <c r="D242">
        <v>93</v>
      </c>
      <c r="E242">
        <v>3</v>
      </c>
      <c r="F242">
        <v>-1</v>
      </c>
      <c r="G242">
        <v>9</v>
      </c>
      <c r="H242">
        <v>4.4000000000000004</v>
      </c>
      <c r="I242" t="s">
        <v>185</v>
      </c>
      <c r="J242">
        <v>95.204400000000007</v>
      </c>
      <c r="K242" t="s">
        <v>180</v>
      </c>
    </row>
    <row r="243" spans="1:11" x14ac:dyDescent="0.3">
      <c r="A243">
        <v>126</v>
      </c>
      <c r="B243" t="s">
        <v>1550</v>
      </c>
      <c r="C243">
        <v>-999</v>
      </c>
      <c r="D243" t="s">
        <v>106</v>
      </c>
      <c r="E243">
        <v>-2</v>
      </c>
      <c r="F243">
        <v>-999</v>
      </c>
      <c r="G243">
        <v>9</v>
      </c>
      <c r="H243">
        <v>-999</v>
      </c>
      <c r="I243" t="s">
        <v>103</v>
      </c>
      <c r="J243" t="s">
        <v>106</v>
      </c>
      <c r="K243" t="s">
        <v>180</v>
      </c>
    </row>
    <row r="244" spans="1:11" x14ac:dyDescent="0.3">
      <c r="A244">
        <v>127</v>
      </c>
      <c r="B244" t="s">
        <v>1551</v>
      </c>
      <c r="C244">
        <v>9</v>
      </c>
      <c r="D244" t="s">
        <v>106</v>
      </c>
      <c r="E244">
        <v>-2</v>
      </c>
      <c r="F244">
        <v>-999</v>
      </c>
      <c r="G244">
        <v>9</v>
      </c>
      <c r="H244">
        <v>9</v>
      </c>
      <c r="I244" t="s">
        <v>103</v>
      </c>
      <c r="J244" t="s">
        <v>106</v>
      </c>
      <c r="K244" t="s">
        <v>180</v>
      </c>
    </row>
    <row r="245" spans="1:11" x14ac:dyDescent="0.3">
      <c r="A245">
        <v>128</v>
      </c>
      <c r="B245" t="s">
        <v>272</v>
      </c>
      <c r="C245">
        <v>24.853000000000002</v>
      </c>
      <c r="D245">
        <v>94</v>
      </c>
      <c r="E245">
        <v>2</v>
      </c>
      <c r="F245">
        <v>19</v>
      </c>
      <c r="G245">
        <v>93</v>
      </c>
      <c r="H245">
        <v>32</v>
      </c>
      <c r="I245" t="s">
        <v>185</v>
      </c>
      <c r="J245">
        <v>57.947499999999998</v>
      </c>
      <c r="K245" t="s">
        <v>180</v>
      </c>
    </row>
    <row r="246" spans="1:11" x14ac:dyDescent="0.3">
      <c r="A246">
        <v>129</v>
      </c>
      <c r="B246" t="s">
        <v>273</v>
      </c>
      <c r="C246">
        <v>-15</v>
      </c>
      <c r="D246" t="s">
        <v>106</v>
      </c>
      <c r="E246">
        <v>-3</v>
      </c>
      <c r="F246">
        <v>-15</v>
      </c>
      <c r="G246">
        <v>4</v>
      </c>
      <c r="H246">
        <v>-15</v>
      </c>
      <c r="I246" t="s">
        <v>103</v>
      </c>
      <c r="J246" t="s">
        <v>106</v>
      </c>
      <c r="K246" t="s">
        <v>180</v>
      </c>
    </row>
    <row r="247" spans="1:11" x14ac:dyDescent="0.3">
      <c r="A247">
        <v>130</v>
      </c>
      <c r="B247" t="s">
        <v>274</v>
      </c>
      <c r="C247">
        <v>3.50481</v>
      </c>
      <c r="D247">
        <v>95</v>
      </c>
      <c r="E247">
        <v>3</v>
      </c>
      <c r="F247">
        <v>-1</v>
      </c>
      <c r="G247">
        <v>9</v>
      </c>
      <c r="H247">
        <v>3.3</v>
      </c>
      <c r="I247" t="s">
        <v>185</v>
      </c>
      <c r="J247">
        <v>42.095500000000001</v>
      </c>
      <c r="K247" t="s">
        <v>180</v>
      </c>
    </row>
    <row r="248" spans="1:11" x14ac:dyDescent="0.3">
      <c r="A248">
        <v>131</v>
      </c>
      <c r="B248" t="s">
        <v>275</v>
      </c>
      <c r="C248">
        <v>1.5670200000000001</v>
      </c>
      <c r="D248">
        <v>96</v>
      </c>
      <c r="E248">
        <v>3</v>
      </c>
      <c r="F248">
        <v>-1</v>
      </c>
      <c r="G248">
        <v>9</v>
      </c>
      <c r="H248">
        <v>4.4000000000000004</v>
      </c>
      <c r="I248" t="s">
        <v>185</v>
      </c>
      <c r="J248">
        <v>42.089199999999998</v>
      </c>
      <c r="K248" t="s">
        <v>180</v>
      </c>
    </row>
    <row r="249" spans="1:11" x14ac:dyDescent="0.3">
      <c r="A249">
        <v>132</v>
      </c>
      <c r="B249" t="s">
        <v>276</v>
      </c>
      <c r="C249">
        <v>-999</v>
      </c>
      <c r="D249" t="s">
        <v>106</v>
      </c>
      <c r="E249">
        <v>-2</v>
      </c>
      <c r="F249">
        <v>-999</v>
      </c>
      <c r="G249">
        <v>9</v>
      </c>
      <c r="H249">
        <v>-999</v>
      </c>
      <c r="I249" t="s">
        <v>103</v>
      </c>
      <c r="J249" t="s">
        <v>106</v>
      </c>
      <c r="K249" t="s">
        <v>180</v>
      </c>
    </row>
    <row r="250" spans="1:11" x14ac:dyDescent="0.3">
      <c r="A250">
        <v>133</v>
      </c>
      <c r="B250" t="s">
        <v>277</v>
      </c>
      <c r="C250">
        <v>-999</v>
      </c>
      <c r="D250" t="s">
        <v>106</v>
      </c>
      <c r="E250">
        <v>-2</v>
      </c>
      <c r="F250">
        <v>-999</v>
      </c>
      <c r="G250">
        <v>9</v>
      </c>
      <c r="H250">
        <v>-999</v>
      </c>
      <c r="I250" t="s">
        <v>103</v>
      </c>
      <c r="J250" t="s">
        <v>106</v>
      </c>
      <c r="K250" t="s">
        <v>180</v>
      </c>
    </row>
    <row r="251" spans="1:11" x14ac:dyDescent="0.3">
      <c r="A251">
        <v>134</v>
      </c>
      <c r="B251" t="s">
        <v>278</v>
      </c>
      <c r="C251">
        <v>31.579499999999999</v>
      </c>
      <c r="D251">
        <v>97</v>
      </c>
      <c r="E251">
        <v>2</v>
      </c>
      <c r="F251">
        <v>20</v>
      </c>
      <c r="G251">
        <v>93</v>
      </c>
      <c r="H251">
        <v>32</v>
      </c>
      <c r="I251" t="s">
        <v>185</v>
      </c>
      <c r="J251">
        <v>1.2157500000000001</v>
      </c>
      <c r="K251" t="s">
        <v>180</v>
      </c>
    </row>
    <row r="252" spans="1:11" x14ac:dyDescent="0.3">
      <c r="A252">
        <v>135</v>
      </c>
      <c r="B252" t="s">
        <v>279</v>
      </c>
      <c r="C252">
        <v>-15</v>
      </c>
      <c r="D252" t="s">
        <v>106</v>
      </c>
      <c r="E252">
        <v>-3</v>
      </c>
      <c r="F252">
        <v>-15</v>
      </c>
      <c r="G252">
        <v>4</v>
      </c>
      <c r="H252">
        <v>-15</v>
      </c>
      <c r="I252" t="s">
        <v>103</v>
      </c>
      <c r="J252" t="s">
        <v>106</v>
      </c>
      <c r="K252" t="s">
        <v>180</v>
      </c>
    </row>
    <row r="253" spans="1:11" x14ac:dyDescent="0.3">
      <c r="A253">
        <v>136</v>
      </c>
      <c r="B253" t="s">
        <v>280</v>
      </c>
      <c r="C253">
        <v>2.89751</v>
      </c>
      <c r="D253">
        <v>98</v>
      </c>
      <c r="E253">
        <v>3</v>
      </c>
      <c r="F253">
        <v>-1</v>
      </c>
      <c r="G253">
        <v>9</v>
      </c>
      <c r="H253">
        <v>3.3</v>
      </c>
      <c r="I253" t="s">
        <v>185</v>
      </c>
      <c r="J253">
        <v>0.423398</v>
      </c>
      <c r="K253" t="s">
        <v>180</v>
      </c>
    </row>
    <row r="254" spans="1:11" x14ac:dyDescent="0.3">
      <c r="A254">
        <v>137</v>
      </c>
      <c r="B254" t="s">
        <v>281</v>
      </c>
      <c r="C254">
        <v>6.4545300000000001</v>
      </c>
      <c r="D254">
        <v>99</v>
      </c>
      <c r="E254">
        <v>3</v>
      </c>
      <c r="F254">
        <v>-1</v>
      </c>
      <c r="G254">
        <v>9</v>
      </c>
      <c r="H254">
        <v>4.4000000000000004</v>
      </c>
      <c r="I254" t="s">
        <v>185</v>
      </c>
      <c r="J254">
        <v>0.34003100000000003</v>
      </c>
      <c r="K254" t="s">
        <v>180</v>
      </c>
    </row>
    <row r="255" spans="1:11" x14ac:dyDescent="0.3">
      <c r="A255">
        <v>138</v>
      </c>
      <c r="B255" t="s">
        <v>282</v>
      </c>
      <c r="C255">
        <v>-999</v>
      </c>
      <c r="D255" t="s">
        <v>106</v>
      </c>
      <c r="E255">
        <v>-2</v>
      </c>
      <c r="F255">
        <v>-999</v>
      </c>
      <c r="G255">
        <v>9</v>
      </c>
      <c r="H255">
        <v>-999</v>
      </c>
      <c r="I255" t="s">
        <v>103</v>
      </c>
      <c r="J255" t="s">
        <v>106</v>
      </c>
      <c r="K255" t="s">
        <v>180</v>
      </c>
    </row>
    <row r="256" spans="1:11" x14ac:dyDescent="0.3">
      <c r="A256">
        <v>139</v>
      </c>
      <c r="B256" t="s">
        <v>283</v>
      </c>
      <c r="C256">
        <v>-999</v>
      </c>
      <c r="D256" t="s">
        <v>106</v>
      </c>
      <c r="E256">
        <v>-2</v>
      </c>
      <c r="F256">
        <v>-999</v>
      </c>
      <c r="G256">
        <v>9</v>
      </c>
      <c r="H256">
        <v>-999</v>
      </c>
      <c r="I256" t="s">
        <v>103</v>
      </c>
      <c r="J256" t="s">
        <v>106</v>
      </c>
      <c r="K256" t="s">
        <v>180</v>
      </c>
    </row>
    <row r="257" spans="1:11" x14ac:dyDescent="0.3">
      <c r="A257">
        <v>140</v>
      </c>
      <c r="B257" t="s">
        <v>284</v>
      </c>
      <c r="C257">
        <v>2</v>
      </c>
      <c r="D257" t="s">
        <v>106</v>
      </c>
      <c r="E257">
        <v>-3</v>
      </c>
      <c r="F257">
        <v>2</v>
      </c>
      <c r="G257">
        <v>2</v>
      </c>
      <c r="H257">
        <v>2</v>
      </c>
      <c r="I257" t="s">
        <v>103</v>
      </c>
      <c r="J257" t="s">
        <v>106</v>
      </c>
      <c r="K257" t="s">
        <v>180</v>
      </c>
    </row>
    <row r="258" spans="1:11" x14ac:dyDescent="0.3">
      <c r="A258">
        <v>141</v>
      </c>
      <c r="B258" t="s">
        <v>285</v>
      </c>
      <c r="C258">
        <v>4</v>
      </c>
      <c r="D258" t="s">
        <v>106</v>
      </c>
      <c r="E258">
        <v>-3</v>
      </c>
      <c r="F258">
        <v>4</v>
      </c>
      <c r="G258">
        <v>4</v>
      </c>
      <c r="H258">
        <v>4</v>
      </c>
      <c r="I258" t="s">
        <v>103</v>
      </c>
      <c r="J258" t="s">
        <v>106</v>
      </c>
      <c r="K258" t="s">
        <v>180</v>
      </c>
    </row>
    <row r="259" spans="1:11" x14ac:dyDescent="0.3">
      <c r="A259">
        <v>142</v>
      </c>
      <c r="B259" t="s">
        <v>1628</v>
      </c>
      <c r="C259">
        <v>45.721899999999998</v>
      </c>
      <c r="D259">
        <v>100</v>
      </c>
      <c r="E259">
        <v>2</v>
      </c>
      <c r="F259">
        <v>20</v>
      </c>
      <c r="G259">
        <v>93</v>
      </c>
      <c r="H259">
        <v>45</v>
      </c>
      <c r="I259" t="s">
        <v>185</v>
      </c>
      <c r="J259">
        <v>1.6913100000000001</v>
      </c>
      <c r="K259" t="s">
        <v>180</v>
      </c>
    </row>
    <row r="260" spans="1:11" x14ac:dyDescent="0.3">
      <c r="A260">
        <v>143</v>
      </c>
      <c r="B260" t="s">
        <v>1629</v>
      </c>
      <c r="C260">
        <v>-7.1295799999999998</v>
      </c>
      <c r="D260">
        <v>101</v>
      </c>
      <c r="E260">
        <v>3</v>
      </c>
      <c r="F260">
        <v>-15</v>
      </c>
      <c r="G260">
        <v>4</v>
      </c>
      <c r="H260">
        <v>-15</v>
      </c>
      <c r="I260" t="s">
        <v>185</v>
      </c>
      <c r="J260">
        <v>118.515</v>
      </c>
      <c r="K260" t="s">
        <v>180</v>
      </c>
    </row>
    <row r="261" spans="1:11" x14ac:dyDescent="0.3">
      <c r="A261">
        <v>144</v>
      </c>
      <c r="B261" t="s">
        <v>1630</v>
      </c>
      <c r="C261">
        <v>3.35405</v>
      </c>
      <c r="D261">
        <v>102</v>
      </c>
      <c r="E261">
        <v>3</v>
      </c>
      <c r="F261">
        <v>-1</v>
      </c>
      <c r="G261">
        <v>9</v>
      </c>
      <c r="H261">
        <v>3.3</v>
      </c>
      <c r="I261" t="s">
        <v>185</v>
      </c>
      <c r="J261">
        <v>0.39212399999999997</v>
      </c>
      <c r="K261" t="s">
        <v>180</v>
      </c>
    </row>
    <row r="262" spans="1:11" x14ac:dyDescent="0.3">
      <c r="A262">
        <v>145</v>
      </c>
      <c r="B262" t="s">
        <v>1631</v>
      </c>
      <c r="C262">
        <v>39.829000000000001</v>
      </c>
      <c r="D262">
        <v>103</v>
      </c>
      <c r="E262">
        <v>4</v>
      </c>
      <c r="F262">
        <v>20</v>
      </c>
      <c r="G262">
        <v>50</v>
      </c>
      <c r="H262">
        <v>36</v>
      </c>
      <c r="I262" t="s">
        <v>185</v>
      </c>
      <c r="J262">
        <v>0.39339800000000003</v>
      </c>
      <c r="K262" t="s">
        <v>180</v>
      </c>
    </row>
    <row r="263" spans="1:11" x14ac:dyDescent="0.3">
      <c r="A263">
        <v>146</v>
      </c>
      <c r="B263" t="s">
        <v>1632</v>
      </c>
      <c r="C263">
        <v>0.61082999999999998</v>
      </c>
      <c r="D263">
        <v>104</v>
      </c>
      <c r="E263">
        <v>4</v>
      </c>
      <c r="F263">
        <v>0.61</v>
      </c>
      <c r="G263">
        <v>10.01</v>
      </c>
      <c r="H263">
        <v>0.81</v>
      </c>
      <c r="I263" t="s">
        <v>252</v>
      </c>
      <c r="J263">
        <v>2.9099799999999999E-2</v>
      </c>
      <c r="K263" t="s">
        <v>180</v>
      </c>
    </row>
    <row r="264" spans="1:11" x14ac:dyDescent="0.3">
      <c r="A264">
        <v>147</v>
      </c>
      <c r="B264" t="s">
        <v>1633</v>
      </c>
      <c r="C264">
        <v>41.6023</v>
      </c>
      <c r="D264">
        <v>105</v>
      </c>
      <c r="E264">
        <v>2</v>
      </c>
      <c r="F264">
        <v>20</v>
      </c>
      <c r="G264">
        <v>91</v>
      </c>
      <c r="H264">
        <v>39</v>
      </c>
      <c r="I264" t="s">
        <v>185</v>
      </c>
      <c r="J264">
        <v>0.760764</v>
      </c>
      <c r="K264" t="s">
        <v>180</v>
      </c>
    </row>
    <row r="265" spans="1:11" x14ac:dyDescent="0.3">
      <c r="A265">
        <v>148</v>
      </c>
      <c r="B265" t="s">
        <v>1634</v>
      </c>
      <c r="C265">
        <v>1.8731100000000001</v>
      </c>
      <c r="D265">
        <v>106</v>
      </c>
      <c r="E265">
        <v>3</v>
      </c>
      <c r="F265">
        <v>0.01</v>
      </c>
      <c r="G265">
        <v>30</v>
      </c>
      <c r="H265">
        <v>2</v>
      </c>
      <c r="I265" t="s">
        <v>185</v>
      </c>
      <c r="J265">
        <v>1.1931099999999999</v>
      </c>
      <c r="K265" t="s">
        <v>180</v>
      </c>
    </row>
    <row r="266" spans="1:11" x14ac:dyDescent="0.3">
      <c r="A266">
        <v>149</v>
      </c>
      <c r="B266" t="s">
        <v>1635</v>
      </c>
      <c r="C266">
        <v>43.6982</v>
      </c>
      <c r="D266">
        <v>107</v>
      </c>
      <c r="E266">
        <v>2</v>
      </c>
      <c r="F266">
        <v>20</v>
      </c>
      <c r="G266">
        <v>91</v>
      </c>
      <c r="H266">
        <v>57</v>
      </c>
      <c r="I266" t="s">
        <v>185</v>
      </c>
      <c r="J266">
        <v>2.9100100000000002</v>
      </c>
      <c r="K266" t="s">
        <v>180</v>
      </c>
    </row>
    <row r="267" spans="1:11" x14ac:dyDescent="0.3">
      <c r="A267">
        <v>150</v>
      </c>
      <c r="B267" t="s">
        <v>1636</v>
      </c>
      <c r="C267">
        <v>-9.71936</v>
      </c>
      <c r="D267">
        <v>108</v>
      </c>
      <c r="E267">
        <v>3</v>
      </c>
      <c r="F267">
        <v>-15</v>
      </c>
      <c r="G267">
        <v>4</v>
      </c>
      <c r="H267">
        <v>-15</v>
      </c>
      <c r="I267" t="s">
        <v>185</v>
      </c>
      <c r="J267">
        <v>79.647800000000004</v>
      </c>
      <c r="K267" t="s">
        <v>180</v>
      </c>
    </row>
    <row r="268" spans="1:11" x14ac:dyDescent="0.3">
      <c r="A268">
        <v>151</v>
      </c>
      <c r="B268" t="s">
        <v>1637</v>
      </c>
      <c r="C268">
        <v>4.5768399999999998</v>
      </c>
      <c r="D268">
        <v>109</v>
      </c>
      <c r="E268">
        <v>3</v>
      </c>
      <c r="F268">
        <v>-1</v>
      </c>
      <c r="G268">
        <v>9</v>
      </c>
      <c r="H268">
        <v>6</v>
      </c>
      <c r="I268" t="s">
        <v>185</v>
      </c>
      <c r="J268">
        <v>0.35792200000000002</v>
      </c>
      <c r="K268" t="s">
        <v>180</v>
      </c>
    </row>
    <row r="269" spans="1:11" x14ac:dyDescent="0.3">
      <c r="A269">
        <v>152</v>
      </c>
      <c r="B269" t="s">
        <v>1638</v>
      </c>
      <c r="C269">
        <v>-999</v>
      </c>
      <c r="D269" t="s">
        <v>106</v>
      </c>
      <c r="E269">
        <v>-2</v>
      </c>
      <c r="F269">
        <v>-999</v>
      </c>
      <c r="G269">
        <v>9</v>
      </c>
      <c r="H269">
        <v>-999</v>
      </c>
      <c r="I269" t="s">
        <v>103</v>
      </c>
      <c r="J269" t="s">
        <v>106</v>
      </c>
      <c r="K269" t="s">
        <v>180</v>
      </c>
    </row>
    <row r="270" spans="1:11" x14ac:dyDescent="0.3">
      <c r="A270">
        <v>153</v>
      </c>
      <c r="B270" t="s">
        <v>1639</v>
      </c>
      <c r="C270">
        <v>40.709699999999998</v>
      </c>
      <c r="D270">
        <v>110</v>
      </c>
      <c r="E270">
        <v>4</v>
      </c>
      <c r="F270">
        <v>30</v>
      </c>
      <c r="G270">
        <v>50</v>
      </c>
      <c r="H270">
        <v>36</v>
      </c>
      <c r="I270" t="s">
        <v>185</v>
      </c>
      <c r="J270">
        <v>0.81927000000000005</v>
      </c>
      <c r="K270" t="s">
        <v>180</v>
      </c>
    </row>
    <row r="271" spans="1:11" x14ac:dyDescent="0.3">
      <c r="A271">
        <v>154</v>
      </c>
      <c r="B271" t="s">
        <v>1640</v>
      </c>
      <c r="C271">
        <v>1.93763</v>
      </c>
      <c r="D271">
        <v>111</v>
      </c>
      <c r="E271">
        <v>4</v>
      </c>
      <c r="F271">
        <v>0.61</v>
      </c>
      <c r="G271">
        <v>10.01</v>
      </c>
      <c r="H271">
        <v>0.81</v>
      </c>
      <c r="I271" t="s">
        <v>185</v>
      </c>
      <c r="J271">
        <v>0.45280700000000002</v>
      </c>
      <c r="K271" t="s">
        <v>180</v>
      </c>
    </row>
    <row r="273" spans="1:6" x14ac:dyDescent="0.3">
      <c r="A273" t="s">
        <v>286</v>
      </c>
      <c r="B273">
        <v>6</v>
      </c>
    </row>
    <row r="274" spans="1:6" x14ac:dyDescent="0.3">
      <c r="A274" t="s">
        <v>287</v>
      </c>
      <c r="B274">
        <v>111</v>
      </c>
    </row>
    <row r="277" spans="1:6" x14ac:dyDescent="0.3">
      <c r="A277" t="s">
        <v>27</v>
      </c>
    </row>
    <row r="278" spans="1:6" x14ac:dyDescent="0.3">
      <c r="A278" t="s">
        <v>288</v>
      </c>
      <c r="B278" t="s">
        <v>289</v>
      </c>
    </row>
    <row r="279" spans="1:6" x14ac:dyDescent="0.3">
      <c r="A279" t="s">
        <v>290</v>
      </c>
      <c r="B279" t="s">
        <v>1552</v>
      </c>
    </row>
    <row r="280" spans="1:6" x14ac:dyDescent="0.3">
      <c r="A280" t="s">
        <v>291</v>
      </c>
      <c r="B280" t="s">
        <v>1475</v>
      </c>
    </row>
    <row r="281" spans="1:6" x14ac:dyDescent="0.3">
      <c r="B281" t="s">
        <v>292</v>
      </c>
      <c r="C281" t="s">
        <v>139</v>
      </c>
      <c r="D281" t="s">
        <v>293</v>
      </c>
      <c r="E281" t="s">
        <v>294</v>
      </c>
      <c r="F281" t="s">
        <v>295</v>
      </c>
    </row>
    <row r="282" spans="1:6" x14ac:dyDescent="0.3">
      <c r="B282" t="s">
        <v>296</v>
      </c>
      <c r="C282">
        <v>43296.3</v>
      </c>
      <c r="D282">
        <v>3048.89</v>
      </c>
    </row>
    <row r="283" spans="1:6" x14ac:dyDescent="0.3">
      <c r="B283" t="s">
        <v>297</v>
      </c>
      <c r="C283">
        <v>23848.3</v>
      </c>
      <c r="D283">
        <v>3255.02</v>
      </c>
    </row>
    <row r="284" spans="1:6" x14ac:dyDescent="0.3">
      <c r="B284" t="s">
        <v>298</v>
      </c>
      <c r="C284">
        <v>24809.5</v>
      </c>
      <c r="D284">
        <v>3168.15</v>
      </c>
    </row>
    <row r="285" spans="1:6" x14ac:dyDescent="0.3">
      <c r="B285" t="s">
        <v>299</v>
      </c>
      <c r="C285">
        <v>21937.5</v>
      </c>
      <c r="D285">
        <v>2830.13</v>
      </c>
    </row>
    <row r="286" spans="1:6" x14ac:dyDescent="0.3">
      <c r="B286" t="s">
        <v>300</v>
      </c>
      <c r="C286">
        <v>19651.400000000001</v>
      </c>
      <c r="D286">
        <v>2516.77</v>
      </c>
    </row>
    <row r="287" spans="1:6" x14ac:dyDescent="0.3">
      <c r="B287" t="s">
        <v>301</v>
      </c>
      <c r="C287">
        <v>17849.400000000001</v>
      </c>
      <c r="D287">
        <v>2256.63</v>
      </c>
    </row>
    <row r="288" spans="1:6" x14ac:dyDescent="0.3">
      <c r="B288" t="s">
        <v>302</v>
      </c>
      <c r="C288">
        <v>17064.5</v>
      </c>
      <c r="D288">
        <v>2084.4</v>
      </c>
    </row>
    <row r="289" spans="2:4" x14ac:dyDescent="0.3">
      <c r="B289" t="s">
        <v>303</v>
      </c>
      <c r="C289">
        <v>15592.7</v>
      </c>
      <c r="D289">
        <v>1953.59</v>
      </c>
    </row>
    <row r="290" spans="2:4" x14ac:dyDescent="0.3">
      <c r="B290" t="s">
        <v>304</v>
      </c>
      <c r="C290">
        <v>13633.5</v>
      </c>
      <c r="D290">
        <v>1808.9</v>
      </c>
    </row>
    <row r="291" spans="2:4" x14ac:dyDescent="0.3">
      <c r="B291" t="s">
        <v>305</v>
      </c>
      <c r="C291">
        <v>11893.9</v>
      </c>
      <c r="D291">
        <v>1647.56</v>
      </c>
    </row>
    <row r="292" spans="2:4" x14ac:dyDescent="0.3">
      <c r="B292" t="s">
        <v>306</v>
      </c>
      <c r="C292">
        <v>12117.4</v>
      </c>
      <c r="D292">
        <v>1508.8</v>
      </c>
    </row>
    <row r="293" spans="2:4" x14ac:dyDescent="0.3">
      <c r="B293" t="s">
        <v>307</v>
      </c>
      <c r="C293">
        <v>14699.1</v>
      </c>
      <c r="D293">
        <v>1428.92</v>
      </c>
    </row>
    <row r="294" spans="2:4" x14ac:dyDescent="0.3">
      <c r="B294" t="s">
        <v>308</v>
      </c>
      <c r="C294">
        <v>18555.599999999999</v>
      </c>
      <c r="D294">
        <v>1473.52</v>
      </c>
    </row>
    <row r="295" spans="2:4" x14ac:dyDescent="0.3">
      <c r="B295" t="s">
        <v>309</v>
      </c>
      <c r="C295">
        <v>20665.900000000001</v>
      </c>
      <c r="D295">
        <v>1565.97</v>
      </c>
    </row>
    <row r="296" spans="2:4" x14ac:dyDescent="0.3">
      <c r="B296" t="s">
        <v>310</v>
      </c>
      <c r="C296">
        <v>19884.3</v>
      </c>
      <c r="D296">
        <v>1584.8</v>
      </c>
    </row>
    <row r="297" spans="2:4" x14ac:dyDescent="0.3">
      <c r="B297" t="s">
        <v>311</v>
      </c>
      <c r="C297">
        <v>18670.2</v>
      </c>
      <c r="D297">
        <v>1552.51</v>
      </c>
    </row>
    <row r="298" spans="2:4" x14ac:dyDescent="0.3">
      <c r="B298" t="s">
        <v>312</v>
      </c>
      <c r="C298">
        <v>18052.099999999999</v>
      </c>
      <c r="D298">
        <v>1502.45</v>
      </c>
    </row>
    <row r="299" spans="2:4" x14ac:dyDescent="0.3">
      <c r="B299" t="s">
        <v>313</v>
      </c>
      <c r="C299">
        <v>18132.8</v>
      </c>
      <c r="D299">
        <v>1470.89</v>
      </c>
    </row>
    <row r="300" spans="2:4" x14ac:dyDescent="0.3">
      <c r="B300" t="s">
        <v>314</v>
      </c>
      <c r="C300">
        <v>19119.3</v>
      </c>
      <c r="D300">
        <v>1501.51</v>
      </c>
    </row>
    <row r="301" spans="2:4" x14ac:dyDescent="0.3">
      <c r="B301" t="s">
        <v>315</v>
      </c>
      <c r="C301">
        <v>19936.8</v>
      </c>
      <c r="D301">
        <v>1547.41</v>
      </c>
    </row>
    <row r="302" spans="2:4" x14ac:dyDescent="0.3">
      <c r="B302" t="s">
        <v>316</v>
      </c>
      <c r="C302">
        <v>21074.5</v>
      </c>
      <c r="D302">
        <v>1608.52</v>
      </c>
    </row>
    <row r="303" spans="2:4" x14ac:dyDescent="0.3">
      <c r="B303" t="s">
        <v>317</v>
      </c>
      <c r="C303">
        <v>21775.9</v>
      </c>
      <c r="D303">
        <v>1673.68</v>
      </c>
    </row>
    <row r="304" spans="2:4" x14ac:dyDescent="0.3">
      <c r="B304" t="s">
        <v>318</v>
      </c>
      <c r="C304">
        <v>22343.4</v>
      </c>
      <c r="D304">
        <v>1737.8</v>
      </c>
    </row>
    <row r="305" spans="2:4" x14ac:dyDescent="0.3">
      <c r="B305" t="s">
        <v>319</v>
      </c>
      <c r="C305">
        <v>22078.1</v>
      </c>
      <c r="D305">
        <v>1789.57</v>
      </c>
    </row>
    <row r="306" spans="2:4" x14ac:dyDescent="0.3">
      <c r="B306" t="s">
        <v>320</v>
      </c>
      <c r="C306">
        <v>21924.9</v>
      </c>
      <c r="D306">
        <v>1800.89</v>
      </c>
    </row>
    <row r="307" spans="2:4" x14ac:dyDescent="0.3">
      <c r="B307" t="s">
        <v>321</v>
      </c>
      <c r="C307">
        <v>22552.3</v>
      </c>
      <c r="D307">
        <v>1783.52</v>
      </c>
    </row>
    <row r="308" spans="2:4" x14ac:dyDescent="0.3">
      <c r="B308" t="s">
        <v>322</v>
      </c>
      <c r="C308">
        <v>23102.1</v>
      </c>
      <c r="D308">
        <v>1761.91</v>
      </c>
    </row>
    <row r="309" spans="2:4" x14ac:dyDescent="0.3">
      <c r="B309" t="s">
        <v>323</v>
      </c>
      <c r="C309">
        <v>22973.200000000001</v>
      </c>
      <c r="D309">
        <v>1729.74</v>
      </c>
    </row>
    <row r="310" spans="2:4" x14ac:dyDescent="0.3">
      <c r="B310" t="s">
        <v>324</v>
      </c>
      <c r="C310">
        <v>21351</v>
      </c>
      <c r="D310">
        <v>1661.43</v>
      </c>
    </row>
    <row r="311" spans="2:4" x14ac:dyDescent="0.3">
      <c r="B311" t="s">
        <v>325</v>
      </c>
      <c r="C311">
        <v>19793.8</v>
      </c>
      <c r="D311">
        <v>1570.21</v>
      </c>
    </row>
    <row r="312" spans="2:4" x14ac:dyDescent="0.3">
      <c r="B312" t="s">
        <v>326</v>
      </c>
      <c r="C312">
        <v>17758.099999999999</v>
      </c>
      <c r="D312">
        <v>1483.08</v>
      </c>
    </row>
    <row r="313" spans="2:4" x14ac:dyDescent="0.3">
      <c r="B313" t="s">
        <v>327</v>
      </c>
      <c r="C313">
        <v>14981.5</v>
      </c>
      <c r="D313">
        <v>1419.19</v>
      </c>
    </row>
    <row r="314" spans="2:4" x14ac:dyDescent="0.3">
      <c r="B314" t="s">
        <v>328</v>
      </c>
      <c r="C314">
        <v>12884.6</v>
      </c>
      <c r="D314">
        <v>1383.09</v>
      </c>
    </row>
    <row r="315" spans="2:4" x14ac:dyDescent="0.3">
      <c r="B315" t="s">
        <v>329</v>
      </c>
      <c r="C315">
        <v>11024.5</v>
      </c>
      <c r="D315">
        <v>1359.44</v>
      </c>
    </row>
    <row r="316" spans="2:4" x14ac:dyDescent="0.3">
      <c r="B316" t="s">
        <v>1476</v>
      </c>
      <c r="C316">
        <v>10352.6</v>
      </c>
      <c r="D316">
        <v>1360.82</v>
      </c>
    </row>
    <row r="317" spans="2:4" x14ac:dyDescent="0.3">
      <c r="B317" t="s">
        <v>1679</v>
      </c>
      <c r="C317">
        <v>10313.299999999999</v>
      </c>
      <c r="D317">
        <v>1405.51</v>
      </c>
    </row>
    <row r="318" spans="2:4" x14ac:dyDescent="0.3">
      <c r="B318" t="s">
        <v>1756</v>
      </c>
      <c r="C318">
        <v>10884</v>
      </c>
      <c r="D318">
        <v>1530.85</v>
      </c>
    </row>
    <row r="319" spans="2:4" x14ac:dyDescent="0.3">
      <c r="B319" t="s">
        <v>330</v>
      </c>
      <c r="C319">
        <v>22036.400000000001</v>
      </c>
      <c r="D319">
        <v>1579.46</v>
      </c>
    </row>
    <row r="320" spans="2:4" x14ac:dyDescent="0.3">
      <c r="B320" t="s">
        <v>331</v>
      </c>
      <c r="C320">
        <v>22036.400000000001</v>
      </c>
      <c r="D320">
        <v>1579.46</v>
      </c>
    </row>
    <row r="321" spans="2:4" x14ac:dyDescent="0.3">
      <c r="B321" t="s">
        <v>332</v>
      </c>
      <c r="C321">
        <v>861.85699999999997</v>
      </c>
      <c r="D321">
        <v>401.74599999999998</v>
      </c>
    </row>
    <row r="322" spans="2:4" x14ac:dyDescent="0.3">
      <c r="B322" t="s">
        <v>333</v>
      </c>
      <c r="C322">
        <v>2469.42</v>
      </c>
      <c r="D322">
        <v>1039.22</v>
      </c>
    </row>
    <row r="323" spans="2:4" x14ac:dyDescent="0.3">
      <c r="B323" t="s">
        <v>334</v>
      </c>
      <c r="C323">
        <v>20457.900000000001</v>
      </c>
      <c r="D323">
        <v>3022.62</v>
      </c>
    </row>
    <row r="324" spans="2:4" x14ac:dyDescent="0.3">
      <c r="B324" t="s">
        <v>335</v>
      </c>
      <c r="C324">
        <v>16118.8</v>
      </c>
      <c r="D324">
        <v>3574.1</v>
      </c>
    </row>
    <row r="325" spans="2:4" x14ac:dyDescent="0.3">
      <c r="B325" t="s">
        <v>336</v>
      </c>
      <c r="C325">
        <v>93568.6</v>
      </c>
      <c r="D325">
        <v>7138.02</v>
      </c>
    </row>
    <row r="326" spans="2:4" x14ac:dyDescent="0.3">
      <c r="B326" t="s">
        <v>337</v>
      </c>
      <c r="C326">
        <v>7373.69</v>
      </c>
      <c r="D326">
        <v>2632.2</v>
      </c>
    </row>
    <row r="327" spans="2:4" x14ac:dyDescent="0.3">
      <c r="B327" t="s">
        <v>338</v>
      </c>
      <c r="C327">
        <v>14562.1</v>
      </c>
      <c r="D327">
        <v>3040.67</v>
      </c>
    </row>
    <row r="328" spans="2:4" x14ac:dyDescent="0.3">
      <c r="B328" t="s">
        <v>339</v>
      </c>
      <c r="C328">
        <v>22785.599999999999</v>
      </c>
      <c r="D328">
        <v>3565.53</v>
      </c>
    </row>
    <row r="329" spans="2:4" x14ac:dyDescent="0.3">
      <c r="B329" t="s">
        <v>340</v>
      </c>
      <c r="C329">
        <v>10557.1</v>
      </c>
      <c r="D329">
        <v>2603.9299999999998</v>
      </c>
    </row>
    <row r="330" spans="2:4" x14ac:dyDescent="0.3">
      <c r="B330" t="s">
        <v>341</v>
      </c>
      <c r="C330">
        <v>32087.8</v>
      </c>
      <c r="D330">
        <v>4716.54</v>
      </c>
    </row>
    <row r="331" spans="2:4" x14ac:dyDescent="0.3">
      <c r="B331" t="s">
        <v>342</v>
      </c>
      <c r="C331">
        <v>51030.1</v>
      </c>
      <c r="D331">
        <v>5310.22</v>
      </c>
    </row>
    <row r="332" spans="2:4" x14ac:dyDescent="0.3">
      <c r="B332" t="s">
        <v>343</v>
      </c>
      <c r="C332">
        <v>2914.29</v>
      </c>
      <c r="D332">
        <v>1266.51</v>
      </c>
    </row>
    <row r="333" spans="2:4" x14ac:dyDescent="0.3">
      <c r="B333" t="s">
        <v>344</v>
      </c>
      <c r="C333">
        <v>56167.9</v>
      </c>
      <c r="D333">
        <v>5667.75</v>
      </c>
    </row>
    <row r="334" spans="2:4" x14ac:dyDescent="0.3">
      <c r="B334" t="s">
        <v>345</v>
      </c>
      <c r="C334">
        <v>18334.400000000001</v>
      </c>
      <c r="D334">
        <v>4765.3</v>
      </c>
    </row>
    <row r="335" spans="2:4" x14ac:dyDescent="0.3">
      <c r="B335" t="s">
        <v>346</v>
      </c>
      <c r="C335">
        <v>54392.1</v>
      </c>
      <c r="D335">
        <v>6371.2</v>
      </c>
    </row>
    <row r="336" spans="2:4" x14ac:dyDescent="0.3">
      <c r="B336" t="s">
        <v>347</v>
      </c>
      <c r="C336">
        <v>27423.1</v>
      </c>
      <c r="D336">
        <v>4830.53</v>
      </c>
    </row>
    <row r="337" spans="2:4" x14ac:dyDescent="0.3">
      <c r="B337" t="s">
        <v>348</v>
      </c>
      <c r="C337">
        <v>29225.3</v>
      </c>
      <c r="D337">
        <v>6108.46</v>
      </c>
    </row>
    <row r="338" spans="2:4" x14ac:dyDescent="0.3">
      <c r="B338" t="s">
        <v>349</v>
      </c>
      <c r="C338">
        <v>47319</v>
      </c>
      <c r="D338">
        <v>7563.56</v>
      </c>
    </row>
    <row r="339" spans="2:4" x14ac:dyDescent="0.3">
      <c r="B339" t="s">
        <v>350</v>
      </c>
      <c r="C339">
        <v>45959.4</v>
      </c>
      <c r="D339">
        <v>6601.71</v>
      </c>
    </row>
    <row r="340" spans="2:4" x14ac:dyDescent="0.3">
      <c r="B340" t="s">
        <v>351</v>
      </c>
      <c r="C340">
        <v>34346</v>
      </c>
      <c r="D340">
        <v>5432.97</v>
      </c>
    </row>
    <row r="341" spans="2:4" x14ac:dyDescent="0.3">
      <c r="B341" t="s">
        <v>352</v>
      </c>
      <c r="C341">
        <v>22709.8</v>
      </c>
      <c r="D341">
        <v>3956.99</v>
      </c>
    </row>
    <row r="342" spans="2:4" x14ac:dyDescent="0.3">
      <c r="B342" t="s">
        <v>353</v>
      </c>
      <c r="C342">
        <v>25060.799999999999</v>
      </c>
      <c r="D342">
        <v>3847.92</v>
      </c>
    </row>
    <row r="343" spans="2:4" x14ac:dyDescent="0.3">
      <c r="B343" t="s">
        <v>354</v>
      </c>
      <c r="C343">
        <v>27150</v>
      </c>
      <c r="D343">
        <v>4368.4799999999996</v>
      </c>
    </row>
    <row r="344" spans="2:4" x14ac:dyDescent="0.3">
      <c r="B344" t="s">
        <v>355</v>
      </c>
      <c r="C344">
        <v>15774.9</v>
      </c>
      <c r="D344">
        <v>3473.12</v>
      </c>
    </row>
    <row r="345" spans="2:4" x14ac:dyDescent="0.3">
      <c r="B345" t="s">
        <v>356</v>
      </c>
      <c r="C345">
        <v>13075.5</v>
      </c>
      <c r="D345">
        <v>2547.21</v>
      </c>
    </row>
    <row r="346" spans="2:4" x14ac:dyDescent="0.3">
      <c r="B346" t="s">
        <v>357</v>
      </c>
      <c r="C346">
        <v>3422.8</v>
      </c>
      <c r="D346">
        <v>1466.01</v>
      </c>
    </row>
    <row r="347" spans="2:4" x14ac:dyDescent="0.3">
      <c r="B347" t="s">
        <v>358</v>
      </c>
      <c r="C347">
        <v>13192.3</v>
      </c>
      <c r="D347">
        <v>2272.2600000000002</v>
      </c>
    </row>
    <row r="348" spans="2:4" x14ac:dyDescent="0.3">
      <c r="B348" t="s">
        <v>359</v>
      </c>
      <c r="C348">
        <v>5831.35</v>
      </c>
      <c r="D348">
        <v>1553.34</v>
      </c>
    </row>
    <row r="349" spans="2:4" x14ac:dyDescent="0.3">
      <c r="B349" t="s">
        <v>360</v>
      </c>
      <c r="C349">
        <v>16744</v>
      </c>
      <c r="D349">
        <v>3651.92</v>
      </c>
    </row>
    <row r="350" spans="2:4" x14ac:dyDescent="0.3">
      <c r="B350" t="s">
        <v>361</v>
      </c>
      <c r="C350">
        <v>18779.900000000001</v>
      </c>
      <c r="D350">
        <v>4879.88</v>
      </c>
    </row>
    <row r="351" spans="2:4" x14ac:dyDescent="0.3">
      <c r="B351" t="s">
        <v>362</v>
      </c>
      <c r="C351">
        <v>3661.21</v>
      </c>
      <c r="D351">
        <v>1432.18</v>
      </c>
    </row>
    <row r="352" spans="2:4" x14ac:dyDescent="0.3">
      <c r="B352" t="s">
        <v>363</v>
      </c>
      <c r="C352">
        <v>13451.6</v>
      </c>
      <c r="D352">
        <v>5690.62</v>
      </c>
    </row>
    <row r="353" spans="2:6" x14ac:dyDescent="0.3">
      <c r="B353" t="s">
        <v>1477</v>
      </c>
      <c r="C353">
        <v>22031.1</v>
      </c>
      <c r="D353">
        <v>19896</v>
      </c>
    </row>
    <row r="354" spans="2:6" x14ac:dyDescent="0.3">
      <c r="B354" t="s">
        <v>1680</v>
      </c>
      <c r="C354">
        <v>22018.799999999999</v>
      </c>
      <c r="D354">
        <v>19879.599999999999</v>
      </c>
    </row>
    <row r="355" spans="2:6" x14ac:dyDescent="0.3">
      <c r="B355" t="s">
        <v>1757</v>
      </c>
      <c r="C355">
        <v>22020</v>
      </c>
      <c r="D355">
        <v>19880.7</v>
      </c>
    </row>
    <row r="356" spans="2:6" x14ac:dyDescent="0.3">
      <c r="B356" t="s">
        <v>364</v>
      </c>
      <c r="C356">
        <v>0.51436199999999999</v>
      </c>
      <c r="D356">
        <v>4.1626499999999997E-2</v>
      </c>
      <c r="E356">
        <v>-11.666600000000001</v>
      </c>
      <c r="F356" s="2">
        <v>9.7202199999999998E-32</v>
      </c>
    </row>
    <row r="357" spans="2:6" x14ac:dyDescent="0.3">
      <c r="B357" t="s">
        <v>365</v>
      </c>
      <c r="C357">
        <v>0.56509900000000002</v>
      </c>
      <c r="D357">
        <v>4.1196299999999998E-2</v>
      </c>
      <c r="E357">
        <v>-10.556800000000001</v>
      </c>
      <c r="F357" s="2">
        <v>2.4161500000000001E-26</v>
      </c>
    </row>
    <row r="358" spans="2:6" x14ac:dyDescent="0.3">
      <c r="B358" t="s">
        <v>366</v>
      </c>
      <c r="C358">
        <v>0.64623200000000003</v>
      </c>
      <c r="D358">
        <v>4.0004900000000003E-2</v>
      </c>
      <c r="E358">
        <v>-8.8431200000000008</v>
      </c>
      <c r="F358" s="2">
        <v>4.7192300000000001E-19</v>
      </c>
    </row>
    <row r="359" spans="2:6" x14ac:dyDescent="0.3">
      <c r="B359" t="s">
        <v>367</v>
      </c>
      <c r="C359">
        <v>0.58262999999999998</v>
      </c>
      <c r="D359">
        <v>3.91185E-2</v>
      </c>
      <c r="E359">
        <v>-10.6694</v>
      </c>
      <c r="F359" s="2">
        <v>7.2436500000000002E-27</v>
      </c>
    </row>
    <row r="360" spans="2:6" x14ac:dyDescent="0.3">
      <c r="B360" t="s">
        <v>368</v>
      </c>
      <c r="C360">
        <v>0.58610799999999996</v>
      </c>
      <c r="D360">
        <v>3.9845400000000003E-2</v>
      </c>
      <c r="E360">
        <v>-10.387499999999999</v>
      </c>
      <c r="F360" s="2">
        <v>1.4448799999999999E-25</v>
      </c>
    </row>
    <row r="361" spans="2:6" x14ac:dyDescent="0.3">
      <c r="B361" t="s">
        <v>369</v>
      </c>
      <c r="C361">
        <v>0.59149700000000005</v>
      </c>
      <c r="D361">
        <v>4.1688900000000001E-2</v>
      </c>
      <c r="E361">
        <v>-9.7988599999999995</v>
      </c>
      <c r="F361" s="2">
        <v>5.79969E-23</v>
      </c>
    </row>
    <row r="362" spans="2:6" x14ac:dyDescent="0.3">
      <c r="B362" t="s">
        <v>370</v>
      </c>
      <c r="C362">
        <v>0.63726300000000002</v>
      </c>
      <c r="D362">
        <v>4.16891E-2</v>
      </c>
      <c r="E362">
        <v>-8.7010100000000001</v>
      </c>
      <c r="F362" s="2">
        <v>1.66663E-18</v>
      </c>
    </row>
    <row r="363" spans="2:6" x14ac:dyDescent="0.3">
      <c r="B363" t="s">
        <v>371</v>
      </c>
      <c r="C363">
        <v>0.63959999999999995</v>
      </c>
      <c r="D363">
        <v>3.88096E-2</v>
      </c>
      <c r="E363">
        <v>-9.2863500000000005</v>
      </c>
      <c r="F363" s="2">
        <v>8.1123900000000002E-21</v>
      </c>
    </row>
    <row r="364" spans="2:6" x14ac:dyDescent="0.3">
      <c r="B364" t="s">
        <v>372</v>
      </c>
      <c r="C364">
        <v>0.62822500000000003</v>
      </c>
      <c r="D364">
        <v>3.1748100000000001E-2</v>
      </c>
      <c r="E364">
        <v>-11.7102</v>
      </c>
      <c r="F364" s="2">
        <v>5.8181900000000002E-32</v>
      </c>
    </row>
    <row r="365" spans="2:6" x14ac:dyDescent="0.3">
      <c r="B365" t="s">
        <v>373</v>
      </c>
      <c r="C365">
        <v>0.59818300000000002</v>
      </c>
      <c r="D365">
        <v>2.6163800000000001E-2</v>
      </c>
      <c r="E365">
        <v>-15.357799999999999</v>
      </c>
      <c r="F365" s="2">
        <v>1.65211E-53</v>
      </c>
    </row>
    <row r="366" spans="2:6" x14ac:dyDescent="0.3">
      <c r="B366" t="s">
        <v>374</v>
      </c>
      <c r="C366">
        <v>0.62655099999999997</v>
      </c>
      <c r="D366">
        <v>2.4941499999999998E-2</v>
      </c>
      <c r="E366">
        <v>-14.973000000000001</v>
      </c>
      <c r="F366" s="2">
        <v>5.7803299999999996E-51</v>
      </c>
    </row>
    <row r="367" spans="2:6" x14ac:dyDescent="0.3">
      <c r="B367" t="s">
        <v>375</v>
      </c>
      <c r="C367">
        <v>0.71611400000000003</v>
      </c>
      <c r="D367">
        <v>2.4567800000000001E-2</v>
      </c>
      <c r="E367">
        <v>-11.555199999999999</v>
      </c>
      <c r="F367" s="2">
        <v>3.5732400000000002E-31</v>
      </c>
    </row>
    <row r="368" spans="2:6" x14ac:dyDescent="0.3">
      <c r="B368" t="s">
        <v>376</v>
      </c>
      <c r="C368">
        <v>0.69745100000000004</v>
      </c>
      <c r="D368">
        <v>2.5304699999999999E-2</v>
      </c>
      <c r="E368">
        <v>-11.956200000000001</v>
      </c>
      <c r="F368" s="2">
        <v>3.1043900000000002E-33</v>
      </c>
    </row>
    <row r="369" spans="2:6" x14ac:dyDescent="0.3">
      <c r="B369" t="s">
        <v>377</v>
      </c>
      <c r="C369">
        <v>0.68768499999999999</v>
      </c>
      <c r="D369">
        <v>2.51135E-2</v>
      </c>
      <c r="E369">
        <v>-12.4361</v>
      </c>
      <c r="F369" s="2">
        <v>8.5962000000000004E-36</v>
      </c>
    </row>
    <row r="370" spans="2:6" x14ac:dyDescent="0.3">
      <c r="B370" t="s">
        <v>378</v>
      </c>
      <c r="C370">
        <v>0.708507</v>
      </c>
      <c r="D370">
        <v>2.38529E-2</v>
      </c>
      <c r="E370">
        <v>-12.220499999999999</v>
      </c>
      <c r="F370" s="2">
        <v>1.24756E-34</v>
      </c>
    </row>
    <row r="371" spans="2:6" x14ac:dyDescent="0.3">
      <c r="B371" t="s">
        <v>379</v>
      </c>
      <c r="C371">
        <v>0.68423199999999995</v>
      </c>
      <c r="D371">
        <v>2.36239E-2</v>
      </c>
      <c r="E371">
        <v>-13.3665</v>
      </c>
      <c r="F371" s="2">
        <v>4.9338499999999999E-41</v>
      </c>
    </row>
    <row r="372" spans="2:6" x14ac:dyDescent="0.3">
      <c r="B372" t="s">
        <v>380</v>
      </c>
      <c r="C372">
        <v>0.68498199999999998</v>
      </c>
      <c r="D372">
        <v>2.33446E-2</v>
      </c>
      <c r="E372">
        <v>-13.494199999999999</v>
      </c>
      <c r="F372" s="2">
        <v>8.7945699999999998E-42</v>
      </c>
    </row>
    <row r="373" spans="2:6" x14ac:dyDescent="0.3">
      <c r="B373" t="s">
        <v>381</v>
      </c>
      <c r="C373">
        <v>0.68355299999999997</v>
      </c>
      <c r="D373">
        <v>2.2989699999999998E-2</v>
      </c>
      <c r="E373">
        <v>-13.764699999999999</v>
      </c>
      <c r="F373" s="2">
        <v>2.1632599999999998E-43</v>
      </c>
    </row>
    <row r="374" spans="2:6" x14ac:dyDescent="0.3">
      <c r="B374" t="s">
        <v>382</v>
      </c>
      <c r="C374">
        <v>0.72843000000000002</v>
      </c>
      <c r="D374">
        <v>2.2228899999999999E-2</v>
      </c>
      <c r="E374">
        <v>-12.217000000000001</v>
      </c>
      <c r="F374" s="2">
        <v>1.3023200000000001E-34</v>
      </c>
    </row>
    <row r="375" spans="2:6" x14ac:dyDescent="0.3">
      <c r="B375" t="s">
        <v>383</v>
      </c>
      <c r="C375">
        <v>0.73635200000000001</v>
      </c>
      <c r="D375">
        <v>2.2275400000000001E-2</v>
      </c>
      <c r="E375">
        <v>-11.835800000000001</v>
      </c>
      <c r="F375" s="2">
        <v>1.3128399999999999E-32</v>
      </c>
    </row>
    <row r="376" spans="2:6" x14ac:dyDescent="0.3">
      <c r="B376" t="s">
        <v>384</v>
      </c>
      <c r="C376">
        <v>0.76975400000000005</v>
      </c>
      <c r="D376">
        <v>2.2033500000000001E-2</v>
      </c>
      <c r="E376">
        <v>-10.4498</v>
      </c>
      <c r="F376" s="2">
        <v>7.5025899999999999E-26</v>
      </c>
    </row>
    <row r="377" spans="2:6" x14ac:dyDescent="0.3">
      <c r="B377" t="s">
        <v>385</v>
      </c>
      <c r="C377">
        <v>0.77049599999999996</v>
      </c>
      <c r="D377">
        <v>2.2445300000000001E-2</v>
      </c>
      <c r="E377">
        <v>-10.225</v>
      </c>
      <c r="F377" s="2">
        <v>7.8187299999999996E-25</v>
      </c>
    </row>
    <row r="378" spans="2:6" x14ac:dyDescent="0.3">
      <c r="B378" t="s">
        <v>386</v>
      </c>
      <c r="C378">
        <v>0.75182499999999997</v>
      </c>
      <c r="D378">
        <v>2.24911E-2</v>
      </c>
      <c r="E378">
        <v>-11.0344</v>
      </c>
      <c r="F378" s="2">
        <v>1.3378100000000001E-28</v>
      </c>
    </row>
    <row r="379" spans="2:6" x14ac:dyDescent="0.3">
      <c r="B379" t="s">
        <v>387</v>
      </c>
      <c r="C379">
        <v>0.74910100000000002</v>
      </c>
      <c r="D379">
        <v>2.1868800000000001E-2</v>
      </c>
      <c r="E379">
        <v>-11.472899999999999</v>
      </c>
      <c r="F379" s="2">
        <v>9.2746499999999994E-31</v>
      </c>
    </row>
    <row r="380" spans="2:6" x14ac:dyDescent="0.3">
      <c r="B380" t="s">
        <v>388</v>
      </c>
      <c r="C380">
        <v>0.73791499999999999</v>
      </c>
      <c r="D380">
        <v>2.15979E-2</v>
      </c>
      <c r="E380">
        <v>-12.1347</v>
      </c>
      <c r="F380" s="2">
        <v>3.5665299999999999E-34</v>
      </c>
    </row>
    <row r="381" spans="2:6" x14ac:dyDescent="0.3">
      <c r="B381" t="s">
        <v>389</v>
      </c>
      <c r="C381">
        <v>0.77766800000000003</v>
      </c>
      <c r="D381">
        <v>2.0490299999999999E-2</v>
      </c>
      <c r="E381">
        <v>-10.8506</v>
      </c>
      <c r="F381" s="2">
        <v>1.01492E-27</v>
      </c>
    </row>
    <row r="382" spans="2:6" x14ac:dyDescent="0.3">
      <c r="B382" t="s">
        <v>390</v>
      </c>
      <c r="C382">
        <v>0.75867499999999999</v>
      </c>
      <c r="D382">
        <v>2.1092699999999999E-2</v>
      </c>
      <c r="E382">
        <v>-11.4412</v>
      </c>
      <c r="F382" s="2">
        <v>1.33779E-30</v>
      </c>
    </row>
    <row r="383" spans="2:6" x14ac:dyDescent="0.3">
      <c r="B383" t="s">
        <v>391</v>
      </c>
      <c r="C383">
        <v>0.78477200000000003</v>
      </c>
      <c r="D383">
        <v>2.0909500000000001E-2</v>
      </c>
      <c r="E383">
        <v>-10.2933</v>
      </c>
      <c r="F383" s="2">
        <v>3.8573E-25</v>
      </c>
    </row>
    <row r="384" spans="2:6" x14ac:dyDescent="0.3">
      <c r="B384" t="s">
        <v>392</v>
      </c>
      <c r="C384">
        <v>0.81982999999999995</v>
      </c>
      <c r="D384">
        <v>2.1493100000000001E-2</v>
      </c>
      <c r="E384">
        <v>-8.3827200000000008</v>
      </c>
      <c r="F384" s="2">
        <v>2.6166899999999999E-17</v>
      </c>
    </row>
    <row r="385" spans="2:6" x14ac:dyDescent="0.3">
      <c r="B385" t="s">
        <v>393</v>
      </c>
      <c r="C385">
        <v>0.77637699999999998</v>
      </c>
      <c r="D385">
        <v>2.6694900000000001E-2</v>
      </c>
      <c r="E385">
        <v>-8.3770199999999999</v>
      </c>
      <c r="F385" s="2">
        <v>2.7464899999999999E-17</v>
      </c>
    </row>
    <row r="386" spans="2:6" x14ac:dyDescent="0.3">
      <c r="B386" t="s">
        <v>394</v>
      </c>
      <c r="C386">
        <v>0.74551800000000001</v>
      </c>
      <c r="D386">
        <v>3.7173999999999999E-2</v>
      </c>
      <c r="E386">
        <v>-6.8456900000000003</v>
      </c>
      <c r="F386" s="2">
        <v>3.8281699999999998E-12</v>
      </c>
    </row>
    <row r="387" spans="2:6" x14ac:dyDescent="0.3">
      <c r="B387" t="s">
        <v>395</v>
      </c>
      <c r="C387">
        <v>0.59129900000000002</v>
      </c>
      <c r="D387">
        <v>4.1980000000000003E-2</v>
      </c>
      <c r="E387">
        <v>-9.7356099999999994</v>
      </c>
      <c r="F387" s="2">
        <v>1.0822E-22</v>
      </c>
    </row>
    <row r="388" spans="2:6" x14ac:dyDescent="0.3">
      <c r="B388" t="s">
        <v>1478</v>
      </c>
      <c r="C388">
        <v>0.53190499999999996</v>
      </c>
      <c r="D388">
        <v>4.4306199999999997E-2</v>
      </c>
      <c r="E388">
        <v>-10.565</v>
      </c>
      <c r="F388" s="2">
        <v>2.2140300000000001E-26</v>
      </c>
    </row>
    <row r="389" spans="2:6" x14ac:dyDescent="0.3">
      <c r="B389" t="s">
        <v>1681</v>
      </c>
      <c r="C389">
        <v>0.45133200000000001</v>
      </c>
      <c r="D389">
        <v>4.3128E-2</v>
      </c>
      <c r="E389">
        <v>-12.7218</v>
      </c>
      <c r="F389" s="2">
        <v>2.31487E-37</v>
      </c>
    </row>
    <row r="390" spans="2:6" x14ac:dyDescent="0.3">
      <c r="B390" t="s">
        <v>1758</v>
      </c>
      <c r="C390">
        <v>0.56910899999999998</v>
      </c>
      <c r="D390">
        <v>2.8775100000000001E-2</v>
      </c>
      <c r="E390">
        <v>-14.974399999999999</v>
      </c>
      <c r="F390" s="2">
        <v>5.6606999999999996E-51</v>
      </c>
    </row>
    <row r="391" spans="2:6" x14ac:dyDescent="0.3">
      <c r="B391" t="s">
        <v>396</v>
      </c>
      <c r="C391">
        <v>8.2478099999999999E-2</v>
      </c>
      <c r="D391">
        <v>9.9708899999999996E-3</v>
      </c>
      <c r="E391">
        <v>-92.02</v>
      </c>
      <c r="F391">
        <v>0</v>
      </c>
    </row>
    <row r="392" spans="2:6" x14ac:dyDescent="0.3">
      <c r="B392" t="s">
        <v>397</v>
      </c>
      <c r="C392">
        <v>8.6080000000000004E-2</v>
      </c>
      <c r="D392">
        <v>1.0205799999999999E-2</v>
      </c>
      <c r="E392">
        <v>-89.548699999999997</v>
      </c>
      <c r="F392">
        <v>0</v>
      </c>
    </row>
    <row r="393" spans="2:6" x14ac:dyDescent="0.3">
      <c r="B393" t="s">
        <v>398</v>
      </c>
      <c r="C393">
        <v>9.3423500000000007E-2</v>
      </c>
      <c r="D393">
        <v>1.03555E-2</v>
      </c>
      <c r="E393">
        <v>-87.5458</v>
      </c>
      <c r="F393">
        <v>0</v>
      </c>
    </row>
    <row r="394" spans="2:6" x14ac:dyDescent="0.3">
      <c r="B394" t="s">
        <v>399</v>
      </c>
      <c r="C394">
        <v>9.4079800000000005E-2</v>
      </c>
      <c r="D394">
        <v>1.08129E-2</v>
      </c>
      <c r="E394">
        <v>-83.781499999999994</v>
      </c>
      <c r="F394">
        <v>0</v>
      </c>
    </row>
    <row r="395" spans="2:6" x14ac:dyDescent="0.3">
      <c r="B395" t="s">
        <v>400</v>
      </c>
      <c r="C395">
        <v>0.111596</v>
      </c>
      <c r="D395">
        <v>1.31298E-2</v>
      </c>
      <c r="E395">
        <v>-67.663300000000007</v>
      </c>
      <c r="F395">
        <v>0</v>
      </c>
    </row>
    <row r="396" spans="2:6" x14ac:dyDescent="0.3">
      <c r="B396" t="s">
        <v>401</v>
      </c>
      <c r="C396">
        <v>0.120074</v>
      </c>
      <c r="D396">
        <v>1.4663499999999999E-2</v>
      </c>
      <c r="E396">
        <v>-60.008000000000003</v>
      </c>
      <c r="F396">
        <v>0</v>
      </c>
    </row>
    <row r="397" spans="2:6" x14ac:dyDescent="0.3">
      <c r="B397" t="s">
        <v>402</v>
      </c>
      <c r="C397">
        <v>9.9004800000000004E-2</v>
      </c>
      <c r="D397">
        <v>1.13732E-2</v>
      </c>
      <c r="E397">
        <v>-79.220699999999994</v>
      </c>
      <c r="F397">
        <v>0</v>
      </c>
    </row>
    <row r="398" spans="2:6" x14ac:dyDescent="0.3">
      <c r="B398" t="s">
        <v>403</v>
      </c>
      <c r="C398">
        <v>9.2771699999999999E-2</v>
      </c>
      <c r="D398">
        <v>1.0454700000000001E-2</v>
      </c>
      <c r="E398">
        <v>-86.776700000000005</v>
      </c>
      <c r="F398">
        <v>0</v>
      </c>
    </row>
    <row r="399" spans="2:6" x14ac:dyDescent="0.3">
      <c r="B399" t="s">
        <v>404</v>
      </c>
      <c r="C399">
        <v>6.4110500000000001E-2</v>
      </c>
      <c r="D399">
        <v>6.1424000000000001E-3</v>
      </c>
      <c r="E399">
        <v>-152.36500000000001</v>
      </c>
      <c r="F399">
        <v>0</v>
      </c>
    </row>
    <row r="400" spans="2:6" x14ac:dyDescent="0.3">
      <c r="B400" t="s">
        <v>405</v>
      </c>
      <c r="C400">
        <v>8.4514099999999995E-2</v>
      </c>
      <c r="D400">
        <v>6.3545600000000004E-3</v>
      </c>
      <c r="E400">
        <v>-144.06800000000001</v>
      </c>
      <c r="F400">
        <v>0</v>
      </c>
    </row>
    <row r="401" spans="2:6" x14ac:dyDescent="0.3">
      <c r="B401" t="s">
        <v>406</v>
      </c>
      <c r="C401">
        <v>0.10677499999999999</v>
      </c>
      <c r="D401">
        <v>7.3101700000000004E-3</v>
      </c>
      <c r="E401">
        <v>-122.18899999999999</v>
      </c>
      <c r="F401">
        <v>0</v>
      </c>
    </row>
    <row r="402" spans="2:6" x14ac:dyDescent="0.3">
      <c r="B402" t="s">
        <v>407</v>
      </c>
      <c r="C402">
        <v>0.14030999999999999</v>
      </c>
      <c r="D402">
        <v>9.3077100000000003E-3</v>
      </c>
      <c r="E402">
        <v>-92.363200000000006</v>
      </c>
      <c r="F402">
        <v>0</v>
      </c>
    </row>
    <row r="403" spans="2:6" x14ac:dyDescent="0.3">
      <c r="B403" t="s">
        <v>408</v>
      </c>
      <c r="C403">
        <v>0.14143</v>
      </c>
      <c r="D403">
        <v>9.9204400000000009E-3</v>
      </c>
      <c r="E403">
        <v>-86.545599999999993</v>
      </c>
      <c r="F403">
        <v>0</v>
      </c>
    </row>
    <row r="404" spans="2:6" x14ac:dyDescent="0.3">
      <c r="B404" t="s">
        <v>409</v>
      </c>
      <c r="C404">
        <v>0.11643000000000001</v>
      </c>
      <c r="D404">
        <v>8.1123399999999991E-3</v>
      </c>
      <c r="E404">
        <v>-108.917</v>
      </c>
      <c r="F404">
        <v>0</v>
      </c>
    </row>
    <row r="405" spans="2:6" x14ac:dyDescent="0.3">
      <c r="B405" t="s">
        <v>410</v>
      </c>
      <c r="C405">
        <v>0.10650999999999999</v>
      </c>
      <c r="D405">
        <v>6.9256700000000001E-3</v>
      </c>
      <c r="E405">
        <v>-129.011</v>
      </c>
      <c r="F405">
        <v>0</v>
      </c>
    </row>
    <row r="406" spans="2:6" x14ac:dyDescent="0.3">
      <c r="B406" t="s">
        <v>411</v>
      </c>
      <c r="C406">
        <v>0.12512100000000001</v>
      </c>
      <c r="D406">
        <v>8.3044399999999997E-3</v>
      </c>
      <c r="E406">
        <v>-105.351</v>
      </c>
      <c r="F406">
        <v>0</v>
      </c>
    </row>
    <row r="407" spans="2:6" x14ac:dyDescent="0.3">
      <c r="B407" t="s">
        <v>412</v>
      </c>
      <c r="C407">
        <v>0.10306700000000001</v>
      </c>
      <c r="D407">
        <v>6.56304E-3</v>
      </c>
      <c r="E407">
        <v>-136.66399999999999</v>
      </c>
      <c r="F407">
        <v>0</v>
      </c>
    </row>
    <row r="408" spans="2:6" x14ac:dyDescent="0.3">
      <c r="B408" t="s">
        <v>413</v>
      </c>
      <c r="C408">
        <v>0.11704100000000001</v>
      </c>
      <c r="D408">
        <v>7.60307E-3</v>
      </c>
      <c r="E408">
        <v>-116.13200000000001</v>
      </c>
      <c r="F408">
        <v>0</v>
      </c>
    </row>
    <row r="409" spans="2:6" x14ac:dyDescent="0.3">
      <c r="B409" t="s">
        <v>414</v>
      </c>
      <c r="C409">
        <v>0.120909</v>
      </c>
      <c r="D409">
        <v>7.3946999999999997E-3</v>
      </c>
      <c r="E409">
        <v>-118.881</v>
      </c>
      <c r="F409">
        <v>0</v>
      </c>
    </row>
    <row r="410" spans="2:6" x14ac:dyDescent="0.3">
      <c r="B410" t="s">
        <v>415</v>
      </c>
      <c r="C410">
        <v>0.13531099999999999</v>
      </c>
      <c r="D410">
        <v>8.4465400000000006E-3</v>
      </c>
      <c r="E410">
        <v>-102.372</v>
      </c>
      <c r="F410">
        <v>0</v>
      </c>
    </row>
    <row r="411" spans="2:6" x14ac:dyDescent="0.3">
      <c r="B411" t="s">
        <v>416</v>
      </c>
      <c r="C411">
        <v>0.15640899999999999</v>
      </c>
      <c r="D411">
        <v>1.05196E-2</v>
      </c>
      <c r="E411">
        <v>-80.192400000000006</v>
      </c>
      <c r="F411">
        <v>0</v>
      </c>
    </row>
    <row r="412" spans="2:6" x14ac:dyDescent="0.3">
      <c r="B412" t="s">
        <v>417</v>
      </c>
      <c r="C412">
        <v>0.145148</v>
      </c>
      <c r="D412">
        <v>9.2091399999999993E-3</v>
      </c>
      <c r="E412">
        <v>-92.826400000000007</v>
      </c>
      <c r="F412">
        <v>0</v>
      </c>
    </row>
    <row r="413" spans="2:6" x14ac:dyDescent="0.3">
      <c r="B413" t="s">
        <v>418</v>
      </c>
      <c r="C413">
        <v>0.13386600000000001</v>
      </c>
      <c r="D413">
        <v>8.0233000000000006E-3</v>
      </c>
      <c r="E413">
        <v>-107.952</v>
      </c>
      <c r="F413">
        <v>0</v>
      </c>
    </row>
    <row r="414" spans="2:6" x14ac:dyDescent="0.3">
      <c r="B414" t="s">
        <v>419</v>
      </c>
      <c r="C414">
        <v>0.14025299999999999</v>
      </c>
      <c r="D414">
        <v>7.9634300000000005E-3</v>
      </c>
      <c r="E414">
        <v>-107.962</v>
      </c>
      <c r="F414">
        <v>0</v>
      </c>
    </row>
    <row r="415" spans="2:6" x14ac:dyDescent="0.3">
      <c r="B415" t="s">
        <v>420</v>
      </c>
      <c r="C415">
        <v>0.14611299999999999</v>
      </c>
      <c r="D415">
        <v>8.2285399999999995E-3</v>
      </c>
      <c r="E415">
        <v>-103.771</v>
      </c>
      <c r="F415">
        <v>0</v>
      </c>
    </row>
    <row r="416" spans="2:6" x14ac:dyDescent="0.3">
      <c r="B416" t="s">
        <v>421</v>
      </c>
      <c r="C416">
        <v>0.16996900000000001</v>
      </c>
      <c r="D416">
        <v>9.4679299999999994E-3</v>
      </c>
      <c r="E416">
        <v>-87.667599999999993</v>
      </c>
      <c r="F416">
        <v>0</v>
      </c>
    </row>
    <row r="417" spans="2:6" x14ac:dyDescent="0.3">
      <c r="B417" t="s">
        <v>422</v>
      </c>
      <c r="C417">
        <v>0.15440799999999999</v>
      </c>
      <c r="D417">
        <v>8.7778200000000004E-3</v>
      </c>
      <c r="E417">
        <v>-96.332899999999995</v>
      </c>
      <c r="F417">
        <v>0</v>
      </c>
    </row>
    <row r="418" spans="2:6" x14ac:dyDescent="0.3">
      <c r="B418" t="s">
        <v>423</v>
      </c>
      <c r="C418">
        <v>0.17856</v>
      </c>
      <c r="D418">
        <v>1.1045599999999999E-2</v>
      </c>
      <c r="E418">
        <v>-74.368200000000002</v>
      </c>
      <c r="F418">
        <v>0</v>
      </c>
    </row>
    <row r="419" spans="2:6" x14ac:dyDescent="0.3">
      <c r="B419" t="s">
        <v>424</v>
      </c>
      <c r="C419">
        <v>0.20968600000000001</v>
      </c>
      <c r="D419">
        <v>1.4830599999999999E-2</v>
      </c>
      <c r="E419">
        <v>-53.289299999999997</v>
      </c>
      <c r="F419">
        <v>0</v>
      </c>
    </row>
    <row r="420" spans="2:6" x14ac:dyDescent="0.3">
      <c r="B420" t="s">
        <v>425</v>
      </c>
      <c r="C420">
        <v>0.197246</v>
      </c>
      <c r="D420">
        <v>1.70352E-2</v>
      </c>
      <c r="E420">
        <v>-47.1233</v>
      </c>
      <c r="F420">
        <v>0</v>
      </c>
    </row>
    <row r="421" spans="2:6" x14ac:dyDescent="0.3">
      <c r="B421" t="s">
        <v>426</v>
      </c>
      <c r="C421">
        <v>0.160914</v>
      </c>
      <c r="D421">
        <v>1.8991000000000001E-2</v>
      </c>
      <c r="E421">
        <v>-44.183300000000003</v>
      </c>
      <c r="F421">
        <v>0</v>
      </c>
    </row>
    <row r="422" spans="2:6" x14ac:dyDescent="0.3">
      <c r="B422" t="s">
        <v>427</v>
      </c>
      <c r="C422">
        <v>0.100858</v>
      </c>
      <c r="D422">
        <v>1.32576E-2</v>
      </c>
      <c r="E422">
        <v>-67.820999999999998</v>
      </c>
      <c r="F422">
        <v>0</v>
      </c>
    </row>
    <row r="423" spans="2:6" x14ac:dyDescent="0.3">
      <c r="B423" t="s">
        <v>1479</v>
      </c>
      <c r="C423">
        <v>7.06175E-2</v>
      </c>
      <c r="D423">
        <v>1.10261E-2</v>
      </c>
      <c r="E423">
        <v>-84.289599999999993</v>
      </c>
      <c r="F423">
        <v>0</v>
      </c>
    </row>
    <row r="424" spans="2:6" x14ac:dyDescent="0.3">
      <c r="B424" t="s">
        <v>1682</v>
      </c>
      <c r="C424">
        <v>4.8371400000000002E-2</v>
      </c>
      <c r="D424">
        <v>8.1245599999999994E-3</v>
      </c>
      <c r="E424">
        <v>-117.13</v>
      </c>
      <c r="F424">
        <v>0</v>
      </c>
    </row>
    <row r="425" spans="2:6" x14ac:dyDescent="0.3">
      <c r="B425" t="s">
        <v>1759</v>
      </c>
      <c r="C425">
        <v>9.2606300000000003E-2</v>
      </c>
      <c r="D425">
        <v>9.5740200000000008E-3</v>
      </c>
      <c r="E425">
        <v>-94.776600000000002</v>
      </c>
      <c r="F425">
        <v>0</v>
      </c>
    </row>
    <row r="426" spans="2:6" x14ac:dyDescent="0.3">
      <c r="B426" t="s">
        <v>428</v>
      </c>
      <c r="C426">
        <v>0.57301800000000003</v>
      </c>
      <c r="D426">
        <v>6.4286899999999994E-2</v>
      </c>
      <c r="E426">
        <v>-6.6418299999999997</v>
      </c>
      <c r="F426" s="2">
        <v>1.55739E-11</v>
      </c>
    </row>
    <row r="427" spans="2:6" x14ac:dyDescent="0.3">
      <c r="B427" t="s">
        <v>429</v>
      </c>
      <c r="C427">
        <v>0.50668299999999999</v>
      </c>
      <c r="D427">
        <v>5.8100699999999998E-2</v>
      </c>
      <c r="E427">
        <v>-8.4907299999999992</v>
      </c>
      <c r="F427" s="2">
        <v>1.0394400000000001E-17</v>
      </c>
    </row>
    <row r="428" spans="2:6" x14ac:dyDescent="0.3">
      <c r="B428" t="s">
        <v>430</v>
      </c>
      <c r="C428">
        <v>0.45388299999999998</v>
      </c>
      <c r="D428">
        <v>5.2206200000000001E-2</v>
      </c>
      <c r="E428">
        <v>-10.460800000000001</v>
      </c>
      <c r="F428" s="2">
        <v>6.6838700000000005E-26</v>
      </c>
    </row>
    <row r="429" spans="2:6" x14ac:dyDescent="0.3">
      <c r="B429" t="s">
        <v>431</v>
      </c>
      <c r="C429">
        <v>0.41226200000000002</v>
      </c>
      <c r="D429">
        <v>4.73798E-2</v>
      </c>
      <c r="E429">
        <v>-12.4048</v>
      </c>
      <c r="F429" s="2">
        <v>1.27151E-35</v>
      </c>
    </row>
    <row r="430" spans="2:6" x14ac:dyDescent="0.3">
      <c r="B430" t="s">
        <v>432</v>
      </c>
      <c r="C430">
        <v>0.39413399999999998</v>
      </c>
      <c r="D430">
        <v>4.4487400000000003E-2</v>
      </c>
      <c r="E430">
        <v>-13.6188</v>
      </c>
      <c r="F430" s="2">
        <v>1.6105399999999999E-42</v>
      </c>
    </row>
    <row r="431" spans="2:6" x14ac:dyDescent="0.3">
      <c r="B431" t="s">
        <v>433</v>
      </c>
      <c r="C431">
        <v>0.36013800000000001</v>
      </c>
      <c r="D431">
        <v>4.20962E-2</v>
      </c>
      <c r="E431">
        <v>-15.2</v>
      </c>
      <c r="F431" s="2">
        <v>1.8575599999999999E-52</v>
      </c>
    </row>
    <row r="432" spans="2:6" x14ac:dyDescent="0.3">
      <c r="B432" t="s">
        <v>434</v>
      </c>
      <c r="C432">
        <v>0.31488899999999997</v>
      </c>
      <c r="D432">
        <v>3.9082800000000001E-2</v>
      </c>
      <c r="E432">
        <v>-17.529800000000002</v>
      </c>
      <c r="F432" s="2">
        <v>4.5225299999999997E-69</v>
      </c>
    </row>
    <row r="433" spans="2:6" x14ac:dyDescent="0.3">
      <c r="B433" t="s">
        <v>435</v>
      </c>
      <c r="C433">
        <v>0.27470899999999998</v>
      </c>
      <c r="D433">
        <v>3.5602500000000002E-2</v>
      </c>
      <c r="E433">
        <v>-20.3719</v>
      </c>
      <c r="F433" s="2">
        <v>1.60604E-92</v>
      </c>
    </row>
    <row r="434" spans="2:6" x14ac:dyDescent="0.3">
      <c r="B434" t="s">
        <v>436</v>
      </c>
      <c r="C434">
        <v>0.27987000000000001</v>
      </c>
      <c r="D434">
        <v>3.3045199999999997E-2</v>
      </c>
      <c r="E434">
        <v>-21.792300000000001</v>
      </c>
      <c r="F434" s="2">
        <v>1.4964599999999999E-105</v>
      </c>
    </row>
    <row r="435" spans="2:6" x14ac:dyDescent="0.3">
      <c r="B435" t="s">
        <v>437</v>
      </c>
      <c r="C435">
        <v>0.339501</v>
      </c>
      <c r="D435">
        <v>3.3100900000000003E-2</v>
      </c>
      <c r="E435">
        <v>-19.9541</v>
      </c>
      <c r="F435" s="2">
        <v>7.4531799999999995E-89</v>
      </c>
    </row>
    <row r="436" spans="2:6" x14ac:dyDescent="0.3">
      <c r="B436" t="s">
        <v>438</v>
      </c>
      <c r="C436">
        <v>0.42857200000000001</v>
      </c>
      <c r="D436">
        <v>3.7080299999999997E-2</v>
      </c>
      <c r="E436">
        <v>-15.410500000000001</v>
      </c>
      <c r="F436" s="2">
        <v>7.3137500000000003E-54</v>
      </c>
    </row>
    <row r="437" spans="2:6" x14ac:dyDescent="0.3">
      <c r="B437" t="s">
        <v>439</v>
      </c>
      <c r="C437">
        <v>0.47731299999999999</v>
      </c>
      <c r="D437">
        <v>4.0639799999999997E-2</v>
      </c>
      <c r="E437">
        <v>-12.861499999999999</v>
      </c>
      <c r="F437" s="2">
        <v>3.8420200000000001E-38</v>
      </c>
    </row>
    <row r="438" spans="2:6" x14ac:dyDescent="0.3">
      <c r="B438" t="s">
        <v>440</v>
      </c>
      <c r="C438">
        <v>0.45926099999999997</v>
      </c>
      <c r="D438">
        <v>4.0399299999999999E-2</v>
      </c>
      <c r="E438">
        <v>-13.3849</v>
      </c>
      <c r="F438" s="2">
        <v>3.8525299999999998E-41</v>
      </c>
    </row>
    <row r="439" spans="2:6" x14ac:dyDescent="0.3">
      <c r="B439" t="s">
        <v>441</v>
      </c>
      <c r="C439">
        <v>0.43121900000000002</v>
      </c>
      <c r="D439">
        <v>3.8807500000000002E-2</v>
      </c>
      <c r="E439">
        <v>-14.656499999999999</v>
      </c>
      <c r="F439" s="2">
        <v>6.4117499999999998E-49</v>
      </c>
    </row>
    <row r="440" spans="2:6" x14ac:dyDescent="0.3">
      <c r="B440" t="s">
        <v>442</v>
      </c>
      <c r="C440">
        <v>0.41694300000000001</v>
      </c>
      <c r="D440">
        <v>3.7333100000000001E-2</v>
      </c>
      <c r="E440">
        <v>-15.617699999999999</v>
      </c>
      <c r="F440" s="2">
        <v>2.9058E-55</v>
      </c>
    </row>
    <row r="441" spans="2:6" x14ac:dyDescent="0.3">
      <c r="B441" t="s">
        <v>443</v>
      </c>
      <c r="C441">
        <v>0.41880800000000001</v>
      </c>
      <c r="D441">
        <v>3.6738600000000003E-2</v>
      </c>
      <c r="E441">
        <v>-15.819699999999999</v>
      </c>
      <c r="F441" s="2">
        <v>1.20072E-56</v>
      </c>
    </row>
    <row r="442" spans="2:6" x14ac:dyDescent="0.3">
      <c r="B442" t="s">
        <v>444</v>
      </c>
      <c r="C442">
        <v>0.44159100000000001</v>
      </c>
      <c r="D442">
        <v>3.7946899999999999E-2</v>
      </c>
      <c r="E442">
        <v>-14.7155</v>
      </c>
      <c r="F442" s="2">
        <v>2.6841599999999998E-49</v>
      </c>
    </row>
    <row r="443" spans="2:6" x14ac:dyDescent="0.3">
      <c r="B443" t="s">
        <v>445</v>
      </c>
      <c r="C443">
        <v>0.46047199999999999</v>
      </c>
      <c r="D443">
        <v>3.94165E-2</v>
      </c>
      <c r="E443">
        <v>-13.687900000000001</v>
      </c>
      <c r="F443" s="2">
        <v>6.2457800000000003E-43</v>
      </c>
    </row>
    <row r="444" spans="2:6" x14ac:dyDescent="0.3">
      <c r="B444" t="s">
        <v>446</v>
      </c>
      <c r="C444">
        <v>0.48675099999999999</v>
      </c>
      <c r="D444">
        <v>4.1471500000000001E-2</v>
      </c>
      <c r="E444">
        <v>-12.375999999999999</v>
      </c>
      <c r="F444" s="2">
        <v>1.82203E-35</v>
      </c>
    </row>
    <row r="445" spans="2:6" x14ac:dyDescent="0.3">
      <c r="B445" t="s">
        <v>447</v>
      </c>
      <c r="C445">
        <v>0.50295100000000004</v>
      </c>
      <c r="D445">
        <v>4.3241799999999997E-2</v>
      </c>
      <c r="E445">
        <v>-11.4946</v>
      </c>
      <c r="F445" s="2">
        <v>7.2149499999999998E-31</v>
      </c>
    </row>
    <row r="446" spans="2:6" x14ac:dyDescent="0.3">
      <c r="B446" t="s">
        <v>448</v>
      </c>
      <c r="C446">
        <v>0.51605800000000002</v>
      </c>
      <c r="D446">
        <v>4.4812900000000003E-2</v>
      </c>
      <c r="E446">
        <v>-10.799200000000001</v>
      </c>
      <c r="F446" s="2">
        <v>1.7787499999999999E-27</v>
      </c>
    </row>
    <row r="447" spans="2:6" x14ac:dyDescent="0.3">
      <c r="B447" t="s">
        <v>449</v>
      </c>
      <c r="C447">
        <v>0.50993100000000002</v>
      </c>
      <c r="D447">
        <v>4.5367900000000003E-2</v>
      </c>
      <c r="E447">
        <v>-10.802099999999999</v>
      </c>
      <c r="F447" s="2">
        <v>1.7226599999999999E-27</v>
      </c>
    </row>
    <row r="448" spans="2:6" x14ac:dyDescent="0.3">
      <c r="B448" t="s">
        <v>450</v>
      </c>
      <c r="C448">
        <v>0.50639299999999998</v>
      </c>
      <c r="D448">
        <v>4.52872E-2</v>
      </c>
      <c r="E448">
        <v>-10.8995</v>
      </c>
      <c r="F448" s="2">
        <v>5.9375700000000004E-28</v>
      </c>
    </row>
    <row r="449" spans="2:6" x14ac:dyDescent="0.3">
      <c r="B449" t="s">
        <v>451</v>
      </c>
      <c r="C449">
        <v>0.52088299999999998</v>
      </c>
      <c r="D449">
        <v>4.5343799999999997E-2</v>
      </c>
      <c r="E449">
        <v>-10.5663</v>
      </c>
      <c r="F449" s="2">
        <v>2.18302E-26</v>
      </c>
    </row>
    <row r="450" spans="2:6" x14ac:dyDescent="0.3">
      <c r="B450" t="s">
        <v>452</v>
      </c>
      <c r="C450">
        <v>0.53358099999999997</v>
      </c>
      <c r="D450">
        <v>4.5294800000000003E-2</v>
      </c>
      <c r="E450">
        <v>-10.2974</v>
      </c>
      <c r="F450" s="2">
        <v>3.6970400000000002E-25</v>
      </c>
    </row>
    <row r="451" spans="2:6" x14ac:dyDescent="0.3">
      <c r="B451" t="s">
        <v>453</v>
      </c>
      <c r="C451">
        <v>0.53060399999999996</v>
      </c>
      <c r="D451">
        <v>4.4561200000000002E-2</v>
      </c>
      <c r="E451">
        <v>-10.5337</v>
      </c>
      <c r="F451" s="2">
        <v>3.0880699999999998E-26</v>
      </c>
    </row>
    <row r="452" spans="2:6" x14ac:dyDescent="0.3">
      <c r="B452" t="s">
        <v>454</v>
      </c>
      <c r="C452">
        <v>0.49313600000000002</v>
      </c>
      <c r="D452">
        <v>4.2129399999999997E-2</v>
      </c>
      <c r="E452">
        <v>-12.0311</v>
      </c>
      <c r="F452" s="2">
        <v>1.25714E-33</v>
      </c>
    </row>
    <row r="453" spans="2:6" x14ac:dyDescent="0.3">
      <c r="B453" t="s">
        <v>455</v>
      </c>
      <c r="C453">
        <v>0.45717000000000002</v>
      </c>
      <c r="D453">
        <v>3.9494099999999997E-2</v>
      </c>
      <c r="E453">
        <v>-13.7446</v>
      </c>
      <c r="F453" s="2">
        <v>2.8594300000000001E-43</v>
      </c>
    </row>
    <row r="454" spans="2:6" x14ac:dyDescent="0.3">
      <c r="B454" t="s">
        <v>456</v>
      </c>
      <c r="C454">
        <v>0.41015299999999999</v>
      </c>
      <c r="D454">
        <v>3.65908E-2</v>
      </c>
      <c r="E454">
        <v>-16.120100000000001</v>
      </c>
      <c r="F454" s="2">
        <v>9.7323699999999993E-59</v>
      </c>
    </row>
    <row r="455" spans="2:6" x14ac:dyDescent="0.3">
      <c r="B455" t="s">
        <v>457</v>
      </c>
      <c r="C455">
        <v>0.34602300000000003</v>
      </c>
      <c r="D455">
        <v>3.363E-2</v>
      </c>
      <c r="E455">
        <v>-19.446300000000001</v>
      </c>
      <c r="F455" s="2">
        <v>1.6870200000000001E-84</v>
      </c>
    </row>
    <row r="456" spans="2:6" x14ac:dyDescent="0.3">
      <c r="B456" t="s">
        <v>458</v>
      </c>
      <c r="C456">
        <v>0.29759200000000002</v>
      </c>
      <c r="D456">
        <v>3.1751799999999997E-2</v>
      </c>
      <c r="E456">
        <v>-22.1219</v>
      </c>
      <c r="F456" s="2">
        <v>1.06304E-108</v>
      </c>
    </row>
    <row r="457" spans="2:6" x14ac:dyDescent="0.3">
      <c r="B457" t="s">
        <v>459</v>
      </c>
      <c r="C457">
        <v>0.25462899999999999</v>
      </c>
      <c r="D457">
        <v>3.0384100000000001E-2</v>
      </c>
      <c r="E457">
        <v>-24.531600000000001</v>
      </c>
      <c r="F457" s="2">
        <v>3.7569400000000004E-133</v>
      </c>
    </row>
    <row r="458" spans="2:6" x14ac:dyDescent="0.3">
      <c r="B458" t="s">
        <v>1480</v>
      </c>
      <c r="C458">
        <v>0.23910999999999999</v>
      </c>
      <c r="D458">
        <v>3.0034700000000001E-2</v>
      </c>
      <c r="E458">
        <v>-25.3337</v>
      </c>
      <c r="F458" s="2">
        <v>7.5334499999999997E-142</v>
      </c>
    </row>
    <row r="459" spans="2:6" x14ac:dyDescent="0.3">
      <c r="B459" t="s">
        <v>1683</v>
      </c>
      <c r="C459">
        <v>0.238203</v>
      </c>
      <c r="D459">
        <v>3.06723E-2</v>
      </c>
      <c r="E459">
        <v>-24.836600000000001</v>
      </c>
      <c r="F459" s="2">
        <v>1.99439E-136</v>
      </c>
    </row>
    <row r="460" spans="2:6" x14ac:dyDescent="0.3">
      <c r="B460" t="s">
        <v>1760</v>
      </c>
      <c r="C460">
        <v>0.251384</v>
      </c>
      <c r="D460">
        <v>3.3075500000000001E-2</v>
      </c>
      <c r="E460">
        <v>-22.633500000000002</v>
      </c>
      <c r="F460" s="2">
        <v>1.1091299999999999E-113</v>
      </c>
    </row>
    <row r="461" spans="2:6" x14ac:dyDescent="0.3">
      <c r="B461" t="s">
        <v>460</v>
      </c>
      <c r="C461">
        <v>43296.3</v>
      </c>
      <c r="D461">
        <v>3048.89</v>
      </c>
    </row>
    <row r="462" spans="2:6" x14ac:dyDescent="0.3">
      <c r="B462" t="s">
        <v>461</v>
      </c>
      <c r="C462">
        <v>56128.5</v>
      </c>
      <c r="D462">
        <v>3968.45</v>
      </c>
    </row>
    <row r="463" spans="2:6" x14ac:dyDescent="0.3">
      <c r="B463" t="s">
        <v>462</v>
      </c>
      <c r="C463">
        <v>56128.5</v>
      </c>
      <c r="D463">
        <v>3968.45</v>
      </c>
    </row>
    <row r="464" spans="2:6" x14ac:dyDescent="0.3">
      <c r="B464" t="s">
        <v>463</v>
      </c>
      <c r="C464">
        <v>22036.400000000001</v>
      </c>
      <c r="D464">
        <v>1579.46</v>
      </c>
    </row>
    <row r="465" spans="2:4" x14ac:dyDescent="0.3">
      <c r="B465" t="s">
        <v>464</v>
      </c>
      <c r="C465">
        <v>17318.5</v>
      </c>
      <c r="D465">
        <v>1219.56</v>
      </c>
    </row>
    <row r="466" spans="2:4" x14ac:dyDescent="0.3">
      <c r="B466" t="s">
        <v>465</v>
      </c>
      <c r="C466">
        <v>0.40015000000000001</v>
      </c>
      <c r="D466" s="2">
        <v>6.9403699999999997E-18</v>
      </c>
    </row>
    <row r="467" spans="2:4" x14ac:dyDescent="0.3">
      <c r="B467" t="s">
        <v>466</v>
      </c>
      <c r="C467">
        <v>0.108413</v>
      </c>
      <c r="D467">
        <v>2.0275599999999999E-3</v>
      </c>
    </row>
    <row r="468" spans="2:4" x14ac:dyDescent="0.3">
      <c r="B468" t="s">
        <v>467</v>
      </c>
      <c r="C468">
        <v>3449.32</v>
      </c>
      <c r="D468">
        <v>247.215</v>
      </c>
    </row>
    <row r="469" spans="2:4" x14ac:dyDescent="0.3">
      <c r="B469" t="s">
        <v>468</v>
      </c>
      <c r="C469">
        <v>15146.7</v>
      </c>
      <c r="D469">
        <v>1066.6199999999999</v>
      </c>
    </row>
    <row r="470" spans="2:4" x14ac:dyDescent="0.3">
      <c r="B470" t="s">
        <v>469</v>
      </c>
      <c r="C470">
        <v>0.126973</v>
      </c>
      <c r="D470">
        <v>2.4035300000000001E-3</v>
      </c>
    </row>
    <row r="471" spans="2:4" x14ac:dyDescent="0.3">
      <c r="B471" t="s">
        <v>470</v>
      </c>
      <c r="C471">
        <v>3673.44</v>
      </c>
      <c r="D471">
        <v>263.548</v>
      </c>
    </row>
    <row r="472" spans="2:4" x14ac:dyDescent="0.3">
      <c r="B472" t="s">
        <v>471</v>
      </c>
      <c r="C472">
        <v>3735.07</v>
      </c>
      <c r="D472">
        <v>473.12400000000002</v>
      </c>
    </row>
    <row r="473" spans="2:4" x14ac:dyDescent="0.3">
      <c r="B473" t="s">
        <v>472</v>
      </c>
      <c r="C473">
        <v>8.6496199999999995E-2</v>
      </c>
      <c r="D473">
        <v>9.1218800000000006E-3</v>
      </c>
    </row>
    <row r="474" spans="2:4" x14ac:dyDescent="0.3">
      <c r="B474" t="s">
        <v>473</v>
      </c>
      <c r="C474">
        <v>0.38291599999999998</v>
      </c>
      <c r="D474">
        <v>2.6856399999999999E-2</v>
      </c>
    </row>
    <row r="475" spans="2:4" x14ac:dyDescent="0.3">
      <c r="B475" t="s">
        <v>474</v>
      </c>
      <c r="C475">
        <v>4421.6000000000004</v>
      </c>
      <c r="D475">
        <v>325.70800000000003</v>
      </c>
    </row>
    <row r="476" spans="2:4" x14ac:dyDescent="0.3">
      <c r="B476" t="s">
        <v>475</v>
      </c>
      <c r="C476">
        <v>3424.08</v>
      </c>
      <c r="D476">
        <v>335.52800000000002</v>
      </c>
    </row>
    <row r="477" spans="2:4" x14ac:dyDescent="0.3">
      <c r="B477" t="s">
        <v>1761</v>
      </c>
      <c r="C477">
        <v>1609.61</v>
      </c>
      <c r="D477">
        <v>353.54300000000001</v>
      </c>
    </row>
    <row r="478" spans="2:4" x14ac:dyDescent="0.3">
      <c r="B478" t="s">
        <v>1762</v>
      </c>
      <c r="C478">
        <v>2584.5300000000002</v>
      </c>
      <c r="D478">
        <v>378.286</v>
      </c>
    </row>
    <row r="479" spans="2:4" x14ac:dyDescent="0.3">
      <c r="B479" t="s">
        <v>1763</v>
      </c>
      <c r="C479">
        <v>1488.17</v>
      </c>
      <c r="D479">
        <v>336.84399999999999</v>
      </c>
    </row>
    <row r="480" spans="2:4" x14ac:dyDescent="0.3">
      <c r="B480" t="s">
        <v>476</v>
      </c>
      <c r="C480">
        <v>43296.3</v>
      </c>
      <c r="D480">
        <v>3048.89</v>
      </c>
    </row>
    <row r="482" spans="1:17" x14ac:dyDescent="0.3">
      <c r="A482" t="s">
        <v>28</v>
      </c>
    </row>
    <row r="483" spans="1:17" x14ac:dyDescent="0.3">
      <c r="A483" t="s">
        <v>477</v>
      </c>
      <c r="B483" t="s">
        <v>179</v>
      </c>
      <c r="C483" t="s">
        <v>181</v>
      </c>
      <c r="D483" t="s">
        <v>182</v>
      </c>
      <c r="E483" t="s">
        <v>183</v>
      </c>
      <c r="F483" t="s">
        <v>184</v>
      </c>
      <c r="G483" t="s">
        <v>186</v>
      </c>
      <c r="H483" t="s">
        <v>187</v>
      </c>
      <c r="I483" t="s">
        <v>188</v>
      </c>
      <c r="J483" t="s">
        <v>189</v>
      </c>
      <c r="K483" t="s">
        <v>190</v>
      </c>
      <c r="L483" t="s">
        <v>191</v>
      </c>
      <c r="M483" t="s">
        <v>192</v>
      </c>
      <c r="N483" t="s">
        <v>193</v>
      </c>
      <c r="O483" t="s">
        <v>194</v>
      </c>
      <c r="P483" t="s">
        <v>195</v>
      </c>
      <c r="Q483" t="s">
        <v>196</v>
      </c>
    </row>
    <row r="484" spans="1:17" x14ac:dyDescent="0.3">
      <c r="A484">
        <v>1985</v>
      </c>
      <c r="B484">
        <v>0.24</v>
      </c>
      <c r="C484">
        <v>19.670000000000002</v>
      </c>
      <c r="D484">
        <v>80.260000000000005</v>
      </c>
      <c r="E484">
        <v>9.6990000000000007E-2</v>
      </c>
      <c r="F484">
        <v>2.9814600000000002</v>
      </c>
      <c r="G484">
        <v>7.0924300000000002</v>
      </c>
      <c r="H484" s="2">
        <v>1.296E-5</v>
      </c>
      <c r="I484">
        <v>2.9689999999999999</v>
      </c>
      <c r="J484">
        <v>40.649000000000001</v>
      </c>
      <c r="K484">
        <v>-0.33349000000000001</v>
      </c>
      <c r="L484">
        <v>1</v>
      </c>
      <c r="M484">
        <v>0</v>
      </c>
      <c r="N484">
        <v>0</v>
      </c>
      <c r="O484">
        <v>0</v>
      </c>
      <c r="P484">
        <v>0</v>
      </c>
      <c r="Q484">
        <v>0</v>
      </c>
    </row>
    <row r="485" spans="1:17" x14ac:dyDescent="0.3">
      <c r="A485">
        <v>1986</v>
      </c>
      <c r="B485">
        <v>0.24</v>
      </c>
      <c r="C485">
        <v>19.670000000000002</v>
      </c>
      <c r="D485">
        <v>80.260000000000005</v>
      </c>
      <c r="E485">
        <v>9.6990000000000007E-2</v>
      </c>
      <c r="F485">
        <v>2.9814600000000002</v>
      </c>
      <c r="G485">
        <v>7.0924300000000002</v>
      </c>
      <c r="H485" s="2">
        <v>1.296E-5</v>
      </c>
      <c r="I485">
        <v>2.9689999999999999</v>
      </c>
      <c r="J485">
        <v>40.649000000000001</v>
      </c>
      <c r="K485">
        <v>-0.33349000000000001</v>
      </c>
      <c r="L485">
        <v>1</v>
      </c>
      <c r="M485">
        <v>0</v>
      </c>
      <c r="N485">
        <v>0</v>
      </c>
      <c r="O485">
        <v>0</v>
      </c>
      <c r="P485">
        <v>0</v>
      </c>
      <c r="Q485">
        <v>0</v>
      </c>
    </row>
    <row r="486" spans="1:17" x14ac:dyDescent="0.3">
      <c r="A486">
        <v>1987</v>
      </c>
      <c r="B486">
        <v>0.24</v>
      </c>
      <c r="C486">
        <v>19.670000000000002</v>
      </c>
      <c r="D486">
        <v>80.260000000000005</v>
      </c>
      <c r="E486">
        <v>9.6990000000000007E-2</v>
      </c>
      <c r="F486">
        <v>2.9814600000000002</v>
      </c>
      <c r="G486">
        <v>7.0924300000000002</v>
      </c>
      <c r="H486" s="2">
        <v>1.296E-5</v>
      </c>
      <c r="I486">
        <v>2.9689999999999999</v>
      </c>
      <c r="J486">
        <v>40.649000000000001</v>
      </c>
      <c r="K486">
        <v>-0.33349000000000001</v>
      </c>
      <c r="L486">
        <v>1</v>
      </c>
      <c r="M486">
        <v>0</v>
      </c>
      <c r="N486">
        <v>0</v>
      </c>
      <c r="O486">
        <v>0</v>
      </c>
      <c r="P486">
        <v>0</v>
      </c>
      <c r="Q486">
        <v>0</v>
      </c>
    </row>
    <row r="487" spans="1:17" x14ac:dyDescent="0.3">
      <c r="A487">
        <v>1988</v>
      </c>
      <c r="B487">
        <v>0.24</v>
      </c>
      <c r="C487">
        <v>19.670000000000002</v>
      </c>
      <c r="D487">
        <v>80.260000000000005</v>
      </c>
      <c r="E487">
        <v>9.6990000000000007E-2</v>
      </c>
      <c r="F487">
        <v>2.9814600000000002</v>
      </c>
      <c r="G487">
        <v>7.0924300000000002</v>
      </c>
      <c r="H487" s="2">
        <v>1.296E-5</v>
      </c>
      <c r="I487">
        <v>2.9689999999999999</v>
      </c>
      <c r="J487">
        <v>40.649000000000001</v>
      </c>
      <c r="K487">
        <v>-0.33349000000000001</v>
      </c>
      <c r="L487">
        <v>1</v>
      </c>
      <c r="M487">
        <v>0</v>
      </c>
      <c r="N487">
        <v>0</v>
      </c>
      <c r="O487">
        <v>0</v>
      </c>
      <c r="P487">
        <v>0</v>
      </c>
      <c r="Q487">
        <v>0</v>
      </c>
    </row>
    <row r="488" spans="1:17" x14ac:dyDescent="0.3">
      <c r="A488">
        <v>1989</v>
      </c>
      <c r="B488">
        <v>0.24</v>
      </c>
      <c r="C488">
        <v>19.670000000000002</v>
      </c>
      <c r="D488">
        <v>80.260000000000005</v>
      </c>
      <c r="E488">
        <v>9.6990000000000007E-2</v>
      </c>
      <c r="F488">
        <v>2.9814600000000002</v>
      </c>
      <c r="G488">
        <v>7.0924300000000002</v>
      </c>
      <c r="H488" s="2">
        <v>1.296E-5</v>
      </c>
      <c r="I488">
        <v>2.9689999999999999</v>
      </c>
      <c r="J488">
        <v>40.649000000000001</v>
      </c>
      <c r="K488">
        <v>-0.33349000000000001</v>
      </c>
      <c r="L488">
        <v>1</v>
      </c>
      <c r="M488">
        <v>0</v>
      </c>
      <c r="N488">
        <v>0</v>
      </c>
      <c r="O488">
        <v>0</v>
      </c>
      <c r="P488">
        <v>0</v>
      </c>
      <c r="Q488">
        <v>0</v>
      </c>
    </row>
    <row r="489" spans="1:17" x14ac:dyDescent="0.3">
      <c r="A489">
        <v>1990</v>
      </c>
      <c r="B489">
        <v>0.24</v>
      </c>
      <c r="C489">
        <v>19.670000000000002</v>
      </c>
      <c r="D489">
        <v>80.260000000000005</v>
      </c>
      <c r="E489">
        <v>9.6990000000000007E-2</v>
      </c>
      <c r="F489">
        <v>2.9814600000000002</v>
      </c>
      <c r="G489">
        <v>7.0924300000000002</v>
      </c>
      <c r="H489" s="2">
        <v>1.296E-5</v>
      </c>
      <c r="I489">
        <v>2.9689999999999999</v>
      </c>
      <c r="J489">
        <v>40.649000000000001</v>
      </c>
      <c r="K489">
        <v>-0.33349000000000001</v>
      </c>
      <c r="L489">
        <v>1</v>
      </c>
      <c r="M489">
        <v>0</v>
      </c>
      <c r="N489">
        <v>0</v>
      </c>
      <c r="O489">
        <v>0</v>
      </c>
      <c r="P489">
        <v>0</v>
      </c>
      <c r="Q489">
        <v>0</v>
      </c>
    </row>
    <row r="490" spans="1:17" x14ac:dyDescent="0.3">
      <c r="A490">
        <v>1991</v>
      </c>
      <c r="B490">
        <v>0.24</v>
      </c>
      <c r="C490">
        <v>19.670000000000002</v>
      </c>
      <c r="D490">
        <v>80.260000000000005</v>
      </c>
      <c r="E490">
        <v>9.6990000000000007E-2</v>
      </c>
      <c r="F490">
        <v>2.9814600000000002</v>
      </c>
      <c r="G490">
        <v>7.0924300000000002</v>
      </c>
      <c r="H490" s="2">
        <v>1.296E-5</v>
      </c>
      <c r="I490">
        <v>2.9689999999999999</v>
      </c>
      <c r="J490">
        <v>40.649000000000001</v>
      </c>
      <c r="K490">
        <v>-0.33349000000000001</v>
      </c>
      <c r="L490">
        <v>1</v>
      </c>
      <c r="M490">
        <v>0</v>
      </c>
      <c r="N490">
        <v>0</v>
      </c>
      <c r="O490">
        <v>0</v>
      </c>
      <c r="P490">
        <v>0</v>
      </c>
      <c r="Q490">
        <v>0</v>
      </c>
    </row>
    <row r="491" spans="1:17" x14ac:dyDescent="0.3">
      <c r="A491">
        <v>1992</v>
      </c>
      <c r="B491">
        <v>0.24</v>
      </c>
      <c r="C491">
        <v>19.670000000000002</v>
      </c>
      <c r="D491">
        <v>80.260000000000005</v>
      </c>
      <c r="E491">
        <v>9.6990000000000007E-2</v>
      </c>
      <c r="F491">
        <v>2.9814600000000002</v>
      </c>
      <c r="G491">
        <v>7.0924300000000002</v>
      </c>
      <c r="H491" s="2">
        <v>1.296E-5</v>
      </c>
      <c r="I491">
        <v>2.9689999999999999</v>
      </c>
      <c r="J491">
        <v>40.649000000000001</v>
      </c>
      <c r="K491">
        <v>-0.33349000000000001</v>
      </c>
      <c r="L491">
        <v>1</v>
      </c>
      <c r="M491">
        <v>0</v>
      </c>
      <c r="N491">
        <v>0</v>
      </c>
      <c r="O491">
        <v>0</v>
      </c>
      <c r="P491">
        <v>0</v>
      </c>
      <c r="Q491">
        <v>0</v>
      </c>
    </row>
    <row r="492" spans="1:17" x14ac:dyDescent="0.3">
      <c r="A492">
        <v>1993</v>
      </c>
      <c r="B492">
        <v>0.24</v>
      </c>
      <c r="C492">
        <v>19.670000000000002</v>
      </c>
      <c r="D492">
        <v>80.260000000000005</v>
      </c>
      <c r="E492">
        <v>9.6990000000000007E-2</v>
      </c>
      <c r="F492">
        <v>2.9814600000000002</v>
      </c>
      <c r="G492">
        <v>7.0924300000000002</v>
      </c>
      <c r="H492" s="2">
        <v>1.296E-5</v>
      </c>
      <c r="I492">
        <v>2.9689999999999999</v>
      </c>
      <c r="J492">
        <v>40.649000000000001</v>
      </c>
      <c r="K492">
        <v>-0.33349000000000001</v>
      </c>
      <c r="L492">
        <v>1</v>
      </c>
      <c r="M492">
        <v>0</v>
      </c>
      <c r="N492">
        <v>0</v>
      </c>
      <c r="O492">
        <v>0</v>
      </c>
      <c r="P492">
        <v>0</v>
      </c>
      <c r="Q492">
        <v>0</v>
      </c>
    </row>
    <row r="493" spans="1:17" x14ac:dyDescent="0.3">
      <c r="A493">
        <v>1994</v>
      </c>
      <c r="B493">
        <v>0.24</v>
      </c>
      <c r="C493">
        <v>19.670000000000002</v>
      </c>
      <c r="D493">
        <v>80.260000000000005</v>
      </c>
      <c r="E493">
        <v>9.6990000000000007E-2</v>
      </c>
      <c r="F493">
        <v>2.9814600000000002</v>
      </c>
      <c r="G493">
        <v>7.0924300000000002</v>
      </c>
      <c r="H493" s="2">
        <v>1.296E-5</v>
      </c>
      <c r="I493">
        <v>2.9689999999999999</v>
      </c>
      <c r="J493">
        <v>40.649000000000001</v>
      </c>
      <c r="K493">
        <v>-0.33349000000000001</v>
      </c>
      <c r="L493">
        <v>1</v>
      </c>
      <c r="M493">
        <v>0</v>
      </c>
      <c r="N493">
        <v>0</v>
      </c>
      <c r="O493">
        <v>0</v>
      </c>
      <c r="P493">
        <v>0</v>
      </c>
      <c r="Q493">
        <v>0</v>
      </c>
    </row>
    <row r="494" spans="1:17" x14ac:dyDescent="0.3">
      <c r="A494">
        <v>1995</v>
      </c>
      <c r="B494">
        <v>0.24</v>
      </c>
      <c r="C494">
        <v>19.670000000000002</v>
      </c>
      <c r="D494">
        <v>80.260000000000005</v>
      </c>
      <c r="E494">
        <v>9.6990000000000007E-2</v>
      </c>
      <c r="F494">
        <v>2.9814600000000002</v>
      </c>
      <c r="G494">
        <v>7.0924300000000002</v>
      </c>
      <c r="H494" s="2">
        <v>1.296E-5</v>
      </c>
      <c r="I494">
        <v>2.9689999999999999</v>
      </c>
      <c r="J494">
        <v>40.649000000000001</v>
      </c>
      <c r="K494">
        <v>-0.33349000000000001</v>
      </c>
      <c r="L494">
        <v>1</v>
      </c>
      <c r="M494">
        <v>0</v>
      </c>
      <c r="N494">
        <v>0</v>
      </c>
      <c r="O494">
        <v>0</v>
      </c>
      <c r="P494">
        <v>0</v>
      </c>
      <c r="Q494">
        <v>0</v>
      </c>
    </row>
    <row r="495" spans="1:17" x14ac:dyDescent="0.3">
      <c r="A495">
        <v>1996</v>
      </c>
      <c r="B495">
        <v>0.24</v>
      </c>
      <c r="C495">
        <v>19.670000000000002</v>
      </c>
      <c r="D495">
        <v>80.260000000000005</v>
      </c>
      <c r="E495">
        <v>9.6990000000000007E-2</v>
      </c>
      <c r="F495">
        <v>2.9814600000000002</v>
      </c>
      <c r="G495">
        <v>7.0924300000000002</v>
      </c>
      <c r="H495" s="2">
        <v>1.296E-5</v>
      </c>
      <c r="I495">
        <v>2.9689999999999999</v>
      </c>
      <c r="J495">
        <v>40.649000000000001</v>
      </c>
      <c r="K495">
        <v>-0.33349000000000001</v>
      </c>
      <c r="L495">
        <v>1</v>
      </c>
      <c r="M495">
        <v>0</v>
      </c>
      <c r="N495">
        <v>0</v>
      </c>
      <c r="O495">
        <v>0</v>
      </c>
      <c r="P495">
        <v>0</v>
      </c>
      <c r="Q495">
        <v>0</v>
      </c>
    </row>
    <row r="496" spans="1:17" x14ac:dyDescent="0.3">
      <c r="A496">
        <v>1997</v>
      </c>
      <c r="B496">
        <v>0.24</v>
      </c>
      <c r="C496">
        <v>19.670000000000002</v>
      </c>
      <c r="D496">
        <v>80.260000000000005</v>
      </c>
      <c r="E496">
        <v>9.6990000000000007E-2</v>
      </c>
      <c r="F496">
        <v>2.9814600000000002</v>
      </c>
      <c r="G496">
        <v>7.0924300000000002</v>
      </c>
      <c r="H496" s="2">
        <v>1.296E-5</v>
      </c>
      <c r="I496">
        <v>2.9689999999999999</v>
      </c>
      <c r="J496">
        <v>40.649000000000001</v>
      </c>
      <c r="K496">
        <v>-0.33349000000000001</v>
      </c>
      <c r="L496">
        <v>1</v>
      </c>
      <c r="M496">
        <v>0</v>
      </c>
      <c r="N496">
        <v>0</v>
      </c>
      <c r="O496">
        <v>0</v>
      </c>
      <c r="P496">
        <v>0</v>
      </c>
      <c r="Q496">
        <v>0</v>
      </c>
    </row>
    <row r="497" spans="1:17" x14ac:dyDescent="0.3">
      <c r="A497">
        <v>1998</v>
      </c>
      <c r="B497">
        <v>0.24</v>
      </c>
      <c r="C497">
        <v>19.670000000000002</v>
      </c>
      <c r="D497">
        <v>80.260000000000005</v>
      </c>
      <c r="E497">
        <v>9.6990000000000007E-2</v>
      </c>
      <c r="F497">
        <v>2.9814600000000002</v>
      </c>
      <c r="G497">
        <v>7.0924300000000002</v>
      </c>
      <c r="H497" s="2">
        <v>1.296E-5</v>
      </c>
      <c r="I497">
        <v>2.9689999999999999</v>
      </c>
      <c r="J497">
        <v>40.649000000000001</v>
      </c>
      <c r="K497">
        <v>-0.33349000000000001</v>
      </c>
      <c r="L497">
        <v>1</v>
      </c>
      <c r="M497">
        <v>0</v>
      </c>
      <c r="N497">
        <v>0</v>
      </c>
      <c r="O497">
        <v>0</v>
      </c>
      <c r="P497">
        <v>0</v>
      </c>
      <c r="Q497">
        <v>0</v>
      </c>
    </row>
    <row r="498" spans="1:17" x14ac:dyDescent="0.3">
      <c r="A498">
        <v>1999</v>
      </c>
      <c r="B498">
        <v>0.24</v>
      </c>
      <c r="C498">
        <v>19.670000000000002</v>
      </c>
      <c r="D498">
        <v>80.260000000000005</v>
      </c>
      <c r="E498">
        <v>9.6990000000000007E-2</v>
      </c>
      <c r="F498">
        <v>2.9814600000000002</v>
      </c>
      <c r="G498">
        <v>7.0924300000000002</v>
      </c>
      <c r="H498" s="2">
        <v>1.296E-5</v>
      </c>
      <c r="I498">
        <v>2.9689999999999999</v>
      </c>
      <c r="J498">
        <v>40.649000000000001</v>
      </c>
      <c r="K498">
        <v>-0.33349000000000001</v>
      </c>
      <c r="L498">
        <v>1</v>
      </c>
      <c r="M498">
        <v>0</v>
      </c>
      <c r="N498">
        <v>0</v>
      </c>
      <c r="O498">
        <v>0</v>
      </c>
      <c r="P498">
        <v>0</v>
      </c>
      <c r="Q498">
        <v>0</v>
      </c>
    </row>
    <row r="499" spans="1:17" x14ac:dyDescent="0.3">
      <c r="A499">
        <v>2000</v>
      </c>
      <c r="B499">
        <v>0.24</v>
      </c>
      <c r="C499">
        <v>19.670000000000002</v>
      </c>
      <c r="D499">
        <v>80.260000000000005</v>
      </c>
      <c r="E499">
        <v>9.6990000000000007E-2</v>
      </c>
      <c r="F499">
        <v>2.9814600000000002</v>
      </c>
      <c r="G499">
        <v>7.0924300000000002</v>
      </c>
      <c r="H499" s="2">
        <v>1.296E-5</v>
      </c>
      <c r="I499">
        <v>2.9689999999999999</v>
      </c>
      <c r="J499">
        <v>40.649000000000001</v>
      </c>
      <c r="K499">
        <v>-0.33349000000000001</v>
      </c>
      <c r="L499">
        <v>1</v>
      </c>
      <c r="M499">
        <v>0</v>
      </c>
      <c r="N499">
        <v>0</v>
      </c>
      <c r="O499">
        <v>0</v>
      </c>
      <c r="P499">
        <v>0</v>
      </c>
      <c r="Q499">
        <v>0</v>
      </c>
    </row>
    <row r="500" spans="1:17" x14ac:dyDescent="0.3">
      <c r="A500">
        <v>2001</v>
      </c>
      <c r="B500">
        <v>0.24</v>
      </c>
      <c r="C500">
        <v>19.670000000000002</v>
      </c>
      <c r="D500">
        <v>80.260000000000005</v>
      </c>
      <c r="E500">
        <v>9.6990000000000007E-2</v>
      </c>
      <c r="F500">
        <v>2.9814600000000002</v>
      </c>
      <c r="G500">
        <v>7.0924300000000002</v>
      </c>
      <c r="H500" s="2">
        <v>1.296E-5</v>
      </c>
      <c r="I500">
        <v>2.9689999999999999</v>
      </c>
      <c r="J500">
        <v>40.649000000000001</v>
      </c>
      <c r="K500">
        <v>-0.33349000000000001</v>
      </c>
      <c r="L500">
        <v>1</v>
      </c>
      <c r="M500">
        <v>0</v>
      </c>
      <c r="N500">
        <v>0</v>
      </c>
      <c r="O500">
        <v>0</v>
      </c>
      <c r="P500">
        <v>0</v>
      </c>
      <c r="Q500">
        <v>0</v>
      </c>
    </row>
    <row r="501" spans="1:17" x14ac:dyDescent="0.3">
      <c r="A501">
        <v>2002</v>
      </c>
      <c r="B501">
        <v>0.24</v>
      </c>
      <c r="C501">
        <v>19.670000000000002</v>
      </c>
      <c r="D501">
        <v>80.260000000000005</v>
      </c>
      <c r="E501">
        <v>9.6990000000000007E-2</v>
      </c>
      <c r="F501">
        <v>2.9814600000000002</v>
      </c>
      <c r="G501">
        <v>7.0924300000000002</v>
      </c>
      <c r="H501" s="2">
        <v>1.296E-5</v>
      </c>
      <c r="I501">
        <v>2.9689999999999999</v>
      </c>
      <c r="J501">
        <v>40.649000000000001</v>
      </c>
      <c r="K501">
        <v>-0.33349000000000001</v>
      </c>
      <c r="L501">
        <v>1</v>
      </c>
      <c r="M501">
        <v>0</v>
      </c>
      <c r="N501">
        <v>0</v>
      </c>
      <c r="O501">
        <v>0</v>
      </c>
      <c r="P501">
        <v>0</v>
      </c>
      <c r="Q501">
        <v>0</v>
      </c>
    </row>
    <row r="502" spans="1:17" x14ac:dyDescent="0.3">
      <c r="A502">
        <v>2003</v>
      </c>
      <c r="B502">
        <v>0.24</v>
      </c>
      <c r="C502">
        <v>19.670000000000002</v>
      </c>
      <c r="D502">
        <v>80.260000000000005</v>
      </c>
      <c r="E502">
        <v>9.6990000000000007E-2</v>
      </c>
      <c r="F502">
        <v>2.9814600000000002</v>
      </c>
      <c r="G502">
        <v>7.0924300000000002</v>
      </c>
      <c r="H502" s="2">
        <v>1.296E-5</v>
      </c>
      <c r="I502">
        <v>2.9689999999999999</v>
      </c>
      <c r="J502">
        <v>40.649000000000001</v>
      </c>
      <c r="K502">
        <v>-0.33349000000000001</v>
      </c>
      <c r="L502">
        <v>1</v>
      </c>
      <c r="M502">
        <v>0</v>
      </c>
      <c r="N502">
        <v>0</v>
      </c>
      <c r="O502">
        <v>0</v>
      </c>
      <c r="P502">
        <v>0</v>
      </c>
      <c r="Q502">
        <v>0</v>
      </c>
    </row>
    <row r="503" spans="1:17" x14ac:dyDescent="0.3">
      <c r="A503">
        <v>2004</v>
      </c>
      <c r="B503">
        <v>0.24</v>
      </c>
      <c r="C503">
        <v>19.670000000000002</v>
      </c>
      <c r="D503">
        <v>80.260000000000005</v>
      </c>
      <c r="E503">
        <v>9.6990000000000007E-2</v>
      </c>
      <c r="F503">
        <v>2.9814600000000002</v>
      </c>
      <c r="G503">
        <v>7.0924300000000002</v>
      </c>
      <c r="H503" s="2">
        <v>1.296E-5</v>
      </c>
      <c r="I503">
        <v>2.9689999999999999</v>
      </c>
      <c r="J503">
        <v>40.649000000000001</v>
      </c>
      <c r="K503">
        <v>-0.33349000000000001</v>
      </c>
      <c r="L503">
        <v>1</v>
      </c>
      <c r="M503">
        <v>0</v>
      </c>
      <c r="N503">
        <v>0</v>
      </c>
      <c r="O503">
        <v>0</v>
      </c>
      <c r="P503">
        <v>0</v>
      </c>
      <c r="Q503">
        <v>0</v>
      </c>
    </row>
    <row r="504" spans="1:17" x14ac:dyDescent="0.3">
      <c r="A504">
        <v>2005</v>
      </c>
      <c r="B504">
        <v>0.24</v>
      </c>
      <c r="C504">
        <v>19.670000000000002</v>
      </c>
      <c r="D504">
        <v>80.260000000000005</v>
      </c>
      <c r="E504">
        <v>9.6990000000000007E-2</v>
      </c>
      <c r="F504">
        <v>2.9814600000000002</v>
      </c>
      <c r="G504">
        <v>7.0924300000000002</v>
      </c>
      <c r="H504" s="2">
        <v>1.296E-5</v>
      </c>
      <c r="I504">
        <v>2.9689999999999999</v>
      </c>
      <c r="J504">
        <v>40.649000000000001</v>
      </c>
      <c r="K504">
        <v>-0.33349000000000001</v>
      </c>
      <c r="L504">
        <v>1</v>
      </c>
      <c r="M504">
        <v>0</v>
      </c>
      <c r="N504">
        <v>0</v>
      </c>
      <c r="O504">
        <v>0</v>
      </c>
      <c r="P504">
        <v>0</v>
      </c>
      <c r="Q504">
        <v>0</v>
      </c>
    </row>
    <row r="505" spans="1:17" x14ac:dyDescent="0.3">
      <c r="A505">
        <v>2006</v>
      </c>
      <c r="B505">
        <v>0.24</v>
      </c>
      <c r="C505">
        <v>19.670000000000002</v>
      </c>
      <c r="D505">
        <v>80.260000000000005</v>
      </c>
      <c r="E505">
        <v>9.6990000000000007E-2</v>
      </c>
      <c r="F505">
        <v>2.9814600000000002</v>
      </c>
      <c r="G505">
        <v>7.0924300000000002</v>
      </c>
      <c r="H505" s="2">
        <v>1.296E-5</v>
      </c>
      <c r="I505">
        <v>2.9689999999999999</v>
      </c>
      <c r="J505">
        <v>40.649000000000001</v>
      </c>
      <c r="K505">
        <v>-0.33349000000000001</v>
      </c>
      <c r="L505">
        <v>1</v>
      </c>
      <c r="M505">
        <v>0</v>
      </c>
      <c r="N505">
        <v>0</v>
      </c>
      <c r="O505">
        <v>0</v>
      </c>
      <c r="P505">
        <v>0</v>
      </c>
      <c r="Q505">
        <v>0</v>
      </c>
    </row>
    <row r="506" spans="1:17" x14ac:dyDescent="0.3">
      <c r="A506">
        <v>2007</v>
      </c>
      <c r="B506">
        <v>0.24</v>
      </c>
      <c r="C506">
        <v>19.670000000000002</v>
      </c>
      <c r="D506">
        <v>80.260000000000005</v>
      </c>
      <c r="E506">
        <v>9.6990000000000007E-2</v>
      </c>
      <c r="F506">
        <v>2.9814600000000002</v>
      </c>
      <c r="G506">
        <v>7.0924300000000002</v>
      </c>
      <c r="H506" s="2">
        <v>1.296E-5</v>
      </c>
      <c r="I506">
        <v>2.9689999999999999</v>
      </c>
      <c r="J506">
        <v>40.649000000000001</v>
      </c>
      <c r="K506">
        <v>-0.33349000000000001</v>
      </c>
      <c r="L506">
        <v>1</v>
      </c>
      <c r="M506">
        <v>0</v>
      </c>
      <c r="N506">
        <v>0</v>
      </c>
      <c r="O506">
        <v>0</v>
      </c>
      <c r="P506">
        <v>0</v>
      </c>
      <c r="Q506">
        <v>0</v>
      </c>
    </row>
    <row r="507" spans="1:17" x14ac:dyDescent="0.3">
      <c r="A507">
        <v>2008</v>
      </c>
      <c r="B507">
        <v>0.24</v>
      </c>
      <c r="C507">
        <v>19.670000000000002</v>
      </c>
      <c r="D507">
        <v>80.260000000000005</v>
      </c>
      <c r="E507">
        <v>9.6990000000000007E-2</v>
      </c>
      <c r="F507">
        <v>2.9814600000000002</v>
      </c>
      <c r="G507">
        <v>7.0924300000000002</v>
      </c>
      <c r="H507" s="2">
        <v>1.296E-5</v>
      </c>
      <c r="I507">
        <v>2.9689999999999999</v>
      </c>
      <c r="J507">
        <v>40.649000000000001</v>
      </c>
      <c r="K507">
        <v>-0.33349000000000001</v>
      </c>
      <c r="L507">
        <v>1</v>
      </c>
      <c r="M507">
        <v>0</v>
      </c>
      <c r="N507">
        <v>0</v>
      </c>
      <c r="O507">
        <v>0</v>
      </c>
      <c r="P507">
        <v>0</v>
      </c>
      <c r="Q507">
        <v>0</v>
      </c>
    </row>
    <row r="508" spans="1:17" x14ac:dyDescent="0.3">
      <c r="A508">
        <v>2009</v>
      </c>
      <c r="B508">
        <v>0.24</v>
      </c>
      <c r="C508">
        <v>19.670000000000002</v>
      </c>
      <c r="D508">
        <v>80.260000000000005</v>
      </c>
      <c r="E508">
        <v>9.6990000000000007E-2</v>
      </c>
      <c r="F508">
        <v>2.9814600000000002</v>
      </c>
      <c r="G508">
        <v>7.0924300000000002</v>
      </c>
      <c r="H508" s="2">
        <v>1.296E-5</v>
      </c>
      <c r="I508">
        <v>2.9689999999999999</v>
      </c>
      <c r="J508">
        <v>40.649000000000001</v>
      </c>
      <c r="K508">
        <v>-0.33349000000000001</v>
      </c>
      <c r="L508">
        <v>1</v>
      </c>
      <c r="M508">
        <v>0</v>
      </c>
      <c r="N508">
        <v>0</v>
      </c>
      <c r="O508">
        <v>0</v>
      </c>
      <c r="P508">
        <v>0</v>
      </c>
      <c r="Q508">
        <v>0</v>
      </c>
    </row>
    <row r="509" spans="1:17" x14ac:dyDescent="0.3">
      <c r="A509">
        <v>2010</v>
      </c>
      <c r="B509">
        <v>0.24</v>
      </c>
      <c r="C509">
        <v>19.670000000000002</v>
      </c>
      <c r="D509">
        <v>80.260000000000005</v>
      </c>
      <c r="E509">
        <v>9.6990000000000007E-2</v>
      </c>
      <c r="F509">
        <v>2.9814600000000002</v>
      </c>
      <c r="G509">
        <v>7.0924300000000002</v>
      </c>
      <c r="H509" s="2">
        <v>1.296E-5</v>
      </c>
      <c r="I509">
        <v>2.9689999999999999</v>
      </c>
      <c r="J509">
        <v>40.649000000000001</v>
      </c>
      <c r="K509">
        <v>-0.33349000000000001</v>
      </c>
      <c r="L509">
        <v>1</v>
      </c>
      <c r="M509">
        <v>0</v>
      </c>
      <c r="N509">
        <v>0</v>
      </c>
      <c r="O509">
        <v>0</v>
      </c>
      <c r="P509">
        <v>0</v>
      </c>
      <c r="Q509">
        <v>0</v>
      </c>
    </row>
    <row r="510" spans="1:17" x14ac:dyDescent="0.3">
      <c r="A510">
        <v>2011</v>
      </c>
      <c r="B510">
        <v>0.24</v>
      </c>
      <c r="C510">
        <v>19.670000000000002</v>
      </c>
      <c r="D510">
        <v>80.260000000000005</v>
      </c>
      <c r="E510">
        <v>9.6990000000000007E-2</v>
      </c>
      <c r="F510">
        <v>2.9814600000000002</v>
      </c>
      <c r="G510">
        <v>7.0924300000000002</v>
      </c>
      <c r="H510" s="2">
        <v>1.296E-5</v>
      </c>
      <c r="I510">
        <v>2.9689999999999999</v>
      </c>
      <c r="J510">
        <v>40.649000000000001</v>
      </c>
      <c r="K510">
        <v>-0.33349000000000001</v>
      </c>
      <c r="L510">
        <v>1</v>
      </c>
      <c r="M510">
        <v>0</v>
      </c>
      <c r="N510">
        <v>0</v>
      </c>
      <c r="O510">
        <v>0</v>
      </c>
      <c r="P510">
        <v>0</v>
      </c>
      <c r="Q510">
        <v>0</v>
      </c>
    </row>
    <row r="511" spans="1:17" x14ac:dyDescent="0.3">
      <c r="A511">
        <v>2012</v>
      </c>
      <c r="B511">
        <v>0.24</v>
      </c>
      <c r="C511">
        <v>19.670000000000002</v>
      </c>
      <c r="D511">
        <v>80.260000000000005</v>
      </c>
      <c r="E511">
        <v>9.6990000000000007E-2</v>
      </c>
      <c r="F511">
        <v>2.9814600000000002</v>
      </c>
      <c r="G511">
        <v>7.0924300000000002</v>
      </c>
      <c r="H511" s="2">
        <v>1.296E-5</v>
      </c>
      <c r="I511">
        <v>2.9689999999999999</v>
      </c>
      <c r="J511">
        <v>40.649000000000001</v>
      </c>
      <c r="K511">
        <v>-0.33349000000000001</v>
      </c>
      <c r="L511">
        <v>1</v>
      </c>
      <c r="M511">
        <v>0</v>
      </c>
      <c r="N511">
        <v>0</v>
      </c>
      <c r="O511">
        <v>0</v>
      </c>
      <c r="P511">
        <v>0</v>
      </c>
      <c r="Q511">
        <v>0</v>
      </c>
    </row>
    <row r="512" spans="1:17" x14ac:dyDescent="0.3">
      <c r="A512">
        <v>2013</v>
      </c>
      <c r="B512">
        <v>0.24</v>
      </c>
      <c r="C512">
        <v>19.670000000000002</v>
      </c>
      <c r="D512">
        <v>80.260000000000005</v>
      </c>
      <c r="E512">
        <v>9.6990000000000007E-2</v>
      </c>
      <c r="F512">
        <v>2.9814600000000002</v>
      </c>
      <c r="G512">
        <v>7.0924300000000002</v>
      </c>
      <c r="H512" s="2">
        <v>1.296E-5</v>
      </c>
      <c r="I512">
        <v>2.9689999999999999</v>
      </c>
      <c r="J512">
        <v>40.649000000000001</v>
      </c>
      <c r="K512">
        <v>-0.33349000000000001</v>
      </c>
      <c r="L512">
        <v>1</v>
      </c>
      <c r="M512">
        <v>0</v>
      </c>
      <c r="N512">
        <v>0</v>
      </c>
      <c r="O512">
        <v>0</v>
      </c>
      <c r="P512">
        <v>0</v>
      </c>
      <c r="Q512">
        <v>0</v>
      </c>
    </row>
    <row r="513" spans="1:17" x14ac:dyDescent="0.3">
      <c r="A513">
        <v>2014</v>
      </c>
      <c r="B513">
        <v>0.24</v>
      </c>
      <c r="C513">
        <v>19.670000000000002</v>
      </c>
      <c r="D513">
        <v>80.260000000000005</v>
      </c>
      <c r="E513">
        <v>9.6990000000000007E-2</v>
      </c>
      <c r="F513">
        <v>2.9814600000000002</v>
      </c>
      <c r="G513">
        <v>7.0924300000000002</v>
      </c>
      <c r="H513" s="2">
        <v>1.296E-5</v>
      </c>
      <c r="I513">
        <v>2.9689999999999999</v>
      </c>
      <c r="J513">
        <v>40.649000000000001</v>
      </c>
      <c r="K513">
        <v>-0.33349000000000001</v>
      </c>
      <c r="L513">
        <v>1</v>
      </c>
      <c r="M513">
        <v>0</v>
      </c>
      <c r="N513">
        <v>0</v>
      </c>
      <c r="O513">
        <v>0</v>
      </c>
      <c r="P513">
        <v>0</v>
      </c>
      <c r="Q513">
        <v>0</v>
      </c>
    </row>
    <row r="514" spans="1:17" x14ac:dyDescent="0.3">
      <c r="A514">
        <v>2015</v>
      </c>
      <c r="B514">
        <v>0.24</v>
      </c>
      <c r="C514">
        <v>19.670000000000002</v>
      </c>
      <c r="D514">
        <v>80.260000000000005</v>
      </c>
      <c r="E514">
        <v>9.6990000000000007E-2</v>
      </c>
      <c r="F514">
        <v>2.9814600000000002</v>
      </c>
      <c r="G514">
        <v>7.0924300000000002</v>
      </c>
      <c r="H514" s="2">
        <v>1.296E-5</v>
      </c>
      <c r="I514">
        <v>2.9689999999999999</v>
      </c>
      <c r="J514">
        <v>40.649000000000001</v>
      </c>
      <c r="K514">
        <v>-0.33349000000000001</v>
      </c>
      <c r="L514">
        <v>1</v>
      </c>
      <c r="M514">
        <v>0</v>
      </c>
      <c r="N514">
        <v>0</v>
      </c>
      <c r="O514">
        <v>0</v>
      </c>
      <c r="P514">
        <v>0</v>
      </c>
      <c r="Q514">
        <v>0</v>
      </c>
    </row>
    <row r="515" spans="1:17" x14ac:dyDescent="0.3">
      <c r="A515">
        <v>2016</v>
      </c>
      <c r="B515">
        <v>0.24</v>
      </c>
      <c r="C515">
        <v>19.670000000000002</v>
      </c>
      <c r="D515">
        <v>80.260000000000005</v>
      </c>
      <c r="E515">
        <v>9.6990000000000007E-2</v>
      </c>
      <c r="F515">
        <v>2.9814600000000002</v>
      </c>
      <c r="G515">
        <v>7.0924300000000002</v>
      </c>
      <c r="H515" s="2">
        <v>1.296E-5</v>
      </c>
      <c r="I515">
        <v>2.9689999999999999</v>
      </c>
      <c r="J515">
        <v>40.649000000000001</v>
      </c>
      <c r="K515">
        <v>-0.33349000000000001</v>
      </c>
      <c r="L515">
        <v>1</v>
      </c>
      <c r="M515">
        <v>0</v>
      </c>
      <c r="N515">
        <v>0</v>
      </c>
      <c r="O515">
        <v>0</v>
      </c>
      <c r="P515">
        <v>0</v>
      </c>
      <c r="Q515">
        <v>0</v>
      </c>
    </row>
    <row r="516" spans="1:17" x14ac:dyDescent="0.3">
      <c r="A516">
        <v>2017</v>
      </c>
      <c r="B516">
        <v>0.24</v>
      </c>
      <c r="C516">
        <v>19.670000000000002</v>
      </c>
      <c r="D516">
        <v>80.260000000000005</v>
      </c>
      <c r="E516">
        <v>9.6990000000000007E-2</v>
      </c>
      <c r="F516">
        <v>2.9814600000000002</v>
      </c>
      <c r="G516">
        <v>7.0924300000000002</v>
      </c>
      <c r="H516" s="2">
        <v>1.296E-5</v>
      </c>
      <c r="I516">
        <v>2.9689999999999999</v>
      </c>
      <c r="J516">
        <v>40.649000000000001</v>
      </c>
      <c r="K516">
        <v>-0.33349000000000001</v>
      </c>
      <c r="L516">
        <v>1</v>
      </c>
      <c r="M516">
        <v>0</v>
      </c>
      <c r="N516">
        <v>0</v>
      </c>
      <c r="O516">
        <v>0</v>
      </c>
      <c r="P516">
        <v>0</v>
      </c>
      <c r="Q516">
        <v>0</v>
      </c>
    </row>
    <row r="517" spans="1:17" x14ac:dyDescent="0.3">
      <c r="A517">
        <v>2018</v>
      </c>
      <c r="B517">
        <v>0.24</v>
      </c>
      <c r="C517">
        <v>19.670000000000002</v>
      </c>
      <c r="D517">
        <v>80.260000000000005</v>
      </c>
      <c r="E517">
        <v>9.6990000000000007E-2</v>
      </c>
      <c r="F517">
        <v>2.9814600000000002</v>
      </c>
      <c r="G517">
        <v>7.0924300000000002</v>
      </c>
      <c r="H517" s="2">
        <v>1.296E-5</v>
      </c>
      <c r="I517">
        <v>2.9689999999999999</v>
      </c>
      <c r="J517">
        <v>40.649000000000001</v>
      </c>
      <c r="K517">
        <v>-0.33349000000000001</v>
      </c>
      <c r="L517">
        <v>1</v>
      </c>
      <c r="M517">
        <v>0</v>
      </c>
      <c r="N517">
        <v>0</v>
      </c>
      <c r="O517">
        <v>0</v>
      </c>
      <c r="P517">
        <v>0</v>
      </c>
      <c r="Q517">
        <v>0</v>
      </c>
    </row>
    <row r="519" spans="1:17" x14ac:dyDescent="0.3">
      <c r="A519" t="s">
        <v>29</v>
      </c>
    </row>
    <row r="520" spans="1:17" x14ac:dyDescent="0.3">
      <c r="A520" t="s">
        <v>478</v>
      </c>
      <c r="B520" t="s">
        <v>477</v>
      </c>
    </row>
    <row r="521" spans="1:17" x14ac:dyDescent="0.3">
      <c r="A521">
        <v>1</v>
      </c>
      <c r="B521">
        <v>1985</v>
      </c>
      <c r="C521">
        <v>41.499699999999997</v>
      </c>
      <c r="D521">
        <v>-15</v>
      </c>
      <c r="E521">
        <v>4.5992800000000003</v>
      </c>
      <c r="F521">
        <v>6.5165300000000004</v>
      </c>
      <c r="G521">
        <v>-999</v>
      </c>
      <c r="H521">
        <v>-999</v>
      </c>
      <c r="I521">
        <v>32.476999999999997</v>
      </c>
      <c r="J521">
        <v>2.6418599999999999</v>
      </c>
      <c r="K521">
        <v>1</v>
      </c>
      <c r="L521">
        <v>0</v>
      </c>
    </row>
    <row r="522" spans="1:17" x14ac:dyDescent="0.3">
      <c r="A522">
        <v>1</v>
      </c>
      <c r="B522">
        <v>1986</v>
      </c>
      <c r="C522">
        <v>41.499699999999997</v>
      </c>
      <c r="D522">
        <v>-15</v>
      </c>
      <c r="E522">
        <v>4.5992800000000003</v>
      </c>
      <c r="F522">
        <v>6.5165300000000004</v>
      </c>
      <c r="G522">
        <v>-999</v>
      </c>
      <c r="H522">
        <v>-999</v>
      </c>
      <c r="I522">
        <v>32.476999999999997</v>
      </c>
      <c r="J522">
        <v>2.6418599999999999</v>
      </c>
      <c r="K522">
        <v>1</v>
      </c>
      <c r="L522">
        <v>0</v>
      </c>
    </row>
    <row r="523" spans="1:17" x14ac:dyDescent="0.3">
      <c r="A523">
        <v>1</v>
      </c>
      <c r="B523">
        <v>1987</v>
      </c>
      <c r="C523">
        <v>41.499699999999997</v>
      </c>
      <c r="D523">
        <v>-15</v>
      </c>
      <c r="E523">
        <v>4.5992800000000003</v>
      </c>
      <c r="F523">
        <v>6.5165300000000004</v>
      </c>
      <c r="G523">
        <v>-999</v>
      </c>
      <c r="H523">
        <v>-999</v>
      </c>
      <c r="I523">
        <v>32.476999999999997</v>
      </c>
      <c r="J523">
        <v>2.6418599999999999</v>
      </c>
      <c r="K523">
        <v>1</v>
      </c>
      <c r="L523">
        <v>0</v>
      </c>
    </row>
    <row r="524" spans="1:17" x14ac:dyDescent="0.3">
      <c r="A524">
        <v>1</v>
      </c>
      <c r="B524">
        <v>1988</v>
      </c>
      <c r="C524">
        <v>41.499699999999997</v>
      </c>
      <c r="D524">
        <v>-15</v>
      </c>
      <c r="E524">
        <v>4.5992800000000003</v>
      </c>
      <c r="F524">
        <v>6.5165300000000004</v>
      </c>
      <c r="G524">
        <v>-999</v>
      </c>
      <c r="H524">
        <v>-999</v>
      </c>
      <c r="I524">
        <v>32.476999999999997</v>
      </c>
      <c r="J524">
        <v>2.6418599999999999</v>
      </c>
      <c r="K524">
        <v>1</v>
      </c>
      <c r="L524">
        <v>0</v>
      </c>
    </row>
    <row r="525" spans="1:17" x14ac:dyDescent="0.3">
      <c r="A525">
        <v>1</v>
      </c>
      <c r="B525">
        <v>1989</v>
      </c>
      <c r="C525">
        <v>41.499699999999997</v>
      </c>
      <c r="D525">
        <v>-15</v>
      </c>
      <c r="E525">
        <v>4.5992800000000003</v>
      </c>
      <c r="F525">
        <v>6.5165300000000004</v>
      </c>
      <c r="G525">
        <v>-999</v>
      </c>
      <c r="H525">
        <v>-999</v>
      </c>
      <c r="I525">
        <v>32.476999999999997</v>
      </c>
      <c r="J525">
        <v>2.6418599999999999</v>
      </c>
      <c r="K525">
        <v>1</v>
      </c>
      <c r="L525">
        <v>0</v>
      </c>
    </row>
    <row r="526" spans="1:17" x14ac:dyDescent="0.3">
      <c r="A526">
        <v>1</v>
      </c>
      <c r="B526">
        <v>1990</v>
      </c>
      <c r="C526">
        <v>41.499699999999997</v>
      </c>
      <c r="D526">
        <v>-15</v>
      </c>
      <c r="E526">
        <v>4.5992800000000003</v>
      </c>
      <c r="F526">
        <v>6.5165300000000004</v>
      </c>
      <c r="G526">
        <v>-999</v>
      </c>
      <c r="H526">
        <v>-999</v>
      </c>
      <c r="I526">
        <v>32.476999999999997</v>
      </c>
      <c r="J526">
        <v>2.6418599999999999</v>
      </c>
      <c r="K526">
        <v>1</v>
      </c>
      <c r="L526">
        <v>0</v>
      </c>
    </row>
    <row r="527" spans="1:17" x14ac:dyDescent="0.3">
      <c r="A527">
        <v>1</v>
      </c>
      <c r="B527">
        <v>1991</v>
      </c>
      <c r="C527">
        <v>41.499699999999997</v>
      </c>
      <c r="D527">
        <v>-15</v>
      </c>
      <c r="E527">
        <v>4.5992800000000003</v>
      </c>
      <c r="F527">
        <v>6.5165300000000004</v>
      </c>
      <c r="G527">
        <v>-999</v>
      </c>
      <c r="H527">
        <v>-999</v>
      </c>
      <c r="I527">
        <v>32.476999999999997</v>
      </c>
      <c r="J527">
        <v>2.6418599999999999</v>
      </c>
      <c r="K527">
        <v>1</v>
      </c>
      <c r="L527">
        <v>0</v>
      </c>
    </row>
    <row r="528" spans="1:17" x14ac:dyDescent="0.3">
      <c r="A528">
        <v>1</v>
      </c>
      <c r="B528">
        <v>1992</v>
      </c>
      <c r="C528">
        <v>41.499699999999997</v>
      </c>
      <c r="D528">
        <v>-15</v>
      </c>
      <c r="E528">
        <v>4.5992800000000003</v>
      </c>
      <c r="F528">
        <v>6.5165300000000004</v>
      </c>
      <c r="G528">
        <v>-999</v>
      </c>
      <c r="H528">
        <v>-999</v>
      </c>
      <c r="I528">
        <v>32.476999999999997</v>
      </c>
      <c r="J528">
        <v>2.6418599999999999</v>
      </c>
      <c r="K528">
        <v>1</v>
      </c>
      <c r="L528">
        <v>0</v>
      </c>
    </row>
    <row r="529" spans="1:12" x14ac:dyDescent="0.3">
      <c r="A529">
        <v>1</v>
      </c>
      <c r="B529">
        <v>1993</v>
      </c>
      <c r="C529">
        <v>41.499699999999997</v>
      </c>
      <c r="D529">
        <v>-15</v>
      </c>
      <c r="E529">
        <v>4.5992800000000003</v>
      </c>
      <c r="F529">
        <v>6.5165300000000004</v>
      </c>
      <c r="G529">
        <v>-999</v>
      </c>
      <c r="H529">
        <v>-999</v>
      </c>
      <c r="I529">
        <v>32.476999999999997</v>
      </c>
      <c r="J529">
        <v>2.6418599999999999</v>
      </c>
      <c r="K529">
        <v>1</v>
      </c>
      <c r="L529">
        <v>0</v>
      </c>
    </row>
    <row r="530" spans="1:12" x14ac:dyDescent="0.3">
      <c r="A530">
        <v>1</v>
      </c>
      <c r="B530">
        <v>1994</v>
      </c>
      <c r="C530">
        <v>41.499699999999997</v>
      </c>
      <c r="D530">
        <v>-15</v>
      </c>
      <c r="E530">
        <v>4.5992800000000003</v>
      </c>
      <c r="F530">
        <v>6.5165300000000004</v>
      </c>
      <c r="G530">
        <v>-999</v>
      </c>
      <c r="H530">
        <v>-999</v>
      </c>
      <c r="I530">
        <v>32.476999999999997</v>
      </c>
      <c r="J530">
        <v>2.6418599999999999</v>
      </c>
      <c r="K530">
        <v>1</v>
      </c>
      <c r="L530">
        <v>0</v>
      </c>
    </row>
    <row r="531" spans="1:12" x14ac:dyDescent="0.3">
      <c r="A531">
        <v>1</v>
      </c>
      <c r="B531">
        <v>1995</v>
      </c>
      <c r="C531">
        <v>41.499699999999997</v>
      </c>
      <c r="D531">
        <v>-15</v>
      </c>
      <c r="E531">
        <v>4.5992800000000003</v>
      </c>
      <c r="F531">
        <v>6.5165300000000004</v>
      </c>
      <c r="G531">
        <v>-999</v>
      </c>
      <c r="H531">
        <v>-999</v>
      </c>
      <c r="I531">
        <v>32.476999999999997</v>
      </c>
      <c r="J531">
        <v>2.6418599999999999</v>
      </c>
      <c r="K531">
        <v>1</v>
      </c>
      <c r="L531">
        <v>0</v>
      </c>
    </row>
    <row r="532" spans="1:12" x14ac:dyDescent="0.3">
      <c r="A532">
        <v>1</v>
      </c>
      <c r="B532">
        <v>1996</v>
      </c>
      <c r="C532">
        <v>41.499699999999997</v>
      </c>
      <c r="D532">
        <v>-15</v>
      </c>
      <c r="E532">
        <v>4.5992800000000003</v>
      </c>
      <c r="F532">
        <v>6.5165300000000004</v>
      </c>
      <c r="G532">
        <v>-999</v>
      </c>
      <c r="H532">
        <v>-999</v>
      </c>
      <c r="I532">
        <v>32.476999999999997</v>
      </c>
      <c r="J532">
        <v>2.6418599999999999</v>
      </c>
      <c r="K532">
        <v>1</v>
      </c>
      <c r="L532">
        <v>0</v>
      </c>
    </row>
    <row r="533" spans="1:12" x14ac:dyDescent="0.3">
      <c r="A533">
        <v>1</v>
      </c>
      <c r="B533">
        <v>1997</v>
      </c>
      <c r="C533">
        <v>41.499699999999997</v>
      </c>
      <c r="D533">
        <v>-15</v>
      </c>
      <c r="E533">
        <v>4.5992800000000003</v>
      </c>
      <c r="F533">
        <v>6.5165300000000004</v>
      </c>
      <c r="G533">
        <v>-999</v>
      </c>
      <c r="H533">
        <v>-999</v>
      </c>
      <c r="I533">
        <v>32.476999999999997</v>
      </c>
      <c r="J533">
        <v>2.6418599999999999</v>
      </c>
      <c r="K533">
        <v>1</v>
      </c>
      <c r="L533">
        <v>0</v>
      </c>
    </row>
    <row r="534" spans="1:12" x14ac:dyDescent="0.3">
      <c r="A534">
        <v>1</v>
      </c>
      <c r="B534">
        <v>1998</v>
      </c>
      <c r="C534">
        <v>41.499699999999997</v>
      </c>
      <c r="D534">
        <v>-15</v>
      </c>
      <c r="E534">
        <v>4.5992800000000003</v>
      </c>
      <c r="F534">
        <v>6.5165300000000004</v>
      </c>
      <c r="G534">
        <v>-999</v>
      </c>
      <c r="H534">
        <v>-999</v>
      </c>
      <c r="I534">
        <v>32.476999999999997</v>
      </c>
      <c r="J534">
        <v>2.6418599999999999</v>
      </c>
      <c r="K534">
        <v>1</v>
      </c>
      <c r="L534">
        <v>0</v>
      </c>
    </row>
    <row r="535" spans="1:12" x14ac:dyDescent="0.3">
      <c r="A535">
        <v>1</v>
      </c>
      <c r="B535">
        <v>1999</v>
      </c>
      <c r="C535">
        <v>41.499699999999997</v>
      </c>
      <c r="D535">
        <v>-15</v>
      </c>
      <c r="E535">
        <v>4.5992800000000003</v>
      </c>
      <c r="F535">
        <v>6.5165300000000004</v>
      </c>
      <c r="G535">
        <v>-999</v>
      </c>
      <c r="H535">
        <v>-999</v>
      </c>
      <c r="I535">
        <v>32.476999999999997</v>
      </c>
      <c r="J535">
        <v>2.6418599999999999</v>
      </c>
      <c r="K535">
        <v>1</v>
      </c>
      <c r="L535">
        <v>0</v>
      </c>
    </row>
    <row r="536" spans="1:12" x14ac:dyDescent="0.3">
      <c r="A536">
        <v>1</v>
      </c>
      <c r="B536">
        <v>2000</v>
      </c>
      <c r="C536">
        <v>41.499699999999997</v>
      </c>
      <c r="D536">
        <v>-15</v>
      </c>
      <c r="E536">
        <v>4.5992800000000003</v>
      </c>
      <c r="F536">
        <v>6.5165300000000004</v>
      </c>
      <c r="G536">
        <v>-999</v>
      </c>
      <c r="H536">
        <v>-999</v>
      </c>
      <c r="I536">
        <v>32.476999999999997</v>
      </c>
      <c r="J536">
        <v>2.6418599999999999</v>
      </c>
      <c r="K536">
        <v>1</v>
      </c>
      <c r="L536">
        <v>0</v>
      </c>
    </row>
    <row r="537" spans="1:12" x14ac:dyDescent="0.3">
      <c r="A537">
        <v>1</v>
      </c>
      <c r="B537">
        <v>2001</v>
      </c>
      <c r="C537">
        <v>41.499699999999997</v>
      </c>
      <c r="D537">
        <v>-15</v>
      </c>
      <c r="E537">
        <v>4.5992800000000003</v>
      </c>
      <c r="F537">
        <v>6.5165300000000004</v>
      </c>
      <c r="G537">
        <v>-999</v>
      </c>
      <c r="H537">
        <v>-999</v>
      </c>
      <c r="I537">
        <v>32.476999999999997</v>
      </c>
      <c r="J537">
        <v>2.6418599999999999</v>
      </c>
      <c r="K537">
        <v>1</v>
      </c>
      <c r="L537">
        <v>0</v>
      </c>
    </row>
    <row r="538" spans="1:12" x14ac:dyDescent="0.3">
      <c r="A538">
        <v>1</v>
      </c>
      <c r="B538">
        <v>2002</v>
      </c>
      <c r="C538">
        <v>41.499699999999997</v>
      </c>
      <c r="D538">
        <v>-15</v>
      </c>
      <c r="E538">
        <v>4.5992800000000003</v>
      </c>
      <c r="F538">
        <v>6.5165300000000004</v>
      </c>
      <c r="G538">
        <v>-999</v>
      </c>
      <c r="H538">
        <v>-999</v>
      </c>
      <c r="I538">
        <v>32.476999999999997</v>
      </c>
      <c r="J538">
        <v>2.6418599999999999</v>
      </c>
      <c r="K538">
        <v>1</v>
      </c>
      <c r="L538">
        <v>0</v>
      </c>
    </row>
    <row r="539" spans="1:12" x14ac:dyDescent="0.3">
      <c r="A539">
        <v>1</v>
      </c>
      <c r="B539">
        <v>2003</v>
      </c>
      <c r="C539">
        <v>41.499699999999997</v>
      </c>
      <c r="D539">
        <v>-15</v>
      </c>
      <c r="E539">
        <v>4.5992800000000003</v>
      </c>
      <c r="F539">
        <v>6.5165300000000004</v>
      </c>
      <c r="G539">
        <v>-999</v>
      </c>
      <c r="H539">
        <v>-999</v>
      </c>
      <c r="I539">
        <v>32.476999999999997</v>
      </c>
      <c r="J539">
        <v>2.6418599999999999</v>
      </c>
      <c r="K539">
        <v>1</v>
      </c>
      <c r="L539">
        <v>0</v>
      </c>
    </row>
    <row r="540" spans="1:12" x14ac:dyDescent="0.3">
      <c r="A540">
        <v>1</v>
      </c>
      <c r="B540">
        <v>2004</v>
      </c>
      <c r="C540">
        <v>41.499699999999997</v>
      </c>
      <c r="D540">
        <v>-15</v>
      </c>
      <c r="E540">
        <v>4.5992800000000003</v>
      </c>
      <c r="F540">
        <v>6.5165300000000004</v>
      </c>
      <c r="G540">
        <v>-999</v>
      </c>
      <c r="H540">
        <v>-999</v>
      </c>
      <c r="I540">
        <v>32.476999999999997</v>
      </c>
      <c r="J540">
        <v>2.6418599999999999</v>
      </c>
      <c r="K540">
        <v>1</v>
      </c>
      <c r="L540">
        <v>0</v>
      </c>
    </row>
    <row r="541" spans="1:12" x14ac:dyDescent="0.3">
      <c r="A541">
        <v>1</v>
      </c>
      <c r="B541">
        <v>2005</v>
      </c>
      <c r="C541">
        <v>41.499699999999997</v>
      </c>
      <c r="D541">
        <v>-15</v>
      </c>
      <c r="E541">
        <v>4.5992800000000003</v>
      </c>
      <c r="F541">
        <v>6.5165300000000004</v>
      </c>
      <c r="G541">
        <v>-999</v>
      </c>
      <c r="H541">
        <v>-999</v>
      </c>
      <c r="I541">
        <v>32.476999999999997</v>
      </c>
      <c r="J541">
        <v>2.6418599999999999</v>
      </c>
      <c r="K541">
        <v>1</v>
      </c>
      <c r="L541">
        <v>0</v>
      </c>
    </row>
    <row r="542" spans="1:12" x14ac:dyDescent="0.3">
      <c r="A542">
        <v>1</v>
      </c>
      <c r="B542">
        <v>2006</v>
      </c>
      <c r="C542">
        <v>41.499699999999997</v>
      </c>
      <c r="D542">
        <v>-15</v>
      </c>
      <c r="E542">
        <v>4.5992800000000003</v>
      </c>
      <c r="F542">
        <v>6.5165300000000004</v>
      </c>
      <c r="G542">
        <v>-999</v>
      </c>
      <c r="H542">
        <v>-999</v>
      </c>
      <c r="I542">
        <v>32.476999999999997</v>
      </c>
      <c r="J542">
        <v>2.6418599999999999</v>
      </c>
      <c r="K542">
        <v>1</v>
      </c>
      <c r="L542">
        <v>0</v>
      </c>
    </row>
    <row r="543" spans="1:12" x14ac:dyDescent="0.3">
      <c r="A543">
        <v>1</v>
      </c>
      <c r="B543">
        <v>2007</v>
      </c>
      <c r="C543">
        <v>41.499699999999997</v>
      </c>
      <c r="D543">
        <v>-15</v>
      </c>
      <c r="E543">
        <v>4.5992800000000003</v>
      </c>
      <c r="F543">
        <v>6.5165300000000004</v>
      </c>
      <c r="G543">
        <v>-999</v>
      </c>
      <c r="H543">
        <v>-999</v>
      </c>
      <c r="I543">
        <v>32.476999999999997</v>
      </c>
      <c r="J543">
        <v>2.6418599999999999</v>
      </c>
      <c r="K543">
        <v>1</v>
      </c>
      <c r="L543">
        <v>0</v>
      </c>
    </row>
    <row r="544" spans="1:12" x14ac:dyDescent="0.3">
      <c r="A544">
        <v>1</v>
      </c>
      <c r="B544">
        <v>2008</v>
      </c>
      <c r="C544">
        <v>41.499699999999997</v>
      </c>
      <c r="D544">
        <v>-15</v>
      </c>
      <c r="E544">
        <v>4.5992800000000003</v>
      </c>
      <c r="F544">
        <v>6.5165300000000004</v>
      </c>
      <c r="G544">
        <v>-999</v>
      </c>
      <c r="H544">
        <v>-999</v>
      </c>
      <c r="I544">
        <v>32.476999999999997</v>
      </c>
      <c r="J544">
        <v>2.6418599999999999</v>
      </c>
      <c r="K544">
        <v>1</v>
      </c>
      <c r="L544">
        <v>0</v>
      </c>
    </row>
    <row r="545" spans="1:12" x14ac:dyDescent="0.3">
      <c r="A545">
        <v>1</v>
      </c>
      <c r="B545">
        <v>2009</v>
      </c>
      <c r="C545">
        <v>41.499699999999997</v>
      </c>
      <c r="D545">
        <v>-15</v>
      </c>
      <c r="E545">
        <v>4.5992800000000003</v>
      </c>
      <c r="F545">
        <v>6.5165300000000004</v>
      </c>
      <c r="G545">
        <v>-999</v>
      </c>
      <c r="H545">
        <v>-999</v>
      </c>
      <c r="I545">
        <v>32.476999999999997</v>
      </c>
      <c r="J545">
        <v>2.6418599999999999</v>
      </c>
      <c r="K545">
        <v>1</v>
      </c>
      <c r="L545">
        <v>0</v>
      </c>
    </row>
    <row r="546" spans="1:12" x14ac:dyDescent="0.3">
      <c r="A546">
        <v>1</v>
      </c>
      <c r="B546">
        <v>2010</v>
      </c>
      <c r="C546">
        <v>41.499699999999997</v>
      </c>
      <c r="D546">
        <v>-15</v>
      </c>
      <c r="E546">
        <v>4.5992800000000003</v>
      </c>
      <c r="F546">
        <v>6.5165300000000004</v>
      </c>
      <c r="G546">
        <v>-999</v>
      </c>
      <c r="H546">
        <v>-999</v>
      </c>
      <c r="I546">
        <v>32.476999999999997</v>
      </c>
      <c r="J546">
        <v>2.6418599999999999</v>
      </c>
      <c r="K546">
        <v>1</v>
      </c>
      <c r="L546">
        <v>0</v>
      </c>
    </row>
    <row r="547" spans="1:12" x14ac:dyDescent="0.3">
      <c r="A547">
        <v>1</v>
      </c>
      <c r="B547">
        <v>2011</v>
      </c>
      <c r="C547">
        <v>41.499699999999997</v>
      </c>
      <c r="D547">
        <v>-15</v>
      </c>
      <c r="E547">
        <v>4.5992800000000003</v>
      </c>
      <c r="F547">
        <v>6.5165300000000004</v>
      </c>
      <c r="G547">
        <v>-999</v>
      </c>
      <c r="H547">
        <v>-999</v>
      </c>
      <c r="I547">
        <v>32.476999999999997</v>
      </c>
      <c r="J547">
        <v>2.6418599999999999</v>
      </c>
      <c r="K547">
        <v>1</v>
      </c>
      <c r="L547">
        <v>0</v>
      </c>
    </row>
    <row r="548" spans="1:12" x14ac:dyDescent="0.3">
      <c r="A548">
        <v>1</v>
      </c>
      <c r="B548">
        <v>2012</v>
      </c>
      <c r="C548">
        <v>41.499699999999997</v>
      </c>
      <c r="D548">
        <v>-15</v>
      </c>
      <c r="E548">
        <v>4.5992800000000003</v>
      </c>
      <c r="F548">
        <v>6.5165300000000004</v>
      </c>
      <c r="G548">
        <v>-999</v>
      </c>
      <c r="H548">
        <v>-999</v>
      </c>
      <c r="I548">
        <v>32.476999999999997</v>
      </c>
      <c r="J548">
        <v>2.6418599999999999</v>
      </c>
      <c r="K548">
        <v>1</v>
      </c>
      <c r="L548">
        <v>0</v>
      </c>
    </row>
    <row r="549" spans="1:12" x14ac:dyDescent="0.3">
      <c r="A549">
        <v>1</v>
      </c>
      <c r="B549">
        <v>2013</v>
      </c>
      <c r="C549">
        <v>41.499699999999997</v>
      </c>
      <c r="D549">
        <v>-15</v>
      </c>
      <c r="E549">
        <v>4.5992800000000003</v>
      </c>
      <c r="F549">
        <v>6.5165300000000004</v>
      </c>
      <c r="G549">
        <v>-999</v>
      </c>
      <c r="H549">
        <v>-999</v>
      </c>
      <c r="I549">
        <v>32.476999999999997</v>
      </c>
      <c r="J549">
        <v>2.6418599999999999</v>
      </c>
      <c r="K549">
        <v>1</v>
      </c>
      <c r="L549">
        <v>0</v>
      </c>
    </row>
    <row r="550" spans="1:12" x14ac:dyDescent="0.3">
      <c r="A550">
        <v>1</v>
      </c>
      <c r="B550">
        <v>2014</v>
      </c>
      <c r="C550">
        <v>41.499699999999997</v>
      </c>
      <c r="D550">
        <v>-15</v>
      </c>
      <c r="E550">
        <v>4.5992800000000003</v>
      </c>
      <c r="F550">
        <v>6.5165300000000004</v>
      </c>
      <c r="G550">
        <v>-999</v>
      </c>
      <c r="H550">
        <v>-999</v>
      </c>
      <c r="I550">
        <v>32.476999999999997</v>
      </c>
      <c r="J550">
        <v>2.6418599999999999</v>
      </c>
      <c r="K550">
        <v>1</v>
      </c>
      <c r="L550">
        <v>0</v>
      </c>
    </row>
    <row r="551" spans="1:12" x14ac:dyDescent="0.3">
      <c r="A551">
        <v>1</v>
      </c>
      <c r="B551">
        <v>2015</v>
      </c>
      <c r="C551">
        <v>45.721899999999998</v>
      </c>
      <c r="D551">
        <v>-7.1295799999999998</v>
      </c>
      <c r="E551">
        <v>3.35405</v>
      </c>
      <c r="F551">
        <v>6.5165300000000004</v>
      </c>
      <c r="G551">
        <v>-999</v>
      </c>
      <c r="H551">
        <v>-999</v>
      </c>
      <c r="I551">
        <v>39.829000000000001</v>
      </c>
      <c r="J551">
        <v>0.61082999999999998</v>
      </c>
      <c r="K551">
        <v>1</v>
      </c>
      <c r="L551">
        <v>0</v>
      </c>
    </row>
    <row r="552" spans="1:12" x14ac:dyDescent="0.3">
      <c r="A552">
        <v>1</v>
      </c>
      <c r="B552">
        <v>2016</v>
      </c>
      <c r="C552">
        <v>45.721899999999998</v>
      </c>
      <c r="D552">
        <v>-7.1295799999999998</v>
      </c>
      <c r="E552">
        <v>3.35405</v>
      </c>
      <c r="F552">
        <v>6.5165300000000004</v>
      </c>
      <c r="G552">
        <v>-999</v>
      </c>
      <c r="H552">
        <v>-999</v>
      </c>
      <c r="I552">
        <v>39.829000000000001</v>
      </c>
      <c r="J552">
        <v>0.61082999999999998</v>
      </c>
      <c r="K552">
        <v>1</v>
      </c>
      <c r="L552">
        <v>0</v>
      </c>
    </row>
    <row r="553" spans="1:12" x14ac:dyDescent="0.3">
      <c r="A553">
        <v>1</v>
      </c>
      <c r="B553">
        <v>2017</v>
      </c>
      <c r="C553">
        <v>45.721899999999998</v>
      </c>
      <c r="D553">
        <v>-7.1295799999999998</v>
      </c>
      <c r="E553">
        <v>3.35405</v>
      </c>
      <c r="F553">
        <v>6.5165300000000004</v>
      </c>
      <c r="G553">
        <v>-999</v>
      </c>
      <c r="H553">
        <v>-999</v>
      </c>
      <c r="I553">
        <v>39.829000000000001</v>
      </c>
      <c r="J553">
        <v>0.61082999999999998</v>
      </c>
      <c r="K553">
        <v>1</v>
      </c>
      <c r="L553">
        <v>0</v>
      </c>
    </row>
    <row r="554" spans="1:12" x14ac:dyDescent="0.3">
      <c r="A554">
        <v>1</v>
      </c>
      <c r="B554">
        <v>2018</v>
      </c>
      <c r="C554">
        <v>45.721899999999998</v>
      </c>
      <c r="D554">
        <v>-7.1295799999999998</v>
      </c>
      <c r="E554">
        <v>3.35405</v>
      </c>
      <c r="F554">
        <v>6.5165300000000004</v>
      </c>
      <c r="G554">
        <v>-999</v>
      </c>
      <c r="H554">
        <v>-999</v>
      </c>
      <c r="I554">
        <v>39.829000000000001</v>
      </c>
      <c r="J554">
        <v>0.61082999999999998</v>
      </c>
      <c r="K554">
        <v>1</v>
      </c>
      <c r="L554">
        <v>0</v>
      </c>
    </row>
    <row r="555" spans="1:12" x14ac:dyDescent="0.3">
      <c r="A555">
        <v>2</v>
      </c>
      <c r="B555">
        <v>1985</v>
      </c>
      <c r="C555">
        <v>37.928600000000003</v>
      </c>
      <c r="D555">
        <v>4.8551399999999996</v>
      </c>
    </row>
    <row r="556" spans="1:12" x14ac:dyDescent="0.3">
      <c r="A556">
        <v>2</v>
      </c>
      <c r="B556">
        <v>1986</v>
      </c>
      <c r="C556">
        <v>37.928600000000003</v>
      </c>
      <c r="D556">
        <v>4.8551399999999996</v>
      </c>
    </row>
    <row r="557" spans="1:12" x14ac:dyDescent="0.3">
      <c r="A557">
        <v>2</v>
      </c>
      <c r="B557">
        <v>1987</v>
      </c>
      <c r="C557">
        <v>37.928600000000003</v>
      </c>
      <c r="D557">
        <v>4.8551399999999996</v>
      </c>
    </row>
    <row r="558" spans="1:12" x14ac:dyDescent="0.3">
      <c r="A558">
        <v>2</v>
      </c>
      <c r="B558">
        <v>1988</v>
      </c>
      <c r="C558">
        <v>37.928600000000003</v>
      </c>
      <c r="D558">
        <v>4.8551399999999996</v>
      </c>
    </row>
    <row r="559" spans="1:12" x14ac:dyDescent="0.3">
      <c r="A559">
        <v>2</v>
      </c>
      <c r="B559">
        <v>1989</v>
      </c>
      <c r="C559">
        <v>37.928600000000003</v>
      </c>
      <c r="D559">
        <v>4.8551399999999996</v>
      </c>
    </row>
    <row r="560" spans="1:12" x14ac:dyDescent="0.3">
      <c r="A560">
        <v>2</v>
      </c>
      <c r="B560">
        <v>1990</v>
      </c>
      <c r="C560">
        <v>37.928600000000003</v>
      </c>
      <c r="D560">
        <v>4.8551399999999996</v>
      </c>
    </row>
    <row r="561" spans="1:4" x14ac:dyDescent="0.3">
      <c r="A561">
        <v>2</v>
      </c>
      <c r="B561">
        <v>1991</v>
      </c>
      <c r="C561">
        <v>37.928600000000003</v>
      </c>
      <c r="D561">
        <v>4.8551399999999996</v>
      </c>
    </row>
    <row r="562" spans="1:4" x14ac:dyDescent="0.3">
      <c r="A562">
        <v>2</v>
      </c>
      <c r="B562">
        <v>1992</v>
      </c>
      <c r="C562">
        <v>37.928600000000003</v>
      </c>
      <c r="D562">
        <v>4.8551399999999996</v>
      </c>
    </row>
    <row r="563" spans="1:4" x14ac:dyDescent="0.3">
      <c r="A563">
        <v>2</v>
      </c>
      <c r="B563">
        <v>1993</v>
      </c>
      <c r="C563">
        <v>37.928600000000003</v>
      </c>
      <c r="D563">
        <v>4.8551399999999996</v>
      </c>
    </row>
    <row r="564" spans="1:4" x14ac:dyDescent="0.3">
      <c r="A564">
        <v>2</v>
      </c>
      <c r="B564">
        <v>1994</v>
      </c>
      <c r="C564">
        <v>37.928600000000003</v>
      </c>
      <c r="D564">
        <v>4.8551399999999996</v>
      </c>
    </row>
    <row r="565" spans="1:4" x14ac:dyDescent="0.3">
      <c r="A565">
        <v>2</v>
      </c>
      <c r="B565">
        <v>1995</v>
      </c>
      <c r="C565">
        <v>37.928600000000003</v>
      </c>
      <c r="D565">
        <v>4.8551399999999996</v>
      </c>
    </row>
    <row r="566" spans="1:4" x14ac:dyDescent="0.3">
      <c r="A566">
        <v>2</v>
      </c>
      <c r="B566">
        <v>1996</v>
      </c>
      <c r="C566">
        <v>37.928600000000003</v>
      </c>
      <c r="D566">
        <v>4.8551399999999996</v>
      </c>
    </row>
    <row r="567" spans="1:4" x14ac:dyDescent="0.3">
      <c r="A567">
        <v>2</v>
      </c>
      <c r="B567">
        <v>1997</v>
      </c>
      <c r="C567">
        <v>37.928600000000003</v>
      </c>
      <c r="D567">
        <v>4.8551399999999996</v>
      </c>
    </row>
    <row r="568" spans="1:4" x14ac:dyDescent="0.3">
      <c r="A568">
        <v>2</v>
      </c>
      <c r="B568">
        <v>1998</v>
      </c>
      <c r="C568">
        <v>37.928600000000003</v>
      </c>
      <c r="D568">
        <v>4.8551399999999996</v>
      </c>
    </row>
    <row r="569" spans="1:4" x14ac:dyDescent="0.3">
      <c r="A569">
        <v>2</v>
      </c>
      <c r="B569">
        <v>1999</v>
      </c>
      <c r="C569">
        <v>37.928600000000003</v>
      </c>
      <c r="D569">
        <v>4.8551399999999996</v>
      </c>
    </row>
    <row r="570" spans="1:4" x14ac:dyDescent="0.3">
      <c r="A570">
        <v>2</v>
      </c>
      <c r="B570">
        <v>2000</v>
      </c>
      <c r="C570">
        <v>37.928600000000003</v>
      </c>
      <c r="D570">
        <v>4.8551399999999996</v>
      </c>
    </row>
    <row r="571" spans="1:4" x14ac:dyDescent="0.3">
      <c r="A571">
        <v>2</v>
      </c>
      <c r="B571">
        <v>2001</v>
      </c>
      <c r="C571">
        <v>37.928600000000003</v>
      </c>
      <c r="D571">
        <v>4.8551399999999996</v>
      </c>
    </row>
    <row r="572" spans="1:4" x14ac:dyDescent="0.3">
      <c r="A572">
        <v>2</v>
      </c>
      <c r="B572">
        <v>2002</v>
      </c>
      <c r="C572">
        <v>37.928600000000003</v>
      </c>
      <c r="D572">
        <v>4.8551399999999996</v>
      </c>
    </row>
    <row r="573" spans="1:4" x14ac:dyDescent="0.3">
      <c r="A573">
        <v>2</v>
      </c>
      <c r="B573">
        <v>2003</v>
      </c>
      <c r="C573">
        <v>37.928600000000003</v>
      </c>
      <c r="D573">
        <v>4.8551399999999996</v>
      </c>
    </row>
    <row r="574" spans="1:4" x14ac:dyDescent="0.3">
      <c r="A574">
        <v>2</v>
      </c>
      <c r="B574">
        <v>2004</v>
      </c>
      <c r="C574">
        <v>37.928600000000003</v>
      </c>
      <c r="D574">
        <v>4.8551399999999996</v>
      </c>
    </row>
    <row r="575" spans="1:4" x14ac:dyDescent="0.3">
      <c r="A575">
        <v>2</v>
      </c>
      <c r="B575">
        <v>2005</v>
      </c>
      <c r="C575">
        <v>37.928600000000003</v>
      </c>
      <c r="D575">
        <v>4.8551399999999996</v>
      </c>
    </row>
    <row r="576" spans="1:4" x14ac:dyDescent="0.3">
      <c r="A576">
        <v>2</v>
      </c>
      <c r="B576">
        <v>2006</v>
      </c>
      <c r="C576">
        <v>37.928600000000003</v>
      </c>
      <c r="D576">
        <v>4.8551399999999996</v>
      </c>
    </row>
    <row r="577" spans="1:4" x14ac:dyDescent="0.3">
      <c r="A577">
        <v>2</v>
      </c>
      <c r="B577">
        <v>2007</v>
      </c>
      <c r="C577">
        <v>37.928600000000003</v>
      </c>
      <c r="D577">
        <v>4.8551399999999996</v>
      </c>
    </row>
    <row r="578" spans="1:4" x14ac:dyDescent="0.3">
      <c r="A578">
        <v>2</v>
      </c>
      <c r="B578">
        <v>2008</v>
      </c>
      <c r="C578">
        <v>37.928600000000003</v>
      </c>
      <c r="D578">
        <v>4.8551399999999996</v>
      </c>
    </row>
    <row r="579" spans="1:4" x14ac:dyDescent="0.3">
      <c r="A579">
        <v>2</v>
      </c>
      <c r="B579">
        <v>2009</v>
      </c>
      <c r="C579">
        <v>37.928600000000003</v>
      </c>
      <c r="D579">
        <v>4.8551399999999996</v>
      </c>
    </row>
    <row r="580" spans="1:4" x14ac:dyDescent="0.3">
      <c r="A580">
        <v>2</v>
      </c>
      <c r="B580">
        <v>2010</v>
      </c>
      <c r="C580">
        <v>37.928600000000003</v>
      </c>
      <c r="D580">
        <v>4.8551399999999996</v>
      </c>
    </row>
    <row r="581" spans="1:4" x14ac:dyDescent="0.3">
      <c r="A581">
        <v>2</v>
      </c>
      <c r="B581">
        <v>2011</v>
      </c>
      <c r="C581">
        <v>37.928600000000003</v>
      </c>
      <c r="D581">
        <v>4.8551399999999996</v>
      </c>
    </row>
    <row r="582" spans="1:4" x14ac:dyDescent="0.3">
      <c r="A582">
        <v>2</v>
      </c>
      <c r="B582">
        <v>2012</v>
      </c>
      <c r="C582">
        <v>37.928600000000003</v>
      </c>
      <c r="D582">
        <v>4.8551399999999996</v>
      </c>
    </row>
    <row r="583" spans="1:4" x14ac:dyDescent="0.3">
      <c r="A583">
        <v>2</v>
      </c>
      <c r="B583">
        <v>2013</v>
      </c>
      <c r="C583">
        <v>37.928600000000003</v>
      </c>
      <c r="D583">
        <v>4.8551399999999996</v>
      </c>
    </row>
    <row r="584" spans="1:4" x14ac:dyDescent="0.3">
      <c r="A584">
        <v>2</v>
      </c>
      <c r="B584">
        <v>2014</v>
      </c>
      <c r="C584">
        <v>37.928600000000003</v>
      </c>
      <c r="D584">
        <v>4.8551399999999996</v>
      </c>
    </row>
    <row r="585" spans="1:4" x14ac:dyDescent="0.3">
      <c r="A585">
        <v>2</v>
      </c>
      <c r="B585">
        <v>2015</v>
      </c>
      <c r="C585">
        <v>41.6023</v>
      </c>
      <c r="D585">
        <v>1.8731100000000001</v>
      </c>
    </row>
    <row r="586" spans="1:4" x14ac:dyDescent="0.3">
      <c r="A586">
        <v>2</v>
      </c>
      <c r="B586">
        <v>2016</v>
      </c>
      <c r="C586">
        <v>41.6023</v>
      </c>
      <c r="D586">
        <v>1.8731100000000001</v>
      </c>
    </row>
    <row r="587" spans="1:4" x14ac:dyDescent="0.3">
      <c r="A587">
        <v>2</v>
      </c>
      <c r="B587">
        <v>2017</v>
      </c>
      <c r="C587">
        <v>41.6023</v>
      </c>
      <c r="D587">
        <v>1.8731100000000001</v>
      </c>
    </row>
    <row r="588" spans="1:4" x14ac:dyDescent="0.3">
      <c r="A588">
        <v>2</v>
      </c>
      <c r="B588">
        <v>2018</v>
      </c>
      <c r="C588">
        <v>41.6023</v>
      </c>
      <c r="D588">
        <v>1.8731100000000001</v>
      </c>
    </row>
    <row r="589" spans="1:4" x14ac:dyDescent="0.3">
      <c r="A589">
        <v>3</v>
      </c>
      <c r="B589">
        <v>1985</v>
      </c>
      <c r="C589">
        <v>42.603499999999997</v>
      </c>
      <c r="D589">
        <v>4.2952399999999997</v>
      </c>
    </row>
    <row r="590" spans="1:4" x14ac:dyDescent="0.3">
      <c r="A590">
        <v>3</v>
      </c>
      <c r="B590">
        <v>1986</v>
      </c>
      <c r="C590">
        <v>42.603499999999997</v>
      </c>
      <c r="D590">
        <v>4.2952399999999997</v>
      </c>
    </row>
    <row r="591" spans="1:4" x14ac:dyDescent="0.3">
      <c r="A591">
        <v>3</v>
      </c>
      <c r="B591">
        <v>1987</v>
      </c>
      <c r="C591">
        <v>42.603499999999997</v>
      </c>
      <c r="D591">
        <v>4.2952399999999997</v>
      </c>
    </row>
    <row r="592" spans="1:4" x14ac:dyDescent="0.3">
      <c r="A592">
        <v>3</v>
      </c>
      <c r="B592">
        <v>1988</v>
      </c>
      <c r="C592">
        <v>42.603499999999997</v>
      </c>
      <c r="D592">
        <v>4.2952399999999997</v>
      </c>
    </row>
    <row r="593" spans="1:4" x14ac:dyDescent="0.3">
      <c r="A593">
        <v>3</v>
      </c>
      <c r="B593">
        <v>1989</v>
      </c>
      <c r="C593">
        <v>42.603499999999997</v>
      </c>
      <c r="D593">
        <v>4.2952399999999997</v>
      </c>
    </row>
    <row r="594" spans="1:4" x14ac:dyDescent="0.3">
      <c r="A594">
        <v>3</v>
      </c>
      <c r="B594">
        <v>1990</v>
      </c>
      <c r="C594">
        <v>42.603499999999997</v>
      </c>
      <c r="D594">
        <v>4.2952399999999997</v>
      </c>
    </row>
    <row r="595" spans="1:4" x14ac:dyDescent="0.3">
      <c r="A595">
        <v>3</v>
      </c>
      <c r="B595">
        <v>1991</v>
      </c>
      <c r="C595">
        <v>42.603499999999997</v>
      </c>
      <c r="D595">
        <v>4.2952399999999997</v>
      </c>
    </row>
    <row r="596" spans="1:4" x14ac:dyDescent="0.3">
      <c r="A596">
        <v>3</v>
      </c>
      <c r="B596">
        <v>1992</v>
      </c>
      <c r="C596">
        <v>42.603499999999997</v>
      </c>
      <c r="D596">
        <v>4.2952399999999997</v>
      </c>
    </row>
    <row r="597" spans="1:4" x14ac:dyDescent="0.3">
      <c r="A597">
        <v>3</v>
      </c>
      <c r="B597">
        <v>1993</v>
      </c>
      <c r="C597">
        <v>42.603499999999997</v>
      </c>
      <c r="D597">
        <v>4.2952399999999997</v>
      </c>
    </row>
    <row r="598" spans="1:4" x14ac:dyDescent="0.3">
      <c r="A598">
        <v>3</v>
      </c>
      <c r="B598">
        <v>1994</v>
      </c>
      <c r="C598">
        <v>42.603499999999997</v>
      </c>
      <c r="D598">
        <v>4.2952399999999997</v>
      </c>
    </row>
    <row r="599" spans="1:4" x14ac:dyDescent="0.3">
      <c r="A599">
        <v>3</v>
      </c>
      <c r="B599">
        <v>1995</v>
      </c>
      <c r="C599">
        <v>42.603499999999997</v>
      </c>
      <c r="D599">
        <v>4.2952399999999997</v>
      </c>
    </row>
    <row r="600" spans="1:4" x14ac:dyDescent="0.3">
      <c r="A600">
        <v>3</v>
      </c>
      <c r="B600">
        <v>1996</v>
      </c>
      <c r="C600">
        <v>42.603499999999997</v>
      </c>
      <c r="D600">
        <v>4.2952399999999997</v>
      </c>
    </row>
    <row r="601" spans="1:4" x14ac:dyDescent="0.3">
      <c r="A601">
        <v>3</v>
      </c>
      <c r="B601">
        <v>1997</v>
      </c>
      <c r="C601">
        <v>42.603499999999997</v>
      </c>
      <c r="D601">
        <v>4.2952399999999997</v>
      </c>
    </row>
    <row r="602" spans="1:4" x14ac:dyDescent="0.3">
      <c r="A602">
        <v>3</v>
      </c>
      <c r="B602">
        <v>1998</v>
      </c>
      <c r="C602">
        <v>42.603499999999997</v>
      </c>
      <c r="D602">
        <v>4.2952399999999997</v>
      </c>
    </row>
    <row r="603" spans="1:4" x14ac:dyDescent="0.3">
      <c r="A603">
        <v>3</v>
      </c>
      <c r="B603">
        <v>1999</v>
      </c>
      <c r="C603">
        <v>42.603499999999997</v>
      </c>
      <c r="D603">
        <v>4.2952399999999997</v>
      </c>
    </row>
    <row r="604" spans="1:4" x14ac:dyDescent="0.3">
      <c r="A604">
        <v>3</v>
      </c>
      <c r="B604">
        <v>2000</v>
      </c>
      <c r="C604">
        <v>42.603499999999997</v>
      </c>
      <c r="D604">
        <v>4.2952399999999997</v>
      </c>
    </row>
    <row r="605" spans="1:4" x14ac:dyDescent="0.3">
      <c r="A605">
        <v>3</v>
      </c>
      <c r="B605">
        <v>2001</v>
      </c>
      <c r="C605">
        <v>42.603499999999997</v>
      </c>
      <c r="D605">
        <v>4.2952399999999997</v>
      </c>
    </row>
    <row r="606" spans="1:4" x14ac:dyDescent="0.3">
      <c r="A606">
        <v>3</v>
      </c>
      <c r="B606">
        <v>2002</v>
      </c>
      <c r="C606">
        <v>42.603499999999997</v>
      </c>
      <c r="D606">
        <v>4.2952399999999997</v>
      </c>
    </row>
    <row r="607" spans="1:4" x14ac:dyDescent="0.3">
      <c r="A607">
        <v>3</v>
      </c>
      <c r="B607">
        <v>2003</v>
      </c>
      <c r="C607">
        <v>42.603499999999997</v>
      </c>
      <c r="D607">
        <v>4.2952399999999997</v>
      </c>
    </row>
    <row r="608" spans="1:4" x14ac:dyDescent="0.3">
      <c r="A608">
        <v>3</v>
      </c>
      <c r="B608">
        <v>2004</v>
      </c>
      <c r="C608">
        <v>42.603499999999997</v>
      </c>
      <c r="D608">
        <v>4.2952399999999997</v>
      </c>
    </row>
    <row r="609" spans="1:12" x14ac:dyDescent="0.3">
      <c r="A609">
        <v>3</v>
      </c>
      <c r="B609">
        <v>2005</v>
      </c>
      <c r="C609">
        <v>42.603499999999997</v>
      </c>
      <c r="D609">
        <v>4.2952399999999997</v>
      </c>
    </row>
    <row r="610" spans="1:12" x14ac:dyDescent="0.3">
      <c r="A610">
        <v>3</v>
      </c>
      <c r="B610">
        <v>2006</v>
      </c>
      <c r="C610">
        <v>42.603499999999997</v>
      </c>
      <c r="D610">
        <v>4.2952399999999997</v>
      </c>
    </row>
    <row r="611" spans="1:12" x14ac:dyDescent="0.3">
      <c r="A611">
        <v>3</v>
      </c>
      <c r="B611">
        <v>2007</v>
      </c>
      <c r="C611">
        <v>42.603499999999997</v>
      </c>
      <c r="D611">
        <v>4.2952399999999997</v>
      </c>
    </row>
    <row r="612" spans="1:12" x14ac:dyDescent="0.3">
      <c r="A612">
        <v>3</v>
      </c>
      <c r="B612">
        <v>2008</v>
      </c>
      <c r="C612">
        <v>42.603499999999997</v>
      </c>
      <c r="D612">
        <v>4.2952399999999997</v>
      </c>
    </row>
    <row r="613" spans="1:12" x14ac:dyDescent="0.3">
      <c r="A613">
        <v>3</v>
      </c>
      <c r="B613">
        <v>2009</v>
      </c>
      <c r="C613">
        <v>42.603499999999997</v>
      </c>
      <c r="D613">
        <v>4.2952399999999997</v>
      </c>
    </row>
    <row r="614" spans="1:12" x14ac:dyDescent="0.3">
      <c r="A614">
        <v>3</v>
      </c>
      <c r="B614">
        <v>2010</v>
      </c>
      <c r="C614">
        <v>42.603499999999997</v>
      </c>
      <c r="D614">
        <v>4.2952399999999997</v>
      </c>
    </row>
    <row r="615" spans="1:12" x14ac:dyDescent="0.3">
      <c r="A615">
        <v>3</v>
      </c>
      <c r="B615">
        <v>2011</v>
      </c>
      <c r="C615">
        <v>42.603499999999997</v>
      </c>
      <c r="D615">
        <v>4.2952399999999997</v>
      </c>
    </row>
    <row r="616" spans="1:12" x14ac:dyDescent="0.3">
      <c r="A616">
        <v>3</v>
      </c>
      <c r="B616">
        <v>2012</v>
      </c>
      <c r="C616">
        <v>42.603499999999997</v>
      </c>
      <c r="D616">
        <v>4.2952399999999997</v>
      </c>
    </row>
    <row r="617" spans="1:12" x14ac:dyDescent="0.3">
      <c r="A617">
        <v>3</v>
      </c>
      <c r="B617">
        <v>2013</v>
      </c>
      <c r="C617">
        <v>42.603499999999997</v>
      </c>
      <c r="D617">
        <v>4.2952399999999997</v>
      </c>
    </row>
    <row r="618" spans="1:12" x14ac:dyDescent="0.3">
      <c r="A618">
        <v>3</v>
      </c>
      <c r="B618">
        <v>2014</v>
      </c>
      <c r="C618">
        <v>42.603499999999997</v>
      </c>
      <c r="D618">
        <v>4.2952399999999997</v>
      </c>
    </row>
    <row r="619" spans="1:12" x14ac:dyDescent="0.3">
      <c r="A619">
        <v>3</v>
      </c>
      <c r="B619">
        <v>2015</v>
      </c>
      <c r="C619">
        <v>42.603499999999997</v>
      </c>
      <c r="D619">
        <v>4.2952399999999997</v>
      </c>
    </row>
    <row r="620" spans="1:12" x14ac:dyDescent="0.3">
      <c r="A620">
        <v>3</v>
      </c>
      <c r="B620">
        <v>2016</v>
      </c>
      <c r="C620">
        <v>42.603499999999997</v>
      </c>
      <c r="D620">
        <v>4.2952399999999997</v>
      </c>
    </row>
    <row r="621" spans="1:12" x14ac:dyDescent="0.3">
      <c r="A621">
        <v>3</v>
      </c>
      <c r="B621">
        <v>2017</v>
      </c>
      <c r="C621">
        <v>42.603499999999997</v>
      </c>
      <c r="D621">
        <v>4.2952399999999997</v>
      </c>
    </row>
    <row r="622" spans="1:12" x14ac:dyDescent="0.3">
      <c r="A622">
        <v>3</v>
      </c>
      <c r="B622">
        <v>2018</v>
      </c>
      <c r="C622">
        <v>42.603499999999997</v>
      </c>
      <c r="D622">
        <v>4.2952399999999997</v>
      </c>
    </row>
    <row r="623" spans="1:12" x14ac:dyDescent="0.3">
      <c r="A623">
        <v>4</v>
      </c>
      <c r="B623">
        <v>1985</v>
      </c>
      <c r="C623">
        <v>58.3003</v>
      </c>
      <c r="D623">
        <v>-15</v>
      </c>
      <c r="E623">
        <v>6.0203199999999999</v>
      </c>
      <c r="F623">
        <v>9</v>
      </c>
      <c r="G623">
        <v>-999</v>
      </c>
      <c r="H623">
        <v>9</v>
      </c>
      <c r="I623">
        <v>36.107900000000001</v>
      </c>
      <c r="J623">
        <v>0.93992900000000001</v>
      </c>
      <c r="K623">
        <v>1</v>
      </c>
      <c r="L623">
        <v>0</v>
      </c>
    </row>
    <row r="624" spans="1:12" x14ac:dyDescent="0.3">
      <c r="A624">
        <v>4</v>
      </c>
      <c r="B624">
        <v>1986</v>
      </c>
      <c r="C624">
        <v>58.3003</v>
      </c>
      <c r="D624">
        <v>-15</v>
      </c>
      <c r="E624">
        <v>6.0203199999999999</v>
      </c>
      <c r="F624">
        <v>9</v>
      </c>
      <c r="G624">
        <v>-999</v>
      </c>
      <c r="H624">
        <v>9</v>
      </c>
      <c r="I624">
        <v>36.107900000000001</v>
      </c>
      <c r="J624">
        <v>0.93992900000000001</v>
      </c>
      <c r="K624">
        <v>1</v>
      </c>
      <c r="L624">
        <v>0</v>
      </c>
    </row>
    <row r="625" spans="1:12" x14ac:dyDescent="0.3">
      <c r="A625">
        <v>4</v>
      </c>
      <c r="B625">
        <v>1987</v>
      </c>
      <c r="C625">
        <v>58.3003</v>
      </c>
      <c r="D625">
        <v>-15</v>
      </c>
      <c r="E625">
        <v>6.0203199999999999</v>
      </c>
      <c r="F625">
        <v>9</v>
      </c>
      <c r="G625">
        <v>-999</v>
      </c>
      <c r="H625">
        <v>9</v>
      </c>
      <c r="I625">
        <v>36.107900000000001</v>
      </c>
      <c r="J625">
        <v>0.93992900000000001</v>
      </c>
      <c r="K625">
        <v>1</v>
      </c>
      <c r="L625">
        <v>0</v>
      </c>
    </row>
    <row r="626" spans="1:12" x14ac:dyDescent="0.3">
      <c r="A626">
        <v>4</v>
      </c>
      <c r="B626">
        <v>1988</v>
      </c>
      <c r="C626">
        <v>58.3003</v>
      </c>
      <c r="D626">
        <v>-15</v>
      </c>
      <c r="E626">
        <v>6.0203199999999999</v>
      </c>
      <c r="F626">
        <v>9</v>
      </c>
      <c r="G626">
        <v>-999</v>
      </c>
      <c r="H626">
        <v>9</v>
      </c>
      <c r="I626">
        <v>36.107900000000001</v>
      </c>
      <c r="J626">
        <v>0.93992900000000001</v>
      </c>
      <c r="K626">
        <v>1</v>
      </c>
      <c r="L626">
        <v>0</v>
      </c>
    </row>
    <row r="627" spans="1:12" x14ac:dyDescent="0.3">
      <c r="A627">
        <v>4</v>
      </c>
      <c r="B627">
        <v>1989</v>
      </c>
      <c r="C627">
        <v>58.3003</v>
      </c>
      <c r="D627">
        <v>-15</v>
      </c>
      <c r="E627">
        <v>6.0203199999999999</v>
      </c>
      <c r="F627">
        <v>9</v>
      </c>
      <c r="G627">
        <v>-999</v>
      </c>
      <c r="H627">
        <v>9</v>
      </c>
      <c r="I627">
        <v>36.107900000000001</v>
      </c>
      <c r="J627">
        <v>0.93992900000000001</v>
      </c>
      <c r="K627">
        <v>1</v>
      </c>
      <c r="L627">
        <v>0</v>
      </c>
    </row>
    <row r="628" spans="1:12" x14ac:dyDescent="0.3">
      <c r="A628">
        <v>4</v>
      </c>
      <c r="B628">
        <v>1990</v>
      </c>
      <c r="C628">
        <v>58.3003</v>
      </c>
      <c r="D628">
        <v>-15</v>
      </c>
      <c r="E628">
        <v>6.0203199999999999</v>
      </c>
      <c r="F628">
        <v>9</v>
      </c>
      <c r="G628">
        <v>-999</v>
      </c>
      <c r="H628">
        <v>9</v>
      </c>
      <c r="I628">
        <v>36.107900000000001</v>
      </c>
      <c r="J628">
        <v>0.93992900000000001</v>
      </c>
      <c r="K628">
        <v>1</v>
      </c>
      <c r="L628">
        <v>0</v>
      </c>
    </row>
    <row r="629" spans="1:12" x14ac:dyDescent="0.3">
      <c r="A629">
        <v>4</v>
      </c>
      <c r="B629">
        <v>1991</v>
      </c>
      <c r="C629">
        <v>58.3003</v>
      </c>
      <c r="D629">
        <v>-15</v>
      </c>
      <c r="E629">
        <v>6.0203199999999999</v>
      </c>
      <c r="F629">
        <v>9</v>
      </c>
      <c r="G629">
        <v>-999</v>
      </c>
      <c r="H629">
        <v>9</v>
      </c>
      <c r="I629">
        <v>36.107900000000001</v>
      </c>
      <c r="J629">
        <v>0.93992900000000001</v>
      </c>
      <c r="K629">
        <v>1</v>
      </c>
      <c r="L629">
        <v>0</v>
      </c>
    </row>
    <row r="630" spans="1:12" x14ac:dyDescent="0.3">
      <c r="A630">
        <v>4</v>
      </c>
      <c r="B630">
        <v>1992</v>
      </c>
      <c r="C630">
        <v>58.3003</v>
      </c>
      <c r="D630">
        <v>-15</v>
      </c>
      <c r="E630">
        <v>6.0203199999999999</v>
      </c>
      <c r="F630">
        <v>9</v>
      </c>
      <c r="G630">
        <v>-999</v>
      </c>
      <c r="H630">
        <v>9</v>
      </c>
      <c r="I630">
        <v>36.107900000000001</v>
      </c>
      <c r="J630">
        <v>0.93992900000000001</v>
      </c>
      <c r="K630">
        <v>1</v>
      </c>
      <c r="L630">
        <v>0</v>
      </c>
    </row>
    <row r="631" spans="1:12" x14ac:dyDescent="0.3">
      <c r="A631">
        <v>4</v>
      </c>
      <c r="B631">
        <v>1993</v>
      </c>
      <c r="C631">
        <v>58.3003</v>
      </c>
      <c r="D631">
        <v>-15</v>
      </c>
      <c r="E631">
        <v>6.0203199999999999</v>
      </c>
      <c r="F631">
        <v>9</v>
      </c>
      <c r="G631">
        <v>-999</v>
      </c>
      <c r="H631">
        <v>9</v>
      </c>
      <c r="I631">
        <v>36.107900000000001</v>
      </c>
      <c r="J631">
        <v>0.93992900000000001</v>
      </c>
      <c r="K631">
        <v>1</v>
      </c>
      <c r="L631">
        <v>0</v>
      </c>
    </row>
    <row r="632" spans="1:12" x14ac:dyDescent="0.3">
      <c r="A632">
        <v>4</v>
      </c>
      <c r="B632">
        <v>1994</v>
      </c>
      <c r="C632">
        <v>58.3003</v>
      </c>
      <c r="D632">
        <v>-15</v>
      </c>
      <c r="E632">
        <v>6.0203199999999999</v>
      </c>
      <c r="F632">
        <v>9</v>
      </c>
      <c r="G632">
        <v>-999</v>
      </c>
      <c r="H632">
        <v>9</v>
      </c>
      <c r="I632">
        <v>36.107900000000001</v>
      </c>
      <c r="J632">
        <v>0.93992900000000001</v>
      </c>
      <c r="K632">
        <v>1</v>
      </c>
      <c r="L632">
        <v>0</v>
      </c>
    </row>
    <row r="633" spans="1:12" x14ac:dyDescent="0.3">
      <c r="A633">
        <v>4</v>
      </c>
      <c r="B633">
        <v>1995</v>
      </c>
      <c r="C633">
        <v>58.3003</v>
      </c>
      <c r="D633">
        <v>-15</v>
      </c>
      <c r="E633">
        <v>6.0203199999999999</v>
      </c>
      <c r="F633">
        <v>9</v>
      </c>
      <c r="G633">
        <v>-999</v>
      </c>
      <c r="H633">
        <v>9</v>
      </c>
      <c r="I633">
        <v>36.107900000000001</v>
      </c>
      <c r="J633">
        <v>0.93992900000000001</v>
      </c>
      <c r="K633">
        <v>1</v>
      </c>
      <c r="L633">
        <v>0</v>
      </c>
    </row>
    <row r="634" spans="1:12" x14ac:dyDescent="0.3">
      <c r="A634">
        <v>4</v>
      </c>
      <c r="B634">
        <v>1996</v>
      </c>
      <c r="C634">
        <v>58.3003</v>
      </c>
      <c r="D634">
        <v>-15</v>
      </c>
      <c r="E634">
        <v>6.0203199999999999</v>
      </c>
      <c r="F634">
        <v>9</v>
      </c>
      <c r="G634">
        <v>-999</v>
      </c>
      <c r="H634">
        <v>9</v>
      </c>
      <c r="I634">
        <v>36.107900000000001</v>
      </c>
      <c r="J634">
        <v>0.93992900000000001</v>
      </c>
      <c r="K634">
        <v>1</v>
      </c>
      <c r="L634">
        <v>0</v>
      </c>
    </row>
    <row r="635" spans="1:12" x14ac:dyDescent="0.3">
      <c r="A635">
        <v>4</v>
      </c>
      <c r="B635">
        <v>1997</v>
      </c>
      <c r="C635">
        <v>58.3003</v>
      </c>
      <c r="D635">
        <v>-15</v>
      </c>
      <c r="E635">
        <v>6.0203199999999999</v>
      </c>
      <c r="F635">
        <v>9</v>
      </c>
      <c r="G635">
        <v>-999</v>
      </c>
      <c r="H635">
        <v>9</v>
      </c>
      <c r="I635">
        <v>36.107900000000001</v>
      </c>
      <c r="J635">
        <v>0.93992900000000001</v>
      </c>
      <c r="K635">
        <v>1</v>
      </c>
      <c r="L635">
        <v>0</v>
      </c>
    </row>
    <row r="636" spans="1:12" x14ac:dyDescent="0.3">
      <c r="A636">
        <v>4</v>
      </c>
      <c r="B636">
        <v>1998</v>
      </c>
      <c r="C636">
        <v>58.3003</v>
      </c>
      <c r="D636">
        <v>-15</v>
      </c>
      <c r="E636">
        <v>6.0203199999999999</v>
      </c>
      <c r="F636">
        <v>9</v>
      </c>
      <c r="G636">
        <v>-999</v>
      </c>
      <c r="H636">
        <v>9</v>
      </c>
      <c r="I636">
        <v>36.107900000000001</v>
      </c>
      <c r="J636">
        <v>0.93992900000000001</v>
      </c>
      <c r="K636">
        <v>1</v>
      </c>
      <c r="L636">
        <v>0</v>
      </c>
    </row>
    <row r="637" spans="1:12" x14ac:dyDescent="0.3">
      <c r="A637">
        <v>4</v>
      </c>
      <c r="B637">
        <v>1999</v>
      </c>
      <c r="C637">
        <v>58.3003</v>
      </c>
      <c r="D637">
        <v>-15</v>
      </c>
      <c r="E637">
        <v>6.0203199999999999</v>
      </c>
      <c r="F637">
        <v>9</v>
      </c>
      <c r="G637">
        <v>-999</v>
      </c>
      <c r="H637">
        <v>9</v>
      </c>
      <c r="I637">
        <v>36.107900000000001</v>
      </c>
      <c r="J637">
        <v>0.93992900000000001</v>
      </c>
      <c r="K637">
        <v>1</v>
      </c>
      <c r="L637">
        <v>0</v>
      </c>
    </row>
    <row r="638" spans="1:12" x14ac:dyDescent="0.3">
      <c r="A638">
        <v>4</v>
      </c>
      <c r="B638">
        <v>2000</v>
      </c>
      <c r="C638">
        <v>58.3003</v>
      </c>
      <c r="D638">
        <v>-15</v>
      </c>
      <c r="E638">
        <v>6.0203199999999999</v>
      </c>
      <c r="F638">
        <v>9</v>
      </c>
      <c r="G638">
        <v>-999</v>
      </c>
      <c r="H638">
        <v>9</v>
      </c>
      <c r="I638">
        <v>36.107900000000001</v>
      </c>
      <c r="J638">
        <v>0.93992900000000001</v>
      </c>
      <c r="K638">
        <v>1</v>
      </c>
      <c r="L638">
        <v>0</v>
      </c>
    </row>
    <row r="639" spans="1:12" x14ac:dyDescent="0.3">
      <c r="A639">
        <v>4</v>
      </c>
      <c r="B639">
        <v>2001</v>
      </c>
      <c r="C639">
        <v>58.3003</v>
      </c>
      <c r="D639">
        <v>-15</v>
      </c>
      <c r="E639">
        <v>6.0203199999999999</v>
      </c>
      <c r="F639">
        <v>9</v>
      </c>
      <c r="G639">
        <v>-999</v>
      </c>
      <c r="H639">
        <v>9</v>
      </c>
      <c r="I639">
        <v>36.107900000000001</v>
      </c>
      <c r="J639">
        <v>0.93992900000000001</v>
      </c>
      <c r="K639">
        <v>1</v>
      </c>
      <c r="L639">
        <v>0</v>
      </c>
    </row>
    <row r="640" spans="1:12" x14ac:dyDescent="0.3">
      <c r="A640">
        <v>4</v>
      </c>
      <c r="B640">
        <v>2002</v>
      </c>
      <c r="C640">
        <v>58.3003</v>
      </c>
      <c r="D640">
        <v>-15</v>
      </c>
      <c r="E640">
        <v>6.0203199999999999</v>
      </c>
      <c r="F640">
        <v>9</v>
      </c>
      <c r="G640">
        <v>-999</v>
      </c>
      <c r="H640">
        <v>9</v>
      </c>
      <c r="I640">
        <v>36.107900000000001</v>
      </c>
      <c r="J640">
        <v>0.93992900000000001</v>
      </c>
      <c r="K640">
        <v>1</v>
      </c>
      <c r="L640">
        <v>0</v>
      </c>
    </row>
    <row r="641" spans="1:12" x14ac:dyDescent="0.3">
      <c r="A641">
        <v>4</v>
      </c>
      <c r="B641">
        <v>2003</v>
      </c>
      <c r="C641">
        <v>58.3003</v>
      </c>
      <c r="D641">
        <v>-15</v>
      </c>
      <c r="E641">
        <v>6.0203199999999999</v>
      </c>
      <c r="F641">
        <v>9</v>
      </c>
      <c r="G641">
        <v>-999</v>
      </c>
      <c r="H641">
        <v>9</v>
      </c>
      <c r="I641">
        <v>36.107900000000001</v>
      </c>
      <c r="J641">
        <v>0.93992900000000001</v>
      </c>
      <c r="K641">
        <v>1</v>
      </c>
      <c r="L641">
        <v>0</v>
      </c>
    </row>
    <row r="642" spans="1:12" x14ac:dyDescent="0.3">
      <c r="A642">
        <v>4</v>
      </c>
      <c r="B642">
        <v>2004</v>
      </c>
      <c r="C642">
        <v>58.3003</v>
      </c>
      <c r="D642">
        <v>-15</v>
      </c>
      <c r="E642">
        <v>6.0203199999999999</v>
      </c>
      <c r="F642">
        <v>9</v>
      </c>
      <c r="G642">
        <v>-999</v>
      </c>
      <c r="H642">
        <v>9</v>
      </c>
      <c r="I642">
        <v>36.107900000000001</v>
      </c>
      <c r="J642">
        <v>0.93992900000000001</v>
      </c>
      <c r="K642">
        <v>1</v>
      </c>
      <c r="L642">
        <v>0</v>
      </c>
    </row>
    <row r="643" spans="1:12" x14ac:dyDescent="0.3">
      <c r="A643">
        <v>4</v>
      </c>
      <c r="B643">
        <v>2005</v>
      </c>
      <c r="C643">
        <v>58.3003</v>
      </c>
      <c r="D643">
        <v>-15</v>
      </c>
      <c r="E643">
        <v>6.0203199999999999</v>
      </c>
      <c r="F643">
        <v>9</v>
      </c>
      <c r="G643">
        <v>-999</v>
      </c>
      <c r="H643">
        <v>9</v>
      </c>
      <c r="I643">
        <v>36.107900000000001</v>
      </c>
      <c r="J643">
        <v>0.93992900000000001</v>
      </c>
      <c r="K643">
        <v>1</v>
      </c>
      <c r="L643">
        <v>0</v>
      </c>
    </row>
    <row r="644" spans="1:12" x14ac:dyDescent="0.3">
      <c r="A644">
        <v>4</v>
      </c>
      <c r="B644">
        <v>2006</v>
      </c>
      <c r="C644">
        <v>58.3003</v>
      </c>
      <c r="D644">
        <v>-15</v>
      </c>
      <c r="E644">
        <v>6.0203199999999999</v>
      </c>
      <c r="F644">
        <v>9</v>
      </c>
      <c r="G644">
        <v>-999</v>
      </c>
      <c r="H644">
        <v>9</v>
      </c>
      <c r="I644">
        <v>36.107900000000001</v>
      </c>
      <c r="J644">
        <v>0.93992900000000001</v>
      </c>
      <c r="K644">
        <v>1</v>
      </c>
      <c r="L644">
        <v>0</v>
      </c>
    </row>
    <row r="645" spans="1:12" x14ac:dyDescent="0.3">
      <c r="A645">
        <v>4</v>
      </c>
      <c r="B645">
        <v>2007</v>
      </c>
      <c r="C645">
        <v>58.3003</v>
      </c>
      <c r="D645">
        <v>-15</v>
      </c>
      <c r="E645">
        <v>6.0203199999999999</v>
      </c>
      <c r="F645">
        <v>9</v>
      </c>
      <c r="G645">
        <v>-999</v>
      </c>
      <c r="H645">
        <v>9</v>
      </c>
      <c r="I645">
        <v>36.107900000000001</v>
      </c>
      <c r="J645">
        <v>0.93992900000000001</v>
      </c>
      <c r="K645">
        <v>1</v>
      </c>
      <c r="L645">
        <v>0</v>
      </c>
    </row>
    <row r="646" spans="1:12" x14ac:dyDescent="0.3">
      <c r="A646">
        <v>4</v>
      </c>
      <c r="B646">
        <v>2008</v>
      </c>
      <c r="C646">
        <v>58.3003</v>
      </c>
      <c r="D646">
        <v>-15</v>
      </c>
      <c r="E646">
        <v>6.0203199999999999</v>
      </c>
      <c r="F646">
        <v>9</v>
      </c>
      <c r="G646">
        <v>-999</v>
      </c>
      <c r="H646">
        <v>9</v>
      </c>
      <c r="I646">
        <v>36.107900000000001</v>
      </c>
      <c r="J646">
        <v>0.93992900000000001</v>
      </c>
      <c r="K646">
        <v>1</v>
      </c>
      <c r="L646">
        <v>0</v>
      </c>
    </row>
    <row r="647" spans="1:12" x14ac:dyDescent="0.3">
      <c r="A647">
        <v>4</v>
      </c>
      <c r="B647">
        <v>2009</v>
      </c>
      <c r="C647">
        <v>58.3003</v>
      </c>
      <c r="D647">
        <v>-15</v>
      </c>
      <c r="E647">
        <v>6.0203199999999999</v>
      </c>
      <c r="F647">
        <v>9</v>
      </c>
      <c r="G647">
        <v>-999</v>
      </c>
      <c r="H647">
        <v>9</v>
      </c>
      <c r="I647">
        <v>36.107900000000001</v>
      </c>
      <c r="J647">
        <v>0.93992900000000001</v>
      </c>
      <c r="K647">
        <v>1</v>
      </c>
      <c r="L647">
        <v>0</v>
      </c>
    </row>
    <row r="648" spans="1:12" x14ac:dyDescent="0.3">
      <c r="A648">
        <v>4</v>
      </c>
      <c r="B648">
        <v>2010</v>
      </c>
      <c r="C648">
        <v>58.3003</v>
      </c>
      <c r="D648">
        <v>-15</v>
      </c>
      <c r="E648">
        <v>6.0203199999999999</v>
      </c>
      <c r="F648">
        <v>9</v>
      </c>
      <c r="G648">
        <v>-999</v>
      </c>
      <c r="H648">
        <v>9</v>
      </c>
      <c r="I648">
        <v>36.107900000000001</v>
      </c>
      <c r="J648">
        <v>0.93992900000000001</v>
      </c>
      <c r="K648">
        <v>1</v>
      </c>
      <c r="L648">
        <v>0</v>
      </c>
    </row>
    <row r="649" spans="1:12" x14ac:dyDescent="0.3">
      <c r="A649">
        <v>4</v>
      </c>
      <c r="B649">
        <v>2011</v>
      </c>
      <c r="C649">
        <v>58.3003</v>
      </c>
      <c r="D649">
        <v>-15</v>
      </c>
      <c r="E649">
        <v>6.0203199999999999</v>
      </c>
      <c r="F649">
        <v>9</v>
      </c>
      <c r="G649">
        <v>-999</v>
      </c>
      <c r="H649">
        <v>9</v>
      </c>
      <c r="I649">
        <v>36.107900000000001</v>
      </c>
      <c r="J649">
        <v>0.93992900000000001</v>
      </c>
      <c r="K649">
        <v>1</v>
      </c>
      <c r="L649">
        <v>0</v>
      </c>
    </row>
    <row r="650" spans="1:12" x14ac:dyDescent="0.3">
      <c r="A650">
        <v>4</v>
      </c>
      <c r="B650">
        <v>2012</v>
      </c>
      <c r="C650">
        <v>58.3003</v>
      </c>
      <c r="D650">
        <v>-15</v>
      </c>
      <c r="E650">
        <v>6.0203199999999999</v>
      </c>
      <c r="F650">
        <v>9</v>
      </c>
      <c r="G650">
        <v>-999</v>
      </c>
      <c r="H650">
        <v>9</v>
      </c>
      <c r="I650">
        <v>36.107900000000001</v>
      </c>
      <c r="J650">
        <v>0.93992900000000001</v>
      </c>
      <c r="K650">
        <v>1</v>
      </c>
      <c r="L650">
        <v>0</v>
      </c>
    </row>
    <row r="651" spans="1:12" x14ac:dyDescent="0.3">
      <c r="A651">
        <v>4</v>
      </c>
      <c r="B651">
        <v>2013</v>
      </c>
      <c r="C651">
        <v>58.3003</v>
      </c>
      <c r="D651">
        <v>-15</v>
      </c>
      <c r="E651">
        <v>6.0203199999999999</v>
      </c>
      <c r="F651">
        <v>9</v>
      </c>
      <c r="G651">
        <v>-999</v>
      </c>
      <c r="H651">
        <v>9</v>
      </c>
      <c r="I651">
        <v>36.107900000000001</v>
      </c>
      <c r="J651">
        <v>0.93992900000000001</v>
      </c>
      <c r="K651">
        <v>1</v>
      </c>
      <c r="L651">
        <v>0</v>
      </c>
    </row>
    <row r="652" spans="1:12" x14ac:dyDescent="0.3">
      <c r="A652">
        <v>4</v>
      </c>
      <c r="B652">
        <v>2014</v>
      </c>
      <c r="C652">
        <v>58.3003</v>
      </c>
      <c r="D652">
        <v>-15</v>
      </c>
      <c r="E652">
        <v>6.0203199999999999</v>
      </c>
      <c r="F652">
        <v>9</v>
      </c>
      <c r="G652">
        <v>-999</v>
      </c>
      <c r="H652">
        <v>9</v>
      </c>
      <c r="I652">
        <v>36.107900000000001</v>
      </c>
      <c r="J652">
        <v>0.93992900000000001</v>
      </c>
      <c r="K652">
        <v>1</v>
      </c>
      <c r="L652">
        <v>0</v>
      </c>
    </row>
    <row r="653" spans="1:12" x14ac:dyDescent="0.3">
      <c r="A653">
        <v>4</v>
      </c>
      <c r="B653">
        <v>2015</v>
      </c>
      <c r="C653">
        <v>43.6982</v>
      </c>
      <c r="D653">
        <v>-9.71936</v>
      </c>
      <c r="E653">
        <v>4.5768399999999998</v>
      </c>
      <c r="F653">
        <v>9</v>
      </c>
      <c r="G653">
        <v>-999</v>
      </c>
      <c r="H653">
        <v>-999</v>
      </c>
      <c r="I653">
        <v>40.709699999999998</v>
      </c>
      <c r="J653">
        <v>1.93763</v>
      </c>
      <c r="K653">
        <v>1</v>
      </c>
      <c r="L653">
        <v>0</v>
      </c>
    </row>
    <row r="654" spans="1:12" x14ac:dyDescent="0.3">
      <c r="A654">
        <v>4</v>
      </c>
      <c r="B654">
        <v>2016</v>
      </c>
      <c r="C654">
        <v>43.6982</v>
      </c>
      <c r="D654">
        <v>-9.71936</v>
      </c>
      <c r="E654">
        <v>4.5768399999999998</v>
      </c>
      <c r="F654">
        <v>9</v>
      </c>
      <c r="G654">
        <v>-999</v>
      </c>
      <c r="H654">
        <v>-999</v>
      </c>
      <c r="I654">
        <v>40.709699999999998</v>
      </c>
      <c r="J654">
        <v>1.93763</v>
      </c>
      <c r="K654">
        <v>1</v>
      </c>
      <c r="L654">
        <v>0</v>
      </c>
    </row>
    <row r="655" spans="1:12" x14ac:dyDescent="0.3">
      <c r="A655">
        <v>4</v>
      </c>
      <c r="B655">
        <v>2017</v>
      </c>
      <c r="C655">
        <v>43.6982</v>
      </c>
      <c r="D655">
        <v>-9.71936</v>
      </c>
      <c r="E655">
        <v>4.5768399999999998</v>
      </c>
      <c r="F655">
        <v>9</v>
      </c>
      <c r="G655">
        <v>-999</v>
      </c>
      <c r="H655">
        <v>-999</v>
      </c>
      <c r="I655">
        <v>40.709699999999998</v>
      </c>
      <c r="J655">
        <v>1.93763</v>
      </c>
      <c r="K655">
        <v>1</v>
      </c>
      <c r="L655">
        <v>0</v>
      </c>
    </row>
    <row r="656" spans="1:12" x14ac:dyDescent="0.3">
      <c r="A656">
        <v>4</v>
      </c>
      <c r="B656">
        <v>2018</v>
      </c>
      <c r="C656">
        <v>43.6982</v>
      </c>
      <c r="D656">
        <v>-9.71936</v>
      </c>
      <c r="E656">
        <v>4.5768399999999998</v>
      </c>
      <c r="F656">
        <v>9</v>
      </c>
      <c r="G656">
        <v>-999</v>
      </c>
      <c r="H656">
        <v>-999</v>
      </c>
      <c r="I656">
        <v>40.709699999999998</v>
      </c>
      <c r="J656">
        <v>1.93763</v>
      </c>
      <c r="K656">
        <v>1</v>
      </c>
      <c r="L656">
        <v>0</v>
      </c>
    </row>
    <row r="657" spans="1:8" x14ac:dyDescent="0.3">
      <c r="A657">
        <v>6</v>
      </c>
      <c r="B657">
        <v>1985</v>
      </c>
      <c r="C657">
        <v>51.360700000000001</v>
      </c>
      <c r="D657">
        <v>-15</v>
      </c>
      <c r="E657">
        <v>5.5112199999999998</v>
      </c>
      <c r="F657">
        <v>3.0464799999999999</v>
      </c>
      <c r="G657">
        <v>-999</v>
      </c>
      <c r="H657">
        <v>9</v>
      </c>
    </row>
    <row r="658" spans="1:8" x14ac:dyDescent="0.3">
      <c r="A658">
        <v>6</v>
      </c>
      <c r="B658">
        <v>1986</v>
      </c>
      <c r="C658">
        <v>51.360700000000001</v>
      </c>
      <c r="D658">
        <v>-15</v>
      </c>
      <c r="E658">
        <v>5.5112199999999998</v>
      </c>
      <c r="F658">
        <v>3.0464799999999999</v>
      </c>
      <c r="G658">
        <v>-999</v>
      </c>
      <c r="H658">
        <v>9</v>
      </c>
    </row>
    <row r="659" spans="1:8" x14ac:dyDescent="0.3">
      <c r="A659">
        <v>6</v>
      </c>
      <c r="B659">
        <v>1987</v>
      </c>
      <c r="C659">
        <v>51.360700000000001</v>
      </c>
      <c r="D659">
        <v>-15</v>
      </c>
      <c r="E659">
        <v>5.5112199999999998</v>
      </c>
      <c r="F659">
        <v>3.0464799999999999</v>
      </c>
      <c r="G659">
        <v>-999</v>
      </c>
      <c r="H659">
        <v>9</v>
      </c>
    </row>
    <row r="660" spans="1:8" x14ac:dyDescent="0.3">
      <c r="A660">
        <v>6</v>
      </c>
      <c r="B660">
        <v>1988</v>
      </c>
      <c r="C660">
        <v>51.360700000000001</v>
      </c>
      <c r="D660">
        <v>-15</v>
      </c>
      <c r="E660">
        <v>5.5112199999999998</v>
      </c>
      <c r="F660">
        <v>3.0464799999999999</v>
      </c>
      <c r="G660">
        <v>-999</v>
      </c>
      <c r="H660">
        <v>9</v>
      </c>
    </row>
    <row r="661" spans="1:8" x14ac:dyDescent="0.3">
      <c r="A661">
        <v>6</v>
      </c>
      <c r="B661">
        <v>1989</v>
      </c>
      <c r="C661">
        <v>51.360700000000001</v>
      </c>
      <c r="D661">
        <v>-15</v>
      </c>
      <c r="E661">
        <v>5.5112199999999998</v>
      </c>
      <c r="F661">
        <v>3.0464799999999999</v>
      </c>
      <c r="G661">
        <v>-999</v>
      </c>
      <c r="H661">
        <v>9</v>
      </c>
    </row>
    <row r="662" spans="1:8" x14ac:dyDescent="0.3">
      <c r="A662">
        <v>6</v>
      </c>
      <c r="B662">
        <v>1990</v>
      </c>
      <c r="C662">
        <v>51.360700000000001</v>
      </c>
      <c r="D662">
        <v>-15</v>
      </c>
      <c r="E662">
        <v>5.5112199999999998</v>
      </c>
      <c r="F662">
        <v>3.0464799999999999</v>
      </c>
      <c r="G662">
        <v>-999</v>
      </c>
      <c r="H662">
        <v>9</v>
      </c>
    </row>
    <row r="663" spans="1:8" x14ac:dyDescent="0.3">
      <c r="A663">
        <v>6</v>
      </c>
      <c r="B663">
        <v>1991</v>
      </c>
      <c r="C663">
        <v>51.360700000000001</v>
      </c>
      <c r="D663">
        <v>-15</v>
      </c>
      <c r="E663">
        <v>5.5112199999999998</v>
      </c>
      <c r="F663">
        <v>3.0464799999999999</v>
      </c>
      <c r="G663">
        <v>-999</v>
      </c>
      <c r="H663">
        <v>9</v>
      </c>
    </row>
    <row r="664" spans="1:8" x14ac:dyDescent="0.3">
      <c r="A664">
        <v>6</v>
      </c>
      <c r="B664">
        <v>1992</v>
      </c>
      <c r="C664">
        <v>51.360700000000001</v>
      </c>
      <c r="D664">
        <v>-15</v>
      </c>
      <c r="E664">
        <v>5.5112199999999998</v>
      </c>
      <c r="F664">
        <v>3.0464799999999999</v>
      </c>
      <c r="G664">
        <v>-999</v>
      </c>
      <c r="H664">
        <v>9</v>
      </c>
    </row>
    <row r="665" spans="1:8" x14ac:dyDescent="0.3">
      <c r="A665">
        <v>6</v>
      </c>
      <c r="B665">
        <v>1993</v>
      </c>
      <c r="C665">
        <v>51.360700000000001</v>
      </c>
      <c r="D665">
        <v>-15</v>
      </c>
      <c r="E665">
        <v>5.5112199999999998</v>
      </c>
      <c r="F665">
        <v>3.0464799999999999</v>
      </c>
      <c r="G665">
        <v>-999</v>
      </c>
      <c r="H665">
        <v>9</v>
      </c>
    </row>
    <row r="666" spans="1:8" x14ac:dyDescent="0.3">
      <c r="A666">
        <v>6</v>
      </c>
      <c r="B666">
        <v>1994</v>
      </c>
      <c r="C666">
        <v>51.360700000000001</v>
      </c>
      <c r="D666">
        <v>-15</v>
      </c>
      <c r="E666">
        <v>5.5112199999999998</v>
      </c>
      <c r="F666">
        <v>3.0464799999999999</v>
      </c>
      <c r="G666">
        <v>-999</v>
      </c>
      <c r="H666">
        <v>9</v>
      </c>
    </row>
    <row r="667" spans="1:8" x14ac:dyDescent="0.3">
      <c r="A667">
        <v>6</v>
      </c>
      <c r="B667">
        <v>1995</v>
      </c>
      <c r="C667">
        <v>51.360700000000001</v>
      </c>
      <c r="D667">
        <v>-15</v>
      </c>
      <c r="E667">
        <v>5.5112199999999998</v>
      </c>
      <c r="F667">
        <v>3.0464799999999999</v>
      </c>
      <c r="G667">
        <v>-999</v>
      </c>
      <c r="H667">
        <v>9</v>
      </c>
    </row>
    <row r="668" spans="1:8" x14ac:dyDescent="0.3">
      <c r="A668">
        <v>6</v>
      </c>
      <c r="B668">
        <v>1996</v>
      </c>
      <c r="C668">
        <v>51.360700000000001</v>
      </c>
      <c r="D668">
        <v>-15</v>
      </c>
      <c r="E668">
        <v>5.5112199999999998</v>
      </c>
      <c r="F668">
        <v>3.0464799999999999</v>
      </c>
      <c r="G668">
        <v>-999</v>
      </c>
      <c r="H668">
        <v>9</v>
      </c>
    </row>
    <row r="669" spans="1:8" x14ac:dyDescent="0.3">
      <c r="A669">
        <v>6</v>
      </c>
      <c r="B669">
        <v>1997</v>
      </c>
      <c r="C669">
        <v>51.360700000000001</v>
      </c>
      <c r="D669">
        <v>-15</v>
      </c>
      <c r="E669">
        <v>5.5112199999999998</v>
      </c>
      <c r="F669">
        <v>3.0464799999999999</v>
      </c>
      <c r="G669">
        <v>-999</v>
      </c>
      <c r="H669">
        <v>9</v>
      </c>
    </row>
    <row r="670" spans="1:8" x14ac:dyDescent="0.3">
      <c r="A670">
        <v>6</v>
      </c>
      <c r="B670">
        <v>1998</v>
      </c>
      <c r="C670">
        <v>51.360700000000001</v>
      </c>
      <c r="D670">
        <v>-15</v>
      </c>
      <c r="E670">
        <v>5.5112199999999998</v>
      </c>
      <c r="F670">
        <v>3.0464799999999999</v>
      </c>
      <c r="G670">
        <v>-999</v>
      </c>
      <c r="H670">
        <v>9</v>
      </c>
    </row>
    <row r="671" spans="1:8" x14ac:dyDescent="0.3">
      <c r="A671">
        <v>6</v>
      </c>
      <c r="B671">
        <v>1999</v>
      </c>
      <c r="C671">
        <v>51.360700000000001</v>
      </c>
      <c r="D671">
        <v>-15</v>
      </c>
      <c r="E671">
        <v>5.5112199999999998</v>
      </c>
      <c r="F671">
        <v>3.0464799999999999</v>
      </c>
      <c r="G671">
        <v>-999</v>
      </c>
      <c r="H671">
        <v>9</v>
      </c>
    </row>
    <row r="672" spans="1:8" x14ac:dyDescent="0.3">
      <c r="A672">
        <v>6</v>
      </c>
      <c r="B672">
        <v>2000</v>
      </c>
      <c r="C672">
        <v>51.360700000000001</v>
      </c>
      <c r="D672">
        <v>-15</v>
      </c>
      <c r="E672">
        <v>5.5112199999999998</v>
      </c>
      <c r="F672">
        <v>3.0464799999999999</v>
      </c>
      <c r="G672">
        <v>-999</v>
      </c>
      <c r="H672">
        <v>9</v>
      </c>
    </row>
    <row r="673" spans="1:8" x14ac:dyDescent="0.3">
      <c r="A673">
        <v>6</v>
      </c>
      <c r="B673">
        <v>2001</v>
      </c>
      <c r="C673">
        <v>51.360700000000001</v>
      </c>
      <c r="D673">
        <v>-15</v>
      </c>
      <c r="E673">
        <v>5.5112199999999998</v>
      </c>
      <c r="F673">
        <v>3.0464799999999999</v>
      </c>
      <c r="G673">
        <v>-999</v>
      </c>
      <c r="H673">
        <v>9</v>
      </c>
    </row>
    <row r="674" spans="1:8" x14ac:dyDescent="0.3">
      <c r="A674">
        <v>6</v>
      </c>
      <c r="B674">
        <v>2002</v>
      </c>
      <c r="C674">
        <v>51.360700000000001</v>
      </c>
      <c r="D674">
        <v>-15</v>
      </c>
      <c r="E674">
        <v>5.5112199999999998</v>
      </c>
      <c r="F674">
        <v>3.0464799999999999</v>
      </c>
      <c r="G674">
        <v>-999</v>
      </c>
      <c r="H674">
        <v>9</v>
      </c>
    </row>
    <row r="675" spans="1:8" x14ac:dyDescent="0.3">
      <c r="A675">
        <v>6</v>
      </c>
      <c r="B675">
        <v>2003</v>
      </c>
      <c r="C675">
        <v>51.360700000000001</v>
      </c>
      <c r="D675">
        <v>-15</v>
      </c>
      <c r="E675">
        <v>5.5112199999999998</v>
      </c>
      <c r="F675">
        <v>3.0464799999999999</v>
      </c>
      <c r="G675">
        <v>-999</v>
      </c>
      <c r="H675">
        <v>9</v>
      </c>
    </row>
    <row r="676" spans="1:8" x14ac:dyDescent="0.3">
      <c r="A676">
        <v>6</v>
      </c>
      <c r="B676">
        <v>2004</v>
      </c>
      <c r="C676">
        <v>51.360700000000001</v>
      </c>
      <c r="D676">
        <v>-15</v>
      </c>
      <c r="E676">
        <v>5.5112199999999998</v>
      </c>
      <c r="F676">
        <v>3.0464799999999999</v>
      </c>
      <c r="G676">
        <v>-999</v>
      </c>
      <c r="H676">
        <v>9</v>
      </c>
    </row>
    <row r="677" spans="1:8" x14ac:dyDescent="0.3">
      <c r="A677">
        <v>6</v>
      </c>
      <c r="B677">
        <v>2005</v>
      </c>
      <c r="C677">
        <v>51.360700000000001</v>
      </c>
      <c r="D677">
        <v>-15</v>
      </c>
      <c r="E677">
        <v>5.5112199999999998</v>
      </c>
      <c r="F677">
        <v>3.0464799999999999</v>
      </c>
      <c r="G677">
        <v>-999</v>
      </c>
      <c r="H677">
        <v>9</v>
      </c>
    </row>
    <row r="678" spans="1:8" x14ac:dyDescent="0.3">
      <c r="A678">
        <v>6</v>
      </c>
      <c r="B678">
        <v>2006</v>
      </c>
      <c r="C678">
        <v>51.360700000000001</v>
      </c>
      <c r="D678">
        <v>-15</v>
      </c>
      <c r="E678">
        <v>5.5112199999999998</v>
      </c>
      <c r="F678">
        <v>3.0464799999999999</v>
      </c>
      <c r="G678">
        <v>-999</v>
      </c>
      <c r="H678">
        <v>9</v>
      </c>
    </row>
    <row r="679" spans="1:8" x14ac:dyDescent="0.3">
      <c r="A679">
        <v>6</v>
      </c>
      <c r="B679">
        <v>2007</v>
      </c>
      <c r="C679">
        <v>51.360700000000001</v>
      </c>
      <c r="D679">
        <v>-15</v>
      </c>
      <c r="E679">
        <v>5.5112199999999998</v>
      </c>
      <c r="F679">
        <v>3.0464799999999999</v>
      </c>
      <c r="G679">
        <v>-999</v>
      </c>
      <c r="H679">
        <v>9</v>
      </c>
    </row>
    <row r="680" spans="1:8" x14ac:dyDescent="0.3">
      <c r="A680">
        <v>6</v>
      </c>
      <c r="B680">
        <v>2008</v>
      </c>
      <c r="C680">
        <v>51.360700000000001</v>
      </c>
      <c r="D680">
        <v>-15</v>
      </c>
      <c r="E680">
        <v>5.5112199999999998</v>
      </c>
      <c r="F680">
        <v>3.0464799999999999</v>
      </c>
      <c r="G680">
        <v>-999</v>
      </c>
      <c r="H680">
        <v>9</v>
      </c>
    </row>
    <row r="681" spans="1:8" x14ac:dyDescent="0.3">
      <c r="A681">
        <v>6</v>
      </c>
      <c r="B681">
        <v>2009</v>
      </c>
      <c r="C681">
        <v>51.360700000000001</v>
      </c>
      <c r="D681">
        <v>-15</v>
      </c>
      <c r="E681">
        <v>5.5112199999999998</v>
      </c>
      <c r="F681">
        <v>3.0464799999999999</v>
      </c>
      <c r="G681">
        <v>-999</v>
      </c>
      <c r="H681">
        <v>9</v>
      </c>
    </row>
    <row r="682" spans="1:8" x14ac:dyDescent="0.3">
      <c r="A682">
        <v>6</v>
      </c>
      <c r="B682">
        <v>2010</v>
      </c>
      <c r="C682">
        <v>51.360700000000001</v>
      </c>
      <c r="D682">
        <v>-15</v>
      </c>
      <c r="E682">
        <v>5.5112199999999998</v>
      </c>
      <c r="F682">
        <v>3.0464799999999999</v>
      </c>
      <c r="G682">
        <v>-999</v>
      </c>
      <c r="H682">
        <v>9</v>
      </c>
    </row>
    <row r="683" spans="1:8" x14ac:dyDescent="0.3">
      <c r="A683">
        <v>6</v>
      </c>
      <c r="B683">
        <v>2011</v>
      </c>
      <c r="C683">
        <v>51.360700000000001</v>
      </c>
      <c r="D683">
        <v>-15</v>
      </c>
      <c r="E683">
        <v>5.5112199999999998</v>
      </c>
      <c r="F683">
        <v>3.0464799999999999</v>
      </c>
      <c r="G683">
        <v>-999</v>
      </c>
      <c r="H683">
        <v>9</v>
      </c>
    </row>
    <row r="684" spans="1:8" x14ac:dyDescent="0.3">
      <c r="A684">
        <v>6</v>
      </c>
      <c r="B684">
        <v>2012</v>
      </c>
      <c r="C684">
        <v>51.360700000000001</v>
      </c>
      <c r="D684">
        <v>-15</v>
      </c>
      <c r="E684">
        <v>5.5112199999999998</v>
      </c>
      <c r="F684">
        <v>3.0464799999999999</v>
      </c>
      <c r="G684">
        <v>-999</v>
      </c>
      <c r="H684">
        <v>9</v>
      </c>
    </row>
    <row r="685" spans="1:8" x14ac:dyDescent="0.3">
      <c r="A685">
        <v>6</v>
      </c>
      <c r="B685">
        <v>2013</v>
      </c>
      <c r="C685">
        <v>51.360700000000001</v>
      </c>
      <c r="D685">
        <v>-15</v>
      </c>
      <c r="E685">
        <v>5.5112199999999998</v>
      </c>
      <c r="F685">
        <v>3.0464799999999999</v>
      </c>
      <c r="G685">
        <v>-999</v>
      </c>
      <c r="H685">
        <v>9</v>
      </c>
    </row>
    <row r="686" spans="1:8" x14ac:dyDescent="0.3">
      <c r="A686">
        <v>6</v>
      </c>
      <c r="B686">
        <v>2014</v>
      </c>
      <c r="C686">
        <v>51.360700000000001</v>
      </c>
      <c r="D686">
        <v>-15</v>
      </c>
      <c r="E686">
        <v>5.5112199999999998</v>
      </c>
      <c r="F686">
        <v>3.0464799999999999</v>
      </c>
      <c r="G686">
        <v>-999</v>
      </c>
      <c r="H686">
        <v>9</v>
      </c>
    </row>
    <row r="687" spans="1:8" x14ac:dyDescent="0.3">
      <c r="A687">
        <v>6</v>
      </c>
      <c r="B687">
        <v>2015</v>
      </c>
      <c r="C687">
        <v>51.360700000000001</v>
      </c>
      <c r="D687">
        <v>-15</v>
      </c>
      <c r="E687">
        <v>5.5112199999999998</v>
      </c>
      <c r="F687">
        <v>3.0464799999999999</v>
      </c>
      <c r="G687">
        <v>-999</v>
      </c>
      <c r="H687">
        <v>9</v>
      </c>
    </row>
    <row r="688" spans="1:8" x14ac:dyDescent="0.3">
      <c r="A688">
        <v>6</v>
      </c>
      <c r="B688">
        <v>2016</v>
      </c>
      <c r="C688">
        <v>51.360700000000001</v>
      </c>
      <c r="D688">
        <v>-15</v>
      </c>
      <c r="E688">
        <v>5.5112199999999998</v>
      </c>
      <c r="F688">
        <v>3.0464799999999999</v>
      </c>
      <c r="G688">
        <v>-999</v>
      </c>
      <c r="H688">
        <v>9</v>
      </c>
    </row>
    <row r="689" spans="1:8" x14ac:dyDescent="0.3">
      <c r="A689">
        <v>6</v>
      </c>
      <c r="B689">
        <v>2017</v>
      </c>
      <c r="C689">
        <v>51.360700000000001</v>
      </c>
      <c r="D689">
        <v>-15</v>
      </c>
      <c r="E689">
        <v>5.5112199999999998</v>
      </c>
      <c r="F689">
        <v>3.0464799999999999</v>
      </c>
      <c r="G689">
        <v>-999</v>
      </c>
      <c r="H689">
        <v>9</v>
      </c>
    </row>
    <row r="690" spans="1:8" x14ac:dyDescent="0.3">
      <c r="A690">
        <v>6</v>
      </c>
      <c r="B690">
        <v>2018</v>
      </c>
      <c r="C690">
        <v>51.360700000000001</v>
      </c>
      <c r="D690">
        <v>-15</v>
      </c>
      <c r="E690">
        <v>5.5112199999999998</v>
      </c>
      <c r="F690">
        <v>3.0464799999999999</v>
      </c>
      <c r="G690">
        <v>-999</v>
      </c>
      <c r="H690">
        <v>9</v>
      </c>
    </row>
    <row r="691" spans="1:8" x14ac:dyDescent="0.3">
      <c r="A691">
        <v>7</v>
      </c>
      <c r="B691">
        <v>1985</v>
      </c>
      <c r="C691">
        <v>24.853000000000002</v>
      </c>
      <c r="D691">
        <v>-15</v>
      </c>
      <c r="E691">
        <v>3.50481</v>
      </c>
      <c r="F691">
        <v>1.5670200000000001</v>
      </c>
      <c r="G691">
        <v>-999</v>
      </c>
      <c r="H691">
        <v>-999</v>
      </c>
    </row>
    <row r="692" spans="1:8" x14ac:dyDescent="0.3">
      <c r="A692">
        <v>7</v>
      </c>
      <c r="B692">
        <v>1986</v>
      </c>
      <c r="C692">
        <v>24.853000000000002</v>
      </c>
      <c r="D692">
        <v>-15</v>
      </c>
      <c r="E692">
        <v>3.50481</v>
      </c>
      <c r="F692">
        <v>1.5670200000000001</v>
      </c>
      <c r="G692">
        <v>-999</v>
      </c>
      <c r="H692">
        <v>-999</v>
      </c>
    </row>
    <row r="693" spans="1:8" x14ac:dyDescent="0.3">
      <c r="A693">
        <v>7</v>
      </c>
      <c r="B693">
        <v>1987</v>
      </c>
      <c r="C693">
        <v>24.853000000000002</v>
      </c>
      <c r="D693">
        <v>-15</v>
      </c>
      <c r="E693">
        <v>3.50481</v>
      </c>
      <c r="F693">
        <v>1.5670200000000001</v>
      </c>
      <c r="G693">
        <v>-999</v>
      </c>
      <c r="H693">
        <v>-999</v>
      </c>
    </row>
    <row r="694" spans="1:8" x14ac:dyDescent="0.3">
      <c r="A694">
        <v>7</v>
      </c>
      <c r="B694">
        <v>1988</v>
      </c>
      <c r="C694">
        <v>24.853000000000002</v>
      </c>
      <c r="D694">
        <v>-15</v>
      </c>
      <c r="E694">
        <v>3.50481</v>
      </c>
      <c r="F694">
        <v>1.5670200000000001</v>
      </c>
      <c r="G694">
        <v>-999</v>
      </c>
      <c r="H694">
        <v>-999</v>
      </c>
    </row>
    <row r="695" spans="1:8" x14ac:dyDescent="0.3">
      <c r="A695">
        <v>7</v>
      </c>
      <c r="B695">
        <v>1989</v>
      </c>
      <c r="C695">
        <v>24.853000000000002</v>
      </c>
      <c r="D695">
        <v>-15</v>
      </c>
      <c r="E695">
        <v>3.50481</v>
      </c>
      <c r="F695">
        <v>1.5670200000000001</v>
      </c>
      <c r="G695">
        <v>-999</v>
      </c>
      <c r="H695">
        <v>-999</v>
      </c>
    </row>
    <row r="696" spans="1:8" x14ac:dyDescent="0.3">
      <c r="A696">
        <v>7</v>
      </c>
      <c r="B696">
        <v>1990</v>
      </c>
      <c r="C696">
        <v>24.853000000000002</v>
      </c>
      <c r="D696">
        <v>-15</v>
      </c>
      <c r="E696">
        <v>3.50481</v>
      </c>
      <c r="F696">
        <v>1.5670200000000001</v>
      </c>
      <c r="G696">
        <v>-999</v>
      </c>
      <c r="H696">
        <v>-999</v>
      </c>
    </row>
    <row r="697" spans="1:8" x14ac:dyDescent="0.3">
      <c r="A697">
        <v>7</v>
      </c>
      <c r="B697">
        <v>1991</v>
      </c>
      <c r="C697">
        <v>24.853000000000002</v>
      </c>
      <c r="D697">
        <v>-15</v>
      </c>
      <c r="E697">
        <v>3.50481</v>
      </c>
      <c r="F697">
        <v>1.5670200000000001</v>
      </c>
      <c r="G697">
        <v>-999</v>
      </c>
      <c r="H697">
        <v>-999</v>
      </c>
    </row>
    <row r="698" spans="1:8" x14ac:dyDescent="0.3">
      <c r="A698">
        <v>7</v>
      </c>
      <c r="B698">
        <v>1992</v>
      </c>
      <c r="C698">
        <v>24.853000000000002</v>
      </c>
      <c r="D698">
        <v>-15</v>
      </c>
      <c r="E698">
        <v>3.50481</v>
      </c>
      <c r="F698">
        <v>1.5670200000000001</v>
      </c>
      <c r="G698">
        <v>-999</v>
      </c>
      <c r="H698">
        <v>-999</v>
      </c>
    </row>
    <row r="699" spans="1:8" x14ac:dyDescent="0.3">
      <c r="A699">
        <v>7</v>
      </c>
      <c r="B699">
        <v>1993</v>
      </c>
      <c r="C699">
        <v>24.853000000000002</v>
      </c>
      <c r="D699">
        <v>-15</v>
      </c>
      <c r="E699">
        <v>3.50481</v>
      </c>
      <c r="F699">
        <v>1.5670200000000001</v>
      </c>
      <c r="G699">
        <v>-999</v>
      </c>
      <c r="H699">
        <v>-999</v>
      </c>
    </row>
    <row r="700" spans="1:8" x14ac:dyDescent="0.3">
      <c r="A700">
        <v>7</v>
      </c>
      <c r="B700">
        <v>1994</v>
      </c>
      <c r="C700">
        <v>24.853000000000002</v>
      </c>
      <c r="D700">
        <v>-15</v>
      </c>
      <c r="E700">
        <v>3.50481</v>
      </c>
      <c r="F700">
        <v>1.5670200000000001</v>
      </c>
      <c r="G700">
        <v>-999</v>
      </c>
      <c r="H700">
        <v>-999</v>
      </c>
    </row>
    <row r="701" spans="1:8" x14ac:dyDescent="0.3">
      <c r="A701">
        <v>7</v>
      </c>
      <c r="B701">
        <v>1995</v>
      </c>
      <c r="C701">
        <v>24.853000000000002</v>
      </c>
      <c r="D701">
        <v>-15</v>
      </c>
      <c r="E701">
        <v>3.50481</v>
      </c>
      <c r="F701">
        <v>1.5670200000000001</v>
      </c>
      <c r="G701">
        <v>-999</v>
      </c>
      <c r="H701">
        <v>-999</v>
      </c>
    </row>
    <row r="702" spans="1:8" x14ac:dyDescent="0.3">
      <c r="A702">
        <v>7</v>
      </c>
      <c r="B702">
        <v>1996</v>
      </c>
      <c r="C702">
        <v>24.853000000000002</v>
      </c>
      <c r="D702">
        <v>-15</v>
      </c>
      <c r="E702">
        <v>3.50481</v>
      </c>
      <c r="F702">
        <v>1.5670200000000001</v>
      </c>
      <c r="G702">
        <v>-999</v>
      </c>
      <c r="H702">
        <v>-999</v>
      </c>
    </row>
    <row r="703" spans="1:8" x14ac:dyDescent="0.3">
      <c r="A703">
        <v>7</v>
      </c>
      <c r="B703">
        <v>1997</v>
      </c>
      <c r="C703">
        <v>24.853000000000002</v>
      </c>
      <c r="D703">
        <v>-15</v>
      </c>
      <c r="E703">
        <v>3.50481</v>
      </c>
      <c r="F703">
        <v>1.5670200000000001</v>
      </c>
      <c r="G703">
        <v>-999</v>
      </c>
      <c r="H703">
        <v>-999</v>
      </c>
    </row>
    <row r="704" spans="1:8" x14ac:dyDescent="0.3">
      <c r="A704">
        <v>7</v>
      </c>
      <c r="B704">
        <v>1998</v>
      </c>
      <c r="C704">
        <v>24.853000000000002</v>
      </c>
      <c r="D704">
        <v>-15</v>
      </c>
      <c r="E704">
        <v>3.50481</v>
      </c>
      <c r="F704">
        <v>1.5670200000000001</v>
      </c>
      <c r="G704">
        <v>-999</v>
      </c>
      <c r="H704">
        <v>-999</v>
      </c>
    </row>
    <row r="705" spans="1:8" x14ac:dyDescent="0.3">
      <c r="A705">
        <v>7</v>
      </c>
      <c r="B705">
        <v>1999</v>
      </c>
      <c r="C705">
        <v>24.853000000000002</v>
      </c>
      <c r="D705">
        <v>-15</v>
      </c>
      <c r="E705">
        <v>3.50481</v>
      </c>
      <c r="F705">
        <v>1.5670200000000001</v>
      </c>
      <c r="G705">
        <v>-999</v>
      </c>
      <c r="H705">
        <v>-999</v>
      </c>
    </row>
    <row r="706" spans="1:8" x14ac:dyDescent="0.3">
      <c r="A706">
        <v>7</v>
      </c>
      <c r="B706">
        <v>2000</v>
      </c>
      <c r="C706">
        <v>24.853000000000002</v>
      </c>
      <c r="D706">
        <v>-15</v>
      </c>
      <c r="E706">
        <v>3.50481</v>
      </c>
      <c r="F706">
        <v>1.5670200000000001</v>
      </c>
      <c r="G706">
        <v>-999</v>
      </c>
      <c r="H706">
        <v>-999</v>
      </c>
    </row>
    <row r="707" spans="1:8" x14ac:dyDescent="0.3">
      <c r="A707">
        <v>7</v>
      </c>
      <c r="B707">
        <v>2001</v>
      </c>
      <c r="C707">
        <v>24.853000000000002</v>
      </c>
      <c r="D707">
        <v>-15</v>
      </c>
      <c r="E707">
        <v>3.50481</v>
      </c>
      <c r="F707">
        <v>1.5670200000000001</v>
      </c>
      <c r="G707">
        <v>-999</v>
      </c>
      <c r="H707">
        <v>-999</v>
      </c>
    </row>
    <row r="708" spans="1:8" x14ac:dyDescent="0.3">
      <c r="A708">
        <v>7</v>
      </c>
      <c r="B708">
        <v>2002</v>
      </c>
      <c r="C708">
        <v>24.853000000000002</v>
      </c>
      <c r="D708">
        <v>-15</v>
      </c>
      <c r="E708">
        <v>3.50481</v>
      </c>
      <c r="F708">
        <v>1.5670200000000001</v>
      </c>
      <c r="G708">
        <v>-999</v>
      </c>
      <c r="H708">
        <v>-999</v>
      </c>
    </row>
    <row r="709" spans="1:8" x14ac:dyDescent="0.3">
      <c r="A709">
        <v>7</v>
      </c>
      <c r="B709">
        <v>2003</v>
      </c>
      <c r="C709">
        <v>24.853000000000002</v>
      </c>
      <c r="D709">
        <v>-15</v>
      </c>
      <c r="E709">
        <v>3.50481</v>
      </c>
      <c r="F709">
        <v>1.5670200000000001</v>
      </c>
      <c r="G709">
        <v>-999</v>
      </c>
      <c r="H709">
        <v>-999</v>
      </c>
    </row>
    <row r="710" spans="1:8" x14ac:dyDescent="0.3">
      <c r="A710">
        <v>7</v>
      </c>
      <c r="B710">
        <v>2004</v>
      </c>
      <c r="C710">
        <v>24.853000000000002</v>
      </c>
      <c r="D710">
        <v>-15</v>
      </c>
      <c r="E710">
        <v>3.50481</v>
      </c>
      <c r="F710">
        <v>1.5670200000000001</v>
      </c>
      <c r="G710">
        <v>-999</v>
      </c>
      <c r="H710">
        <v>-999</v>
      </c>
    </row>
    <row r="711" spans="1:8" x14ac:dyDescent="0.3">
      <c r="A711">
        <v>7</v>
      </c>
      <c r="B711">
        <v>2005</v>
      </c>
      <c r="C711">
        <v>24.853000000000002</v>
      </c>
      <c r="D711">
        <v>-15</v>
      </c>
      <c r="E711">
        <v>3.50481</v>
      </c>
      <c r="F711">
        <v>1.5670200000000001</v>
      </c>
      <c r="G711">
        <v>-999</v>
      </c>
      <c r="H711">
        <v>-999</v>
      </c>
    </row>
    <row r="712" spans="1:8" x14ac:dyDescent="0.3">
      <c r="A712">
        <v>7</v>
      </c>
      <c r="B712">
        <v>2006</v>
      </c>
      <c r="C712">
        <v>24.853000000000002</v>
      </c>
      <c r="D712">
        <v>-15</v>
      </c>
      <c r="E712">
        <v>3.50481</v>
      </c>
      <c r="F712">
        <v>1.5670200000000001</v>
      </c>
      <c r="G712">
        <v>-999</v>
      </c>
      <c r="H712">
        <v>-999</v>
      </c>
    </row>
    <row r="713" spans="1:8" x14ac:dyDescent="0.3">
      <c r="A713">
        <v>7</v>
      </c>
      <c r="B713">
        <v>2007</v>
      </c>
      <c r="C713">
        <v>24.853000000000002</v>
      </c>
      <c r="D713">
        <v>-15</v>
      </c>
      <c r="E713">
        <v>3.50481</v>
      </c>
      <c r="F713">
        <v>1.5670200000000001</v>
      </c>
      <c r="G713">
        <v>-999</v>
      </c>
      <c r="H713">
        <v>-999</v>
      </c>
    </row>
    <row r="714" spans="1:8" x14ac:dyDescent="0.3">
      <c r="A714">
        <v>7</v>
      </c>
      <c r="B714">
        <v>2008</v>
      </c>
      <c r="C714">
        <v>24.853000000000002</v>
      </c>
      <c r="D714">
        <v>-15</v>
      </c>
      <c r="E714">
        <v>3.50481</v>
      </c>
      <c r="F714">
        <v>1.5670200000000001</v>
      </c>
      <c r="G714">
        <v>-999</v>
      </c>
      <c r="H714">
        <v>-999</v>
      </c>
    </row>
    <row r="715" spans="1:8" x14ac:dyDescent="0.3">
      <c r="A715">
        <v>7</v>
      </c>
      <c r="B715">
        <v>2009</v>
      </c>
      <c r="C715">
        <v>24.853000000000002</v>
      </c>
      <c r="D715">
        <v>-15</v>
      </c>
      <c r="E715">
        <v>3.50481</v>
      </c>
      <c r="F715">
        <v>1.5670200000000001</v>
      </c>
      <c r="G715">
        <v>-999</v>
      </c>
      <c r="H715">
        <v>-999</v>
      </c>
    </row>
    <row r="716" spans="1:8" x14ac:dyDescent="0.3">
      <c r="A716">
        <v>7</v>
      </c>
      <c r="B716">
        <v>2010</v>
      </c>
      <c r="C716">
        <v>24.853000000000002</v>
      </c>
      <c r="D716">
        <v>-15</v>
      </c>
      <c r="E716">
        <v>3.50481</v>
      </c>
      <c r="F716">
        <v>1.5670200000000001</v>
      </c>
      <c r="G716">
        <v>-999</v>
      </c>
      <c r="H716">
        <v>-999</v>
      </c>
    </row>
    <row r="717" spans="1:8" x14ac:dyDescent="0.3">
      <c r="A717">
        <v>7</v>
      </c>
      <c r="B717">
        <v>2011</v>
      </c>
      <c r="C717">
        <v>24.853000000000002</v>
      </c>
      <c r="D717">
        <v>-15</v>
      </c>
      <c r="E717">
        <v>3.50481</v>
      </c>
      <c r="F717">
        <v>1.5670200000000001</v>
      </c>
      <c r="G717">
        <v>-999</v>
      </c>
      <c r="H717">
        <v>-999</v>
      </c>
    </row>
    <row r="718" spans="1:8" x14ac:dyDescent="0.3">
      <c r="A718">
        <v>7</v>
      </c>
      <c r="B718">
        <v>2012</v>
      </c>
      <c r="C718">
        <v>24.853000000000002</v>
      </c>
      <c r="D718">
        <v>-15</v>
      </c>
      <c r="E718">
        <v>3.50481</v>
      </c>
      <c r="F718">
        <v>1.5670200000000001</v>
      </c>
      <c r="G718">
        <v>-999</v>
      </c>
      <c r="H718">
        <v>-999</v>
      </c>
    </row>
    <row r="719" spans="1:8" x14ac:dyDescent="0.3">
      <c r="A719">
        <v>7</v>
      </c>
      <c r="B719">
        <v>2013</v>
      </c>
      <c r="C719">
        <v>24.853000000000002</v>
      </c>
      <c r="D719">
        <v>-15</v>
      </c>
      <c r="E719">
        <v>3.50481</v>
      </c>
      <c r="F719">
        <v>1.5670200000000001</v>
      </c>
      <c r="G719">
        <v>-999</v>
      </c>
      <c r="H719">
        <v>-999</v>
      </c>
    </row>
    <row r="720" spans="1:8" x14ac:dyDescent="0.3">
      <c r="A720">
        <v>7</v>
      </c>
      <c r="B720">
        <v>2014</v>
      </c>
      <c r="C720">
        <v>24.853000000000002</v>
      </c>
      <c r="D720">
        <v>-15</v>
      </c>
      <c r="E720">
        <v>3.50481</v>
      </c>
      <c r="F720">
        <v>1.5670200000000001</v>
      </c>
      <c r="G720">
        <v>-999</v>
      </c>
      <c r="H720">
        <v>-999</v>
      </c>
    </row>
    <row r="721" spans="1:8" x14ac:dyDescent="0.3">
      <c r="A721">
        <v>7</v>
      </c>
      <c r="B721">
        <v>2015</v>
      </c>
      <c r="C721">
        <v>24.853000000000002</v>
      </c>
      <c r="D721">
        <v>-15</v>
      </c>
      <c r="E721">
        <v>3.50481</v>
      </c>
      <c r="F721">
        <v>1.5670200000000001</v>
      </c>
      <c r="G721">
        <v>-999</v>
      </c>
      <c r="H721">
        <v>-999</v>
      </c>
    </row>
    <row r="722" spans="1:8" x14ac:dyDescent="0.3">
      <c r="A722">
        <v>7</v>
      </c>
      <c r="B722">
        <v>2016</v>
      </c>
      <c r="C722">
        <v>24.853000000000002</v>
      </c>
      <c r="D722">
        <v>-15</v>
      </c>
      <c r="E722">
        <v>3.50481</v>
      </c>
      <c r="F722">
        <v>1.5670200000000001</v>
      </c>
      <c r="G722">
        <v>-999</v>
      </c>
      <c r="H722">
        <v>-999</v>
      </c>
    </row>
    <row r="723" spans="1:8" x14ac:dyDescent="0.3">
      <c r="A723">
        <v>7</v>
      </c>
      <c r="B723">
        <v>2017</v>
      </c>
      <c r="C723">
        <v>24.853000000000002</v>
      </c>
      <c r="D723">
        <v>-15</v>
      </c>
      <c r="E723">
        <v>3.50481</v>
      </c>
      <c r="F723">
        <v>1.5670200000000001</v>
      </c>
      <c r="G723">
        <v>-999</v>
      </c>
      <c r="H723">
        <v>-999</v>
      </c>
    </row>
    <row r="724" spans="1:8" x14ac:dyDescent="0.3">
      <c r="A724">
        <v>7</v>
      </c>
      <c r="B724">
        <v>2018</v>
      </c>
      <c r="C724">
        <v>24.853000000000002</v>
      </c>
      <c r="D724">
        <v>-15</v>
      </c>
      <c r="E724">
        <v>3.50481</v>
      </c>
      <c r="F724">
        <v>1.5670200000000001</v>
      </c>
      <c r="G724">
        <v>-999</v>
      </c>
      <c r="H724">
        <v>-999</v>
      </c>
    </row>
    <row r="725" spans="1:8" x14ac:dyDescent="0.3">
      <c r="A725">
        <v>8</v>
      </c>
      <c r="B725">
        <v>1985</v>
      </c>
      <c r="C725">
        <v>31.579499999999999</v>
      </c>
      <c r="D725">
        <v>-15</v>
      </c>
      <c r="E725">
        <v>2.89751</v>
      </c>
      <c r="F725">
        <v>6.4545300000000001</v>
      </c>
      <c r="G725">
        <v>-999</v>
      </c>
      <c r="H725">
        <v>-999</v>
      </c>
    </row>
    <row r="726" spans="1:8" x14ac:dyDescent="0.3">
      <c r="A726">
        <v>8</v>
      </c>
      <c r="B726">
        <v>1986</v>
      </c>
      <c r="C726">
        <v>31.579499999999999</v>
      </c>
      <c r="D726">
        <v>-15</v>
      </c>
      <c r="E726">
        <v>2.89751</v>
      </c>
      <c r="F726">
        <v>6.4545300000000001</v>
      </c>
      <c r="G726">
        <v>-999</v>
      </c>
      <c r="H726">
        <v>-999</v>
      </c>
    </row>
    <row r="727" spans="1:8" x14ac:dyDescent="0.3">
      <c r="A727">
        <v>8</v>
      </c>
      <c r="B727">
        <v>1987</v>
      </c>
      <c r="C727">
        <v>31.579499999999999</v>
      </c>
      <c r="D727">
        <v>-15</v>
      </c>
      <c r="E727">
        <v>2.89751</v>
      </c>
      <c r="F727">
        <v>6.4545300000000001</v>
      </c>
      <c r="G727">
        <v>-999</v>
      </c>
      <c r="H727">
        <v>-999</v>
      </c>
    </row>
    <row r="728" spans="1:8" x14ac:dyDescent="0.3">
      <c r="A728">
        <v>8</v>
      </c>
      <c r="B728">
        <v>1988</v>
      </c>
      <c r="C728">
        <v>31.579499999999999</v>
      </c>
      <c r="D728">
        <v>-15</v>
      </c>
      <c r="E728">
        <v>2.89751</v>
      </c>
      <c r="F728">
        <v>6.4545300000000001</v>
      </c>
      <c r="G728">
        <v>-999</v>
      </c>
      <c r="H728">
        <v>-999</v>
      </c>
    </row>
    <row r="729" spans="1:8" x14ac:dyDescent="0.3">
      <c r="A729">
        <v>8</v>
      </c>
      <c r="B729">
        <v>1989</v>
      </c>
      <c r="C729">
        <v>31.579499999999999</v>
      </c>
      <c r="D729">
        <v>-15</v>
      </c>
      <c r="E729">
        <v>2.89751</v>
      </c>
      <c r="F729">
        <v>6.4545300000000001</v>
      </c>
      <c r="G729">
        <v>-999</v>
      </c>
      <c r="H729">
        <v>-999</v>
      </c>
    </row>
    <row r="730" spans="1:8" x14ac:dyDescent="0.3">
      <c r="A730">
        <v>8</v>
      </c>
      <c r="B730">
        <v>1990</v>
      </c>
      <c r="C730">
        <v>31.579499999999999</v>
      </c>
      <c r="D730">
        <v>-15</v>
      </c>
      <c r="E730">
        <v>2.89751</v>
      </c>
      <c r="F730">
        <v>6.4545300000000001</v>
      </c>
      <c r="G730">
        <v>-999</v>
      </c>
      <c r="H730">
        <v>-999</v>
      </c>
    </row>
    <row r="731" spans="1:8" x14ac:dyDescent="0.3">
      <c r="A731">
        <v>8</v>
      </c>
      <c r="B731">
        <v>1991</v>
      </c>
      <c r="C731">
        <v>31.579499999999999</v>
      </c>
      <c r="D731">
        <v>-15</v>
      </c>
      <c r="E731">
        <v>2.89751</v>
      </c>
      <c r="F731">
        <v>6.4545300000000001</v>
      </c>
      <c r="G731">
        <v>-999</v>
      </c>
      <c r="H731">
        <v>-999</v>
      </c>
    </row>
    <row r="732" spans="1:8" x14ac:dyDescent="0.3">
      <c r="A732">
        <v>8</v>
      </c>
      <c r="B732">
        <v>1992</v>
      </c>
      <c r="C732">
        <v>31.579499999999999</v>
      </c>
      <c r="D732">
        <v>-15</v>
      </c>
      <c r="E732">
        <v>2.89751</v>
      </c>
      <c r="F732">
        <v>6.4545300000000001</v>
      </c>
      <c r="G732">
        <v>-999</v>
      </c>
      <c r="H732">
        <v>-999</v>
      </c>
    </row>
    <row r="733" spans="1:8" x14ac:dyDescent="0.3">
      <c r="A733">
        <v>8</v>
      </c>
      <c r="B733">
        <v>1993</v>
      </c>
      <c r="C733">
        <v>31.579499999999999</v>
      </c>
      <c r="D733">
        <v>-15</v>
      </c>
      <c r="E733">
        <v>2.89751</v>
      </c>
      <c r="F733">
        <v>6.4545300000000001</v>
      </c>
      <c r="G733">
        <v>-999</v>
      </c>
      <c r="H733">
        <v>-999</v>
      </c>
    </row>
    <row r="734" spans="1:8" x14ac:dyDescent="0.3">
      <c r="A734">
        <v>8</v>
      </c>
      <c r="B734">
        <v>1994</v>
      </c>
      <c r="C734">
        <v>31.579499999999999</v>
      </c>
      <c r="D734">
        <v>-15</v>
      </c>
      <c r="E734">
        <v>2.89751</v>
      </c>
      <c r="F734">
        <v>6.4545300000000001</v>
      </c>
      <c r="G734">
        <v>-999</v>
      </c>
      <c r="H734">
        <v>-999</v>
      </c>
    </row>
    <row r="735" spans="1:8" x14ac:dyDescent="0.3">
      <c r="A735">
        <v>8</v>
      </c>
      <c r="B735">
        <v>1995</v>
      </c>
      <c r="C735">
        <v>31.579499999999999</v>
      </c>
      <c r="D735">
        <v>-15</v>
      </c>
      <c r="E735">
        <v>2.89751</v>
      </c>
      <c r="F735">
        <v>6.4545300000000001</v>
      </c>
      <c r="G735">
        <v>-999</v>
      </c>
      <c r="H735">
        <v>-999</v>
      </c>
    </row>
    <row r="736" spans="1:8" x14ac:dyDescent="0.3">
      <c r="A736">
        <v>8</v>
      </c>
      <c r="B736">
        <v>1996</v>
      </c>
      <c r="C736">
        <v>31.579499999999999</v>
      </c>
      <c r="D736">
        <v>-15</v>
      </c>
      <c r="E736">
        <v>2.89751</v>
      </c>
      <c r="F736">
        <v>6.4545300000000001</v>
      </c>
      <c r="G736">
        <v>-999</v>
      </c>
      <c r="H736">
        <v>-999</v>
      </c>
    </row>
    <row r="737" spans="1:8" x14ac:dyDescent="0.3">
      <c r="A737">
        <v>8</v>
      </c>
      <c r="B737">
        <v>1997</v>
      </c>
      <c r="C737">
        <v>31.579499999999999</v>
      </c>
      <c r="D737">
        <v>-15</v>
      </c>
      <c r="E737">
        <v>2.89751</v>
      </c>
      <c r="F737">
        <v>6.4545300000000001</v>
      </c>
      <c r="G737">
        <v>-999</v>
      </c>
      <c r="H737">
        <v>-999</v>
      </c>
    </row>
    <row r="738" spans="1:8" x14ac:dyDescent="0.3">
      <c r="A738">
        <v>8</v>
      </c>
      <c r="B738">
        <v>1998</v>
      </c>
      <c r="C738">
        <v>31.579499999999999</v>
      </c>
      <c r="D738">
        <v>-15</v>
      </c>
      <c r="E738">
        <v>2.89751</v>
      </c>
      <c r="F738">
        <v>6.4545300000000001</v>
      </c>
      <c r="G738">
        <v>-999</v>
      </c>
      <c r="H738">
        <v>-999</v>
      </c>
    </row>
    <row r="739" spans="1:8" x14ac:dyDescent="0.3">
      <c r="A739">
        <v>8</v>
      </c>
      <c r="B739">
        <v>1999</v>
      </c>
      <c r="C739">
        <v>31.579499999999999</v>
      </c>
      <c r="D739">
        <v>-15</v>
      </c>
      <c r="E739">
        <v>2.89751</v>
      </c>
      <c r="F739">
        <v>6.4545300000000001</v>
      </c>
      <c r="G739">
        <v>-999</v>
      </c>
      <c r="H739">
        <v>-999</v>
      </c>
    </row>
    <row r="740" spans="1:8" x14ac:dyDescent="0.3">
      <c r="A740">
        <v>8</v>
      </c>
      <c r="B740">
        <v>2000</v>
      </c>
      <c r="C740">
        <v>31.579499999999999</v>
      </c>
      <c r="D740">
        <v>-15</v>
      </c>
      <c r="E740">
        <v>2.89751</v>
      </c>
      <c r="F740">
        <v>6.4545300000000001</v>
      </c>
      <c r="G740">
        <v>-999</v>
      </c>
      <c r="H740">
        <v>-999</v>
      </c>
    </row>
    <row r="741" spans="1:8" x14ac:dyDescent="0.3">
      <c r="A741">
        <v>8</v>
      </c>
      <c r="B741">
        <v>2001</v>
      </c>
      <c r="C741">
        <v>31.579499999999999</v>
      </c>
      <c r="D741">
        <v>-15</v>
      </c>
      <c r="E741">
        <v>2.89751</v>
      </c>
      <c r="F741">
        <v>6.4545300000000001</v>
      </c>
      <c r="G741">
        <v>-999</v>
      </c>
      <c r="H741">
        <v>-999</v>
      </c>
    </row>
    <row r="742" spans="1:8" x14ac:dyDescent="0.3">
      <c r="A742">
        <v>8</v>
      </c>
      <c r="B742">
        <v>2002</v>
      </c>
      <c r="C742">
        <v>31.579499999999999</v>
      </c>
      <c r="D742">
        <v>-15</v>
      </c>
      <c r="E742">
        <v>2.89751</v>
      </c>
      <c r="F742">
        <v>6.4545300000000001</v>
      </c>
      <c r="G742">
        <v>-999</v>
      </c>
      <c r="H742">
        <v>-999</v>
      </c>
    </row>
    <row r="743" spans="1:8" x14ac:dyDescent="0.3">
      <c r="A743">
        <v>8</v>
      </c>
      <c r="B743">
        <v>2003</v>
      </c>
      <c r="C743">
        <v>31.579499999999999</v>
      </c>
      <c r="D743">
        <v>-15</v>
      </c>
      <c r="E743">
        <v>2.89751</v>
      </c>
      <c r="F743">
        <v>6.4545300000000001</v>
      </c>
      <c r="G743">
        <v>-999</v>
      </c>
      <c r="H743">
        <v>-999</v>
      </c>
    </row>
    <row r="744" spans="1:8" x14ac:dyDescent="0.3">
      <c r="A744">
        <v>8</v>
      </c>
      <c r="B744">
        <v>2004</v>
      </c>
      <c r="C744">
        <v>31.579499999999999</v>
      </c>
      <c r="D744">
        <v>-15</v>
      </c>
      <c r="E744">
        <v>2.89751</v>
      </c>
      <c r="F744">
        <v>6.4545300000000001</v>
      </c>
      <c r="G744">
        <v>-999</v>
      </c>
      <c r="H744">
        <v>-999</v>
      </c>
    </row>
    <row r="745" spans="1:8" x14ac:dyDescent="0.3">
      <c r="A745">
        <v>8</v>
      </c>
      <c r="B745">
        <v>2005</v>
      </c>
      <c r="C745">
        <v>31.579499999999999</v>
      </c>
      <c r="D745">
        <v>-15</v>
      </c>
      <c r="E745">
        <v>2.89751</v>
      </c>
      <c r="F745">
        <v>6.4545300000000001</v>
      </c>
      <c r="G745">
        <v>-999</v>
      </c>
      <c r="H745">
        <v>-999</v>
      </c>
    </row>
    <row r="746" spans="1:8" x14ac:dyDescent="0.3">
      <c r="A746">
        <v>8</v>
      </c>
      <c r="B746">
        <v>2006</v>
      </c>
      <c r="C746">
        <v>31.579499999999999</v>
      </c>
      <c r="D746">
        <v>-15</v>
      </c>
      <c r="E746">
        <v>2.89751</v>
      </c>
      <c r="F746">
        <v>6.4545300000000001</v>
      </c>
      <c r="G746">
        <v>-999</v>
      </c>
      <c r="H746">
        <v>-999</v>
      </c>
    </row>
    <row r="747" spans="1:8" x14ac:dyDescent="0.3">
      <c r="A747">
        <v>8</v>
      </c>
      <c r="B747">
        <v>2007</v>
      </c>
      <c r="C747">
        <v>31.579499999999999</v>
      </c>
      <c r="D747">
        <v>-15</v>
      </c>
      <c r="E747">
        <v>2.89751</v>
      </c>
      <c r="F747">
        <v>6.4545300000000001</v>
      </c>
      <c r="G747">
        <v>-999</v>
      </c>
      <c r="H747">
        <v>-999</v>
      </c>
    </row>
    <row r="748" spans="1:8" x14ac:dyDescent="0.3">
      <c r="A748">
        <v>8</v>
      </c>
      <c r="B748">
        <v>2008</v>
      </c>
      <c r="C748">
        <v>31.579499999999999</v>
      </c>
      <c r="D748">
        <v>-15</v>
      </c>
      <c r="E748">
        <v>2.89751</v>
      </c>
      <c r="F748">
        <v>6.4545300000000001</v>
      </c>
      <c r="G748">
        <v>-999</v>
      </c>
      <c r="H748">
        <v>-999</v>
      </c>
    </row>
    <row r="749" spans="1:8" x14ac:dyDescent="0.3">
      <c r="A749">
        <v>8</v>
      </c>
      <c r="B749">
        <v>2009</v>
      </c>
      <c r="C749">
        <v>31.579499999999999</v>
      </c>
      <c r="D749">
        <v>-15</v>
      </c>
      <c r="E749">
        <v>2.89751</v>
      </c>
      <c r="F749">
        <v>6.4545300000000001</v>
      </c>
      <c r="G749">
        <v>-999</v>
      </c>
      <c r="H749">
        <v>-999</v>
      </c>
    </row>
    <row r="750" spans="1:8" x14ac:dyDescent="0.3">
      <c r="A750">
        <v>8</v>
      </c>
      <c r="B750">
        <v>2010</v>
      </c>
      <c r="C750">
        <v>31.579499999999999</v>
      </c>
      <c r="D750">
        <v>-15</v>
      </c>
      <c r="E750">
        <v>2.89751</v>
      </c>
      <c r="F750">
        <v>6.4545300000000001</v>
      </c>
      <c r="G750">
        <v>-999</v>
      </c>
      <c r="H750">
        <v>-999</v>
      </c>
    </row>
    <row r="751" spans="1:8" x14ac:dyDescent="0.3">
      <c r="A751">
        <v>8</v>
      </c>
      <c r="B751">
        <v>2011</v>
      </c>
      <c r="C751">
        <v>31.579499999999999</v>
      </c>
      <c r="D751">
        <v>-15</v>
      </c>
      <c r="E751">
        <v>2.89751</v>
      </c>
      <c r="F751">
        <v>6.4545300000000001</v>
      </c>
      <c r="G751">
        <v>-999</v>
      </c>
      <c r="H751">
        <v>-999</v>
      </c>
    </row>
    <row r="752" spans="1:8" x14ac:dyDescent="0.3">
      <c r="A752">
        <v>8</v>
      </c>
      <c r="B752">
        <v>2012</v>
      </c>
      <c r="C752">
        <v>31.579499999999999</v>
      </c>
      <c r="D752">
        <v>-15</v>
      </c>
      <c r="E752">
        <v>2.89751</v>
      </c>
      <c r="F752">
        <v>6.4545300000000001</v>
      </c>
      <c r="G752">
        <v>-999</v>
      </c>
      <c r="H752">
        <v>-999</v>
      </c>
    </row>
    <row r="753" spans="1:8" x14ac:dyDescent="0.3">
      <c r="A753">
        <v>8</v>
      </c>
      <c r="B753">
        <v>2013</v>
      </c>
      <c r="C753">
        <v>31.579499999999999</v>
      </c>
      <c r="D753">
        <v>-15</v>
      </c>
      <c r="E753">
        <v>2.89751</v>
      </c>
      <c r="F753">
        <v>6.4545300000000001</v>
      </c>
      <c r="G753">
        <v>-999</v>
      </c>
      <c r="H753">
        <v>-999</v>
      </c>
    </row>
    <row r="754" spans="1:8" x14ac:dyDescent="0.3">
      <c r="A754">
        <v>8</v>
      </c>
      <c r="B754">
        <v>2014</v>
      </c>
      <c r="C754">
        <v>31.579499999999999</v>
      </c>
      <c r="D754">
        <v>-15</v>
      </c>
      <c r="E754">
        <v>2.89751</v>
      </c>
      <c r="F754">
        <v>6.4545300000000001</v>
      </c>
      <c r="G754">
        <v>-999</v>
      </c>
      <c r="H754">
        <v>-999</v>
      </c>
    </row>
    <row r="755" spans="1:8" x14ac:dyDescent="0.3">
      <c r="A755">
        <v>8</v>
      </c>
      <c r="B755">
        <v>2015</v>
      </c>
      <c r="C755">
        <v>31.579499999999999</v>
      </c>
      <c r="D755">
        <v>-15</v>
      </c>
      <c r="E755">
        <v>2.89751</v>
      </c>
      <c r="F755">
        <v>6.4545300000000001</v>
      </c>
      <c r="G755">
        <v>-999</v>
      </c>
      <c r="H755">
        <v>-999</v>
      </c>
    </row>
    <row r="756" spans="1:8" x14ac:dyDescent="0.3">
      <c r="A756">
        <v>8</v>
      </c>
      <c r="B756">
        <v>2016</v>
      </c>
      <c r="C756">
        <v>31.579499999999999</v>
      </c>
      <c r="D756">
        <v>-15</v>
      </c>
      <c r="E756">
        <v>2.89751</v>
      </c>
      <c r="F756">
        <v>6.4545300000000001</v>
      </c>
      <c r="G756">
        <v>-999</v>
      </c>
      <c r="H756">
        <v>-999</v>
      </c>
    </row>
    <row r="757" spans="1:8" x14ac:dyDescent="0.3">
      <c r="A757">
        <v>8</v>
      </c>
      <c r="B757">
        <v>2017</v>
      </c>
      <c r="C757">
        <v>31.579499999999999</v>
      </c>
      <c r="D757">
        <v>-15</v>
      </c>
      <c r="E757">
        <v>2.89751</v>
      </c>
      <c r="F757">
        <v>6.4545300000000001</v>
      </c>
      <c r="G757">
        <v>-999</v>
      </c>
      <c r="H757">
        <v>-999</v>
      </c>
    </row>
    <row r="758" spans="1:8" x14ac:dyDescent="0.3">
      <c r="A758">
        <v>8</v>
      </c>
      <c r="B758">
        <v>2018</v>
      </c>
      <c r="C758">
        <v>31.579499999999999</v>
      </c>
      <c r="D758">
        <v>-15</v>
      </c>
      <c r="E758">
        <v>2.89751</v>
      </c>
      <c r="F758">
        <v>6.4545300000000001</v>
      </c>
      <c r="G758">
        <v>-999</v>
      </c>
      <c r="H758">
        <v>-999</v>
      </c>
    </row>
    <row r="760" spans="1:8" x14ac:dyDescent="0.3">
      <c r="A760" t="s">
        <v>30</v>
      </c>
    </row>
    <row r="761" spans="1:8" x14ac:dyDescent="0.3">
      <c r="A761" t="s">
        <v>478</v>
      </c>
      <c r="B761" t="s">
        <v>477</v>
      </c>
    </row>
    <row r="762" spans="1:8" x14ac:dyDescent="0.3">
      <c r="A762">
        <v>7</v>
      </c>
      <c r="B762">
        <v>1985</v>
      </c>
      <c r="C762">
        <v>2</v>
      </c>
      <c r="D762">
        <v>4</v>
      </c>
    </row>
    <row r="763" spans="1:8" x14ac:dyDescent="0.3">
      <c r="A763">
        <v>7</v>
      </c>
      <c r="B763">
        <v>1986</v>
      </c>
      <c r="C763">
        <v>2</v>
      </c>
      <c r="D763">
        <v>4</v>
      </c>
    </row>
    <row r="764" spans="1:8" x14ac:dyDescent="0.3">
      <c r="A764">
        <v>7</v>
      </c>
      <c r="B764">
        <v>1987</v>
      </c>
      <c r="C764">
        <v>2</v>
      </c>
      <c r="D764">
        <v>4</v>
      </c>
    </row>
    <row r="765" spans="1:8" x14ac:dyDescent="0.3">
      <c r="A765">
        <v>7</v>
      </c>
      <c r="B765">
        <v>1988</v>
      </c>
      <c r="C765">
        <v>2</v>
      </c>
      <c r="D765">
        <v>4</v>
      </c>
    </row>
    <row r="766" spans="1:8" x14ac:dyDescent="0.3">
      <c r="A766">
        <v>7</v>
      </c>
      <c r="B766">
        <v>1989</v>
      </c>
      <c r="C766">
        <v>2</v>
      </c>
      <c r="D766">
        <v>4</v>
      </c>
    </row>
    <row r="767" spans="1:8" x14ac:dyDescent="0.3">
      <c r="A767">
        <v>7</v>
      </c>
      <c r="B767">
        <v>1990</v>
      </c>
      <c r="C767">
        <v>2</v>
      </c>
      <c r="D767">
        <v>4</v>
      </c>
    </row>
    <row r="768" spans="1:8" x14ac:dyDescent="0.3">
      <c r="A768">
        <v>7</v>
      </c>
      <c r="B768">
        <v>1991</v>
      </c>
      <c r="C768">
        <v>2</v>
      </c>
      <c r="D768">
        <v>4</v>
      </c>
    </row>
    <row r="769" spans="1:4" x14ac:dyDescent="0.3">
      <c r="A769">
        <v>7</v>
      </c>
      <c r="B769">
        <v>1992</v>
      </c>
      <c r="C769">
        <v>2</v>
      </c>
      <c r="D769">
        <v>4</v>
      </c>
    </row>
    <row r="770" spans="1:4" x14ac:dyDescent="0.3">
      <c r="A770">
        <v>7</v>
      </c>
      <c r="B770">
        <v>1993</v>
      </c>
      <c r="C770">
        <v>2</v>
      </c>
      <c r="D770">
        <v>4</v>
      </c>
    </row>
    <row r="771" spans="1:4" x14ac:dyDescent="0.3">
      <c r="A771">
        <v>7</v>
      </c>
      <c r="B771">
        <v>1994</v>
      </c>
      <c r="C771">
        <v>2</v>
      </c>
      <c r="D771">
        <v>4</v>
      </c>
    </row>
    <row r="772" spans="1:4" x14ac:dyDescent="0.3">
      <c r="A772">
        <v>7</v>
      </c>
      <c r="B772">
        <v>1995</v>
      </c>
      <c r="C772">
        <v>2</v>
      </c>
      <c r="D772">
        <v>4</v>
      </c>
    </row>
    <row r="773" spans="1:4" x14ac:dyDescent="0.3">
      <c r="A773">
        <v>7</v>
      </c>
      <c r="B773">
        <v>1996</v>
      </c>
      <c r="C773">
        <v>2</v>
      </c>
      <c r="D773">
        <v>4</v>
      </c>
    </row>
    <row r="774" spans="1:4" x14ac:dyDescent="0.3">
      <c r="A774">
        <v>7</v>
      </c>
      <c r="B774">
        <v>1997</v>
      </c>
      <c r="C774">
        <v>2</v>
      </c>
      <c r="D774">
        <v>4</v>
      </c>
    </row>
    <row r="775" spans="1:4" x14ac:dyDescent="0.3">
      <c r="A775">
        <v>7</v>
      </c>
      <c r="B775">
        <v>1998</v>
      </c>
      <c r="C775">
        <v>2</v>
      </c>
      <c r="D775">
        <v>4</v>
      </c>
    </row>
    <row r="776" spans="1:4" x14ac:dyDescent="0.3">
      <c r="A776">
        <v>7</v>
      </c>
      <c r="B776">
        <v>1999</v>
      </c>
      <c r="C776">
        <v>2</v>
      </c>
      <c r="D776">
        <v>4</v>
      </c>
    </row>
    <row r="777" spans="1:4" x14ac:dyDescent="0.3">
      <c r="A777">
        <v>7</v>
      </c>
      <c r="B777">
        <v>2000</v>
      </c>
      <c r="C777">
        <v>2</v>
      </c>
      <c r="D777">
        <v>4</v>
      </c>
    </row>
    <row r="778" spans="1:4" x14ac:dyDescent="0.3">
      <c r="A778">
        <v>7</v>
      </c>
      <c r="B778">
        <v>2001</v>
      </c>
      <c r="C778">
        <v>2</v>
      </c>
      <c r="D778">
        <v>4</v>
      </c>
    </row>
    <row r="779" spans="1:4" x14ac:dyDescent="0.3">
      <c r="A779">
        <v>7</v>
      </c>
      <c r="B779">
        <v>2002</v>
      </c>
      <c r="C779">
        <v>2</v>
      </c>
      <c r="D779">
        <v>4</v>
      </c>
    </row>
    <row r="780" spans="1:4" x14ac:dyDescent="0.3">
      <c r="A780">
        <v>7</v>
      </c>
      <c r="B780">
        <v>2003</v>
      </c>
      <c r="C780">
        <v>2</v>
      </c>
      <c r="D780">
        <v>4</v>
      </c>
    </row>
    <row r="781" spans="1:4" x14ac:dyDescent="0.3">
      <c r="A781">
        <v>7</v>
      </c>
      <c r="B781">
        <v>2004</v>
      </c>
      <c r="C781">
        <v>2</v>
      </c>
      <c r="D781">
        <v>4</v>
      </c>
    </row>
    <row r="782" spans="1:4" x14ac:dyDescent="0.3">
      <c r="A782">
        <v>7</v>
      </c>
      <c r="B782">
        <v>2005</v>
      </c>
      <c r="C782">
        <v>2</v>
      </c>
      <c r="D782">
        <v>4</v>
      </c>
    </row>
    <row r="783" spans="1:4" x14ac:dyDescent="0.3">
      <c r="A783">
        <v>7</v>
      </c>
      <c r="B783">
        <v>2006</v>
      </c>
      <c r="C783">
        <v>2</v>
      </c>
      <c r="D783">
        <v>4</v>
      </c>
    </row>
    <row r="784" spans="1:4" x14ac:dyDescent="0.3">
      <c r="A784">
        <v>7</v>
      </c>
      <c r="B784">
        <v>2007</v>
      </c>
      <c r="C784">
        <v>2</v>
      </c>
      <c r="D784">
        <v>4</v>
      </c>
    </row>
    <row r="785" spans="1:6" x14ac:dyDescent="0.3">
      <c r="A785">
        <v>7</v>
      </c>
      <c r="B785">
        <v>2008</v>
      </c>
      <c r="C785">
        <v>2</v>
      </c>
      <c r="D785">
        <v>4</v>
      </c>
    </row>
    <row r="786" spans="1:6" x14ac:dyDescent="0.3">
      <c r="A786">
        <v>7</v>
      </c>
      <c r="B786">
        <v>2009</v>
      </c>
      <c r="C786">
        <v>2</v>
      </c>
      <c r="D786">
        <v>4</v>
      </c>
    </row>
    <row r="787" spans="1:6" x14ac:dyDescent="0.3">
      <c r="A787">
        <v>7</v>
      </c>
      <c r="B787">
        <v>2010</v>
      </c>
      <c r="C787">
        <v>2</v>
      </c>
      <c r="D787">
        <v>4</v>
      </c>
    </row>
    <row r="788" spans="1:6" x14ac:dyDescent="0.3">
      <c r="A788">
        <v>7</v>
      </c>
      <c r="B788">
        <v>2011</v>
      </c>
      <c r="C788">
        <v>2</v>
      </c>
      <c r="D788">
        <v>4</v>
      </c>
    </row>
    <row r="789" spans="1:6" x14ac:dyDescent="0.3">
      <c r="A789">
        <v>7</v>
      </c>
      <c r="B789">
        <v>2012</v>
      </c>
      <c r="C789">
        <v>2</v>
      </c>
      <c r="D789">
        <v>4</v>
      </c>
    </row>
    <row r="790" spans="1:6" x14ac:dyDescent="0.3">
      <c r="A790">
        <v>7</v>
      </c>
      <c r="B790">
        <v>2013</v>
      </c>
      <c r="C790">
        <v>2</v>
      </c>
      <c r="D790">
        <v>4</v>
      </c>
    </row>
    <row r="791" spans="1:6" x14ac:dyDescent="0.3">
      <c r="A791">
        <v>7</v>
      </c>
      <c r="B791">
        <v>2014</v>
      </c>
      <c r="C791">
        <v>2</v>
      </c>
      <c r="D791">
        <v>4</v>
      </c>
    </row>
    <row r="792" spans="1:6" x14ac:dyDescent="0.3">
      <c r="A792">
        <v>7</v>
      </c>
      <c r="B792">
        <v>2015</v>
      </c>
      <c r="C792">
        <v>2</v>
      </c>
      <c r="D792">
        <v>4</v>
      </c>
    </row>
    <row r="793" spans="1:6" x14ac:dyDescent="0.3">
      <c r="A793">
        <v>7</v>
      </c>
      <c r="B793">
        <v>2016</v>
      </c>
      <c r="C793">
        <v>2</v>
      </c>
      <c r="D793">
        <v>4</v>
      </c>
    </row>
    <row r="794" spans="1:6" x14ac:dyDescent="0.3">
      <c r="A794">
        <v>7</v>
      </c>
      <c r="B794">
        <v>2017</v>
      </c>
      <c r="C794">
        <v>2</v>
      </c>
      <c r="D794">
        <v>4</v>
      </c>
    </row>
    <row r="795" spans="1:6" x14ac:dyDescent="0.3">
      <c r="A795">
        <v>7</v>
      </c>
      <c r="B795">
        <v>2018</v>
      </c>
      <c r="C795">
        <v>2</v>
      </c>
      <c r="D795">
        <v>4</v>
      </c>
    </row>
    <row r="797" spans="1:6" x14ac:dyDescent="0.3">
      <c r="A797" t="s">
        <v>1481</v>
      </c>
      <c r="B797">
        <v>2018</v>
      </c>
    </row>
    <row r="798" spans="1:6" x14ac:dyDescent="0.3">
      <c r="A798" t="s">
        <v>479</v>
      </c>
      <c r="B798" t="s">
        <v>480</v>
      </c>
      <c r="C798" t="s">
        <v>481</v>
      </c>
      <c r="D798" t="s">
        <v>482</v>
      </c>
      <c r="E798" t="s">
        <v>139</v>
      </c>
      <c r="F798" t="s">
        <v>483</v>
      </c>
    </row>
    <row r="799" spans="1:6" x14ac:dyDescent="0.3">
      <c r="A799">
        <v>1</v>
      </c>
      <c r="B799">
        <v>1</v>
      </c>
      <c r="C799">
        <v>1</v>
      </c>
      <c r="D799">
        <v>1</v>
      </c>
      <c r="E799">
        <v>1</v>
      </c>
      <c r="F799">
        <v>1</v>
      </c>
    </row>
    <row r="801" spans="1:38" x14ac:dyDescent="0.3">
      <c r="A801" t="s">
        <v>1482</v>
      </c>
      <c r="B801">
        <v>2018</v>
      </c>
      <c r="C801">
        <v>2018</v>
      </c>
    </row>
    <row r="802" spans="1:38" x14ac:dyDescent="0.3">
      <c r="A802" t="s">
        <v>479</v>
      </c>
      <c r="B802" t="s">
        <v>480</v>
      </c>
      <c r="C802" t="s">
        <v>481</v>
      </c>
      <c r="D802" t="s">
        <v>482</v>
      </c>
      <c r="E802" t="s">
        <v>139</v>
      </c>
      <c r="F802" t="s">
        <v>483</v>
      </c>
    </row>
    <row r="803" spans="1:38" x14ac:dyDescent="0.3">
      <c r="A803">
        <v>1</v>
      </c>
      <c r="B803">
        <v>1</v>
      </c>
      <c r="C803">
        <v>1</v>
      </c>
      <c r="D803">
        <v>1</v>
      </c>
      <c r="E803">
        <v>1</v>
      </c>
      <c r="F803">
        <v>1</v>
      </c>
    </row>
    <row r="805" spans="1:38" x14ac:dyDescent="0.3">
      <c r="A805" t="s">
        <v>1483</v>
      </c>
      <c r="B805">
        <v>2014</v>
      </c>
      <c r="C805">
        <v>2018</v>
      </c>
    </row>
    <row r="806" spans="1:38" x14ac:dyDescent="0.3">
      <c r="A806" t="s">
        <v>479</v>
      </c>
      <c r="B806" t="s">
        <v>480</v>
      </c>
      <c r="C806" t="s">
        <v>481</v>
      </c>
      <c r="D806" t="s">
        <v>482</v>
      </c>
      <c r="E806" t="s">
        <v>139</v>
      </c>
      <c r="F806" t="s">
        <v>483</v>
      </c>
    </row>
    <row r="807" spans="1:38" x14ac:dyDescent="0.3">
      <c r="A807">
        <v>1</v>
      </c>
      <c r="B807">
        <v>1</v>
      </c>
      <c r="C807">
        <v>1</v>
      </c>
      <c r="D807">
        <v>1</v>
      </c>
      <c r="E807">
        <v>1</v>
      </c>
      <c r="F807">
        <v>1</v>
      </c>
    </row>
    <row r="809" spans="1:38" x14ac:dyDescent="0.3">
      <c r="A809" t="s">
        <v>32</v>
      </c>
    </row>
    <row r="810" spans="1:38" x14ac:dyDescent="0.3">
      <c r="A810" t="s">
        <v>484</v>
      </c>
      <c r="B810" t="s">
        <v>485</v>
      </c>
      <c r="C810" t="s">
        <v>480</v>
      </c>
      <c r="D810" t="s">
        <v>486</v>
      </c>
      <c r="E810" t="s">
        <v>487</v>
      </c>
      <c r="F810" t="s">
        <v>488</v>
      </c>
      <c r="G810" t="s">
        <v>489</v>
      </c>
      <c r="H810" t="s">
        <v>490</v>
      </c>
      <c r="I810" t="s">
        <v>491</v>
      </c>
    </row>
    <row r="811" spans="1:38" x14ac:dyDescent="0.3">
      <c r="A811">
        <v>1</v>
      </c>
      <c r="B811">
        <v>1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0</v>
      </c>
    </row>
    <row r="812" spans="1:38" x14ac:dyDescent="0.3">
      <c r="A812" t="s">
        <v>15</v>
      </c>
    </row>
    <row r="813" spans="1:38" x14ac:dyDescent="0.3">
      <c r="A813" t="s">
        <v>34</v>
      </c>
      <c r="B813" t="s">
        <v>492</v>
      </c>
      <c r="C813" t="s">
        <v>493</v>
      </c>
    </row>
    <row r="814" spans="1:38" x14ac:dyDescent="0.3">
      <c r="B814" t="s">
        <v>481</v>
      </c>
      <c r="C814" t="s">
        <v>485</v>
      </c>
      <c r="D814" t="s">
        <v>494</v>
      </c>
      <c r="E814" t="s">
        <v>495</v>
      </c>
      <c r="F814" t="s">
        <v>496</v>
      </c>
      <c r="G814" t="s">
        <v>497</v>
      </c>
      <c r="H814">
        <v>0</v>
      </c>
      <c r="I814">
        <v>1</v>
      </c>
      <c r="J814">
        <v>2</v>
      </c>
      <c r="K814">
        <v>3</v>
      </c>
      <c r="L814">
        <v>4</v>
      </c>
      <c r="M814">
        <v>5</v>
      </c>
      <c r="N814">
        <v>6</v>
      </c>
      <c r="O814">
        <v>7</v>
      </c>
      <c r="P814">
        <v>8</v>
      </c>
      <c r="Q814">
        <v>9</v>
      </c>
      <c r="R814">
        <v>10</v>
      </c>
      <c r="S814">
        <v>11</v>
      </c>
      <c r="T814">
        <v>12</v>
      </c>
      <c r="U814">
        <v>13</v>
      </c>
      <c r="V814">
        <v>14</v>
      </c>
      <c r="W814">
        <v>15</v>
      </c>
      <c r="X814">
        <v>16</v>
      </c>
      <c r="Y814">
        <v>17</v>
      </c>
      <c r="Z814">
        <v>18</v>
      </c>
      <c r="AA814">
        <v>19</v>
      </c>
      <c r="AB814">
        <v>20</v>
      </c>
      <c r="AC814">
        <v>21</v>
      </c>
      <c r="AD814">
        <v>22</v>
      </c>
      <c r="AE814">
        <v>23</v>
      </c>
      <c r="AF814">
        <v>24</v>
      </c>
      <c r="AG814">
        <v>25</v>
      </c>
      <c r="AH814">
        <v>26</v>
      </c>
      <c r="AI814">
        <v>27</v>
      </c>
      <c r="AJ814">
        <v>28</v>
      </c>
      <c r="AK814">
        <v>29</v>
      </c>
      <c r="AL814">
        <v>30</v>
      </c>
    </row>
    <row r="816" spans="1:38" x14ac:dyDescent="0.3">
      <c r="A816" t="s">
        <v>35</v>
      </c>
    </row>
    <row r="817" spans="1:9" x14ac:dyDescent="0.3">
      <c r="A817" t="s">
        <v>498</v>
      </c>
      <c r="B817">
        <v>3</v>
      </c>
      <c r="C817" t="s">
        <v>499</v>
      </c>
    </row>
    <row r="818" spans="1:9" x14ac:dyDescent="0.3">
      <c r="A818" t="s">
        <v>500</v>
      </c>
      <c r="B818" t="s">
        <v>1553</v>
      </c>
    </row>
    <row r="819" spans="1:9" x14ac:dyDescent="0.3">
      <c r="A819" t="s">
        <v>106</v>
      </c>
      <c r="B819" t="s">
        <v>106</v>
      </c>
      <c r="C819" t="s">
        <v>106</v>
      </c>
      <c r="D819" t="s">
        <v>501</v>
      </c>
      <c r="E819" t="s">
        <v>501</v>
      </c>
      <c r="F819" t="s">
        <v>501</v>
      </c>
      <c r="G819" t="s">
        <v>501</v>
      </c>
      <c r="H819" t="s">
        <v>501</v>
      </c>
      <c r="I819" t="s">
        <v>501</v>
      </c>
    </row>
    <row r="820" spans="1:9" x14ac:dyDescent="0.3">
      <c r="A820" t="s">
        <v>106</v>
      </c>
      <c r="B820" t="s">
        <v>106</v>
      </c>
      <c r="C820" t="s">
        <v>106</v>
      </c>
      <c r="D820">
        <v>1</v>
      </c>
      <c r="E820">
        <v>2</v>
      </c>
      <c r="F820">
        <v>3</v>
      </c>
      <c r="G820">
        <v>4</v>
      </c>
      <c r="H820">
        <v>5</v>
      </c>
      <c r="I820">
        <v>6</v>
      </c>
    </row>
    <row r="821" spans="1:9" x14ac:dyDescent="0.3">
      <c r="A821" t="s">
        <v>502</v>
      </c>
      <c r="B821" t="s">
        <v>481</v>
      </c>
      <c r="C821" t="s">
        <v>503</v>
      </c>
      <c r="D821" t="s">
        <v>77</v>
      </c>
      <c r="E821" t="s">
        <v>78</v>
      </c>
      <c r="F821" t="s">
        <v>79</v>
      </c>
      <c r="G821" t="s">
        <v>80</v>
      </c>
      <c r="H821" t="s">
        <v>81</v>
      </c>
      <c r="I821" t="s">
        <v>82</v>
      </c>
    </row>
    <row r="822" spans="1:9" x14ac:dyDescent="0.3">
      <c r="A822" t="s">
        <v>504</v>
      </c>
      <c r="B822" t="s">
        <v>106</v>
      </c>
      <c r="C822" t="s">
        <v>106</v>
      </c>
      <c r="D822">
        <v>2.3997900000000002E-3</v>
      </c>
      <c r="E822">
        <v>9.25204E-4</v>
      </c>
      <c r="F822" s="2">
        <v>2.2637699999999998E-5</v>
      </c>
      <c r="G822">
        <v>3.00174E-2</v>
      </c>
      <c r="H822">
        <v>7.9374600000000001E-4</v>
      </c>
      <c r="I822">
        <v>7.1155999999999997E-2</v>
      </c>
    </row>
    <row r="823" spans="1:9" x14ac:dyDescent="0.3">
      <c r="A823">
        <v>1985</v>
      </c>
      <c r="B823">
        <v>1</v>
      </c>
      <c r="C823">
        <v>8.2478099999999999E-2</v>
      </c>
      <c r="D823">
        <v>3.8265899999999999E-3</v>
      </c>
      <c r="E823">
        <v>1.22708E-3</v>
      </c>
      <c r="F823" s="2">
        <v>4.35464E-5</v>
      </c>
      <c r="G823">
        <v>3.8737899999999999E-2</v>
      </c>
      <c r="H823">
        <v>9.8886400000000011E-4</v>
      </c>
      <c r="I823">
        <v>6.9393399999999994E-2</v>
      </c>
    </row>
    <row r="824" spans="1:9" x14ac:dyDescent="0.3">
      <c r="A824">
        <v>1986</v>
      </c>
      <c r="B824">
        <v>1</v>
      </c>
      <c r="C824">
        <v>8.6080000000000004E-2</v>
      </c>
      <c r="D824">
        <v>5.0750500000000002E-3</v>
      </c>
      <c r="E824">
        <v>1.50862E-3</v>
      </c>
      <c r="F824">
        <v>1.00734E-4</v>
      </c>
      <c r="G824">
        <v>5.9186999999999997E-2</v>
      </c>
      <c r="H824">
        <v>9.0563999999999998E-4</v>
      </c>
      <c r="I824">
        <v>6.9504999999999997E-2</v>
      </c>
    </row>
    <row r="825" spans="1:9" x14ac:dyDescent="0.3">
      <c r="A825">
        <v>1987</v>
      </c>
      <c r="B825">
        <v>1</v>
      </c>
      <c r="C825">
        <v>9.3423500000000007E-2</v>
      </c>
      <c r="D825">
        <v>5.9853299999999996E-3</v>
      </c>
      <c r="E825">
        <v>8.8572E-4</v>
      </c>
      <c r="F825">
        <v>0</v>
      </c>
      <c r="G825">
        <v>0.10287300000000001</v>
      </c>
      <c r="H825">
        <v>1.33169E-3</v>
      </c>
      <c r="I825">
        <v>6.9531800000000005E-2</v>
      </c>
    </row>
    <row r="826" spans="1:9" x14ac:dyDescent="0.3">
      <c r="A826">
        <v>1988</v>
      </c>
      <c r="B826">
        <v>1</v>
      </c>
      <c r="C826">
        <v>9.4079800000000005E-2</v>
      </c>
      <c r="D826">
        <v>8.3482999999999995E-3</v>
      </c>
      <c r="E826">
        <v>1.53034E-3</v>
      </c>
      <c r="F826">
        <v>4.8994200000000005E-4</v>
      </c>
      <c r="G826">
        <v>6.17136E-2</v>
      </c>
      <c r="H826">
        <v>2.5831299999999999E-3</v>
      </c>
      <c r="I826">
        <v>6.9544900000000007E-2</v>
      </c>
    </row>
    <row r="827" spans="1:9" x14ac:dyDescent="0.3">
      <c r="A827">
        <v>1989</v>
      </c>
      <c r="B827">
        <v>1</v>
      </c>
      <c r="C827">
        <v>0.111596</v>
      </c>
      <c r="D827">
        <v>1.0264799999999999E-2</v>
      </c>
      <c r="E827">
        <v>1.6065599999999999E-3</v>
      </c>
      <c r="F827">
        <v>4.3613400000000002E-4</v>
      </c>
      <c r="G827">
        <v>5.93505E-2</v>
      </c>
      <c r="H827">
        <v>4.2711499999999996E-3</v>
      </c>
      <c r="I827">
        <v>6.9604200000000005E-2</v>
      </c>
    </row>
    <row r="828" spans="1:9" x14ac:dyDescent="0.3">
      <c r="A828">
        <v>1990</v>
      </c>
      <c r="B828">
        <v>1</v>
      </c>
      <c r="C828">
        <v>0.120074</v>
      </c>
      <c r="D828">
        <v>1.10618E-2</v>
      </c>
      <c r="E828">
        <v>1.1618399999999999E-3</v>
      </c>
      <c r="F828">
        <v>1.50589E-3</v>
      </c>
      <c r="G828">
        <v>6.1615400000000001E-2</v>
      </c>
      <c r="H828">
        <v>3.28065E-3</v>
      </c>
      <c r="I828">
        <v>6.9664900000000002E-2</v>
      </c>
    </row>
    <row r="829" spans="1:9" x14ac:dyDescent="0.3">
      <c r="A829">
        <v>1991</v>
      </c>
      <c r="B829">
        <v>1</v>
      </c>
      <c r="C829">
        <v>9.9004800000000004E-2</v>
      </c>
      <c r="D829">
        <v>1.46041E-2</v>
      </c>
      <c r="E829">
        <v>4.4981700000000001E-3</v>
      </c>
      <c r="F829">
        <v>1.14061E-3</v>
      </c>
      <c r="G829">
        <v>8.0428200000000005E-2</v>
      </c>
      <c r="H829">
        <v>2.1865999999999999E-3</v>
      </c>
      <c r="I829">
        <v>6.9699399999999995E-2</v>
      </c>
    </row>
    <row r="830" spans="1:9" x14ac:dyDescent="0.3">
      <c r="A830">
        <v>1992</v>
      </c>
      <c r="B830">
        <v>1</v>
      </c>
      <c r="C830">
        <v>9.2771699999999999E-2</v>
      </c>
      <c r="D830">
        <v>9.1280800000000002E-3</v>
      </c>
      <c r="E830">
        <v>1.79393E-3</v>
      </c>
      <c r="F830">
        <v>7.60927E-4</v>
      </c>
      <c r="G830">
        <v>9.0527800000000005E-2</v>
      </c>
      <c r="H830">
        <v>3.73216E-3</v>
      </c>
      <c r="I830">
        <v>6.9690199999999994E-2</v>
      </c>
    </row>
    <row r="831" spans="1:9" x14ac:dyDescent="0.3">
      <c r="A831">
        <v>1993</v>
      </c>
      <c r="B831">
        <v>1</v>
      </c>
      <c r="C831">
        <v>6.4110500000000001E-2</v>
      </c>
      <c r="D831">
        <v>8.9777799999999994E-3</v>
      </c>
      <c r="E831">
        <v>4.0135600000000002E-3</v>
      </c>
      <c r="F831" s="2">
        <v>9.52264E-5</v>
      </c>
      <c r="G831">
        <v>8.0985699999999994E-2</v>
      </c>
      <c r="H831">
        <v>4.7264300000000002E-3</v>
      </c>
      <c r="I831">
        <v>6.9676000000000002E-2</v>
      </c>
    </row>
    <row r="832" spans="1:9" x14ac:dyDescent="0.3">
      <c r="A832">
        <v>1994</v>
      </c>
      <c r="B832">
        <v>1</v>
      </c>
      <c r="C832">
        <v>8.4514099999999995E-2</v>
      </c>
      <c r="D832">
        <v>1.66328E-2</v>
      </c>
      <c r="E832">
        <v>7.3680899999999999E-3</v>
      </c>
      <c r="F832">
        <v>0</v>
      </c>
      <c r="G832">
        <v>5.13587E-2</v>
      </c>
      <c r="H832">
        <v>4.5748300000000002E-3</v>
      </c>
      <c r="I832">
        <v>6.9699899999999995E-2</v>
      </c>
    </row>
    <row r="833" spans="1:9" x14ac:dyDescent="0.3">
      <c r="A833">
        <v>1995</v>
      </c>
      <c r="B833">
        <v>1</v>
      </c>
      <c r="C833">
        <v>0.10677499999999999</v>
      </c>
      <c r="D833">
        <v>1.85664E-2</v>
      </c>
      <c r="E833">
        <v>7.1245099999999997E-3</v>
      </c>
      <c r="F833">
        <v>2.2011700000000001E-4</v>
      </c>
      <c r="G833">
        <v>5.9548999999999998E-2</v>
      </c>
      <c r="H833">
        <v>9.6848300000000002E-3</v>
      </c>
      <c r="I833">
        <v>6.9693199999999997E-2</v>
      </c>
    </row>
    <row r="834" spans="1:9" x14ac:dyDescent="0.3">
      <c r="A834">
        <v>1996</v>
      </c>
      <c r="B834">
        <v>1</v>
      </c>
      <c r="C834">
        <v>0.14030999999999999</v>
      </c>
      <c r="D834">
        <v>1.41596E-2</v>
      </c>
      <c r="E834">
        <v>5.5399000000000004E-3</v>
      </c>
      <c r="F834">
        <v>4.4327300000000002E-3</v>
      </c>
      <c r="G834">
        <v>0.129938</v>
      </c>
      <c r="H834">
        <v>5.3578799999999998E-3</v>
      </c>
      <c r="I834">
        <v>6.9694900000000004E-2</v>
      </c>
    </row>
    <row r="835" spans="1:9" x14ac:dyDescent="0.3">
      <c r="A835">
        <v>1997</v>
      </c>
      <c r="B835">
        <v>1</v>
      </c>
      <c r="C835">
        <v>0.14143</v>
      </c>
      <c r="D835">
        <v>1.6915800000000002E-2</v>
      </c>
      <c r="E835">
        <v>5.5582299999999999E-3</v>
      </c>
      <c r="F835">
        <v>3.8436500000000001E-3</v>
      </c>
      <c r="G835">
        <v>0.11132300000000001</v>
      </c>
      <c r="H835">
        <v>5.8355200000000003E-3</v>
      </c>
      <c r="I835">
        <v>6.9716799999999995E-2</v>
      </c>
    </row>
    <row r="836" spans="1:9" x14ac:dyDescent="0.3">
      <c r="A836">
        <v>1998</v>
      </c>
      <c r="B836">
        <v>1</v>
      </c>
      <c r="C836">
        <v>0.11643000000000001</v>
      </c>
      <c r="D836">
        <v>1.26926E-2</v>
      </c>
      <c r="E836">
        <v>6.0042000000000003E-3</v>
      </c>
      <c r="F836">
        <v>4.9840099999999997E-3</v>
      </c>
      <c r="G836">
        <v>0.104612</v>
      </c>
      <c r="H836">
        <v>9.1410399999999996E-3</v>
      </c>
      <c r="I836">
        <v>6.9733600000000007E-2</v>
      </c>
    </row>
    <row r="837" spans="1:9" x14ac:dyDescent="0.3">
      <c r="A837">
        <v>1999</v>
      </c>
      <c r="B837">
        <v>1</v>
      </c>
      <c r="C837">
        <v>0.10650999999999999</v>
      </c>
      <c r="D837">
        <v>1.37716E-2</v>
      </c>
      <c r="E837">
        <v>7.2197099999999998E-3</v>
      </c>
      <c r="F837">
        <v>1.36975E-2</v>
      </c>
      <c r="G837">
        <v>0.10976900000000001</v>
      </c>
      <c r="H837">
        <v>1.00281E-2</v>
      </c>
      <c r="I837">
        <v>6.9692100000000007E-2</v>
      </c>
    </row>
    <row r="838" spans="1:9" x14ac:dyDescent="0.3">
      <c r="A838">
        <v>2000</v>
      </c>
      <c r="B838">
        <v>1</v>
      </c>
      <c r="C838">
        <v>0.12512100000000001</v>
      </c>
      <c r="D838">
        <v>1.13297E-2</v>
      </c>
      <c r="E838">
        <v>2.43852E-3</v>
      </c>
      <c r="F838">
        <v>3.1273999999999998E-3</v>
      </c>
      <c r="G838">
        <v>0.104742</v>
      </c>
      <c r="H838">
        <v>1.3894200000000001E-2</v>
      </c>
      <c r="I838">
        <v>6.9673700000000005E-2</v>
      </c>
    </row>
    <row r="839" spans="1:9" x14ac:dyDescent="0.3">
      <c r="A839">
        <v>2001</v>
      </c>
      <c r="B839">
        <v>1</v>
      </c>
      <c r="C839">
        <v>0.10306700000000001</v>
      </c>
      <c r="D839">
        <v>1.20232E-2</v>
      </c>
      <c r="E839">
        <v>2.5843200000000002E-3</v>
      </c>
      <c r="F839">
        <v>5.4618899999999996E-3</v>
      </c>
      <c r="G839">
        <v>0.10595599999999999</v>
      </c>
      <c r="H839">
        <v>1.01511E-2</v>
      </c>
      <c r="I839">
        <v>6.96962E-2</v>
      </c>
    </row>
    <row r="840" spans="1:9" x14ac:dyDescent="0.3">
      <c r="A840">
        <v>2002</v>
      </c>
      <c r="B840">
        <v>1</v>
      </c>
      <c r="C840">
        <v>0.11704100000000001</v>
      </c>
      <c r="D840">
        <v>1.5527600000000001E-2</v>
      </c>
      <c r="E840">
        <v>3.16454E-3</v>
      </c>
      <c r="F840">
        <v>5.9698499999999996E-3</v>
      </c>
      <c r="G840">
        <v>9.7337699999999999E-2</v>
      </c>
      <c r="H840">
        <v>1.21694E-2</v>
      </c>
      <c r="I840">
        <v>6.9656499999999996E-2</v>
      </c>
    </row>
    <row r="841" spans="1:9" x14ac:dyDescent="0.3">
      <c r="A841">
        <v>2003</v>
      </c>
      <c r="B841">
        <v>1</v>
      </c>
      <c r="C841">
        <v>0.120909</v>
      </c>
      <c r="D841">
        <v>1.4376099999999999E-2</v>
      </c>
      <c r="E841">
        <v>2.6242800000000001E-3</v>
      </c>
      <c r="F841">
        <v>6.6038599999999996E-3</v>
      </c>
      <c r="G841">
        <v>0.12650700000000001</v>
      </c>
      <c r="H841">
        <v>2.0621799999999999E-2</v>
      </c>
      <c r="I841">
        <v>6.9667800000000002E-2</v>
      </c>
    </row>
    <row r="842" spans="1:9" x14ac:dyDescent="0.3">
      <c r="A842">
        <v>2004</v>
      </c>
      <c r="B842">
        <v>1</v>
      </c>
      <c r="C842">
        <v>0.13531099999999999</v>
      </c>
      <c r="D842">
        <v>1.49861E-2</v>
      </c>
      <c r="E842">
        <v>2.7943600000000001E-3</v>
      </c>
      <c r="F842">
        <v>6.5990900000000002E-3</v>
      </c>
      <c r="G842">
        <v>0.12859499999999999</v>
      </c>
      <c r="H842">
        <v>2.47181E-2</v>
      </c>
      <c r="I842">
        <v>6.9652900000000004E-2</v>
      </c>
    </row>
    <row r="843" spans="1:9" x14ac:dyDescent="0.3">
      <c r="A843">
        <v>2005</v>
      </c>
      <c r="B843">
        <v>1</v>
      </c>
      <c r="C843">
        <v>0.15640899999999999</v>
      </c>
      <c r="D843">
        <v>1.40593E-2</v>
      </c>
      <c r="E843">
        <v>2.2940199999999999E-3</v>
      </c>
      <c r="F843">
        <v>3.3459499999999999E-3</v>
      </c>
      <c r="G843">
        <v>0.155726</v>
      </c>
      <c r="H843">
        <v>3.5560599999999998E-2</v>
      </c>
      <c r="I843">
        <v>6.9659200000000004E-2</v>
      </c>
    </row>
    <row r="844" spans="1:9" x14ac:dyDescent="0.3">
      <c r="A844">
        <v>2006</v>
      </c>
      <c r="B844">
        <v>1</v>
      </c>
      <c r="C844">
        <v>0.145148</v>
      </c>
      <c r="D844">
        <v>1.4336099999999999E-2</v>
      </c>
      <c r="E844">
        <v>4.7220999999999999E-3</v>
      </c>
      <c r="F844">
        <v>5.5163499999999997E-4</v>
      </c>
      <c r="G844">
        <v>0.162851</v>
      </c>
      <c r="H844">
        <v>2.8398799999999998E-2</v>
      </c>
      <c r="I844">
        <v>6.9676500000000002E-2</v>
      </c>
    </row>
    <row r="845" spans="1:9" x14ac:dyDescent="0.3">
      <c r="A845">
        <v>2007</v>
      </c>
      <c r="B845">
        <v>1</v>
      </c>
      <c r="C845">
        <v>0.13386600000000001</v>
      </c>
      <c r="D845">
        <v>1.5941799999999999E-2</v>
      </c>
      <c r="E845">
        <v>6.4309800000000002E-3</v>
      </c>
      <c r="F845">
        <v>1.8729E-3</v>
      </c>
      <c r="G845">
        <v>0.136299</v>
      </c>
      <c r="H845">
        <v>3.0311600000000001E-2</v>
      </c>
      <c r="I845">
        <v>6.9688E-2</v>
      </c>
    </row>
    <row r="846" spans="1:9" x14ac:dyDescent="0.3">
      <c r="A846">
        <v>2008</v>
      </c>
      <c r="B846">
        <v>1</v>
      </c>
      <c r="C846">
        <v>0.14025299999999999</v>
      </c>
      <c r="D846">
        <v>1.9415000000000002E-2</v>
      </c>
      <c r="E846">
        <v>6.0803899999999998E-3</v>
      </c>
      <c r="F846">
        <v>8.2836800000000001E-4</v>
      </c>
      <c r="G846">
        <v>0.131166</v>
      </c>
      <c r="H846">
        <v>2.9362699999999999E-2</v>
      </c>
      <c r="I846">
        <v>6.9679400000000002E-2</v>
      </c>
    </row>
    <row r="847" spans="1:9" x14ac:dyDescent="0.3">
      <c r="A847">
        <v>2009</v>
      </c>
      <c r="B847">
        <v>1</v>
      </c>
      <c r="C847">
        <v>0.14611299999999999</v>
      </c>
      <c r="D847">
        <v>1.8879E-2</v>
      </c>
      <c r="E847">
        <v>5.489E-3</v>
      </c>
      <c r="F847">
        <v>4.2161400000000001E-4</v>
      </c>
      <c r="G847">
        <v>0.125109</v>
      </c>
      <c r="H847">
        <v>2.6567299999999999E-2</v>
      </c>
      <c r="I847">
        <v>6.9663799999999998E-2</v>
      </c>
    </row>
    <row r="848" spans="1:9" x14ac:dyDescent="0.3">
      <c r="A848">
        <v>2010</v>
      </c>
      <c r="B848">
        <v>1</v>
      </c>
      <c r="C848">
        <v>0.16996900000000001</v>
      </c>
      <c r="D848">
        <v>1.8979300000000001E-2</v>
      </c>
      <c r="E848">
        <v>7.2571500000000004E-3</v>
      </c>
      <c r="F848">
        <v>2.0125899999999999E-3</v>
      </c>
      <c r="G848">
        <v>0.158747</v>
      </c>
      <c r="H848">
        <v>2.9999899999999999E-2</v>
      </c>
      <c r="I848">
        <v>6.9695499999999994E-2</v>
      </c>
    </row>
    <row r="849" spans="1:16" x14ac:dyDescent="0.3">
      <c r="A849">
        <v>2011</v>
      </c>
      <c r="B849">
        <v>1</v>
      </c>
      <c r="C849">
        <v>0.15440799999999999</v>
      </c>
      <c r="D849">
        <v>2.1316600000000002E-2</v>
      </c>
      <c r="E849">
        <v>6.1669300000000002E-3</v>
      </c>
      <c r="F849">
        <v>5.0759000000000004E-3</v>
      </c>
      <c r="G849">
        <v>0.132628</v>
      </c>
      <c r="H849">
        <v>3.12412E-2</v>
      </c>
      <c r="I849">
        <v>6.9687100000000002E-2</v>
      </c>
    </row>
    <row r="850" spans="1:16" x14ac:dyDescent="0.3">
      <c r="A850">
        <v>2012</v>
      </c>
      <c r="B850">
        <v>1</v>
      </c>
      <c r="C850">
        <v>0.17856</v>
      </c>
      <c r="D850">
        <v>2.9091800000000001E-2</v>
      </c>
      <c r="E850">
        <v>8.7305799999999999E-3</v>
      </c>
      <c r="F850">
        <v>2.7770199999999998E-3</v>
      </c>
      <c r="G850">
        <v>0.14901700000000001</v>
      </c>
      <c r="H850">
        <v>3.1630800000000001E-2</v>
      </c>
      <c r="I850">
        <v>6.9710900000000006E-2</v>
      </c>
    </row>
    <row r="851" spans="1:16" x14ac:dyDescent="0.3">
      <c r="A851">
        <v>2013</v>
      </c>
      <c r="B851">
        <v>1</v>
      </c>
      <c r="C851">
        <v>0.20968600000000001</v>
      </c>
      <c r="D851">
        <v>3.2442100000000001E-2</v>
      </c>
      <c r="E851">
        <v>1.0398299999999999E-2</v>
      </c>
      <c r="F851">
        <v>2.4993200000000002E-3</v>
      </c>
      <c r="G851">
        <v>0.18745800000000001</v>
      </c>
      <c r="H851">
        <v>3.1920200000000003E-2</v>
      </c>
      <c r="I851">
        <v>6.9723300000000002E-2</v>
      </c>
    </row>
    <row r="852" spans="1:16" x14ac:dyDescent="0.3">
      <c r="A852">
        <v>2014</v>
      </c>
      <c r="B852">
        <v>1</v>
      </c>
      <c r="C852">
        <v>0.197246</v>
      </c>
      <c r="D852">
        <v>5.66054E-2</v>
      </c>
      <c r="E852">
        <v>1.53136E-2</v>
      </c>
      <c r="F852" s="2">
        <v>7.4076299999999994E-5</v>
      </c>
      <c r="G852">
        <v>9.9623799999999998E-2</v>
      </c>
      <c r="H852">
        <v>2.8926E-2</v>
      </c>
      <c r="I852">
        <v>6.9690500000000002E-2</v>
      </c>
    </row>
    <row r="853" spans="1:16" x14ac:dyDescent="0.3">
      <c r="A853">
        <v>2015</v>
      </c>
      <c r="B853">
        <v>1</v>
      </c>
      <c r="C853">
        <v>0.160914</v>
      </c>
      <c r="D853">
        <v>4.3042499999999997E-2</v>
      </c>
      <c r="E853">
        <v>1.6612700000000001E-2</v>
      </c>
      <c r="F853">
        <v>0</v>
      </c>
      <c r="G853">
        <v>9.4038200000000002E-2</v>
      </c>
      <c r="H853">
        <v>2.3492599999999999E-2</v>
      </c>
      <c r="I853">
        <v>5.7086900000000003E-2</v>
      </c>
    </row>
    <row r="854" spans="1:16" x14ac:dyDescent="0.3">
      <c r="A854">
        <v>2016</v>
      </c>
      <c r="B854">
        <v>1</v>
      </c>
      <c r="C854">
        <v>0.100858</v>
      </c>
      <c r="D854">
        <v>3.4818099999999998E-2</v>
      </c>
      <c r="E854">
        <v>2.0042299999999999E-2</v>
      </c>
      <c r="F854">
        <v>1.96415E-4</v>
      </c>
      <c r="G854">
        <v>5.2603700000000003E-2</v>
      </c>
      <c r="H854">
        <v>1.8895200000000001E-2</v>
      </c>
      <c r="I854">
        <v>1.94982E-2</v>
      </c>
    </row>
    <row r="855" spans="1:16" x14ac:dyDescent="0.3">
      <c r="A855">
        <v>2017</v>
      </c>
      <c r="B855">
        <v>1</v>
      </c>
      <c r="C855">
        <v>7.06175E-2</v>
      </c>
      <c r="D855">
        <v>1.52982E-2</v>
      </c>
      <c r="E855">
        <v>1.48013E-2</v>
      </c>
      <c r="F855">
        <v>0</v>
      </c>
      <c r="G855">
        <v>4.4720099999999999E-2</v>
      </c>
      <c r="H855">
        <v>2.21855E-2</v>
      </c>
      <c r="I855">
        <v>1.9434099999999999E-2</v>
      </c>
    </row>
    <row r="856" spans="1:16" x14ac:dyDescent="0.3">
      <c r="A856">
        <v>2018</v>
      </c>
      <c r="B856">
        <v>1</v>
      </c>
      <c r="C856">
        <v>4.8371400000000002E-2</v>
      </c>
      <c r="D856">
        <v>1.9458900000000001E-2</v>
      </c>
      <c r="E856">
        <v>2.6722800000000001E-2</v>
      </c>
      <c r="F856">
        <v>0</v>
      </c>
      <c r="G856">
        <v>3.1057100000000001E-2</v>
      </c>
      <c r="H856">
        <v>4.7496700000000001E-3</v>
      </c>
      <c r="I856">
        <v>1.3178E-2</v>
      </c>
    </row>
    <row r="857" spans="1:16" x14ac:dyDescent="0.3">
      <c r="A857">
        <v>2019</v>
      </c>
      <c r="B857">
        <v>1</v>
      </c>
      <c r="C857">
        <v>9.2606300000000003E-2</v>
      </c>
      <c r="D857">
        <v>2.6436000000000001E-2</v>
      </c>
      <c r="E857">
        <v>1.4605399999999999E-2</v>
      </c>
      <c r="F857" s="2">
        <v>4.2256199999999997E-5</v>
      </c>
      <c r="G857">
        <v>5.03095E-2</v>
      </c>
      <c r="H857">
        <v>1.53484E-2</v>
      </c>
      <c r="I857">
        <v>2.79458E-2</v>
      </c>
    </row>
    <row r="859" spans="1:16" x14ac:dyDescent="0.3">
      <c r="A859" t="s">
        <v>49</v>
      </c>
    </row>
    <row r="860" spans="1:16" x14ac:dyDescent="0.3">
      <c r="A860" t="s">
        <v>117</v>
      </c>
      <c r="B860" t="s">
        <v>505</v>
      </c>
      <c r="C860" t="s">
        <v>502</v>
      </c>
      <c r="D860" t="s">
        <v>481</v>
      </c>
      <c r="E860" t="s">
        <v>506</v>
      </c>
      <c r="F860" t="s">
        <v>507</v>
      </c>
      <c r="G860" t="s">
        <v>508</v>
      </c>
      <c r="H860" t="s">
        <v>509</v>
      </c>
      <c r="I860" t="s">
        <v>510</v>
      </c>
      <c r="J860" t="s">
        <v>511</v>
      </c>
      <c r="K860" t="s">
        <v>1484</v>
      </c>
      <c r="L860" t="s">
        <v>1485</v>
      </c>
      <c r="M860" t="s">
        <v>1486</v>
      </c>
      <c r="N860" t="s">
        <v>1487</v>
      </c>
      <c r="O860" t="s">
        <v>1488</v>
      </c>
      <c r="P860" t="s">
        <v>1489</v>
      </c>
    </row>
    <row r="861" spans="1:16" x14ac:dyDescent="0.3">
      <c r="A861">
        <v>1</v>
      </c>
      <c r="B861" t="s">
        <v>77</v>
      </c>
      <c r="C861">
        <v>1985</v>
      </c>
      <c r="D861">
        <v>1</v>
      </c>
      <c r="E861">
        <v>1985.5</v>
      </c>
      <c r="F861">
        <v>70</v>
      </c>
      <c r="G861">
        <v>70</v>
      </c>
      <c r="H861">
        <v>0.1</v>
      </c>
      <c r="I861">
        <v>3.8265899999999999E-3</v>
      </c>
      <c r="J861" s="2">
        <v>1.98088E-15</v>
      </c>
      <c r="K861">
        <v>73.618099999999998</v>
      </c>
      <c r="L861">
        <v>73.618099999999998</v>
      </c>
      <c r="M861">
        <v>70</v>
      </c>
      <c r="N861">
        <v>59.645299999999999</v>
      </c>
      <c r="O861">
        <v>59.645299999999999</v>
      </c>
      <c r="P861">
        <v>49.007800000000003</v>
      </c>
    </row>
    <row r="862" spans="1:16" x14ac:dyDescent="0.3">
      <c r="A862">
        <v>1</v>
      </c>
      <c r="B862" t="s">
        <v>77</v>
      </c>
      <c r="C862">
        <v>1986</v>
      </c>
      <c r="D862">
        <v>1</v>
      </c>
      <c r="E862">
        <v>1986.5</v>
      </c>
      <c r="F862">
        <v>84</v>
      </c>
      <c r="G862">
        <v>84</v>
      </c>
      <c r="H862">
        <v>0.1</v>
      </c>
      <c r="I862">
        <v>5.0750500000000002E-3</v>
      </c>
      <c r="J862" s="2">
        <v>2.3386400000000001E-15</v>
      </c>
      <c r="K862">
        <v>90.492800000000003</v>
      </c>
      <c r="L862">
        <v>90.492800000000003</v>
      </c>
      <c r="M862">
        <v>84</v>
      </c>
      <c r="N862">
        <v>82.804199999999994</v>
      </c>
      <c r="O862">
        <v>82.804199999999994</v>
      </c>
      <c r="P862">
        <v>65.749499999999998</v>
      </c>
    </row>
    <row r="863" spans="1:16" x14ac:dyDescent="0.3">
      <c r="A863">
        <v>1</v>
      </c>
      <c r="B863" t="s">
        <v>77</v>
      </c>
      <c r="C863">
        <v>1987</v>
      </c>
      <c r="D863">
        <v>1</v>
      </c>
      <c r="E863">
        <v>1987.5</v>
      </c>
      <c r="F863">
        <v>96</v>
      </c>
      <c r="G863">
        <v>96</v>
      </c>
      <c r="H863">
        <v>0.1</v>
      </c>
      <c r="I863">
        <v>5.9853299999999996E-3</v>
      </c>
      <c r="J863" s="2">
        <v>2.42639E-15</v>
      </c>
      <c r="K863">
        <v>102.69</v>
      </c>
      <c r="L863">
        <v>102.69</v>
      </c>
      <c r="M863">
        <v>96</v>
      </c>
      <c r="N863">
        <v>98.705699999999993</v>
      </c>
      <c r="O863">
        <v>98.705699999999993</v>
      </c>
      <c r="P863">
        <v>84.250500000000002</v>
      </c>
    </row>
    <row r="864" spans="1:16" x14ac:dyDescent="0.3">
      <c r="A864">
        <v>1</v>
      </c>
      <c r="B864" t="s">
        <v>77</v>
      </c>
      <c r="C864">
        <v>1988</v>
      </c>
      <c r="D864">
        <v>1</v>
      </c>
      <c r="E864">
        <v>1988.5</v>
      </c>
      <c r="F864">
        <v>129</v>
      </c>
      <c r="G864">
        <v>129</v>
      </c>
      <c r="H864">
        <v>0.1</v>
      </c>
      <c r="I864">
        <v>8.3482999999999995E-3</v>
      </c>
      <c r="J864" s="2">
        <v>2.7102000000000001E-15</v>
      </c>
      <c r="K864">
        <v>133.91900000000001</v>
      </c>
      <c r="L864">
        <v>133.91900000000001</v>
      </c>
      <c r="M864">
        <v>129</v>
      </c>
      <c r="N864">
        <v>120.718</v>
      </c>
      <c r="O864">
        <v>120.718</v>
      </c>
      <c r="P864">
        <v>111.342</v>
      </c>
    </row>
    <row r="865" spans="1:16" x14ac:dyDescent="0.3">
      <c r="A865">
        <v>1</v>
      </c>
      <c r="B865" t="s">
        <v>77</v>
      </c>
      <c r="C865">
        <v>1989</v>
      </c>
      <c r="D865">
        <v>1</v>
      </c>
      <c r="E865">
        <v>1989.5</v>
      </c>
      <c r="F865">
        <v>141</v>
      </c>
      <c r="G865">
        <v>141</v>
      </c>
      <c r="H865">
        <v>0.1</v>
      </c>
      <c r="I865">
        <v>1.0264799999999999E-2</v>
      </c>
      <c r="J865" s="2">
        <v>3.4799300000000001E-15</v>
      </c>
      <c r="K865">
        <v>144.65</v>
      </c>
      <c r="L865">
        <v>144.65</v>
      </c>
      <c r="M865">
        <v>141</v>
      </c>
      <c r="N865">
        <v>119.236</v>
      </c>
      <c r="O865">
        <v>119.236</v>
      </c>
      <c r="P865">
        <v>109.205</v>
      </c>
    </row>
    <row r="866" spans="1:16" x14ac:dyDescent="0.3">
      <c r="A866">
        <v>1</v>
      </c>
      <c r="B866" t="s">
        <v>77</v>
      </c>
      <c r="C866">
        <v>1990</v>
      </c>
      <c r="D866">
        <v>1</v>
      </c>
      <c r="E866">
        <v>1990.5</v>
      </c>
      <c r="F866">
        <v>128</v>
      </c>
      <c r="G866">
        <v>128</v>
      </c>
      <c r="H866">
        <v>0.1</v>
      </c>
      <c r="I866">
        <v>1.10618E-2</v>
      </c>
      <c r="J866" s="2">
        <v>4.8688500000000002E-15</v>
      </c>
      <c r="K866">
        <v>134.726</v>
      </c>
      <c r="L866">
        <v>134.726</v>
      </c>
      <c r="M866">
        <v>128</v>
      </c>
      <c r="N866">
        <v>115.71</v>
      </c>
      <c r="O866">
        <v>115.71</v>
      </c>
      <c r="P866">
        <v>93.227800000000002</v>
      </c>
    </row>
    <row r="867" spans="1:16" x14ac:dyDescent="0.3">
      <c r="A867">
        <v>1</v>
      </c>
      <c r="B867" t="s">
        <v>77</v>
      </c>
      <c r="C867">
        <v>1991</v>
      </c>
      <c r="D867">
        <v>1</v>
      </c>
      <c r="E867">
        <v>1991.5</v>
      </c>
      <c r="F867">
        <v>152</v>
      </c>
      <c r="G867">
        <v>152</v>
      </c>
      <c r="H867">
        <v>0.1</v>
      </c>
      <c r="I867">
        <v>1.46041E-2</v>
      </c>
      <c r="J867" s="2">
        <v>5.8204299999999998E-15</v>
      </c>
      <c r="K867">
        <v>170.733</v>
      </c>
      <c r="L867">
        <v>170.733</v>
      </c>
      <c r="M867">
        <v>152</v>
      </c>
      <c r="N867">
        <v>189.48699999999999</v>
      </c>
      <c r="O867">
        <v>189.48699999999999</v>
      </c>
      <c r="P867">
        <v>125.92100000000001</v>
      </c>
    </row>
    <row r="868" spans="1:16" x14ac:dyDescent="0.3">
      <c r="A868">
        <v>1</v>
      </c>
      <c r="B868" t="s">
        <v>77</v>
      </c>
      <c r="C868">
        <v>1992</v>
      </c>
      <c r="D868">
        <v>1</v>
      </c>
      <c r="E868">
        <v>1992.5</v>
      </c>
      <c r="F868">
        <v>105</v>
      </c>
      <c r="G868">
        <v>105</v>
      </c>
      <c r="H868">
        <v>0.1</v>
      </c>
      <c r="I868">
        <v>9.1280800000000002E-3</v>
      </c>
      <c r="J868" s="2">
        <v>4.6779900000000001E-15</v>
      </c>
      <c r="K868">
        <v>127.563</v>
      </c>
      <c r="L868">
        <v>127.563</v>
      </c>
      <c r="M868">
        <v>105</v>
      </c>
      <c r="N868">
        <v>179.09399999999999</v>
      </c>
      <c r="O868">
        <v>179.09399999999999</v>
      </c>
      <c r="P868">
        <v>113.807</v>
      </c>
    </row>
    <row r="869" spans="1:16" x14ac:dyDescent="0.3">
      <c r="A869">
        <v>1</v>
      </c>
      <c r="B869" t="s">
        <v>77</v>
      </c>
      <c r="C869">
        <v>1993</v>
      </c>
      <c r="D869">
        <v>1</v>
      </c>
      <c r="E869">
        <v>1993.5</v>
      </c>
      <c r="F869">
        <v>146</v>
      </c>
      <c r="G869">
        <v>146</v>
      </c>
      <c r="H869">
        <v>0.1</v>
      </c>
      <c r="I869">
        <v>8.9777799999999994E-3</v>
      </c>
      <c r="J869" s="2">
        <v>2.39137E-15</v>
      </c>
      <c r="K869">
        <v>170.34800000000001</v>
      </c>
      <c r="L869">
        <v>170.34800000000001</v>
      </c>
      <c r="M869">
        <v>146</v>
      </c>
      <c r="N869">
        <v>238.84</v>
      </c>
      <c r="O869">
        <v>238.84</v>
      </c>
      <c r="P869">
        <v>181.74299999999999</v>
      </c>
    </row>
    <row r="870" spans="1:16" x14ac:dyDescent="0.3">
      <c r="A870">
        <v>1</v>
      </c>
      <c r="B870" t="s">
        <v>77</v>
      </c>
      <c r="C870">
        <v>1994</v>
      </c>
      <c r="D870">
        <v>1</v>
      </c>
      <c r="E870">
        <v>1994.5</v>
      </c>
      <c r="F870">
        <v>354</v>
      </c>
      <c r="G870">
        <v>354</v>
      </c>
      <c r="H870">
        <v>0.1</v>
      </c>
      <c r="I870">
        <v>1.66328E-2</v>
      </c>
      <c r="J870" s="2">
        <v>1.4932599999999999E-15</v>
      </c>
      <c r="K870">
        <v>384.64400000000001</v>
      </c>
      <c r="L870">
        <v>384.64400000000001</v>
      </c>
      <c r="M870">
        <v>354</v>
      </c>
      <c r="N870">
        <v>473.00900000000001</v>
      </c>
      <c r="O870">
        <v>473.00900000000001</v>
      </c>
      <c r="P870">
        <v>405.49599999999998</v>
      </c>
    </row>
    <row r="871" spans="1:16" x14ac:dyDescent="0.3">
      <c r="A871">
        <v>1</v>
      </c>
      <c r="B871" t="s">
        <v>77</v>
      </c>
      <c r="C871">
        <v>1995</v>
      </c>
      <c r="D871">
        <v>1</v>
      </c>
      <c r="E871">
        <v>1995.5</v>
      </c>
      <c r="F871">
        <v>424</v>
      </c>
      <c r="G871">
        <v>424</v>
      </c>
      <c r="H871">
        <v>0.1</v>
      </c>
      <c r="I871">
        <v>1.85664E-2</v>
      </c>
      <c r="J871" s="2">
        <v>1.3309500000000001E-15</v>
      </c>
      <c r="K871">
        <v>448.99200000000002</v>
      </c>
      <c r="L871">
        <v>448.99200000000002</v>
      </c>
      <c r="M871">
        <v>424</v>
      </c>
      <c r="N871">
        <v>484.40600000000001</v>
      </c>
      <c r="O871">
        <v>484.40600000000001</v>
      </c>
      <c r="P871">
        <v>424.56</v>
      </c>
    </row>
    <row r="872" spans="1:16" x14ac:dyDescent="0.3">
      <c r="A872">
        <v>1</v>
      </c>
      <c r="B872" t="s">
        <v>77</v>
      </c>
      <c r="C872">
        <v>1996</v>
      </c>
      <c r="D872">
        <v>1</v>
      </c>
      <c r="E872">
        <v>1996.5</v>
      </c>
      <c r="F872">
        <v>308</v>
      </c>
      <c r="G872">
        <v>308</v>
      </c>
      <c r="H872">
        <v>0.1</v>
      </c>
      <c r="I872">
        <v>1.41596E-2</v>
      </c>
      <c r="J872" s="2">
        <v>1.44541E-15</v>
      </c>
      <c r="K872">
        <v>325.24200000000002</v>
      </c>
      <c r="L872">
        <v>325.24200000000002</v>
      </c>
      <c r="M872">
        <v>308</v>
      </c>
      <c r="N872">
        <v>326.47300000000001</v>
      </c>
      <c r="O872">
        <v>326.47300000000001</v>
      </c>
      <c r="P872">
        <v>281.053</v>
      </c>
    </row>
    <row r="873" spans="1:16" x14ac:dyDescent="0.3">
      <c r="A873">
        <v>1</v>
      </c>
      <c r="B873" t="s">
        <v>77</v>
      </c>
      <c r="C873">
        <v>1997</v>
      </c>
      <c r="D873">
        <v>1</v>
      </c>
      <c r="E873">
        <v>1997.5</v>
      </c>
      <c r="F873">
        <v>335</v>
      </c>
      <c r="G873">
        <v>335</v>
      </c>
      <c r="H873">
        <v>0.1</v>
      </c>
      <c r="I873">
        <v>1.6915800000000002E-2</v>
      </c>
      <c r="J873" s="2">
        <v>1.72998E-15</v>
      </c>
      <c r="K873">
        <v>359.85300000000001</v>
      </c>
      <c r="L873">
        <v>359.85300000000001</v>
      </c>
      <c r="M873">
        <v>335</v>
      </c>
      <c r="N873">
        <v>368.61700000000002</v>
      </c>
      <c r="O873">
        <v>368.61700000000002</v>
      </c>
      <c r="P873">
        <v>296.06299999999999</v>
      </c>
    </row>
    <row r="874" spans="1:16" x14ac:dyDescent="0.3">
      <c r="A874">
        <v>1</v>
      </c>
      <c r="B874" t="s">
        <v>77</v>
      </c>
      <c r="C874">
        <v>1998</v>
      </c>
      <c r="D874">
        <v>1</v>
      </c>
      <c r="E874">
        <v>1998.5</v>
      </c>
      <c r="F874">
        <v>241</v>
      </c>
      <c r="G874">
        <v>241</v>
      </c>
      <c r="H874">
        <v>0.1</v>
      </c>
      <c r="I874">
        <v>1.26926E-2</v>
      </c>
      <c r="J874" s="2">
        <v>1.84437E-15</v>
      </c>
      <c r="K874">
        <v>266.18299999999999</v>
      </c>
      <c r="L874">
        <v>266.18299999999999</v>
      </c>
      <c r="M874">
        <v>241</v>
      </c>
      <c r="N874">
        <v>294.52499999999998</v>
      </c>
      <c r="O874">
        <v>294.52499999999998</v>
      </c>
      <c r="P874">
        <v>226.893</v>
      </c>
    </row>
    <row r="875" spans="1:16" x14ac:dyDescent="0.3">
      <c r="A875">
        <v>1</v>
      </c>
      <c r="B875" t="s">
        <v>77</v>
      </c>
      <c r="C875">
        <v>1999</v>
      </c>
      <c r="D875">
        <v>1</v>
      </c>
      <c r="E875">
        <v>1999.5</v>
      </c>
      <c r="F875">
        <v>274</v>
      </c>
      <c r="G875">
        <v>274</v>
      </c>
      <c r="H875">
        <v>0.1</v>
      </c>
      <c r="I875">
        <v>1.37716E-2</v>
      </c>
      <c r="J875" s="2">
        <v>1.66075E-15</v>
      </c>
      <c r="K875">
        <v>301.25799999999998</v>
      </c>
      <c r="L875">
        <v>301.25799999999998</v>
      </c>
      <c r="M875">
        <v>274</v>
      </c>
      <c r="N875">
        <v>346.608</v>
      </c>
      <c r="O875">
        <v>346.608</v>
      </c>
      <c r="P875">
        <v>277.23899999999998</v>
      </c>
    </row>
    <row r="876" spans="1:16" x14ac:dyDescent="0.3">
      <c r="A876">
        <v>1</v>
      </c>
      <c r="B876" t="s">
        <v>77</v>
      </c>
      <c r="C876">
        <v>2000</v>
      </c>
      <c r="D876">
        <v>1</v>
      </c>
      <c r="E876">
        <v>2000.5</v>
      </c>
      <c r="F876">
        <v>236</v>
      </c>
      <c r="G876">
        <v>236</v>
      </c>
      <c r="H876">
        <v>0.1</v>
      </c>
      <c r="I876">
        <v>1.13297E-2</v>
      </c>
      <c r="J876" s="2">
        <v>1.5183399999999999E-15</v>
      </c>
      <c r="K876">
        <v>258.74400000000003</v>
      </c>
      <c r="L876">
        <v>258.74400000000003</v>
      </c>
      <c r="M876">
        <v>236</v>
      </c>
      <c r="N876">
        <v>299.49299999999999</v>
      </c>
      <c r="O876">
        <v>299.49299999999999</v>
      </c>
      <c r="P876">
        <v>238.602</v>
      </c>
    </row>
    <row r="877" spans="1:16" x14ac:dyDescent="0.3">
      <c r="A877">
        <v>1</v>
      </c>
      <c r="B877" t="s">
        <v>77</v>
      </c>
      <c r="C877">
        <v>2001</v>
      </c>
      <c r="D877">
        <v>1</v>
      </c>
      <c r="E877">
        <v>2001.5</v>
      </c>
      <c r="F877">
        <v>263</v>
      </c>
      <c r="G877">
        <v>263</v>
      </c>
      <c r="H877">
        <v>0.1</v>
      </c>
      <c r="I877">
        <v>1.20232E-2</v>
      </c>
      <c r="J877" s="2">
        <v>1.38352E-15</v>
      </c>
      <c r="K877">
        <v>289.42599999999999</v>
      </c>
      <c r="L877">
        <v>289.42599999999999</v>
      </c>
      <c r="M877">
        <v>263</v>
      </c>
      <c r="N877">
        <v>337.95299999999997</v>
      </c>
      <c r="O877">
        <v>337.95299999999997</v>
      </c>
      <c r="P877">
        <v>268.01600000000002</v>
      </c>
    </row>
    <row r="878" spans="1:16" x14ac:dyDescent="0.3">
      <c r="A878">
        <v>1</v>
      </c>
      <c r="B878" t="s">
        <v>77</v>
      </c>
      <c r="C878">
        <v>2002</v>
      </c>
      <c r="D878">
        <v>1</v>
      </c>
      <c r="E878">
        <v>2002.5</v>
      </c>
      <c r="F878">
        <v>361</v>
      </c>
      <c r="G878">
        <v>361</v>
      </c>
      <c r="H878">
        <v>0.1</v>
      </c>
      <c r="I878">
        <v>1.5527600000000001E-2</v>
      </c>
      <c r="J878" s="2">
        <v>1.2298400000000001E-15</v>
      </c>
      <c r="K878">
        <v>397.70800000000003</v>
      </c>
      <c r="L878">
        <v>397.70800000000003</v>
      </c>
      <c r="M878">
        <v>361</v>
      </c>
      <c r="N878">
        <v>466.46</v>
      </c>
      <c r="O878">
        <v>466.46</v>
      </c>
      <c r="P878">
        <v>369.44600000000003</v>
      </c>
    </row>
    <row r="879" spans="1:16" x14ac:dyDescent="0.3">
      <c r="A879">
        <v>1</v>
      </c>
      <c r="B879" t="s">
        <v>77</v>
      </c>
      <c r="C879">
        <v>2003</v>
      </c>
      <c r="D879">
        <v>1</v>
      </c>
      <c r="E879">
        <v>2003.5</v>
      </c>
      <c r="F879">
        <v>353</v>
      </c>
      <c r="G879">
        <v>353</v>
      </c>
      <c r="H879">
        <v>0.1</v>
      </c>
      <c r="I879">
        <v>1.4376099999999999E-2</v>
      </c>
      <c r="J879" s="2">
        <v>1.10649E-15</v>
      </c>
      <c r="K879">
        <v>387.46499999999997</v>
      </c>
      <c r="L879">
        <v>387.46499999999997</v>
      </c>
      <c r="M879">
        <v>353</v>
      </c>
      <c r="N879">
        <v>450.66500000000002</v>
      </c>
      <c r="O879">
        <v>450.66500000000002</v>
      </c>
      <c r="P879">
        <v>363.76799999999997</v>
      </c>
    </row>
    <row r="880" spans="1:16" x14ac:dyDescent="0.3">
      <c r="A880">
        <v>1</v>
      </c>
      <c r="B880" t="s">
        <v>77</v>
      </c>
      <c r="C880">
        <v>2004</v>
      </c>
      <c r="D880">
        <v>1</v>
      </c>
      <c r="E880">
        <v>2004.5</v>
      </c>
      <c r="F880">
        <v>380</v>
      </c>
      <c r="G880">
        <v>380</v>
      </c>
      <c r="H880">
        <v>0.1</v>
      </c>
      <c r="I880">
        <v>1.49861E-2</v>
      </c>
      <c r="J880" s="2">
        <v>1.0485199999999999E-15</v>
      </c>
      <c r="K880">
        <v>413.18099999999998</v>
      </c>
      <c r="L880">
        <v>413.18099999999998</v>
      </c>
      <c r="M880">
        <v>380</v>
      </c>
      <c r="N880">
        <v>471.5</v>
      </c>
      <c r="O880">
        <v>471.5</v>
      </c>
      <c r="P880">
        <v>385.49400000000003</v>
      </c>
    </row>
    <row r="881" spans="1:16" x14ac:dyDescent="0.3">
      <c r="A881">
        <v>1</v>
      </c>
      <c r="B881" t="s">
        <v>77</v>
      </c>
      <c r="C881">
        <v>2005</v>
      </c>
      <c r="D881">
        <v>1</v>
      </c>
      <c r="E881">
        <v>2005.5</v>
      </c>
      <c r="F881">
        <v>353</v>
      </c>
      <c r="G881">
        <v>353</v>
      </c>
      <c r="H881">
        <v>0.1</v>
      </c>
      <c r="I881">
        <v>1.40593E-2</v>
      </c>
      <c r="J881" s="2">
        <v>1.1426499999999999E-15</v>
      </c>
      <c r="K881">
        <v>386.12200000000001</v>
      </c>
      <c r="L881">
        <v>386.12200000000001</v>
      </c>
      <c r="M881">
        <v>353</v>
      </c>
      <c r="N881">
        <v>442.38600000000002</v>
      </c>
      <c r="O881">
        <v>442.38600000000002</v>
      </c>
      <c r="P881">
        <v>352.41800000000001</v>
      </c>
    </row>
    <row r="882" spans="1:16" x14ac:dyDescent="0.3">
      <c r="A882">
        <v>1</v>
      </c>
      <c r="B882" t="s">
        <v>77</v>
      </c>
      <c r="C882">
        <v>2006</v>
      </c>
      <c r="D882">
        <v>1</v>
      </c>
      <c r="E882">
        <v>2006.5</v>
      </c>
      <c r="F882">
        <v>359</v>
      </c>
      <c r="G882">
        <v>359</v>
      </c>
      <c r="H882">
        <v>0.1</v>
      </c>
      <c r="I882">
        <v>1.4336099999999999E-2</v>
      </c>
      <c r="J882" s="2">
        <v>1.1345E-15</v>
      </c>
      <c r="K882">
        <v>396.53800000000001</v>
      </c>
      <c r="L882">
        <v>396.53800000000001</v>
      </c>
      <c r="M882">
        <v>359</v>
      </c>
      <c r="N882">
        <v>464.72300000000001</v>
      </c>
      <c r="O882">
        <v>464.72300000000001</v>
      </c>
      <c r="P882">
        <v>366.34100000000001</v>
      </c>
    </row>
    <row r="883" spans="1:16" x14ac:dyDescent="0.3">
      <c r="A883">
        <v>1</v>
      </c>
      <c r="B883" t="s">
        <v>77</v>
      </c>
      <c r="C883">
        <v>2007</v>
      </c>
      <c r="D883">
        <v>1</v>
      </c>
      <c r="E883">
        <v>2007.5</v>
      </c>
      <c r="F883">
        <v>413</v>
      </c>
      <c r="G883">
        <v>413</v>
      </c>
      <c r="H883">
        <v>0.1</v>
      </c>
      <c r="I883">
        <v>1.5941799999999999E-2</v>
      </c>
      <c r="J883" s="2">
        <v>1.0178599999999999E-15</v>
      </c>
      <c r="K883">
        <v>453.113</v>
      </c>
      <c r="L883">
        <v>453.113</v>
      </c>
      <c r="M883">
        <v>413</v>
      </c>
      <c r="N883">
        <v>527.51800000000003</v>
      </c>
      <c r="O883">
        <v>527.51800000000003</v>
      </c>
      <c r="P883">
        <v>428.584</v>
      </c>
    </row>
    <row r="884" spans="1:16" x14ac:dyDescent="0.3">
      <c r="A884">
        <v>1</v>
      </c>
      <c r="B884" t="s">
        <v>77</v>
      </c>
      <c r="C884">
        <v>2008</v>
      </c>
      <c r="D884">
        <v>1</v>
      </c>
      <c r="E884">
        <v>2008.5</v>
      </c>
      <c r="F884">
        <v>514</v>
      </c>
      <c r="G884">
        <v>514</v>
      </c>
      <c r="H884">
        <v>0.1</v>
      </c>
      <c r="I884">
        <v>1.9415000000000002E-2</v>
      </c>
      <c r="J884" s="2">
        <v>9.7916600000000002E-16</v>
      </c>
      <c r="K884">
        <v>554.71400000000006</v>
      </c>
      <c r="L884">
        <v>554.71400000000006</v>
      </c>
      <c r="M884">
        <v>514</v>
      </c>
      <c r="N884">
        <v>618.39599999999996</v>
      </c>
      <c r="O884">
        <v>618.39599999999996</v>
      </c>
      <c r="P884">
        <v>520.428</v>
      </c>
    </row>
    <row r="885" spans="1:16" x14ac:dyDescent="0.3">
      <c r="A885">
        <v>1</v>
      </c>
      <c r="B885" t="s">
        <v>77</v>
      </c>
      <c r="C885">
        <v>2009</v>
      </c>
      <c r="D885">
        <v>1</v>
      </c>
      <c r="E885">
        <v>2009.5</v>
      </c>
      <c r="F885">
        <v>486</v>
      </c>
      <c r="G885">
        <v>486</v>
      </c>
      <c r="H885">
        <v>0.1</v>
      </c>
      <c r="I885">
        <v>1.8879E-2</v>
      </c>
      <c r="J885" s="2">
        <v>1.03819E-15</v>
      </c>
      <c r="K885">
        <v>519.23099999999999</v>
      </c>
      <c r="L885">
        <v>519.23099999999999</v>
      </c>
      <c r="M885">
        <v>486</v>
      </c>
      <c r="N885">
        <v>550.94299999999998</v>
      </c>
      <c r="O885">
        <v>550.94299999999998</v>
      </c>
      <c r="P885">
        <v>468.32799999999997</v>
      </c>
    </row>
    <row r="886" spans="1:16" x14ac:dyDescent="0.3">
      <c r="A886">
        <v>1</v>
      </c>
      <c r="B886" t="s">
        <v>77</v>
      </c>
      <c r="C886">
        <v>2010</v>
      </c>
      <c r="D886">
        <v>1</v>
      </c>
      <c r="E886">
        <v>2010.5</v>
      </c>
      <c r="F886">
        <v>452</v>
      </c>
      <c r="G886">
        <v>452</v>
      </c>
      <c r="H886">
        <v>0.1</v>
      </c>
      <c r="I886">
        <v>1.8979300000000001E-2</v>
      </c>
      <c r="J886" s="2">
        <v>1.3989699999999999E-15</v>
      </c>
      <c r="K886">
        <v>482.63900000000001</v>
      </c>
      <c r="L886">
        <v>482.63900000000001</v>
      </c>
      <c r="M886">
        <v>452</v>
      </c>
      <c r="N886">
        <v>497.02699999999999</v>
      </c>
      <c r="O886">
        <v>497.02699999999999</v>
      </c>
      <c r="P886">
        <v>420.44299999999998</v>
      </c>
    </row>
    <row r="887" spans="1:16" x14ac:dyDescent="0.3">
      <c r="A887">
        <v>1</v>
      </c>
      <c r="B887" t="s">
        <v>77</v>
      </c>
      <c r="C887">
        <v>2011</v>
      </c>
      <c r="D887">
        <v>1</v>
      </c>
      <c r="E887">
        <v>2011.5</v>
      </c>
      <c r="F887">
        <v>462</v>
      </c>
      <c r="G887">
        <v>462</v>
      </c>
      <c r="H887">
        <v>0.1</v>
      </c>
      <c r="I887">
        <v>2.1316600000000002E-2</v>
      </c>
      <c r="J887" s="2">
        <v>1.55905E-15</v>
      </c>
      <c r="K887">
        <v>491.928</v>
      </c>
      <c r="L887">
        <v>491.928</v>
      </c>
      <c r="M887">
        <v>462</v>
      </c>
      <c r="N887">
        <v>495.67500000000001</v>
      </c>
      <c r="O887">
        <v>495.67500000000001</v>
      </c>
      <c r="P887">
        <v>424.14699999999999</v>
      </c>
    </row>
    <row r="888" spans="1:16" x14ac:dyDescent="0.3">
      <c r="A888">
        <v>1</v>
      </c>
      <c r="B888" t="s">
        <v>77</v>
      </c>
      <c r="C888">
        <v>2012</v>
      </c>
      <c r="D888">
        <v>1</v>
      </c>
      <c r="E888">
        <v>2012.5</v>
      </c>
      <c r="F888">
        <v>564</v>
      </c>
      <c r="G888">
        <v>564</v>
      </c>
      <c r="H888">
        <v>0.1</v>
      </c>
      <c r="I888">
        <v>2.9091800000000001E-2</v>
      </c>
      <c r="J888" s="2">
        <v>2.20157E-15</v>
      </c>
      <c r="K888">
        <v>595.02499999999998</v>
      </c>
      <c r="L888">
        <v>595.02499999999998</v>
      </c>
      <c r="M888">
        <v>564</v>
      </c>
      <c r="N888">
        <v>576.72500000000002</v>
      </c>
      <c r="O888">
        <v>576.72500000000002</v>
      </c>
      <c r="P888">
        <v>505.93900000000002</v>
      </c>
    </row>
    <row r="889" spans="1:16" x14ac:dyDescent="0.3">
      <c r="A889">
        <v>1</v>
      </c>
      <c r="B889" t="s">
        <v>77</v>
      </c>
      <c r="C889">
        <v>2013</v>
      </c>
      <c r="D889">
        <v>1</v>
      </c>
      <c r="E889">
        <v>2013.5</v>
      </c>
      <c r="F889">
        <v>530</v>
      </c>
      <c r="G889">
        <v>530</v>
      </c>
      <c r="H889">
        <v>0.1</v>
      </c>
      <c r="I889">
        <v>3.2442100000000001E-2</v>
      </c>
      <c r="J889" s="2">
        <v>4.7967099999999998E-15</v>
      </c>
      <c r="K889">
        <v>553.73400000000004</v>
      </c>
      <c r="L889">
        <v>553.73400000000004</v>
      </c>
      <c r="M889">
        <v>530</v>
      </c>
      <c r="N889">
        <v>511.05</v>
      </c>
      <c r="O889">
        <v>511.05</v>
      </c>
      <c r="P889">
        <v>456.226</v>
      </c>
    </row>
    <row r="890" spans="1:16" x14ac:dyDescent="0.3">
      <c r="A890">
        <v>1</v>
      </c>
      <c r="B890" t="s">
        <v>77</v>
      </c>
      <c r="C890">
        <v>2014</v>
      </c>
      <c r="D890">
        <v>1</v>
      </c>
      <c r="E890">
        <v>2014.5</v>
      </c>
      <c r="F890">
        <v>751</v>
      </c>
      <c r="G890">
        <v>751</v>
      </c>
      <c r="H890">
        <v>0.1</v>
      </c>
      <c r="I890">
        <v>5.66054E-2</v>
      </c>
      <c r="J890" s="2">
        <v>4.2291600000000003E-15</v>
      </c>
      <c r="K890">
        <v>784.447</v>
      </c>
      <c r="L890">
        <v>784.447</v>
      </c>
      <c r="M890">
        <v>751</v>
      </c>
      <c r="N890">
        <v>700.43600000000004</v>
      </c>
      <c r="O890">
        <v>700.43600000000004</v>
      </c>
      <c r="P890">
        <v>615.25400000000002</v>
      </c>
    </row>
    <row r="891" spans="1:16" x14ac:dyDescent="0.3">
      <c r="A891">
        <v>1</v>
      </c>
      <c r="B891" t="s">
        <v>77</v>
      </c>
      <c r="C891">
        <v>2015</v>
      </c>
      <c r="D891">
        <v>1</v>
      </c>
      <c r="E891">
        <v>2015.5</v>
      </c>
      <c r="F891">
        <v>440</v>
      </c>
      <c r="G891">
        <v>440</v>
      </c>
      <c r="H891">
        <v>0.1</v>
      </c>
      <c r="I891">
        <v>4.3042499999999997E-2</v>
      </c>
      <c r="J891" s="2">
        <v>6.7959799999999996E-15</v>
      </c>
      <c r="K891">
        <v>447.32499999999999</v>
      </c>
      <c r="L891">
        <v>447.32499999999999</v>
      </c>
      <c r="M891">
        <v>440</v>
      </c>
      <c r="N891">
        <v>286.72800000000001</v>
      </c>
      <c r="O891">
        <v>286.72800000000001</v>
      </c>
      <c r="P891">
        <v>275.661</v>
      </c>
    </row>
    <row r="892" spans="1:16" x14ac:dyDescent="0.3">
      <c r="A892">
        <v>1</v>
      </c>
      <c r="B892" t="s">
        <v>77</v>
      </c>
      <c r="C892">
        <v>2016</v>
      </c>
      <c r="D892">
        <v>1</v>
      </c>
      <c r="E892">
        <v>2016.5</v>
      </c>
      <c r="F892">
        <v>305</v>
      </c>
      <c r="G892">
        <v>305</v>
      </c>
      <c r="H892">
        <v>0.1</v>
      </c>
      <c r="I892">
        <v>3.4818099999999998E-2</v>
      </c>
      <c r="J892" s="2">
        <v>8.9414300000000006E-15</v>
      </c>
      <c r="K892">
        <v>311.78399999999999</v>
      </c>
      <c r="L892">
        <v>311.78399999999999</v>
      </c>
      <c r="M892">
        <v>305</v>
      </c>
      <c r="N892">
        <v>195.79400000000001</v>
      </c>
      <c r="O892">
        <v>195.79400000000001</v>
      </c>
      <c r="P892">
        <v>185.58199999999999</v>
      </c>
    </row>
    <row r="893" spans="1:16" x14ac:dyDescent="0.3">
      <c r="A893">
        <v>1</v>
      </c>
      <c r="B893" t="s">
        <v>77</v>
      </c>
      <c r="C893">
        <v>2017</v>
      </c>
      <c r="D893">
        <v>1</v>
      </c>
      <c r="E893">
        <v>2017.5</v>
      </c>
      <c r="F893">
        <v>125</v>
      </c>
      <c r="G893">
        <v>125</v>
      </c>
      <c r="H893">
        <v>0.1</v>
      </c>
      <c r="I893">
        <v>1.52982E-2</v>
      </c>
      <c r="J893" s="2">
        <v>1.02375E-14</v>
      </c>
      <c r="K893">
        <v>128.51</v>
      </c>
      <c r="L893">
        <v>128.51</v>
      </c>
      <c r="M893">
        <v>125</v>
      </c>
      <c r="N893">
        <v>82.013000000000005</v>
      </c>
      <c r="O893">
        <v>82.013000000000005</v>
      </c>
      <c r="P893">
        <v>76.645600000000002</v>
      </c>
    </row>
    <row r="894" spans="1:16" x14ac:dyDescent="0.3">
      <c r="A894">
        <v>1</v>
      </c>
      <c r="B894" t="s">
        <v>77</v>
      </c>
      <c r="C894">
        <v>2018</v>
      </c>
      <c r="D894">
        <v>1</v>
      </c>
      <c r="E894">
        <v>2018.5</v>
      </c>
      <c r="F894">
        <v>160</v>
      </c>
      <c r="G894">
        <v>160</v>
      </c>
      <c r="H894">
        <v>0.1</v>
      </c>
      <c r="I894">
        <v>1.9458900000000001E-2</v>
      </c>
      <c r="J894" s="2">
        <v>1.02049E-14</v>
      </c>
      <c r="K894">
        <v>166.488</v>
      </c>
      <c r="L894">
        <v>166.488</v>
      </c>
      <c r="M894">
        <v>160</v>
      </c>
      <c r="N894">
        <v>112.331</v>
      </c>
      <c r="O894">
        <v>112.331</v>
      </c>
      <c r="P894">
        <v>102.50700000000001</v>
      </c>
    </row>
    <row r="895" spans="1:16" x14ac:dyDescent="0.3">
      <c r="A895">
        <v>2</v>
      </c>
      <c r="B895" t="s">
        <v>78</v>
      </c>
      <c r="C895">
        <v>1985</v>
      </c>
      <c r="D895">
        <v>1</v>
      </c>
      <c r="E895">
        <v>1985.5</v>
      </c>
      <c r="F895">
        <v>30</v>
      </c>
      <c r="G895">
        <v>30</v>
      </c>
      <c r="H895">
        <v>0.1</v>
      </c>
      <c r="I895">
        <v>1.22708E-3</v>
      </c>
      <c r="J895" s="2">
        <v>1.31108E-15</v>
      </c>
      <c r="K895">
        <v>30</v>
      </c>
      <c r="L895">
        <v>30</v>
      </c>
      <c r="M895">
        <v>30</v>
      </c>
      <c r="N895">
        <v>16.345800000000001</v>
      </c>
      <c r="O895">
        <v>16.345800000000001</v>
      </c>
      <c r="P895">
        <v>16.345800000000001</v>
      </c>
    </row>
    <row r="896" spans="1:16" x14ac:dyDescent="0.3">
      <c r="A896">
        <v>2</v>
      </c>
      <c r="B896" t="s">
        <v>78</v>
      </c>
      <c r="C896">
        <v>1986</v>
      </c>
      <c r="D896">
        <v>1</v>
      </c>
      <c r="E896">
        <v>1986.5</v>
      </c>
      <c r="F896">
        <v>33</v>
      </c>
      <c r="G896">
        <v>33</v>
      </c>
      <c r="H896">
        <v>0.1</v>
      </c>
      <c r="I896">
        <v>1.50862E-3</v>
      </c>
      <c r="J896" s="2">
        <v>1.58963E-15</v>
      </c>
      <c r="K896">
        <v>33</v>
      </c>
      <c r="L896">
        <v>33</v>
      </c>
      <c r="M896">
        <v>33</v>
      </c>
      <c r="N896">
        <v>18.515599999999999</v>
      </c>
      <c r="O896">
        <v>18.515599999999999</v>
      </c>
      <c r="P896">
        <v>18.515599999999999</v>
      </c>
    </row>
    <row r="897" spans="1:16" x14ac:dyDescent="0.3">
      <c r="A897">
        <v>2</v>
      </c>
      <c r="B897" t="s">
        <v>78</v>
      </c>
      <c r="C897">
        <v>1987</v>
      </c>
      <c r="D897">
        <v>1</v>
      </c>
      <c r="E897">
        <v>1987.5</v>
      </c>
      <c r="F897">
        <v>18</v>
      </c>
      <c r="G897">
        <v>18</v>
      </c>
      <c r="H897">
        <v>0.1</v>
      </c>
      <c r="I897">
        <v>8.8572E-4</v>
      </c>
      <c r="J897" s="2">
        <v>1.77038E-15</v>
      </c>
      <c r="K897">
        <v>18</v>
      </c>
      <c r="L897">
        <v>18</v>
      </c>
      <c r="M897">
        <v>18</v>
      </c>
      <c r="N897">
        <v>11.2271</v>
      </c>
      <c r="O897">
        <v>11.2271</v>
      </c>
      <c r="P897">
        <v>11.2271</v>
      </c>
    </row>
    <row r="898" spans="1:16" x14ac:dyDescent="0.3">
      <c r="A898">
        <v>2</v>
      </c>
      <c r="B898" t="s">
        <v>78</v>
      </c>
      <c r="C898">
        <v>1988</v>
      </c>
      <c r="D898">
        <v>1</v>
      </c>
      <c r="E898">
        <v>1988.5</v>
      </c>
      <c r="F898">
        <v>30</v>
      </c>
      <c r="G898">
        <v>30</v>
      </c>
      <c r="H898">
        <v>0.1</v>
      </c>
      <c r="I898">
        <v>1.53034E-3</v>
      </c>
      <c r="J898" s="2">
        <v>1.9558399999999998E-15</v>
      </c>
      <c r="K898">
        <v>30</v>
      </c>
      <c r="L898">
        <v>30</v>
      </c>
      <c r="M898">
        <v>30</v>
      </c>
      <c r="N898">
        <v>19.9649</v>
      </c>
      <c r="O898">
        <v>19.9649</v>
      </c>
      <c r="P898">
        <v>19.9649</v>
      </c>
    </row>
    <row r="899" spans="1:16" x14ac:dyDescent="0.3">
      <c r="A899">
        <v>2</v>
      </c>
      <c r="B899" t="s">
        <v>78</v>
      </c>
      <c r="C899">
        <v>1989</v>
      </c>
      <c r="D899">
        <v>1</v>
      </c>
      <c r="E899">
        <v>1989.5</v>
      </c>
      <c r="F899">
        <v>29</v>
      </c>
      <c r="G899">
        <v>29</v>
      </c>
      <c r="H899">
        <v>0.1</v>
      </c>
      <c r="I899">
        <v>1.6065599999999999E-3</v>
      </c>
      <c r="J899" s="2">
        <v>2.34539E-15</v>
      </c>
      <c r="K899">
        <v>29</v>
      </c>
      <c r="L899">
        <v>29</v>
      </c>
      <c r="M899">
        <v>29</v>
      </c>
      <c r="N899">
        <v>18.2651</v>
      </c>
      <c r="O899">
        <v>18.2651</v>
      </c>
      <c r="P899">
        <v>18.2651</v>
      </c>
    </row>
    <row r="900" spans="1:16" x14ac:dyDescent="0.3">
      <c r="A900">
        <v>2</v>
      </c>
      <c r="B900" t="s">
        <v>78</v>
      </c>
      <c r="C900">
        <v>1990</v>
      </c>
      <c r="D900">
        <v>1</v>
      </c>
      <c r="E900">
        <v>1990.5</v>
      </c>
      <c r="F900">
        <v>18</v>
      </c>
      <c r="G900">
        <v>18</v>
      </c>
      <c r="H900">
        <v>0.1</v>
      </c>
      <c r="I900">
        <v>1.1618399999999999E-3</v>
      </c>
      <c r="J900" s="2">
        <v>3.1833600000000001E-15</v>
      </c>
      <c r="K900">
        <v>18</v>
      </c>
      <c r="L900">
        <v>18</v>
      </c>
      <c r="M900">
        <v>18</v>
      </c>
      <c r="N900">
        <v>10.2875</v>
      </c>
      <c r="O900">
        <v>10.2875</v>
      </c>
      <c r="P900">
        <v>10.2875</v>
      </c>
    </row>
    <row r="901" spans="1:16" x14ac:dyDescent="0.3">
      <c r="A901">
        <v>2</v>
      </c>
      <c r="B901" t="s">
        <v>78</v>
      </c>
      <c r="C901">
        <v>1991</v>
      </c>
      <c r="D901">
        <v>1</v>
      </c>
      <c r="E901">
        <v>1991.5</v>
      </c>
      <c r="F901">
        <v>60</v>
      </c>
      <c r="G901">
        <v>60</v>
      </c>
      <c r="H901">
        <v>0.1</v>
      </c>
      <c r="I901">
        <v>4.4981700000000001E-3</v>
      </c>
      <c r="J901" s="2">
        <v>4.1283999999999998E-15</v>
      </c>
      <c r="K901">
        <v>60</v>
      </c>
      <c r="L901">
        <v>60</v>
      </c>
      <c r="M901">
        <v>60</v>
      </c>
      <c r="N901">
        <v>34.440800000000003</v>
      </c>
      <c r="O901">
        <v>34.440800000000003</v>
      </c>
      <c r="P901">
        <v>34.440800000000003</v>
      </c>
    </row>
    <row r="902" spans="1:16" x14ac:dyDescent="0.3">
      <c r="A902">
        <v>2</v>
      </c>
      <c r="B902" t="s">
        <v>78</v>
      </c>
      <c r="C902">
        <v>1992</v>
      </c>
      <c r="D902">
        <v>1</v>
      </c>
      <c r="E902">
        <v>1992.5</v>
      </c>
      <c r="F902">
        <v>23</v>
      </c>
      <c r="G902">
        <v>23</v>
      </c>
      <c r="H902">
        <v>0.1</v>
      </c>
      <c r="I902">
        <v>1.79393E-3</v>
      </c>
      <c r="J902" s="2">
        <v>4.2846899999999998E-15</v>
      </c>
      <c r="K902">
        <v>23</v>
      </c>
      <c r="L902">
        <v>23</v>
      </c>
      <c r="M902">
        <v>23</v>
      </c>
      <c r="N902">
        <v>15.756399999999999</v>
      </c>
      <c r="O902">
        <v>15.756399999999999</v>
      </c>
      <c r="P902">
        <v>15.756399999999999</v>
      </c>
    </row>
    <row r="903" spans="1:16" x14ac:dyDescent="0.3">
      <c r="A903">
        <v>2</v>
      </c>
      <c r="B903" t="s">
        <v>78</v>
      </c>
      <c r="C903">
        <v>1993</v>
      </c>
      <c r="D903">
        <v>1</v>
      </c>
      <c r="E903">
        <v>1993.5</v>
      </c>
      <c r="F903">
        <v>62</v>
      </c>
      <c r="G903">
        <v>62</v>
      </c>
      <c r="H903">
        <v>0.1</v>
      </c>
      <c r="I903">
        <v>4.0135600000000002E-3</v>
      </c>
      <c r="J903" s="2">
        <v>2.8405100000000001E-15</v>
      </c>
      <c r="K903">
        <v>62</v>
      </c>
      <c r="L903">
        <v>62</v>
      </c>
      <c r="M903">
        <v>62</v>
      </c>
      <c r="N903">
        <v>54.591500000000003</v>
      </c>
      <c r="O903">
        <v>54.591500000000003</v>
      </c>
      <c r="P903">
        <v>54.591500000000003</v>
      </c>
    </row>
    <row r="904" spans="1:16" x14ac:dyDescent="0.3">
      <c r="A904">
        <v>2</v>
      </c>
      <c r="B904" t="s">
        <v>78</v>
      </c>
      <c r="C904">
        <v>1994</v>
      </c>
      <c r="D904">
        <v>1</v>
      </c>
      <c r="E904">
        <v>1994.5</v>
      </c>
      <c r="F904">
        <v>154</v>
      </c>
      <c r="G904">
        <v>154</v>
      </c>
      <c r="H904">
        <v>0.1</v>
      </c>
      <c r="I904">
        <v>7.3680899999999999E-3</v>
      </c>
      <c r="J904" s="2">
        <v>1.6000300000000001E-15</v>
      </c>
      <c r="K904">
        <v>154</v>
      </c>
      <c r="L904">
        <v>154</v>
      </c>
      <c r="M904">
        <v>154</v>
      </c>
      <c r="N904">
        <v>145.50200000000001</v>
      </c>
      <c r="O904">
        <v>145.50200000000001</v>
      </c>
      <c r="P904">
        <v>145.50200000000001</v>
      </c>
    </row>
    <row r="905" spans="1:16" x14ac:dyDescent="0.3">
      <c r="A905">
        <v>2</v>
      </c>
      <c r="B905" t="s">
        <v>78</v>
      </c>
      <c r="C905">
        <v>1995</v>
      </c>
      <c r="D905">
        <v>1</v>
      </c>
      <c r="E905">
        <v>1995.5</v>
      </c>
      <c r="F905">
        <v>169</v>
      </c>
      <c r="G905">
        <v>169</v>
      </c>
      <c r="H905">
        <v>0.1</v>
      </c>
      <c r="I905">
        <v>7.1245099999999997E-3</v>
      </c>
      <c r="J905" s="2">
        <v>1.2883399999999999E-15</v>
      </c>
      <c r="K905">
        <v>169</v>
      </c>
      <c r="L905">
        <v>169</v>
      </c>
      <c r="M905">
        <v>169</v>
      </c>
      <c r="N905">
        <v>146.23099999999999</v>
      </c>
      <c r="O905">
        <v>146.23099999999999</v>
      </c>
      <c r="P905">
        <v>146.23099999999999</v>
      </c>
    </row>
    <row r="906" spans="1:16" x14ac:dyDescent="0.3">
      <c r="A906">
        <v>2</v>
      </c>
      <c r="B906" t="s">
        <v>78</v>
      </c>
      <c r="C906">
        <v>1996</v>
      </c>
      <c r="D906">
        <v>1</v>
      </c>
      <c r="E906">
        <v>1996.5</v>
      </c>
      <c r="F906">
        <v>128</v>
      </c>
      <c r="G906">
        <v>128</v>
      </c>
      <c r="H906">
        <v>0.1</v>
      </c>
      <c r="I906">
        <v>5.5399000000000004E-3</v>
      </c>
      <c r="J906" s="2">
        <v>1.3545500000000001E-15</v>
      </c>
      <c r="K906">
        <v>128</v>
      </c>
      <c r="L906">
        <v>128</v>
      </c>
      <c r="M906">
        <v>128</v>
      </c>
      <c r="N906">
        <v>100.229</v>
      </c>
      <c r="O906">
        <v>100.229</v>
      </c>
      <c r="P906">
        <v>100.229</v>
      </c>
    </row>
    <row r="907" spans="1:16" x14ac:dyDescent="0.3">
      <c r="A907">
        <v>2</v>
      </c>
      <c r="B907" t="s">
        <v>78</v>
      </c>
      <c r="C907">
        <v>1997</v>
      </c>
      <c r="D907">
        <v>1</v>
      </c>
      <c r="E907">
        <v>1997.5</v>
      </c>
      <c r="F907">
        <v>119</v>
      </c>
      <c r="G907">
        <v>119</v>
      </c>
      <c r="H907">
        <v>0.1</v>
      </c>
      <c r="I907">
        <v>5.5582299999999999E-3</v>
      </c>
      <c r="J907" s="2">
        <v>1.5813700000000001E-15</v>
      </c>
      <c r="K907">
        <v>119</v>
      </c>
      <c r="L907">
        <v>119</v>
      </c>
      <c r="M907">
        <v>119</v>
      </c>
      <c r="N907">
        <v>87.718100000000007</v>
      </c>
      <c r="O907">
        <v>87.718100000000007</v>
      </c>
      <c r="P907">
        <v>87.718100000000007</v>
      </c>
    </row>
    <row r="908" spans="1:16" x14ac:dyDescent="0.3">
      <c r="A908">
        <v>2</v>
      </c>
      <c r="B908" t="s">
        <v>78</v>
      </c>
      <c r="C908">
        <v>1998</v>
      </c>
      <c r="D908">
        <v>1</v>
      </c>
      <c r="E908">
        <v>1998.5</v>
      </c>
      <c r="F908">
        <v>121</v>
      </c>
      <c r="G908">
        <v>121</v>
      </c>
      <c r="H908">
        <v>0.1</v>
      </c>
      <c r="I908">
        <v>6.0042000000000003E-3</v>
      </c>
      <c r="J908" s="2">
        <v>1.76209E-15</v>
      </c>
      <c r="K908">
        <v>121</v>
      </c>
      <c r="L908">
        <v>121</v>
      </c>
      <c r="M908">
        <v>121</v>
      </c>
      <c r="N908">
        <v>88.856399999999994</v>
      </c>
      <c r="O908">
        <v>88.856399999999994</v>
      </c>
      <c r="P908">
        <v>88.856399999999994</v>
      </c>
    </row>
    <row r="909" spans="1:16" x14ac:dyDescent="0.3">
      <c r="A909">
        <v>2</v>
      </c>
      <c r="B909" t="s">
        <v>78</v>
      </c>
      <c r="C909">
        <v>1999</v>
      </c>
      <c r="D909">
        <v>1</v>
      </c>
      <c r="E909">
        <v>1999.5</v>
      </c>
      <c r="F909">
        <v>148</v>
      </c>
      <c r="G909">
        <v>148</v>
      </c>
      <c r="H909">
        <v>0.1</v>
      </c>
      <c r="I909">
        <v>7.2197099999999998E-3</v>
      </c>
      <c r="J909" s="2">
        <v>1.67429E-15</v>
      </c>
      <c r="K909">
        <v>148</v>
      </c>
      <c r="L909">
        <v>148</v>
      </c>
      <c r="M909">
        <v>148</v>
      </c>
      <c r="N909">
        <v>116.93</v>
      </c>
      <c r="O909">
        <v>116.93</v>
      </c>
      <c r="P909">
        <v>116.93</v>
      </c>
    </row>
    <row r="910" spans="1:16" x14ac:dyDescent="0.3">
      <c r="A910">
        <v>2</v>
      </c>
      <c r="B910" t="s">
        <v>78</v>
      </c>
      <c r="C910">
        <v>2000</v>
      </c>
      <c r="D910">
        <v>1</v>
      </c>
      <c r="E910">
        <v>2000.5</v>
      </c>
      <c r="F910">
        <v>53</v>
      </c>
      <c r="G910">
        <v>53</v>
      </c>
      <c r="H910">
        <v>0.1</v>
      </c>
      <c r="I910">
        <v>2.43852E-3</v>
      </c>
      <c r="J910" s="2">
        <v>1.4855299999999999E-15</v>
      </c>
      <c r="K910">
        <v>53</v>
      </c>
      <c r="L910">
        <v>53</v>
      </c>
      <c r="M910">
        <v>53</v>
      </c>
      <c r="N910">
        <v>43.276899999999998</v>
      </c>
      <c r="O910">
        <v>43.276899999999998</v>
      </c>
      <c r="P910">
        <v>43.276899999999998</v>
      </c>
    </row>
    <row r="911" spans="1:16" x14ac:dyDescent="0.3">
      <c r="A911">
        <v>2</v>
      </c>
      <c r="B911" t="s">
        <v>78</v>
      </c>
      <c r="C911">
        <v>2001</v>
      </c>
      <c r="D911">
        <v>1</v>
      </c>
      <c r="E911">
        <v>2001.5</v>
      </c>
      <c r="F911">
        <v>58</v>
      </c>
      <c r="G911">
        <v>58</v>
      </c>
      <c r="H911">
        <v>0.1</v>
      </c>
      <c r="I911">
        <v>2.5843200000000002E-3</v>
      </c>
      <c r="J911" s="2">
        <v>1.39524E-15</v>
      </c>
      <c r="K911">
        <v>58</v>
      </c>
      <c r="L911">
        <v>58</v>
      </c>
      <c r="M911">
        <v>58</v>
      </c>
      <c r="N911">
        <v>47.171500000000002</v>
      </c>
      <c r="O911">
        <v>47.171500000000002</v>
      </c>
      <c r="P911">
        <v>47.171500000000002</v>
      </c>
    </row>
    <row r="912" spans="1:16" x14ac:dyDescent="0.3">
      <c r="A912">
        <v>2</v>
      </c>
      <c r="B912" t="s">
        <v>78</v>
      </c>
      <c r="C912">
        <v>2002</v>
      </c>
      <c r="D912">
        <v>1</v>
      </c>
      <c r="E912">
        <v>2002.5</v>
      </c>
      <c r="F912">
        <v>75</v>
      </c>
      <c r="G912">
        <v>75</v>
      </c>
      <c r="H912">
        <v>0.1</v>
      </c>
      <c r="I912">
        <v>3.16454E-3</v>
      </c>
      <c r="J912" s="2">
        <v>1.24823E-15</v>
      </c>
      <c r="K912">
        <v>75</v>
      </c>
      <c r="L912">
        <v>75</v>
      </c>
      <c r="M912">
        <v>75</v>
      </c>
      <c r="N912">
        <v>61.829700000000003</v>
      </c>
      <c r="O912">
        <v>61.829700000000003</v>
      </c>
      <c r="P912">
        <v>61.829700000000003</v>
      </c>
    </row>
    <row r="913" spans="1:16" x14ac:dyDescent="0.3">
      <c r="A913">
        <v>2</v>
      </c>
      <c r="B913" t="s">
        <v>78</v>
      </c>
      <c r="C913">
        <v>2003</v>
      </c>
      <c r="D913">
        <v>1</v>
      </c>
      <c r="E913">
        <v>2003.5</v>
      </c>
      <c r="F913">
        <v>65</v>
      </c>
      <c r="G913">
        <v>65</v>
      </c>
      <c r="H913">
        <v>0.1</v>
      </c>
      <c r="I913">
        <v>2.6242800000000001E-3</v>
      </c>
      <c r="J913" s="2">
        <v>1.14574E-15</v>
      </c>
      <c r="K913">
        <v>65</v>
      </c>
      <c r="L913">
        <v>65</v>
      </c>
      <c r="M913">
        <v>65</v>
      </c>
      <c r="N913">
        <v>53.991599999999998</v>
      </c>
      <c r="O913">
        <v>53.991599999999998</v>
      </c>
      <c r="P913">
        <v>53.991599999999998</v>
      </c>
    </row>
    <row r="914" spans="1:16" x14ac:dyDescent="0.3">
      <c r="A914">
        <v>2</v>
      </c>
      <c r="B914" t="s">
        <v>78</v>
      </c>
      <c r="C914">
        <v>2004</v>
      </c>
      <c r="D914">
        <v>1</v>
      </c>
      <c r="E914">
        <v>2004.5</v>
      </c>
      <c r="F914">
        <v>72</v>
      </c>
      <c r="G914">
        <v>72</v>
      </c>
      <c r="H914">
        <v>0.1</v>
      </c>
      <c r="I914">
        <v>2.7943600000000001E-3</v>
      </c>
      <c r="J914" s="2">
        <v>1.0680999999999999E-15</v>
      </c>
      <c r="K914">
        <v>72</v>
      </c>
      <c r="L914">
        <v>72</v>
      </c>
      <c r="M914">
        <v>72</v>
      </c>
      <c r="N914">
        <v>60.177</v>
      </c>
      <c r="O914">
        <v>60.177</v>
      </c>
      <c r="P914">
        <v>60.177</v>
      </c>
    </row>
    <row r="915" spans="1:16" x14ac:dyDescent="0.3">
      <c r="A915">
        <v>2</v>
      </c>
      <c r="B915" t="s">
        <v>78</v>
      </c>
      <c r="C915">
        <v>2005</v>
      </c>
      <c r="D915">
        <v>1</v>
      </c>
      <c r="E915">
        <v>2005.5</v>
      </c>
      <c r="F915">
        <v>59</v>
      </c>
      <c r="G915">
        <v>59</v>
      </c>
      <c r="H915">
        <v>0.1</v>
      </c>
      <c r="I915">
        <v>2.2940199999999999E-3</v>
      </c>
      <c r="J915" s="2">
        <v>1.15693E-15</v>
      </c>
      <c r="K915">
        <v>59</v>
      </c>
      <c r="L915">
        <v>59</v>
      </c>
      <c r="M915">
        <v>59</v>
      </c>
      <c r="N915">
        <v>48.408799999999999</v>
      </c>
      <c r="O915">
        <v>48.408799999999999</v>
      </c>
      <c r="P915">
        <v>48.408799999999999</v>
      </c>
    </row>
    <row r="916" spans="1:16" x14ac:dyDescent="0.3">
      <c r="A916">
        <v>2</v>
      </c>
      <c r="B916" t="s">
        <v>78</v>
      </c>
      <c r="C916">
        <v>2006</v>
      </c>
      <c r="D916">
        <v>1</v>
      </c>
      <c r="E916">
        <v>2006.5</v>
      </c>
      <c r="F916">
        <v>119</v>
      </c>
      <c r="G916">
        <v>119</v>
      </c>
      <c r="H916">
        <v>0.1</v>
      </c>
      <c r="I916">
        <v>4.7220999999999999E-3</v>
      </c>
      <c r="J916" s="2">
        <v>1.18615E-15</v>
      </c>
      <c r="K916">
        <v>119</v>
      </c>
      <c r="L916">
        <v>119</v>
      </c>
      <c r="M916">
        <v>119</v>
      </c>
      <c r="N916">
        <v>97.721500000000006</v>
      </c>
      <c r="O916">
        <v>97.721500000000006</v>
      </c>
      <c r="P916">
        <v>97.721500000000006</v>
      </c>
    </row>
    <row r="917" spans="1:16" x14ac:dyDescent="0.3">
      <c r="A917">
        <v>2</v>
      </c>
      <c r="B917" t="s">
        <v>78</v>
      </c>
      <c r="C917">
        <v>2007</v>
      </c>
      <c r="D917">
        <v>1</v>
      </c>
      <c r="E917">
        <v>2007.5</v>
      </c>
      <c r="F917">
        <v>166</v>
      </c>
      <c r="G917">
        <v>166</v>
      </c>
      <c r="H917">
        <v>0.1</v>
      </c>
      <c r="I917">
        <v>6.4309800000000002E-3</v>
      </c>
      <c r="J917" s="2">
        <v>1.0755299999999999E-15</v>
      </c>
      <c r="K917">
        <v>166</v>
      </c>
      <c r="L917">
        <v>166</v>
      </c>
      <c r="M917">
        <v>166</v>
      </c>
      <c r="N917">
        <v>139.78100000000001</v>
      </c>
      <c r="O917">
        <v>139.78100000000001</v>
      </c>
      <c r="P917">
        <v>139.78100000000001</v>
      </c>
    </row>
    <row r="918" spans="1:16" x14ac:dyDescent="0.3">
      <c r="A918">
        <v>2</v>
      </c>
      <c r="B918" t="s">
        <v>78</v>
      </c>
      <c r="C918">
        <v>2008</v>
      </c>
      <c r="D918">
        <v>1</v>
      </c>
      <c r="E918">
        <v>2008.5</v>
      </c>
      <c r="F918">
        <v>163</v>
      </c>
      <c r="G918">
        <v>163</v>
      </c>
      <c r="H918">
        <v>0.1</v>
      </c>
      <c r="I918">
        <v>6.0803899999999998E-3</v>
      </c>
      <c r="J918" s="2">
        <v>1.00136E-15</v>
      </c>
      <c r="K918">
        <v>163</v>
      </c>
      <c r="L918">
        <v>163</v>
      </c>
      <c r="M918">
        <v>163</v>
      </c>
      <c r="N918">
        <v>137.374</v>
      </c>
      <c r="O918">
        <v>137.374</v>
      </c>
      <c r="P918">
        <v>137.374</v>
      </c>
    </row>
    <row r="919" spans="1:16" x14ac:dyDescent="0.3">
      <c r="A919">
        <v>2</v>
      </c>
      <c r="B919" t="s">
        <v>78</v>
      </c>
      <c r="C919">
        <v>2009</v>
      </c>
      <c r="D919">
        <v>1</v>
      </c>
      <c r="E919">
        <v>2009.5</v>
      </c>
      <c r="F919">
        <v>147</v>
      </c>
      <c r="G919">
        <v>147</v>
      </c>
      <c r="H919">
        <v>0.1</v>
      </c>
      <c r="I919">
        <v>5.489E-3</v>
      </c>
      <c r="J919" s="2">
        <v>1.0122099999999999E-15</v>
      </c>
      <c r="K919">
        <v>147</v>
      </c>
      <c r="L919">
        <v>147</v>
      </c>
      <c r="M919">
        <v>147</v>
      </c>
      <c r="N919">
        <v>119.60299999999999</v>
      </c>
      <c r="O919">
        <v>119.60299999999999</v>
      </c>
      <c r="P919">
        <v>119.60299999999999</v>
      </c>
    </row>
    <row r="920" spans="1:16" x14ac:dyDescent="0.3">
      <c r="A920">
        <v>2</v>
      </c>
      <c r="B920" t="s">
        <v>78</v>
      </c>
      <c r="C920">
        <v>2010</v>
      </c>
      <c r="D920">
        <v>1</v>
      </c>
      <c r="E920">
        <v>2010.5</v>
      </c>
      <c r="F920">
        <v>183</v>
      </c>
      <c r="G920">
        <v>183</v>
      </c>
      <c r="H920">
        <v>0.1</v>
      </c>
      <c r="I920">
        <v>7.2571500000000004E-3</v>
      </c>
      <c r="J920" s="2">
        <v>1.3502799999999999E-15</v>
      </c>
      <c r="K920">
        <v>183</v>
      </c>
      <c r="L920">
        <v>183</v>
      </c>
      <c r="M920">
        <v>183</v>
      </c>
      <c r="N920">
        <v>142.44800000000001</v>
      </c>
      <c r="O920">
        <v>142.44800000000001</v>
      </c>
      <c r="P920">
        <v>142.44800000000001</v>
      </c>
    </row>
    <row r="921" spans="1:16" x14ac:dyDescent="0.3">
      <c r="A921">
        <v>2</v>
      </c>
      <c r="B921" t="s">
        <v>78</v>
      </c>
      <c r="C921">
        <v>2011</v>
      </c>
      <c r="D921">
        <v>1</v>
      </c>
      <c r="E921">
        <v>2011.5</v>
      </c>
      <c r="F921">
        <v>143</v>
      </c>
      <c r="G921">
        <v>143</v>
      </c>
      <c r="H921">
        <v>0.1</v>
      </c>
      <c r="I921">
        <v>6.1669300000000002E-3</v>
      </c>
      <c r="J921" s="2">
        <v>1.47188E-15</v>
      </c>
      <c r="K921">
        <v>143</v>
      </c>
      <c r="L921">
        <v>143</v>
      </c>
      <c r="M921">
        <v>143</v>
      </c>
      <c r="N921">
        <v>108.71599999999999</v>
      </c>
      <c r="O921">
        <v>108.71599999999999</v>
      </c>
      <c r="P921">
        <v>108.71599999999999</v>
      </c>
    </row>
    <row r="922" spans="1:16" x14ac:dyDescent="0.3">
      <c r="A922">
        <v>2</v>
      </c>
      <c r="B922" t="s">
        <v>78</v>
      </c>
      <c r="C922">
        <v>2012</v>
      </c>
      <c r="D922">
        <v>1</v>
      </c>
      <c r="E922">
        <v>2012.5</v>
      </c>
      <c r="F922">
        <v>185</v>
      </c>
      <c r="G922">
        <v>185</v>
      </c>
      <c r="H922">
        <v>0.1</v>
      </c>
      <c r="I922">
        <v>8.7305799999999999E-3</v>
      </c>
      <c r="J922" s="2">
        <v>2.0404900000000001E-15</v>
      </c>
      <c r="K922">
        <v>185</v>
      </c>
      <c r="L922">
        <v>185</v>
      </c>
      <c r="M922">
        <v>185</v>
      </c>
      <c r="N922">
        <v>138.255</v>
      </c>
      <c r="O922">
        <v>138.255</v>
      </c>
      <c r="P922">
        <v>138.255</v>
      </c>
    </row>
    <row r="923" spans="1:16" x14ac:dyDescent="0.3">
      <c r="A923">
        <v>2</v>
      </c>
      <c r="B923" t="s">
        <v>78</v>
      </c>
      <c r="C923">
        <v>2013</v>
      </c>
      <c r="D923">
        <v>1</v>
      </c>
      <c r="E923">
        <v>2013.5</v>
      </c>
      <c r="F923">
        <v>191</v>
      </c>
      <c r="G923">
        <v>191</v>
      </c>
      <c r="H923">
        <v>0.1</v>
      </c>
      <c r="I923">
        <v>1.0398299999999999E-2</v>
      </c>
      <c r="J923" s="2">
        <v>4.4939900000000003E-15</v>
      </c>
      <c r="K923">
        <v>191</v>
      </c>
      <c r="L923">
        <v>191</v>
      </c>
      <c r="M923">
        <v>191</v>
      </c>
      <c r="N923">
        <v>138.261</v>
      </c>
      <c r="O923">
        <v>138.261</v>
      </c>
      <c r="P923">
        <v>138.261</v>
      </c>
    </row>
    <row r="924" spans="1:16" x14ac:dyDescent="0.3">
      <c r="A924">
        <v>2</v>
      </c>
      <c r="B924" t="s">
        <v>78</v>
      </c>
      <c r="C924">
        <v>2014</v>
      </c>
      <c r="D924">
        <v>1</v>
      </c>
      <c r="E924">
        <v>2014.5</v>
      </c>
      <c r="F924">
        <v>236</v>
      </c>
      <c r="G924">
        <v>236</v>
      </c>
      <c r="H924">
        <v>0.1</v>
      </c>
      <c r="I924">
        <v>1.53136E-2</v>
      </c>
      <c r="J924" s="2">
        <v>3.4904299999999998E-15</v>
      </c>
      <c r="K924">
        <v>236</v>
      </c>
      <c r="L924">
        <v>236</v>
      </c>
      <c r="M924">
        <v>236</v>
      </c>
      <c r="N924">
        <v>162.23099999999999</v>
      </c>
      <c r="O924">
        <v>162.23099999999999</v>
      </c>
      <c r="P924">
        <v>162.23099999999999</v>
      </c>
    </row>
    <row r="925" spans="1:16" x14ac:dyDescent="0.3">
      <c r="A925">
        <v>2</v>
      </c>
      <c r="B925" t="s">
        <v>78</v>
      </c>
      <c r="C925">
        <v>2015</v>
      </c>
      <c r="D925">
        <v>1</v>
      </c>
      <c r="E925">
        <v>2015.5</v>
      </c>
      <c r="F925">
        <v>199</v>
      </c>
      <c r="G925">
        <v>199</v>
      </c>
      <c r="H925">
        <v>0.1</v>
      </c>
      <c r="I925">
        <v>1.6612700000000001E-2</v>
      </c>
      <c r="J925" s="2">
        <v>5.3620399999999999E-15</v>
      </c>
      <c r="K925">
        <v>199</v>
      </c>
      <c r="L925">
        <v>199</v>
      </c>
      <c r="M925">
        <v>199</v>
      </c>
      <c r="N925">
        <v>116.08199999999999</v>
      </c>
      <c r="O925">
        <v>116.08199999999999</v>
      </c>
      <c r="P925">
        <v>116.08199999999999</v>
      </c>
    </row>
    <row r="926" spans="1:16" x14ac:dyDescent="0.3">
      <c r="A926">
        <v>2</v>
      </c>
      <c r="B926" t="s">
        <v>78</v>
      </c>
      <c r="C926">
        <v>2016</v>
      </c>
      <c r="D926">
        <v>1</v>
      </c>
      <c r="E926">
        <v>2016.5</v>
      </c>
      <c r="F926">
        <v>210</v>
      </c>
      <c r="G926">
        <v>210</v>
      </c>
      <c r="H926">
        <v>0.1</v>
      </c>
      <c r="I926">
        <v>2.0042299999999999E-2</v>
      </c>
      <c r="J926" s="2">
        <v>6.8145200000000001E-15</v>
      </c>
      <c r="K926">
        <v>210</v>
      </c>
      <c r="L926">
        <v>210</v>
      </c>
      <c r="M926">
        <v>210</v>
      </c>
      <c r="N926">
        <v>117.57299999999999</v>
      </c>
      <c r="O926">
        <v>117.57299999999999</v>
      </c>
      <c r="P926">
        <v>117.57299999999999</v>
      </c>
    </row>
    <row r="927" spans="1:16" x14ac:dyDescent="0.3">
      <c r="A927">
        <v>2</v>
      </c>
      <c r="B927" t="s">
        <v>78</v>
      </c>
      <c r="C927">
        <v>2017</v>
      </c>
      <c r="D927">
        <v>1</v>
      </c>
      <c r="E927">
        <v>2017.5</v>
      </c>
      <c r="F927">
        <v>147</v>
      </c>
      <c r="G927">
        <v>147</v>
      </c>
      <c r="H927">
        <v>0.1</v>
      </c>
      <c r="I927">
        <v>1.48013E-2</v>
      </c>
      <c r="J927" s="2">
        <v>7.6290500000000004E-15</v>
      </c>
      <c r="K927">
        <v>147</v>
      </c>
      <c r="L927">
        <v>147</v>
      </c>
      <c r="M927">
        <v>147</v>
      </c>
      <c r="N927">
        <v>82.112099999999998</v>
      </c>
      <c r="O927">
        <v>82.112099999999998</v>
      </c>
      <c r="P927">
        <v>82.112099999999998</v>
      </c>
    </row>
    <row r="928" spans="1:16" x14ac:dyDescent="0.3">
      <c r="A928">
        <v>2</v>
      </c>
      <c r="B928" t="s">
        <v>78</v>
      </c>
      <c r="C928">
        <v>2018</v>
      </c>
      <c r="D928">
        <v>1</v>
      </c>
      <c r="E928">
        <v>2018.5</v>
      </c>
      <c r="F928">
        <v>267</v>
      </c>
      <c r="G928">
        <v>267</v>
      </c>
      <c r="H928">
        <v>0.1</v>
      </c>
      <c r="I928">
        <v>2.6722800000000001E-2</v>
      </c>
      <c r="J928" s="2">
        <v>7.6488100000000005E-15</v>
      </c>
      <c r="K928">
        <v>267</v>
      </c>
      <c r="L928">
        <v>267</v>
      </c>
      <c r="M928">
        <v>267</v>
      </c>
      <c r="N928">
        <v>154.078</v>
      </c>
      <c r="O928">
        <v>154.078</v>
      </c>
      <c r="P928">
        <v>154.078</v>
      </c>
    </row>
    <row r="929" spans="1:16" x14ac:dyDescent="0.3">
      <c r="A929">
        <v>3</v>
      </c>
      <c r="B929" t="s">
        <v>79</v>
      </c>
      <c r="C929">
        <v>1985</v>
      </c>
      <c r="D929">
        <v>1</v>
      </c>
      <c r="E929">
        <v>1985.5</v>
      </c>
      <c r="F929">
        <v>1</v>
      </c>
      <c r="G929">
        <v>1</v>
      </c>
      <c r="H929">
        <v>0.1</v>
      </c>
      <c r="I929" s="2">
        <v>4.35464E-5</v>
      </c>
      <c r="J929" s="2">
        <v>1.45732E-15</v>
      </c>
      <c r="K929">
        <v>1</v>
      </c>
      <c r="L929">
        <v>1</v>
      </c>
      <c r="M929">
        <v>1</v>
      </c>
      <c r="N929">
        <v>0.48962800000000001</v>
      </c>
      <c r="O929">
        <v>0.48962800000000001</v>
      </c>
      <c r="P929">
        <v>0.48962800000000001</v>
      </c>
    </row>
    <row r="930" spans="1:16" x14ac:dyDescent="0.3">
      <c r="A930">
        <v>3</v>
      </c>
      <c r="B930" t="s">
        <v>79</v>
      </c>
      <c r="C930">
        <v>1986</v>
      </c>
      <c r="D930">
        <v>1</v>
      </c>
      <c r="E930">
        <v>1986.5</v>
      </c>
      <c r="F930">
        <v>2</v>
      </c>
      <c r="G930">
        <v>2</v>
      </c>
      <c r="H930">
        <v>0.1</v>
      </c>
      <c r="I930">
        <v>1.00734E-4</v>
      </c>
      <c r="J930" s="2">
        <v>1.8803400000000001E-15</v>
      </c>
      <c r="K930">
        <v>2</v>
      </c>
      <c r="L930">
        <v>2</v>
      </c>
      <c r="M930">
        <v>2</v>
      </c>
      <c r="N930">
        <v>0.94098300000000001</v>
      </c>
      <c r="O930">
        <v>0.94098300000000001</v>
      </c>
      <c r="P930">
        <v>0.94098300000000001</v>
      </c>
    </row>
    <row r="931" spans="1:16" x14ac:dyDescent="0.3">
      <c r="A931">
        <v>3</v>
      </c>
      <c r="B931" t="s">
        <v>79</v>
      </c>
      <c r="C931">
        <v>1987</v>
      </c>
      <c r="D931">
        <v>1</v>
      </c>
      <c r="E931">
        <v>1987.5</v>
      </c>
      <c r="F931">
        <v>0</v>
      </c>
      <c r="G931">
        <v>0</v>
      </c>
      <c r="H931">
        <v>0.1</v>
      </c>
      <c r="I931">
        <v>0</v>
      </c>
      <c r="J931" t="s">
        <v>512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</row>
    <row r="932" spans="1:16" x14ac:dyDescent="0.3">
      <c r="A932">
        <v>3</v>
      </c>
      <c r="B932" t="s">
        <v>79</v>
      </c>
      <c r="C932">
        <v>1988</v>
      </c>
      <c r="D932">
        <v>1</v>
      </c>
      <c r="E932">
        <v>1988.5</v>
      </c>
      <c r="F932">
        <v>8</v>
      </c>
      <c r="G932">
        <v>8</v>
      </c>
      <c r="H932">
        <v>0.1</v>
      </c>
      <c r="I932">
        <v>4.8994200000000005E-4</v>
      </c>
      <c r="J932" s="2">
        <v>2.6559399999999999E-15</v>
      </c>
      <c r="K932">
        <v>8</v>
      </c>
      <c r="L932">
        <v>8</v>
      </c>
      <c r="M932">
        <v>8</v>
      </c>
      <c r="N932">
        <v>4.2582000000000004</v>
      </c>
      <c r="O932">
        <v>4.2582000000000004</v>
      </c>
      <c r="P932">
        <v>4.2582000000000004</v>
      </c>
    </row>
    <row r="933" spans="1:16" x14ac:dyDescent="0.3">
      <c r="A933">
        <v>3</v>
      </c>
      <c r="B933" t="s">
        <v>79</v>
      </c>
      <c r="C933">
        <v>1989</v>
      </c>
      <c r="D933">
        <v>1</v>
      </c>
      <c r="E933">
        <v>1989.5</v>
      </c>
      <c r="F933">
        <v>7</v>
      </c>
      <c r="G933">
        <v>7</v>
      </c>
      <c r="H933">
        <v>0.1</v>
      </c>
      <c r="I933">
        <v>4.3613400000000002E-4</v>
      </c>
      <c r="J933" s="2">
        <v>2.8276599999999999E-15</v>
      </c>
      <c r="K933">
        <v>7</v>
      </c>
      <c r="L933">
        <v>7</v>
      </c>
      <c r="M933">
        <v>7</v>
      </c>
      <c r="N933">
        <v>3.8907799999999999</v>
      </c>
      <c r="O933">
        <v>3.8907799999999999</v>
      </c>
      <c r="P933">
        <v>3.8907799999999999</v>
      </c>
    </row>
    <row r="934" spans="1:16" x14ac:dyDescent="0.3">
      <c r="A934">
        <v>3</v>
      </c>
      <c r="B934" t="s">
        <v>79</v>
      </c>
      <c r="C934">
        <v>1990</v>
      </c>
      <c r="D934">
        <v>1</v>
      </c>
      <c r="E934">
        <v>1990.5</v>
      </c>
      <c r="F934">
        <v>22</v>
      </c>
      <c r="G934">
        <v>22</v>
      </c>
      <c r="H934">
        <v>0.1</v>
      </c>
      <c r="I934">
        <v>1.50589E-3</v>
      </c>
      <c r="J934" s="2">
        <v>3.4963599999999999E-15</v>
      </c>
      <c r="K934">
        <v>22</v>
      </c>
      <c r="L934">
        <v>22</v>
      </c>
      <c r="M934">
        <v>22</v>
      </c>
      <c r="N934">
        <v>11.6533</v>
      </c>
      <c r="O934">
        <v>11.6533</v>
      </c>
      <c r="P934">
        <v>11.6533</v>
      </c>
    </row>
    <row r="935" spans="1:16" x14ac:dyDescent="0.3">
      <c r="A935">
        <v>3</v>
      </c>
      <c r="B935" t="s">
        <v>79</v>
      </c>
      <c r="C935">
        <v>1991</v>
      </c>
      <c r="D935">
        <v>1</v>
      </c>
      <c r="E935">
        <v>1991.5</v>
      </c>
      <c r="F935">
        <v>14</v>
      </c>
      <c r="G935">
        <v>14</v>
      </c>
      <c r="H935">
        <v>0.1</v>
      </c>
      <c r="I935">
        <v>1.14061E-3</v>
      </c>
      <c r="J935" s="2">
        <v>4.7825600000000002E-15</v>
      </c>
      <c r="K935">
        <v>14</v>
      </c>
      <c r="L935">
        <v>14</v>
      </c>
      <c r="M935">
        <v>14</v>
      </c>
      <c r="N935">
        <v>6.8665900000000004</v>
      </c>
      <c r="O935">
        <v>6.8665900000000004</v>
      </c>
      <c r="P935">
        <v>6.8665900000000004</v>
      </c>
    </row>
    <row r="936" spans="1:16" x14ac:dyDescent="0.3">
      <c r="A936">
        <v>3</v>
      </c>
      <c r="B936" t="s">
        <v>79</v>
      </c>
      <c r="C936">
        <v>1992</v>
      </c>
      <c r="D936">
        <v>1</v>
      </c>
      <c r="E936">
        <v>1992.5</v>
      </c>
      <c r="F936">
        <v>8</v>
      </c>
      <c r="G936">
        <v>8</v>
      </c>
      <c r="H936">
        <v>0.1</v>
      </c>
      <c r="I936">
        <v>7.60927E-4</v>
      </c>
      <c r="J936" s="2">
        <v>6.1063500000000003E-15</v>
      </c>
      <c r="K936">
        <v>8</v>
      </c>
      <c r="L936">
        <v>8</v>
      </c>
      <c r="M936">
        <v>8</v>
      </c>
      <c r="N936">
        <v>3.98583</v>
      </c>
      <c r="O936">
        <v>3.98583</v>
      </c>
      <c r="P936">
        <v>3.98583</v>
      </c>
    </row>
    <row r="937" spans="1:16" x14ac:dyDescent="0.3">
      <c r="A937">
        <v>3</v>
      </c>
      <c r="B937" t="s">
        <v>79</v>
      </c>
      <c r="C937">
        <v>1993</v>
      </c>
      <c r="D937">
        <v>1</v>
      </c>
      <c r="E937">
        <v>1993.5</v>
      </c>
      <c r="F937">
        <v>1</v>
      </c>
      <c r="G937">
        <v>1</v>
      </c>
      <c r="H937">
        <v>0.1</v>
      </c>
      <c r="I937" s="2">
        <v>9.52264E-5</v>
      </c>
      <c r="J937" s="2">
        <v>5.6572500000000002E-15</v>
      </c>
      <c r="K937">
        <v>1</v>
      </c>
      <c r="L937">
        <v>1</v>
      </c>
      <c r="M937">
        <v>1</v>
      </c>
      <c r="N937">
        <v>0.58438100000000004</v>
      </c>
      <c r="O937">
        <v>0.58438100000000004</v>
      </c>
      <c r="P937">
        <v>0.58438100000000004</v>
      </c>
    </row>
    <row r="938" spans="1:16" x14ac:dyDescent="0.3">
      <c r="A938">
        <v>3</v>
      </c>
      <c r="B938" t="s">
        <v>79</v>
      </c>
      <c r="C938">
        <v>1994</v>
      </c>
      <c r="D938">
        <v>1</v>
      </c>
      <c r="E938">
        <v>1994.5</v>
      </c>
      <c r="F938">
        <v>0</v>
      </c>
      <c r="G938">
        <v>0</v>
      </c>
      <c r="H938">
        <v>0.1</v>
      </c>
      <c r="I938">
        <v>0</v>
      </c>
      <c r="J938" t="s">
        <v>512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</row>
    <row r="939" spans="1:16" x14ac:dyDescent="0.3">
      <c r="A939">
        <v>3</v>
      </c>
      <c r="B939" t="s">
        <v>79</v>
      </c>
      <c r="C939">
        <v>1995</v>
      </c>
      <c r="D939">
        <v>1</v>
      </c>
      <c r="E939">
        <v>1995.5</v>
      </c>
      <c r="F939">
        <v>4</v>
      </c>
      <c r="G939">
        <v>4</v>
      </c>
      <c r="H939">
        <v>0.1</v>
      </c>
      <c r="I939">
        <v>2.2011700000000001E-4</v>
      </c>
      <c r="J939" s="2">
        <v>1.98442E-15</v>
      </c>
      <c r="K939">
        <v>4</v>
      </c>
      <c r="L939">
        <v>4</v>
      </c>
      <c r="M939">
        <v>4</v>
      </c>
      <c r="N939">
        <v>2.9552</v>
      </c>
      <c r="O939">
        <v>2.9552</v>
      </c>
      <c r="P939">
        <v>2.9552</v>
      </c>
    </row>
    <row r="940" spans="1:16" x14ac:dyDescent="0.3">
      <c r="A940">
        <v>3</v>
      </c>
      <c r="B940" t="s">
        <v>79</v>
      </c>
      <c r="C940">
        <v>1996</v>
      </c>
      <c r="D940">
        <v>1</v>
      </c>
      <c r="E940">
        <v>1996.5</v>
      </c>
      <c r="F940">
        <v>87</v>
      </c>
      <c r="G940">
        <v>87</v>
      </c>
      <c r="H940">
        <v>0.1</v>
      </c>
      <c r="I940">
        <v>4.4327300000000002E-3</v>
      </c>
      <c r="J940" s="2">
        <v>1.7762300000000001E-15</v>
      </c>
      <c r="K940">
        <v>87</v>
      </c>
      <c r="L940">
        <v>87</v>
      </c>
      <c r="M940">
        <v>87</v>
      </c>
      <c r="N940">
        <v>59.944000000000003</v>
      </c>
      <c r="O940">
        <v>59.944000000000003</v>
      </c>
      <c r="P940">
        <v>59.944000000000003</v>
      </c>
    </row>
    <row r="941" spans="1:16" x14ac:dyDescent="0.3">
      <c r="A941">
        <v>3</v>
      </c>
      <c r="B941" t="s">
        <v>79</v>
      </c>
      <c r="C941">
        <v>1997</v>
      </c>
      <c r="D941">
        <v>1</v>
      </c>
      <c r="E941">
        <v>1997.5</v>
      </c>
      <c r="F941">
        <v>71</v>
      </c>
      <c r="G941">
        <v>71</v>
      </c>
      <c r="H941">
        <v>0.1</v>
      </c>
      <c r="I941">
        <v>3.8436500000000001E-3</v>
      </c>
      <c r="J941" s="2">
        <v>2.03081E-15</v>
      </c>
      <c r="K941">
        <v>71</v>
      </c>
      <c r="L941">
        <v>71</v>
      </c>
      <c r="M941">
        <v>71</v>
      </c>
      <c r="N941">
        <v>45.280500000000004</v>
      </c>
      <c r="O941">
        <v>45.280500000000004</v>
      </c>
      <c r="P941">
        <v>45.280500000000004</v>
      </c>
    </row>
    <row r="942" spans="1:16" x14ac:dyDescent="0.3">
      <c r="A942">
        <v>3</v>
      </c>
      <c r="B942" t="s">
        <v>79</v>
      </c>
      <c r="C942">
        <v>1998</v>
      </c>
      <c r="D942">
        <v>1</v>
      </c>
      <c r="E942">
        <v>1998.5</v>
      </c>
      <c r="F942">
        <v>85</v>
      </c>
      <c r="G942">
        <v>85</v>
      </c>
      <c r="H942">
        <v>0.1</v>
      </c>
      <c r="I942">
        <v>4.9840099999999997E-3</v>
      </c>
      <c r="J942" s="2">
        <v>2.35331E-15</v>
      </c>
      <c r="K942">
        <v>85</v>
      </c>
      <c r="L942">
        <v>85</v>
      </c>
      <c r="M942">
        <v>85</v>
      </c>
      <c r="N942">
        <v>51.6554</v>
      </c>
      <c r="O942">
        <v>51.6554</v>
      </c>
      <c r="P942">
        <v>51.6554</v>
      </c>
    </row>
    <row r="943" spans="1:16" x14ac:dyDescent="0.3">
      <c r="A943">
        <v>3</v>
      </c>
      <c r="B943" t="s">
        <v>79</v>
      </c>
      <c r="C943">
        <v>1999</v>
      </c>
      <c r="D943">
        <v>1</v>
      </c>
      <c r="E943">
        <v>1999.5</v>
      </c>
      <c r="F943">
        <v>220</v>
      </c>
      <c r="G943">
        <v>220</v>
      </c>
      <c r="H943">
        <v>0.1</v>
      </c>
      <c r="I943">
        <v>1.36975E-2</v>
      </c>
      <c r="J943" s="2">
        <v>2.5710400000000001E-15</v>
      </c>
      <c r="K943">
        <v>220</v>
      </c>
      <c r="L943">
        <v>220</v>
      </c>
      <c r="M943">
        <v>220</v>
      </c>
      <c r="N943">
        <v>134.34</v>
      </c>
      <c r="O943">
        <v>134.34</v>
      </c>
      <c r="P943">
        <v>134.34</v>
      </c>
    </row>
    <row r="944" spans="1:16" x14ac:dyDescent="0.3">
      <c r="A944">
        <v>3</v>
      </c>
      <c r="B944" t="s">
        <v>79</v>
      </c>
      <c r="C944">
        <v>2000</v>
      </c>
      <c r="D944">
        <v>1</v>
      </c>
      <c r="E944">
        <v>2000.5</v>
      </c>
      <c r="F944">
        <v>52</v>
      </c>
      <c r="G944">
        <v>52</v>
      </c>
      <c r="H944">
        <v>0.1</v>
      </c>
      <c r="I944">
        <v>3.1273999999999998E-3</v>
      </c>
      <c r="J944" s="2">
        <v>2.3501700000000001E-15</v>
      </c>
      <c r="K944">
        <v>52</v>
      </c>
      <c r="L944">
        <v>52</v>
      </c>
      <c r="M944">
        <v>52</v>
      </c>
      <c r="N944">
        <v>33.720399999999998</v>
      </c>
      <c r="O944">
        <v>33.720399999999998</v>
      </c>
      <c r="P944">
        <v>33.720399999999998</v>
      </c>
    </row>
    <row r="945" spans="1:16" x14ac:dyDescent="0.3">
      <c r="A945">
        <v>3</v>
      </c>
      <c r="B945" t="s">
        <v>79</v>
      </c>
      <c r="C945">
        <v>2001</v>
      </c>
      <c r="D945">
        <v>1</v>
      </c>
      <c r="E945">
        <v>2001.5</v>
      </c>
      <c r="F945">
        <v>97</v>
      </c>
      <c r="G945">
        <v>97</v>
      </c>
      <c r="H945">
        <v>0.1</v>
      </c>
      <c r="I945">
        <v>5.4618899999999996E-3</v>
      </c>
      <c r="J945" s="2">
        <v>2.0828200000000002E-15</v>
      </c>
      <c r="K945">
        <v>97</v>
      </c>
      <c r="L945">
        <v>97</v>
      </c>
      <c r="M945">
        <v>97</v>
      </c>
      <c r="N945">
        <v>64.204300000000003</v>
      </c>
      <c r="O945">
        <v>64.204300000000003</v>
      </c>
      <c r="P945">
        <v>64.204300000000003</v>
      </c>
    </row>
    <row r="946" spans="1:16" x14ac:dyDescent="0.3">
      <c r="A946">
        <v>3</v>
      </c>
      <c r="B946" t="s">
        <v>79</v>
      </c>
      <c r="C946">
        <v>2002</v>
      </c>
      <c r="D946">
        <v>1</v>
      </c>
      <c r="E946">
        <v>2002.5</v>
      </c>
      <c r="F946">
        <v>110</v>
      </c>
      <c r="G946">
        <v>110</v>
      </c>
      <c r="H946">
        <v>0.1</v>
      </c>
      <c r="I946">
        <v>5.9698499999999996E-3</v>
      </c>
      <c r="J946" s="2">
        <v>1.9254599999999999E-15</v>
      </c>
      <c r="K946">
        <v>110</v>
      </c>
      <c r="L946">
        <v>110</v>
      </c>
      <c r="M946">
        <v>110</v>
      </c>
      <c r="N946">
        <v>72.799499999999995</v>
      </c>
      <c r="O946">
        <v>72.799499999999995</v>
      </c>
      <c r="P946">
        <v>72.799499999999995</v>
      </c>
    </row>
    <row r="947" spans="1:16" x14ac:dyDescent="0.3">
      <c r="A947">
        <v>3</v>
      </c>
      <c r="B947" t="s">
        <v>79</v>
      </c>
      <c r="C947">
        <v>2003</v>
      </c>
      <c r="D947">
        <v>1</v>
      </c>
      <c r="E947">
        <v>2003.5</v>
      </c>
      <c r="F947">
        <v>127</v>
      </c>
      <c r="G947">
        <v>127</v>
      </c>
      <c r="H947">
        <v>0.1</v>
      </c>
      <c r="I947">
        <v>6.6038599999999996E-3</v>
      </c>
      <c r="J947" s="2">
        <v>1.77122E-15</v>
      </c>
      <c r="K947">
        <v>127</v>
      </c>
      <c r="L947">
        <v>127</v>
      </c>
      <c r="M947">
        <v>127</v>
      </c>
      <c r="N947">
        <v>84.890699999999995</v>
      </c>
      <c r="O947">
        <v>84.890699999999995</v>
      </c>
      <c r="P947">
        <v>84.890699999999995</v>
      </c>
    </row>
    <row r="948" spans="1:16" x14ac:dyDescent="0.3">
      <c r="A948">
        <v>3</v>
      </c>
      <c r="B948" t="s">
        <v>79</v>
      </c>
      <c r="C948">
        <v>2004</v>
      </c>
      <c r="D948">
        <v>1</v>
      </c>
      <c r="E948">
        <v>2004.5</v>
      </c>
      <c r="F948">
        <v>131</v>
      </c>
      <c r="G948">
        <v>131</v>
      </c>
      <c r="H948">
        <v>0.1</v>
      </c>
      <c r="I948">
        <v>6.5990900000000002E-3</v>
      </c>
      <c r="J948" s="2">
        <v>1.6705E-15</v>
      </c>
      <c r="K948">
        <v>131</v>
      </c>
      <c r="L948">
        <v>131</v>
      </c>
      <c r="M948">
        <v>131</v>
      </c>
      <c r="N948">
        <v>88.360299999999995</v>
      </c>
      <c r="O948">
        <v>88.360299999999995</v>
      </c>
      <c r="P948">
        <v>88.360299999999995</v>
      </c>
    </row>
    <row r="949" spans="1:16" x14ac:dyDescent="0.3">
      <c r="A949">
        <v>3</v>
      </c>
      <c r="B949" t="s">
        <v>79</v>
      </c>
      <c r="C949">
        <v>2005</v>
      </c>
      <c r="D949">
        <v>1</v>
      </c>
      <c r="E949">
        <v>2005.5</v>
      </c>
      <c r="F949">
        <v>68</v>
      </c>
      <c r="G949">
        <v>68</v>
      </c>
      <c r="H949">
        <v>0.1</v>
      </c>
      <c r="I949">
        <v>3.3459499999999999E-3</v>
      </c>
      <c r="J949" s="2">
        <v>1.71385E-15</v>
      </c>
      <c r="K949">
        <v>68</v>
      </c>
      <c r="L949">
        <v>68</v>
      </c>
      <c r="M949">
        <v>68</v>
      </c>
      <c r="N949">
        <v>46.0137</v>
      </c>
      <c r="O949">
        <v>46.0137</v>
      </c>
      <c r="P949">
        <v>46.0137</v>
      </c>
    </row>
    <row r="950" spans="1:16" x14ac:dyDescent="0.3">
      <c r="A950">
        <v>3</v>
      </c>
      <c r="B950" t="s">
        <v>79</v>
      </c>
      <c r="C950">
        <v>2006</v>
      </c>
      <c r="D950">
        <v>1</v>
      </c>
      <c r="E950">
        <v>2006.5</v>
      </c>
      <c r="F950">
        <v>11</v>
      </c>
      <c r="G950">
        <v>11</v>
      </c>
      <c r="H950">
        <v>0.1</v>
      </c>
      <c r="I950">
        <v>5.5163499999999997E-4</v>
      </c>
      <c r="J950" s="2">
        <v>1.7644399999999999E-15</v>
      </c>
      <c r="K950">
        <v>11</v>
      </c>
      <c r="L950">
        <v>11</v>
      </c>
      <c r="M950">
        <v>11</v>
      </c>
      <c r="N950">
        <v>7.3452299999999999</v>
      </c>
      <c r="O950">
        <v>7.3452299999999999</v>
      </c>
      <c r="P950">
        <v>7.3452299999999999</v>
      </c>
    </row>
    <row r="951" spans="1:16" x14ac:dyDescent="0.3">
      <c r="A951">
        <v>3</v>
      </c>
      <c r="B951" t="s">
        <v>79</v>
      </c>
      <c r="C951">
        <v>2007</v>
      </c>
      <c r="D951">
        <v>1</v>
      </c>
      <c r="E951">
        <v>2007.5</v>
      </c>
      <c r="F951">
        <v>37</v>
      </c>
      <c r="G951">
        <v>37</v>
      </c>
      <c r="H951">
        <v>0.1</v>
      </c>
      <c r="I951">
        <v>1.8729E-3</v>
      </c>
      <c r="J951" s="2">
        <v>1.7042199999999999E-15</v>
      </c>
      <c r="K951">
        <v>37</v>
      </c>
      <c r="L951">
        <v>37</v>
      </c>
      <c r="M951">
        <v>37</v>
      </c>
      <c r="N951">
        <v>24.787600000000001</v>
      </c>
      <c r="O951">
        <v>24.787600000000001</v>
      </c>
      <c r="P951">
        <v>24.787600000000001</v>
      </c>
    </row>
    <row r="952" spans="1:16" x14ac:dyDescent="0.3">
      <c r="A952">
        <v>3</v>
      </c>
      <c r="B952" t="s">
        <v>79</v>
      </c>
      <c r="C952">
        <v>2008</v>
      </c>
      <c r="D952">
        <v>1</v>
      </c>
      <c r="E952">
        <v>2008.5</v>
      </c>
      <c r="F952">
        <v>17</v>
      </c>
      <c r="G952">
        <v>17</v>
      </c>
      <c r="H952">
        <v>0.1</v>
      </c>
      <c r="I952">
        <v>8.2836800000000001E-4</v>
      </c>
      <c r="J952" s="2">
        <v>1.57628E-15</v>
      </c>
      <c r="K952">
        <v>17</v>
      </c>
      <c r="L952">
        <v>17</v>
      </c>
      <c r="M952">
        <v>17</v>
      </c>
      <c r="N952">
        <v>11.595000000000001</v>
      </c>
      <c r="O952">
        <v>11.595000000000001</v>
      </c>
      <c r="P952">
        <v>11.595000000000001</v>
      </c>
    </row>
    <row r="953" spans="1:16" x14ac:dyDescent="0.3">
      <c r="A953">
        <v>3</v>
      </c>
      <c r="B953" t="s">
        <v>79</v>
      </c>
      <c r="C953">
        <v>2009</v>
      </c>
      <c r="D953">
        <v>1</v>
      </c>
      <c r="E953">
        <v>2009.5</v>
      </c>
      <c r="F953">
        <v>9</v>
      </c>
      <c r="G953">
        <v>9</v>
      </c>
      <c r="H953">
        <v>0.1</v>
      </c>
      <c r="I953">
        <v>4.2161400000000001E-4</v>
      </c>
      <c r="J953" s="2">
        <v>1.4808200000000001E-15</v>
      </c>
      <c r="K953">
        <v>9</v>
      </c>
      <c r="L953">
        <v>9</v>
      </c>
      <c r="M953">
        <v>9</v>
      </c>
      <c r="N953">
        <v>6.1187800000000001</v>
      </c>
      <c r="O953">
        <v>6.1187800000000001</v>
      </c>
      <c r="P953">
        <v>6.1187800000000001</v>
      </c>
    </row>
    <row r="954" spans="1:16" x14ac:dyDescent="0.3">
      <c r="A954">
        <v>3</v>
      </c>
      <c r="B954" t="s">
        <v>79</v>
      </c>
      <c r="C954">
        <v>2010</v>
      </c>
      <c r="D954">
        <v>1</v>
      </c>
      <c r="E954">
        <v>2010.5</v>
      </c>
      <c r="F954">
        <v>42</v>
      </c>
      <c r="G954">
        <v>42</v>
      </c>
      <c r="H954">
        <v>0.1</v>
      </c>
      <c r="I954">
        <v>2.0125899999999999E-3</v>
      </c>
      <c r="J954" s="2">
        <v>1.8313500000000001E-15</v>
      </c>
      <c r="K954">
        <v>42</v>
      </c>
      <c r="L954">
        <v>42</v>
      </c>
      <c r="M954">
        <v>42</v>
      </c>
      <c r="N954">
        <v>27.7195</v>
      </c>
      <c r="O954">
        <v>27.7195</v>
      </c>
      <c r="P954">
        <v>27.7195</v>
      </c>
    </row>
    <row r="955" spans="1:16" x14ac:dyDescent="0.3">
      <c r="A955">
        <v>3</v>
      </c>
      <c r="B955" t="s">
        <v>79</v>
      </c>
      <c r="C955">
        <v>2011</v>
      </c>
      <c r="D955">
        <v>1</v>
      </c>
      <c r="E955">
        <v>2011.5</v>
      </c>
      <c r="F955">
        <v>98</v>
      </c>
      <c r="G955">
        <v>98</v>
      </c>
      <c r="H955">
        <v>0.1</v>
      </c>
      <c r="I955">
        <v>5.0759000000000004E-3</v>
      </c>
      <c r="J955" s="2">
        <v>1.9966499999999998E-15</v>
      </c>
      <c r="K955">
        <v>98</v>
      </c>
      <c r="L955">
        <v>98</v>
      </c>
      <c r="M955">
        <v>98</v>
      </c>
      <c r="N955">
        <v>62.524299999999997</v>
      </c>
      <c r="O955">
        <v>62.524299999999997</v>
      </c>
      <c r="P955">
        <v>62.524299999999997</v>
      </c>
    </row>
    <row r="956" spans="1:16" x14ac:dyDescent="0.3">
      <c r="A956">
        <v>3</v>
      </c>
      <c r="B956" t="s">
        <v>79</v>
      </c>
      <c r="C956">
        <v>2012</v>
      </c>
      <c r="D956">
        <v>1</v>
      </c>
      <c r="E956">
        <v>2012.5</v>
      </c>
      <c r="F956">
        <v>49</v>
      </c>
      <c r="G956">
        <v>49</v>
      </c>
      <c r="H956">
        <v>0.1</v>
      </c>
      <c r="I956">
        <v>2.7770199999999998E-3</v>
      </c>
      <c r="J956" s="2">
        <v>2.7325099999999999E-15</v>
      </c>
      <c r="K956">
        <v>49</v>
      </c>
      <c r="L956">
        <v>49</v>
      </c>
      <c r="M956">
        <v>49</v>
      </c>
      <c r="N956">
        <v>30.680800000000001</v>
      </c>
      <c r="O956">
        <v>30.680800000000001</v>
      </c>
      <c r="P956">
        <v>30.680800000000001</v>
      </c>
    </row>
    <row r="957" spans="1:16" x14ac:dyDescent="0.3">
      <c r="A957">
        <v>3</v>
      </c>
      <c r="B957" t="s">
        <v>79</v>
      </c>
      <c r="C957">
        <v>2013</v>
      </c>
      <c r="D957">
        <v>1</v>
      </c>
      <c r="E957">
        <v>2013.5</v>
      </c>
      <c r="F957">
        <v>39</v>
      </c>
      <c r="G957">
        <v>39</v>
      </c>
      <c r="H957">
        <v>0.1</v>
      </c>
      <c r="I957">
        <v>2.4993200000000002E-3</v>
      </c>
      <c r="J957" s="2">
        <v>5.6347900000000002E-15</v>
      </c>
      <c r="K957">
        <v>39</v>
      </c>
      <c r="L957">
        <v>39</v>
      </c>
      <c r="M957">
        <v>39</v>
      </c>
      <c r="N957">
        <v>24.084199999999999</v>
      </c>
      <c r="O957">
        <v>24.084199999999999</v>
      </c>
      <c r="P957">
        <v>24.084199999999999</v>
      </c>
    </row>
    <row r="958" spans="1:16" x14ac:dyDescent="0.3">
      <c r="A958">
        <v>3</v>
      </c>
      <c r="B958" t="s">
        <v>79</v>
      </c>
      <c r="C958">
        <v>2014</v>
      </c>
      <c r="D958">
        <v>1</v>
      </c>
      <c r="E958">
        <v>2014.5</v>
      </c>
      <c r="F958">
        <v>1</v>
      </c>
      <c r="G958">
        <v>1</v>
      </c>
      <c r="H958">
        <v>0.1</v>
      </c>
      <c r="I958" s="2">
        <v>7.4076299999999994E-5</v>
      </c>
      <c r="J958" s="2">
        <v>4.3030900000000003E-15</v>
      </c>
      <c r="K958">
        <v>1</v>
      </c>
      <c r="L958">
        <v>1</v>
      </c>
      <c r="M958">
        <v>1</v>
      </c>
      <c r="N958">
        <v>0.59979000000000005</v>
      </c>
      <c r="O958">
        <v>0.59979000000000005</v>
      </c>
      <c r="P958">
        <v>0.59979000000000005</v>
      </c>
    </row>
    <row r="959" spans="1:16" x14ac:dyDescent="0.3">
      <c r="A959">
        <v>3</v>
      </c>
      <c r="B959" t="s">
        <v>79</v>
      </c>
      <c r="C959">
        <v>2015</v>
      </c>
      <c r="D959">
        <v>1</v>
      </c>
      <c r="E959">
        <v>2015.5</v>
      </c>
      <c r="F959">
        <v>0</v>
      </c>
      <c r="G959">
        <v>0</v>
      </c>
      <c r="H959">
        <v>0.1</v>
      </c>
      <c r="I959">
        <v>0</v>
      </c>
      <c r="J959" t="s">
        <v>512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</row>
    <row r="960" spans="1:16" x14ac:dyDescent="0.3">
      <c r="A960">
        <v>3</v>
      </c>
      <c r="B960" t="s">
        <v>79</v>
      </c>
      <c r="C960">
        <v>2016</v>
      </c>
      <c r="D960">
        <v>1</v>
      </c>
      <c r="E960">
        <v>2016.5</v>
      </c>
      <c r="F960">
        <v>2</v>
      </c>
      <c r="G960">
        <v>2</v>
      </c>
      <c r="H960">
        <v>0.1</v>
      </c>
      <c r="I960">
        <v>1.96415E-4</v>
      </c>
      <c r="J960" s="2">
        <v>7.1236200000000004E-15</v>
      </c>
      <c r="K960">
        <v>2</v>
      </c>
      <c r="L960">
        <v>2</v>
      </c>
      <c r="M960">
        <v>2</v>
      </c>
      <c r="N960">
        <v>1.0984499999999999</v>
      </c>
      <c r="O960">
        <v>1.0984499999999999</v>
      </c>
      <c r="P960">
        <v>1.0984499999999999</v>
      </c>
    </row>
    <row r="961" spans="1:16" x14ac:dyDescent="0.3">
      <c r="A961">
        <v>3</v>
      </c>
      <c r="B961" t="s">
        <v>79</v>
      </c>
      <c r="C961">
        <v>2017</v>
      </c>
      <c r="D961">
        <v>1</v>
      </c>
      <c r="E961">
        <v>2017.5</v>
      </c>
      <c r="F961">
        <v>0</v>
      </c>
      <c r="G961">
        <v>0</v>
      </c>
      <c r="H961">
        <v>0.1</v>
      </c>
      <c r="I961">
        <v>0</v>
      </c>
      <c r="J961" t="s">
        <v>512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</row>
    <row r="962" spans="1:16" x14ac:dyDescent="0.3">
      <c r="A962">
        <v>3</v>
      </c>
      <c r="B962" t="s">
        <v>79</v>
      </c>
      <c r="C962">
        <v>2018</v>
      </c>
      <c r="D962">
        <v>1</v>
      </c>
      <c r="E962">
        <v>2018.5</v>
      </c>
      <c r="F962">
        <v>0</v>
      </c>
      <c r="G962">
        <v>0</v>
      </c>
      <c r="H962">
        <v>0.1</v>
      </c>
      <c r="I962">
        <v>0</v>
      </c>
      <c r="J962" t="s">
        <v>512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</row>
    <row r="963" spans="1:16" x14ac:dyDescent="0.3">
      <c r="A963">
        <v>4</v>
      </c>
      <c r="B963" t="s">
        <v>80</v>
      </c>
      <c r="C963">
        <v>1985</v>
      </c>
      <c r="D963">
        <v>1</v>
      </c>
      <c r="E963">
        <v>1985.5</v>
      </c>
      <c r="F963">
        <v>870</v>
      </c>
      <c r="G963">
        <v>870</v>
      </c>
      <c r="H963">
        <v>0.1</v>
      </c>
      <c r="I963">
        <v>3.8737899999999999E-2</v>
      </c>
      <c r="J963" s="2">
        <v>1.4987499999999999E-15</v>
      </c>
      <c r="K963">
        <v>901.005</v>
      </c>
      <c r="L963">
        <v>901.005</v>
      </c>
      <c r="M963">
        <v>870</v>
      </c>
      <c r="N963">
        <v>538.86</v>
      </c>
      <c r="O963">
        <v>538.86</v>
      </c>
      <c r="P963">
        <v>436.48099999999999</v>
      </c>
    </row>
    <row r="964" spans="1:16" x14ac:dyDescent="0.3">
      <c r="A964">
        <v>4</v>
      </c>
      <c r="B964" t="s">
        <v>80</v>
      </c>
      <c r="C964">
        <v>1986</v>
      </c>
      <c r="D964">
        <v>1</v>
      </c>
      <c r="E964">
        <v>1986.5</v>
      </c>
      <c r="F964">
        <v>1180</v>
      </c>
      <c r="G964">
        <v>1180</v>
      </c>
      <c r="H964">
        <v>0.1</v>
      </c>
      <c r="I964">
        <v>5.9186999999999997E-2</v>
      </c>
      <c r="J964" s="2">
        <v>1.8520099999999999E-15</v>
      </c>
      <c r="K964">
        <v>1241.72</v>
      </c>
      <c r="L964">
        <v>1241.72</v>
      </c>
      <c r="M964">
        <v>1180</v>
      </c>
      <c r="N964">
        <v>761.09100000000001</v>
      </c>
      <c r="O964">
        <v>761.09100000000001</v>
      </c>
      <c r="P964">
        <v>592.10900000000004</v>
      </c>
    </row>
    <row r="965" spans="1:16" x14ac:dyDescent="0.3">
      <c r="A965">
        <v>4</v>
      </c>
      <c r="B965" t="s">
        <v>80</v>
      </c>
      <c r="C965">
        <v>1987</v>
      </c>
      <c r="D965">
        <v>1</v>
      </c>
      <c r="E965">
        <v>1987.5</v>
      </c>
      <c r="F965">
        <v>1840</v>
      </c>
      <c r="G965">
        <v>1840</v>
      </c>
      <c r="H965">
        <v>0.1</v>
      </c>
      <c r="I965">
        <v>0.10287300000000001</v>
      </c>
      <c r="J965" s="2">
        <v>2.19647E-15</v>
      </c>
      <c r="K965">
        <v>1931.24</v>
      </c>
      <c r="L965">
        <v>1931.24</v>
      </c>
      <c r="M965">
        <v>1840</v>
      </c>
      <c r="N965">
        <v>1208.52</v>
      </c>
      <c r="O965">
        <v>1208.52</v>
      </c>
      <c r="P965">
        <v>998.6</v>
      </c>
    </row>
    <row r="966" spans="1:16" x14ac:dyDescent="0.3">
      <c r="A966">
        <v>4</v>
      </c>
      <c r="B966" t="s">
        <v>80</v>
      </c>
      <c r="C966">
        <v>1988</v>
      </c>
      <c r="D966">
        <v>1</v>
      </c>
      <c r="E966">
        <v>1988.5</v>
      </c>
      <c r="F966">
        <v>1028</v>
      </c>
      <c r="G966">
        <v>1028</v>
      </c>
      <c r="H966">
        <v>0.1</v>
      </c>
      <c r="I966">
        <v>6.17136E-2</v>
      </c>
      <c r="J966" s="2">
        <v>2.55188E-15</v>
      </c>
      <c r="K966">
        <v>1051.2</v>
      </c>
      <c r="L966">
        <v>1051.2</v>
      </c>
      <c r="M966">
        <v>1028</v>
      </c>
      <c r="N966">
        <v>659.16700000000003</v>
      </c>
      <c r="O966">
        <v>659.16700000000003</v>
      </c>
      <c r="P966">
        <v>598.26400000000001</v>
      </c>
    </row>
    <row r="967" spans="1:16" x14ac:dyDescent="0.3">
      <c r="A967">
        <v>4</v>
      </c>
      <c r="B967" t="s">
        <v>80</v>
      </c>
      <c r="C967">
        <v>1989</v>
      </c>
      <c r="D967">
        <v>1</v>
      </c>
      <c r="E967">
        <v>1989.5</v>
      </c>
      <c r="F967">
        <v>917</v>
      </c>
      <c r="G967">
        <v>917</v>
      </c>
      <c r="H967">
        <v>0.1</v>
      </c>
      <c r="I967">
        <v>5.93505E-2</v>
      </c>
      <c r="J967" s="2">
        <v>2.99574E-15</v>
      </c>
      <c r="K967">
        <v>931.01099999999997</v>
      </c>
      <c r="L967">
        <v>931.01099999999997</v>
      </c>
      <c r="M967">
        <v>917</v>
      </c>
      <c r="N967">
        <v>579.17700000000002</v>
      </c>
      <c r="O967">
        <v>579.17700000000002</v>
      </c>
      <c r="P967">
        <v>517.97199999999998</v>
      </c>
    </row>
    <row r="968" spans="1:16" x14ac:dyDescent="0.3">
      <c r="A968">
        <v>4</v>
      </c>
      <c r="B968" t="s">
        <v>80</v>
      </c>
      <c r="C968">
        <v>1990</v>
      </c>
      <c r="D968">
        <v>1</v>
      </c>
      <c r="E968">
        <v>1990.5</v>
      </c>
      <c r="F968">
        <v>849</v>
      </c>
      <c r="G968">
        <v>849</v>
      </c>
      <c r="H968">
        <v>0.1</v>
      </c>
      <c r="I968">
        <v>6.1615400000000001E-2</v>
      </c>
      <c r="J968" s="2">
        <v>3.8162799999999998E-15</v>
      </c>
      <c r="K968">
        <v>882.72799999999995</v>
      </c>
      <c r="L968">
        <v>882.72799999999995</v>
      </c>
      <c r="M968">
        <v>849</v>
      </c>
      <c r="N968">
        <v>606.02</v>
      </c>
      <c r="O968">
        <v>606.02</v>
      </c>
      <c r="P968">
        <v>445.20400000000001</v>
      </c>
    </row>
    <row r="969" spans="1:16" x14ac:dyDescent="0.3">
      <c r="A969">
        <v>4</v>
      </c>
      <c r="B969" t="s">
        <v>80</v>
      </c>
      <c r="C969">
        <v>1991</v>
      </c>
      <c r="D969">
        <v>1</v>
      </c>
      <c r="E969">
        <v>1991.5</v>
      </c>
      <c r="F969">
        <v>971</v>
      </c>
      <c r="G969">
        <v>971</v>
      </c>
      <c r="H969">
        <v>0.1</v>
      </c>
      <c r="I969">
        <v>8.0428200000000005E-2</v>
      </c>
      <c r="J969" s="2">
        <v>4.8569500000000002E-15</v>
      </c>
      <c r="K969">
        <v>1066.69</v>
      </c>
      <c r="L969">
        <v>1066.69</v>
      </c>
      <c r="M969">
        <v>971</v>
      </c>
      <c r="N969">
        <v>871.74099999999999</v>
      </c>
      <c r="O969">
        <v>871.74099999999999</v>
      </c>
      <c r="P969">
        <v>501.49400000000003</v>
      </c>
    </row>
    <row r="970" spans="1:16" x14ac:dyDescent="0.3">
      <c r="A970">
        <v>4</v>
      </c>
      <c r="B970" t="s">
        <v>80</v>
      </c>
      <c r="C970">
        <v>1992</v>
      </c>
      <c r="D970">
        <v>1</v>
      </c>
      <c r="E970">
        <v>1992.5</v>
      </c>
      <c r="F970">
        <v>1001</v>
      </c>
      <c r="G970">
        <v>1001</v>
      </c>
      <c r="H970">
        <v>0.1</v>
      </c>
      <c r="I970">
        <v>9.0527800000000005E-2</v>
      </c>
      <c r="J970" s="2">
        <v>5.5339000000000002E-15</v>
      </c>
      <c r="K970">
        <v>1188.55</v>
      </c>
      <c r="L970">
        <v>1188.55</v>
      </c>
      <c r="M970">
        <v>1001</v>
      </c>
      <c r="N970">
        <v>1145.4100000000001</v>
      </c>
      <c r="O970">
        <v>1145.4100000000001</v>
      </c>
      <c r="P970">
        <v>578.57299999999998</v>
      </c>
    </row>
    <row r="971" spans="1:16" x14ac:dyDescent="0.3">
      <c r="A971">
        <v>4</v>
      </c>
      <c r="B971" t="s">
        <v>80</v>
      </c>
      <c r="C971">
        <v>1993</v>
      </c>
      <c r="D971">
        <v>1</v>
      </c>
      <c r="E971">
        <v>1993.5</v>
      </c>
      <c r="F971">
        <v>979</v>
      </c>
      <c r="G971">
        <v>979</v>
      </c>
      <c r="H971">
        <v>0.1</v>
      </c>
      <c r="I971">
        <v>8.0985699999999994E-2</v>
      </c>
      <c r="J971" s="2">
        <v>4.3452599999999999E-15</v>
      </c>
      <c r="K971">
        <v>1165.1600000000001</v>
      </c>
      <c r="L971">
        <v>1165.1600000000001</v>
      </c>
      <c r="M971">
        <v>979</v>
      </c>
      <c r="N971">
        <v>1197.3699999999999</v>
      </c>
      <c r="O971">
        <v>1197.3699999999999</v>
      </c>
      <c r="P971">
        <v>729.28499999999997</v>
      </c>
    </row>
    <row r="972" spans="1:16" x14ac:dyDescent="0.3">
      <c r="A972">
        <v>4</v>
      </c>
      <c r="B972" t="s">
        <v>80</v>
      </c>
      <c r="C972">
        <v>1994</v>
      </c>
      <c r="D972">
        <v>1</v>
      </c>
      <c r="E972">
        <v>1994.5</v>
      </c>
      <c r="F972">
        <v>786</v>
      </c>
      <c r="G972">
        <v>786</v>
      </c>
      <c r="H972">
        <v>0.1</v>
      </c>
      <c r="I972">
        <v>5.13587E-2</v>
      </c>
      <c r="J972" s="2">
        <v>2.6821800000000001E-15</v>
      </c>
      <c r="K972">
        <v>853.20399999999995</v>
      </c>
      <c r="L972">
        <v>853.20399999999995</v>
      </c>
      <c r="M972">
        <v>786</v>
      </c>
      <c r="N972">
        <v>837.53200000000004</v>
      </c>
      <c r="O972">
        <v>837.53200000000004</v>
      </c>
      <c r="P972">
        <v>661.98299999999995</v>
      </c>
    </row>
    <row r="973" spans="1:16" x14ac:dyDescent="0.3">
      <c r="A973">
        <v>4</v>
      </c>
      <c r="B973" t="s">
        <v>80</v>
      </c>
      <c r="C973">
        <v>1995</v>
      </c>
      <c r="D973">
        <v>1</v>
      </c>
      <c r="E973">
        <v>1995.5</v>
      </c>
      <c r="F973">
        <v>1057</v>
      </c>
      <c r="G973">
        <v>1057</v>
      </c>
      <c r="H973">
        <v>0.1</v>
      </c>
      <c r="I973">
        <v>5.9548999999999998E-2</v>
      </c>
      <c r="J973" s="2">
        <v>2.0491000000000001E-15</v>
      </c>
      <c r="K973">
        <v>1112.9100000000001</v>
      </c>
      <c r="L973">
        <v>1112.9100000000001</v>
      </c>
      <c r="M973">
        <v>1057</v>
      </c>
      <c r="N973">
        <v>1004.31</v>
      </c>
      <c r="O973">
        <v>1004.31</v>
      </c>
      <c r="P973">
        <v>835.07</v>
      </c>
    </row>
    <row r="974" spans="1:16" x14ac:dyDescent="0.3">
      <c r="A974">
        <v>4</v>
      </c>
      <c r="B974" t="s">
        <v>80</v>
      </c>
      <c r="C974">
        <v>1996</v>
      </c>
      <c r="D974">
        <v>1</v>
      </c>
      <c r="E974">
        <v>1996.5</v>
      </c>
      <c r="F974">
        <v>2395</v>
      </c>
      <c r="G974">
        <v>2395</v>
      </c>
      <c r="H974">
        <v>0.1</v>
      </c>
      <c r="I974">
        <v>0.129938</v>
      </c>
      <c r="J974" s="2">
        <v>1.9442800000000001E-15</v>
      </c>
      <c r="K974">
        <v>2522.17</v>
      </c>
      <c r="L974">
        <v>2522.17</v>
      </c>
      <c r="M974">
        <v>2395</v>
      </c>
      <c r="N974">
        <v>2158.9699999999998</v>
      </c>
      <c r="O974">
        <v>2158.9699999999998</v>
      </c>
      <c r="P974">
        <v>1726.98</v>
      </c>
    </row>
    <row r="975" spans="1:16" x14ac:dyDescent="0.3">
      <c r="A975">
        <v>4</v>
      </c>
      <c r="B975" t="s">
        <v>80</v>
      </c>
      <c r="C975">
        <v>1997</v>
      </c>
      <c r="D975">
        <v>1</v>
      </c>
      <c r="E975">
        <v>1997.5</v>
      </c>
      <c r="F975">
        <v>1984</v>
      </c>
      <c r="G975">
        <v>1984</v>
      </c>
      <c r="H975">
        <v>0.1</v>
      </c>
      <c r="I975">
        <v>0.11132300000000001</v>
      </c>
      <c r="J975" s="2">
        <v>2.1263199999999998E-15</v>
      </c>
      <c r="K975">
        <v>2117.5300000000002</v>
      </c>
      <c r="L975">
        <v>2117.5300000000002</v>
      </c>
      <c r="M975">
        <v>1984</v>
      </c>
      <c r="N975">
        <v>1783.31</v>
      </c>
      <c r="O975">
        <v>1783.31</v>
      </c>
      <c r="P975">
        <v>1335.84</v>
      </c>
    </row>
    <row r="976" spans="1:16" x14ac:dyDescent="0.3">
      <c r="A976">
        <v>4</v>
      </c>
      <c r="B976" t="s">
        <v>80</v>
      </c>
      <c r="C976">
        <v>1998</v>
      </c>
      <c r="D976">
        <v>1</v>
      </c>
      <c r="E976">
        <v>1998.5</v>
      </c>
      <c r="F976">
        <v>1773</v>
      </c>
      <c r="G976">
        <v>1773</v>
      </c>
      <c r="H976">
        <v>0.1</v>
      </c>
      <c r="I976">
        <v>0.104612</v>
      </c>
      <c r="J976" s="2">
        <v>2.34619E-15</v>
      </c>
      <c r="K976">
        <v>1945.52</v>
      </c>
      <c r="L976">
        <v>1945.52</v>
      </c>
      <c r="M976">
        <v>1773</v>
      </c>
      <c r="N976">
        <v>1685.86</v>
      </c>
      <c r="O976">
        <v>1685.86</v>
      </c>
      <c r="P976">
        <v>1164.1600000000001</v>
      </c>
    </row>
    <row r="977" spans="1:16" x14ac:dyDescent="0.3">
      <c r="A977">
        <v>4</v>
      </c>
      <c r="B977" t="s">
        <v>80</v>
      </c>
      <c r="C977">
        <v>1999</v>
      </c>
      <c r="D977">
        <v>1</v>
      </c>
      <c r="E977">
        <v>1999.5</v>
      </c>
      <c r="F977">
        <v>1843</v>
      </c>
      <c r="G977">
        <v>1843</v>
      </c>
      <c r="H977">
        <v>0.1</v>
      </c>
      <c r="I977">
        <v>0.10976900000000001</v>
      </c>
      <c r="J977" s="2">
        <v>2.3451900000000001E-15</v>
      </c>
      <c r="K977">
        <v>2025.04</v>
      </c>
      <c r="L977">
        <v>2025.04</v>
      </c>
      <c r="M977">
        <v>1843</v>
      </c>
      <c r="N977">
        <v>1817.84</v>
      </c>
      <c r="O977">
        <v>1817.84</v>
      </c>
      <c r="P977">
        <v>1283.2</v>
      </c>
    </row>
    <row r="978" spans="1:16" x14ac:dyDescent="0.3">
      <c r="A978">
        <v>4</v>
      </c>
      <c r="B978" t="s">
        <v>80</v>
      </c>
      <c r="C978">
        <v>2000</v>
      </c>
      <c r="D978">
        <v>1</v>
      </c>
      <c r="E978">
        <v>2000.5</v>
      </c>
      <c r="F978">
        <v>1805</v>
      </c>
      <c r="G978">
        <v>1805</v>
      </c>
      <c r="H978">
        <v>0.1</v>
      </c>
      <c r="I978">
        <v>0.104742</v>
      </c>
      <c r="J978" s="2">
        <v>2.1892700000000002E-15</v>
      </c>
      <c r="K978">
        <v>1967.57</v>
      </c>
      <c r="L978">
        <v>1967.57</v>
      </c>
      <c r="M978">
        <v>1805</v>
      </c>
      <c r="N978">
        <v>1824.81</v>
      </c>
      <c r="O978">
        <v>1824.81</v>
      </c>
      <c r="P978">
        <v>1304.93</v>
      </c>
    </row>
    <row r="979" spans="1:16" x14ac:dyDescent="0.3">
      <c r="A979">
        <v>4</v>
      </c>
      <c r="B979" t="s">
        <v>80</v>
      </c>
      <c r="C979">
        <v>2001</v>
      </c>
      <c r="D979">
        <v>1</v>
      </c>
      <c r="E979">
        <v>2001.5</v>
      </c>
      <c r="F979">
        <v>1883</v>
      </c>
      <c r="G979">
        <v>1883</v>
      </c>
      <c r="H979">
        <v>0.1</v>
      </c>
      <c r="I979">
        <v>0.10595599999999999</v>
      </c>
      <c r="J979" s="2">
        <v>2.0525700000000001E-15</v>
      </c>
      <c r="K979">
        <v>2077.14</v>
      </c>
      <c r="L979">
        <v>2077.14</v>
      </c>
      <c r="M979">
        <v>1883</v>
      </c>
      <c r="N979">
        <v>1956.79</v>
      </c>
      <c r="O979">
        <v>1956.79</v>
      </c>
      <c r="P979">
        <v>1365.35</v>
      </c>
    </row>
    <row r="980" spans="1:16" x14ac:dyDescent="0.3">
      <c r="A980">
        <v>4</v>
      </c>
      <c r="B980" t="s">
        <v>80</v>
      </c>
      <c r="C980">
        <v>2002</v>
      </c>
      <c r="D980">
        <v>1</v>
      </c>
      <c r="E980">
        <v>2002.5</v>
      </c>
      <c r="F980">
        <v>1825</v>
      </c>
      <c r="G980">
        <v>1825</v>
      </c>
      <c r="H980">
        <v>0.1</v>
      </c>
      <c r="I980">
        <v>9.7337699999999999E-2</v>
      </c>
      <c r="J980" s="2">
        <v>1.84115E-15</v>
      </c>
      <c r="K980">
        <v>2007.64</v>
      </c>
      <c r="L980">
        <v>2007.64</v>
      </c>
      <c r="M980">
        <v>1825</v>
      </c>
      <c r="N980">
        <v>1891.56</v>
      </c>
      <c r="O980">
        <v>1891.56</v>
      </c>
      <c r="P980">
        <v>1343.78</v>
      </c>
    </row>
    <row r="981" spans="1:16" x14ac:dyDescent="0.3">
      <c r="A981">
        <v>4</v>
      </c>
      <c r="B981" t="s">
        <v>80</v>
      </c>
      <c r="C981">
        <v>2003</v>
      </c>
      <c r="D981">
        <v>1</v>
      </c>
      <c r="E981">
        <v>2003.5</v>
      </c>
      <c r="F981">
        <v>2471</v>
      </c>
      <c r="G981">
        <v>2471</v>
      </c>
      <c r="H981">
        <v>0.1</v>
      </c>
      <c r="I981">
        <v>0.12650700000000001</v>
      </c>
      <c r="J981" s="2">
        <v>1.6998200000000001E-15</v>
      </c>
      <c r="K981">
        <v>2717.65</v>
      </c>
      <c r="L981">
        <v>2717.65</v>
      </c>
      <c r="M981">
        <v>2471</v>
      </c>
      <c r="N981">
        <v>2551.67</v>
      </c>
      <c r="O981">
        <v>2551.67</v>
      </c>
      <c r="P981">
        <v>1833.29</v>
      </c>
    </row>
    <row r="982" spans="1:16" x14ac:dyDescent="0.3">
      <c r="A982">
        <v>4</v>
      </c>
      <c r="B982" t="s">
        <v>80</v>
      </c>
      <c r="C982">
        <v>2004</v>
      </c>
      <c r="D982">
        <v>1</v>
      </c>
      <c r="E982">
        <v>2004.5</v>
      </c>
      <c r="F982">
        <v>2604</v>
      </c>
      <c r="G982">
        <v>2604</v>
      </c>
      <c r="H982">
        <v>0.1</v>
      </c>
      <c r="I982">
        <v>0.12859499999999999</v>
      </c>
      <c r="J982" s="2">
        <v>1.59138E-15</v>
      </c>
      <c r="K982">
        <v>2830.15</v>
      </c>
      <c r="L982">
        <v>2830.15</v>
      </c>
      <c r="M982">
        <v>2604</v>
      </c>
      <c r="N982">
        <v>2657.22</v>
      </c>
      <c r="O982">
        <v>2657.22</v>
      </c>
      <c r="P982">
        <v>1952.34</v>
      </c>
    </row>
    <row r="983" spans="1:16" x14ac:dyDescent="0.3">
      <c r="A983">
        <v>4</v>
      </c>
      <c r="B983" t="s">
        <v>80</v>
      </c>
      <c r="C983">
        <v>2005</v>
      </c>
      <c r="D983">
        <v>1</v>
      </c>
      <c r="E983">
        <v>2005.5</v>
      </c>
      <c r="F983">
        <v>3161</v>
      </c>
      <c r="G983">
        <v>3161</v>
      </c>
      <c r="H983">
        <v>0.1</v>
      </c>
      <c r="I983">
        <v>0.155726</v>
      </c>
      <c r="J983" s="2">
        <v>1.69281E-15</v>
      </c>
      <c r="K983">
        <v>3455.16</v>
      </c>
      <c r="L983">
        <v>3455.16</v>
      </c>
      <c r="M983">
        <v>3161</v>
      </c>
      <c r="N983">
        <v>3258.8</v>
      </c>
      <c r="O983">
        <v>3258.8</v>
      </c>
      <c r="P983">
        <v>2330.9699999999998</v>
      </c>
    </row>
    <row r="984" spans="1:16" x14ac:dyDescent="0.3">
      <c r="A984">
        <v>4</v>
      </c>
      <c r="B984" t="s">
        <v>80</v>
      </c>
      <c r="C984">
        <v>2006</v>
      </c>
      <c r="D984">
        <v>1</v>
      </c>
      <c r="E984">
        <v>2006.5</v>
      </c>
      <c r="F984">
        <v>3259</v>
      </c>
      <c r="G984">
        <v>3259</v>
      </c>
      <c r="H984">
        <v>0.1</v>
      </c>
      <c r="I984">
        <v>0.162851</v>
      </c>
      <c r="J984" s="2">
        <v>1.72355E-15</v>
      </c>
      <c r="K984">
        <v>3606.96</v>
      </c>
      <c r="L984">
        <v>3606.96</v>
      </c>
      <c r="M984">
        <v>3259</v>
      </c>
      <c r="N984">
        <v>3411.27</v>
      </c>
      <c r="O984">
        <v>3411.27</v>
      </c>
      <c r="P984">
        <v>2397.42</v>
      </c>
    </row>
    <row r="985" spans="1:16" x14ac:dyDescent="0.3">
      <c r="A985">
        <v>4</v>
      </c>
      <c r="B985" t="s">
        <v>80</v>
      </c>
      <c r="C985">
        <v>2007</v>
      </c>
      <c r="D985">
        <v>1</v>
      </c>
      <c r="E985">
        <v>2007.5</v>
      </c>
      <c r="F985">
        <v>2771</v>
      </c>
      <c r="G985">
        <v>2771</v>
      </c>
      <c r="H985">
        <v>0.1</v>
      </c>
      <c r="I985">
        <v>0.136299</v>
      </c>
      <c r="J985" s="2">
        <v>1.59665E-15</v>
      </c>
      <c r="K985">
        <v>3044.19</v>
      </c>
      <c r="L985">
        <v>3044.19</v>
      </c>
      <c r="M985">
        <v>2771</v>
      </c>
      <c r="N985">
        <v>2840.32</v>
      </c>
      <c r="O985">
        <v>2840.32</v>
      </c>
      <c r="P985">
        <v>2085.1799999999998</v>
      </c>
    </row>
    <row r="986" spans="1:16" x14ac:dyDescent="0.3">
      <c r="A986">
        <v>4</v>
      </c>
      <c r="B986" t="s">
        <v>80</v>
      </c>
      <c r="C986">
        <v>2008</v>
      </c>
      <c r="D986">
        <v>1</v>
      </c>
      <c r="E986">
        <v>2008.5</v>
      </c>
      <c r="F986">
        <v>2750</v>
      </c>
      <c r="G986">
        <v>2750</v>
      </c>
      <c r="H986">
        <v>0.1</v>
      </c>
      <c r="I986">
        <v>0.131166</v>
      </c>
      <c r="J986" s="2">
        <v>1.4998E-15</v>
      </c>
      <c r="K986">
        <v>2961.68</v>
      </c>
      <c r="L986">
        <v>2961.68</v>
      </c>
      <c r="M986">
        <v>2750</v>
      </c>
      <c r="N986">
        <v>2676.13</v>
      </c>
      <c r="O986">
        <v>2676.13</v>
      </c>
      <c r="P986">
        <v>2081.85</v>
      </c>
    </row>
    <row r="987" spans="1:16" x14ac:dyDescent="0.3">
      <c r="A987">
        <v>4</v>
      </c>
      <c r="B987" t="s">
        <v>80</v>
      </c>
      <c r="C987">
        <v>2009</v>
      </c>
      <c r="D987">
        <v>1</v>
      </c>
      <c r="E987">
        <v>2009.5</v>
      </c>
      <c r="F987">
        <v>2649</v>
      </c>
      <c r="G987">
        <v>2649</v>
      </c>
      <c r="H987">
        <v>0.1</v>
      </c>
      <c r="I987">
        <v>0.125109</v>
      </c>
      <c r="J987" s="2">
        <v>1.48302E-15</v>
      </c>
      <c r="K987">
        <v>2816.06</v>
      </c>
      <c r="L987">
        <v>2816.06</v>
      </c>
      <c r="M987">
        <v>2649</v>
      </c>
      <c r="N987">
        <v>2435.41</v>
      </c>
      <c r="O987">
        <v>2435.41</v>
      </c>
      <c r="P987">
        <v>1948.83</v>
      </c>
    </row>
    <row r="988" spans="1:16" x14ac:dyDescent="0.3">
      <c r="A988">
        <v>4</v>
      </c>
      <c r="B988" t="s">
        <v>80</v>
      </c>
      <c r="C988">
        <v>2010</v>
      </c>
      <c r="D988">
        <v>1</v>
      </c>
      <c r="E988">
        <v>2010.5</v>
      </c>
      <c r="F988">
        <v>3236</v>
      </c>
      <c r="G988">
        <v>3236</v>
      </c>
      <c r="H988">
        <v>0.1</v>
      </c>
      <c r="I988">
        <v>0.158747</v>
      </c>
      <c r="J988" s="2">
        <v>1.8703300000000002E-15</v>
      </c>
      <c r="K988">
        <v>3434.25</v>
      </c>
      <c r="L988">
        <v>3434.25</v>
      </c>
      <c r="M988">
        <v>3236</v>
      </c>
      <c r="N988">
        <v>2844.01</v>
      </c>
      <c r="O988">
        <v>2844.01</v>
      </c>
      <c r="P988">
        <v>2281.84</v>
      </c>
    </row>
    <row r="989" spans="1:16" x14ac:dyDescent="0.3">
      <c r="A989">
        <v>4</v>
      </c>
      <c r="B989" t="s">
        <v>80</v>
      </c>
      <c r="C989">
        <v>2011</v>
      </c>
      <c r="D989">
        <v>1</v>
      </c>
      <c r="E989">
        <v>2011.5</v>
      </c>
      <c r="F989">
        <v>2526</v>
      </c>
      <c r="G989">
        <v>2526</v>
      </c>
      <c r="H989">
        <v>0.1</v>
      </c>
      <c r="I989">
        <v>0.132628</v>
      </c>
      <c r="J989" s="2">
        <v>2.00998E-15</v>
      </c>
      <c r="K989">
        <v>2670.29</v>
      </c>
      <c r="L989">
        <v>2670.29</v>
      </c>
      <c r="M989">
        <v>2526</v>
      </c>
      <c r="N989">
        <v>2117.4299999999998</v>
      </c>
      <c r="O989">
        <v>2117.4299999999998</v>
      </c>
      <c r="P989">
        <v>1734.19</v>
      </c>
    </row>
    <row r="990" spans="1:16" x14ac:dyDescent="0.3">
      <c r="A990">
        <v>4</v>
      </c>
      <c r="B990" t="s">
        <v>80</v>
      </c>
      <c r="C990">
        <v>2012</v>
      </c>
      <c r="D990">
        <v>1</v>
      </c>
      <c r="E990">
        <v>2012.5</v>
      </c>
      <c r="F990">
        <v>2610</v>
      </c>
      <c r="G990">
        <v>2610</v>
      </c>
      <c r="H990">
        <v>0.1</v>
      </c>
      <c r="I990">
        <v>0.14901700000000001</v>
      </c>
      <c r="J990" s="2">
        <v>2.7209900000000001E-15</v>
      </c>
      <c r="K990">
        <v>2727.76</v>
      </c>
      <c r="L990">
        <v>2727.76</v>
      </c>
      <c r="M990">
        <v>2610</v>
      </c>
      <c r="N990">
        <v>2067.58</v>
      </c>
      <c r="O990">
        <v>2067.58</v>
      </c>
      <c r="P990">
        <v>1757.4</v>
      </c>
    </row>
    <row r="991" spans="1:16" x14ac:dyDescent="0.3">
      <c r="A991">
        <v>4</v>
      </c>
      <c r="B991" t="s">
        <v>80</v>
      </c>
      <c r="C991">
        <v>2013</v>
      </c>
      <c r="D991">
        <v>1</v>
      </c>
      <c r="E991">
        <v>2013.5</v>
      </c>
      <c r="F991">
        <v>2871</v>
      </c>
      <c r="G991">
        <v>2871</v>
      </c>
      <c r="H991">
        <v>0.1</v>
      </c>
      <c r="I991">
        <v>0.18745800000000001</v>
      </c>
      <c r="J991" s="2">
        <v>5.6648899999999996E-15</v>
      </c>
      <c r="K991">
        <v>2971.58</v>
      </c>
      <c r="L991">
        <v>2971.58</v>
      </c>
      <c r="M991">
        <v>2871</v>
      </c>
      <c r="N991">
        <v>2158.15</v>
      </c>
      <c r="O991">
        <v>2158.15</v>
      </c>
      <c r="P991">
        <v>1877.79</v>
      </c>
    </row>
    <row r="992" spans="1:16" x14ac:dyDescent="0.3">
      <c r="A992">
        <v>4</v>
      </c>
      <c r="B992" t="s">
        <v>80</v>
      </c>
      <c r="C992">
        <v>2014</v>
      </c>
      <c r="D992">
        <v>1</v>
      </c>
      <c r="E992">
        <v>2014.5</v>
      </c>
      <c r="F992">
        <v>1303</v>
      </c>
      <c r="G992">
        <v>1303</v>
      </c>
      <c r="H992">
        <v>0.1</v>
      </c>
      <c r="I992">
        <v>9.9623799999999998E-2</v>
      </c>
      <c r="J992" s="2">
        <v>4.4804200000000003E-15</v>
      </c>
      <c r="K992">
        <v>1346.64</v>
      </c>
      <c r="L992">
        <v>1346.64</v>
      </c>
      <c r="M992">
        <v>1303</v>
      </c>
      <c r="N992">
        <v>950.97299999999996</v>
      </c>
      <c r="O992">
        <v>950.97299999999996</v>
      </c>
      <c r="P992">
        <v>812.95699999999999</v>
      </c>
    </row>
    <row r="993" spans="1:16" x14ac:dyDescent="0.3">
      <c r="A993">
        <v>4</v>
      </c>
      <c r="B993" t="s">
        <v>80</v>
      </c>
      <c r="C993">
        <v>2015</v>
      </c>
      <c r="D993">
        <v>1</v>
      </c>
      <c r="E993">
        <v>2015.5</v>
      </c>
      <c r="F993">
        <v>1110</v>
      </c>
      <c r="G993">
        <v>1110</v>
      </c>
      <c r="H993">
        <v>0.1</v>
      </c>
      <c r="I993">
        <v>9.4038200000000002E-2</v>
      </c>
      <c r="J993" s="2">
        <v>5.4566400000000003E-15</v>
      </c>
      <c r="K993">
        <v>1268.9100000000001</v>
      </c>
      <c r="L993">
        <v>1268.9100000000001</v>
      </c>
      <c r="M993">
        <v>1110</v>
      </c>
      <c r="N993">
        <v>948.49300000000005</v>
      </c>
      <c r="O993">
        <v>948.49300000000005</v>
      </c>
      <c r="P993">
        <v>668.64200000000005</v>
      </c>
    </row>
    <row r="994" spans="1:16" x14ac:dyDescent="0.3">
      <c r="A994">
        <v>4</v>
      </c>
      <c r="B994" t="s">
        <v>80</v>
      </c>
      <c r="C994">
        <v>2016</v>
      </c>
      <c r="D994">
        <v>1</v>
      </c>
      <c r="E994">
        <v>2016.5</v>
      </c>
      <c r="F994">
        <v>547</v>
      </c>
      <c r="G994">
        <v>547</v>
      </c>
      <c r="H994">
        <v>0.1</v>
      </c>
      <c r="I994">
        <v>5.2603700000000003E-2</v>
      </c>
      <c r="J994" s="2">
        <v>6.8526099999999999E-15</v>
      </c>
      <c r="K994">
        <v>643.09699999999998</v>
      </c>
      <c r="L994">
        <v>643.09699999999998</v>
      </c>
      <c r="M994">
        <v>547</v>
      </c>
      <c r="N994">
        <v>498.892</v>
      </c>
      <c r="O994">
        <v>498.892</v>
      </c>
      <c r="P994">
        <v>320.90100000000001</v>
      </c>
    </row>
    <row r="995" spans="1:16" x14ac:dyDescent="0.3">
      <c r="A995">
        <v>4</v>
      </c>
      <c r="B995" t="s">
        <v>80</v>
      </c>
      <c r="C995">
        <v>2017</v>
      </c>
      <c r="D995">
        <v>1</v>
      </c>
      <c r="E995">
        <v>2017.5</v>
      </c>
      <c r="F995">
        <v>442</v>
      </c>
      <c r="G995">
        <v>442</v>
      </c>
      <c r="H995">
        <v>0.1</v>
      </c>
      <c r="I995">
        <v>4.4720099999999999E-2</v>
      </c>
      <c r="J995" s="2">
        <v>7.6280400000000008E-15</v>
      </c>
      <c r="K995">
        <v>544.24900000000002</v>
      </c>
      <c r="L995">
        <v>544.24900000000002</v>
      </c>
      <c r="M995">
        <v>442</v>
      </c>
      <c r="N995">
        <v>451.36700000000002</v>
      </c>
      <c r="O995">
        <v>451.36700000000002</v>
      </c>
      <c r="P995">
        <v>261.52800000000002</v>
      </c>
    </row>
    <row r="996" spans="1:16" x14ac:dyDescent="0.3">
      <c r="A996">
        <v>4</v>
      </c>
      <c r="B996" t="s">
        <v>80</v>
      </c>
      <c r="C996">
        <v>2018</v>
      </c>
      <c r="D996">
        <v>1</v>
      </c>
      <c r="E996">
        <v>2018.5</v>
      </c>
      <c r="F996">
        <v>313</v>
      </c>
      <c r="G996">
        <v>313</v>
      </c>
      <c r="H996">
        <v>0.1</v>
      </c>
      <c r="I996">
        <v>3.1057100000000001E-2</v>
      </c>
      <c r="J996" s="2">
        <v>7.4549399999999996E-15</v>
      </c>
      <c r="K996">
        <v>398.86700000000002</v>
      </c>
      <c r="L996">
        <v>398.86700000000002</v>
      </c>
      <c r="M996">
        <v>313</v>
      </c>
      <c r="N996">
        <v>342.82</v>
      </c>
      <c r="O996">
        <v>342.82</v>
      </c>
      <c r="P996">
        <v>195.005</v>
      </c>
    </row>
    <row r="997" spans="1:16" x14ac:dyDescent="0.3">
      <c r="A997">
        <v>5</v>
      </c>
      <c r="B997" t="s">
        <v>81</v>
      </c>
      <c r="C997">
        <v>1985</v>
      </c>
      <c r="D997">
        <v>1</v>
      </c>
      <c r="E997">
        <v>1985.5</v>
      </c>
      <c r="F997">
        <v>23</v>
      </c>
      <c r="G997">
        <v>23</v>
      </c>
      <c r="H997">
        <v>0.1</v>
      </c>
      <c r="I997">
        <v>9.8886400000000011E-4</v>
      </c>
      <c r="J997" s="2">
        <v>1.4031000000000001E-15</v>
      </c>
      <c r="K997">
        <v>23</v>
      </c>
      <c r="L997">
        <v>23</v>
      </c>
      <c r="M997">
        <v>23</v>
      </c>
      <c r="N997">
        <v>13.7555</v>
      </c>
      <c r="O997">
        <v>13.7555</v>
      </c>
      <c r="P997">
        <v>13.7555</v>
      </c>
    </row>
    <row r="998" spans="1:16" x14ac:dyDescent="0.3">
      <c r="A998">
        <v>5</v>
      </c>
      <c r="B998" t="s">
        <v>81</v>
      </c>
      <c r="C998">
        <v>1986</v>
      </c>
      <c r="D998">
        <v>1</v>
      </c>
      <c r="E998">
        <v>1986.5</v>
      </c>
      <c r="F998">
        <v>19</v>
      </c>
      <c r="G998">
        <v>19</v>
      </c>
      <c r="H998">
        <v>0.1</v>
      </c>
      <c r="I998">
        <v>9.0563999999999998E-4</v>
      </c>
      <c r="J998" s="2">
        <v>1.68374E-15</v>
      </c>
      <c r="K998">
        <v>19</v>
      </c>
      <c r="L998">
        <v>19</v>
      </c>
      <c r="M998">
        <v>19</v>
      </c>
      <c r="N998">
        <v>11.6457</v>
      </c>
      <c r="O998">
        <v>11.6457</v>
      </c>
      <c r="P998">
        <v>11.6457</v>
      </c>
    </row>
    <row r="999" spans="1:16" x14ac:dyDescent="0.3">
      <c r="A999">
        <v>5</v>
      </c>
      <c r="B999" t="s">
        <v>81</v>
      </c>
      <c r="C999">
        <v>1987</v>
      </c>
      <c r="D999">
        <v>1</v>
      </c>
      <c r="E999">
        <v>1987.5</v>
      </c>
      <c r="F999">
        <v>25</v>
      </c>
      <c r="G999">
        <v>25</v>
      </c>
      <c r="H999">
        <v>0.1</v>
      </c>
      <c r="I999">
        <v>1.33169E-3</v>
      </c>
      <c r="J999" s="2">
        <v>2.01053E-15</v>
      </c>
      <c r="K999">
        <v>25</v>
      </c>
      <c r="L999">
        <v>25</v>
      </c>
      <c r="M999">
        <v>25</v>
      </c>
      <c r="N999">
        <v>15.644299999999999</v>
      </c>
      <c r="O999">
        <v>15.644299999999999</v>
      </c>
      <c r="P999">
        <v>15.644299999999999</v>
      </c>
    </row>
    <row r="1000" spans="1:16" x14ac:dyDescent="0.3">
      <c r="A1000">
        <v>5</v>
      </c>
      <c r="B1000" t="s">
        <v>81</v>
      </c>
      <c r="C1000">
        <v>1988</v>
      </c>
      <c r="D1000">
        <v>1</v>
      </c>
      <c r="E1000">
        <v>1988.5</v>
      </c>
      <c r="F1000">
        <v>44</v>
      </c>
      <c r="G1000">
        <v>44</v>
      </c>
      <c r="H1000">
        <v>0.1</v>
      </c>
      <c r="I1000">
        <v>2.5831299999999999E-3</v>
      </c>
      <c r="J1000" s="2">
        <v>2.4538799999999999E-15</v>
      </c>
      <c r="K1000">
        <v>44</v>
      </c>
      <c r="L1000">
        <v>44</v>
      </c>
      <c r="M1000">
        <v>44</v>
      </c>
      <c r="N1000">
        <v>27.590599999999998</v>
      </c>
      <c r="O1000">
        <v>27.590599999999998</v>
      </c>
      <c r="P1000">
        <v>27.590599999999998</v>
      </c>
    </row>
    <row r="1001" spans="1:16" x14ac:dyDescent="0.3">
      <c r="A1001">
        <v>5</v>
      </c>
      <c r="B1001" t="s">
        <v>81</v>
      </c>
      <c r="C1001">
        <v>1989</v>
      </c>
      <c r="D1001">
        <v>1</v>
      </c>
      <c r="E1001">
        <v>1989.5</v>
      </c>
      <c r="F1001">
        <v>67</v>
      </c>
      <c r="G1001">
        <v>67</v>
      </c>
      <c r="H1001">
        <v>0.1</v>
      </c>
      <c r="I1001">
        <v>4.2711499999999996E-3</v>
      </c>
      <c r="J1001" s="2">
        <v>2.9121000000000001E-15</v>
      </c>
      <c r="K1001">
        <v>67</v>
      </c>
      <c r="L1001">
        <v>67</v>
      </c>
      <c r="M1001">
        <v>67</v>
      </c>
      <c r="N1001">
        <v>41.680399999999999</v>
      </c>
      <c r="O1001">
        <v>41.680399999999999</v>
      </c>
      <c r="P1001">
        <v>41.680399999999999</v>
      </c>
    </row>
    <row r="1002" spans="1:16" x14ac:dyDescent="0.3">
      <c r="A1002">
        <v>5</v>
      </c>
      <c r="B1002" t="s">
        <v>81</v>
      </c>
      <c r="C1002">
        <v>1990</v>
      </c>
      <c r="D1002">
        <v>1</v>
      </c>
      <c r="E1002">
        <v>1990.5</v>
      </c>
      <c r="F1002">
        <v>47</v>
      </c>
      <c r="G1002">
        <v>47</v>
      </c>
      <c r="H1002">
        <v>0.1</v>
      </c>
      <c r="I1002">
        <v>3.28065E-3</v>
      </c>
      <c r="J1002" s="2">
        <v>3.54083E-15</v>
      </c>
      <c r="K1002">
        <v>47</v>
      </c>
      <c r="L1002">
        <v>47</v>
      </c>
      <c r="M1002">
        <v>47</v>
      </c>
      <c r="N1002">
        <v>32.2669</v>
      </c>
      <c r="O1002">
        <v>32.2669</v>
      </c>
      <c r="P1002">
        <v>32.2669</v>
      </c>
    </row>
    <row r="1003" spans="1:16" x14ac:dyDescent="0.3">
      <c r="A1003">
        <v>5</v>
      </c>
      <c r="B1003" t="s">
        <v>81</v>
      </c>
      <c r="C1003">
        <v>1991</v>
      </c>
      <c r="D1003">
        <v>1</v>
      </c>
      <c r="E1003">
        <v>1991.5</v>
      </c>
      <c r="F1003">
        <v>29</v>
      </c>
      <c r="G1003">
        <v>29</v>
      </c>
      <c r="H1003">
        <v>0.1</v>
      </c>
      <c r="I1003">
        <v>2.1865999999999999E-3</v>
      </c>
      <c r="J1003" s="2">
        <v>4.0593999999999997E-15</v>
      </c>
      <c r="K1003">
        <v>29</v>
      </c>
      <c r="L1003">
        <v>29</v>
      </c>
      <c r="M1003">
        <v>29</v>
      </c>
      <c r="N1003">
        <v>23.7</v>
      </c>
      <c r="O1003">
        <v>23.7</v>
      </c>
      <c r="P1003">
        <v>23.7</v>
      </c>
    </row>
    <row r="1004" spans="1:16" x14ac:dyDescent="0.3">
      <c r="A1004">
        <v>5</v>
      </c>
      <c r="B1004" t="s">
        <v>81</v>
      </c>
      <c r="C1004">
        <v>1992</v>
      </c>
      <c r="D1004">
        <v>1</v>
      </c>
      <c r="E1004">
        <v>1992.5</v>
      </c>
      <c r="F1004">
        <v>49</v>
      </c>
      <c r="G1004">
        <v>49</v>
      </c>
      <c r="H1004">
        <v>0.1</v>
      </c>
      <c r="I1004">
        <v>3.73216E-3</v>
      </c>
      <c r="J1004" s="2">
        <v>3.9959700000000001E-15</v>
      </c>
      <c r="K1004">
        <v>49</v>
      </c>
      <c r="L1004">
        <v>49</v>
      </c>
      <c r="M1004">
        <v>49</v>
      </c>
      <c r="N1004">
        <v>47.221499999999999</v>
      </c>
      <c r="O1004">
        <v>47.221499999999999</v>
      </c>
      <c r="P1004">
        <v>47.221499999999999</v>
      </c>
    </row>
    <row r="1005" spans="1:16" x14ac:dyDescent="0.3">
      <c r="A1005">
        <v>5</v>
      </c>
      <c r="B1005" t="s">
        <v>81</v>
      </c>
      <c r="C1005">
        <v>1993</v>
      </c>
      <c r="D1005">
        <v>1</v>
      </c>
      <c r="E1005">
        <v>1993.5</v>
      </c>
      <c r="F1005">
        <v>68</v>
      </c>
      <c r="G1005">
        <v>68</v>
      </c>
      <c r="H1005">
        <v>0.1</v>
      </c>
      <c r="I1005">
        <v>4.7264300000000002E-3</v>
      </c>
      <c r="J1005" s="2">
        <v>3.15359E-15</v>
      </c>
      <c r="K1005">
        <v>68</v>
      </c>
      <c r="L1005">
        <v>68</v>
      </c>
      <c r="M1005">
        <v>68</v>
      </c>
      <c r="N1005">
        <v>69.879900000000006</v>
      </c>
      <c r="O1005">
        <v>69.879900000000006</v>
      </c>
      <c r="P1005">
        <v>69.879900000000006</v>
      </c>
    </row>
    <row r="1006" spans="1:16" x14ac:dyDescent="0.3">
      <c r="A1006">
        <v>5</v>
      </c>
      <c r="B1006" t="s">
        <v>81</v>
      </c>
      <c r="C1006">
        <v>1994</v>
      </c>
      <c r="D1006">
        <v>1</v>
      </c>
      <c r="E1006">
        <v>1994.5</v>
      </c>
      <c r="F1006">
        <v>76</v>
      </c>
      <c r="G1006">
        <v>76</v>
      </c>
      <c r="H1006">
        <v>0.1</v>
      </c>
      <c r="I1006">
        <v>4.5748300000000002E-3</v>
      </c>
      <c r="J1006" s="2">
        <v>2.3151999999999998E-15</v>
      </c>
      <c r="K1006">
        <v>76</v>
      </c>
      <c r="L1006">
        <v>76</v>
      </c>
      <c r="M1006">
        <v>76</v>
      </c>
      <c r="N1006">
        <v>74.603999999999999</v>
      </c>
      <c r="O1006">
        <v>74.603999999999999</v>
      </c>
      <c r="P1006">
        <v>74.603999999999999</v>
      </c>
    </row>
    <row r="1007" spans="1:16" x14ac:dyDescent="0.3">
      <c r="A1007">
        <v>5</v>
      </c>
      <c r="B1007" t="s">
        <v>81</v>
      </c>
      <c r="C1007">
        <v>1995</v>
      </c>
      <c r="D1007">
        <v>1</v>
      </c>
      <c r="E1007">
        <v>1995.5</v>
      </c>
      <c r="F1007">
        <v>181</v>
      </c>
      <c r="G1007">
        <v>181</v>
      </c>
      <c r="H1007">
        <v>0.1</v>
      </c>
      <c r="I1007">
        <v>9.6848300000000002E-3</v>
      </c>
      <c r="J1007" s="2">
        <v>1.8628699999999998E-15</v>
      </c>
      <c r="K1007">
        <v>181</v>
      </c>
      <c r="L1007">
        <v>181</v>
      </c>
      <c r="M1007">
        <v>181</v>
      </c>
      <c r="N1007">
        <v>163.33699999999999</v>
      </c>
      <c r="O1007">
        <v>163.33699999999999</v>
      </c>
      <c r="P1007">
        <v>163.33699999999999</v>
      </c>
    </row>
    <row r="1008" spans="1:16" x14ac:dyDescent="0.3">
      <c r="A1008">
        <v>5</v>
      </c>
      <c r="B1008" t="s">
        <v>81</v>
      </c>
      <c r="C1008">
        <v>1996</v>
      </c>
      <c r="D1008">
        <v>1</v>
      </c>
      <c r="E1008">
        <v>1996.5</v>
      </c>
      <c r="F1008">
        <v>104</v>
      </c>
      <c r="G1008">
        <v>104</v>
      </c>
      <c r="H1008">
        <v>0.1</v>
      </c>
      <c r="I1008">
        <v>5.3578799999999998E-3</v>
      </c>
      <c r="J1008" s="2">
        <v>1.7648E-15</v>
      </c>
      <c r="K1008">
        <v>104</v>
      </c>
      <c r="L1008">
        <v>104</v>
      </c>
      <c r="M1008">
        <v>104</v>
      </c>
      <c r="N1008">
        <v>89.023399999999995</v>
      </c>
      <c r="O1008">
        <v>89.023399999999995</v>
      </c>
      <c r="P1008">
        <v>89.023399999999995</v>
      </c>
    </row>
    <row r="1009" spans="1:16" x14ac:dyDescent="0.3">
      <c r="A1009">
        <v>5</v>
      </c>
      <c r="B1009" t="s">
        <v>81</v>
      </c>
      <c r="C1009">
        <v>1997</v>
      </c>
      <c r="D1009">
        <v>1</v>
      </c>
      <c r="E1009">
        <v>1997.5</v>
      </c>
      <c r="F1009">
        <v>111</v>
      </c>
      <c r="G1009">
        <v>111</v>
      </c>
      <c r="H1009">
        <v>0.1</v>
      </c>
      <c r="I1009">
        <v>5.8355200000000003E-3</v>
      </c>
      <c r="J1009" s="2">
        <v>1.8800999999999999E-15</v>
      </c>
      <c r="K1009">
        <v>111</v>
      </c>
      <c r="L1009">
        <v>111</v>
      </c>
      <c r="M1009">
        <v>111</v>
      </c>
      <c r="N1009">
        <v>93.480699999999999</v>
      </c>
      <c r="O1009">
        <v>93.480699999999999</v>
      </c>
      <c r="P1009">
        <v>93.480699999999999</v>
      </c>
    </row>
    <row r="1010" spans="1:16" x14ac:dyDescent="0.3">
      <c r="A1010">
        <v>5</v>
      </c>
      <c r="B1010" t="s">
        <v>81</v>
      </c>
      <c r="C1010">
        <v>1998</v>
      </c>
      <c r="D1010">
        <v>1</v>
      </c>
      <c r="E1010">
        <v>1998.5</v>
      </c>
      <c r="F1010">
        <v>170</v>
      </c>
      <c r="G1010">
        <v>170</v>
      </c>
      <c r="H1010">
        <v>0.1</v>
      </c>
      <c r="I1010">
        <v>9.1410399999999996E-3</v>
      </c>
      <c r="J1010" s="2">
        <v>1.9696400000000002E-15</v>
      </c>
      <c r="K1010">
        <v>170</v>
      </c>
      <c r="L1010">
        <v>170</v>
      </c>
      <c r="M1010">
        <v>170</v>
      </c>
      <c r="N1010">
        <v>147.31100000000001</v>
      </c>
      <c r="O1010">
        <v>147.31100000000001</v>
      </c>
      <c r="P1010">
        <v>147.31100000000001</v>
      </c>
    </row>
    <row r="1011" spans="1:16" x14ac:dyDescent="0.3">
      <c r="A1011">
        <v>5</v>
      </c>
      <c r="B1011" t="s">
        <v>81</v>
      </c>
      <c r="C1011">
        <v>1999</v>
      </c>
      <c r="D1011">
        <v>1</v>
      </c>
      <c r="E1011">
        <v>1999.5</v>
      </c>
      <c r="F1011">
        <v>185</v>
      </c>
      <c r="G1011">
        <v>185</v>
      </c>
      <c r="H1011">
        <v>0.1</v>
      </c>
      <c r="I1011">
        <v>1.00281E-2</v>
      </c>
      <c r="J1011" s="2">
        <v>1.9681700000000002E-15</v>
      </c>
      <c r="K1011">
        <v>185</v>
      </c>
      <c r="L1011">
        <v>185</v>
      </c>
      <c r="M1011">
        <v>185</v>
      </c>
      <c r="N1011">
        <v>166.071</v>
      </c>
      <c r="O1011">
        <v>166.071</v>
      </c>
      <c r="P1011">
        <v>166.071</v>
      </c>
    </row>
    <row r="1012" spans="1:16" x14ac:dyDescent="0.3">
      <c r="A1012">
        <v>5</v>
      </c>
      <c r="B1012" t="s">
        <v>81</v>
      </c>
      <c r="C1012">
        <v>2000</v>
      </c>
      <c r="D1012">
        <v>1</v>
      </c>
      <c r="E1012">
        <v>2000.5</v>
      </c>
      <c r="F1012">
        <v>261</v>
      </c>
      <c r="G1012">
        <v>261</v>
      </c>
      <c r="H1012">
        <v>0.1</v>
      </c>
      <c r="I1012">
        <v>1.3894200000000001E-2</v>
      </c>
      <c r="J1012" s="2">
        <v>1.8625200000000001E-15</v>
      </c>
      <c r="K1012">
        <v>261</v>
      </c>
      <c r="L1012">
        <v>261</v>
      </c>
      <c r="M1012">
        <v>261</v>
      </c>
      <c r="N1012">
        <v>242.06399999999999</v>
      </c>
      <c r="O1012">
        <v>242.06399999999999</v>
      </c>
      <c r="P1012">
        <v>242.06399999999999</v>
      </c>
    </row>
    <row r="1013" spans="1:16" x14ac:dyDescent="0.3">
      <c r="A1013">
        <v>5</v>
      </c>
      <c r="B1013" t="s">
        <v>81</v>
      </c>
      <c r="C1013">
        <v>2001</v>
      </c>
      <c r="D1013">
        <v>1</v>
      </c>
      <c r="E1013">
        <v>2001.5</v>
      </c>
      <c r="F1013">
        <v>199</v>
      </c>
      <c r="G1013">
        <v>199</v>
      </c>
      <c r="H1013">
        <v>0.1</v>
      </c>
      <c r="I1013">
        <v>1.01511E-2</v>
      </c>
      <c r="J1013" s="2">
        <v>1.70784E-15</v>
      </c>
      <c r="K1013">
        <v>199</v>
      </c>
      <c r="L1013">
        <v>199</v>
      </c>
      <c r="M1013">
        <v>199</v>
      </c>
      <c r="N1013">
        <v>187.46899999999999</v>
      </c>
      <c r="O1013">
        <v>187.46899999999999</v>
      </c>
      <c r="P1013">
        <v>187.46899999999999</v>
      </c>
    </row>
    <row r="1014" spans="1:16" x14ac:dyDescent="0.3">
      <c r="A1014">
        <v>5</v>
      </c>
      <c r="B1014" t="s">
        <v>81</v>
      </c>
      <c r="C1014">
        <v>2002</v>
      </c>
      <c r="D1014">
        <v>1</v>
      </c>
      <c r="E1014">
        <v>2002.5</v>
      </c>
      <c r="F1014">
        <v>251</v>
      </c>
      <c r="G1014">
        <v>251</v>
      </c>
      <c r="H1014">
        <v>0.1</v>
      </c>
      <c r="I1014">
        <v>1.21694E-2</v>
      </c>
      <c r="J1014" s="2">
        <v>1.5403E-15</v>
      </c>
      <c r="K1014">
        <v>251</v>
      </c>
      <c r="L1014">
        <v>251</v>
      </c>
      <c r="M1014">
        <v>251</v>
      </c>
      <c r="N1014">
        <v>236.488</v>
      </c>
      <c r="O1014">
        <v>236.488</v>
      </c>
      <c r="P1014">
        <v>236.488</v>
      </c>
    </row>
    <row r="1015" spans="1:16" x14ac:dyDescent="0.3">
      <c r="A1015">
        <v>5</v>
      </c>
      <c r="B1015" t="s">
        <v>81</v>
      </c>
      <c r="C1015">
        <v>2003</v>
      </c>
      <c r="D1015">
        <v>1</v>
      </c>
      <c r="E1015">
        <v>2003.5</v>
      </c>
      <c r="F1015">
        <v>443</v>
      </c>
      <c r="G1015">
        <v>443</v>
      </c>
      <c r="H1015">
        <v>0.1</v>
      </c>
      <c r="I1015">
        <v>2.0621799999999999E-2</v>
      </c>
      <c r="J1015" s="2">
        <v>1.42347E-15</v>
      </c>
      <c r="K1015">
        <v>443</v>
      </c>
      <c r="L1015">
        <v>443</v>
      </c>
      <c r="M1015">
        <v>443</v>
      </c>
      <c r="N1015">
        <v>415.94400000000002</v>
      </c>
      <c r="O1015">
        <v>415.94400000000002</v>
      </c>
      <c r="P1015">
        <v>415.94400000000002</v>
      </c>
    </row>
    <row r="1016" spans="1:16" x14ac:dyDescent="0.3">
      <c r="A1016">
        <v>5</v>
      </c>
      <c r="B1016" t="s">
        <v>81</v>
      </c>
      <c r="C1016">
        <v>2004</v>
      </c>
      <c r="D1016">
        <v>1</v>
      </c>
      <c r="E1016">
        <v>2004.5</v>
      </c>
      <c r="F1016">
        <v>544</v>
      </c>
      <c r="G1016">
        <v>544</v>
      </c>
      <c r="H1016">
        <v>0.1</v>
      </c>
      <c r="I1016">
        <v>2.47181E-2</v>
      </c>
      <c r="J1016" s="2">
        <v>1.36288E-15</v>
      </c>
      <c r="K1016">
        <v>544</v>
      </c>
      <c r="L1016">
        <v>544</v>
      </c>
      <c r="M1016">
        <v>544</v>
      </c>
      <c r="N1016">
        <v>510.76</v>
      </c>
      <c r="O1016">
        <v>510.76</v>
      </c>
      <c r="P1016">
        <v>510.76</v>
      </c>
    </row>
    <row r="1017" spans="1:16" x14ac:dyDescent="0.3">
      <c r="A1017">
        <v>5</v>
      </c>
      <c r="B1017" t="s">
        <v>81</v>
      </c>
      <c r="C1017">
        <v>2005</v>
      </c>
      <c r="D1017">
        <v>1</v>
      </c>
      <c r="E1017">
        <v>2005.5</v>
      </c>
      <c r="F1017">
        <v>789</v>
      </c>
      <c r="G1017">
        <v>789</v>
      </c>
      <c r="H1017">
        <v>0.1</v>
      </c>
      <c r="I1017">
        <v>3.5560599999999998E-2</v>
      </c>
      <c r="J1017" s="2">
        <v>1.43402E-15</v>
      </c>
      <c r="K1017">
        <v>789</v>
      </c>
      <c r="L1017">
        <v>789</v>
      </c>
      <c r="M1017">
        <v>789</v>
      </c>
      <c r="N1017">
        <v>744.16099999999994</v>
      </c>
      <c r="O1017">
        <v>744.16099999999994</v>
      </c>
      <c r="P1017">
        <v>744.16099999999994</v>
      </c>
    </row>
    <row r="1018" spans="1:16" x14ac:dyDescent="0.3">
      <c r="A1018">
        <v>5</v>
      </c>
      <c r="B1018" t="s">
        <v>81</v>
      </c>
      <c r="C1018">
        <v>2006</v>
      </c>
      <c r="D1018">
        <v>1</v>
      </c>
      <c r="E1018">
        <v>2006.5</v>
      </c>
      <c r="F1018">
        <v>629</v>
      </c>
      <c r="G1018">
        <v>629</v>
      </c>
      <c r="H1018">
        <v>0.1</v>
      </c>
      <c r="I1018">
        <v>2.8398799999999998E-2</v>
      </c>
      <c r="J1018" s="2">
        <v>1.4273300000000001E-15</v>
      </c>
      <c r="K1018">
        <v>629</v>
      </c>
      <c r="L1018">
        <v>629</v>
      </c>
      <c r="M1018">
        <v>629</v>
      </c>
      <c r="N1018">
        <v>594.875</v>
      </c>
      <c r="O1018">
        <v>594.875</v>
      </c>
      <c r="P1018">
        <v>594.875</v>
      </c>
    </row>
    <row r="1019" spans="1:16" x14ac:dyDescent="0.3">
      <c r="A1019">
        <v>5</v>
      </c>
      <c r="B1019" t="s">
        <v>81</v>
      </c>
      <c r="C1019">
        <v>2007</v>
      </c>
      <c r="D1019">
        <v>1</v>
      </c>
      <c r="E1019">
        <v>2007.5</v>
      </c>
      <c r="F1019">
        <v>677</v>
      </c>
      <c r="G1019">
        <v>677</v>
      </c>
      <c r="H1019">
        <v>0.1</v>
      </c>
      <c r="I1019">
        <v>3.0311600000000001E-2</v>
      </c>
      <c r="J1019" s="2">
        <v>1.34152E-15</v>
      </c>
      <c r="K1019">
        <v>677</v>
      </c>
      <c r="L1019">
        <v>677</v>
      </c>
      <c r="M1019">
        <v>677</v>
      </c>
      <c r="N1019">
        <v>631.66200000000003</v>
      </c>
      <c r="O1019">
        <v>631.66200000000003</v>
      </c>
      <c r="P1019">
        <v>631.66200000000003</v>
      </c>
    </row>
    <row r="1020" spans="1:16" x14ac:dyDescent="0.3">
      <c r="A1020">
        <v>5</v>
      </c>
      <c r="B1020" t="s">
        <v>81</v>
      </c>
      <c r="C1020">
        <v>2008</v>
      </c>
      <c r="D1020">
        <v>1</v>
      </c>
      <c r="E1020">
        <v>2008.5</v>
      </c>
      <c r="F1020">
        <v>663</v>
      </c>
      <c r="G1020">
        <v>663</v>
      </c>
      <c r="H1020">
        <v>0.1</v>
      </c>
      <c r="I1020">
        <v>2.9362699999999999E-2</v>
      </c>
      <c r="J1020" s="2">
        <v>1.30831E-15</v>
      </c>
      <c r="K1020">
        <v>663</v>
      </c>
      <c r="L1020">
        <v>663</v>
      </c>
      <c r="M1020">
        <v>663</v>
      </c>
      <c r="N1020">
        <v>599.077</v>
      </c>
      <c r="O1020">
        <v>599.077</v>
      </c>
      <c r="P1020">
        <v>599.077</v>
      </c>
    </row>
    <row r="1021" spans="1:16" x14ac:dyDescent="0.3">
      <c r="A1021">
        <v>5</v>
      </c>
      <c r="B1021" t="s">
        <v>81</v>
      </c>
      <c r="C1021">
        <v>2009</v>
      </c>
      <c r="D1021">
        <v>1</v>
      </c>
      <c r="E1021">
        <v>2009.5</v>
      </c>
      <c r="F1021">
        <v>598</v>
      </c>
      <c r="G1021">
        <v>598</v>
      </c>
      <c r="H1021">
        <v>0.1</v>
      </c>
      <c r="I1021">
        <v>2.6567299999999999E-2</v>
      </c>
      <c r="J1021" s="2">
        <v>1.3242699999999999E-15</v>
      </c>
      <c r="K1021">
        <v>598</v>
      </c>
      <c r="L1021">
        <v>598</v>
      </c>
      <c r="M1021">
        <v>598</v>
      </c>
      <c r="N1021">
        <v>517.16700000000003</v>
      </c>
      <c r="O1021">
        <v>517.16700000000003</v>
      </c>
      <c r="P1021">
        <v>517.16700000000003</v>
      </c>
    </row>
    <row r="1022" spans="1:16" x14ac:dyDescent="0.3">
      <c r="A1022">
        <v>5</v>
      </c>
      <c r="B1022" t="s">
        <v>81</v>
      </c>
      <c r="C1022">
        <v>2010</v>
      </c>
      <c r="D1022">
        <v>1</v>
      </c>
      <c r="E1022">
        <v>2010.5</v>
      </c>
      <c r="F1022">
        <v>649</v>
      </c>
      <c r="G1022">
        <v>649</v>
      </c>
      <c r="H1022">
        <v>0.1</v>
      </c>
      <c r="I1022">
        <v>2.9999899999999999E-2</v>
      </c>
      <c r="J1022" s="2">
        <v>1.67778E-15</v>
      </c>
      <c r="K1022">
        <v>649</v>
      </c>
      <c r="L1022">
        <v>649</v>
      </c>
      <c r="M1022">
        <v>649</v>
      </c>
      <c r="N1022">
        <v>537.45799999999997</v>
      </c>
      <c r="O1022">
        <v>537.45799999999997</v>
      </c>
      <c r="P1022">
        <v>537.45799999999997</v>
      </c>
    </row>
    <row r="1023" spans="1:16" x14ac:dyDescent="0.3">
      <c r="A1023">
        <v>5</v>
      </c>
      <c r="B1023" t="s">
        <v>81</v>
      </c>
      <c r="C1023">
        <v>2011</v>
      </c>
      <c r="D1023">
        <v>1</v>
      </c>
      <c r="E1023">
        <v>2011.5</v>
      </c>
      <c r="F1023">
        <v>629</v>
      </c>
      <c r="G1023">
        <v>629</v>
      </c>
      <c r="H1023">
        <v>0.1</v>
      </c>
      <c r="I1023">
        <v>3.12412E-2</v>
      </c>
      <c r="J1023" s="2">
        <v>1.8156900000000001E-15</v>
      </c>
      <c r="K1023">
        <v>629</v>
      </c>
      <c r="L1023">
        <v>629</v>
      </c>
      <c r="M1023">
        <v>629</v>
      </c>
      <c r="N1023">
        <v>498.77</v>
      </c>
      <c r="O1023">
        <v>498.77</v>
      </c>
      <c r="P1023">
        <v>498.77</v>
      </c>
    </row>
    <row r="1024" spans="1:16" x14ac:dyDescent="0.3">
      <c r="A1024">
        <v>5</v>
      </c>
      <c r="B1024" t="s">
        <v>81</v>
      </c>
      <c r="C1024">
        <v>2012</v>
      </c>
      <c r="D1024">
        <v>1</v>
      </c>
      <c r="E1024">
        <v>2012.5</v>
      </c>
      <c r="F1024">
        <v>579</v>
      </c>
      <c r="G1024">
        <v>579</v>
      </c>
      <c r="H1024">
        <v>0.1</v>
      </c>
      <c r="I1024">
        <v>3.1630800000000001E-2</v>
      </c>
      <c r="J1024" s="2">
        <v>2.5152699999999999E-15</v>
      </c>
      <c r="K1024">
        <v>579</v>
      </c>
      <c r="L1024">
        <v>579</v>
      </c>
      <c r="M1024">
        <v>579</v>
      </c>
      <c r="N1024">
        <v>438.86900000000003</v>
      </c>
      <c r="O1024">
        <v>438.86900000000003</v>
      </c>
      <c r="P1024">
        <v>438.86900000000003</v>
      </c>
    </row>
    <row r="1025" spans="1:16" x14ac:dyDescent="0.3">
      <c r="A1025">
        <v>5</v>
      </c>
      <c r="B1025" t="s">
        <v>81</v>
      </c>
      <c r="C1025">
        <v>2013</v>
      </c>
      <c r="D1025">
        <v>1</v>
      </c>
      <c r="E1025">
        <v>2013.5</v>
      </c>
      <c r="F1025">
        <v>506</v>
      </c>
      <c r="G1025">
        <v>506</v>
      </c>
      <c r="H1025">
        <v>0.1</v>
      </c>
      <c r="I1025">
        <v>3.1920200000000003E-2</v>
      </c>
      <c r="J1025" s="2">
        <v>5.3463300000000002E-15</v>
      </c>
      <c r="K1025">
        <v>506</v>
      </c>
      <c r="L1025">
        <v>506</v>
      </c>
      <c r="M1025">
        <v>506</v>
      </c>
      <c r="N1025">
        <v>367.49</v>
      </c>
      <c r="O1025">
        <v>367.49</v>
      </c>
      <c r="P1025">
        <v>367.49</v>
      </c>
    </row>
    <row r="1026" spans="1:16" x14ac:dyDescent="0.3">
      <c r="A1026">
        <v>5</v>
      </c>
      <c r="B1026" t="s">
        <v>81</v>
      </c>
      <c r="C1026">
        <v>2014</v>
      </c>
      <c r="D1026">
        <v>1</v>
      </c>
      <c r="E1026">
        <v>2014.5</v>
      </c>
      <c r="F1026">
        <v>391</v>
      </c>
      <c r="G1026">
        <v>391</v>
      </c>
      <c r="H1026">
        <v>0.1</v>
      </c>
      <c r="I1026">
        <v>2.8926E-2</v>
      </c>
      <c r="J1026" s="2">
        <v>4.2189099999999998E-15</v>
      </c>
      <c r="K1026">
        <v>391</v>
      </c>
      <c r="L1026">
        <v>391</v>
      </c>
      <c r="M1026">
        <v>391</v>
      </c>
      <c r="N1026">
        <v>276.11700000000002</v>
      </c>
      <c r="O1026">
        <v>276.11700000000002</v>
      </c>
      <c r="P1026">
        <v>276.11700000000002</v>
      </c>
    </row>
    <row r="1027" spans="1:16" x14ac:dyDescent="0.3">
      <c r="A1027">
        <v>5</v>
      </c>
      <c r="B1027" t="s">
        <v>81</v>
      </c>
      <c r="C1027">
        <v>2015</v>
      </c>
      <c r="D1027">
        <v>1</v>
      </c>
      <c r="E1027">
        <v>2015.5</v>
      </c>
      <c r="F1027">
        <v>317</v>
      </c>
      <c r="G1027">
        <v>317</v>
      </c>
      <c r="H1027">
        <v>0.1</v>
      </c>
      <c r="I1027">
        <v>2.3492599999999999E-2</v>
      </c>
      <c r="J1027" s="2">
        <v>4.3493600000000001E-15</v>
      </c>
      <c r="K1027">
        <v>317</v>
      </c>
      <c r="L1027">
        <v>317</v>
      </c>
      <c r="M1027">
        <v>317</v>
      </c>
      <c r="N1027">
        <v>236.952</v>
      </c>
      <c r="O1027">
        <v>236.952</v>
      </c>
      <c r="P1027">
        <v>236.952</v>
      </c>
    </row>
    <row r="1028" spans="1:16" x14ac:dyDescent="0.3">
      <c r="A1028">
        <v>5</v>
      </c>
      <c r="B1028" t="s">
        <v>81</v>
      </c>
      <c r="C1028">
        <v>2016</v>
      </c>
      <c r="D1028">
        <v>1</v>
      </c>
      <c r="E1028">
        <v>2016.5</v>
      </c>
      <c r="F1028">
        <v>231</v>
      </c>
      <c r="G1028">
        <v>231</v>
      </c>
      <c r="H1028">
        <v>0.1</v>
      </c>
      <c r="I1028">
        <v>1.8895200000000001E-2</v>
      </c>
      <c r="J1028" s="2">
        <v>5.1744699999999998E-15</v>
      </c>
      <c r="K1028">
        <v>231</v>
      </c>
      <c r="L1028">
        <v>231</v>
      </c>
      <c r="M1028">
        <v>231</v>
      </c>
      <c r="N1028">
        <v>179.202</v>
      </c>
      <c r="O1028">
        <v>179.202</v>
      </c>
      <c r="P1028">
        <v>179.202</v>
      </c>
    </row>
    <row r="1029" spans="1:16" x14ac:dyDescent="0.3">
      <c r="A1029">
        <v>5</v>
      </c>
      <c r="B1029" t="s">
        <v>81</v>
      </c>
      <c r="C1029">
        <v>2017</v>
      </c>
      <c r="D1029">
        <v>1</v>
      </c>
      <c r="E1029">
        <v>2017.5</v>
      </c>
      <c r="F1029">
        <v>270</v>
      </c>
      <c r="G1029">
        <v>270</v>
      </c>
      <c r="H1029">
        <v>0.1</v>
      </c>
      <c r="I1029">
        <v>2.21855E-2</v>
      </c>
      <c r="J1029" s="2">
        <v>5.3200400000000004E-15</v>
      </c>
      <c r="K1029">
        <v>270</v>
      </c>
      <c r="L1029">
        <v>270</v>
      </c>
      <c r="M1029">
        <v>270</v>
      </c>
      <c r="N1029">
        <v>223.922</v>
      </c>
      <c r="O1029">
        <v>223.922</v>
      </c>
      <c r="P1029">
        <v>223.922</v>
      </c>
    </row>
    <row r="1030" spans="1:16" x14ac:dyDescent="0.3">
      <c r="A1030">
        <v>5</v>
      </c>
      <c r="B1030" t="s">
        <v>81</v>
      </c>
      <c r="C1030">
        <v>2018</v>
      </c>
      <c r="D1030">
        <v>1</v>
      </c>
      <c r="E1030">
        <v>2018.5</v>
      </c>
      <c r="F1030">
        <v>61</v>
      </c>
      <c r="G1030">
        <v>61</v>
      </c>
      <c r="H1030">
        <v>0.1</v>
      </c>
      <c r="I1030">
        <v>4.7496700000000001E-3</v>
      </c>
      <c r="J1030" s="2">
        <v>4.9017499999999996E-15</v>
      </c>
      <c r="K1030">
        <v>61</v>
      </c>
      <c r="L1030">
        <v>61</v>
      </c>
      <c r="M1030">
        <v>61</v>
      </c>
      <c r="N1030">
        <v>52.4285</v>
      </c>
      <c r="O1030">
        <v>52.4285</v>
      </c>
      <c r="P1030">
        <v>52.4285</v>
      </c>
    </row>
    <row r="1031" spans="1:16" x14ac:dyDescent="0.3">
      <c r="A1031">
        <v>6</v>
      </c>
      <c r="B1031" t="s">
        <v>82</v>
      </c>
      <c r="C1031">
        <v>1985</v>
      </c>
      <c r="D1031">
        <v>1</v>
      </c>
      <c r="E1031">
        <v>1985.5</v>
      </c>
      <c r="F1031">
        <v>1713</v>
      </c>
      <c r="G1031">
        <v>1713</v>
      </c>
      <c r="H1031">
        <v>0.1</v>
      </c>
      <c r="I1031">
        <v>6.9393399999999994E-2</v>
      </c>
      <c r="J1031" s="2">
        <v>1.27963E-15</v>
      </c>
      <c r="K1031">
        <v>1713</v>
      </c>
      <c r="L1031">
        <v>1713</v>
      </c>
      <c r="M1031">
        <v>1713</v>
      </c>
      <c r="N1031">
        <v>1055.19</v>
      </c>
      <c r="O1031">
        <v>1055.19</v>
      </c>
      <c r="P1031">
        <v>1055.19</v>
      </c>
    </row>
    <row r="1032" spans="1:16" x14ac:dyDescent="0.3">
      <c r="A1032">
        <v>6</v>
      </c>
      <c r="B1032" t="s">
        <v>82</v>
      </c>
      <c r="C1032">
        <v>1986</v>
      </c>
      <c r="D1032">
        <v>1</v>
      </c>
      <c r="E1032">
        <v>1986.5</v>
      </c>
      <c r="F1032">
        <v>1550</v>
      </c>
      <c r="G1032">
        <v>1550</v>
      </c>
      <c r="H1032">
        <v>0.1</v>
      </c>
      <c r="I1032">
        <v>6.9504999999999997E-2</v>
      </c>
      <c r="J1032" s="2">
        <v>1.52483E-15</v>
      </c>
      <c r="K1032">
        <v>1550</v>
      </c>
      <c r="L1032">
        <v>1550</v>
      </c>
      <c r="M1032">
        <v>1550</v>
      </c>
      <c r="N1032">
        <v>1000.2</v>
      </c>
      <c r="O1032">
        <v>1000.2</v>
      </c>
      <c r="P1032">
        <v>1000.2</v>
      </c>
    </row>
    <row r="1033" spans="1:16" x14ac:dyDescent="0.3">
      <c r="A1033">
        <v>6</v>
      </c>
      <c r="B1033" t="s">
        <v>82</v>
      </c>
      <c r="C1033">
        <v>1987</v>
      </c>
      <c r="D1033">
        <v>1</v>
      </c>
      <c r="E1033">
        <v>1987.5</v>
      </c>
      <c r="F1033">
        <v>1412</v>
      </c>
      <c r="G1033">
        <v>1412</v>
      </c>
      <c r="H1033">
        <v>0.1</v>
      </c>
      <c r="I1033">
        <v>6.9531800000000005E-2</v>
      </c>
      <c r="J1033" s="2">
        <v>1.7628199999999999E-15</v>
      </c>
      <c r="K1033">
        <v>1412</v>
      </c>
      <c r="L1033">
        <v>1412</v>
      </c>
      <c r="M1033">
        <v>1412</v>
      </c>
      <c r="N1033">
        <v>947.31399999999996</v>
      </c>
      <c r="O1033">
        <v>947.31399999999996</v>
      </c>
      <c r="P1033">
        <v>947.31399999999996</v>
      </c>
    </row>
    <row r="1034" spans="1:16" x14ac:dyDescent="0.3">
      <c r="A1034">
        <v>6</v>
      </c>
      <c r="B1034" t="s">
        <v>82</v>
      </c>
      <c r="C1034">
        <v>1988</v>
      </c>
      <c r="D1034">
        <v>1</v>
      </c>
      <c r="E1034">
        <v>1988.5</v>
      </c>
      <c r="F1034">
        <v>1305</v>
      </c>
      <c r="G1034">
        <v>1305</v>
      </c>
      <c r="H1034">
        <v>0.1</v>
      </c>
      <c r="I1034">
        <v>6.9544900000000007E-2</v>
      </c>
      <c r="J1034" s="2">
        <v>2.0968999999999998E-15</v>
      </c>
      <c r="K1034">
        <v>1305</v>
      </c>
      <c r="L1034">
        <v>1305</v>
      </c>
      <c r="M1034">
        <v>1305</v>
      </c>
      <c r="N1034">
        <v>870.19399999999996</v>
      </c>
      <c r="O1034">
        <v>870.19399999999996</v>
      </c>
      <c r="P1034">
        <v>870.19399999999996</v>
      </c>
    </row>
    <row r="1035" spans="1:16" x14ac:dyDescent="0.3">
      <c r="A1035">
        <v>6</v>
      </c>
      <c r="B1035" t="s">
        <v>82</v>
      </c>
      <c r="C1035">
        <v>1989</v>
      </c>
      <c r="D1035">
        <v>1</v>
      </c>
      <c r="E1035">
        <v>1989.5</v>
      </c>
      <c r="F1035">
        <v>1204</v>
      </c>
      <c r="G1035">
        <v>1204</v>
      </c>
      <c r="H1035">
        <v>0.1</v>
      </c>
      <c r="I1035">
        <v>6.9604200000000005E-2</v>
      </c>
      <c r="J1035" s="2">
        <v>2.4984999999999999E-15</v>
      </c>
      <c r="K1035">
        <v>1204</v>
      </c>
      <c r="L1035">
        <v>1204</v>
      </c>
      <c r="M1035">
        <v>1204</v>
      </c>
      <c r="N1035">
        <v>777.98</v>
      </c>
      <c r="O1035">
        <v>777.98</v>
      </c>
      <c r="P1035">
        <v>777.98</v>
      </c>
    </row>
    <row r="1036" spans="1:16" x14ac:dyDescent="0.3">
      <c r="A1036">
        <v>6</v>
      </c>
      <c r="B1036" t="s">
        <v>82</v>
      </c>
      <c r="C1036">
        <v>1990</v>
      </c>
      <c r="D1036">
        <v>1</v>
      </c>
      <c r="E1036">
        <v>1990.5</v>
      </c>
      <c r="F1036">
        <v>1082</v>
      </c>
      <c r="G1036">
        <v>1082</v>
      </c>
      <c r="H1036">
        <v>0.1</v>
      </c>
      <c r="I1036">
        <v>6.9664900000000002E-2</v>
      </c>
      <c r="J1036" s="2">
        <v>3.13067E-15</v>
      </c>
      <c r="K1036">
        <v>1082</v>
      </c>
      <c r="L1036">
        <v>1082</v>
      </c>
      <c r="M1036">
        <v>1082</v>
      </c>
      <c r="N1036">
        <v>730.94500000000005</v>
      </c>
      <c r="O1036">
        <v>730.94500000000005</v>
      </c>
      <c r="P1036">
        <v>730.94500000000005</v>
      </c>
    </row>
    <row r="1037" spans="1:16" x14ac:dyDescent="0.3">
      <c r="A1037">
        <v>6</v>
      </c>
      <c r="B1037" t="s">
        <v>82</v>
      </c>
      <c r="C1037">
        <v>1991</v>
      </c>
      <c r="D1037">
        <v>1</v>
      </c>
      <c r="E1037">
        <v>1991.5</v>
      </c>
      <c r="F1037">
        <v>988</v>
      </c>
      <c r="G1037">
        <v>988</v>
      </c>
      <c r="H1037">
        <v>0.1</v>
      </c>
      <c r="I1037">
        <v>6.9699399999999995E-2</v>
      </c>
      <c r="J1037" s="2">
        <v>3.6569600000000002E-15</v>
      </c>
      <c r="K1037">
        <v>988</v>
      </c>
      <c r="L1037">
        <v>988</v>
      </c>
      <c r="M1037">
        <v>988</v>
      </c>
      <c r="N1037">
        <v>800.45600000000002</v>
      </c>
      <c r="O1037">
        <v>800.45600000000002</v>
      </c>
      <c r="P1037">
        <v>800.45600000000002</v>
      </c>
    </row>
    <row r="1038" spans="1:16" x14ac:dyDescent="0.3">
      <c r="A1038">
        <v>6</v>
      </c>
      <c r="B1038" t="s">
        <v>82</v>
      </c>
      <c r="C1038">
        <v>1992</v>
      </c>
      <c r="D1038">
        <v>1</v>
      </c>
      <c r="E1038">
        <v>1992.5</v>
      </c>
      <c r="F1038">
        <v>998</v>
      </c>
      <c r="G1038">
        <v>998</v>
      </c>
      <c r="H1038">
        <v>0.1</v>
      </c>
      <c r="I1038">
        <v>6.9690199999999994E-2</v>
      </c>
      <c r="J1038" s="2">
        <v>3.45096E-15</v>
      </c>
      <c r="K1038">
        <v>998</v>
      </c>
      <c r="L1038">
        <v>998</v>
      </c>
      <c r="M1038">
        <v>998</v>
      </c>
      <c r="N1038">
        <v>992.64499999999998</v>
      </c>
      <c r="O1038">
        <v>992.64499999999998</v>
      </c>
      <c r="P1038">
        <v>992.64499999999998</v>
      </c>
    </row>
    <row r="1039" spans="1:16" x14ac:dyDescent="0.3">
      <c r="A1039">
        <v>6</v>
      </c>
      <c r="B1039" t="s">
        <v>82</v>
      </c>
      <c r="C1039">
        <v>1993</v>
      </c>
      <c r="D1039">
        <v>1</v>
      </c>
      <c r="E1039">
        <v>1993.5</v>
      </c>
      <c r="F1039">
        <v>1150</v>
      </c>
      <c r="G1039">
        <v>1150</v>
      </c>
      <c r="H1039">
        <v>0.1</v>
      </c>
      <c r="I1039">
        <v>6.9676000000000002E-2</v>
      </c>
      <c r="J1039" s="2">
        <v>2.4950500000000002E-15</v>
      </c>
      <c r="K1039">
        <v>1150</v>
      </c>
      <c r="L1039">
        <v>1150</v>
      </c>
      <c r="M1039">
        <v>1150</v>
      </c>
      <c r="N1039">
        <v>1233.5</v>
      </c>
      <c r="O1039">
        <v>1233.5</v>
      </c>
      <c r="P1039">
        <v>1233.5</v>
      </c>
    </row>
    <row r="1040" spans="1:16" x14ac:dyDescent="0.3">
      <c r="A1040">
        <v>6</v>
      </c>
      <c r="B1040" t="s">
        <v>82</v>
      </c>
      <c r="C1040">
        <v>1994</v>
      </c>
      <c r="D1040">
        <v>1</v>
      </c>
      <c r="E1040">
        <v>1994.5</v>
      </c>
      <c r="F1040">
        <v>1378</v>
      </c>
      <c r="G1040">
        <v>1378</v>
      </c>
      <c r="H1040">
        <v>0.1</v>
      </c>
      <c r="I1040">
        <v>6.9699899999999995E-2</v>
      </c>
      <c r="J1040" s="2">
        <v>1.73834E-15</v>
      </c>
      <c r="K1040">
        <v>1378</v>
      </c>
      <c r="L1040">
        <v>1378</v>
      </c>
      <c r="M1040">
        <v>1378</v>
      </c>
      <c r="N1040">
        <v>1399.58</v>
      </c>
      <c r="O1040">
        <v>1399.58</v>
      </c>
      <c r="P1040">
        <v>1399.58</v>
      </c>
    </row>
    <row r="1041" spans="1:16" x14ac:dyDescent="0.3">
      <c r="A1041">
        <v>6</v>
      </c>
      <c r="B1041" t="s">
        <v>82</v>
      </c>
      <c r="C1041">
        <v>1995</v>
      </c>
      <c r="D1041">
        <v>1</v>
      </c>
      <c r="E1041">
        <v>1995.5</v>
      </c>
      <c r="F1041">
        <v>1551</v>
      </c>
      <c r="G1041">
        <v>1551</v>
      </c>
      <c r="H1041">
        <v>0.1</v>
      </c>
      <c r="I1041">
        <v>6.9693199999999997E-2</v>
      </c>
      <c r="J1041" s="2">
        <v>1.40918E-15</v>
      </c>
      <c r="K1041">
        <v>1551</v>
      </c>
      <c r="L1041">
        <v>1551</v>
      </c>
      <c r="M1041">
        <v>1551</v>
      </c>
      <c r="N1041">
        <v>1428.64</v>
      </c>
      <c r="O1041">
        <v>1428.64</v>
      </c>
      <c r="P1041">
        <v>1428.64</v>
      </c>
    </row>
    <row r="1042" spans="1:16" x14ac:dyDescent="0.3">
      <c r="A1042">
        <v>6</v>
      </c>
      <c r="B1042" t="s">
        <v>82</v>
      </c>
      <c r="C1042">
        <v>1996</v>
      </c>
      <c r="D1042">
        <v>1</v>
      </c>
      <c r="E1042">
        <v>1996.5</v>
      </c>
      <c r="F1042">
        <v>1570</v>
      </c>
      <c r="G1042">
        <v>1570</v>
      </c>
      <c r="H1042">
        <v>0.1</v>
      </c>
      <c r="I1042">
        <v>6.9694900000000004E-2</v>
      </c>
      <c r="J1042" s="2">
        <v>1.3940899999999999E-15</v>
      </c>
      <c r="K1042">
        <v>1570</v>
      </c>
      <c r="L1042">
        <v>1570</v>
      </c>
      <c r="M1042">
        <v>1570</v>
      </c>
      <c r="N1042">
        <v>1351.7</v>
      </c>
      <c r="O1042">
        <v>1351.7</v>
      </c>
      <c r="P1042">
        <v>1351.7</v>
      </c>
    </row>
    <row r="1043" spans="1:16" x14ac:dyDescent="0.3">
      <c r="A1043">
        <v>6</v>
      </c>
      <c r="B1043" t="s">
        <v>82</v>
      </c>
      <c r="C1043">
        <v>1997</v>
      </c>
      <c r="D1043">
        <v>1</v>
      </c>
      <c r="E1043">
        <v>1997.5</v>
      </c>
      <c r="F1043">
        <v>1496</v>
      </c>
      <c r="G1043">
        <v>1496</v>
      </c>
      <c r="H1043">
        <v>0.1</v>
      </c>
      <c r="I1043">
        <v>6.9716799999999995E-2</v>
      </c>
      <c r="J1043" s="2">
        <v>1.5535000000000001E-15</v>
      </c>
      <c r="K1043">
        <v>1496</v>
      </c>
      <c r="L1043">
        <v>1496</v>
      </c>
      <c r="M1043">
        <v>1496</v>
      </c>
      <c r="N1043">
        <v>1275.8900000000001</v>
      </c>
      <c r="O1043">
        <v>1275.8900000000001</v>
      </c>
      <c r="P1043">
        <v>1275.8900000000001</v>
      </c>
    </row>
    <row r="1044" spans="1:16" x14ac:dyDescent="0.3">
      <c r="A1044">
        <v>6</v>
      </c>
      <c r="B1044" t="s">
        <v>82</v>
      </c>
      <c r="C1044">
        <v>1998</v>
      </c>
      <c r="D1044">
        <v>1</v>
      </c>
      <c r="E1044">
        <v>1998.5</v>
      </c>
      <c r="F1044">
        <v>1448</v>
      </c>
      <c r="G1044">
        <v>1448</v>
      </c>
      <c r="H1044">
        <v>0.1</v>
      </c>
      <c r="I1044">
        <v>6.9733600000000007E-2</v>
      </c>
      <c r="J1044" s="2">
        <v>1.6470899999999999E-15</v>
      </c>
      <c r="K1044">
        <v>1448</v>
      </c>
      <c r="L1044">
        <v>1448</v>
      </c>
      <c r="M1044">
        <v>1448</v>
      </c>
      <c r="N1044">
        <v>1279.46</v>
      </c>
      <c r="O1044">
        <v>1279.46</v>
      </c>
      <c r="P1044">
        <v>1279.46</v>
      </c>
    </row>
    <row r="1045" spans="1:16" x14ac:dyDescent="0.3">
      <c r="A1045">
        <v>6</v>
      </c>
      <c r="B1045" t="s">
        <v>82</v>
      </c>
      <c r="C1045">
        <v>1999</v>
      </c>
      <c r="D1045">
        <v>1</v>
      </c>
      <c r="E1045">
        <v>1999.5</v>
      </c>
      <c r="F1045">
        <v>1449</v>
      </c>
      <c r="G1045">
        <v>1449</v>
      </c>
      <c r="H1045">
        <v>0.1</v>
      </c>
      <c r="I1045">
        <v>6.9692100000000007E-2</v>
      </c>
      <c r="J1045" s="2">
        <v>1.6144400000000001E-15</v>
      </c>
      <c r="K1045">
        <v>1449</v>
      </c>
      <c r="L1045">
        <v>1449</v>
      </c>
      <c r="M1045">
        <v>1449</v>
      </c>
      <c r="N1045">
        <v>1334.79</v>
      </c>
      <c r="O1045">
        <v>1334.79</v>
      </c>
      <c r="P1045">
        <v>1334.79</v>
      </c>
    </row>
    <row r="1046" spans="1:16" x14ac:dyDescent="0.3">
      <c r="A1046">
        <v>6</v>
      </c>
      <c r="B1046" t="s">
        <v>82</v>
      </c>
      <c r="C1046">
        <v>2000</v>
      </c>
      <c r="D1046">
        <v>1</v>
      </c>
      <c r="E1046">
        <v>2000.5</v>
      </c>
      <c r="F1046">
        <v>1496</v>
      </c>
      <c r="G1046">
        <v>1496</v>
      </c>
      <c r="H1046">
        <v>0.1</v>
      </c>
      <c r="I1046">
        <v>6.9673700000000005E-2</v>
      </c>
      <c r="J1046" s="2">
        <v>1.4940299999999999E-15</v>
      </c>
      <c r="K1046">
        <v>1496</v>
      </c>
      <c r="L1046">
        <v>1496</v>
      </c>
      <c r="M1046">
        <v>1496</v>
      </c>
      <c r="N1046">
        <v>1412.56</v>
      </c>
      <c r="O1046">
        <v>1412.56</v>
      </c>
      <c r="P1046">
        <v>1412.56</v>
      </c>
    </row>
    <row r="1047" spans="1:16" x14ac:dyDescent="0.3">
      <c r="A1047">
        <v>6</v>
      </c>
      <c r="B1047" t="s">
        <v>82</v>
      </c>
      <c r="C1047">
        <v>2001</v>
      </c>
      <c r="D1047">
        <v>1</v>
      </c>
      <c r="E1047">
        <v>2001.5</v>
      </c>
      <c r="F1047">
        <v>1572</v>
      </c>
      <c r="G1047">
        <v>1572</v>
      </c>
      <c r="H1047">
        <v>0.1</v>
      </c>
      <c r="I1047">
        <v>6.96962E-2</v>
      </c>
      <c r="J1047" s="2">
        <v>1.35853E-15</v>
      </c>
      <c r="K1047">
        <v>1572</v>
      </c>
      <c r="L1047">
        <v>1572</v>
      </c>
      <c r="M1047">
        <v>1572</v>
      </c>
      <c r="N1047">
        <v>1503.28</v>
      </c>
      <c r="O1047">
        <v>1503.28</v>
      </c>
      <c r="P1047">
        <v>1503.28</v>
      </c>
    </row>
    <row r="1048" spans="1:16" x14ac:dyDescent="0.3">
      <c r="A1048">
        <v>6</v>
      </c>
      <c r="B1048" t="s">
        <v>82</v>
      </c>
      <c r="C1048">
        <v>2002</v>
      </c>
      <c r="D1048">
        <v>1</v>
      </c>
      <c r="E1048">
        <v>2002.5</v>
      </c>
      <c r="F1048">
        <v>1655</v>
      </c>
      <c r="G1048">
        <v>1655</v>
      </c>
      <c r="H1048">
        <v>0.1</v>
      </c>
      <c r="I1048">
        <v>6.9656499999999996E-2</v>
      </c>
      <c r="J1048" s="2">
        <v>1.2230899999999999E-15</v>
      </c>
      <c r="K1048">
        <v>1655</v>
      </c>
      <c r="L1048">
        <v>1655</v>
      </c>
      <c r="M1048">
        <v>1655</v>
      </c>
      <c r="N1048">
        <v>1589.05</v>
      </c>
      <c r="O1048">
        <v>1589.05</v>
      </c>
      <c r="P1048">
        <v>1589.05</v>
      </c>
    </row>
    <row r="1049" spans="1:16" x14ac:dyDescent="0.3">
      <c r="A1049">
        <v>6</v>
      </c>
      <c r="B1049" t="s">
        <v>82</v>
      </c>
      <c r="C1049">
        <v>2003</v>
      </c>
      <c r="D1049">
        <v>1</v>
      </c>
      <c r="E1049">
        <v>2003.5</v>
      </c>
      <c r="F1049">
        <v>1727</v>
      </c>
      <c r="G1049">
        <v>1727</v>
      </c>
      <c r="H1049">
        <v>0.1</v>
      </c>
      <c r="I1049">
        <v>6.9667800000000002E-2</v>
      </c>
      <c r="J1049" s="2">
        <v>1.1261100000000001E-15</v>
      </c>
      <c r="K1049">
        <v>1727</v>
      </c>
      <c r="L1049">
        <v>1727</v>
      </c>
      <c r="M1049">
        <v>1727</v>
      </c>
      <c r="N1049">
        <v>1652.26</v>
      </c>
      <c r="O1049">
        <v>1652.26</v>
      </c>
      <c r="P1049">
        <v>1652.26</v>
      </c>
    </row>
    <row r="1050" spans="1:16" x14ac:dyDescent="0.3">
      <c r="A1050">
        <v>6</v>
      </c>
      <c r="B1050" t="s">
        <v>82</v>
      </c>
      <c r="C1050">
        <v>2004</v>
      </c>
      <c r="D1050">
        <v>1</v>
      </c>
      <c r="E1050">
        <v>2004.5</v>
      </c>
      <c r="F1050">
        <v>1771</v>
      </c>
      <c r="G1050">
        <v>1771</v>
      </c>
      <c r="H1050">
        <v>0.1</v>
      </c>
      <c r="I1050">
        <v>6.9652900000000004E-2</v>
      </c>
      <c r="J1050" s="2">
        <v>1.07721E-15</v>
      </c>
      <c r="K1050">
        <v>1771</v>
      </c>
      <c r="L1050">
        <v>1771</v>
      </c>
      <c r="M1050">
        <v>1771</v>
      </c>
      <c r="N1050">
        <v>1685.64</v>
      </c>
      <c r="O1050">
        <v>1685.64</v>
      </c>
      <c r="P1050">
        <v>1685.64</v>
      </c>
    </row>
    <row r="1051" spans="1:16" x14ac:dyDescent="0.3">
      <c r="A1051">
        <v>6</v>
      </c>
      <c r="B1051" t="s">
        <v>82</v>
      </c>
      <c r="C1051">
        <v>2005</v>
      </c>
      <c r="D1051">
        <v>1</v>
      </c>
      <c r="E1051">
        <v>2005.5</v>
      </c>
      <c r="F1051">
        <v>1782</v>
      </c>
      <c r="G1051">
        <v>1782</v>
      </c>
      <c r="H1051">
        <v>0.1</v>
      </c>
      <c r="I1051">
        <v>6.9659200000000004E-2</v>
      </c>
      <c r="J1051" s="2">
        <v>1.14512E-15</v>
      </c>
      <c r="K1051">
        <v>1782</v>
      </c>
      <c r="L1051">
        <v>1782</v>
      </c>
      <c r="M1051">
        <v>1782</v>
      </c>
      <c r="N1051">
        <v>1701.45</v>
      </c>
      <c r="O1051">
        <v>1701.45</v>
      </c>
      <c r="P1051">
        <v>1701.45</v>
      </c>
    </row>
    <row r="1052" spans="1:16" x14ac:dyDescent="0.3">
      <c r="A1052">
        <v>6</v>
      </c>
      <c r="B1052" t="s">
        <v>82</v>
      </c>
      <c r="C1052">
        <v>2006</v>
      </c>
      <c r="D1052">
        <v>1</v>
      </c>
      <c r="E1052">
        <v>2006.5</v>
      </c>
      <c r="F1052">
        <v>1777</v>
      </c>
      <c r="G1052">
        <v>1777</v>
      </c>
      <c r="H1052">
        <v>0.1</v>
      </c>
      <c r="I1052">
        <v>6.9676500000000002E-2</v>
      </c>
      <c r="J1052" s="2">
        <v>1.14054E-15</v>
      </c>
      <c r="K1052">
        <v>1777</v>
      </c>
      <c r="L1052">
        <v>1777</v>
      </c>
      <c r="M1052">
        <v>1777</v>
      </c>
      <c r="N1052">
        <v>1713.22</v>
      </c>
      <c r="O1052">
        <v>1713.22</v>
      </c>
      <c r="P1052">
        <v>1713.22</v>
      </c>
    </row>
    <row r="1053" spans="1:16" x14ac:dyDescent="0.3">
      <c r="A1053">
        <v>6</v>
      </c>
      <c r="B1053" t="s">
        <v>82</v>
      </c>
      <c r="C1053">
        <v>2007</v>
      </c>
      <c r="D1053">
        <v>1</v>
      </c>
      <c r="E1053">
        <v>2007.5</v>
      </c>
      <c r="F1053">
        <v>1798</v>
      </c>
      <c r="G1053">
        <v>1798</v>
      </c>
      <c r="H1053">
        <v>0.1</v>
      </c>
      <c r="I1053">
        <v>6.9688E-2</v>
      </c>
      <c r="J1053" s="2">
        <v>1.06071E-15</v>
      </c>
      <c r="K1053">
        <v>1798</v>
      </c>
      <c r="L1053">
        <v>1798</v>
      </c>
      <c r="M1053">
        <v>1798</v>
      </c>
      <c r="N1053">
        <v>1722.52</v>
      </c>
      <c r="O1053">
        <v>1722.52</v>
      </c>
      <c r="P1053">
        <v>1722.52</v>
      </c>
    </row>
    <row r="1054" spans="1:16" x14ac:dyDescent="0.3">
      <c r="A1054">
        <v>6</v>
      </c>
      <c r="B1054" t="s">
        <v>82</v>
      </c>
      <c r="C1054">
        <v>2008</v>
      </c>
      <c r="D1054">
        <v>1</v>
      </c>
      <c r="E1054">
        <v>2008.5</v>
      </c>
      <c r="F1054">
        <v>1824</v>
      </c>
      <c r="G1054">
        <v>1824</v>
      </c>
      <c r="H1054">
        <v>0.1</v>
      </c>
      <c r="I1054">
        <v>6.9679400000000002E-2</v>
      </c>
      <c r="J1054" s="2">
        <v>1.0290300000000001E-15</v>
      </c>
      <c r="K1054">
        <v>1824</v>
      </c>
      <c r="L1054">
        <v>1824</v>
      </c>
      <c r="M1054">
        <v>1824</v>
      </c>
      <c r="N1054">
        <v>1693.44</v>
      </c>
      <c r="O1054">
        <v>1693.44</v>
      </c>
      <c r="P1054">
        <v>1693.44</v>
      </c>
    </row>
    <row r="1055" spans="1:16" x14ac:dyDescent="0.3">
      <c r="A1055">
        <v>6</v>
      </c>
      <c r="B1055" t="s">
        <v>82</v>
      </c>
      <c r="C1055">
        <v>2009</v>
      </c>
      <c r="D1055">
        <v>1</v>
      </c>
      <c r="E1055">
        <v>2009.5</v>
      </c>
      <c r="F1055">
        <v>1812</v>
      </c>
      <c r="G1055">
        <v>1812</v>
      </c>
      <c r="H1055">
        <v>0.1</v>
      </c>
      <c r="I1055">
        <v>6.9663799999999998E-2</v>
      </c>
      <c r="J1055" s="2">
        <v>1.0493200000000001E-15</v>
      </c>
      <c r="K1055">
        <v>1812</v>
      </c>
      <c r="L1055">
        <v>1812</v>
      </c>
      <c r="M1055">
        <v>1812</v>
      </c>
      <c r="N1055">
        <v>1609.85</v>
      </c>
      <c r="O1055">
        <v>1609.85</v>
      </c>
      <c r="P1055">
        <v>1609.85</v>
      </c>
    </row>
    <row r="1056" spans="1:16" x14ac:dyDescent="0.3">
      <c r="A1056">
        <v>6</v>
      </c>
      <c r="B1056" t="s">
        <v>82</v>
      </c>
      <c r="C1056">
        <v>2010</v>
      </c>
      <c r="D1056">
        <v>1</v>
      </c>
      <c r="E1056">
        <v>2010.5</v>
      </c>
      <c r="F1056">
        <v>1726</v>
      </c>
      <c r="G1056">
        <v>1726</v>
      </c>
      <c r="H1056">
        <v>0.1</v>
      </c>
      <c r="I1056">
        <v>6.9695499999999994E-2</v>
      </c>
      <c r="J1056" s="2">
        <v>1.3682399999999999E-15</v>
      </c>
      <c r="K1056">
        <v>1726</v>
      </c>
      <c r="L1056">
        <v>1726</v>
      </c>
      <c r="M1056">
        <v>1726</v>
      </c>
      <c r="N1056">
        <v>1473.22</v>
      </c>
      <c r="O1056">
        <v>1473.22</v>
      </c>
      <c r="P1056">
        <v>1473.22</v>
      </c>
    </row>
    <row r="1057" spans="1:60" x14ac:dyDescent="0.3">
      <c r="A1057">
        <v>6</v>
      </c>
      <c r="B1057" t="s">
        <v>82</v>
      </c>
      <c r="C1057">
        <v>2011</v>
      </c>
      <c r="D1057">
        <v>1</v>
      </c>
      <c r="E1057">
        <v>2011.5</v>
      </c>
      <c r="F1057">
        <v>1592</v>
      </c>
      <c r="G1057">
        <v>1592</v>
      </c>
      <c r="H1057">
        <v>0.1</v>
      </c>
      <c r="I1057">
        <v>6.9687100000000002E-2</v>
      </c>
      <c r="J1057" s="2">
        <v>1.4908100000000001E-15</v>
      </c>
      <c r="K1057">
        <v>1592</v>
      </c>
      <c r="L1057">
        <v>1592</v>
      </c>
      <c r="M1057">
        <v>1592</v>
      </c>
      <c r="N1057">
        <v>1311.56</v>
      </c>
      <c r="O1057">
        <v>1311.56</v>
      </c>
      <c r="P1057">
        <v>1311.56</v>
      </c>
    </row>
    <row r="1058" spans="1:60" x14ac:dyDescent="0.3">
      <c r="A1058">
        <v>6</v>
      </c>
      <c r="B1058" t="s">
        <v>82</v>
      </c>
      <c r="C1058">
        <v>2012</v>
      </c>
      <c r="D1058">
        <v>1</v>
      </c>
      <c r="E1058">
        <v>2012.5</v>
      </c>
      <c r="F1058">
        <v>1440</v>
      </c>
      <c r="G1058">
        <v>1440</v>
      </c>
      <c r="H1058">
        <v>0.1</v>
      </c>
      <c r="I1058">
        <v>6.9710900000000006E-2</v>
      </c>
      <c r="J1058" s="2">
        <v>2.1014000000000002E-15</v>
      </c>
      <c r="K1058">
        <v>1440</v>
      </c>
      <c r="L1058">
        <v>1440</v>
      </c>
      <c r="M1058">
        <v>1440</v>
      </c>
      <c r="N1058">
        <v>1138.19</v>
      </c>
      <c r="O1058">
        <v>1138.19</v>
      </c>
      <c r="P1058">
        <v>1138.19</v>
      </c>
    </row>
    <row r="1059" spans="1:60" x14ac:dyDescent="0.3">
      <c r="A1059">
        <v>6</v>
      </c>
      <c r="B1059" t="s">
        <v>82</v>
      </c>
      <c r="C1059">
        <v>2013</v>
      </c>
      <c r="D1059">
        <v>1</v>
      </c>
      <c r="E1059">
        <v>2013.5</v>
      </c>
      <c r="F1059">
        <v>1241</v>
      </c>
      <c r="G1059">
        <v>1241</v>
      </c>
      <c r="H1059">
        <v>0.1</v>
      </c>
      <c r="I1059">
        <v>6.9723300000000002E-2</v>
      </c>
      <c r="J1059" s="2">
        <v>4.6289300000000001E-15</v>
      </c>
      <c r="K1059">
        <v>1241</v>
      </c>
      <c r="L1059">
        <v>1241</v>
      </c>
      <c r="M1059">
        <v>1241</v>
      </c>
      <c r="N1059">
        <v>938.98299999999995</v>
      </c>
      <c r="O1059">
        <v>938.98299999999995</v>
      </c>
      <c r="P1059">
        <v>938.98299999999995</v>
      </c>
    </row>
    <row r="1060" spans="1:60" x14ac:dyDescent="0.3">
      <c r="A1060">
        <v>6</v>
      </c>
      <c r="B1060" t="s">
        <v>82</v>
      </c>
      <c r="C1060">
        <v>2014</v>
      </c>
      <c r="D1060">
        <v>1</v>
      </c>
      <c r="E1060">
        <v>2014.5</v>
      </c>
      <c r="F1060">
        <v>1048</v>
      </c>
      <c r="G1060">
        <v>1048</v>
      </c>
      <c r="H1060">
        <v>0.1</v>
      </c>
      <c r="I1060">
        <v>6.9690500000000002E-2</v>
      </c>
      <c r="J1060" s="2">
        <v>3.5931499999999996E-15</v>
      </c>
      <c r="K1060">
        <v>1048</v>
      </c>
      <c r="L1060">
        <v>1048</v>
      </c>
      <c r="M1060">
        <v>1048</v>
      </c>
      <c r="N1060">
        <v>765.33500000000004</v>
      </c>
      <c r="O1060">
        <v>765.33500000000004</v>
      </c>
      <c r="P1060">
        <v>765.33500000000004</v>
      </c>
    </row>
    <row r="1061" spans="1:60" x14ac:dyDescent="0.3">
      <c r="A1061">
        <v>6</v>
      </c>
      <c r="B1061" t="s">
        <v>82</v>
      </c>
      <c r="C1061">
        <v>2015</v>
      </c>
      <c r="D1061">
        <v>1</v>
      </c>
      <c r="E1061">
        <v>2015.5</v>
      </c>
      <c r="F1061">
        <v>737</v>
      </c>
      <c r="G1061">
        <v>737</v>
      </c>
      <c r="H1061">
        <v>0.1</v>
      </c>
      <c r="I1061">
        <v>5.7086900000000003E-2</v>
      </c>
      <c r="J1061" s="2">
        <v>4.6694200000000001E-15</v>
      </c>
      <c r="K1061">
        <v>737</v>
      </c>
      <c r="L1061">
        <v>737</v>
      </c>
      <c r="M1061">
        <v>737</v>
      </c>
      <c r="N1061">
        <v>535.86400000000003</v>
      </c>
      <c r="O1061">
        <v>535.86400000000003</v>
      </c>
      <c r="P1061">
        <v>535.86400000000003</v>
      </c>
    </row>
    <row r="1062" spans="1:60" x14ac:dyDescent="0.3">
      <c r="A1062">
        <v>6</v>
      </c>
      <c r="B1062" t="s">
        <v>82</v>
      </c>
      <c r="C1062">
        <v>2016</v>
      </c>
      <c r="D1062">
        <v>1</v>
      </c>
      <c r="E1062">
        <v>2016.5</v>
      </c>
      <c r="F1062">
        <v>228</v>
      </c>
      <c r="G1062">
        <v>228</v>
      </c>
      <c r="H1062">
        <v>0.1</v>
      </c>
      <c r="I1062">
        <v>1.94982E-2</v>
      </c>
      <c r="J1062" s="2">
        <v>5.57263E-15</v>
      </c>
      <c r="K1062">
        <v>228</v>
      </c>
      <c r="L1062">
        <v>228</v>
      </c>
      <c r="M1062">
        <v>228</v>
      </c>
      <c r="N1062">
        <v>172.05500000000001</v>
      </c>
      <c r="O1062">
        <v>172.05500000000001</v>
      </c>
      <c r="P1062">
        <v>172.05500000000001</v>
      </c>
    </row>
    <row r="1063" spans="1:60" x14ac:dyDescent="0.3">
      <c r="A1063">
        <v>6</v>
      </c>
      <c r="B1063" t="s">
        <v>82</v>
      </c>
      <c r="C1063">
        <v>2017</v>
      </c>
      <c r="D1063">
        <v>1</v>
      </c>
      <c r="E1063">
        <v>2017.5</v>
      </c>
      <c r="F1063">
        <v>223</v>
      </c>
      <c r="G1063">
        <v>223</v>
      </c>
      <c r="H1063">
        <v>0.1</v>
      </c>
      <c r="I1063">
        <v>1.9434099999999999E-2</v>
      </c>
      <c r="J1063" s="2">
        <v>5.8693700000000002E-15</v>
      </c>
      <c r="K1063">
        <v>223</v>
      </c>
      <c r="L1063">
        <v>223</v>
      </c>
      <c r="M1063">
        <v>223</v>
      </c>
      <c r="N1063">
        <v>176.07400000000001</v>
      </c>
      <c r="O1063">
        <v>176.07400000000001</v>
      </c>
      <c r="P1063">
        <v>176.07400000000001</v>
      </c>
    </row>
    <row r="1064" spans="1:60" x14ac:dyDescent="0.3">
      <c r="A1064">
        <v>6</v>
      </c>
      <c r="B1064" t="s">
        <v>82</v>
      </c>
      <c r="C1064">
        <v>2018</v>
      </c>
      <c r="D1064">
        <v>1</v>
      </c>
      <c r="E1064">
        <v>2018.5</v>
      </c>
      <c r="F1064">
        <v>156</v>
      </c>
      <c r="G1064">
        <v>156</v>
      </c>
      <c r="H1064">
        <v>0.1</v>
      </c>
      <c r="I1064">
        <v>1.3178E-2</v>
      </c>
      <c r="J1064" s="2">
        <v>5.6287300000000003E-15</v>
      </c>
      <c r="K1064">
        <v>156</v>
      </c>
      <c r="L1064">
        <v>156</v>
      </c>
      <c r="M1064">
        <v>156</v>
      </c>
      <c r="N1064">
        <v>126.818</v>
      </c>
      <c r="O1064">
        <v>126.818</v>
      </c>
      <c r="P1064">
        <v>126.818</v>
      </c>
    </row>
    <row r="1066" spans="1:60" x14ac:dyDescent="0.3">
      <c r="A1066" t="s">
        <v>36</v>
      </c>
      <c r="B1066" t="s">
        <v>513</v>
      </c>
      <c r="C1066" t="s">
        <v>514</v>
      </c>
    </row>
    <row r="1067" spans="1:60" x14ac:dyDescent="0.3">
      <c r="A1067" t="s">
        <v>482</v>
      </c>
      <c r="B1067" t="s">
        <v>502</v>
      </c>
      <c r="C1067" t="s">
        <v>515</v>
      </c>
      <c r="D1067" t="s">
        <v>481</v>
      </c>
      <c r="E1067" t="s">
        <v>516</v>
      </c>
      <c r="F1067" t="s">
        <v>517</v>
      </c>
      <c r="G1067" t="s">
        <v>518</v>
      </c>
      <c r="H1067" t="s">
        <v>519</v>
      </c>
      <c r="I1067" t="s">
        <v>520</v>
      </c>
      <c r="J1067" t="s">
        <v>521</v>
      </c>
      <c r="K1067" t="s">
        <v>522</v>
      </c>
      <c r="L1067" t="s">
        <v>523</v>
      </c>
      <c r="M1067" t="s">
        <v>524</v>
      </c>
      <c r="N1067" t="s">
        <v>525</v>
      </c>
      <c r="O1067" t="s">
        <v>526</v>
      </c>
      <c r="P1067" t="s">
        <v>527</v>
      </c>
      <c r="Q1067" t="s">
        <v>528</v>
      </c>
      <c r="R1067" t="s">
        <v>529</v>
      </c>
      <c r="S1067" t="s">
        <v>530</v>
      </c>
      <c r="T1067" t="s">
        <v>531</v>
      </c>
      <c r="U1067" t="s">
        <v>532</v>
      </c>
      <c r="V1067" t="s">
        <v>533</v>
      </c>
      <c r="W1067" t="s">
        <v>534</v>
      </c>
      <c r="X1067" t="s">
        <v>535</v>
      </c>
      <c r="Y1067" t="s">
        <v>536</v>
      </c>
      <c r="Z1067" t="s">
        <v>537</v>
      </c>
      <c r="AA1067" t="s">
        <v>538</v>
      </c>
      <c r="AB1067" t="s">
        <v>539</v>
      </c>
      <c r="AC1067" t="s">
        <v>540</v>
      </c>
      <c r="AD1067" t="s">
        <v>541</v>
      </c>
      <c r="AE1067" t="s">
        <v>542</v>
      </c>
      <c r="AF1067" t="s">
        <v>543</v>
      </c>
      <c r="AG1067" t="s">
        <v>544</v>
      </c>
      <c r="AH1067" t="s">
        <v>545</v>
      </c>
      <c r="AI1067" t="s">
        <v>546</v>
      </c>
      <c r="AJ1067" t="s">
        <v>547</v>
      </c>
      <c r="AK1067" t="s">
        <v>548</v>
      </c>
      <c r="AL1067" t="s">
        <v>549</v>
      </c>
      <c r="AM1067" t="s">
        <v>550</v>
      </c>
      <c r="AN1067" t="s">
        <v>551</v>
      </c>
      <c r="AO1067" t="s">
        <v>552</v>
      </c>
      <c r="AP1067" t="s">
        <v>553</v>
      </c>
      <c r="AQ1067" t="s">
        <v>554</v>
      </c>
      <c r="AR1067" t="s">
        <v>555</v>
      </c>
      <c r="AS1067" t="s">
        <v>556</v>
      </c>
      <c r="AT1067" t="s">
        <v>557</v>
      </c>
      <c r="AU1067" t="s">
        <v>558</v>
      </c>
      <c r="AV1067" t="s">
        <v>559</v>
      </c>
      <c r="AW1067" t="s">
        <v>560</v>
      </c>
      <c r="AX1067" t="s">
        <v>561</v>
      </c>
      <c r="AY1067" t="s">
        <v>562</v>
      </c>
      <c r="AZ1067" t="s">
        <v>563</v>
      </c>
      <c r="BA1067" t="s">
        <v>564</v>
      </c>
      <c r="BB1067" t="s">
        <v>565</v>
      </c>
      <c r="BC1067" t="s">
        <v>566</v>
      </c>
      <c r="BD1067" t="s">
        <v>567</v>
      </c>
      <c r="BE1067" t="s">
        <v>568</v>
      </c>
      <c r="BF1067" t="s">
        <v>569</v>
      </c>
      <c r="BG1067" t="s">
        <v>570</v>
      </c>
      <c r="BH1067" t="s">
        <v>571</v>
      </c>
    </row>
    <row r="1068" spans="1:60" x14ac:dyDescent="0.3">
      <c r="A1068">
        <v>1</v>
      </c>
      <c r="B1068">
        <v>1983</v>
      </c>
      <c r="C1068" t="s">
        <v>572</v>
      </c>
      <c r="D1068">
        <v>1</v>
      </c>
      <c r="E1068">
        <v>56128.5</v>
      </c>
      <c r="F1068">
        <v>56128.5</v>
      </c>
      <c r="G1068">
        <v>43296.3</v>
      </c>
      <c r="H1068">
        <v>22036.400000000001</v>
      </c>
      <c r="I1068">
        <v>43296.3</v>
      </c>
      <c r="J1068">
        <v>56128.5</v>
      </c>
      <c r="K1068">
        <v>103277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0</v>
      </c>
      <c r="AW1068">
        <v>0</v>
      </c>
      <c r="AX1068">
        <v>0</v>
      </c>
      <c r="AY1068">
        <v>0</v>
      </c>
      <c r="AZ1068">
        <v>0</v>
      </c>
      <c r="BA1068">
        <v>0</v>
      </c>
      <c r="BB1068">
        <v>0</v>
      </c>
      <c r="BC1068">
        <v>0</v>
      </c>
      <c r="BD1068">
        <v>0</v>
      </c>
      <c r="BE1068">
        <v>0</v>
      </c>
      <c r="BF1068">
        <v>0</v>
      </c>
      <c r="BG1068">
        <v>0</v>
      </c>
      <c r="BH1068">
        <v>43296.3</v>
      </c>
    </row>
    <row r="1069" spans="1:60" x14ac:dyDescent="0.3">
      <c r="A1069">
        <v>1</v>
      </c>
      <c r="B1069">
        <v>1984</v>
      </c>
      <c r="C1069" t="s">
        <v>573</v>
      </c>
      <c r="D1069">
        <v>1</v>
      </c>
      <c r="E1069">
        <v>35985.199999999997</v>
      </c>
      <c r="F1069">
        <v>35985.199999999997</v>
      </c>
      <c r="G1069">
        <v>23848.3</v>
      </c>
      <c r="H1069">
        <v>22036.400000000001</v>
      </c>
      <c r="I1069">
        <v>23848.3</v>
      </c>
      <c r="J1069">
        <v>35985.199999999997</v>
      </c>
      <c r="K1069">
        <v>94947</v>
      </c>
      <c r="L1069">
        <v>57.4574</v>
      </c>
      <c r="M1069">
        <v>57.4574</v>
      </c>
      <c r="N1069">
        <v>53.877200000000002</v>
      </c>
      <c r="O1069">
        <v>56.5593</v>
      </c>
      <c r="P1069">
        <v>56.5593</v>
      </c>
      <c r="Q1069">
        <v>47.415900000000001</v>
      </c>
      <c r="R1069">
        <v>57.5</v>
      </c>
      <c r="S1069">
        <v>2.3997900000000002E-3</v>
      </c>
      <c r="T1069">
        <v>24.391999999999999</v>
      </c>
      <c r="U1069">
        <v>24.391999999999999</v>
      </c>
      <c r="V1069">
        <v>24.391999999999999</v>
      </c>
      <c r="W1069">
        <v>16.749300000000002</v>
      </c>
      <c r="X1069">
        <v>16.749300000000002</v>
      </c>
      <c r="Y1069">
        <v>16.749300000000002</v>
      </c>
      <c r="Z1069">
        <v>24.4</v>
      </c>
      <c r="AA1069">
        <v>9.25204E-4</v>
      </c>
      <c r="AB1069">
        <v>0.509996</v>
      </c>
      <c r="AC1069">
        <v>0.509996</v>
      </c>
      <c r="AD1069">
        <v>0.509996</v>
      </c>
      <c r="AE1069">
        <v>0.29121900000000001</v>
      </c>
      <c r="AF1069">
        <v>0.29121900000000001</v>
      </c>
      <c r="AG1069">
        <v>0.29121900000000001</v>
      </c>
      <c r="AH1069">
        <v>0.51</v>
      </c>
      <c r="AI1069" s="2">
        <v>2.2637699999999998E-5</v>
      </c>
      <c r="AJ1069">
        <v>707.00900000000001</v>
      </c>
      <c r="AK1069">
        <v>707.00900000000001</v>
      </c>
      <c r="AL1069">
        <v>671.63099999999997</v>
      </c>
      <c r="AM1069">
        <v>515.524</v>
      </c>
      <c r="AN1069">
        <v>515.524</v>
      </c>
      <c r="AO1069">
        <v>410.41500000000002</v>
      </c>
      <c r="AP1069">
        <v>713.7</v>
      </c>
      <c r="AQ1069">
        <v>3.00174E-2</v>
      </c>
      <c r="AR1069">
        <v>18.6953</v>
      </c>
      <c r="AS1069">
        <v>18.6953</v>
      </c>
      <c r="AT1069">
        <v>18.6953</v>
      </c>
      <c r="AU1069">
        <v>13.6319</v>
      </c>
      <c r="AV1069">
        <v>13.6319</v>
      </c>
      <c r="AW1069">
        <v>13.6319</v>
      </c>
      <c r="AX1069">
        <v>18.7</v>
      </c>
      <c r="AY1069">
        <v>7.9374600000000001E-4</v>
      </c>
      <c r="AZ1069">
        <v>1858.48</v>
      </c>
      <c r="BA1069">
        <v>1858.48</v>
      </c>
      <c r="BB1069">
        <v>1858.48</v>
      </c>
      <c r="BC1069">
        <v>1408.9</v>
      </c>
      <c r="BD1069">
        <v>1408.9</v>
      </c>
      <c r="BE1069">
        <v>1408.9</v>
      </c>
      <c r="BF1069">
        <v>1905</v>
      </c>
      <c r="BG1069">
        <v>7.1155999999999997E-2</v>
      </c>
      <c r="BH1069">
        <v>23848.3</v>
      </c>
    </row>
    <row r="1070" spans="1:60" x14ac:dyDescent="0.3">
      <c r="A1070">
        <v>1</v>
      </c>
      <c r="B1070">
        <v>1985</v>
      </c>
      <c r="C1070" t="s">
        <v>574</v>
      </c>
      <c r="D1070">
        <v>1</v>
      </c>
      <c r="E1070">
        <v>32258.2</v>
      </c>
      <c r="F1070">
        <v>32258.2</v>
      </c>
      <c r="G1070">
        <v>24809.5</v>
      </c>
      <c r="H1070">
        <v>861.85699999999997</v>
      </c>
      <c r="I1070">
        <v>24809.5</v>
      </c>
      <c r="J1070">
        <v>32258.2</v>
      </c>
      <c r="K1070">
        <v>51737.2</v>
      </c>
      <c r="L1070">
        <v>73.618099999999998</v>
      </c>
      <c r="M1070">
        <v>73.618099999999998</v>
      </c>
      <c r="N1070">
        <v>70</v>
      </c>
      <c r="O1070">
        <v>59.645299999999999</v>
      </c>
      <c r="P1070">
        <v>59.645299999999999</v>
      </c>
      <c r="Q1070">
        <v>49.007800000000003</v>
      </c>
      <c r="R1070">
        <v>70</v>
      </c>
      <c r="S1070">
        <v>3.8265899999999999E-3</v>
      </c>
      <c r="T1070">
        <v>30</v>
      </c>
      <c r="U1070">
        <v>30</v>
      </c>
      <c r="V1070">
        <v>30</v>
      </c>
      <c r="W1070">
        <v>16.345800000000001</v>
      </c>
      <c r="X1070">
        <v>16.345800000000001</v>
      </c>
      <c r="Y1070">
        <v>16.345800000000001</v>
      </c>
      <c r="Z1070">
        <v>30</v>
      </c>
      <c r="AA1070">
        <v>1.22708E-3</v>
      </c>
      <c r="AB1070">
        <v>1</v>
      </c>
      <c r="AC1070">
        <v>1</v>
      </c>
      <c r="AD1070">
        <v>1</v>
      </c>
      <c r="AE1070">
        <v>0.48962800000000001</v>
      </c>
      <c r="AF1070">
        <v>0.48962800000000001</v>
      </c>
      <c r="AG1070">
        <v>0.48962800000000001</v>
      </c>
      <c r="AH1070">
        <v>1</v>
      </c>
      <c r="AI1070" s="2">
        <v>4.35464E-5</v>
      </c>
      <c r="AJ1070">
        <v>901.005</v>
      </c>
      <c r="AK1070">
        <v>901.005</v>
      </c>
      <c r="AL1070">
        <v>870</v>
      </c>
      <c r="AM1070">
        <v>538.86</v>
      </c>
      <c r="AN1070">
        <v>538.86</v>
      </c>
      <c r="AO1070">
        <v>436.48099999999999</v>
      </c>
      <c r="AP1070">
        <v>870</v>
      </c>
      <c r="AQ1070">
        <v>3.8737899999999999E-2</v>
      </c>
      <c r="AR1070">
        <v>23</v>
      </c>
      <c r="AS1070">
        <v>23</v>
      </c>
      <c r="AT1070">
        <v>23</v>
      </c>
      <c r="AU1070">
        <v>13.7555</v>
      </c>
      <c r="AV1070">
        <v>13.7555</v>
      </c>
      <c r="AW1070">
        <v>13.7555</v>
      </c>
      <c r="AX1070">
        <v>23</v>
      </c>
      <c r="AY1070">
        <v>9.8886400000000011E-4</v>
      </c>
      <c r="AZ1070">
        <v>1713</v>
      </c>
      <c r="BA1070">
        <v>1713</v>
      </c>
      <c r="BB1070">
        <v>1713</v>
      </c>
      <c r="BC1070">
        <v>1055.19</v>
      </c>
      <c r="BD1070">
        <v>1055.19</v>
      </c>
      <c r="BE1070">
        <v>1055.19</v>
      </c>
      <c r="BF1070">
        <v>1713</v>
      </c>
      <c r="BG1070">
        <v>6.9393399999999994E-2</v>
      </c>
      <c r="BH1070">
        <v>24809.5</v>
      </c>
    </row>
    <row r="1071" spans="1:60" x14ac:dyDescent="0.3">
      <c r="A1071">
        <v>1</v>
      </c>
      <c r="B1071">
        <v>1986</v>
      </c>
      <c r="C1071" t="s">
        <v>574</v>
      </c>
      <c r="D1071">
        <v>1</v>
      </c>
      <c r="E1071">
        <v>30109</v>
      </c>
      <c r="F1071">
        <v>30109</v>
      </c>
      <c r="G1071">
        <v>21937.5</v>
      </c>
      <c r="H1071">
        <v>2469.42</v>
      </c>
      <c r="I1071">
        <v>21937.5</v>
      </c>
      <c r="J1071">
        <v>30109</v>
      </c>
      <c r="K1071">
        <v>41679.599999999999</v>
      </c>
      <c r="L1071">
        <v>90.492800000000003</v>
      </c>
      <c r="M1071">
        <v>90.492800000000003</v>
      </c>
      <c r="N1071">
        <v>84</v>
      </c>
      <c r="O1071">
        <v>82.804199999999994</v>
      </c>
      <c r="P1071">
        <v>82.804199999999994</v>
      </c>
      <c r="Q1071">
        <v>65.749499999999998</v>
      </c>
      <c r="R1071">
        <v>84</v>
      </c>
      <c r="S1071">
        <v>5.0750500000000002E-3</v>
      </c>
      <c r="T1071">
        <v>33</v>
      </c>
      <c r="U1071">
        <v>33</v>
      </c>
      <c r="V1071">
        <v>33</v>
      </c>
      <c r="W1071">
        <v>18.515599999999999</v>
      </c>
      <c r="X1071">
        <v>18.515599999999999</v>
      </c>
      <c r="Y1071">
        <v>18.515599999999999</v>
      </c>
      <c r="Z1071">
        <v>33</v>
      </c>
      <c r="AA1071">
        <v>1.50862E-3</v>
      </c>
      <c r="AB1071">
        <v>2</v>
      </c>
      <c r="AC1071">
        <v>2</v>
      </c>
      <c r="AD1071">
        <v>2</v>
      </c>
      <c r="AE1071">
        <v>0.94098300000000001</v>
      </c>
      <c r="AF1071">
        <v>0.94098300000000001</v>
      </c>
      <c r="AG1071">
        <v>0.94098300000000001</v>
      </c>
      <c r="AH1071">
        <v>2</v>
      </c>
      <c r="AI1071">
        <v>1.00734E-4</v>
      </c>
      <c r="AJ1071">
        <v>1241.72</v>
      </c>
      <c r="AK1071">
        <v>1241.72</v>
      </c>
      <c r="AL1071">
        <v>1180</v>
      </c>
      <c r="AM1071">
        <v>761.09100000000001</v>
      </c>
      <c r="AN1071">
        <v>761.09100000000001</v>
      </c>
      <c r="AO1071">
        <v>592.10900000000004</v>
      </c>
      <c r="AP1071">
        <v>1180</v>
      </c>
      <c r="AQ1071">
        <v>5.9186999999999997E-2</v>
      </c>
      <c r="AR1071">
        <v>19</v>
      </c>
      <c r="AS1071">
        <v>19</v>
      </c>
      <c r="AT1071">
        <v>19</v>
      </c>
      <c r="AU1071">
        <v>11.6457</v>
      </c>
      <c r="AV1071">
        <v>11.6457</v>
      </c>
      <c r="AW1071">
        <v>11.6457</v>
      </c>
      <c r="AX1071">
        <v>19</v>
      </c>
      <c r="AY1071">
        <v>9.0563999999999998E-4</v>
      </c>
      <c r="AZ1071">
        <v>1550</v>
      </c>
      <c r="BA1071">
        <v>1550</v>
      </c>
      <c r="BB1071">
        <v>1550</v>
      </c>
      <c r="BC1071">
        <v>1000.2</v>
      </c>
      <c r="BD1071">
        <v>1000.2</v>
      </c>
      <c r="BE1071">
        <v>1000.2</v>
      </c>
      <c r="BF1071">
        <v>1550</v>
      </c>
      <c r="BG1071">
        <v>6.9504999999999997E-2</v>
      </c>
      <c r="BH1071">
        <v>21937.5</v>
      </c>
    </row>
    <row r="1072" spans="1:60" x14ac:dyDescent="0.3">
      <c r="A1072">
        <v>1</v>
      </c>
      <c r="B1072">
        <v>1987</v>
      </c>
      <c r="C1072" t="s">
        <v>574</v>
      </c>
      <c r="D1072">
        <v>1</v>
      </c>
      <c r="E1072">
        <v>27479.200000000001</v>
      </c>
      <c r="F1072">
        <v>27479.200000000001</v>
      </c>
      <c r="G1072">
        <v>19651.400000000001</v>
      </c>
      <c r="H1072">
        <v>20457.900000000001</v>
      </c>
      <c r="I1072">
        <v>19651.400000000001</v>
      </c>
      <c r="J1072">
        <v>27479.200000000001</v>
      </c>
      <c r="K1072">
        <v>51588.2</v>
      </c>
      <c r="L1072">
        <v>102.69</v>
      </c>
      <c r="M1072">
        <v>102.69</v>
      </c>
      <c r="N1072">
        <v>96</v>
      </c>
      <c r="O1072">
        <v>98.705699999999993</v>
      </c>
      <c r="P1072">
        <v>98.705699999999993</v>
      </c>
      <c r="Q1072">
        <v>84.250500000000002</v>
      </c>
      <c r="R1072">
        <v>96</v>
      </c>
      <c r="S1072">
        <v>5.9853299999999996E-3</v>
      </c>
      <c r="T1072">
        <v>18</v>
      </c>
      <c r="U1072">
        <v>18</v>
      </c>
      <c r="V1072">
        <v>18</v>
      </c>
      <c r="W1072">
        <v>11.2271</v>
      </c>
      <c r="X1072">
        <v>11.2271</v>
      </c>
      <c r="Y1072">
        <v>11.2271</v>
      </c>
      <c r="Z1072">
        <v>18</v>
      </c>
      <c r="AA1072">
        <v>8.8572E-4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1931.24</v>
      </c>
      <c r="AK1072">
        <v>1931.24</v>
      </c>
      <c r="AL1072">
        <v>1840</v>
      </c>
      <c r="AM1072">
        <v>1208.52</v>
      </c>
      <c r="AN1072">
        <v>1208.52</v>
      </c>
      <c r="AO1072">
        <v>998.6</v>
      </c>
      <c r="AP1072">
        <v>1840</v>
      </c>
      <c r="AQ1072">
        <v>0.10287300000000001</v>
      </c>
      <c r="AR1072">
        <v>25</v>
      </c>
      <c r="AS1072">
        <v>25</v>
      </c>
      <c r="AT1072">
        <v>25</v>
      </c>
      <c r="AU1072">
        <v>15.644299999999999</v>
      </c>
      <c r="AV1072">
        <v>15.644299999999999</v>
      </c>
      <c r="AW1072">
        <v>15.644299999999999</v>
      </c>
      <c r="AX1072">
        <v>25</v>
      </c>
      <c r="AY1072">
        <v>1.33169E-3</v>
      </c>
      <c r="AZ1072">
        <v>1412</v>
      </c>
      <c r="BA1072">
        <v>1412</v>
      </c>
      <c r="BB1072">
        <v>1412</v>
      </c>
      <c r="BC1072">
        <v>947.31399999999996</v>
      </c>
      <c r="BD1072">
        <v>947.31399999999996</v>
      </c>
      <c r="BE1072">
        <v>947.31399999999996</v>
      </c>
      <c r="BF1072">
        <v>1412</v>
      </c>
      <c r="BG1072">
        <v>6.9531800000000005E-2</v>
      </c>
      <c r="BH1072">
        <v>19651.400000000001</v>
      </c>
    </row>
    <row r="1073" spans="1:60" x14ac:dyDescent="0.3">
      <c r="A1073">
        <v>1</v>
      </c>
      <c r="B1073">
        <v>1988</v>
      </c>
      <c r="C1073" t="s">
        <v>574</v>
      </c>
      <c r="D1073">
        <v>1</v>
      </c>
      <c r="E1073">
        <v>24240.9</v>
      </c>
      <c r="F1073">
        <v>24240.9</v>
      </c>
      <c r="G1073">
        <v>17849.400000000001</v>
      </c>
      <c r="H1073">
        <v>16118.8</v>
      </c>
      <c r="I1073">
        <v>17849.400000000001</v>
      </c>
      <c r="J1073">
        <v>24240.9</v>
      </c>
      <c r="K1073">
        <v>54685.7</v>
      </c>
      <c r="L1073">
        <v>133.91900000000001</v>
      </c>
      <c r="M1073">
        <v>133.91900000000001</v>
      </c>
      <c r="N1073">
        <v>129</v>
      </c>
      <c r="O1073">
        <v>120.718</v>
      </c>
      <c r="P1073">
        <v>120.718</v>
      </c>
      <c r="Q1073">
        <v>111.342</v>
      </c>
      <c r="R1073">
        <v>129</v>
      </c>
      <c r="S1073">
        <v>8.3482999999999995E-3</v>
      </c>
      <c r="T1073">
        <v>30</v>
      </c>
      <c r="U1073">
        <v>30</v>
      </c>
      <c r="V1073">
        <v>30</v>
      </c>
      <c r="W1073">
        <v>19.9649</v>
      </c>
      <c r="X1073">
        <v>19.9649</v>
      </c>
      <c r="Y1073">
        <v>19.9649</v>
      </c>
      <c r="Z1073">
        <v>30</v>
      </c>
      <c r="AA1073">
        <v>1.53034E-3</v>
      </c>
      <c r="AB1073">
        <v>8</v>
      </c>
      <c r="AC1073">
        <v>8</v>
      </c>
      <c r="AD1073">
        <v>8</v>
      </c>
      <c r="AE1073">
        <v>4.2582000000000004</v>
      </c>
      <c r="AF1073">
        <v>4.2582000000000004</v>
      </c>
      <c r="AG1073">
        <v>4.2582000000000004</v>
      </c>
      <c r="AH1073">
        <v>8</v>
      </c>
      <c r="AI1073">
        <v>4.8994200000000005E-4</v>
      </c>
      <c r="AJ1073">
        <v>1051.2</v>
      </c>
      <c r="AK1073">
        <v>1051.2</v>
      </c>
      <c r="AL1073">
        <v>1028</v>
      </c>
      <c r="AM1073">
        <v>659.16700000000003</v>
      </c>
      <c r="AN1073">
        <v>659.16700000000003</v>
      </c>
      <c r="AO1073">
        <v>598.26400000000001</v>
      </c>
      <c r="AP1073">
        <v>1028</v>
      </c>
      <c r="AQ1073">
        <v>6.17136E-2</v>
      </c>
      <c r="AR1073">
        <v>44</v>
      </c>
      <c r="AS1073">
        <v>44</v>
      </c>
      <c r="AT1073">
        <v>44</v>
      </c>
      <c r="AU1073">
        <v>27.590599999999998</v>
      </c>
      <c r="AV1073">
        <v>27.590599999999998</v>
      </c>
      <c r="AW1073">
        <v>27.590599999999998</v>
      </c>
      <c r="AX1073">
        <v>44</v>
      </c>
      <c r="AY1073">
        <v>2.5831299999999999E-3</v>
      </c>
      <c r="AZ1073">
        <v>1305</v>
      </c>
      <c r="BA1073">
        <v>1305</v>
      </c>
      <c r="BB1073">
        <v>1305</v>
      </c>
      <c r="BC1073">
        <v>870.19399999999996</v>
      </c>
      <c r="BD1073">
        <v>870.19399999999996</v>
      </c>
      <c r="BE1073">
        <v>870.19399999999996</v>
      </c>
      <c r="BF1073">
        <v>1305</v>
      </c>
      <c r="BG1073">
        <v>6.9544900000000007E-2</v>
      </c>
      <c r="BH1073">
        <v>17849.400000000001</v>
      </c>
    </row>
    <row r="1074" spans="1:60" x14ac:dyDescent="0.3">
      <c r="A1074">
        <v>1</v>
      </c>
      <c r="B1074">
        <v>1989</v>
      </c>
      <c r="C1074" t="s">
        <v>574</v>
      </c>
      <c r="D1074">
        <v>1</v>
      </c>
      <c r="E1074">
        <v>22468</v>
      </c>
      <c r="F1074">
        <v>22468</v>
      </c>
      <c r="G1074">
        <v>17064.5</v>
      </c>
      <c r="H1074">
        <v>93568.6</v>
      </c>
      <c r="I1074">
        <v>17064.5</v>
      </c>
      <c r="J1074">
        <v>22468</v>
      </c>
      <c r="K1074">
        <v>135083</v>
      </c>
      <c r="L1074">
        <v>144.65</v>
      </c>
      <c r="M1074">
        <v>144.65</v>
      </c>
      <c r="N1074">
        <v>141</v>
      </c>
      <c r="O1074">
        <v>119.236</v>
      </c>
      <c r="P1074">
        <v>119.236</v>
      </c>
      <c r="Q1074">
        <v>109.205</v>
      </c>
      <c r="R1074">
        <v>141</v>
      </c>
      <c r="S1074">
        <v>1.0264799999999999E-2</v>
      </c>
      <c r="T1074">
        <v>29</v>
      </c>
      <c r="U1074">
        <v>29</v>
      </c>
      <c r="V1074">
        <v>29</v>
      </c>
      <c r="W1074">
        <v>18.2651</v>
      </c>
      <c r="X1074">
        <v>18.2651</v>
      </c>
      <c r="Y1074">
        <v>18.2651</v>
      </c>
      <c r="Z1074">
        <v>29</v>
      </c>
      <c r="AA1074">
        <v>1.6065599999999999E-3</v>
      </c>
      <c r="AB1074">
        <v>7</v>
      </c>
      <c r="AC1074">
        <v>7</v>
      </c>
      <c r="AD1074">
        <v>7</v>
      </c>
      <c r="AE1074">
        <v>3.8907799999999999</v>
      </c>
      <c r="AF1074">
        <v>3.8907799999999999</v>
      </c>
      <c r="AG1074">
        <v>3.8907799999999999</v>
      </c>
      <c r="AH1074">
        <v>7</v>
      </c>
      <c r="AI1074">
        <v>4.3613400000000002E-4</v>
      </c>
      <c r="AJ1074">
        <v>931.01099999999997</v>
      </c>
      <c r="AK1074">
        <v>931.01099999999997</v>
      </c>
      <c r="AL1074">
        <v>917</v>
      </c>
      <c r="AM1074">
        <v>579.17700000000002</v>
      </c>
      <c r="AN1074">
        <v>579.17700000000002</v>
      </c>
      <c r="AO1074">
        <v>517.97199999999998</v>
      </c>
      <c r="AP1074">
        <v>917</v>
      </c>
      <c r="AQ1074">
        <v>5.93505E-2</v>
      </c>
      <c r="AR1074">
        <v>67</v>
      </c>
      <c r="AS1074">
        <v>67</v>
      </c>
      <c r="AT1074">
        <v>67</v>
      </c>
      <c r="AU1074">
        <v>41.680399999999999</v>
      </c>
      <c r="AV1074">
        <v>41.680399999999999</v>
      </c>
      <c r="AW1074">
        <v>41.680399999999999</v>
      </c>
      <c r="AX1074">
        <v>67</v>
      </c>
      <c r="AY1074">
        <v>4.2711499999999996E-3</v>
      </c>
      <c r="AZ1074">
        <v>1204</v>
      </c>
      <c r="BA1074">
        <v>1204</v>
      </c>
      <c r="BB1074">
        <v>1204</v>
      </c>
      <c r="BC1074">
        <v>777.98</v>
      </c>
      <c r="BD1074">
        <v>777.98</v>
      </c>
      <c r="BE1074">
        <v>777.98</v>
      </c>
      <c r="BF1074">
        <v>1204</v>
      </c>
      <c r="BG1074">
        <v>6.9604200000000005E-2</v>
      </c>
      <c r="BH1074">
        <v>17064.5</v>
      </c>
    </row>
    <row r="1075" spans="1:60" x14ac:dyDescent="0.3">
      <c r="A1075">
        <v>1</v>
      </c>
      <c r="B1075">
        <v>1990</v>
      </c>
      <c r="C1075" t="s">
        <v>574</v>
      </c>
      <c r="D1075">
        <v>1</v>
      </c>
      <c r="E1075">
        <v>22224.7</v>
      </c>
      <c r="F1075">
        <v>22224.7</v>
      </c>
      <c r="G1075">
        <v>15592.7</v>
      </c>
      <c r="H1075">
        <v>7373.69</v>
      </c>
      <c r="I1075">
        <v>15592.7</v>
      </c>
      <c r="J1075">
        <v>22224.7</v>
      </c>
      <c r="K1075">
        <v>112274</v>
      </c>
      <c r="L1075">
        <v>134.726</v>
      </c>
      <c r="M1075">
        <v>134.726</v>
      </c>
      <c r="N1075">
        <v>128</v>
      </c>
      <c r="O1075">
        <v>115.71</v>
      </c>
      <c r="P1075">
        <v>115.71</v>
      </c>
      <c r="Q1075">
        <v>93.227800000000002</v>
      </c>
      <c r="R1075">
        <v>128</v>
      </c>
      <c r="S1075">
        <v>1.10618E-2</v>
      </c>
      <c r="T1075">
        <v>18</v>
      </c>
      <c r="U1075">
        <v>18</v>
      </c>
      <c r="V1075">
        <v>18</v>
      </c>
      <c r="W1075">
        <v>10.2875</v>
      </c>
      <c r="X1075">
        <v>10.2875</v>
      </c>
      <c r="Y1075">
        <v>10.2875</v>
      </c>
      <c r="Z1075">
        <v>18</v>
      </c>
      <c r="AA1075">
        <v>1.1618399999999999E-3</v>
      </c>
      <c r="AB1075">
        <v>22</v>
      </c>
      <c r="AC1075">
        <v>22</v>
      </c>
      <c r="AD1075">
        <v>22</v>
      </c>
      <c r="AE1075">
        <v>11.6533</v>
      </c>
      <c r="AF1075">
        <v>11.6533</v>
      </c>
      <c r="AG1075">
        <v>11.6533</v>
      </c>
      <c r="AH1075">
        <v>22</v>
      </c>
      <c r="AI1075">
        <v>1.50589E-3</v>
      </c>
      <c r="AJ1075">
        <v>882.72799999999995</v>
      </c>
      <c r="AK1075">
        <v>882.72799999999995</v>
      </c>
      <c r="AL1075">
        <v>849</v>
      </c>
      <c r="AM1075">
        <v>606.02</v>
      </c>
      <c r="AN1075">
        <v>606.02</v>
      </c>
      <c r="AO1075">
        <v>445.20400000000001</v>
      </c>
      <c r="AP1075">
        <v>849</v>
      </c>
      <c r="AQ1075">
        <v>6.1615400000000001E-2</v>
      </c>
      <c r="AR1075">
        <v>47</v>
      </c>
      <c r="AS1075">
        <v>47</v>
      </c>
      <c r="AT1075">
        <v>47</v>
      </c>
      <c r="AU1075">
        <v>32.2669</v>
      </c>
      <c r="AV1075">
        <v>32.2669</v>
      </c>
      <c r="AW1075">
        <v>32.2669</v>
      </c>
      <c r="AX1075">
        <v>47</v>
      </c>
      <c r="AY1075">
        <v>3.28065E-3</v>
      </c>
      <c r="AZ1075">
        <v>1082</v>
      </c>
      <c r="BA1075">
        <v>1082</v>
      </c>
      <c r="BB1075">
        <v>1082</v>
      </c>
      <c r="BC1075">
        <v>730.94500000000005</v>
      </c>
      <c r="BD1075">
        <v>730.94500000000005</v>
      </c>
      <c r="BE1075">
        <v>730.94500000000005</v>
      </c>
      <c r="BF1075">
        <v>1082</v>
      </c>
      <c r="BG1075">
        <v>6.9664900000000002E-2</v>
      </c>
      <c r="BH1075">
        <v>15592.7</v>
      </c>
    </row>
    <row r="1076" spans="1:60" x14ac:dyDescent="0.3">
      <c r="A1076">
        <v>1</v>
      </c>
      <c r="B1076">
        <v>1991</v>
      </c>
      <c r="C1076" t="s">
        <v>574</v>
      </c>
      <c r="D1076">
        <v>1</v>
      </c>
      <c r="E1076">
        <v>24425.3</v>
      </c>
      <c r="F1076">
        <v>24425.3</v>
      </c>
      <c r="G1076">
        <v>13633.5</v>
      </c>
      <c r="H1076">
        <v>14562.1</v>
      </c>
      <c r="I1076">
        <v>13633.5</v>
      </c>
      <c r="J1076">
        <v>24425.3</v>
      </c>
      <c r="K1076">
        <v>101549</v>
      </c>
      <c r="L1076">
        <v>170.733</v>
      </c>
      <c r="M1076">
        <v>170.733</v>
      </c>
      <c r="N1076">
        <v>152</v>
      </c>
      <c r="O1076">
        <v>189.48699999999999</v>
      </c>
      <c r="P1076">
        <v>189.48699999999999</v>
      </c>
      <c r="Q1076">
        <v>125.92100000000001</v>
      </c>
      <c r="R1076">
        <v>152</v>
      </c>
      <c r="S1076">
        <v>1.46041E-2</v>
      </c>
      <c r="T1076">
        <v>60</v>
      </c>
      <c r="U1076">
        <v>60</v>
      </c>
      <c r="V1076">
        <v>60</v>
      </c>
      <c r="W1076">
        <v>34.440800000000003</v>
      </c>
      <c r="X1076">
        <v>34.440800000000003</v>
      </c>
      <c r="Y1076">
        <v>34.440800000000003</v>
      </c>
      <c r="Z1076">
        <v>60</v>
      </c>
      <c r="AA1076">
        <v>4.4981700000000001E-3</v>
      </c>
      <c r="AB1076">
        <v>14</v>
      </c>
      <c r="AC1076">
        <v>14</v>
      </c>
      <c r="AD1076">
        <v>14</v>
      </c>
      <c r="AE1076">
        <v>6.8665900000000004</v>
      </c>
      <c r="AF1076">
        <v>6.8665900000000004</v>
      </c>
      <c r="AG1076">
        <v>6.8665900000000004</v>
      </c>
      <c r="AH1076">
        <v>14</v>
      </c>
      <c r="AI1076">
        <v>1.14061E-3</v>
      </c>
      <c r="AJ1076">
        <v>1066.69</v>
      </c>
      <c r="AK1076">
        <v>1066.69</v>
      </c>
      <c r="AL1076">
        <v>971</v>
      </c>
      <c r="AM1076">
        <v>871.74099999999999</v>
      </c>
      <c r="AN1076">
        <v>871.74099999999999</v>
      </c>
      <c r="AO1076">
        <v>501.49400000000003</v>
      </c>
      <c r="AP1076">
        <v>971</v>
      </c>
      <c r="AQ1076">
        <v>8.0428200000000005E-2</v>
      </c>
      <c r="AR1076">
        <v>29</v>
      </c>
      <c r="AS1076">
        <v>29</v>
      </c>
      <c r="AT1076">
        <v>29</v>
      </c>
      <c r="AU1076">
        <v>23.7</v>
      </c>
      <c r="AV1076">
        <v>23.7</v>
      </c>
      <c r="AW1076">
        <v>23.7</v>
      </c>
      <c r="AX1076">
        <v>29</v>
      </c>
      <c r="AY1076">
        <v>2.1865999999999999E-3</v>
      </c>
      <c r="AZ1076">
        <v>988</v>
      </c>
      <c r="BA1076">
        <v>988</v>
      </c>
      <c r="BB1076">
        <v>988</v>
      </c>
      <c r="BC1076">
        <v>800.45600000000002</v>
      </c>
      <c r="BD1076">
        <v>800.45600000000002</v>
      </c>
      <c r="BE1076">
        <v>800.45600000000002</v>
      </c>
      <c r="BF1076">
        <v>988</v>
      </c>
      <c r="BG1076">
        <v>6.9699399999999995E-2</v>
      </c>
      <c r="BH1076">
        <v>13633.5</v>
      </c>
    </row>
    <row r="1077" spans="1:60" x14ac:dyDescent="0.3">
      <c r="A1077">
        <v>1</v>
      </c>
      <c r="B1077">
        <v>1992</v>
      </c>
      <c r="C1077" t="s">
        <v>574</v>
      </c>
      <c r="D1077">
        <v>1</v>
      </c>
      <c r="E1077">
        <v>26788.2</v>
      </c>
      <c r="F1077">
        <v>26788.2</v>
      </c>
      <c r="G1077">
        <v>11893.9</v>
      </c>
      <c r="H1077">
        <v>22785.599999999999</v>
      </c>
      <c r="I1077">
        <v>11893.9</v>
      </c>
      <c r="J1077">
        <v>26788.2</v>
      </c>
      <c r="K1077">
        <v>100966</v>
      </c>
      <c r="L1077">
        <v>127.563</v>
      </c>
      <c r="M1077">
        <v>127.563</v>
      </c>
      <c r="N1077">
        <v>105</v>
      </c>
      <c r="O1077">
        <v>179.09399999999999</v>
      </c>
      <c r="P1077">
        <v>179.09399999999999</v>
      </c>
      <c r="Q1077">
        <v>113.807</v>
      </c>
      <c r="R1077">
        <v>105</v>
      </c>
      <c r="S1077">
        <v>9.1280800000000002E-3</v>
      </c>
      <c r="T1077">
        <v>23</v>
      </c>
      <c r="U1077">
        <v>23</v>
      </c>
      <c r="V1077">
        <v>23</v>
      </c>
      <c r="W1077">
        <v>15.756399999999999</v>
      </c>
      <c r="X1077">
        <v>15.756399999999999</v>
      </c>
      <c r="Y1077">
        <v>15.756399999999999</v>
      </c>
      <c r="Z1077">
        <v>23</v>
      </c>
      <c r="AA1077">
        <v>1.79393E-3</v>
      </c>
      <c r="AB1077">
        <v>8</v>
      </c>
      <c r="AC1077">
        <v>8</v>
      </c>
      <c r="AD1077">
        <v>8</v>
      </c>
      <c r="AE1077">
        <v>3.98583</v>
      </c>
      <c r="AF1077">
        <v>3.98583</v>
      </c>
      <c r="AG1077">
        <v>3.98583</v>
      </c>
      <c r="AH1077">
        <v>8</v>
      </c>
      <c r="AI1077">
        <v>7.60927E-4</v>
      </c>
      <c r="AJ1077">
        <v>1188.55</v>
      </c>
      <c r="AK1077">
        <v>1188.55</v>
      </c>
      <c r="AL1077">
        <v>1001</v>
      </c>
      <c r="AM1077">
        <v>1145.4100000000001</v>
      </c>
      <c r="AN1077">
        <v>1145.4100000000001</v>
      </c>
      <c r="AO1077">
        <v>578.57299999999998</v>
      </c>
      <c r="AP1077">
        <v>1001</v>
      </c>
      <c r="AQ1077">
        <v>9.0527800000000005E-2</v>
      </c>
      <c r="AR1077">
        <v>49</v>
      </c>
      <c r="AS1077">
        <v>49</v>
      </c>
      <c r="AT1077">
        <v>49</v>
      </c>
      <c r="AU1077">
        <v>47.221499999999999</v>
      </c>
      <c r="AV1077">
        <v>47.221499999999999</v>
      </c>
      <c r="AW1077">
        <v>47.221499999999999</v>
      </c>
      <c r="AX1077">
        <v>49</v>
      </c>
      <c r="AY1077">
        <v>3.73216E-3</v>
      </c>
      <c r="AZ1077">
        <v>998</v>
      </c>
      <c r="BA1077">
        <v>998</v>
      </c>
      <c r="BB1077">
        <v>998</v>
      </c>
      <c r="BC1077">
        <v>992.64499999999998</v>
      </c>
      <c r="BD1077">
        <v>992.64499999999998</v>
      </c>
      <c r="BE1077">
        <v>992.64499999999998</v>
      </c>
      <c r="BF1077">
        <v>998</v>
      </c>
      <c r="BG1077">
        <v>6.9690199999999994E-2</v>
      </c>
      <c r="BH1077">
        <v>11893.9</v>
      </c>
    </row>
    <row r="1078" spans="1:60" x14ac:dyDescent="0.3">
      <c r="A1078">
        <v>1</v>
      </c>
      <c r="B1078">
        <v>1993</v>
      </c>
      <c r="C1078" t="s">
        <v>574</v>
      </c>
      <c r="D1078">
        <v>1</v>
      </c>
      <c r="E1078">
        <v>29176.400000000001</v>
      </c>
      <c r="F1078">
        <v>29176.400000000001</v>
      </c>
      <c r="G1078">
        <v>12117.4</v>
      </c>
      <c r="H1078">
        <v>10557.1</v>
      </c>
      <c r="I1078">
        <v>12117.4</v>
      </c>
      <c r="J1078">
        <v>29176.400000000001</v>
      </c>
      <c r="K1078">
        <v>87873.3</v>
      </c>
      <c r="L1078">
        <v>170.34800000000001</v>
      </c>
      <c r="M1078">
        <v>170.34800000000001</v>
      </c>
      <c r="N1078">
        <v>146</v>
      </c>
      <c r="O1078">
        <v>238.84</v>
      </c>
      <c r="P1078">
        <v>238.84</v>
      </c>
      <c r="Q1078">
        <v>181.74299999999999</v>
      </c>
      <c r="R1078">
        <v>146</v>
      </c>
      <c r="S1078">
        <v>8.9777799999999994E-3</v>
      </c>
      <c r="T1078">
        <v>62</v>
      </c>
      <c r="U1078">
        <v>62</v>
      </c>
      <c r="V1078">
        <v>62</v>
      </c>
      <c r="W1078">
        <v>54.591500000000003</v>
      </c>
      <c r="X1078">
        <v>54.591500000000003</v>
      </c>
      <c r="Y1078">
        <v>54.591500000000003</v>
      </c>
      <c r="Z1078">
        <v>62</v>
      </c>
      <c r="AA1078">
        <v>4.0135600000000002E-3</v>
      </c>
      <c r="AB1078">
        <v>1</v>
      </c>
      <c r="AC1078">
        <v>1</v>
      </c>
      <c r="AD1078">
        <v>1</v>
      </c>
      <c r="AE1078">
        <v>0.58438100000000004</v>
      </c>
      <c r="AF1078">
        <v>0.58438100000000004</v>
      </c>
      <c r="AG1078">
        <v>0.58438100000000004</v>
      </c>
      <c r="AH1078">
        <v>1</v>
      </c>
      <c r="AI1078" s="2">
        <v>9.52264E-5</v>
      </c>
      <c r="AJ1078">
        <v>1165.1600000000001</v>
      </c>
      <c r="AK1078">
        <v>1165.1600000000001</v>
      </c>
      <c r="AL1078">
        <v>979</v>
      </c>
      <c r="AM1078">
        <v>1197.3699999999999</v>
      </c>
      <c r="AN1078">
        <v>1197.3699999999999</v>
      </c>
      <c r="AO1078">
        <v>729.28499999999997</v>
      </c>
      <c r="AP1078">
        <v>979</v>
      </c>
      <c r="AQ1078">
        <v>8.0985699999999994E-2</v>
      </c>
      <c r="AR1078">
        <v>68</v>
      </c>
      <c r="AS1078">
        <v>68</v>
      </c>
      <c r="AT1078">
        <v>68</v>
      </c>
      <c r="AU1078">
        <v>69.879900000000006</v>
      </c>
      <c r="AV1078">
        <v>69.879900000000006</v>
      </c>
      <c r="AW1078">
        <v>69.879900000000006</v>
      </c>
      <c r="AX1078">
        <v>68</v>
      </c>
      <c r="AY1078">
        <v>4.7264300000000002E-3</v>
      </c>
      <c r="AZ1078">
        <v>1150</v>
      </c>
      <c r="BA1078">
        <v>1150</v>
      </c>
      <c r="BB1078">
        <v>1150</v>
      </c>
      <c r="BC1078">
        <v>1233.5</v>
      </c>
      <c r="BD1078">
        <v>1233.5</v>
      </c>
      <c r="BE1078">
        <v>1233.5</v>
      </c>
      <c r="BF1078">
        <v>1150</v>
      </c>
      <c r="BG1078">
        <v>6.9676000000000002E-2</v>
      </c>
      <c r="BH1078">
        <v>12117.4</v>
      </c>
    </row>
    <row r="1079" spans="1:60" x14ac:dyDescent="0.3">
      <c r="A1079">
        <v>1</v>
      </c>
      <c r="B1079">
        <v>1994</v>
      </c>
      <c r="C1079" t="s">
        <v>574</v>
      </c>
      <c r="D1079">
        <v>1</v>
      </c>
      <c r="E1079">
        <v>31008.9</v>
      </c>
      <c r="F1079">
        <v>31008.9</v>
      </c>
      <c r="G1079">
        <v>14699.1</v>
      </c>
      <c r="H1079">
        <v>32087.8</v>
      </c>
      <c r="I1079">
        <v>14699.1</v>
      </c>
      <c r="J1079">
        <v>31008.9</v>
      </c>
      <c r="K1079">
        <v>98742.399999999994</v>
      </c>
      <c r="L1079">
        <v>384.64400000000001</v>
      </c>
      <c r="M1079">
        <v>384.64400000000001</v>
      </c>
      <c r="N1079">
        <v>354</v>
      </c>
      <c r="O1079">
        <v>473.00900000000001</v>
      </c>
      <c r="P1079">
        <v>473.00900000000001</v>
      </c>
      <c r="Q1079">
        <v>405.49599999999998</v>
      </c>
      <c r="R1079">
        <v>354</v>
      </c>
      <c r="S1079">
        <v>1.66328E-2</v>
      </c>
      <c r="T1079">
        <v>154</v>
      </c>
      <c r="U1079">
        <v>154</v>
      </c>
      <c r="V1079">
        <v>154</v>
      </c>
      <c r="W1079">
        <v>145.50200000000001</v>
      </c>
      <c r="X1079">
        <v>145.50200000000001</v>
      </c>
      <c r="Y1079">
        <v>145.50200000000001</v>
      </c>
      <c r="Z1079">
        <v>154</v>
      </c>
      <c r="AA1079">
        <v>7.3680899999999999E-3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853.20399999999995</v>
      </c>
      <c r="AK1079">
        <v>853.20399999999995</v>
      </c>
      <c r="AL1079">
        <v>786</v>
      </c>
      <c r="AM1079">
        <v>837.53200000000004</v>
      </c>
      <c r="AN1079">
        <v>837.53200000000004</v>
      </c>
      <c r="AO1079">
        <v>661.98299999999995</v>
      </c>
      <c r="AP1079">
        <v>786</v>
      </c>
      <c r="AQ1079">
        <v>5.13587E-2</v>
      </c>
      <c r="AR1079">
        <v>76</v>
      </c>
      <c r="AS1079">
        <v>76</v>
      </c>
      <c r="AT1079">
        <v>76</v>
      </c>
      <c r="AU1079">
        <v>74.603999999999999</v>
      </c>
      <c r="AV1079">
        <v>74.603999999999999</v>
      </c>
      <c r="AW1079">
        <v>74.603999999999999</v>
      </c>
      <c r="AX1079">
        <v>76</v>
      </c>
      <c r="AY1079">
        <v>4.5748300000000002E-3</v>
      </c>
      <c r="AZ1079">
        <v>1378</v>
      </c>
      <c r="BA1079">
        <v>1378</v>
      </c>
      <c r="BB1079">
        <v>1378</v>
      </c>
      <c r="BC1079">
        <v>1399.58</v>
      </c>
      <c r="BD1079">
        <v>1399.58</v>
      </c>
      <c r="BE1079">
        <v>1399.58</v>
      </c>
      <c r="BF1079">
        <v>1378</v>
      </c>
      <c r="BG1079">
        <v>6.9699899999999995E-2</v>
      </c>
      <c r="BH1079">
        <v>14699.1</v>
      </c>
    </row>
    <row r="1080" spans="1:60" x14ac:dyDescent="0.3">
      <c r="A1080">
        <v>1</v>
      </c>
      <c r="B1080">
        <v>1995</v>
      </c>
      <c r="C1080" t="s">
        <v>574</v>
      </c>
      <c r="D1080">
        <v>1</v>
      </c>
      <c r="E1080">
        <v>32099.9</v>
      </c>
      <c r="F1080">
        <v>32099.9</v>
      </c>
      <c r="G1080">
        <v>18555.599999999999</v>
      </c>
      <c r="H1080">
        <v>51030.1</v>
      </c>
      <c r="I1080">
        <v>18555.599999999999</v>
      </c>
      <c r="J1080">
        <v>32099.9</v>
      </c>
      <c r="K1080">
        <v>126115</v>
      </c>
      <c r="L1080">
        <v>448.99200000000002</v>
      </c>
      <c r="M1080">
        <v>448.99200000000002</v>
      </c>
      <c r="N1080">
        <v>424</v>
      </c>
      <c r="O1080">
        <v>484.40600000000001</v>
      </c>
      <c r="P1080">
        <v>484.40600000000001</v>
      </c>
      <c r="Q1080">
        <v>424.56</v>
      </c>
      <c r="R1080">
        <v>424</v>
      </c>
      <c r="S1080">
        <v>1.85664E-2</v>
      </c>
      <c r="T1080">
        <v>169</v>
      </c>
      <c r="U1080">
        <v>169</v>
      </c>
      <c r="V1080">
        <v>169</v>
      </c>
      <c r="W1080">
        <v>146.23099999999999</v>
      </c>
      <c r="X1080">
        <v>146.23099999999999</v>
      </c>
      <c r="Y1080">
        <v>146.23099999999999</v>
      </c>
      <c r="Z1080">
        <v>169</v>
      </c>
      <c r="AA1080">
        <v>7.1245099999999997E-3</v>
      </c>
      <c r="AB1080">
        <v>4</v>
      </c>
      <c r="AC1080">
        <v>4</v>
      </c>
      <c r="AD1080">
        <v>4</v>
      </c>
      <c r="AE1080">
        <v>2.9552</v>
      </c>
      <c r="AF1080">
        <v>2.9552</v>
      </c>
      <c r="AG1080">
        <v>2.9552</v>
      </c>
      <c r="AH1080">
        <v>4</v>
      </c>
      <c r="AI1080">
        <v>2.2011700000000001E-4</v>
      </c>
      <c r="AJ1080">
        <v>1112.9100000000001</v>
      </c>
      <c r="AK1080">
        <v>1112.9100000000001</v>
      </c>
      <c r="AL1080">
        <v>1057</v>
      </c>
      <c r="AM1080">
        <v>1004.31</v>
      </c>
      <c r="AN1080">
        <v>1004.31</v>
      </c>
      <c r="AO1080">
        <v>835.07</v>
      </c>
      <c r="AP1080">
        <v>1057</v>
      </c>
      <c r="AQ1080">
        <v>5.9548999999999998E-2</v>
      </c>
      <c r="AR1080">
        <v>181</v>
      </c>
      <c r="AS1080">
        <v>181</v>
      </c>
      <c r="AT1080">
        <v>181</v>
      </c>
      <c r="AU1080">
        <v>163.33699999999999</v>
      </c>
      <c r="AV1080">
        <v>163.33699999999999</v>
      </c>
      <c r="AW1080">
        <v>163.33699999999999</v>
      </c>
      <c r="AX1080">
        <v>181</v>
      </c>
      <c r="AY1080">
        <v>9.6848300000000002E-3</v>
      </c>
      <c r="AZ1080">
        <v>1551</v>
      </c>
      <c r="BA1080">
        <v>1551</v>
      </c>
      <c r="BB1080">
        <v>1551</v>
      </c>
      <c r="BC1080">
        <v>1428.64</v>
      </c>
      <c r="BD1080">
        <v>1428.64</v>
      </c>
      <c r="BE1080">
        <v>1428.64</v>
      </c>
      <c r="BF1080">
        <v>1551</v>
      </c>
      <c r="BG1080">
        <v>6.9693199999999997E-2</v>
      </c>
      <c r="BH1080">
        <v>18555.599999999999</v>
      </c>
    </row>
    <row r="1081" spans="1:60" x14ac:dyDescent="0.3">
      <c r="A1081">
        <v>1</v>
      </c>
      <c r="B1081">
        <v>1996</v>
      </c>
      <c r="C1081" t="s">
        <v>574</v>
      </c>
      <c r="D1081">
        <v>1</v>
      </c>
      <c r="E1081">
        <v>32718.3</v>
      </c>
      <c r="F1081">
        <v>32718.3</v>
      </c>
      <c r="G1081">
        <v>20665.900000000001</v>
      </c>
      <c r="H1081">
        <v>2914.29</v>
      </c>
      <c r="I1081">
        <v>20665.900000000001</v>
      </c>
      <c r="J1081">
        <v>32718.3</v>
      </c>
      <c r="K1081">
        <v>99268.4</v>
      </c>
      <c r="L1081">
        <v>325.24200000000002</v>
      </c>
      <c r="M1081">
        <v>325.24200000000002</v>
      </c>
      <c r="N1081">
        <v>308</v>
      </c>
      <c r="O1081">
        <v>326.47300000000001</v>
      </c>
      <c r="P1081">
        <v>326.47300000000001</v>
      </c>
      <c r="Q1081">
        <v>281.053</v>
      </c>
      <c r="R1081">
        <v>308</v>
      </c>
      <c r="S1081">
        <v>1.41596E-2</v>
      </c>
      <c r="T1081">
        <v>128</v>
      </c>
      <c r="U1081">
        <v>128</v>
      </c>
      <c r="V1081">
        <v>128</v>
      </c>
      <c r="W1081">
        <v>100.229</v>
      </c>
      <c r="X1081">
        <v>100.229</v>
      </c>
      <c r="Y1081">
        <v>100.229</v>
      </c>
      <c r="Z1081">
        <v>128</v>
      </c>
      <c r="AA1081">
        <v>5.5399000000000004E-3</v>
      </c>
      <c r="AB1081">
        <v>87</v>
      </c>
      <c r="AC1081">
        <v>87</v>
      </c>
      <c r="AD1081">
        <v>87</v>
      </c>
      <c r="AE1081">
        <v>59.944000000000003</v>
      </c>
      <c r="AF1081">
        <v>59.944000000000003</v>
      </c>
      <c r="AG1081">
        <v>59.944000000000003</v>
      </c>
      <c r="AH1081">
        <v>87</v>
      </c>
      <c r="AI1081">
        <v>4.4327300000000002E-3</v>
      </c>
      <c r="AJ1081">
        <v>2522.17</v>
      </c>
      <c r="AK1081">
        <v>2522.17</v>
      </c>
      <c r="AL1081">
        <v>2395</v>
      </c>
      <c r="AM1081">
        <v>2158.9699999999998</v>
      </c>
      <c r="AN1081">
        <v>2158.9699999999998</v>
      </c>
      <c r="AO1081">
        <v>1726.98</v>
      </c>
      <c r="AP1081">
        <v>2395</v>
      </c>
      <c r="AQ1081">
        <v>0.129938</v>
      </c>
      <c r="AR1081">
        <v>104</v>
      </c>
      <c r="AS1081">
        <v>104</v>
      </c>
      <c r="AT1081">
        <v>104</v>
      </c>
      <c r="AU1081">
        <v>89.023399999999995</v>
      </c>
      <c r="AV1081">
        <v>89.023399999999995</v>
      </c>
      <c r="AW1081">
        <v>89.023399999999995</v>
      </c>
      <c r="AX1081">
        <v>104</v>
      </c>
      <c r="AY1081">
        <v>5.3578799999999998E-3</v>
      </c>
      <c r="AZ1081">
        <v>1570</v>
      </c>
      <c r="BA1081">
        <v>1570</v>
      </c>
      <c r="BB1081">
        <v>1570</v>
      </c>
      <c r="BC1081">
        <v>1351.7</v>
      </c>
      <c r="BD1081">
        <v>1351.7</v>
      </c>
      <c r="BE1081">
        <v>1351.7</v>
      </c>
      <c r="BF1081">
        <v>1570</v>
      </c>
      <c r="BG1081">
        <v>6.9694900000000004E-2</v>
      </c>
      <c r="BH1081">
        <v>20665.900000000001</v>
      </c>
    </row>
    <row r="1082" spans="1:60" x14ac:dyDescent="0.3">
      <c r="A1082">
        <v>1</v>
      </c>
      <c r="B1082">
        <v>1997</v>
      </c>
      <c r="C1082" t="s">
        <v>574</v>
      </c>
      <c r="D1082">
        <v>1</v>
      </c>
      <c r="E1082">
        <v>32458.3</v>
      </c>
      <c r="F1082">
        <v>32458.3</v>
      </c>
      <c r="G1082">
        <v>19884.3</v>
      </c>
      <c r="H1082">
        <v>56167.9</v>
      </c>
      <c r="I1082">
        <v>19884.3</v>
      </c>
      <c r="J1082">
        <v>32458.3</v>
      </c>
      <c r="K1082">
        <v>130650</v>
      </c>
      <c r="L1082">
        <v>359.85300000000001</v>
      </c>
      <c r="M1082">
        <v>359.85300000000001</v>
      </c>
      <c r="N1082">
        <v>335</v>
      </c>
      <c r="O1082">
        <v>368.61700000000002</v>
      </c>
      <c r="P1082">
        <v>368.61700000000002</v>
      </c>
      <c r="Q1082">
        <v>296.06299999999999</v>
      </c>
      <c r="R1082">
        <v>335</v>
      </c>
      <c r="S1082">
        <v>1.6915800000000002E-2</v>
      </c>
      <c r="T1082">
        <v>119</v>
      </c>
      <c r="U1082">
        <v>119</v>
      </c>
      <c r="V1082">
        <v>119</v>
      </c>
      <c r="W1082">
        <v>87.718100000000007</v>
      </c>
      <c r="X1082">
        <v>87.718100000000007</v>
      </c>
      <c r="Y1082">
        <v>87.718100000000007</v>
      </c>
      <c r="Z1082">
        <v>119</v>
      </c>
      <c r="AA1082">
        <v>5.5582299999999999E-3</v>
      </c>
      <c r="AB1082">
        <v>71</v>
      </c>
      <c r="AC1082">
        <v>71</v>
      </c>
      <c r="AD1082">
        <v>71</v>
      </c>
      <c r="AE1082">
        <v>45.280500000000004</v>
      </c>
      <c r="AF1082">
        <v>45.280500000000004</v>
      </c>
      <c r="AG1082">
        <v>45.280500000000004</v>
      </c>
      <c r="AH1082">
        <v>71</v>
      </c>
      <c r="AI1082">
        <v>3.8436500000000001E-3</v>
      </c>
      <c r="AJ1082">
        <v>2117.5300000000002</v>
      </c>
      <c r="AK1082">
        <v>2117.5300000000002</v>
      </c>
      <c r="AL1082">
        <v>1984</v>
      </c>
      <c r="AM1082">
        <v>1783.31</v>
      </c>
      <c r="AN1082">
        <v>1783.31</v>
      </c>
      <c r="AO1082">
        <v>1335.84</v>
      </c>
      <c r="AP1082">
        <v>1984</v>
      </c>
      <c r="AQ1082">
        <v>0.11132300000000001</v>
      </c>
      <c r="AR1082">
        <v>111</v>
      </c>
      <c r="AS1082">
        <v>111</v>
      </c>
      <c r="AT1082">
        <v>111</v>
      </c>
      <c r="AU1082">
        <v>93.480699999999999</v>
      </c>
      <c r="AV1082">
        <v>93.480699999999999</v>
      </c>
      <c r="AW1082">
        <v>93.480699999999999</v>
      </c>
      <c r="AX1082">
        <v>111</v>
      </c>
      <c r="AY1082">
        <v>5.8355200000000003E-3</v>
      </c>
      <c r="AZ1082">
        <v>1496</v>
      </c>
      <c r="BA1082">
        <v>1496</v>
      </c>
      <c r="BB1082">
        <v>1496</v>
      </c>
      <c r="BC1082">
        <v>1275.8900000000001</v>
      </c>
      <c r="BD1082">
        <v>1275.8900000000001</v>
      </c>
      <c r="BE1082">
        <v>1275.8900000000001</v>
      </c>
      <c r="BF1082">
        <v>1496</v>
      </c>
      <c r="BG1082">
        <v>6.9716799999999995E-2</v>
      </c>
      <c r="BH1082">
        <v>19884.3</v>
      </c>
    </row>
    <row r="1083" spans="1:60" x14ac:dyDescent="0.3">
      <c r="A1083">
        <v>1</v>
      </c>
      <c r="B1083">
        <v>1998</v>
      </c>
      <c r="C1083" t="s">
        <v>574</v>
      </c>
      <c r="D1083">
        <v>1</v>
      </c>
      <c r="E1083">
        <v>32562.5</v>
      </c>
      <c r="F1083">
        <v>32562.5</v>
      </c>
      <c r="G1083">
        <v>18670.2</v>
      </c>
      <c r="H1083">
        <v>18334.400000000001</v>
      </c>
      <c r="I1083">
        <v>18670.2</v>
      </c>
      <c r="J1083">
        <v>32562.5</v>
      </c>
      <c r="K1083">
        <v>117883</v>
      </c>
      <c r="L1083">
        <v>266.18299999999999</v>
      </c>
      <c r="M1083">
        <v>266.18299999999999</v>
      </c>
      <c r="N1083">
        <v>241</v>
      </c>
      <c r="O1083">
        <v>294.52499999999998</v>
      </c>
      <c r="P1083">
        <v>294.52499999999998</v>
      </c>
      <c r="Q1083">
        <v>226.893</v>
      </c>
      <c r="R1083">
        <v>241</v>
      </c>
      <c r="S1083">
        <v>1.26926E-2</v>
      </c>
      <c r="T1083">
        <v>121</v>
      </c>
      <c r="U1083">
        <v>121</v>
      </c>
      <c r="V1083">
        <v>121</v>
      </c>
      <c r="W1083">
        <v>88.856399999999994</v>
      </c>
      <c r="X1083">
        <v>88.856399999999994</v>
      </c>
      <c r="Y1083">
        <v>88.856399999999994</v>
      </c>
      <c r="Z1083">
        <v>121</v>
      </c>
      <c r="AA1083">
        <v>6.0042000000000003E-3</v>
      </c>
      <c r="AB1083">
        <v>85</v>
      </c>
      <c r="AC1083">
        <v>85</v>
      </c>
      <c r="AD1083">
        <v>85</v>
      </c>
      <c r="AE1083">
        <v>51.6554</v>
      </c>
      <c r="AF1083">
        <v>51.6554</v>
      </c>
      <c r="AG1083">
        <v>51.6554</v>
      </c>
      <c r="AH1083">
        <v>85</v>
      </c>
      <c r="AI1083">
        <v>4.9840099999999997E-3</v>
      </c>
      <c r="AJ1083">
        <v>1945.52</v>
      </c>
      <c r="AK1083">
        <v>1945.52</v>
      </c>
      <c r="AL1083">
        <v>1773</v>
      </c>
      <c r="AM1083">
        <v>1685.86</v>
      </c>
      <c r="AN1083">
        <v>1685.86</v>
      </c>
      <c r="AO1083">
        <v>1164.1600000000001</v>
      </c>
      <c r="AP1083">
        <v>1773</v>
      </c>
      <c r="AQ1083">
        <v>0.104612</v>
      </c>
      <c r="AR1083">
        <v>170</v>
      </c>
      <c r="AS1083">
        <v>170</v>
      </c>
      <c r="AT1083">
        <v>170</v>
      </c>
      <c r="AU1083">
        <v>147.31100000000001</v>
      </c>
      <c r="AV1083">
        <v>147.31100000000001</v>
      </c>
      <c r="AW1083">
        <v>147.31100000000001</v>
      </c>
      <c r="AX1083">
        <v>170</v>
      </c>
      <c r="AY1083">
        <v>9.1410399999999996E-3</v>
      </c>
      <c r="AZ1083">
        <v>1448</v>
      </c>
      <c r="BA1083">
        <v>1448</v>
      </c>
      <c r="BB1083">
        <v>1448</v>
      </c>
      <c r="BC1083">
        <v>1279.46</v>
      </c>
      <c r="BD1083">
        <v>1279.46</v>
      </c>
      <c r="BE1083">
        <v>1279.46</v>
      </c>
      <c r="BF1083">
        <v>1448</v>
      </c>
      <c r="BG1083">
        <v>6.9733600000000007E-2</v>
      </c>
      <c r="BH1083">
        <v>18670.2</v>
      </c>
    </row>
    <row r="1084" spans="1:60" x14ac:dyDescent="0.3">
      <c r="A1084">
        <v>1</v>
      </c>
      <c r="B1084">
        <v>1999</v>
      </c>
      <c r="C1084" t="s">
        <v>574</v>
      </c>
      <c r="D1084">
        <v>1</v>
      </c>
      <c r="E1084">
        <v>33665.5</v>
      </c>
      <c r="F1084">
        <v>33665.5</v>
      </c>
      <c r="G1084">
        <v>18052.099999999999</v>
      </c>
      <c r="H1084">
        <v>54392.1</v>
      </c>
      <c r="I1084">
        <v>18052.099999999999</v>
      </c>
      <c r="J1084">
        <v>33665.5</v>
      </c>
      <c r="K1084">
        <v>143991</v>
      </c>
      <c r="L1084">
        <v>301.25799999999998</v>
      </c>
      <c r="M1084">
        <v>301.25799999999998</v>
      </c>
      <c r="N1084">
        <v>274</v>
      </c>
      <c r="O1084">
        <v>346.608</v>
      </c>
      <c r="P1084">
        <v>346.608</v>
      </c>
      <c r="Q1084">
        <v>277.23899999999998</v>
      </c>
      <c r="R1084">
        <v>274</v>
      </c>
      <c r="S1084">
        <v>1.37716E-2</v>
      </c>
      <c r="T1084">
        <v>148</v>
      </c>
      <c r="U1084">
        <v>148</v>
      </c>
      <c r="V1084">
        <v>148</v>
      </c>
      <c r="W1084">
        <v>116.93</v>
      </c>
      <c r="X1084">
        <v>116.93</v>
      </c>
      <c r="Y1084">
        <v>116.93</v>
      </c>
      <c r="Z1084">
        <v>148</v>
      </c>
      <c r="AA1084">
        <v>7.2197099999999998E-3</v>
      </c>
      <c r="AB1084">
        <v>220</v>
      </c>
      <c r="AC1084">
        <v>220</v>
      </c>
      <c r="AD1084">
        <v>220</v>
      </c>
      <c r="AE1084">
        <v>134.34</v>
      </c>
      <c r="AF1084">
        <v>134.34</v>
      </c>
      <c r="AG1084">
        <v>134.34</v>
      </c>
      <c r="AH1084">
        <v>220</v>
      </c>
      <c r="AI1084">
        <v>1.36975E-2</v>
      </c>
      <c r="AJ1084">
        <v>2025.04</v>
      </c>
      <c r="AK1084">
        <v>2025.04</v>
      </c>
      <c r="AL1084">
        <v>1843</v>
      </c>
      <c r="AM1084">
        <v>1817.84</v>
      </c>
      <c r="AN1084">
        <v>1817.84</v>
      </c>
      <c r="AO1084">
        <v>1283.2</v>
      </c>
      <c r="AP1084">
        <v>1843</v>
      </c>
      <c r="AQ1084">
        <v>0.10976900000000001</v>
      </c>
      <c r="AR1084">
        <v>185</v>
      </c>
      <c r="AS1084">
        <v>185</v>
      </c>
      <c r="AT1084">
        <v>185</v>
      </c>
      <c r="AU1084">
        <v>166.071</v>
      </c>
      <c r="AV1084">
        <v>166.071</v>
      </c>
      <c r="AW1084">
        <v>166.071</v>
      </c>
      <c r="AX1084">
        <v>185</v>
      </c>
      <c r="AY1084">
        <v>1.00281E-2</v>
      </c>
      <c r="AZ1084">
        <v>1449</v>
      </c>
      <c r="BA1084">
        <v>1449</v>
      </c>
      <c r="BB1084">
        <v>1449</v>
      </c>
      <c r="BC1084">
        <v>1334.79</v>
      </c>
      <c r="BD1084">
        <v>1334.79</v>
      </c>
      <c r="BE1084">
        <v>1334.79</v>
      </c>
      <c r="BF1084">
        <v>1449</v>
      </c>
      <c r="BG1084">
        <v>6.9692100000000007E-2</v>
      </c>
      <c r="BH1084">
        <v>18052.099999999999</v>
      </c>
    </row>
    <row r="1085" spans="1:60" x14ac:dyDescent="0.3">
      <c r="A1085">
        <v>1</v>
      </c>
      <c r="B1085">
        <v>2000</v>
      </c>
      <c r="C1085" t="s">
        <v>574</v>
      </c>
      <c r="D1085">
        <v>1</v>
      </c>
      <c r="E1085">
        <v>34696.400000000001</v>
      </c>
      <c r="F1085">
        <v>34696.400000000001</v>
      </c>
      <c r="G1085">
        <v>18132.8</v>
      </c>
      <c r="H1085">
        <v>27423.1</v>
      </c>
      <c r="I1085">
        <v>18132.8</v>
      </c>
      <c r="J1085">
        <v>34696.400000000001</v>
      </c>
      <c r="K1085">
        <v>137234</v>
      </c>
      <c r="L1085">
        <v>258.74400000000003</v>
      </c>
      <c r="M1085">
        <v>258.74400000000003</v>
      </c>
      <c r="N1085">
        <v>236</v>
      </c>
      <c r="O1085">
        <v>299.49299999999999</v>
      </c>
      <c r="P1085">
        <v>299.49299999999999</v>
      </c>
      <c r="Q1085">
        <v>238.602</v>
      </c>
      <c r="R1085">
        <v>236</v>
      </c>
      <c r="S1085">
        <v>1.13297E-2</v>
      </c>
      <c r="T1085">
        <v>53</v>
      </c>
      <c r="U1085">
        <v>53</v>
      </c>
      <c r="V1085">
        <v>53</v>
      </c>
      <c r="W1085">
        <v>43.276899999999998</v>
      </c>
      <c r="X1085">
        <v>43.276899999999998</v>
      </c>
      <c r="Y1085">
        <v>43.276899999999998</v>
      </c>
      <c r="Z1085">
        <v>53</v>
      </c>
      <c r="AA1085">
        <v>2.43852E-3</v>
      </c>
      <c r="AB1085">
        <v>52</v>
      </c>
      <c r="AC1085">
        <v>52</v>
      </c>
      <c r="AD1085">
        <v>52</v>
      </c>
      <c r="AE1085">
        <v>33.720399999999998</v>
      </c>
      <c r="AF1085">
        <v>33.720399999999998</v>
      </c>
      <c r="AG1085">
        <v>33.720399999999998</v>
      </c>
      <c r="AH1085">
        <v>52</v>
      </c>
      <c r="AI1085">
        <v>3.1273999999999998E-3</v>
      </c>
      <c r="AJ1085">
        <v>1967.57</v>
      </c>
      <c r="AK1085">
        <v>1967.57</v>
      </c>
      <c r="AL1085">
        <v>1805</v>
      </c>
      <c r="AM1085">
        <v>1824.81</v>
      </c>
      <c r="AN1085">
        <v>1824.81</v>
      </c>
      <c r="AO1085">
        <v>1304.93</v>
      </c>
      <c r="AP1085">
        <v>1805</v>
      </c>
      <c r="AQ1085">
        <v>0.104742</v>
      </c>
      <c r="AR1085">
        <v>261</v>
      </c>
      <c r="AS1085">
        <v>261</v>
      </c>
      <c r="AT1085">
        <v>261</v>
      </c>
      <c r="AU1085">
        <v>242.06399999999999</v>
      </c>
      <c r="AV1085">
        <v>242.06399999999999</v>
      </c>
      <c r="AW1085">
        <v>242.06399999999999</v>
      </c>
      <c r="AX1085">
        <v>261</v>
      </c>
      <c r="AY1085">
        <v>1.3894200000000001E-2</v>
      </c>
      <c r="AZ1085">
        <v>1496</v>
      </c>
      <c r="BA1085">
        <v>1496</v>
      </c>
      <c r="BB1085">
        <v>1496</v>
      </c>
      <c r="BC1085">
        <v>1412.56</v>
      </c>
      <c r="BD1085">
        <v>1412.56</v>
      </c>
      <c r="BE1085">
        <v>1412.56</v>
      </c>
      <c r="BF1085">
        <v>1496</v>
      </c>
      <c r="BG1085">
        <v>6.9673700000000005E-2</v>
      </c>
      <c r="BH1085">
        <v>18132.8</v>
      </c>
    </row>
    <row r="1086" spans="1:60" x14ac:dyDescent="0.3">
      <c r="A1086">
        <v>1</v>
      </c>
      <c r="B1086">
        <v>2001</v>
      </c>
      <c r="C1086" t="s">
        <v>574</v>
      </c>
      <c r="D1086">
        <v>1</v>
      </c>
      <c r="E1086">
        <v>36595.5</v>
      </c>
      <c r="F1086">
        <v>36595.5</v>
      </c>
      <c r="G1086">
        <v>19119.3</v>
      </c>
      <c r="H1086">
        <v>29225.3</v>
      </c>
      <c r="I1086">
        <v>19119.3</v>
      </c>
      <c r="J1086">
        <v>36595.5</v>
      </c>
      <c r="K1086">
        <v>133773</v>
      </c>
      <c r="L1086">
        <v>289.42599999999999</v>
      </c>
      <c r="M1086">
        <v>289.42599999999999</v>
      </c>
      <c r="N1086">
        <v>263</v>
      </c>
      <c r="O1086">
        <v>337.95299999999997</v>
      </c>
      <c r="P1086">
        <v>337.95299999999997</v>
      </c>
      <c r="Q1086">
        <v>268.01600000000002</v>
      </c>
      <c r="R1086">
        <v>263</v>
      </c>
      <c r="S1086">
        <v>1.20232E-2</v>
      </c>
      <c r="T1086">
        <v>58</v>
      </c>
      <c r="U1086">
        <v>58</v>
      </c>
      <c r="V1086">
        <v>58</v>
      </c>
      <c r="W1086">
        <v>47.171500000000002</v>
      </c>
      <c r="X1086">
        <v>47.171500000000002</v>
      </c>
      <c r="Y1086">
        <v>47.171500000000002</v>
      </c>
      <c r="Z1086">
        <v>58</v>
      </c>
      <c r="AA1086">
        <v>2.5843200000000002E-3</v>
      </c>
      <c r="AB1086">
        <v>97</v>
      </c>
      <c r="AC1086">
        <v>97</v>
      </c>
      <c r="AD1086">
        <v>97</v>
      </c>
      <c r="AE1086">
        <v>64.204300000000003</v>
      </c>
      <c r="AF1086">
        <v>64.204300000000003</v>
      </c>
      <c r="AG1086">
        <v>64.204300000000003</v>
      </c>
      <c r="AH1086">
        <v>97</v>
      </c>
      <c r="AI1086">
        <v>5.4618899999999996E-3</v>
      </c>
      <c r="AJ1086">
        <v>2077.14</v>
      </c>
      <c r="AK1086">
        <v>2077.14</v>
      </c>
      <c r="AL1086">
        <v>1883</v>
      </c>
      <c r="AM1086">
        <v>1956.79</v>
      </c>
      <c r="AN1086">
        <v>1956.79</v>
      </c>
      <c r="AO1086">
        <v>1365.35</v>
      </c>
      <c r="AP1086">
        <v>1883</v>
      </c>
      <c r="AQ1086">
        <v>0.10595599999999999</v>
      </c>
      <c r="AR1086">
        <v>199</v>
      </c>
      <c r="AS1086">
        <v>199</v>
      </c>
      <c r="AT1086">
        <v>199</v>
      </c>
      <c r="AU1086">
        <v>187.46899999999999</v>
      </c>
      <c r="AV1086">
        <v>187.46899999999999</v>
      </c>
      <c r="AW1086">
        <v>187.46899999999999</v>
      </c>
      <c r="AX1086">
        <v>199</v>
      </c>
      <c r="AY1086">
        <v>1.01511E-2</v>
      </c>
      <c r="AZ1086">
        <v>1572</v>
      </c>
      <c r="BA1086">
        <v>1572</v>
      </c>
      <c r="BB1086">
        <v>1572</v>
      </c>
      <c r="BC1086">
        <v>1503.28</v>
      </c>
      <c r="BD1086">
        <v>1503.28</v>
      </c>
      <c r="BE1086">
        <v>1503.28</v>
      </c>
      <c r="BF1086">
        <v>1572</v>
      </c>
      <c r="BG1086">
        <v>6.96962E-2</v>
      </c>
      <c r="BH1086">
        <v>19119.3</v>
      </c>
    </row>
    <row r="1087" spans="1:60" x14ac:dyDescent="0.3">
      <c r="A1087">
        <v>1</v>
      </c>
      <c r="B1087">
        <v>2002</v>
      </c>
      <c r="C1087" t="s">
        <v>574</v>
      </c>
      <c r="D1087">
        <v>1</v>
      </c>
      <c r="E1087">
        <v>38259.699999999997</v>
      </c>
      <c r="F1087">
        <v>38259.699999999997</v>
      </c>
      <c r="G1087">
        <v>19936.8</v>
      </c>
      <c r="H1087">
        <v>47319</v>
      </c>
      <c r="I1087">
        <v>19936.8</v>
      </c>
      <c r="J1087">
        <v>38259.699999999997</v>
      </c>
      <c r="K1087">
        <v>148932</v>
      </c>
      <c r="L1087">
        <v>397.70800000000003</v>
      </c>
      <c r="M1087">
        <v>397.70800000000003</v>
      </c>
      <c r="N1087">
        <v>361</v>
      </c>
      <c r="O1087">
        <v>466.46</v>
      </c>
      <c r="P1087">
        <v>466.46</v>
      </c>
      <c r="Q1087">
        <v>369.44600000000003</v>
      </c>
      <c r="R1087">
        <v>361</v>
      </c>
      <c r="S1087">
        <v>1.5527600000000001E-2</v>
      </c>
      <c r="T1087">
        <v>75</v>
      </c>
      <c r="U1087">
        <v>75</v>
      </c>
      <c r="V1087">
        <v>75</v>
      </c>
      <c r="W1087">
        <v>61.829700000000003</v>
      </c>
      <c r="X1087">
        <v>61.829700000000003</v>
      </c>
      <c r="Y1087">
        <v>61.829700000000003</v>
      </c>
      <c r="Z1087">
        <v>75</v>
      </c>
      <c r="AA1087">
        <v>3.16454E-3</v>
      </c>
      <c r="AB1087">
        <v>110</v>
      </c>
      <c r="AC1087">
        <v>110</v>
      </c>
      <c r="AD1087">
        <v>110</v>
      </c>
      <c r="AE1087">
        <v>72.799499999999995</v>
      </c>
      <c r="AF1087">
        <v>72.799499999999995</v>
      </c>
      <c r="AG1087">
        <v>72.799499999999995</v>
      </c>
      <c r="AH1087">
        <v>110</v>
      </c>
      <c r="AI1087">
        <v>5.9698499999999996E-3</v>
      </c>
      <c r="AJ1087">
        <v>2007.64</v>
      </c>
      <c r="AK1087">
        <v>2007.64</v>
      </c>
      <c r="AL1087">
        <v>1825</v>
      </c>
      <c r="AM1087">
        <v>1891.56</v>
      </c>
      <c r="AN1087">
        <v>1891.56</v>
      </c>
      <c r="AO1087">
        <v>1343.78</v>
      </c>
      <c r="AP1087">
        <v>1825</v>
      </c>
      <c r="AQ1087">
        <v>9.7337699999999999E-2</v>
      </c>
      <c r="AR1087">
        <v>251</v>
      </c>
      <c r="AS1087">
        <v>251</v>
      </c>
      <c r="AT1087">
        <v>251</v>
      </c>
      <c r="AU1087">
        <v>236.488</v>
      </c>
      <c r="AV1087">
        <v>236.488</v>
      </c>
      <c r="AW1087">
        <v>236.488</v>
      </c>
      <c r="AX1087">
        <v>251</v>
      </c>
      <c r="AY1087">
        <v>1.21694E-2</v>
      </c>
      <c r="AZ1087">
        <v>1655</v>
      </c>
      <c r="BA1087">
        <v>1655</v>
      </c>
      <c r="BB1087">
        <v>1655</v>
      </c>
      <c r="BC1087">
        <v>1589.05</v>
      </c>
      <c r="BD1087">
        <v>1589.05</v>
      </c>
      <c r="BE1087">
        <v>1589.05</v>
      </c>
      <c r="BF1087">
        <v>1655</v>
      </c>
      <c r="BG1087">
        <v>6.9656499999999996E-2</v>
      </c>
      <c r="BH1087">
        <v>19936.8</v>
      </c>
    </row>
    <row r="1088" spans="1:60" x14ac:dyDescent="0.3">
      <c r="A1088">
        <v>1</v>
      </c>
      <c r="B1088">
        <v>2003</v>
      </c>
      <c r="C1088" t="s">
        <v>574</v>
      </c>
      <c r="D1088">
        <v>1</v>
      </c>
      <c r="E1088">
        <v>39826.400000000001</v>
      </c>
      <c r="F1088">
        <v>39826.400000000001</v>
      </c>
      <c r="G1088">
        <v>21074.5</v>
      </c>
      <c r="H1088">
        <v>45959.4</v>
      </c>
      <c r="I1088">
        <v>21074.5</v>
      </c>
      <c r="J1088">
        <v>39826.400000000001</v>
      </c>
      <c r="K1088">
        <v>159301</v>
      </c>
      <c r="L1088">
        <v>387.46499999999997</v>
      </c>
      <c r="M1088">
        <v>387.46499999999997</v>
      </c>
      <c r="N1088">
        <v>353</v>
      </c>
      <c r="O1088">
        <v>450.66500000000002</v>
      </c>
      <c r="P1088">
        <v>450.66500000000002</v>
      </c>
      <c r="Q1088">
        <v>363.76799999999997</v>
      </c>
      <c r="R1088">
        <v>353</v>
      </c>
      <c r="S1088">
        <v>1.4376099999999999E-2</v>
      </c>
      <c r="T1088">
        <v>65</v>
      </c>
      <c r="U1088">
        <v>65</v>
      </c>
      <c r="V1088">
        <v>65</v>
      </c>
      <c r="W1088">
        <v>53.991599999999998</v>
      </c>
      <c r="X1088">
        <v>53.991599999999998</v>
      </c>
      <c r="Y1088">
        <v>53.991599999999998</v>
      </c>
      <c r="Z1088">
        <v>65</v>
      </c>
      <c r="AA1088">
        <v>2.6242800000000001E-3</v>
      </c>
      <c r="AB1088">
        <v>127</v>
      </c>
      <c r="AC1088">
        <v>127</v>
      </c>
      <c r="AD1088">
        <v>127</v>
      </c>
      <c r="AE1088">
        <v>84.890699999999995</v>
      </c>
      <c r="AF1088">
        <v>84.890699999999995</v>
      </c>
      <c r="AG1088">
        <v>84.890699999999995</v>
      </c>
      <c r="AH1088">
        <v>127</v>
      </c>
      <c r="AI1088">
        <v>6.6038599999999996E-3</v>
      </c>
      <c r="AJ1088">
        <v>2717.65</v>
      </c>
      <c r="AK1088">
        <v>2717.65</v>
      </c>
      <c r="AL1088">
        <v>2471</v>
      </c>
      <c r="AM1088">
        <v>2551.67</v>
      </c>
      <c r="AN1088">
        <v>2551.67</v>
      </c>
      <c r="AO1088">
        <v>1833.29</v>
      </c>
      <c r="AP1088">
        <v>2471</v>
      </c>
      <c r="AQ1088">
        <v>0.12650700000000001</v>
      </c>
      <c r="AR1088">
        <v>443</v>
      </c>
      <c r="AS1088">
        <v>443</v>
      </c>
      <c r="AT1088">
        <v>443</v>
      </c>
      <c r="AU1088">
        <v>415.94400000000002</v>
      </c>
      <c r="AV1088">
        <v>415.94400000000002</v>
      </c>
      <c r="AW1088">
        <v>415.94400000000002</v>
      </c>
      <c r="AX1088">
        <v>443</v>
      </c>
      <c r="AY1088">
        <v>2.0621799999999999E-2</v>
      </c>
      <c r="AZ1088">
        <v>1727</v>
      </c>
      <c r="BA1088">
        <v>1727</v>
      </c>
      <c r="BB1088">
        <v>1727</v>
      </c>
      <c r="BC1088">
        <v>1652.26</v>
      </c>
      <c r="BD1088">
        <v>1652.26</v>
      </c>
      <c r="BE1088">
        <v>1652.26</v>
      </c>
      <c r="BF1088">
        <v>1727</v>
      </c>
      <c r="BG1088">
        <v>6.9667800000000002E-2</v>
      </c>
      <c r="BH1088">
        <v>21074.5</v>
      </c>
    </row>
    <row r="1089" spans="1:60" x14ac:dyDescent="0.3">
      <c r="A1089">
        <v>1</v>
      </c>
      <c r="B1089">
        <v>2004</v>
      </c>
      <c r="C1089" t="s">
        <v>574</v>
      </c>
      <c r="D1089">
        <v>1</v>
      </c>
      <c r="E1089">
        <v>40850.800000000003</v>
      </c>
      <c r="F1089">
        <v>40850.800000000003</v>
      </c>
      <c r="G1089">
        <v>21775.9</v>
      </c>
      <c r="H1089">
        <v>34346</v>
      </c>
      <c r="I1089">
        <v>21775.9</v>
      </c>
      <c r="J1089">
        <v>40850.800000000003</v>
      </c>
      <c r="K1089">
        <v>155060</v>
      </c>
      <c r="L1089">
        <v>413.18099999999998</v>
      </c>
      <c r="M1089">
        <v>413.18099999999998</v>
      </c>
      <c r="N1089">
        <v>380</v>
      </c>
      <c r="O1089">
        <v>471.5</v>
      </c>
      <c r="P1089">
        <v>471.5</v>
      </c>
      <c r="Q1089">
        <v>385.49400000000003</v>
      </c>
      <c r="R1089">
        <v>380</v>
      </c>
      <c r="S1089">
        <v>1.49861E-2</v>
      </c>
      <c r="T1089">
        <v>72</v>
      </c>
      <c r="U1089">
        <v>72</v>
      </c>
      <c r="V1089">
        <v>72</v>
      </c>
      <c r="W1089">
        <v>60.177</v>
      </c>
      <c r="X1089">
        <v>60.177</v>
      </c>
      <c r="Y1089">
        <v>60.177</v>
      </c>
      <c r="Z1089">
        <v>72</v>
      </c>
      <c r="AA1089">
        <v>2.7943600000000001E-3</v>
      </c>
      <c r="AB1089">
        <v>131</v>
      </c>
      <c r="AC1089">
        <v>131</v>
      </c>
      <c r="AD1089">
        <v>131</v>
      </c>
      <c r="AE1089">
        <v>88.360299999999995</v>
      </c>
      <c r="AF1089">
        <v>88.360299999999995</v>
      </c>
      <c r="AG1089">
        <v>88.360299999999995</v>
      </c>
      <c r="AH1089">
        <v>131</v>
      </c>
      <c r="AI1089">
        <v>6.5990900000000002E-3</v>
      </c>
      <c r="AJ1089">
        <v>2830.15</v>
      </c>
      <c r="AK1089">
        <v>2830.15</v>
      </c>
      <c r="AL1089">
        <v>2604</v>
      </c>
      <c r="AM1089">
        <v>2657.22</v>
      </c>
      <c r="AN1089">
        <v>2657.22</v>
      </c>
      <c r="AO1089">
        <v>1952.34</v>
      </c>
      <c r="AP1089">
        <v>2604</v>
      </c>
      <c r="AQ1089">
        <v>0.12859499999999999</v>
      </c>
      <c r="AR1089">
        <v>544</v>
      </c>
      <c r="AS1089">
        <v>544</v>
      </c>
      <c r="AT1089">
        <v>544</v>
      </c>
      <c r="AU1089">
        <v>510.76</v>
      </c>
      <c r="AV1089">
        <v>510.76</v>
      </c>
      <c r="AW1089">
        <v>510.76</v>
      </c>
      <c r="AX1089">
        <v>544</v>
      </c>
      <c r="AY1089">
        <v>2.47181E-2</v>
      </c>
      <c r="AZ1089">
        <v>1771</v>
      </c>
      <c r="BA1089">
        <v>1771</v>
      </c>
      <c r="BB1089">
        <v>1771</v>
      </c>
      <c r="BC1089">
        <v>1685.64</v>
      </c>
      <c r="BD1089">
        <v>1685.64</v>
      </c>
      <c r="BE1089">
        <v>1685.64</v>
      </c>
      <c r="BF1089">
        <v>1771</v>
      </c>
      <c r="BG1089">
        <v>6.9652900000000004E-2</v>
      </c>
      <c r="BH1089">
        <v>21775.9</v>
      </c>
    </row>
    <row r="1090" spans="1:60" x14ac:dyDescent="0.3">
      <c r="A1090">
        <v>1</v>
      </c>
      <c r="B1090">
        <v>2005</v>
      </c>
      <c r="C1090" t="s">
        <v>574</v>
      </c>
      <c r="D1090">
        <v>1</v>
      </c>
      <c r="E1090">
        <v>41779.599999999999</v>
      </c>
      <c r="F1090">
        <v>41779.599999999999</v>
      </c>
      <c r="G1090">
        <v>22343.4</v>
      </c>
      <c r="H1090">
        <v>22709.8</v>
      </c>
      <c r="I1090">
        <v>22343.4</v>
      </c>
      <c r="J1090">
        <v>41779.599999999999</v>
      </c>
      <c r="K1090">
        <v>139855</v>
      </c>
      <c r="L1090">
        <v>386.12200000000001</v>
      </c>
      <c r="M1090">
        <v>386.12200000000001</v>
      </c>
      <c r="N1090">
        <v>353</v>
      </c>
      <c r="O1090">
        <v>442.38600000000002</v>
      </c>
      <c r="P1090">
        <v>442.38600000000002</v>
      </c>
      <c r="Q1090">
        <v>352.41800000000001</v>
      </c>
      <c r="R1090">
        <v>353</v>
      </c>
      <c r="S1090">
        <v>1.40593E-2</v>
      </c>
      <c r="T1090">
        <v>59</v>
      </c>
      <c r="U1090">
        <v>59</v>
      </c>
      <c r="V1090">
        <v>59</v>
      </c>
      <c r="W1090">
        <v>48.408799999999999</v>
      </c>
      <c r="X1090">
        <v>48.408799999999999</v>
      </c>
      <c r="Y1090">
        <v>48.408799999999999</v>
      </c>
      <c r="Z1090">
        <v>59</v>
      </c>
      <c r="AA1090">
        <v>2.2940199999999999E-3</v>
      </c>
      <c r="AB1090">
        <v>68</v>
      </c>
      <c r="AC1090">
        <v>68</v>
      </c>
      <c r="AD1090">
        <v>68</v>
      </c>
      <c r="AE1090">
        <v>46.0137</v>
      </c>
      <c r="AF1090">
        <v>46.0137</v>
      </c>
      <c r="AG1090">
        <v>46.0137</v>
      </c>
      <c r="AH1090">
        <v>68</v>
      </c>
      <c r="AI1090">
        <v>3.3459499999999999E-3</v>
      </c>
      <c r="AJ1090">
        <v>3455.16</v>
      </c>
      <c r="AK1090">
        <v>3455.16</v>
      </c>
      <c r="AL1090">
        <v>3161</v>
      </c>
      <c r="AM1090">
        <v>3258.8</v>
      </c>
      <c r="AN1090">
        <v>3258.8</v>
      </c>
      <c r="AO1090">
        <v>2330.9699999999998</v>
      </c>
      <c r="AP1090">
        <v>3161</v>
      </c>
      <c r="AQ1090">
        <v>0.155726</v>
      </c>
      <c r="AR1090">
        <v>789</v>
      </c>
      <c r="AS1090">
        <v>789</v>
      </c>
      <c r="AT1090">
        <v>789</v>
      </c>
      <c r="AU1090">
        <v>744.16099999999994</v>
      </c>
      <c r="AV1090">
        <v>744.16099999999994</v>
      </c>
      <c r="AW1090">
        <v>744.16099999999994</v>
      </c>
      <c r="AX1090">
        <v>789</v>
      </c>
      <c r="AY1090">
        <v>3.5560599999999998E-2</v>
      </c>
      <c r="AZ1090">
        <v>1782</v>
      </c>
      <c r="BA1090">
        <v>1782</v>
      </c>
      <c r="BB1090">
        <v>1782</v>
      </c>
      <c r="BC1090">
        <v>1701.45</v>
      </c>
      <c r="BD1090">
        <v>1701.45</v>
      </c>
      <c r="BE1090">
        <v>1701.45</v>
      </c>
      <c r="BF1090">
        <v>1782</v>
      </c>
      <c r="BG1090">
        <v>6.9659200000000004E-2</v>
      </c>
      <c r="BH1090">
        <v>22343.4</v>
      </c>
    </row>
    <row r="1091" spans="1:60" x14ac:dyDescent="0.3">
      <c r="A1091">
        <v>1</v>
      </c>
      <c r="B1091">
        <v>2006</v>
      </c>
      <c r="C1091" t="s">
        <v>574</v>
      </c>
      <c r="D1091">
        <v>1</v>
      </c>
      <c r="E1091">
        <v>41726.1</v>
      </c>
      <c r="F1091">
        <v>41726.1</v>
      </c>
      <c r="G1091">
        <v>22078.1</v>
      </c>
      <c r="H1091">
        <v>25060.799999999999</v>
      </c>
      <c r="I1091">
        <v>22078.1</v>
      </c>
      <c r="J1091">
        <v>41726.1</v>
      </c>
      <c r="K1091">
        <v>129569</v>
      </c>
      <c r="L1091">
        <v>396.53800000000001</v>
      </c>
      <c r="M1091">
        <v>396.53800000000001</v>
      </c>
      <c r="N1091">
        <v>359</v>
      </c>
      <c r="O1091">
        <v>464.72300000000001</v>
      </c>
      <c r="P1091">
        <v>464.72300000000001</v>
      </c>
      <c r="Q1091">
        <v>366.34100000000001</v>
      </c>
      <c r="R1091">
        <v>359</v>
      </c>
      <c r="S1091">
        <v>1.4336099999999999E-2</v>
      </c>
      <c r="T1091">
        <v>119</v>
      </c>
      <c r="U1091">
        <v>119</v>
      </c>
      <c r="V1091">
        <v>119</v>
      </c>
      <c r="W1091">
        <v>97.721500000000006</v>
      </c>
      <c r="X1091">
        <v>97.721500000000006</v>
      </c>
      <c r="Y1091">
        <v>97.721500000000006</v>
      </c>
      <c r="Z1091">
        <v>119</v>
      </c>
      <c r="AA1091">
        <v>4.7220999999999999E-3</v>
      </c>
      <c r="AB1091">
        <v>11</v>
      </c>
      <c r="AC1091">
        <v>11</v>
      </c>
      <c r="AD1091">
        <v>11</v>
      </c>
      <c r="AE1091">
        <v>7.3452299999999999</v>
      </c>
      <c r="AF1091">
        <v>7.3452299999999999</v>
      </c>
      <c r="AG1091">
        <v>7.3452299999999999</v>
      </c>
      <c r="AH1091">
        <v>11</v>
      </c>
      <c r="AI1091">
        <v>5.5163499999999997E-4</v>
      </c>
      <c r="AJ1091">
        <v>3606.96</v>
      </c>
      <c r="AK1091">
        <v>3606.96</v>
      </c>
      <c r="AL1091">
        <v>3259</v>
      </c>
      <c r="AM1091">
        <v>3411.27</v>
      </c>
      <c r="AN1091">
        <v>3411.27</v>
      </c>
      <c r="AO1091">
        <v>2397.42</v>
      </c>
      <c r="AP1091">
        <v>3259</v>
      </c>
      <c r="AQ1091">
        <v>0.162851</v>
      </c>
      <c r="AR1091">
        <v>629</v>
      </c>
      <c r="AS1091">
        <v>629</v>
      </c>
      <c r="AT1091">
        <v>629</v>
      </c>
      <c r="AU1091">
        <v>594.875</v>
      </c>
      <c r="AV1091">
        <v>594.875</v>
      </c>
      <c r="AW1091">
        <v>594.875</v>
      </c>
      <c r="AX1091">
        <v>629</v>
      </c>
      <c r="AY1091">
        <v>2.8398799999999998E-2</v>
      </c>
      <c r="AZ1091">
        <v>1777</v>
      </c>
      <c r="BA1091">
        <v>1777</v>
      </c>
      <c r="BB1091">
        <v>1777</v>
      </c>
      <c r="BC1091">
        <v>1713.22</v>
      </c>
      <c r="BD1091">
        <v>1713.22</v>
      </c>
      <c r="BE1091">
        <v>1713.22</v>
      </c>
      <c r="BF1091">
        <v>1777</v>
      </c>
      <c r="BG1091">
        <v>6.9676500000000002E-2</v>
      </c>
      <c r="BH1091">
        <v>22078.1</v>
      </c>
    </row>
    <row r="1092" spans="1:60" x14ac:dyDescent="0.3">
      <c r="A1092">
        <v>1</v>
      </c>
      <c r="B1092">
        <v>2007</v>
      </c>
      <c r="C1092" t="s">
        <v>574</v>
      </c>
      <c r="D1092">
        <v>1</v>
      </c>
      <c r="E1092">
        <v>41091.599999999999</v>
      </c>
      <c r="F1092">
        <v>41091.599999999999</v>
      </c>
      <c r="G1092">
        <v>21924.9</v>
      </c>
      <c r="H1092">
        <v>27150</v>
      </c>
      <c r="I1092">
        <v>21924.9</v>
      </c>
      <c r="J1092">
        <v>41091.599999999999</v>
      </c>
      <c r="K1092">
        <v>123525</v>
      </c>
      <c r="L1092">
        <v>453.113</v>
      </c>
      <c r="M1092">
        <v>453.113</v>
      </c>
      <c r="N1092">
        <v>413</v>
      </c>
      <c r="O1092">
        <v>527.51800000000003</v>
      </c>
      <c r="P1092">
        <v>527.51800000000003</v>
      </c>
      <c r="Q1092">
        <v>428.584</v>
      </c>
      <c r="R1092">
        <v>413</v>
      </c>
      <c r="S1092">
        <v>1.5941799999999999E-2</v>
      </c>
      <c r="T1092">
        <v>166</v>
      </c>
      <c r="U1092">
        <v>166</v>
      </c>
      <c r="V1092">
        <v>166</v>
      </c>
      <c r="W1092">
        <v>139.78100000000001</v>
      </c>
      <c r="X1092">
        <v>139.78100000000001</v>
      </c>
      <c r="Y1092">
        <v>139.78100000000001</v>
      </c>
      <c r="Z1092">
        <v>166</v>
      </c>
      <c r="AA1092">
        <v>6.4309800000000002E-3</v>
      </c>
      <c r="AB1092">
        <v>37</v>
      </c>
      <c r="AC1092">
        <v>37</v>
      </c>
      <c r="AD1092">
        <v>37</v>
      </c>
      <c r="AE1092">
        <v>24.787600000000001</v>
      </c>
      <c r="AF1092">
        <v>24.787600000000001</v>
      </c>
      <c r="AG1092">
        <v>24.787600000000001</v>
      </c>
      <c r="AH1092">
        <v>37</v>
      </c>
      <c r="AI1092">
        <v>1.8729E-3</v>
      </c>
      <c r="AJ1092">
        <v>3044.19</v>
      </c>
      <c r="AK1092">
        <v>3044.19</v>
      </c>
      <c r="AL1092">
        <v>2771</v>
      </c>
      <c r="AM1092">
        <v>2840.32</v>
      </c>
      <c r="AN1092">
        <v>2840.32</v>
      </c>
      <c r="AO1092">
        <v>2085.1799999999998</v>
      </c>
      <c r="AP1092">
        <v>2771</v>
      </c>
      <c r="AQ1092">
        <v>0.136299</v>
      </c>
      <c r="AR1092">
        <v>677</v>
      </c>
      <c r="AS1092">
        <v>677</v>
      </c>
      <c r="AT1092">
        <v>677</v>
      </c>
      <c r="AU1092">
        <v>631.66200000000003</v>
      </c>
      <c r="AV1092">
        <v>631.66200000000003</v>
      </c>
      <c r="AW1092">
        <v>631.66200000000003</v>
      </c>
      <c r="AX1092">
        <v>677</v>
      </c>
      <c r="AY1092">
        <v>3.0311600000000001E-2</v>
      </c>
      <c r="AZ1092">
        <v>1798</v>
      </c>
      <c r="BA1092">
        <v>1798</v>
      </c>
      <c r="BB1092">
        <v>1798</v>
      </c>
      <c r="BC1092">
        <v>1722.52</v>
      </c>
      <c r="BD1092">
        <v>1722.52</v>
      </c>
      <c r="BE1092">
        <v>1722.52</v>
      </c>
      <c r="BF1092">
        <v>1798</v>
      </c>
      <c r="BG1092">
        <v>6.9688E-2</v>
      </c>
      <c r="BH1092">
        <v>21924.9</v>
      </c>
    </row>
    <row r="1093" spans="1:60" x14ac:dyDescent="0.3">
      <c r="A1093">
        <v>1</v>
      </c>
      <c r="B1093">
        <v>2008</v>
      </c>
      <c r="C1093" t="s">
        <v>574</v>
      </c>
      <c r="D1093">
        <v>1</v>
      </c>
      <c r="E1093">
        <v>40189</v>
      </c>
      <c r="F1093">
        <v>40189</v>
      </c>
      <c r="G1093">
        <v>22552.3</v>
      </c>
      <c r="H1093">
        <v>15774.9</v>
      </c>
      <c r="I1093">
        <v>22552.3</v>
      </c>
      <c r="J1093">
        <v>40189</v>
      </c>
      <c r="K1093">
        <v>107750</v>
      </c>
      <c r="L1093">
        <v>554.71400000000006</v>
      </c>
      <c r="M1093">
        <v>554.71400000000006</v>
      </c>
      <c r="N1093">
        <v>514</v>
      </c>
      <c r="O1093">
        <v>618.39599999999996</v>
      </c>
      <c r="P1093">
        <v>618.39599999999996</v>
      </c>
      <c r="Q1093">
        <v>520.428</v>
      </c>
      <c r="R1093">
        <v>514</v>
      </c>
      <c r="S1093">
        <v>1.9415000000000002E-2</v>
      </c>
      <c r="T1093">
        <v>163</v>
      </c>
      <c r="U1093">
        <v>163</v>
      </c>
      <c r="V1093">
        <v>163</v>
      </c>
      <c r="W1093">
        <v>137.374</v>
      </c>
      <c r="X1093">
        <v>137.374</v>
      </c>
      <c r="Y1093">
        <v>137.374</v>
      </c>
      <c r="Z1093">
        <v>163</v>
      </c>
      <c r="AA1093">
        <v>6.0803899999999998E-3</v>
      </c>
      <c r="AB1093">
        <v>17</v>
      </c>
      <c r="AC1093">
        <v>17</v>
      </c>
      <c r="AD1093">
        <v>17</v>
      </c>
      <c r="AE1093">
        <v>11.595000000000001</v>
      </c>
      <c r="AF1093">
        <v>11.595000000000001</v>
      </c>
      <c r="AG1093">
        <v>11.595000000000001</v>
      </c>
      <c r="AH1093">
        <v>17</v>
      </c>
      <c r="AI1093">
        <v>8.2836800000000001E-4</v>
      </c>
      <c r="AJ1093">
        <v>2961.68</v>
      </c>
      <c r="AK1093">
        <v>2961.68</v>
      </c>
      <c r="AL1093">
        <v>2750</v>
      </c>
      <c r="AM1093">
        <v>2676.13</v>
      </c>
      <c r="AN1093">
        <v>2676.13</v>
      </c>
      <c r="AO1093">
        <v>2081.85</v>
      </c>
      <c r="AP1093">
        <v>2750</v>
      </c>
      <c r="AQ1093">
        <v>0.131166</v>
      </c>
      <c r="AR1093">
        <v>663</v>
      </c>
      <c r="AS1093">
        <v>663</v>
      </c>
      <c r="AT1093">
        <v>663</v>
      </c>
      <c r="AU1093">
        <v>599.077</v>
      </c>
      <c r="AV1093">
        <v>599.077</v>
      </c>
      <c r="AW1093">
        <v>599.077</v>
      </c>
      <c r="AX1093">
        <v>663</v>
      </c>
      <c r="AY1093">
        <v>2.9362699999999999E-2</v>
      </c>
      <c r="AZ1093">
        <v>1824</v>
      </c>
      <c r="BA1093">
        <v>1824</v>
      </c>
      <c r="BB1093">
        <v>1824</v>
      </c>
      <c r="BC1093">
        <v>1693.44</v>
      </c>
      <c r="BD1093">
        <v>1693.44</v>
      </c>
      <c r="BE1093">
        <v>1693.44</v>
      </c>
      <c r="BF1093">
        <v>1824</v>
      </c>
      <c r="BG1093">
        <v>6.9679400000000002E-2</v>
      </c>
      <c r="BH1093">
        <v>22552.3</v>
      </c>
    </row>
    <row r="1094" spans="1:60" x14ac:dyDescent="0.3">
      <c r="A1094">
        <v>1</v>
      </c>
      <c r="B1094">
        <v>2009</v>
      </c>
      <c r="C1094" t="s">
        <v>574</v>
      </c>
      <c r="D1094">
        <v>1</v>
      </c>
      <c r="E1094">
        <v>38593.4</v>
      </c>
      <c r="F1094">
        <v>38593.4</v>
      </c>
      <c r="G1094">
        <v>23102.1</v>
      </c>
      <c r="H1094">
        <v>13075.5</v>
      </c>
      <c r="I1094">
        <v>23102.1</v>
      </c>
      <c r="J1094">
        <v>38593.4</v>
      </c>
      <c r="K1094">
        <v>92774.7</v>
      </c>
      <c r="L1094">
        <v>519.23099999999999</v>
      </c>
      <c r="M1094">
        <v>519.23099999999999</v>
      </c>
      <c r="N1094">
        <v>486</v>
      </c>
      <c r="O1094">
        <v>550.94299999999998</v>
      </c>
      <c r="P1094">
        <v>550.94299999999998</v>
      </c>
      <c r="Q1094">
        <v>468.32799999999997</v>
      </c>
      <c r="R1094">
        <v>486</v>
      </c>
      <c r="S1094">
        <v>1.8879E-2</v>
      </c>
      <c r="T1094">
        <v>147</v>
      </c>
      <c r="U1094">
        <v>147</v>
      </c>
      <c r="V1094">
        <v>147</v>
      </c>
      <c r="W1094">
        <v>119.60299999999999</v>
      </c>
      <c r="X1094">
        <v>119.60299999999999</v>
      </c>
      <c r="Y1094">
        <v>119.60299999999999</v>
      </c>
      <c r="Z1094">
        <v>147</v>
      </c>
      <c r="AA1094">
        <v>5.489E-3</v>
      </c>
      <c r="AB1094">
        <v>9</v>
      </c>
      <c r="AC1094">
        <v>9</v>
      </c>
      <c r="AD1094">
        <v>9</v>
      </c>
      <c r="AE1094">
        <v>6.1187800000000001</v>
      </c>
      <c r="AF1094">
        <v>6.1187800000000001</v>
      </c>
      <c r="AG1094">
        <v>6.1187800000000001</v>
      </c>
      <c r="AH1094">
        <v>9</v>
      </c>
      <c r="AI1094">
        <v>4.2161400000000001E-4</v>
      </c>
      <c r="AJ1094">
        <v>2816.06</v>
      </c>
      <c r="AK1094">
        <v>2816.06</v>
      </c>
      <c r="AL1094">
        <v>2649</v>
      </c>
      <c r="AM1094">
        <v>2435.41</v>
      </c>
      <c r="AN1094">
        <v>2435.41</v>
      </c>
      <c r="AO1094">
        <v>1948.83</v>
      </c>
      <c r="AP1094">
        <v>2649</v>
      </c>
      <c r="AQ1094">
        <v>0.125109</v>
      </c>
      <c r="AR1094">
        <v>598</v>
      </c>
      <c r="AS1094">
        <v>598</v>
      </c>
      <c r="AT1094">
        <v>598</v>
      </c>
      <c r="AU1094">
        <v>517.16700000000003</v>
      </c>
      <c r="AV1094">
        <v>517.16700000000003</v>
      </c>
      <c r="AW1094">
        <v>517.16700000000003</v>
      </c>
      <c r="AX1094">
        <v>598</v>
      </c>
      <c r="AY1094">
        <v>2.6567299999999999E-2</v>
      </c>
      <c r="AZ1094">
        <v>1812</v>
      </c>
      <c r="BA1094">
        <v>1812</v>
      </c>
      <c r="BB1094">
        <v>1812</v>
      </c>
      <c r="BC1094">
        <v>1609.85</v>
      </c>
      <c r="BD1094">
        <v>1609.85</v>
      </c>
      <c r="BE1094">
        <v>1609.85</v>
      </c>
      <c r="BF1094">
        <v>1812</v>
      </c>
      <c r="BG1094">
        <v>6.9663799999999998E-2</v>
      </c>
      <c r="BH1094">
        <v>23102.1</v>
      </c>
    </row>
    <row r="1095" spans="1:60" x14ac:dyDescent="0.3">
      <c r="A1095">
        <v>1</v>
      </c>
      <c r="B1095">
        <v>2010</v>
      </c>
      <c r="C1095" t="s">
        <v>574</v>
      </c>
      <c r="D1095">
        <v>1</v>
      </c>
      <c r="E1095">
        <v>36385</v>
      </c>
      <c r="F1095">
        <v>36385</v>
      </c>
      <c r="G1095">
        <v>22973.200000000001</v>
      </c>
      <c r="H1095">
        <v>3422.8</v>
      </c>
      <c r="I1095">
        <v>22973.200000000001</v>
      </c>
      <c r="J1095">
        <v>36385</v>
      </c>
      <c r="K1095">
        <v>71780.5</v>
      </c>
      <c r="L1095">
        <v>482.63900000000001</v>
      </c>
      <c r="M1095">
        <v>482.63900000000001</v>
      </c>
      <c r="N1095">
        <v>452</v>
      </c>
      <c r="O1095">
        <v>497.02699999999999</v>
      </c>
      <c r="P1095">
        <v>497.02699999999999</v>
      </c>
      <c r="Q1095">
        <v>420.44299999999998</v>
      </c>
      <c r="R1095">
        <v>452</v>
      </c>
      <c r="S1095">
        <v>1.8979300000000001E-2</v>
      </c>
      <c r="T1095">
        <v>183</v>
      </c>
      <c r="U1095">
        <v>183</v>
      </c>
      <c r="V1095">
        <v>183</v>
      </c>
      <c r="W1095">
        <v>142.44800000000001</v>
      </c>
      <c r="X1095">
        <v>142.44800000000001</v>
      </c>
      <c r="Y1095">
        <v>142.44800000000001</v>
      </c>
      <c r="Z1095">
        <v>183</v>
      </c>
      <c r="AA1095">
        <v>7.2571500000000004E-3</v>
      </c>
      <c r="AB1095">
        <v>42</v>
      </c>
      <c r="AC1095">
        <v>42</v>
      </c>
      <c r="AD1095">
        <v>42</v>
      </c>
      <c r="AE1095">
        <v>27.7195</v>
      </c>
      <c r="AF1095">
        <v>27.7195</v>
      </c>
      <c r="AG1095">
        <v>27.7195</v>
      </c>
      <c r="AH1095">
        <v>42</v>
      </c>
      <c r="AI1095">
        <v>2.0125899999999999E-3</v>
      </c>
      <c r="AJ1095">
        <v>3434.25</v>
      </c>
      <c r="AK1095">
        <v>3434.25</v>
      </c>
      <c r="AL1095">
        <v>3236</v>
      </c>
      <c r="AM1095">
        <v>2844.01</v>
      </c>
      <c r="AN1095">
        <v>2844.01</v>
      </c>
      <c r="AO1095">
        <v>2281.84</v>
      </c>
      <c r="AP1095">
        <v>3236</v>
      </c>
      <c r="AQ1095">
        <v>0.158747</v>
      </c>
      <c r="AR1095">
        <v>649</v>
      </c>
      <c r="AS1095">
        <v>649</v>
      </c>
      <c r="AT1095">
        <v>649</v>
      </c>
      <c r="AU1095">
        <v>537.45799999999997</v>
      </c>
      <c r="AV1095">
        <v>537.45799999999997</v>
      </c>
      <c r="AW1095">
        <v>537.45799999999997</v>
      </c>
      <c r="AX1095">
        <v>649</v>
      </c>
      <c r="AY1095">
        <v>2.9999899999999999E-2</v>
      </c>
      <c r="AZ1095">
        <v>1726</v>
      </c>
      <c r="BA1095">
        <v>1726</v>
      </c>
      <c r="BB1095">
        <v>1726</v>
      </c>
      <c r="BC1095">
        <v>1473.22</v>
      </c>
      <c r="BD1095">
        <v>1473.22</v>
      </c>
      <c r="BE1095">
        <v>1473.22</v>
      </c>
      <c r="BF1095">
        <v>1726</v>
      </c>
      <c r="BG1095">
        <v>6.9695499999999994E-2</v>
      </c>
      <c r="BH1095">
        <v>22973.200000000001</v>
      </c>
    </row>
    <row r="1096" spans="1:60" x14ac:dyDescent="0.3">
      <c r="A1096">
        <v>1</v>
      </c>
      <c r="B1096">
        <v>2011</v>
      </c>
      <c r="C1096" t="s">
        <v>574</v>
      </c>
      <c r="D1096">
        <v>1</v>
      </c>
      <c r="E1096">
        <v>32713.4</v>
      </c>
      <c r="F1096">
        <v>32713.4</v>
      </c>
      <c r="G1096">
        <v>21351</v>
      </c>
      <c r="H1096">
        <v>13192.3</v>
      </c>
      <c r="I1096">
        <v>21351</v>
      </c>
      <c r="J1096">
        <v>32713.4</v>
      </c>
      <c r="K1096">
        <v>64788.7</v>
      </c>
      <c r="L1096">
        <v>491.928</v>
      </c>
      <c r="M1096">
        <v>491.928</v>
      </c>
      <c r="N1096">
        <v>462</v>
      </c>
      <c r="O1096">
        <v>495.67500000000001</v>
      </c>
      <c r="P1096">
        <v>495.67500000000001</v>
      </c>
      <c r="Q1096">
        <v>424.14699999999999</v>
      </c>
      <c r="R1096">
        <v>462</v>
      </c>
      <c r="S1096">
        <v>2.1316600000000002E-2</v>
      </c>
      <c r="T1096">
        <v>143</v>
      </c>
      <c r="U1096">
        <v>143</v>
      </c>
      <c r="V1096">
        <v>143</v>
      </c>
      <c r="W1096">
        <v>108.71599999999999</v>
      </c>
      <c r="X1096">
        <v>108.71599999999999</v>
      </c>
      <c r="Y1096">
        <v>108.71599999999999</v>
      </c>
      <c r="Z1096">
        <v>143</v>
      </c>
      <c r="AA1096">
        <v>6.1669300000000002E-3</v>
      </c>
      <c r="AB1096">
        <v>98</v>
      </c>
      <c r="AC1096">
        <v>98</v>
      </c>
      <c r="AD1096">
        <v>98</v>
      </c>
      <c r="AE1096">
        <v>62.524299999999997</v>
      </c>
      <c r="AF1096">
        <v>62.524299999999997</v>
      </c>
      <c r="AG1096">
        <v>62.524299999999997</v>
      </c>
      <c r="AH1096">
        <v>98</v>
      </c>
      <c r="AI1096">
        <v>5.0759000000000004E-3</v>
      </c>
      <c r="AJ1096">
        <v>2670.29</v>
      </c>
      <c r="AK1096">
        <v>2670.29</v>
      </c>
      <c r="AL1096">
        <v>2526</v>
      </c>
      <c r="AM1096">
        <v>2117.4299999999998</v>
      </c>
      <c r="AN1096">
        <v>2117.4299999999998</v>
      </c>
      <c r="AO1096">
        <v>1734.19</v>
      </c>
      <c r="AP1096">
        <v>2526</v>
      </c>
      <c r="AQ1096">
        <v>0.132628</v>
      </c>
      <c r="AR1096">
        <v>629</v>
      </c>
      <c r="AS1096">
        <v>629</v>
      </c>
      <c r="AT1096">
        <v>629</v>
      </c>
      <c r="AU1096">
        <v>498.77</v>
      </c>
      <c r="AV1096">
        <v>498.77</v>
      </c>
      <c r="AW1096">
        <v>498.77</v>
      </c>
      <c r="AX1096">
        <v>629</v>
      </c>
      <c r="AY1096">
        <v>3.12412E-2</v>
      </c>
      <c r="AZ1096">
        <v>1592</v>
      </c>
      <c r="BA1096">
        <v>1592</v>
      </c>
      <c r="BB1096">
        <v>1592</v>
      </c>
      <c r="BC1096">
        <v>1311.56</v>
      </c>
      <c r="BD1096">
        <v>1311.56</v>
      </c>
      <c r="BE1096">
        <v>1311.56</v>
      </c>
      <c r="BF1096">
        <v>1592</v>
      </c>
      <c r="BG1096">
        <v>6.9687100000000002E-2</v>
      </c>
      <c r="BH1096">
        <v>21351</v>
      </c>
    </row>
    <row r="1097" spans="1:60" x14ac:dyDescent="0.3">
      <c r="A1097">
        <v>1</v>
      </c>
      <c r="B1097">
        <v>2012</v>
      </c>
      <c r="C1097" t="s">
        <v>574</v>
      </c>
      <c r="D1097">
        <v>1</v>
      </c>
      <c r="E1097">
        <v>29061.599999999999</v>
      </c>
      <c r="F1097">
        <v>29061.599999999999</v>
      </c>
      <c r="G1097">
        <v>19793.8</v>
      </c>
      <c r="H1097">
        <v>5831.35</v>
      </c>
      <c r="I1097">
        <v>19793.8</v>
      </c>
      <c r="J1097">
        <v>29061.599999999999</v>
      </c>
      <c r="K1097">
        <v>52744.6</v>
      </c>
      <c r="L1097">
        <v>595.02499999999998</v>
      </c>
      <c r="M1097">
        <v>595.02499999999998</v>
      </c>
      <c r="N1097">
        <v>564</v>
      </c>
      <c r="O1097">
        <v>576.72500000000002</v>
      </c>
      <c r="P1097">
        <v>576.72500000000002</v>
      </c>
      <c r="Q1097">
        <v>505.93900000000002</v>
      </c>
      <c r="R1097">
        <v>564</v>
      </c>
      <c r="S1097">
        <v>2.9091800000000001E-2</v>
      </c>
      <c r="T1097">
        <v>185</v>
      </c>
      <c r="U1097">
        <v>185</v>
      </c>
      <c r="V1097">
        <v>185</v>
      </c>
      <c r="W1097">
        <v>138.255</v>
      </c>
      <c r="X1097">
        <v>138.255</v>
      </c>
      <c r="Y1097">
        <v>138.255</v>
      </c>
      <c r="Z1097">
        <v>185</v>
      </c>
      <c r="AA1097">
        <v>8.7305799999999999E-3</v>
      </c>
      <c r="AB1097">
        <v>49</v>
      </c>
      <c r="AC1097">
        <v>49</v>
      </c>
      <c r="AD1097">
        <v>49</v>
      </c>
      <c r="AE1097">
        <v>30.680800000000001</v>
      </c>
      <c r="AF1097">
        <v>30.680800000000001</v>
      </c>
      <c r="AG1097">
        <v>30.680800000000001</v>
      </c>
      <c r="AH1097">
        <v>49</v>
      </c>
      <c r="AI1097">
        <v>2.7770199999999998E-3</v>
      </c>
      <c r="AJ1097">
        <v>2727.76</v>
      </c>
      <c r="AK1097">
        <v>2727.76</v>
      </c>
      <c r="AL1097">
        <v>2610</v>
      </c>
      <c r="AM1097">
        <v>2067.58</v>
      </c>
      <c r="AN1097">
        <v>2067.58</v>
      </c>
      <c r="AO1097">
        <v>1757.4</v>
      </c>
      <c r="AP1097">
        <v>2610</v>
      </c>
      <c r="AQ1097">
        <v>0.14901700000000001</v>
      </c>
      <c r="AR1097">
        <v>579</v>
      </c>
      <c r="AS1097">
        <v>579</v>
      </c>
      <c r="AT1097">
        <v>579</v>
      </c>
      <c r="AU1097">
        <v>438.86900000000003</v>
      </c>
      <c r="AV1097">
        <v>438.86900000000003</v>
      </c>
      <c r="AW1097">
        <v>438.86900000000003</v>
      </c>
      <c r="AX1097">
        <v>579</v>
      </c>
      <c r="AY1097">
        <v>3.1630800000000001E-2</v>
      </c>
      <c r="AZ1097">
        <v>1440</v>
      </c>
      <c r="BA1097">
        <v>1440</v>
      </c>
      <c r="BB1097">
        <v>1440</v>
      </c>
      <c r="BC1097">
        <v>1138.19</v>
      </c>
      <c r="BD1097">
        <v>1138.19</v>
      </c>
      <c r="BE1097">
        <v>1138.19</v>
      </c>
      <c r="BF1097">
        <v>1440</v>
      </c>
      <c r="BG1097">
        <v>6.9710900000000006E-2</v>
      </c>
      <c r="BH1097">
        <v>19793.8</v>
      </c>
    </row>
    <row r="1098" spans="1:60" x14ac:dyDescent="0.3">
      <c r="A1098">
        <v>1</v>
      </c>
      <c r="B1098">
        <v>2013</v>
      </c>
      <c r="C1098" t="s">
        <v>574</v>
      </c>
      <c r="D1098">
        <v>1</v>
      </c>
      <c r="E1098">
        <v>24983.8</v>
      </c>
      <c r="F1098">
        <v>24983.8</v>
      </c>
      <c r="G1098">
        <v>17758.099999999999</v>
      </c>
      <c r="H1098">
        <v>16744</v>
      </c>
      <c r="I1098">
        <v>17758.099999999999</v>
      </c>
      <c r="J1098">
        <v>24983.8</v>
      </c>
      <c r="K1098">
        <v>54365</v>
      </c>
      <c r="L1098">
        <v>553.73400000000004</v>
      </c>
      <c r="M1098">
        <v>553.73400000000004</v>
      </c>
      <c r="N1098">
        <v>530</v>
      </c>
      <c r="O1098">
        <v>511.05</v>
      </c>
      <c r="P1098">
        <v>511.05</v>
      </c>
      <c r="Q1098">
        <v>456.226</v>
      </c>
      <c r="R1098">
        <v>530</v>
      </c>
      <c r="S1098">
        <v>3.2442100000000001E-2</v>
      </c>
      <c r="T1098">
        <v>191</v>
      </c>
      <c r="U1098">
        <v>191</v>
      </c>
      <c r="V1098">
        <v>191</v>
      </c>
      <c r="W1098">
        <v>138.261</v>
      </c>
      <c r="X1098">
        <v>138.261</v>
      </c>
      <c r="Y1098">
        <v>138.261</v>
      </c>
      <c r="Z1098">
        <v>191</v>
      </c>
      <c r="AA1098">
        <v>1.0398299999999999E-2</v>
      </c>
      <c r="AB1098">
        <v>39</v>
      </c>
      <c r="AC1098">
        <v>39</v>
      </c>
      <c r="AD1098">
        <v>39</v>
      </c>
      <c r="AE1098">
        <v>24.084199999999999</v>
      </c>
      <c r="AF1098">
        <v>24.084199999999999</v>
      </c>
      <c r="AG1098">
        <v>24.084199999999999</v>
      </c>
      <c r="AH1098">
        <v>39</v>
      </c>
      <c r="AI1098">
        <v>2.4993200000000002E-3</v>
      </c>
      <c r="AJ1098">
        <v>2971.58</v>
      </c>
      <c r="AK1098">
        <v>2971.58</v>
      </c>
      <c r="AL1098">
        <v>2871</v>
      </c>
      <c r="AM1098">
        <v>2158.15</v>
      </c>
      <c r="AN1098">
        <v>2158.15</v>
      </c>
      <c r="AO1098">
        <v>1877.79</v>
      </c>
      <c r="AP1098">
        <v>2871</v>
      </c>
      <c r="AQ1098">
        <v>0.18745800000000001</v>
      </c>
      <c r="AR1098">
        <v>506</v>
      </c>
      <c r="AS1098">
        <v>506</v>
      </c>
      <c r="AT1098">
        <v>506</v>
      </c>
      <c r="AU1098">
        <v>367.49</v>
      </c>
      <c r="AV1098">
        <v>367.49</v>
      </c>
      <c r="AW1098">
        <v>367.49</v>
      </c>
      <c r="AX1098">
        <v>506</v>
      </c>
      <c r="AY1098">
        <v>3.1920200000000003E-2</v>
      </c>
      <c r="AZ1098">
        <v>1241</v>
      </c>
      <c r="BA1098">
        <v>1241</v>
      </c>
      <c r="BB1098">
        <v>1241</v>
      </c>
      <c r="BC1098">
        <v>938.98299999999995</v>
      </c>
      <c r="BD1098">
        <v>938.98299999999995</v>
      </c>
      <c r="BE1098">
        <v>938.98299999999995</v>
      </c>
      <c r="BF1098">
        <v>1241</v>
      </c>
      <c r="BG1098">
        <v>6.9723300000000002E-2</v>
      </c>
      <c r="BH1098">
        <v>17758.099999999999</v>
      </c>
    </row>
    <row r="1099" spans="1:60" x14ac:dyDescent="0.3">
      <c r="A1099">
        <v>1</v>
      </c>
      <c r="B1099">
        <v>2014</v>
      </c>
      <c r="C1099" t="s">
        <v>574</v>
      </c>
      <c r="D1099">
        <v>1</v>
      </c>
      <c r="E1099">
        <v>20728</v>
      </c>
      <c r="F1099">
        <v>20728</v>
      </c>
      <c r="G1099">
        <v>14981.5</v>
      </c>
      <c r="H1099">
        <v>18779.900000000001</v>
      </c>
      <c r="I1099">
        <v>14981.5</v>
      </c>
      <c r="J1099">
        <v>20728</v>
      </c>
      <c r="K1099">
        <v>57900.4</v>
      </c>
      <c r="L1099">
        <v>784.447</v>
      </c>
      <c r="M1099">
        <v>784.447</v>
      </c>
      <c r="N1099">
        <v>751</v>
      </c>
      <c r="O1099">
        <v>700.43600000000004</v>
      </c>
      <c r="P1099">
        <v>700.43600000000004</v>
      </c>
      <c r="Q1099">
        <v>615.25400000000002</v>
      </c>
      <c r="R1099">
        <v>751</v>
      </c>
      <c r="S1099">
        <v>5.66054E-2</v>
      </c>
      <c r="T1099">
        <v>236</v>
      </c>
      <c r="U1099">
        <v>236</v>
      </c>
      <c r="V1099">
        <v>236</v>
      </c>
      <c r="W1099">
        <v>162.23099999999999</v>
      </c>
      <c r="X1099">
        <v>162.23099999999999</v>
      </c>
      <c r="Y1099">
        <v>162.23099999999999</v>
      </c>
      <c r="Z1099">
        <v>236</v>
      </c>
      <c r="AA1099">
        <v>1.53136E-2</v>
      </c>
      <c r="AB1099">
        <v>1</v>
      </c>
      <c r="AC1099">
        <v>1</v>
      </c>
      <c r="AD1099">
        <v>1</v>
      </c>
      <c r="AE1099">
        <v>0.59979000000000005</v>
      </c>
      <c r="AF1099">
        <v>0.59979000000000005</v>
      </c>
      <c r="AG1099">
        <v>0.59979000000000005</v>
      </c>
      <c r="AH1099">
        <v>1</v>
      </c>
      <c r="AI1099" s="2">
        <v>7.4076299999999994E-5</v>
      </c>
      <c r="AJ1099">
        <v>1346.64</v>
      </c>
      <c r="AK1099">
        <v>1346.64</v>
      </c>
      <c r="AL1099">
        <v>1303</v>
      </c>
      <c r="AM1099">
        <v>950.97299999999996</v>
      </c>
      <c r="AN1099">
        <v>950.97299999999996</v>
      </c>
      <c r="AO1099">
        <v>812.95699999999999</v>
      </c>
      <c r="AP1099">
        <v>1303</v>
      </c>
      <c r="AQ1099">
        <v>9.9623799999999998E-2</v>
      </c>
      <c r="AR1099">
        <v>391</v>
      </c>
      <c r="AS1099">
        <v>391</v>
      </c>
      <c r="AT1099">
        <v>391</v>
      </c>
      <c r="AU1099">
        <v>276.11700000000002</v>
      </c>
      <c r="AV1099">
        <v>276.11700000000002</v>
      </c>
      <c r="AW1099">
        <v>276.11700000000002</v>
      </c>
      <c r="AX1099">
        <v>391</v>
      </c>
      <c r="AY1099">
        <v>2.8926E-2</v>
      </c>
      <c r="AZ1099">
        <v>1048</v>
      </c>
      <c r="BA1099">
        <v>1048</v>
      </c>
      <c r="BB1099">
        <v>1048</v>
      </c>
      <c r="BC1099">
        <v>765.33500000000004</v>
      </c>
      <c r="BD1099">
        <v>765.33500000000004</v>
      </c>
      <c r="BE1099">
        <v>765.33500000000004</v>
      </c>
      <c r="BF1099">
        <v>1048</v>
      </c>
      <c r="BG1099">
        <v>6.9690500000000002E-2</v>
      </c>
      <c r="BH1099">
        <v>14981.5</v>
      </c>
    </row>
    <row r="1100" spans="1:60" x14ac:dyDescent="0.3">
      <c r="A1100">
        <v>1</v>
      </c>
      <c r="B1100">
        <v>2015</v>
      </c>
      <c r="C1100" t="s">
        <v>574</v>
      </c>
      <c r="D1100">
        <v>1</v>
      </c>
      <c r="E1100">
        <v>18281.400000000001</v>
      </c>
      <c r="F1100">
        <v>18281.400000000001</v>
      </c>
      <c r="G1100">
        <v>12884.6</v>
      </c>
      <c r="H1100">
        <v>3661.21</v>
      </c>
      <c r="I1100">
        <v>12884.6</v>
      </c>
      <c r="J1100">
        <v>18281.400000000001</v>
      </c>
      <c r="K1100">
        <v>46690.2</v>
      </c>
      <c r="L1100">
        <v>447.32499999999999</v>
      </c>
      <c r="M1100">
        <v>447.32499999999999</v>
      </c>
      <c r="N1100">
        <v>440</v>
      </c>
      <c r="O1100">
        <v>286.72800000000001</v>
      </c>
      <c r="P1100">
        <v>286.72800000000001</v>
      </c>
      <c r="Q1100">
        <v>275.661</v>
      </c>
      <c r="R1100">
        <v>440</v>
      </c>
      <c r="S1100">
        <v>4.3042499999999997E-2</v>
      </c>
      <c r="T1100">
        <v>199</v>
      </c>
      <c r="U1100">
        <v>199</v>
      </c>
      <c r="V1100">
        <v>199</v>
      </c>
      <c r="W1100">
        <v>116.08199999999999</v>
      </c>
      <c r="X1100">
        <v>116.08199999999999</v>
      </c>
      <c r="Y1100">
        <v>116.08199999999999</v>
      </c>
      <c r="Z1100">
        <v>199</v>
      </c>
      <c r="AA1100">
        <v>1.6612700000000001E-2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1268.9100000000001</v>
      </c>
      <c r="AK1100">
        <v>1268.9100000000001</v>
      </c>
      <c r="AL1100">
        <v>1110</v>
      </c>
      <c r="AM1100">
        <v>948.49300000000005</v>
      </c>
      <c r="AN1100">
        <v>948.49300000000005</v>
      </c>
      <c r="AO1100">
        <v>668.64200000000005</v>
      </c>
      <c r="AP1100">
        <v>1110</v>
      </c>
      <c r="AQ1100">
        <v>9.4038200000000002E-2</v>
      </c>
      <c r="AR1100">
        <v>317</v>
      </c>
      <c r="AS1100">
        <v>317</v>
      </c>
      <c r="AT1100">
        <v>317</v>
      </c>
      <c r="AU1100">
        <v>236.952</v>
      </c>
      <c r="AV1100">
        <v>236.952</v>
      </c>
      <c r="AW1100">
        <v>236.952</v>
      </c>
      <c r="AX1100">
        <v>317</v>
      </c>
      <c r="AY1100">
        <v>2.3492599999999999E-2</v>
      </c>
      <c r="AZ1100">
        <v>737</v>
      </c>
      <c r="BA1100">
        <v>737</v>
      </c>
      <c r="BB1100">
        <v>737</v>
      </c>
      <c r="BC1100">
        <v>535.86400000000003</v>
      </c>
      <c r="BD1100">
        <v>535.86400000000003</v>
      </c>
      <c r="BE1100">
        <v>535.86400000000003</v>
      </c>
      <c r="BF1100">
        <v>737</v>
      </c>
      <c r="BG1100">
        <v>5.7086900000000003E-2</v>
      </c>
      <c r="BH1100">
        <v>12884.6</v>
      </c>
    </row>
    <row r="1101" spans="1:60" x14ac:dyDescent="0.3">
      <c r="A1101">
        <v>1</v>
      </c>
      <c r="B1101">
        <v>2016</v>
      </c>
      <c r="C1101" t="s">
        <v>574</v>
      </c>
      <c r="D1101">
        <v>1</v>
      </c>
      <c r="E1101">
        <v>16840.3</v>
      </c>
      <c r="F1101">
        <v>16840.3</v>
      </c>
      <c r="G1101">
        <v>11024.5</v>
      </c>
      <c r="H1101">
        <v>13451.6</v>
      </c>
      <c r="I1101">
        <v>11024.5</v>
      </c>
      <c r="J1101">
        <v>16840.3</v>
      </c>
      <c r="K1101">
        <v>48306.9</v>
      </c>
      <c r="L1101">
        <v>311.78399999999999</v>
      </c>
      <c r="M1101">
        <v>311.78399999999999</v>
      </c>
      <c r="N1101">
        <v>305</v>
      </c>
      <c r="O1101">
        <v>195.79400000000001</v>
      </c>
      <c r="P1101">
        <v>195.79400000000001</v>
      </c>
      <c r="Q1101">
        <v>185.58199999999999</v>
      </c>
      <c r="R1101">
        <v>305</v>
      </c>
      <c r="S1101">
        <v>3.4818099999999998E-2</v>
      </c>
      <c r="T1101">
        <v>210</v>
      </c>
      <c r="U1101">
        <v>210</v>
      </c>
      <c r="V1101">
        <v>210</v>
      </c>
      <c r="W1101">
        <v>117.57299999999999</v>
      </c>
      <c r="X1101">
        <v>117.57299999999999</v>
      </c>
      <c r="Y1101">
        <v>117.57299999999999</v>
      </c>
      <c r="Z1101">
        <v>210</v>
      </c>
      <c r="AA1101">
        <v>2.0042299999999999E-2</v>
      </c>
      <c r="AB1101">
        <v>2</v>
      </c>
      <c r="AC1101">
        <v>2</v>
      </c>
      <c r="AD1101">
        <v>2</v>
      </c>
      <c r="AE1101">
        <v>1.0984499999999999</v>
      </c>
      <c r="AF1101">
        <v>1.0984499999999999</v>
      </c>
      <c r="AG1101">
        <v>1.0984499999999999</v>
      </c>
      <c r="AH1101">
        <v>2</v>
      </c>
      <c r="AI1101">
        <v>1.96415E-4</v>
      </c>
      <c r="AJ1101">
        <v>643.09699999999998</v>
      </c>
      <c r="AK1101">
        <v>643.09699999999998</v>
      </c>
      <c r="AL1101">
        <v>547</v>
      </c>
      <c r="AM1101">
        <v>498.892</v>
      </c>
      <c r="AN1101">
        <v>498.892</v>
      </c>
      <c r="AO1101">
        <v>320.90100000000001</v>
      </c>
      <c r="AP1101">
        <v>547</v>
      </c>
      <c r="AQ1101">
        <v>5.2603700000000003E-2</v>
      </c>
      <c r="AR1101">
        <v>231</v>
      </c>
      <c r="AS1101">
        <v>231</v>
      </c>
      <c r="AT1101">
        <v>231</v>
      </c>
      <c r="AU1101">
        <v>179.202</v>
      </c>
      <c r="AV1101">
        <v>179.202</v>
      </c>
      <c r="AW1101">
        <v>179.202</v>
      </c>
      <c r="AX1101">
        <v>231</v>
      </c>
      <c r="AY1101">
        <v>1.8895200000000001E-2</v>
      </c>
      <c r="AZ1101">
        <v>228</v>
      </c>
      <c r="BA1101">
        <v>228</v>
      </c>
      <c r="BB1101">
        <v>228</v>
      </c>
      <c r="BC1101">
        <v>172.05500000000001</v>
      </c>
      <c r="BD1101">
        <v>172.05500000000001</v>
      </c>
      <c r="BE1101">
        <v>172.05500000000001</v>
      </c>
      <c r="BF1101">
        <v>228</v>
      </c>
      <c r="BG1101">
        <v>1.94982E-2</v>
      </c>
      <c r="BH1101">
        <v>11024.5</v>
      </c>
    </row>
    <row r="1102" spans="1:60" x14ac:dyDescent="0.3">
      <c r="A1102">
        <v>1</v>
      </c>
      <c r="B1102">
        <v>2017</v>
      </c>
      <c r="C1102" t="s">
        <v>574</v>
      </c>
      <c r="D1102">
        <v>1</v>
      </c>
      <c r="E1102">
        <v>16721.7</v>
      </c>
      <c r="F1102">
        <v>16721.7</v>
      </c>
      <c r="G1102">
        <v>10352.6</v>
      </c>
      <c r="H1102">
        <v>22031.1</v>
      </c>
      <c r="I1102">
        <v>10352.6</v>
      </c>
      <c r="J1102">
        <v>16721.7</v>
      </c>
      <c r="K1102">
        <v>59002.3</v>
      </c>
      <c r="L1102">
        <v>128.51</v>
      </c>
      <c r="M1102">
        <v>128.51</v>
      </c>
      <c r="N1102">
        <v>125</v>
      </c>
      <c r="O1102">
        <v>82.013000000000005</v>
      </c>
      <c r="P1102">
        <v>82.013000000000005</v>
      </c>
      <c r="Q1102">
        <v>76.645600000000002</v>
      </c>
      <c r="R1102">
        <v>125</v>
      </c>
      <c r="S1102">
        <v>1.52982E-2</v>
      </c>
      <c r="T1102">
        <v>147</v>
      </c>
      <c r="U1102">
        <v>147</v>
      </c>
      <c r="V1102">
        <v>147</v>
      </c>
      <c r="W1102">
        <v>82.112099999999998</v>
      </c>
      <c r="X1102">
        <v>82.112099999999998</v>
      </c>
      <c r="Y1102">
        <v>82.112099999999998</v>
      </c>
      <c r="Z1102">
        <v>147</v>
      </c>
      <c r="AA1102">
        <v>1.48013E-2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544.24900000000002</v>
      </c>
      <c r="AK1102">
        <v>544.24900000000002</v>
      </c>
      <c r="AL1102">
        <v>442</v>
      </c>
      <c r="AM1102">
        <v>451.36700000000002</v>
      </c>
      <c r="AN1102">
        <v>451.36700000000002</v>
      </c>
      <c r="AO1102">
        <v>261.52800000000002</v>
      </c>
      <c r="AP1102">
        <v>442</v>
      </c>
      <c r="AQ1102">
        <v>4.4720099999999999E-2</v>
      </c>
      <c r="AR1102">
        <v>270</v>
      </c>
      <c r="AS1102">
        <v>270</v>
      </c>
      <c r="AT1102">
        <v>270</v>
      </c>
      <c r="AU1102">
        <v>223.922</v>
      </c>
      <c r="AV1102">
        <v>223.922</v>
      </c>
      <c r="AW1102">
        <v>223.922</v>
      </c>
      <c r="AX1102">
        <v>270</v>
      </c>
      <c r="AY1102">
        <v>2.21855E-2</v>
      </c>
      <c r="AZ1102">
        <v>223</v>
      </c>
      <c r="BA1102">
        <v>223</v>
      </c>
      <c r="BB1102">
        <v>223</v>
      </c>
      <c r="BC1102">
        <v>176.07400000000001</v>
      </c>
      <c r="BD1102">
        <v>176.07400000000001</v>
      </c>
      <c r="BE1102">
        <v>176.07400000000001</v>
      </c>
      <c r="BF1102">
        <v>223</v>
      </c>
      <c r="BG1102">
        <v>1.9434099999999999E-2</v>
      </c>
      <c r="BH1102">
        <v>10352.6</v>
      </c>
    </row>
    <row r="1103" spans="1:60" x14ac:dyDescent="0.3">
      <c r="A1103">
        <v>1</v>
      </c>
      <c r="B1103">
        <v>2018</v>
      </c>
      <c r="C1103" t="s">
        <v>574</v>
      </c>
      <c r="D1103">
        <v>1</v>
      </c>
      <c r="E1103">
        <v>17178.2</v>
      </c>
      <c r="F1103">
        <v>17178.2</v>
      </c>
      <c r="G1103">
        <v>10313.299999999999</v>
      </c>
      <c r="H1103">
        <v>22018.799999999999</v>
      </c>
      <c r="I1103">
        <v>10313.299999999999</v>
      </c>
      <c r="J1103">
        <v>17178.2</v>
      </c>
      <c r="K1103">
        <v>67534.600000000006</v>
      </c>
      <c r="L1103">
        <v>166.488</v>
      </c>
      <c r="M1103">
        <v>166.488</v>
      </c>
      <c r="N1103">
        <v>160</v>
      </c>
      <c r="O1103">
        <v>112.331</v>
      </c>
      <c r="P1103">
        <v>112.331</v>
      </c>
      <c r="Q1103">
        <v>102.50700000000001</v>
      </c>
      <c r="R1103">
        <v>160</v>
      </c>
      <c r="S1103">
        <v>1.9458900000000001E-2</v>
      </c>
      <c r="T1103">
        <v>267</v>
      </c>
      <c r="U1103">
        <v>267</v>
      </c>
      <c r="V1103">
        <v>267</v>
      </c>
      <c r="W1103">
        <v>154.078</v>
      </c>
      <c r="X1103">
        <v>154.078</v>
      </c>
      <c r="Y1103">
        <v>154.078</v>
      </c>
      <c r="Z1103">
        <v>267</v>
      </c>
      <c r="AA1103">
        <v>2.6722800000000001E-2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398.86700000000002</v>
      </c>
      <c r="AK1103">
        <v>398.86700000000002</v>
      </c>
      <c r="AL1103">
        <v>313</v>
      </c>
      <c r="AM1103">
        <v>342.82</v>
      </c>
      <c r="AN1103">
        <v>342.82</v>
      </c>
      <c r="AO1103">
        <v>195.005</v>
      </c>
      <c r="AP1103">
        <v>313</v>
      </c>
      <c r="AQ1103">
        <v>3.1057100000000001E-2</v>
      </c>
      <c r="AR1103">
        <v>61</v>
      </c>
      <c r="AS1103">
        <v>61</v>
      </c>
      <c r="AT1103">
        <v>61</v>
      </c>
      <c r="AU1103">
        <v>52.4285</v>
      </c>
      <c r="AV1103">
        <v>52.4285</v>
      </c>
      <c r="AW1103">
        <v>52.4285</v>
      </c>
      <c r="AX1103">
        <v>61</v>
      </c>
      <c r="AY1103">
        <v>4.7496700000000001E-3</v>
      </c>
      <c r="AZ1103">
        <v>156</v>
      </c>
      <c r="BA1103">
        <v>156</v>
      </c>
      <c r="BB1103">
        <v>156</v>
      </c>
      <c r="BC1103">
        <v>126.818</v>
      </c>
      <c r="BD1103">
        <v>126.818</v>
      </c>
      <c r="BE1103">
        <v>126.818</v>
      </c>
      <c r="BF1103">
        <v>156</v>
      </c>
      <c r="BG1103">
        <v>1.3178E-2</v>
      </c>
      <c r="BH1103">
        <v>10313.299999999999</v>
      </c>
    </row>
    <row r="1104" spans="1:60" x14ac:dyDescent="0.3">
      <c r="A1104">
        <v>1</v>
      </c>
      <c r="B1104">
        <v>2019</v>
      </c>
      <c r="C1104" t="s">
        <v>1490</v>
      </c>
      <c r="D1104">
        <v>1</v>
      </c>
      <c r="E1104">
        <v>18321.2</v>
      </c>
      <c r="F1104">
        <v>18321.2</v>
      </c>
      <c r="G1104">
        <v>10884</v>
      </c>
      <c r="H1104">
        <v>22020</v>
      </c>
      <c r="I1104">
        <v>10884</v>
      </c>
      <c r="J1104">
        <v>18321.2</v>
      </c>
      <c r="K1104">
        <v>74447.899999999994</v>
      </c>
      <c r="L1104">
        <v>258.68299999999999</v>
      </c>
      <c r="M1104">
        <v>258.68299999999999</v>
      </c>
      <c r="N1104">
        <v>247.79400000000001</v>
      </c>
      <c r="O1104">
        <v>205.12100000000001</v>
      </c>
      <c r="P1104">
        <v>205.12100000000001</v>
      </c>
      <c r="Q1104">
        <v>183.89400000000001</v>
      </c>
      <c r="R1104" t="s">
        <v>106</v>
      </c>
      <c r="S1104">
        <v>2.6436000000000001E-2</v>
      </c>
      <c r="T1104">
        <v>162.27000000000001</v>
      </c>
      <c r="U1104">
        <v>162.27000000000001</v>
      </c>
      <c r="V1104">
        <v>162.27000000000001</v>
      </c>
      <c r="W1104">
        <v>104.553</v>
      </c>
      <c r="X1104">
        <v>104.553</v>
      </c>
      <c r="Y1104">
        <v>104.553</v>
      </c>
      <c r="Z1104" t="s">
        <v>106</v>
      </c>
      <c r="AA1104">
        <v>1.4605399999999999E-2</v>
      </c>
      <c r="AB1104">
        <v>0.43020399999999998</v>
      </c>
      <c r="AC1104">
        <v>0.43020399999999998</v>
      </c>
      <c r="AD1104">
        <v>0.43020399999999998</v>
      </c>
      <c r="AE1104">
        <v>0.25691599999999998</v>
      </c>
      <c r="AF1104">
        <v>0.25691599999999998</v>
      </c>
      <c r="AG1104">
        <v>0.25691599999999998</v>
      </c>
      <c r="AH1104" t="s">
        <v>106</v>
      </c>
      <c r="AI1104" s="2">
        <v>4.2256199999999997E-5</v>
      </c>
      <c r="AJ1104">
        <v>647.28300000000002</v>
      </c>
      <c r="AK1104">
        <v>647.28300000000002</v>
      </c>
      <c r="AL1104">
        <v>536.72699999999998</v>
      </c>
      <c r="AM1104">
        <v>547.90099999999995</v>
      </c>
      <c r="AN1104">
        <v>547.90099999999995</v>
      </c>
      <c r="AO1104">
        <v>351.26</v>
      </c>
      <c r="AP1104" t="s">
        <v>106</v>
      </c>
      <c r="AQ1104">
        <v>5.03095E-2</v>
      </c>
      <c r="AR1104">
        <v>197.47300000000001</v>
      </c>
      <c r="AS1104">
        <v>197.47300000000001</v>
      </c>
      <c r="AT1104">
        <v>197.47300000000001</v>
      </c>
      <c r="AU1104">
        <v>167.154</v>
      </c>
      <c r="AV1104">
        <v>167.154</v>
      </c>
      <c r="AW1104">
        <v>167.154</v>
      </c>
      <c r="AX1104" t="s">
        <v>106</v>
      </c>
      <c r="AY1104">
        <v>1.53484E-2</v>
      </c>
      <c r="AZ1104">
        <v>343.47199999999998</v>
      </c>
      <c r="BA1104">
        <v>343.47199999999998</v>
      </c>
      <c r="BB1104">
        <v>343.47199999999998</v>
      </c>
      <c r="BC1104">
        <v>284.38299999999998</v>
      </c>
      <c r="BD1104">
        <v>284.38299999999998</v>
      </c>
      <c r="BE1104">
        <v>284.38299999999998</v>
      </c>
      <c r="BF1104" t="s">
        <v>106</v>
      </c>
      <c r="BG1104">
        <v>2.79458E-2</v>
      </c>
      <c r="BH1104">
        <v>10884</v>
      </c>
    </row>
    <row r="1106" spans="1:35" x14ac:dyDescent="0.3">
      <c r="A1106" t="s">
        <v>575</v>
      </c>
      <c r="B1106">
        <v>22036.400000000001</v>
      </c>
    </row>
    <row r="1107" spans="1:35" x14ac:dyDescent="0.3">
      <c r="A1107" t="s">
        <v>576</v>
      </c>
    </row>
    <row r="1108" spans="1:35" x14ac:dyDescent="0.3">
      <c r="A1108" t="s">
        <v>577</v>
      </c>
      <c r="B1108">
        <v>1</v>
      </c>
      <c r="C1108" t="s">
        <v>15</v>
      </c>
      <c r="D1108" t="s">
        <v>1475</v>
      </c>
    </row>
    <row r="1109" spans="1:35" x14ac:dyDescent="0.3">
      <c r="A1109" t="s">
        <v>578</v>
      </c>
      <c r="B1109">
        <v>4</v>
      </c>
      <c r="C1109" t="s">
        <v>15</v>
      </c>
      <c r="D1109" t="s">
        <v>1552</v>
      </c>
    </row>
    <row r="1110" spans="1:35" x14ac:dyDescent="0.3">
      <c r="A1110" t="s">
        <v>579</v>
      </c>
      <c r="B1110">
        <v>2</v>
      </c>
      <c r="C1110" t="s">
        <v>15</v>
      </c>
      <c r="D1110" t="s">
        <v>289</v>
      </c>
    </row>
    <row r="1111" spans="1:35" x14ac:dyDescent="0.3">
      <c r="A1111" t="s">
        <v>477</v>
      </c>
      <c r="B1111" t="s">
        <v>516</v>
      </c>
      <c r="C1111" t="s">
        <v>580</v>
      </c>
      <c r="D1111" t="s">
        <v>581</v>
      </c>
      <c r="E1111" t="s">
        <v>582</v>
      </c>
      <c r="F1111" t="s">
        <v>583</v>
      </c>
      <c r="G1111" t="s">
        <v>584</v>
      </c>
      <c r="H1111" t="s">
        <v>585</v>
      </c>
      <c r="I1111" t="s">
        <v>586</v>
      </c>
      <c r="J1111" t="s">
        <v>587</v>
      </c>
      <c r="K1111" t="s">
        <v>588</v>
      </c>
      <c r="L1111" t="s">
        <v>503</v>
      </c>
      <c r="M1111" t="s">
        <v>589</v>
      </c>
      <c r="N1111" t="s">
        <v>516</v>
      </c>
      <c r="O1111" t="s">
        <v>580</v>
      </c>
      <c r="P1111" t="s">
        <v>590</v>
      </c>
      <c r="Q1111" t="s">
        <v>591</v>
      </c>
      <c r="R1111" t="s">
        <v>592</v>
      </c>
      <c r="S1111" t="s">
        <v>593</v>
      </c>
      <c r="T1111" t="s">
        <v>594</v>
      </c>
      <c r="U1111" t="s">
        <v>595</v>
      </c>
      <c r="V1111" t="s">
        <v>596</v>
      </c>
      <c r="W1111" t="s">
        <v>597</v>
      </c>
      <c r="X1111" t="s">
        <v>598</v>
      </c>
      <c r="Y1111" t="s">
        <v>599</v>
      </c>
      <c r="Z1111" t="s">
        <v>600</v>
      </c>
      <c r="AA1111" t="s">
        <v>601</v>
      </c>
      <c r="AB1111" t="s">
        <v>602</v>
      </c>
      <c r="AC1111" t="s">
        <v>603</v>
      </c>
      <c r="AD1111" t="s">
        <v>604</v>
      </c>
      <c r="AE1111" t="s">
        <v>605</v>
      </c>
      <c r="AF1111" t="s">
        <v>606</v>
      </c>
      <c r="AG1111" t="s">
        <v>607</v>
      </c>
      <c r="AH1111" t="s">
        <v>608</v>
      </c>
      <c r="AI1111" t="s">
        <v>609</v>
      </c>
    </row>
    <row r="1112" spans="1:35" x14ac:dyDescent="0.3">
      <c r="A1112">
        <v>1985</v>
      </c>
      <c r="B1112">
        <v>35038</v>
      </c>
      <c r="C1112">
        <v>35038</v>
      </c>
      <c r="D1112">
        <v>43296.3</v>
      </c>
      <c r="E1112">
        <v>22952.6</v>
      </c>
      <c r="F1112">
        <v>1.04158</v>
      </c>
      <c r="G1112">
        <v>0.53012899999999996</v>
      </c>
      <c r="H1112">
        <v>0.51436199999999999</v>
      </c>
      <c r="I1112">
        <v>0.125776</v>
      </c>
      <c r="J1112">
        <v>12.32</v>
      </c>
      <c r="K1112">
        <v>0.57301800000000003</v>
      </c>
      <c r="L1112">
        <v>8.2478099999999999E-2</v>
      </c>
      <c r="M1112" t="s">
        <v>610</v>
      </c>
      <c r="N1112">
        <v>32258.2</v>
      </c>
      <c r="O1112">
        <v>32258.2</v>
      </c>
      <c r="P1112">
        <v>51737.2</v>
      </c>
      <c r="Q1112">
        <v>4.4486499999999998</v>
      </c>
      <c r="R1112">
        <v>2741.62</v>
      </c>
      <c r="S1112">
        <v>2741.62</v>
      </c>
      <c r="T1112">
        <v>2707</v>
      </c>
      <c r="U1112">
        <v>8.1111900000000006</v>
      </c>
      <c r="V1112">
        <v>24809.5</v>
      </c>
      <c r="W1112">
        <v>861.85699999999997</v>
      </c>
      <c r="X1112">
        <v>8.4989899999999993E-2</v>
      </c>
      <c r="Y1112" t="s">
        <v>610</v>
      </c>
      <c r="Z1112">
        <v>9.1637800000000005E-2</v>
      </c>
      <c r="AA1112">
        <v>0.112438</v>
      </c>
      <c r="AB1112">
        <v>2741.62</v>
      </c>
      <c r="AC1112">
        <v>2741.62</v>
      </c>
      <c r="AD1112">
        <v>2707</v>
      </c>
      <c r="AE1112">
        <v>1684.29</v>
      </c>
      <c r="AF1112">
        <v>1684.29</v>
      </c>
      <c r="AG1112">
        <v>1571.27</v>
      </c>
      <c r="AH1112">
        <v>0.114217</v>
      </c>
      <c r="AI1112">
        <v>8.2478099999999999E-2</v>
      </c>
    </row>
    <row r="1113" spans="1:35" x14ac:dyDescent="0.3">
      <c r="A1113">
        <v>1986</v>
      </c>
      <c r="B1113">
        <v>32910.800000000003</v>
      </c>
      <c r="C1113">
        <v>32910.800000000003</v>
      </c>
      <c r="D1113">
        <v>43296.3</v>
      </c>
      <c r="E1113">
        <v>20945.900000000001</v>
      </c>
      <c r="F1113">
        <v>0.95051200000000002</v>
      </c>
      <c r="G1113">
        <v>0.48377999999999999</v>
      </c>
      <c r="H1113">
        <v>0.56509900000000002</v>
      </c>
      <c r="I1113">
        <v>0.13632</v>
      </c>
      <c r="J1113">
        <v>12.32</v>
      </c>
      <c r="K1113">
        <v>0.50668299999999999</v>
      </c>
      <c r="L1113">
        <v>8.6080000000000004E-2</v>
      </c>
      <c r="M1113" t="s">
        <v>610</v>
      </c>
      <c r="N1113">
        <v>30109</v>
      </c>
      <c r="O1113">
        <v>30109</v>
      </c>
      <c r="P1113">
        <v>41679.599999999999</v>
      </c>
      <c r="Q1113">
        <v>4.9950999999999999</v>
      </c>
      <c r="R1113">
        <v>2936.22</v>
      </c>
      <c r="S1113">
        <v>2936.22</v>
      </c>
      <c r="T1113">
        <v>2868</v>
      </c>
      <c r="U1113">
        <v>7.8721500000000004</v>
      </c>
      <c r="V1113">
        <v>21937.5</v>
      </c>
      <c r="W1113">
        <v>2469.42</v>
      </c>
      <c r="X1113">
        <v>9.7519599999999998E-2</v>
      </c>
      <c r="Y1113" t="s">
        <v>610</v>
      </c>
      <c r="Z1113">
        <v>0.108808</v>
      </c>
      <c r="AA1113">
        <v>0.13388</v>
      </c>
      <c r="AB1113">
        <v>2936.22</v>
      </c>
      <c r="AC1113">
        <v>2936.22</v>
      </c>
      <c r="AD1113">
        <v>2868</v>
      </c>
      <c r="AE1113">
        <v>1875.2</v>
      </c>
      <c r="AF1113">
        <v>1875.2</v>
      </c>
      <c r="AG1113">
        <v>1689.16</v>
      </c>
      <c r="AH1113">
        <v>0.13628199999999999</v>
      </c>
      <c r="AI1113">
        <v>8.6080000000000004E-2</v>
      </c>
    </row>
    <row r="1114" spans="1:35" x14ac:dyDescent="0.3">
      <c r="A1114">
        <v>1987</v>
      </c>
      <c r="B1114">
        <v>29473.8</v>
      </c>
      <c r="C1114">
        <v>29473.8</v>
      </c>
      <c r="D1114">
        <v>43296.3</v>
      </c>
      <c r="E1114">
        <v>17736.900000000001</v>
      </c>
      <c r="F1114">
        <v>0.80489299999999997</v>
      </c>
      <c r="G1114">
        <v>0.40966399999999997</v>
      </c>
      <c r="H1114">
        <v>0.64623200000000003</v>
      </c>
      <c r="I1114">
        <v>0.15210699999999999</v>
      </c>
      <c r="J1114">
        <v>12.32</v>
      </c>
      <c r="K1114">
        <v>0.45388299999999998</v>
      </c>
      <c r="L1114">
        <v>9.3423500000000007E-2</v>
      </c>
      <c r="M1114" t="s">
        <v>610</v>
      </c>
      <c r="N1114">
        <v>27479.200000000001</v>
      </c>
      <c r="O1114">
        <v>27479.200000000001</v>
      </c>
      <c r="P1114">
        <v>51588.2</v>
      </c>
      <c r="Q1114">
        <v>3.52535</v>
      </c>
      <c r="R1114">
        <v>3488.93</v>
      </c>
      <c r="S1114">
        <v>3488.93</v>
      </c>
      <c r="T1114">
        <v>3391</v>
      </c>
      <c r="U1114">
        <v>7.77644</v>
      </c>
      <c r="V1114">
        <v>19651.400000000001</v>
      </c>
      <c r="W1114">
        <v>20457.900000000001</v>
      </c>
      <c r="X1114">
        <v>0.126966</v>
      </c>
      <c r="Y1114" t="s">
        <v>610</v>
      </c>
      <c r="Z1114">
        <v>0.14391399999999999</v>
      </c>
      <c r="AA1114">
        <v>0.177563</v>
      </c>
      <c r="AB1114">
        <v>3488.93</v>
      </c>
      <c r="AC1114">
        <v>3488.93</v>
      </c>
      <c r="AD1114">
        <v>3391</v>
      </c>
      <c r="AE1114">
        <v>2281.41</v>
      </c>
      <c r="AF1114">
        <v>2281.41</v>
      </c>
      <c r="AG1114">
        <v>2057.04</v>
      </c>
      <c r="AH1114">
        <v>0.18060699999999999</v>
      </c>
      <c r="AI1114">
        <v>9.3423500000000007E-2</v>
      </c>
    </row>
    <row r="1115" spans="1:35" x14ac:dyDescent="0.3">
      <c r="A1115">
        <v>1988</v>
      </c>
      <c r="B1115">
        <v>32165</v>
      </c>
      <c r="C1115">
        <v>32165</v>
      </c>
      <c r="D1115">
        <v>43296.3</v>
      </c>
      <c r="E1115">
        <v>20252.5</v>
      </c>
      <c r="F1115">
        <v>0.91904799999999998</v>
      </c>
      <c r="G1115">
        <v>0.46776499999999999</v>
      </c>
      <c r="H1115">
        <v>0.58262999999999998</v>
      </c>
      <c r="I1115">
        <v>0.13951</v>
      </c>
      <c r="J1115">
        <v>12.32</v>
      </c>
      <c r="K1115">
        <v>0.41226200000000002</v>
      </c>
      <c r="L1115">
        <v>9.4079800000000005E-2</v>
      </c>
      <c r="M1115" t="s">
        <v>610</v>
      </c>
      <c r="N1115">
        <v>24240.9</v>
      </c>
      <c r="O1115">
        <v>24240.9</v>
      </c>
      <c r="P1115">
        <v>54685.7</v>
      </c>
      <c r="Q1115">
        <v>3.0350299999999999</v>
      </c>
      <c r="R1115">
        <v>2572.12</v>
      </c>
      <c r="S1115">
        <v>2572.12</v>
      </c>
      <c r="T1115">
        <v>2544</v>
      </c>
      <c r="U1115">
        <v>7.7599200000000002</v>
      </c>
      <c r="V1115">
        <v>17849.400000000001</v>
      </c>
      <c r="W1115">
        <v>16118.8</v>
      </c>
      <c r="X1115">
        <v>0.10610700000000001</v>
      </c>
      <c r="Y1115" t="s">
        <v>610</v>
      </c>
      <c r="Z1115">
        <v>0.113832</v>
      </c>
      <c r="AA1115">
        <v>0.14050399999999999</v>
      </c>
      <c r="AB1115">
        <v>2572.12</v>
      </c>
      <c r="AC1115">
        <v>2572.12</v>
      </c>
      <c r="AD1115">
        <v>2544</v>
      </c>
      <c r="AE1115">
        <v>1701.89</v>
      </c>
      <c r="AF1115">
        <v>1701.89</v>
      </c>
      <c r="AG1115">
        <v>1631.61</v>
      </c>
      <c r="AH1115">
        <v>0.14421</v>
      </c>
      <c r="AI1115">
        <v>9.4079800000000005E-2</v>
      </c>
    </row>
    <row r="1116" spans="1:35" x14ac:dyDescent="0.3">
      <c r="A1116">
        <v>1989</v>
      </c>
      <c r="B1116">
        <v>32012.9</v>
      </c>
      <c r="C1116">
        <v>32012.9</v>
      </c>
      <c r="D1116">
        <v>43296.3</v>
      </c>
      <c r="E1116">
        <v>20115</v>
      </c>
      <c r="F1116">
        <v>0.91280600000000001</v>
      </c>
      <c r="G1116">
        <v>0.46458899999999997</v>
      </c>
      <c r="H1116">
        <v>0.58610799999999996</v>
      </c>
      <c r="I1116">
        <v>0.13997499999999999</v>
      </c>
      <c r="J1116">
        <v>12.32</v>
      </c>
      <c r="K1116">
        <v>0.39413399999999998</v>
      </c>
      <c r="L1116">
        <v>0.111596</v>
      </c>
      <c r="M1116" t="s">
        <v>610</v>
      </c>
      <c r="N1116">
        <v>22468</v>
      </c>
      <c r="O1116">
        <v>22468</v>
      </c>
      <c r="P1116">
        <v>135083</v>
      </c>
      <c r="Q1116">
        <v>1.1875100000000001</v>
      </c>
      <c r="R1116">
        <v>2382.66</v>
      </c>
      <c r="S1116">
        <v>2382.66</v>
      </c>
      <c r="T1116">
        <v>2365</v>
      </c>
      <c r="U1116">
        <v>7.88828</v>
      </c>
      <c r="V1116">
        <v>17064.5</v>
      </c>
      <c r="W1116">
        <v>93568.6</v>
      </c>
      <c r="X1116">
        <v>0.106047</v>
      </c>
      <c r="Y1116" t="s">
        <v>610</v>
      </c>
      <c r="Z1116">
        <v>0.114121</v>
      </c>
      <c r="AA1116">
        <v>0.14121300000000001</v>
      </c>
      <c r="AB1116">
        <v>2382.66</v>
      </c>
      <c r="AC1116">
        <v>2382.66</v>
      </c>
      <c r="AD1116">
        <v>2365</v>
      </c>
      <c r="AE1116">
        <v>1540.23</v>
      </c>
      <c r="AF1116">
        <v>1540.23</v>
      </c>
      <c r="AG1116">
        <v>1468.99</v>
      </c>
      <c r="AH1116">
        <v>0.145533</v>
      </c>
      <c r="AI1116">
        <v>0.111596</v>
      </c>
    </row>
    <row r="1117" spans="1:35" x14ac:dyDescent="0.3">
      <c r="A1117">
        <v>1990</v>
      </c>
      <c r="B1117">
        <v>31785.8</v>
      </c>
      <c r="C1117">
        <v>31785.8</v>
      </c>
      <c r="D1117">
        <v>43296.3</v>
      </c>
      <c r="E1117">
        <v>19901.8</v>
      </c>
      <c r="F1117">
        <v>0.90313399999999999</v>
      </c>
      <c r="G1117">
        <v>0.45966600000000002</v>
      </c>
      <c r="H1117">
        <v>0.59149700000000005</v>
      </c>
      <c r="I1117">
        <v>0.14102600000000001</v>
      </c>
      <c r="J1117">
        <v>12.32</v>
      </c>
      <c r="K1117">
        <v>0.36013800000000001</v>
      </c>
      <c r="L1117">
        <v>0.120074</v>
      </c>
      <c r="M1117" t="s">
        <v>610</v>
      </c>
      <c r="N1117">
        <v>22224.7</v>
      </c>
      <c r="O1117">
        <v>22224.7</v>
      </c>
      <c r="P1117">
        <v>112274</v>
      </c>
      <c r="Q1117">
        <v>1.96268</v>
      </c>
      <c r="R1117">
        <v>2186.4499999999998</v>
      </c>
      <c r="S1117">
        <v>2186.4499999999998</v>
      </c>
      <c r="T1117">
        <v>2146</v>
      </c>
      <c r="U1117">
        <v>7.4053100000000001</v>
      </c>
      <c r="V1117">
        <v>15592.7</v>
      </c>
      <c r="W1117">
        <v>7373.69</v>
      </c>
      <c r="X1117">
        <v>9.8379499999999995E-2</v>
      </c>
      <c r="Y1117" t="s">
        <v>610</v>
      </c>
      <c r="Z1117">
        <v>0.11598700000000001</v>
      </c>
      <c r="AA1117">
        <v>0.14369699999999999</v>
      </c>
      <c r="AB1117">
        <v>2186.4499999999998</v>
      </c>
      <c r="AC1117">
        <v>2186.4499999999998</v>
      </c>
      <c r="AD1117">
        <v>2146</v>
      </c>
      <c r="AE1117">
        <v>1506.88</v>
      </c>
      <c r="AF1117">
        <v>1506.88</v>
      </c>
      <c r="AG1117">
        <v>1323.58</v>
      </c>
      <c r="AH1117">
        <v>0.14829000000000001</v>
      </c>
      <c r="AI1117">
        <v>0.120074</v>
      </c>
    </row>
    <row r="1118" spans="1:35" x14ac:dyDescent="0.3">
      <c r="A1118">
        <v>1991</v>
      </c>
      <c r="B1118">
        <v>29842.7</v>
      </c>
      <c r="C1118">
        <v>29842.7</v>
      </c>
      <c r="D1118">
        <v>43296.3</v>
      </c>
      <c r="E1118">
        <v>18091.7</v>
      </c>
      <c r="F1118">
        <v>0.82099100000000003</v>
      </c>
      <c r="G1118">
        <v>0.41785800000000001</v>
      </c>
      <c r="H1118">
        <v>0.63726300000000002</v>
      </c>
      <c r="I1118">
        <v>0.14963099999999999</v>
      </c>
      <c r="J1118">
        <v>12.32</v>
      </c>
      <c r="K1118">
        <v>0.31488899999999997</v>
      </c>
      <c r="L1118">
        <v>9.9004800000000004E-2</v>
      </c>
      <c r="M1118" t="s">
        <v>610</v>
      </c>
      <c r="N1118">
        <v>24425.3</v>
      </c>
      <c r="O1118">
        <v>24425.3</v>
      </c>
      <c r="P1118">
        <v>101549</v>
      </c>
      <c r="Q1118">
        <v>2.4665400000000002</v>
      </c>
      <c r="R1118">
        <v>2328.42</v>
      </c>
      <c r="S1118">
        <v>2328.42</v>
      </c>
      <c r="T1118">
        <v>2214</v>
      </c>
      <c r="U1118">
        <v>6.4151100000000003</v>
      </c>
      <c r="V1118">
        <v>13633.5</v>
      </c>
      <c r="W1118">
        <v>14562.1</v>
      </c>
      <c r="X1118">
        <v>9.5328200000000002E-2</v>
      </c>
      <c r="Y1118" t="s">
        <v>610</v>
      </c>
      <c r="Z1118">
        <v>0.134071</v>
      </c>
      <c r="AA1118">
        <v>0.16656299999999999</v>
      </c>
      <c r="AB1118">
        <v>2328.42</v>
      </c>
      <c r="AC1118">
        <v>2328.42</v>
      </c>
      <c r="AD1118">
        <v>2214</v>
      </c>
      <c r="AE1118">
        <v>1926.69</v>
      </c>
      <c r="AF1118">
        <v>1926.69</v>
      </c>
      <c r="AG1118">
        <v>1492.88</v>
      </c>
      <c r="AH1118">
        <v>0.17255699999999999</v>
      </c>
      <c r="AI1118">
        <v>9.9004800000000004E-2</v>
      </c>
    </row>
    <row r="1119" spans="1:35" x14ac:dyDescent="0.3">
      <c r="A1119">
        <v>1992</v>
      </c>
      <c r="B1119">
        <v>29751.9</v>
      </c>
      <c r="C1119">
        <v>29751.9</v>
      </c>
      <c r="D1119">
        <v>43296.3</v>
      </c>
      <c r="E1119">
        <v>17999.3</v>
      </c>
      <c r="F1119">
        <v>0.81679599999999997</v>
      </c>
      <c r="G1119">
        <v>0.41572300000000001</v>
      </c>
      <c r="H1119">
        <v>0.63959999999999995</v>
      </c>
      <c r="I1119">
        <v>0.15059500000000001</v>
      </c>
      <c r="J1119">
        <v>12.32</v>
      </c>
      <c r="K1119">
        <v>0.27470899999999998</v>
      </c>
      <c r="L1119">
        <v>9.2771699999999999E-2</v>
      </c>
      <c r="M1119" t="s">
        <v>610</v>
      </c>
      <c r="N1119">
        <v>26788.2</v>
      </c>
      <c r="O1119">
        <v>26788.2</v>
      </c>
      <c r="P1119">
        <v>100966</v>
      </c>
      <c r="Q1119">
        <v>2.6177299999999999</v>
      </c>
      <c r="R1119">
        <v>2394.11</v>
      </c>
      <c r="S1119">
        <v>2394.11</v>
      </c>
      <c r="T1119">
        <v>2184</v>
      </c>
      <c r="U1119">
        <v>5.6965500000000002</v>
      </c>
      <c r="V1119">
        <v>11893.9</v>
      </c>
      <c r="W1119">
        <v>22785.599999999999</v>
      </c>
      <c r="X1119">
        <v>8.9371999999999993E-2</v>
      </c>
      <c r="Y1119" t="s">
        <v>610</v>
      </c>
      <c r="Z1119">
        <v>0.138681</v>
      </c>
      <c r="AA1119">
        <v>0.17142399999999999</v>
      </c>
      <c r="AB1119">
        <v>2394.11</v>
      </c>
      <c r="AC1119">
        <v>2394.11</v>
      </c>
      <c r="AD1119">
        <v>2184</v>
      </c>
      <c r="AE1119">
        <v>2384.11</v>
      </c>
      <c r="AF1119">
        <v>2384.11</v>
      </c>
      <c r="AG1119">
        <v>1751.99</v>
      </c>
      <c r="AH1119">
        <v>0.17563300000000001</v>
      </c>
      <c r="AI1119">
        <v>9.2771699999999999E-2</v>
      </c>
    </row>
    <row r="1120" spans="1:35" x14ac:dyDescent="0.3">
      <c r="A1120">
        <v>1993</v>
      </c>
      <c r="B1120">
        <v>30237.9</v>
      </c>
      <c r="C1120">
        <v>30237.9</v>
      </c>
      <c r="D1120">
        <v>43296.3</v>
      </c>
      <c r="E1120">
        <v>18449.2</v>
      </c>
      <c r="F1120">
        <v>0.83721400000000001</v>
      </c>
      <c r="G1120">
        <v>0.42611399999999999</v>
      </c>
      <c r="H1120">
        <v>0.62822500000000003</v>
      </c>
      <c r="I1120">
        <v>0.14844199999999999</v>
      </c>
      <c r="J1120">
        <v>12.32</v>
      </c>
      <c r="K1120">
        <v>0.27987000000000001</v>
      </c>
      <c r="L1120">
        <v>6.4110500000000001E-2</v>
      </c>
      <c r="M1120" t="s">
        <v>610</v>
      </c>
      <c r="N1120">
        <v>29176.400000000001</v>
      </c>
      <c r="O1120">
        <v>29176.400000000001</v>
      </c>
      <c r="P1120">
        <v>87873.3</v>
      </c>
      <c r="Q1120">
        <v>3.1093700000000002</v>
      </c>
      <c r="R1120">
        <v>2616.5</v>
      </c>
      <c r="S1120">
        <v>2616.5</v>
      </c>
      <c r="T1120">
        <v>2406</v>
      </c>
      <c r="U1120">
        <v>5.5521900000000004</v>
      </c>
      <c r="V1120">
        <v>12117.4</v>
      </c>
      <c r="W1120">
        <v>10557.1</v>
      </c>
      <c r="X1120">
        <v>8.9678800000000003E-2</v>
      </c>
      <c r="Y1120" t="s">
        <v>610</v>
      </c>
      <c r="Z1120">
        <v>0.133072</v>
      </c>
      <c r="AA1120">
        <v>0.164381</v>
      </c>
      <c r="AB1120">
        <v>2616.5</v>
      </c>
      <c r="AC1120">
        <v>2616.5</v>
      </c>
      <c r="AD1120">
        <v>2406</v>
      </c>
      <c r="AE1120">
        <v>2794.77</v>
      </c>
      <c r="AF1120">
        <v>2794.77</v>
      </c>
      <c r="AG1120">
        <v>2269.59</v>
      </c>
      <c r="AH1120">
        <v>0.16847500000000001</v>
      </c>
      <c r="AI1120">
        <v>6.4110500000000001E-2</v>
      </c>
    </row>
    <row r="1121" spans="1:35" x14ac:dyDescent="0.3">
      <c r="A1121">
        <v>1994</v>
      </c>
      <c r="B1121">
        <v>31494</v>
      </c>
      <c r="C1121">
        <v>31494</v>
      </c>
      <c r="D1121">
        <v>43296.3</v>
      </c>
      <c r="E1121">
        <v>19637.400000000001</v>
      </c>
      <c r="F1121">
        <v>0.89113299999999995</v>
      </c>
      <c r="G1121">
        <v>0.45355800000000002</v>
      </c>
      <c r="H1121">
        <v>0.59818300000000002</v>
      </c>
      <c r="I1121">
        <v>0.14168600000000001</v>
      </c>
      <c r="J1121">
        <v>12.32</v>
      </c>
      <c r="K1121">
        <v>0.339501</v>
      </c>
      <c r="L1121">
        <v>8.4514099999999995E-2</v>
      </c>
      <c r="M1121" t="s">
        <v>610</v>
      </c>
      <c r="N1121">
        <v>31008.9</v>
      </c>
      <c r="O1121">
        <v>31008.9</v>
      </c>
      <c r="P1121">
        <v>98742.399999999994</v>
      </c>
      <c r="Q1121">
        <v>2.7129300000000001</v>
      </c>
      <c r="R1121">
        <v>2845.85</v>
      </c>
      <c r="S1121">
        <v>2845.85</v>
      </c>
      <c r="T1121">
        <v>2748</v>
      </c>
      <c r="U1121">
        <v>5.7893999999999997</v>
      </c>
      <c r="V1121">
        <v>14699.1</v>
      </c>
      <c r="W1121">
        <v>32087.8</v>
      </c>
      <c r="X1121">
        <v>9.1775200000000001E-2</v>
      </c>
      <c r="Y1121" t="s">
        <v>610</v>
      </c>
      <c r="Z1121">
        <v>0.114982</v>
      </c>
      <c r="AA1121">
        <v>0.143427</v>
      </c>
      <c r="AB1121">
        <v>2845.85</v>
      </c>
      <c r="AC1121">
        <v>2845.85</v>
      </c>
      <c r="AD1121">
        <v>2748</v>
      </c>
      <c r="AE1121">
        <v>2930.23</v>
      </c>
      <c r="AF1121">
        <v>2930.23</v>
      </c>
      <c r="AG1121">
        <v>2687.16</v>
      </c>
      <c r="AH1121">
        <v>0.14963399999999999</v>
      </c>
      <c r="AI1121">
        <v>8.4514099999999995E-2</v>
      </c>
    </row>
    <row r="1122" spans="1:35" x14ac:dyDescent="0.3">
      <c r="A1122">
        <v>1995</v>
      </c>
      <c r="B1122">
        <v>30289</v>
      </c>
      <c r="C1122">
        <v>30289</v>
      </c>
      <c r="D1122">
        <v>43296.3</v>
      </c>
      <c r="E1122">
        <v>18515.400000000001</v>
      </c>
      <c r="F1122">
        <v>0.84021800000000002</v>
      </c>
      <c r="G1122">
        <v>0.42764400000000002</v>
      </c>
      <c r="H1122">
        <v>0.62655099999999997</v>
      </c>
      <c r="I1122">
        <v>0.14711199999999999</v>
      </c>
      <c r="J1122">
        <v>12.32</v>
      </c>
      <c r="K1122">
        <v>0.42857200000000001</v>
      </c>
      <c r="L1122">
        <v>0.10677499999999999</v>
      </c>
      <c r="M1122" t="s">
        <v>610</v>
      </c>
      <c r="N1122">
        <v>32099.9</v>
      </c>
      <c r="O1122">
        <v>32099.9</v>
      </c>
      <c r="P1122">
        <v>126115</v>
      </c>
      <c r="Q1122">
        <v>2.14744</v>
      </c>
      <c r="R1122">
        <v>3466.9</v>
      </c>
      <c r="S1122">
        <v>3466.9</v>
      </c>
      <c r="T1122">
        <v>3386</v>
      </c>
      <c r="U1122">
        <v>6.2061999999999999</v>
      </c>
      <c r="V1122">
        <v>18555.599999999999</v>
      </c>
      <c r="W1122">
        <v>51030.1</v>
      </c>
      <c r="X1122">
        <v>0.108004</v>
      </c>
      <c r="Y1122" t="s">
        <v>610</v>
      </c>
      <c r="Z1122">
        <v>0.12636600000000001</v>
      </c>
      <c r="AA1122">
        <v>0.157809</v>
      </c>
      <c r="AB1122">
        <v>3466.9</v>
      </c>
      <c r="AC1122">
        <v>3466.9</v>
      </c>
      <c r="AD1122">
        <v>3386</v>
      </c>
      <c r="AE1122">
        <v>3229.88</v>
      </c>
      <c r="AF1122">
        <v>3229.88</v>
      </c>
      <c r="AG1122">
        <v>3000.79</v>
      </c>
      <c r="AH1122">
        <v>0.16483800000000001</v>
      </c>
      <c r="AI1122">
        <v>0.10677499999999999</v>
      </c>
    </row>
    <row r="1123" spans="1:35" x14ac:dyDescent="0.3">
      <c r="A1123">
        <v>1996</v>
      </c>
      <c r="B1123">
        <v>26467.200000000001</v>
      </c>
      <c r="C1123">
        <v>26467.200000000001</v>
      </c>
      <c r="D1123">
        <v>43296.3</v>
      </c>
      <c r="E1123">
        <v>14973</v>
      </c>
      <c r="F1123">
        <v>0.67946700000000004</v>
      </c>
      <c r="G1123">
        <v>0.345827</v>
      </c>
      <c r="H1123">
        <v>0.71611400000000003</v>
      </c>
      <c r="I1123">
        <v>0.16397900000000001</v>
      </c>
      <c r="J1123">
        <v>12.32</v>
      </c>
      <c r="K1123">
        <v>0.47731299999999999</v>
      </c>
      <c r="L1123">
        <v>0.14030999999999999</v>
      </c>
      <c r="M1123" t="s">
        <v>610</v>
      </c>
      <c r="N1123">
        <v>32718.3</v>
      </c>
      <c r="O1123">
        <v>32718.3</v>
      </c>
      <c r="P1123">
        <v>99268.4</v>
      </c>
      <c r="Q1123">
        <v>2.9384600000000001</v>
      </c>
      <c r="R1123">
        <v>4736.42</v>
      </c>
      <c r="S1123">
        <v>4736.42</v>
      </c>
      <c r="T1123">
        <v>4592</v>
      </c>
      <c r="U1123">
        <v>6.4654800000000003</v>
      </c>
      <c r="V1123">
        <v>20665.900000000001</v>
      </c>
      <c r="W1123">
        <v>2914.29</v>
      </c>
      <c r="X1123">
        <v>0.144764</v>
      </c>
      <c r="Y1123" t="s">
        <v>610</v>
      </c>
      <c r="Z1123">
        <v>0.17952799999999999</v>
      </c>
      <c r="AA1123">
        <v>0.22267799999999999</v>
      </c>
      <c r="AB1123">
        <v>4736.42</v>
      </c>
      <c r="AC1123">
        <v>4736.42</v>
      </c>
      <c r="AD1123">
        <v>4592</v>
      </c>
      <c r="AE1123">
        <v>4086.33</v>
      </c>
      <c r="AF1123">
        <v>4086.33</v>
      </c>
      <c r="AG1123">
        <v>3608.93</v>
      </c>
      <c r="AH1123">
        <v>0.22912299999999999</v>
      </c>
      <c r="AI1123">
        <v>0.14030999999999999</v>
      </c>
    </row>
    <row r="1124" spans="1:35" x14ac:dyDescent="0.3">
      <c r="A1124">
        <v>1997</v>
      </c>
      <c r="B1124">
        <v>27267.9</v>
      </c>
      <c r="C1124">
        <v>27267.9</v>
      </c>
      <c r="D1124">
        <v>43296.3</v>
      </c>
      <c r="E1124">
        <v>15711.2</v>
      </c>
      <c r="F1124">
        <v>0.71296499999999996</v>
      </c>
      <c r="G1124">
        <v>0.36287599999999998</v>
      </c>
      <c r="H1124">
        <v>0.69745100000000004</v>
      </c>
      <c r="I1124">
        <v>0.160551</v>
      </c>
      <c r="J1124">
        <v>12.32</v>
      </c>
      <c r="K1124">
        <v>0.45926099999999997</v>
      </c>
      <c r="L1124">
        <v>0.14143</v>
      </c>
      <c r="M1124" t="s">
        <v>610</v>
      </c>
      <c r="N1124">
        <v>32458.3</v>
      </c>
      <c r="O1124">
        <v>32458.3</v>
      </c>
      <c r="P1124">
        <v>130650</v>
      </c>
      <c r="Q1124">
        <v>2.1480199999999998</v>
      </c>
      <c r="R1124">
        <v>4274.38</v>
      </c>
      <c r="S1124">
        <v>4274.38</v>
      </c>
      <c r="T1124">
        <v>4116</v>
      </c>
      <c r="U1124">
        <v>6.4668799999999997</v>
      </c>
      <c r="V1124">
        <v>19884.3</v>
      </c>
      <c r="W1124">
        <v>56167.9</v>
      </c>
      <c r="X1124">
        <v>0.131688</v>
      </c>
      <c r="Y1124" t="s">
        <v>610</v>
      </c>
      <c r="Z1124">
        <v>0.16566900000000001</v>
      </c>
      <c r="AA1124">
        <v>0.20591599999999999</v>
      </c>
      <c r="AB1124">
        <v>4274.38</v>
      </c>
      <c r="AC1124">
        <v>4274.38</v>
      </c>
      <c r="AD1124">
        <v>4116</v>
      </c>
      <c r="AE1124">
        <v>3654.3</v>
      </c>
      <c r="AF1124">
        <v>3654.3</v>
      </c>
      <c r="AG1124">
        <v>3134.27</v>
      </c>
      <c r="AH1124">
        <v>0.21319299999999999</v>
      </c>
      <c r="AI1124">
        <v>0.14143</v>
      </c>
    </row>
    <row r="1125" spans="1:35" x14ac:dyDescent="0.3">
      <c r="A1125">
        <v>1998</v>
      </c>
      <c r="B1125">
        <v>27702.3</v>
      </c>
      <c r="C1125">
        <v>27702.3</v>
      </c>
      <c r="D1125">
        <v>43296.3</v>
      </c>
      <c r="E1125">
        <v>16097.4</v>
      </c>
      <c r="F1125">
        <v>0.73049299999999995</v>
      </c>
      <c r="G1125">
        <v>0.37179699999999999</v>
      </c>
      <c r="H1125">
        <v>0.68768499999999999</v>
      </c>
      <c r="I1125">
        <v>0.159298</v>
      </c>
      <c r="J1125">
        <v>12.32</v>
      </c>
      <c r="K1125">
        <v>0.43121900000000002</v>
      </c>
      <c r="L1125">
        <v>0.11643000000000001</v>
      </c>
      <c r="M1125" t="s">
        <v>610</v>
      </c>
      <c r="N1125">
        <v>32562.5</v>
      </c>
      <c r="O1125">
        <v>32562.5</v>
      </c>
      <c r="P1125">
        <v>117883</v>
      </c>
      <c r="Q1125">
        <v>2.54034</v>
      </c>
      <c r="R1125">
        <v>4035.7</v>
      </c>
      <c r="S1125">
        <v>4035.7</v>
      </c>
      <c r="T1125">
        <v>3838</v>
      </c>
      <c r="U1125">
        <v>6.3089000000000004</v>
      </c>
      <c r="V1125">
        <v>18670.2</v>
      </c>
      <c r="W1125">
        <v>18334.400000000001</v>
      </c>
      <c r="X1125">
        <v>0.12393700000000001</v>
      </c>
      <c r="Y1125" t="s">
        <v>610</v>
      </c>
      <c r="Z1125">
        <v>0.162549</v>
      </c>
      <c r="AA1125">
        <v>0.201437</v>
      </c>
      <c r="AB1125">
        <v>4035.7</v>
      </c>
      <c r="AC1125">
        <v>4035.7</v>
      </c>
      <c r="AD1125">
        <v>3838</v>
      </c>
      <c r="AE1125">
        <v>3547.67</v>
      </c>
      <c r="AF1125">
        <v>3547.67</v>
      </c>
      <c r="AG1125">
        <v>2958.34</v>
      </c>
      <c r="AH1125">
        <v>0.20716799999999999</v>
      </c>
      <c r="AI1125">
        <v>0.11643000000000001</v>
      </c>
    </row>
    <row r="1126" spans="1:35" x14ac:dyDescent="0.3">
      <c r="A1126">
        <v>1999</v>
      </c>
      <c r="B1126">
        <v>26824</v>
      </c>
      <c r="C1126">
        <v>26824</v>
      </c>
      <c r="D1126">
        <v>43296.3</v>
      </c>
      <c r="E1126">
        <v>15273.9</v>
      </c>
      <c r="F1126">
        <v>0.69312200000000002</v>
      </c>
      <c r="G1126">
        <v>0.35277599999999998</v>
      </c>
      <c r="H1126">
        <v>0.708507</v>
      </c>
      <c r="I1126">
        <v>0.163269</v>
      </c>
      <c r="J1126">
        <v>12.32</v>
      </c>
      <c r="K1126">
        <v>0.41694300000000001</v>
      </c>
      <c r="L1126">
        <v>0.10650999999999999</v>
      </c>
      <c r="M1126" t="s">
        <v>610</v>
      </c>
      <c r="N1126">
        <v>33665.5</v>
      </c>
      <c r="O1126">
        <v>33665.5</v>
      </c>
      <c r="P1126">
        <v>143991</v>
      </c>
      <c r="Q1126">
        <v>2.1211000000000002</v>
      </c>
      <c r="R1126">
        <v>4328.3</v>
      </c>
      <c r="S1126">
        <v>4328.3</v>
      </c>
      <c r="T1126">
        <v>4119</v>
      </c>
      <c r="U1126">
        <v>6.18668</v>
      </c>
      <c r="V1126">
        <v>18052.099999999999</v>
      </c>
      <c r="W1126">
        <v>54392.1</v>
      </c>
      <c r="X1126">
        <v>0.12856799999999999</v>
      </c>
      <c r="Y1126" t="s">
        <v>610</v>
      </c>
      <c r="Z1126">
        <v>0.17566899999999999</v>
      </c>
      <c r="AA1126">
        <v>0.21798500000000001</v>
      </c>
      <c r="AB1126">
        <v>4328.3</v>
      </c>
      <c r="AC1126">
        <v>4328.3</v>
      </c>
      <c r="AD1126">
        <v>4119</v>
      </c>
      <c r="AE1126">
        <v>3916.59</v>
      </c>
      <c r="AF1126">
        <v>3916.59</v>
      </c>
      <c r="AG1126">
        <v>3312.57</v>
      </c>
      <c r="AH1126">
        <v>0.22417799999999999</v>
      </c>
      <c r="AI1126">
        <v>0.10650999999999999</v>
      </c>
    </row>
    <row r="1127" spans="1:35" x14ac:dyDescent="0.3">
      <c r="A1127">
        <v>2000</v>
      </c>
      <c r="B1127">
        <v>27843.5</v>
      </c>
      <c r="C1127">
        <v>27843.5</v>
      </c>
      <c r="D1127">
        <v>43296.3</v>
      </c>
      <c r="E1127">
        <v>16234</v>
      </c>
      <c r="F1127">
        <v>0.73668999999999996</v>
      </c>
      <c r="G1127">
        <v>0.37495099999999998</v>
      </c>
      <c r="H1127">
        <v>0.68423199999999995</v>
      </c>
      <c r="I1127">
        <v>0.15865499999999999</v>
      </c>
      <c r="J1127">
        <v>12.32</v>
      </c>
      <c r="K1127">
        <v>0.41880800000000001</v>
      </c>
      <c r="L1127">
        <v>0.12512100000000001</v>
      </c>
      <c r="M1127" t="s">
        <v>610</v>
      </c>
      <c r="N1127">
        <v>34696.400000000001</v>
      </c>
      <c r="O1127">
        <v>34696.400000000001</v>
      </c>
      <c r="P1127">
        <v>137234</v>
      </c>
      <c r="Q1127">
        <v>2.3950999999999998</v>
      </c>
      <c r="R1127">
        <v>4088.31</v>
      </c>
      <c r="S1127">
        <v>4088.31</v>
      </c>
      <c r="T1127">
        <v>3903</v>
      </c>
      <c r="U1127">
        <v>6.0205000000000002</v>
      </c>
      <c r="V1127">
        <v>18132.8</v>
      </c>
      <c r="W1127">
        <v>27423.1</v>
      </c>
      <c r="X1127">
        <v>0.11783100000000001</v>
      </c>
      <c r="Y1127" t="s">
        <v>610</v>
      </c>
      <c r="Z1127">
        <v>0.16145899999999999</v>
      </c>
      <c r="AA1127">
        <v>0.19997500000000001</v>
      </c>
      <c r="AB1127">
        <v>4088.31</v>
      </c>
      <c r="AC1127">
        <v>4088.31</v>
      </c>
      <c r="AD1127">
        <v>3903</v>
      </c>
      <c r="AE1127">
        <v>3855.93</v>
      </c>
      <c r="AF1127">
        <v>3855.93</v>
      </c>
      <c r="AG1127">
        <v>3275.15</v>
      </c>
      <c r="AH1127">
        <v>0.205206</v>
      </c>
      <c r="AI1127">
        <v>0.12512100000000001</v>
      </c>
    </row>
    <row r="1128" spans="1:35" x14ac:dyDescent="0.3">
      <c r="A1128">
        <v>2001</v>
      </c>
      <c r="B1128">
        <v>27815.8</v>
      </c>
      <c r="C1128">
        <v>27815.8</v>
      </c>
      <c r="D1128">
        <v>43296.3</v>
      </c>
      <c r="E1128">
        <v>16204.3</v>
      </c>
      <c r="F1128">
        <v>0.735344</v>
      </c>
      <c r="G1128">
        <v>0.37426599999999999</v>
      </c>
      <c r="H1128">
        <v>0.68498199999999998</v>
      </c>
      <c r="I1128">
        <v>0.158855</v>
      </c>
      <c r="J1128">
        <v>12.32</v>
      </c>
      <c r="K1128">
        <v>0.44159100000000001</v>
      </c>
      <c r="L1128">
        <v>0.10306700000000001</v>
      </c>
      <c r="M1128" t="s">
        <v>610</v>
      </c>
      <c r="N1128">
        <v>36595.5</v>
      </c>
      <c r="O1128">
        <v>36595.5</v>
      </c>
      <c r="P1128">
        <v>133773</v>
      </c>
      <c r="Q1128">
        <v>2.5611899999999999</v>
      </c>
      <c r="R1128">
        <v>4292.57</v>
      </c>
      <c r="S1128">
        <v>4292.57</v>
      </c>
      <c r="T1128">
        <v>4072</v>
      </c>
      <c r="U1128">
        <v>5.98055</v>
      </c>
      <c r="V1128">
        <v>19119.3</v>
      </c>
      <c r="W1128">
        <v>29225.3</v>
      </c>
      <c r="X1128">
        <v>0.117298</v>
      </c>
      <c r="Y1128" t="s">
        <v>610</v>
      </c>
      <c r="Z1128">
        <v>0.161693</v>
      </c>
      <c r="AA1128">
        <v>0.20038800000000001</v>
      </c>
      <c r="AB1128">
        <v>4292.57</v>
      </c>
      <c r="AC1128">
        <v>4292.57</v>
      </c>
      <c r="AD1128">
        <v>4072</v>
      </c>
      <c r="AE1128">
        <v>4096.87</v>
      </c>
      <c r="AF1128">
        <v>4096.87</v>
      </c>
      <c r="AG1128">
        <v>3435.49</v>
      </c>
      <c r="AH1128">
        <v>0.205873</v>
      </c>
      <c r="AI1128">
        <v>0.10306700000000001</v>
      </c>
    </row>
    <row r="1129" spans="1:35" x14ac:dyDescent="0.3">
      <c r="A1129">
        <v>2002</v>
      </c>
      <c r="B1129">
        <v>27871.5</v>
      </c>
      <c r="C1129">
        <v>27871.5</v>
      </c>
      <c r="D1129">
        <v>43296.3</v>
      </c>
      <c r="E1129">
        <v>16260.9</v>
      </c>
      <c r="F1129">
        <v>0.73790999999999995</v>
      </c>
      <c r="G1129">
        <v>0.37557200000000002</v>
      </c>
      <c r="H1129">
        <v>0.68355299999999997</v>
      </c>
      <c r="I1129">
        <v>0.15831999999999999</v>
      </c>
      <c r="J1129">
        <v>12.32</v>
      </c>
      <c r="K1129">
        <v>0.46047199999999999</v>
      </c>
      <c r="L1129">
        <v>0.11704100000000001</v>
      </c>
      <c r="M1129" t="s">
        <v>610</v>
      </c>
      <c r="N1129">
        <v>38259.699999999997</v>
      </c>
      <c r="O1129">
        <v>38259.699999999997</v>
      </c>
      <c r="P1129">
        <v>148932</v>
      </c>
      <c r="Q1129">
        <v>2.3467500000000001</v>
      </c>
      <c r="R1129">
        <v>4496.3500000000004</v>
      </c>
      <c r="S1129">
        <v>4496.3500000000004</v>
      </c>
      <c r="T1129">
        <v>4277</v>
      </c>
      <c r="U1129">
        <v>5.9737799999999996</v>
      </c>
      <c r="V1129">
        <v>19936.8</v>
      </c>
      <c r="W1129">
        <v>47319</v>
      </c>
      <c r="X1129">
        <v>0.117522</v>
      </c>
      <c r="Y1129" t="s">
        <v>610</v>
      </c>
      <c r="Z1129">
        <v>0.15864700000000001</v>
      </c>
      <c r="AA1129">
        <v>0.197107</v>
      </c>
      <c r="AB1129">
        <v>4496.3500000000004</v>
      </c>
      <c r="AC1129">
        <v>4496.3500000000004</v>
      </c>
      <c r="AD1129">
        <v>4277</v>
      </c>
      <c r="AE1129">
        <v>4318.1899999999996</v>
      </c>
      <c r="AF1129">
        <v>4318.1899999999996</v>
      </c>
      <c r="AG1129">
        <v>3673.39</v>
      </c>
      <c r="AH1129">
        <v>0.20382600000000001</v>
      </c>
      <c r="AI1129">
        <v>0.11704100000000001</v>
      </c>
    </row>
    <row r="1130" spans="1:35" x14ac:dyDescent="0.3">
      <c r="A1130">
        <v>2003</v>
      </c>
      <c r="B1130">
        <v>25931.200000000001</v>
      </c>
      <c r="C1130">
        <v>25931.200000000001</v>
      </c>
      <c r="D1130">
        <v>43296.3</v>
      </c>
      <c r="E1130">
        <v>14485.9</v>
      </c>
      <c r="F1130">
        <v>0.65736300000000003</v>
      </c>
      <c r="G1130">
        <v>0.33457599999999998</v>
      </c>
      <c r="H1130">
        <v>0.72843000000000002</v>
      </c>
      <c r="I1130">
        <v>0.16603599999999999</v>
      </c>
      <c r="J1130">
        <v>12.32</v>
      </c>
      <c r="K1130">
        <v>0.48675099999999999</v>
      </c>
      <c r="L1130">
        <v>0.120909</v>
      </c>
      <c r="M1130" t="s">
        <v>610</v>
      </c>
      <c r="N1130">
        <v>39826.400000000001</v>
      </c>
      <c r="O1130">
        <v>39826.400000000001</v>
      </c>
      <c r="P1130">
        <v>159301</v>
      </c>
      <c r="Q1130">
        <v>2.2944599999999999</v>
      </c>
      <c r="R1130">
        <v>5467.12</v>
      </c>
      <c r="S1130">
        <v>5467.12</v>
      </c>
      <c r="T1130">
        <v>5186</v>
      </c>
      <c r="U1130">
        <v>6.0061900000000001</v>
      </c>
      <c r="V1130">
        <v>21074.5</v>
      </c>
      <c r="W1130">
        <v>45959.4</v>
      </c>
      <c r="X1130">
        <v>0.13727400000000001</v>
      </c>
      <c r="Y1130" t="s">
        <v>610</v>
      </c>
      <c r="Z1130">
        <v>0.18837499999999999</v>
      </c>
      <c r="AA1130">
        <v>0.233793</v>
      </c>
      <c r="AB1130">
        <v>5467.12</v>
      </c>
      <c r="AC1130">
        <v>5467.12</v>
      </c>
      <c r="AD1130">
        <v>5186</v>
      </c>
      <c r="AE1130">
        <v>5209.42</v>
      </c>
      <c r="AF1130">
        <v>5209.42</v>
      </c>
      <c r="AG1130">
        <v>4404.1400000000003</v>
      </c>
      <c r="AH1130">
        <v>0.240401</v>
      </c>
      <c r="AI1130">
        <v>0.120909</v>
      </c>
    </row>
    <row r="1131" spans="1:35" x14ac:dyDescent="0.3">
      <c r="A1131">
        <v>2004</v>
      </c>
      <c r="B1131">
        <v>25584.2</v>
      </c>
      <c r="C1131">
        <v>25584.2</v>
      </c>
      <c r="D1131">
        <v>43296.3</v>
      </c>
      <c r="E1131">
        <v>14172.6</v>
      </c>
      <c r="F1131">
        <v>0.64314400000000005</v>
      </c>
      <c r="G1131">
        <v>0.32733899999999999</v>
      </c>
      <c r="H1131">
        <v>0.73635200000000001</v>
      </c>
      <c r="I1131">
        <v>0.16725599999999999</v>
      </c>
      <c r="J1131">
        <v>12.32</v>
      </c>
      <c r="K1131">
        <v>0.50295100000000004</v>
      </c>
      <c r="L1131">
        <v>0.13531099999999999</v>
      </c>
      <c r="M1131" t="s">
        <v>610</v>
      </c>
      <c r="N1131">
        <v>40850.800000000003</v>
      </c>
      <c r="O1131">
        <v>40850.800000000003</v>
      </c>
      <c r="P1131">
        <v>155060</v>
      </c>
      <c r="Q1131">
        <v>2.45479</v>
      </c>
      <c r="R1131">
        <v>5761.33</v>
      </c>
      <c r="S1131">
        <v>5761.33</v>
      </c>
      <c r="T1131">
        <v>5502</v>
      </c>
      <c r="U1131">
        <v>6.0148999999999999</v>
      </c>
      <c r="V1131">
        <v>21775.9</v>
      </c>
      <c r="W1131">
        <v>34346</v>
      </c>
      <c r="X1131">
        <v>0.14103299999999999</v>
      </c>
      <c r="Y1131" t="s">
        <v>610</v>
      </c>
      <c r="Z1131">
        <v>0.193693</v>
      </c>
      <c r="AA1131">
        <v>0.24045800000000001</v>
      </c>
      <c r="AB1131">
        <v>5761.33</v>
      </c>
      <c r="AC1131">
        <v>5761.33</v>
      </c>
      <c r="AD1131">
        <v>5502</v>
      </c>
      <c r="AE1131">
        <v>5473.65</v>
      </c>
      <c r="AF1131">
        <v>5473.65</v>
      </c>
      <c r="AG1131">
        <v>4682.7700000000004</v>
      </c>
      <c r="AH1131">
        <v>0.24734600000000001</v>
      </c>
      <c r="AI1131">
        <v>0.13531099999999999</v>
      </c>
    </row>
    <row r="1132" spans="1:35" x14ac:dyDescent="0.3">
      <c r="A1132">
        <v>2005</v>
      </c>
      <c r="B1132">
        <v>24107</v>
      </c>
      <c r="C1132">
        <v>24107</v>
      </c>
      <c r="D1132">
        <v>43296.3</v>
      </c>
      <c r="E1132">
        <v>12851.5</v>
      </c>
      <c r="F1132">
        <v>0.58319299999999996</v>
      </c>
      <c r="G1132">
        <v>0.29682700000000001</v>
      </c>
      <c r="H1132">
        <v>0.76975400000000005</v>
      </c>
      <c r="I1132">
        <v>0.172207</v>
      </c>
      <c r="J1132">
        <v>12.32</v>
      </c>
      <c r="K1132">
        <v>0.51605800000000002</v>
      </c>
      <c r="L1132">
        <v>0.15640899999999999</v>
      </c>
      <c r="M1132" t="s">
        <v>610</v>
      </c>
      <c r="N1132">
        <v>41779.599999999999</v>
      </c>
      <c r="O1132">
        <v>41779.599999999999</v>
      </c>
      <c r="P1132">
        <v>139855</v>
      </c>
      <c r="Q1132">
        <v>2.7709700000000002</v>
      </c>
      <c r="R1132">
        <v>6539.28</v>
      </c>
      <c r="S1132">
        <v>6539.28</v>
      </c>
      <c r="T1132">
        <v>6212</v>
      </c>
      <c r="U1132">
        <v>5.9854900000000004</v>
      </c>
      <c r="V1132">
        <v>22343.4</v>
      </c>
      <c r="W1132">
        <v>22709.8</v>
      </c>
      <c r="X1132">
        <v>0.15651799999999999</v>
      </c>
      <c r="Y1132" t="s">
        <v>610</v>
      </c>
      <c r="Z1132">
        <v>0.220748</v>
      </c>
      <c r="AA1132">
        <v>0.273868</v>
      </c>
      <c r="AB1132">
        <v>6539.28</v>
      </c>
      <c r="AC1132">
        <v>6539.28</v>
      </c>
      <c r="AD1132">
        <v>6212</v>
      </c>
      <c r="AE1132">
        <v>6241.21</v>
      </c>
      <c r="AF1132">
        <v>6241.21</v>
      </c>
      <c r="AG1132">
        <v>5223.41</v>
      </c>
      <c r="AH1132">
        <v>0.28064499999999998</v>
      </c>
      <c r="AI1132">
        <v>0.15640899999999999</v>
      </c>
    </row>
    <row r="1133" spans="1:35" x14ac:dyDescent="0.3">
      <c r="A1133">
        <v>2006</v>
      </c>
      <c r="B1133">
        <v>24071.1</v>
      </c>
      <c r="C1133">
        <v>24071.1</v>
      </c>
      <c r="D1133">
        <v>43296.3</v>
      </c>
      <c r="E1133">
        <v>12822.2</v>
      </c>
      <c r="F1133">
        <v>0.58186300000000002</v>
      </c>
      <c r="G1133">
        <v>0.296149</v>
      </c>
      <c r="H1133">
        <v>0.77049599999999996</v>
      </c>
      <c r="I1133">
        <v>0.172208</v>
      </c>
      <c r="J1133">
        <v>12.32</v>
      </c>
      <c r="K1133">
        <v>0.50993100000000002</v>
      </c>
      <c r="L1133">
        <v>0.145148</v>
      </c>
      <c r="M1133" t="s">
        <v>610</v>
      </c>
      <c r="N1133">
        <v>41726.1</v>
      </c>
      <c r="O1133">
        <v>41726.1</v>
      </c>
      <c r="P1133">
        <v>129569</v>
      </c>
      <c r="Q1133">
        <v>2.9051900000000002</v>
      </c>
      <c r="R1133">
        <v>6539.49</v>
      </c>
      <c r="S1133">
        <v>6539.49</v>
      </c>
      <c r="T1133">
        <v>6154</v>
      </c>
      <c r="U1133">
        <v>5.9641900000000003</v>
      </c>
      <c r="V1133">
        <v>22078.1</v>
      </c>
      <c r="W1133">
        <v>25060.799999999999</v>
      </c>
      <c r="X1133">
        <v>0.156724</v>
      </c>
      <c r="Y1133" t="s">
        <v>610</v>
      </c>
      <c r="Z1133">
        <v>0.220639</v>
      </c>
      <c r="AA1133">
        <v>0.27365200000000001</v>
      </c>
      <c r="AB1133">
        <v>6539.49</v>
      </c>
      <c r="AC1133">
        <v>6539.49</v>
      </c>
      <c r="AD1133">
        <v>6154</v>
      </c>
      <c r="AE1133">
        <v>6289.15</v>
      </c>
      <c r="AF1133">
        <v>6289.15</v>
      </c>
      <c r="AG1133">
        <v>5176.92</v>
      </c>
      <c r="AH1133">
        <v>0.28053600000000001</v>
      </c>
      <c r="AI1133">
        <v>0.145148</v>
      </c>
    </row>
    <row r="1134" spans="1:35" x14ac:dyDescent="0.3">
      <c r="A1134">
        <v>2007</v>
      </c>
      <c r="B1134">
        <v>24898.400000000001</v>
      </c>
      <c r="C1134">
        <v>24898.400000000001</v>
      </c>
      <c r="D1134">
        <v>43296.3</v>
      </c>
      <c r="E1134">
        <v>13560.6</v>
      </c>
      <c r="F1134">
        <v>0.61537299999999995</v>
      </c>
      <c r="G1134">
        <v>0.31320500000000001</v>
      </c>
      <c r="H1134">
        <v>0.75182499999999997</v>
      </c>
      <c r="I1134">
        <v>0.16942099999999999</v>
      </c>
      <c r="J1134">
        <v>12.32</v>
      </c>
      <c r="K1134">
        <v>0.50639299999999998</v>
      </c>
      <c r="L1134">
        <v>0.13386600000000001</v>
      </c>
      <c r="M1134" t="s">
        <v>610</v>
      </c>
      <c r="N1134">
        <v>41091.599999999999</v>
      </c>
      <c r="O1134">
        <v>41091.599999999999</v>
      </c>
      <c r="P1134">
        <v>123525</v>
      </c>
      <c r="Q1134">
        <v>2.9096600000000001</v>
      </c>
      <c r="R1134">
        <v>6175.3</v>
      </c>
      <c r="S1134">
        <v>6175.3</v>
      </c>
      <c r="T1134">
        <v>5862</v>
      </c>
      <c r="U1134">
        <v>6.0233600000000003</v>
      </c>
      <c r="V1134">
        <v>21924.9</v>
      </c>
      <c r="W1134">
        <v>27150</v>
      </c>
      <c r="X1134">
        <v>0.150281</v>
      </c>
      <c r="Y1134" t="s">
        <v>610</v>
      </c>
      <c r="Z1134">
        <v>0.204013</v>
      </c>
      <c r="AA1134">
        <v>0.25319700000000001</v>
      </c>
      <c r="AB1134">
        <v>6175.3</v>
      </c>
      <c r="AC1134">
        <v>6175.3</v>
      </c>
      <c r="AD1134">
        <v>5862</v>
      </c>
      <c r="AE1134">
        <v>5886.59</v>
      </c>
      <c r="AF1134">
        <v>5886.59</v>
      </c>
      <c r="AG1134">
        <v>5032.51</v>
      </c>
      <c r="AH1134">
        <v>0.260544</v>
      </c>
      <c r="AI1134">
        <v>0.13386600000000001</v>
      </c>
    </row>
    <row r="1135" spans="1:35" x14ac:dyDescent="0.3">
      <c r="A1135">
        <v>2008</v>
      </c>
      <c r="B1135">
        <v>25008.400000000001</v>
      </c>
      <c r="C1135">
        <v>25008.400000000001</v>
      </c>
      <c r="D1135">
        <v>43296.3</v>
      </c>
      <c r="E1135">
        <v>13668.4</v>
      </c>
      <c r="F1135">
        <v>0.62026300000000001</v>
      </c>
      <c r="G1135">
        <v>0.31569399999999997</v>
      </c>
      <c r="H1135">
        <v>0.74910100000000002</v>
      </c>
      <c r="I1135">
        <v>0.16869400000000001</v>
      </c>
      <c r="J1135">
        <v>12.32</v>
      </c>
      <c r="K1135">
        <v>0.52088299999999998</v>
      </c>
      <c r="L1135">
        <v>0.14025299999999999</v>
      </c>
      <c r="M1135" t="s">
        <v>610</v>
      </c>
      <c r="N1135">
        <v>40189</v>
      </c>
      <c r="O1135">
        <v>40189</v>
      </c>
      <c r="P1135">
        <v>107750</v>
      </c>
      <c r="Q1135">
        <v>3.18736</v>
      </c>
      <c r="R1135">
        <v>6183.4</v>
      </c>
      <c r="S1135">
        <v>6183.4</v>
      </c>
      <c r="T1135">
        <v>5931</v>
      </c>
      <c r="U1135">
        <v>6.1540699999999999</v>
      </c>
      <c r="V1135">
        <v>22552.3</v>
      </c>
      <c r="W1135">
        <v>15774.9</v>
      </c>
      <c r="X1135">
        <v>0.15385799999999999</v>
      </c>
      <c r="Y1135" t="s">
        <v>610</v>
      </c>
      <c r="Z1135">
        <v>0.199402</v>
      </c>
      <c r="AA1135">
        <v>0.24787100000000001</v>
      </c>
      <c r="AB1135">
        <v>6183.4</v>
      </c>
      <c r="AC1135">
        <v>6183.4</v>
      </c>
      <c r="AD1135">
        <v>5931</v>
      </c>
      <c r="AE1135">
        <v>5736.01</v>
      </c>
      <c r="AF1135">
        <v>5736.01</v>
      </c>
      <c r="AG1135">
        <v>5043.7700000000004</v>
      </c>
      <c r="AH1135">
        <v>0.25653199999999998</v>
      </c>
      <c r="AI1135">
        <v>0.14025299999999999</v>
      </c>
    </row>
    <row r="1136" spans="1:35" x14ac:dyDescent="0.3">
      <c r="A1136">
        <v>2009</v>
      </c>
      <c r="B1136">
        <v>25497.599999999999</v>
      </c>
      <c r="C1136">
        <v>25497.599999999999</v>
      </c>
      <c r="D1136">
        <v>43296.3</v>
      </c>
      <c r="E1136">
        <v>14110.8</v>
      </c>
      <c r="F1136">
        <v>0.64033899999999999</v>
      </c>
      <c r="G1136">
        <v>0.32591199999999998</v>
      </c>
      <c r="H1136">
        <v>0.73791499999999999</v>
      </c>
      <c r="I1136">
        <v>0.16694400000000001</v>
      </c>
      <c r="J1136">
        <v>12.32</v>
      </c>
      <c r="K1136">
        <v>0.53358099999999997</v>
      </c>
      <c r="L1136">
        <v>0.14611299999999999</v>
      </c>
      <c r="M1136" t="s">
        <v>610</v>
      </c>
      <c r="N1136">
        <v>38593.4</v>
      </c>
      <c r="O1136">
        <v>38593.4</v>
      </c>
      <c r="P1136">
        <v>92774.7</v>
      </c>
      <c r="Q1136">
        <v>3.4355699999999998</v>
      </c>
      <c r="R1136">
        <v>5901.29</v>
      </c>
      <c r="S1136">
        <v>5901.29</v>
      </c>
      <c r="T1136">
        <v>5701</v>
      </c>
      <c r="U1136">
        <v>6.3442699999999999</v>
      </c>
      <c r="V1136">
        <v>23102.1</v>
      </c>
      <c r="W1136">
        <v>13075.5</v>
      </c>
      <c r="X1136">
        <v>0.15290999999999999</v>
      </c>
      <c r="Y1136" t="s">
        <v>610</v>
      </c>
      <c r="Z1136">
        <v>0.191279</v>
      </c>
      <c r="AA1136">
        <v>0.237736</v>
      </c>
      <c r="AB1136">
        <v>5901.29</v>
      </c>
      <c r="AC1136">
        <v>5901.29</v>
      </c>
      <c r="AD1136">
        <v>5701</v>
      </c>
      <c r="AE1136">
        <v>5239.09</v>
      </c>
      <c r="AF1136">
        <v>5239.09</v>
      </c>
      <c r="AG1136">
        <v>4669.8999999999996</v>
      </c>
      <c r="AH1136">
        <v>0.24612899999999999</v>
      </c>
      <c r="AI1136">
        <v>0.14611299999999999</v>
      </c>
    </row>
    <row r="1137" spans="1:35" x14ac:dyDescent="0.3">
      <c r="A1137">
        <v>2010</v>
      </c>
      <c r="B1137">
        <v>23752</v>
      </c>
      <c r="C1137">
        <v>23752</v>
      </c>
      <c r="D1137">
        <v>43296.3</v>
      </c>
      <c r="E1137">
        <v>12538.5</v>
      </c>
      <c r="F1137">
        <v>0.56898899999999997</v>
      </c>
      <c r="G1137">
        <v>0.28959699999999999</v>
      </c>
      <c r="H1137">
        <v>0.77766800000000003</v>
      </c>
      <c r="I1137">
        <v>0.17305999999999999</v>
      </c>
      <c r="J1137">
        <v>12.32</v>
      </c>
      <c r="K1137">
        <v>0.53060399999999996</v>
      </c>
      <c r="L1137">
        <v>0.16996900000000001</v>
      </c>
      <c r="M1137" t="s">
        <v>610</v>
      </c>
      <c r="N1137">
        <v>36385</v>
      </c>
      <c r="O1137">
        <v>36385</v>
      </c>
      <c r="P1137">
        <v>71780.5</v>
      </c>
      <c r="Q1137">
        <v>4.0369700000000002</v>
      </c>
      <c r="R1137">
        <v>6516.89</v>
      </c>
      <c r="S1137">
        <v>6516.89</v>
      </c>
      <c r="T1137">
        <v>6288</v>
      </c>
      <c r="U1137">
        <v>6.5406000000000004</v>
      </c>
      <c r="V1137">
        <v>22973.200000000001</v>
      </c>
      <c r="W1137">
        <v>3422.8</v>
      </c>
      <c r="X1137">
        <v>0.17910899999999999</v>
      </c>
      <c r="Y1137" t="s">
        <v>610</v>
      </c>
      <c r="Z1137">
        <v>0.22373999999999999</v>
      </c>
      <c r="AA1137">
        <v>0.27801300000000001</v>
      </c>
      <c r="AB1137">
        <v>6516.89</v>
      </c>
      <c r="AC1137">
        <v>6516.89</v>
      </c>
      <c r="AD1137">
        <v>6288</v>
      </c>
      <c r="AE1137">
        <v>5521.88</v>
      </c>
      <c r="AF1137">
        <v>5521.88</v>
      </c>
      <c r="AG1137">
        <v>4883.13</v>
      </c>
      <c r="AH1137">
        <v>0.28669099999999997</v>
      </c>
      <c r="AI1137">
        <v>0.16996900000000001</v>
      </c>
    </row>
    <row r="1138" spans="1:35" x14ac:dyDescent="0.3">
      <c r="A1138">
        <v>2011</v>
      </c>
      <c r="B1138">
        <v>24593.8</v>
      </c>
      <c r="C1138">
        <v>24593.8</v>
      </c>
      <c r="D1138">
        <v>43296.3</v>
      </c>
      <c r="E1138">
        <v>13289.7</v>
      </c>
      <c r="F1138">
        <v>0.60307999999999995</v>
      </c>
      <c r="G1138">
        <v>0.306948</v>
      </c>
      <c r="H1138">
        <v>0.75867499999999999</v>
      </c>
      <c r="I1138">
        <v>0.170241</v>
      </c>
      <c r="J1138">
        <v>12.32</v>
      </c>
      <c r="K1138">
        <v>0.49313600000000002</v>
      </c>
      <c r="L1138">
        <v>0.15440799999999999</v>
      </c>
      <c r="M1138" t="s">
        <v>610</v>
      </c>
      <c r="N1138">
        <v>32713.4</v>
      </c>
      <c r="O1138">
        <v>32713.4</v>
      </c>
      <c r="P1138">
        <v>64788.7</v>
      </c>
      <c r="Q1138">
        <v>3.8234900000000001</v>
      </c>
      <c r="R1138">
        <v>5624.22</v>
      </c>
      <c r="S1138">
        <v>5624.22</v>
      </c>
      <c r="T1138">
        <v>5450</v>
      </c>
      <c r="U1138">
        <v>6.71333</v>
      </c>
      <c r="V1138">
        <v>21351</v>
      </c>
      <c r="W1138">
        <v>13192.3</v>
      </c>
      <c r="X1138">
        <v>0.17192399999999999</v>
      </c>
      <c r="Y1138" t="s">
        <v>610</v>
      </c>
      <c r="Z1138">
        <v>0.206265</v>
      </c>
      <c r="AA1138">
        <v>0.25670500000000002</v>
      </c>
      <c r="AB1138">
        <v>5624.22</v>
      </c>
      <c r="AC1138">
        <v>5624.22</v>
      </c>
      <c r="AD1138">
        <v>5450</v>
      </c>
      <c r="AE1138">
        <v>4594.68</v>
      </c>
      <c r="AF1138">
        <v>4594.68</v>
      </c>
      <c r="AG1138">
        <v>4139.91</v>
      </c>
      <c r="AH1138">
        <v>0.26611600000000002</v>
      </c>
      <c r="AI1138">
        <v>0.15440799999999999</v>
      </c>
    </row>
    <row r="1139" spans="1:35" x14ac:dyDescent="0.3">
      <c r="A1139">
        <v>2012</v>
      </c>
      <c r="B1139">
        <v>23422.6</v>
      </c>
      <c r="C1139">
        <v>23422.6</v>
      </c>
      <c r="D1139">
        <v>43296.3</v>
      </c>
      <c r="E1139">
        <v>12257.5</v>
      </c>
      <c r="F1139">
        <v>0.55623900000000004</v>
      </c>
      <c r="G1139">
        <v>0.28310800000000003</v>
      </c>
      <c r="H1139">
        <v>0.78477200000000003</v>
      </c>
      <c r="I1139">
        <v>0.17350299999999999</v>
      </c>
      <c r="J1139">
        <v>12.32</v>
      </c>
      <c r="K1139">
        <v>0.45717000000000002</v>
      </c>
      <c r="L1139">
        <v>0.17856</v>
      </c>
      <c r="M1139" t="s">
        <v>610</v>
      </c>
      <c r="N1139">
        <v>29061.599999999999</v>
      </c>
      <c r="O1139">
        <v>29061.599999999999</v>
      </c>
      <c r="P1139">
        <v>52744.6</v>
      </c>
      <c r="Q1139">
        <v>4.0685000000000002</v>
      </c>
      <c r="R1139">
        <v>5575.78</v>
      </c>
      <c r="S1139">
        <v>5575.78</v>
      </c>
      <c r="T1139">
        <v>5427</v>
      </c>
      <c r="U1139">
        <v>6.8938699999999997</v>
      </c>
      <c r="V1139">
        <v>19793.8</v>
      </c>
      <c r="W1139">
        <v>5831.35</v>
      </c>
      <c r="X1139">
        <v>0.191861</v>
      </c>
      <c r="Y1139" t="s">
        <v>610</v>
      </c>
      <c r="Z1139">
        <v>0.223103</v>
      </c>
      <c r="AA1139">
        <v>0.27882800000000002</v>
      </c>
      <c r="AB1139">
        <v>5575.78</v>
      </c>
      <c r="AC1139">
        <v>5575.78</v>
      </c>
      <c r="AD1139">
        <v>5427</v>
      </c>
      <c r="AE1139">
        <v>4390.3</v>
      </c>
      <c r="AF1139">
        <v>4390.3</v>
      </c>
      <c r="AG1139">
        <v>4009.33</v>
      </c>
      <c r="AH1139">
        <v>0.29095900000000002</v>
      </c>
      <c r="AI1139">
        <v>0.17856</v>
      </c>
    </row>
    <row r="1140" spans="1:35" x14ac:dyDescent="0.3">
      <c r="A1140">
        <v>2013</v>
      </c>
      <c r="B1140">
        <v>21843.9</v>
      </c>
      <c r="C1140">
        <v>21843.9</v>
      </c>
      <c r="D1140">
        <v>43296.3</v>
      </c>
      <c r="E1140">
        <v>10870.9</v>
      </c>
      <c r="F1140">
        <v>0.49331700000000001</v>
      </c>
      <c r="G1140">
        <v>0.25108200000000003</v>
      </c>
      <c r="H1140">
        <v>0.81982999999999995</v>
      </c>
      <c r="I1140">
        <v>0.17803099999999999</v>
      </c>
      <c r="J1140">
        <v>12.32</v>
      </c>
      <c r="K1140">
        <v>0.41015299999999999</v>
      </c>
      <c r="L1140">
        <v>0.20968600000000001</v>
      </c>
      <c r="M1140" t="s">
        <v>610</v>
      </c>
      <c r="N1140">
        <v>24983.8</v>
      </c>
      <c r="O1140">
        <v>24983.8</v>
      </c>
      <c r="P1140">
        <v>54365</v>
      </c>
      <c r="Q1140">
        <v>3.3065799999999999</v>
      </c>
      <c r="R1140">
        <v>5502.32</v>
      </c>
      <c r="S1140">
        <v>5502.32</v>
      </c>
      <c r="T1140">
        <v>5378</v>
      </c>
      <c r="U1140">
        <v>7.1113499999999998</v>
      </c>
      <c r="V1140">
        <v>17758.099999999999</v>
      </c>
      <c r="W1140">
        <v>16744</v>
      </c>
      <c r="X1140">
        <v>0.22023499999999999</v>
      </c>
      <c r="Y1140" t="s">
        <v>610</v>
      </c>
      <c r="Z1140">
        <v>0.25660699999999997</v>
      </c>
      <c r="AA1140">
        <v>0.32063599999999998</v>
      </c>
      <c r="AB1140">
        <v>5502.32</v>
      </c>
      <c r="AC1140">
        <v>5502.32</v>
      </c>
      <c r="AD1140">
        <v>5378</v>
      </c>
      <c r="AE1140">
        <v>4138.0200000000004</v>
      </c>
      <c r="AF1140">
        <v>4138.0200000000004</v>
      </c>
      <c r="AG1140">
        <v>3802.84</v>
      </c>
      <c r="AH1140">
        <v>0.33444099999999999</v>
      </c>
      <c r="AI1140">
        <v>0.20968600000000001</v>
      </c>
    </row>
    <row r="1141" spans="1:35" x14ac:dyDescent="0.3">
      <c r="A1141">
        <v>2014</v>
      </c>
      <c r="B1141">
        <v>23750.7</v>
      </c>
      <c r="C1141">
        <v>23750.7</v>
      </c>
      <c r="D1141">
        <v>43296.3</v>
      </c>
      <c r="E1141">
        <v>12589.6</v>
      </c>
      <c r="F1141">
        <v>0.57130700000000001</v>
      </c>
      <c r="G1141">
        <v>0.29077700000000001</v>
      </c>
      <c r="H1141">
        <v>0.77637699999999998</v>
      </c>
      <c r="I1141">
        <v>0.17049600000000001</v>
      </c>
      <c r="J1141">
        <v>12.32</v>
      </c>
      <c r="K1141">
        <v>0.34602300000000003</v>
      </c>
      <c r="L1141">
        <v>0.197246</v>
      </c>
      <c r="M1141" t="s">
        <v>610</v>
      </c>
      <c r="N1141">
        <v>20728</v>
      </c>
      <c r="O1141">
        <v>20728</v>
      </c>
      <c r="P1141">
        <v>57900.4</v>
      </c>
      <c r="Q1141">
        <v>2.6705000000000001</v>
      </c>
      <c r="R1141">
        <v>3807.09</v>
      </c>
      <c r="S1141">
        <v>3807.09</v>
      </c>
      <c r="T1141">
        <v>3730</v>
      </c>
      <c r="U1141">
        <v>7.1362100000000002</v>
      </c>
      <c r="V1141">
        <v>14981.5</v>
      </c>
      <c r="W1141">
        <v>18779.900000000001</v>
      </c>
      <c r="X1141">
        <v>0.183669</v>
      </c>
      <c r="Y1141" t="s">
        <v>610</v>
      </c>
      <c r="Z1141">
        <v>0.19559499999999999</v>
      </c>
      <c r="AA1141">
        <v>0.25179000000000001</v>
      </c>
      <c r="AB1141">
        <v>3807.09</v>
      </c>
      <c r="AC1141">
        <v>3807.09</v>
      </c>
      <c r="AD1141">
        <v>3730</v>
      </c>
      <c r="AE1141">
        <v>2855.69</v>
      </c>
      <c r="AF1141">
        <v>2855.69</v>
      </c>
      <c r="AG1141">
        <v>2632.49</v>
      </c>
      <c r="AH1141">
        <v>0.270233</v>
      </c>
      <c r="AI1141">
        <v>0.197246</v>
      </c>
    </row>
    <row r="1142" spans="1:35" x14ac:dyDescent="0.3">
      <c r="A1142">
        <v>2015</v>
      </c>
      <c r="B1142">
        <v>25308.2</v>
      </c>
      <c r="C1142">
        <v>25308.2</v>
      </c>
      <c r="D1142">
        <v>43296.3</v>
      </c>
      <c r="E1142">
        <v>13810.1</v>
      </c>
      <c r="F1142">
        <v>0.62669299999999994</v>
      </c>
      <c r="G1142">
        <v>0.31896600000000003</v>
      </c>
      <c r="H1142">
        <v>0.74551800000000001</v>
      </c>
      <c r="I1142">
        <v>0.16899</v>
      </c>
      <c r="J1142">
        <v>12.32</v>
      </c>
      <c r="K1142">
        <v>0.29759200000000002</v>
      </c>
      <c r="L1142">
        <v>0.160914</v>
      </c>
      <c r="M1142" t="s">
        <v>610</v>
      </c>
      <c r="N1142">
        <v>18281.400000000001</v>
      </c>
      <c r="O1142">
        <v>18281.400000000001</v>
      </c>
      <c r="P1142">
        <v>46690.2</v>
      </c>
      <c r="Q1142">
        <v>3.1421000000000001</v>
      </c>
      <c r="R1142">
        <v>2969.24</v>
      </c>
      <c r="S1142">
        <v>2969.24</v>
      </c>
      <c r="T1142">
        <v>2803</v>
      </c>
      <c r="U1142">
        <v>7.3847800000000001</v>
      </c>
      <c r="V1142">
        <v>12884.6</v>
      </c>
      <c r="W1142">
        <v>3661.21</v>
      </c>
      <c r="X1142">
        <v>0.16241800000000001</v>
      </c>
      <c r="Y1142" t="s">
        <v>610</v>
      </c>
      <c r="Z1142">
        <v>0.169958</v>
      </c>
      <c r="AA1142">
        <v>0.22906000000000001</v>
      </c>
      <c r="AB1142">
        <v>2969.24</v>
      </c>
      <c r="AC1142">
        <v>2969.24</v>
      </c>
      <c r="AD1142">
        <v>2803</v>
      </c>
      <c r="AE1142">
        <v>2124.12</v>
      </c>
      <c r="AF1142">
        <v>2124.12</v>
      </c>
      <c r="AG1142">
        <v>1833.2</v>
      </c>
      <c r="AH1142">
        <v>0.23427300000000001</v>
      </c>
      <c r="AI1142">
        <v>0.160914</v>
      </c>
    </row>
    <row r="1143" spans="1:35" x14ac:dyDescent="0.3">
      <c r="A1143">
        <v>2016</v>
      </c>
      <c r="B1143">
        <v>31924.5</v>
      </c>
      <c r="C1143">
        <v>31924.5</v>
      </c>
      <c r="D1143">
        <v>43296.3</v>
      </c>
      <c r="E1143">
        <v>19909.599999999999</v>
      </c>
      <c r="F1143">
        <v>0.90348799999999996</v>
      </c>
      <c r="G1143">
        <v>0.45984599999999998</v>
      </c>
      <c r="H1143">
        <v>0.59129900000000002</v>
      </c>
      <c r="I1143">
        <v>0.14174500000000001</v>
      </c>
      <c r="J1143">
        <v>12.32</v>
      </c>
      <c r="K1143">
        <v>0.25462899999999999</v>
      </c>
      <c r="L1143">
        <v>0.100858</v>
      </c>
      <c r="M1143" t="s">
        <v>610</v>
      </c>
      <c r="N1143">
        <v>16840.3</v>
      </c>
      <c r="O1143">
        <v>16840.3</v>
      </c>
      <c r="P1143">
        <v>48306.9</v>
      </c>
      <c r="Q1143">
        <v>2.8243200000000002</v>
      </c>
      <c r="R1143">
        <v>1625.88</v>
      </c>
      <c r="S1143">
        <v>1625.88</v>
      </c>
      <c r="T1143">
        <v>1523</v>
      </c>
      <c r="U1143">
        <v>7.3378500000000004</v>
      </c>
      <c r="V1143">
        <v>11024.5</v>
      </c>
      <c r="W1143">
        <v>13451.6</v>
      </c>
      <c r="X1143">
        <v>9.65472E-2</v>
      </c>
      <c r="Y1143" t="s">
        <v>610</v>
      </c>
      <c r="Z1143">
        <v>0.102489</v>
      </c>
      <c r="AA1143">
        <v>0.14263799999999999</v>
      </c>
      <c r="AB1143">
        <v>1625.88</v>
      </c>
      <c r="AC1143">
        <v>1625.88</v>
      </c>
      <c r="AD1143">
        <v>1523</v>
      </c>
      <c r="AE1143">
        <v>1164.6099999999999</v>
      </c>
      <c r="AF1143">
        <v>1164.6099999999999</v>
      </c>
      <c r="AG1143">
        <v>976.41099999999994</v>
      </c>
      <c r="AH1143">
        <v>0.14605399999999999</v>
      </c>
      <c r="AI1143">
        <v>0.100858</v>
      </c>
    </row>
    <row r="1144" spans="1:35" x14ac:dyDescent="0.3">
      <c r="A1144">
        <v>2017</v>
      </c>
      <c r="B1144">
        <v>34362.199999999997</v>
      </c>
      <c r="C1144">
        <v>34362.199999999997</v>
      </c>
      <c r="D1144">
        <v>43296.3</v>
      </c>
      <c r="E1144">
        <v>22258.799999999999</v>
      </c>
      <c r="F1144">
        <v>1.0100899999999999</v>
      </c>
      <c r="G1144">
        <v>0.51410299999999998</v>
      </c>
      <c r="H1144">
        <v>0.53190499999999996</v>
      </c>
      <c r="I1144">
        <v>0.12873299999999999</v>
      </c>
      <c r="J1144">
        <v>12.32</v>
      </c>
      <c r="K1144">
        <v>0.23910999999999999</v>
      </c>
      <c r="L1144">
        <v>7.06175E-2</v>
      </c>
      <c r="M1144" t="s">
        <v>610</v>
      </c>
      <c r="N1144">
        <v>16721.7</v>
      </c>
      <c r="O1144">
        <v>16721.7</v>
      </c>
      <c r="P1144">
        <v>59002.3</v>
      </c>
      <c r="Q1144">
        <v>2.31772</v>
      </c>
      <c r="R1144">
        <v>1312.76</v>
      </c>
      <c r="S1144">
        <v>1312.76</v>
      </c>
      <c r="T1144">
        <v>1207</v>
      </c>
      <c r="U1144">
        <v>6.9267799999999999</v>
      </c>
      <c r="V1144">
        <v>10352.6</v>
      </c>
      <c r="W1144">
        <v>22031.1</v>
      </c>
      <c r="X1144">
        <v>7.8506099999999995E-2</v>
      </c>
      <c r="Y1144" t="s">
        <v>610</v>
      </c>
      <c r="Z1144">
        <v>8.6422399999999996E-2</v>
      </c>
      <c r="AA1144">
        <v>0.114313</v>
      </c>
      <c r="AB1144">
        <v>1312.76</v>
      </c>
      <c r="AC1144">
        <v>1312.76</v>
      </c>
      <c r="AD1144">
        <v>1207</v>
      </c>
      <c r="AE1144">
        <v>1015.49</v>
      </c>
      <c r="AF1144">
        <v>1015.49</v>
      </c>
      <c r="AG1144">
        <v>820.28099999999995</v>
      </c>
      <c r="AH1144">
        <v>0.116439</v>
      </c>
      <c r="AI1144">
        <v>7.06175E-2</v>
      </c>
    </row>
    <row r="1145" spans="1:35" x14ac:dyDescent="0.3">
      <c r="A1145">
        <v>2018</v>
      </c>
      <c r="B1145">
        <v>37779.699999999997</v>
      </c>
      <c r="C1145">
        <v>37779.699999999997</v>
      </c>
      <c r="D1145">
        <v>43296.3</v>
      </c>
      <c r="E1145">
        <v>25445.5</v>
      </c>
      <c r="F1145">
        <v>1.1547000000000001</v>
      </c>
      <c r="G1145">
        <v>0.58770699999999998</v>
      </c>
      <c r="H1145">
        <v>0.45133200000000001</v>
      </c>
      <c r="I1145">
        <v>0.113278</v>
      </c>
      <c r="J1145">
        <v>12.32</v>
      </c>
      <c r="K1145">
        <v>0.238203</v>
      </c>
      <c r="L1145">
        <v>4.8371400000000002E-2</v>
      </c>
      <c r="M1145" t="s">
        <v>610</v>
      </c>
      <c r="N1145">
        <v>17178.2</v>
      </c>
      <c r="O1145">
        <v>17178.2</v>
      </c>
      <c r="P1145">
        <v>67534.600000000006</v>
      </c>
      <c r="Q1145">
        <v>2.17482</v>
      </c>
      <c r="R1145">
        <v>1049.3599999999999</v>
      </c>
      <c r="S1145">
        <v>1049.3599999999999</v>
      </c>
      <c r="T1145">
        <v>957</v>
      </c>
      <c r="U1145">
        <v>7.0689099999999998</v>
      </c>
      <c r="V1145">
        <v>10313.299999999999</v>
      </c>
      <c r="W1145">
        <v>22018.799999999999</v>
      </c>
      <c r="X1145">
        <v>6.1086500000000002E-2</v>
      </c>
      <c r="Y1145" t="s">
        <v>610</v>
      </c>
      <c r="Z1145">
        <v>6.8224300000000002E-2</v>
      </c>
      <c r="AA1145">
        <v>9.3091499999999994E-2</v>
      </c>
      <c r="AB1145">
        <v>1049.3599999999999</v>
      </c>
      <c r="AC1145">
        <v>1049.3599999999999</v>
      </c>
      <c r="AD1145">
        <v>957</v>
      </c>
      <c r="AE1145">
        <v>788.476</v>
      </c>
      <c r="AF1145">
        <v>788.476</v>
      </c>
      <c r="AG1145">
        <v>630.83600000000001</v>
      </c>
      <c r="AH1145">
        <v>9.5166500000000001E-2</v>
      </c>
      <c r="AI1145">
        <v>4.8371400000000002E-2</v>
      </c>
    </row>
    <row r="1146" spans="1:35" x14ac:dyDescent="0.3">
      <c r="A1146">
        <v>2019</v>
      </c>
      <c r="B1146">
        <v>32802.1</v>
      </c>
      <c r="C1146">
        <v>32802.1</v>
      </c>
      <c r="D1146">
        <v>43296.3</v>
      </c>
      <c r="E1146">
        <v>20787.3</v>
      </c>
      <c r="F1146">
        <v>0.94331399999999999</v>
      </c>
      <c r="G1146">
        <v>0.48011599999999999</v>
      </c>
      <c r="H1146">
        <v>0.56910899999999998</v>
      </c>
      <c r="I1146">
        <v>0.13645199999999999</v>
      </c>
      <c r="J1146">
        <v>12.32</v>
      </c>
      <c r="K1146">
        <v>0.251384</v>
      </c>
      <c r="L1146">
        <v>9.2606300000000003E-2</v>
      </c>
      <c r="M1146" t="s">
        <v>610</v>
      </c>
      <c r="N1146">
        <v>18321.2</v>
      </c>
      <c r="O1146">
        <v>18321.2</v>
      </c>
      <c r="P1146">
        <v>74447.899999999994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10884</v>
      </c>
      <c r="W1146">
        <v>22020</v>
      </c>
      <c r="X1146">
        <v>0</v>
      </c>
      <c r="Y1146" t="s">
        <v>610</v>
      </c>
      <c r="Z1146">
        <v>9.7213599999999997E-2</v>
      </c>
      <c r="AA1146">
        <v>0.13025500000000001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</row>
    <row r="1148" spans="1:35" x14ac:dyDescent="0.3">
      <c r="A1148" t="s">
        <v>611</v>
      </c>
    </row>
    <row r="1149" spans="1:35" x14ac:dyDescent="0.3">
      <c r="A1149" t="s">
        <v>612</v>
      </c>
    </row>
    <row r="1151" spans="1:35" x14ac:dyDescent="0.3">
      <c r="A1151" t="s">
        <v>38</v>
      </c>
    </row>
    <row r="1152" spans="1:35" x14ac:dyDescent="0.3">
      <c r="A1152" t="s">
        <v>613</v>
      </c>
    </row>
    <row r="1153" spans="1:3" x14ac:dyDescent="0.3">
      <c r="A1153" t="s">
        <v>614</v>
      </c>
    </row>
    <row r="1154" spans="1:3" x14ac:dyDescent="0.3">
      <c r="A1154" t="s">
        <v>477</v>
      </c>
      <c r="B1154" t="s">
        <v>615</v>
      </c>
      <c r="C1154" t="s">
        <v>616</v>
      </c>
    </row>
    <row r="1155" spans="1:3" x14ac:dyDescent="0.3">
      <c r="A1155">
        <v>1985</v>
      </c>
      <c r="B1155">
        <v>6.6423300000000003</v>
      </c>
      <c r="C1155">
        <v>8.2478099999999999E-2</v>
      </c>
    </row>
    <row r="1156" spans="1:3" x14ac:dyDescent="0.3">
      <c r="A1156">
        <v>1986</v>
      </c>
      <c r="B1156">
        <v>5.8733899999999997</v>
      </c>
      <c r="C1156">
        <v>8.6080000000000004E-2</v>
      </c>
    </row>
    <row r="1157" spans="1:3" x14ac:dyDescent="0.3">
      <c r="A1157">
        <v>1987</v>
      </c>
      <c r="B1157">
        <v>5.2613399999999997</v>
      </c>
      <c r="C1157">
        <v>9.3423500000000007E-2</v>
      </c>
    </row>
    <row r="1158" spans="1:3" x14ac:dyDescent="0.3">
      <c r="A1158">
        <v>1988</v>
      </c>
      <c r="B1158">
        <v>4.7788700000000004</v>
      </c>
      <c r="C1158">
        <v>9.4079800000000005E-2</v>
      </c>
    </row>
    <row r="1159" spans="1:3" x14ac:dyDescent="0.3">
      <c r="A1159">
        <v>1989</v>
      </c>
      <c r="B1159">
        <v>4.5687300000000004</v>
      </c>
      <c r="C1159">
        <v>0.111596</v>
      </c>
    </row>
    <row r="1160" spans="1:3" x14ac:dyDescent="0.3">
      <c r="A1160">
        <v>1990</v>
      </c>
      <c r="B1160">
        <v>4.1746699999999999</v>
      </c>
      <c r="C1160">
        <v>0.120074</v>
      </c>
    </row>
    <row r="1161" spans="1:3" x14ac:dyDescent="0.3">
      <c r="A1161">
        <v>1991</v>
      </c>
      <c r="B1161">
        <v>3.6501399999999999</v>
      </c>
      <c r="C1161">
        <v>9.9004800000000004E-2</v>
      </c>
    </row>
    <row r="1162" spans="1:3" x14ac:dyDescent="0.3">
      <c r="A1162">
        <v>1992</v>
      </c>
      <c r="B1162">
        <v>3.18438</v>
      </c>
      <c r="C1162">
        <v>9.2771699999999999E-2</v>
      </c>
    </row>
    <row r="1163" spans="1:3" x14ac:dyDescent="0.3">
      <c r="A1163">
        <v>1993</v>
      </c>
      <c r="B1163">
        <v>3.2442099999999998</v>
      </c>
      <c r="C1163">
        <v>6.4110500000000001E-2</v>
      </c>
    </row>
    <row r="1164" spans="1:3" x14ac:dyDescent="0.3">
      <c r="A1164">
        <v>1994</v>
      </c>
      <c r="B1164">
        <v>3.9354399999999998</v>
      </c>
      <c r="C1164">
        <v>8.4514099999999995E-2</v>
      </c>
    </row>
    <row r="1165" spans="1:3" x14ac:dyDescent="0.3">
      <c r="A1165">
        <v>1995</v>
      </c>
      <c r="B1165">
        <v>4.9679399999999996</v>
      </c>
      <c r="C1165">
        <v>0.10677499999999999</v>
      </c>
    </row>
    <row r="1166" spans="1:3" x14ac:dyDescent="0.3">
      <c r="A1166">
        <v>1996</v>
      </c>
      <c r="B1166">
        <v>5.53294</v>
      </c>
      <c r="C1166">
        <v>0.14030999999999999</v>
      </c>
    </row>
    <row r="1167" spans="1:3" x14ac:dyDescent="0.3">
      <c r="A1167">
        <v>1997</v>
      </c>
      <c r="B1167">
        <v>5.3236800000000004</v>
      </c>
      <c r="C1167">
        <v>0.14143</v>
      </c>
    </row>
    <row r="1168" spans="1:3" x14ac:dyDescent="0.3">
      <c r="A1168">
        <v>1998</v>
      </c>
      <c r="B1168">
        <v>4.9986199999999998</v>
      </c>
      <c r="C1168">
        <v>0.11643000000000001</v>
      </c>
    </row>
    <row r="1169" spans="1:3" x14ac:dyDescent="0.3">
      <c r="A1169">
        <v>1999</v>
      </c>
      <c r="B1169">
        <v>4.8331400000000002</v>
      </c>
      <c r="C1169">
        <v>0.10650999999999999</v>
      </c>
    </row>
    <row r="1170" spans="1:3" x14ac:dyDescent="0.3">
      <c r="A1170">
        <v>2000</v>
      </c>
      <c r="B1170">
        <v>4.8547599999999997</v>
      </c>
      <c r="C1170">
        <v>0.12512100000000001</v>
      </c>
    </row>
    <row r="1171" spans="1:3" x14ac:dyDescent="0.3">
      <c r="A1171">
        <v>2001</v>
      </c>
      <c r="B1171">
        <v>5.1188500000000001</v>
      </c>
      <c r="C1171">
        <v>0.10306700000000001</v>
      </c>
    </row>
    <row r="1172" spans="1:3" x14ac:dyDescent="0.3">
      <c r="A1172">
        <v>2002</v>
      </c>
      <c r="B1172">
        <v>5.33772</v>
      </c>
      <c r="C1172">
        <v>0.11704100000000001</v>
      </c>
    </row>
    <row r="1173" spans="1:3" x14ac:dyDescent="0.3">
      <c r="A1173">
        <v>2003</v>
      </c>
      <c r="B1173">
        <v>5.6423399999999999</v>
      </c>
      <c r="C1173">
        <v>0.120909</v>
      </c>
    </row>
    <row r="1174" spans="1:3" x14ac:dyDescent="0.3">
      <c r="A1174">
        <v>2004</v>
      </c>
      <c r="B1174">
        <v>5.83012</v>
      </c>
      <c r="C1174">
        <v>0.13531099999999999</v>
      </c>
    </row>
    <row r="1175" spans="1:3" x14ac:dyDescent="0.3">
      <c r="A1175">
        <v>2005</v>
      </c>
      <c r="B1175">
        <v>5.9820700000000002</v>
      </c>
      <c r="C1175">
        <v>0.15640899999999999</v>
      </c>
    </row>
    <row r="1176" spans="1:3" x14ac:dyDescent="0.3">
      <c r="A1176">
        <v>2006</v>
      </c>
      <c r="B1176">
        <v>5.9110399999999998</v>
      </c>
      <c r="C1176">
        <v>0.145148</v>
      </c>
    </row>
    <row r="1177" spans="1:3" x14ac:dyDescent="0.3">
      <c r="A1177">
        <v>2007</v>
      </c>
      <c r="B1177">
        <v>5.8700200000000002</v>
      </c>
      <c r="C1177">
        <v>0.13386600000000001</v>
      </c>
    </row>
    <row r="1178" spans="1:3" x14ac:dyDescent="0.3">
      <c r="A1178">
        <v>2008</v>
      </c>
      <c r="B1178">
        <v>6.0379899999999997</v>
      </c>
      <c r="C1178">
        <v>0.14025299999999999</v>
      </c>
    </row>
    <row r="1179" spans="1:3" x14ac:dyDescent="0.3">
      <c r="A1179">
        <v>2009</v>
      </c>
      <c r="B1179">
        <v>6.1851900000000004</v>
      </c>
      <c r="C1179">
        <v>0.14611299999999999</v>
      </c>
    </row>
    <row r="1180" spans="1:3" x14ac:dyDescent="0.3">
      <c r="A1180">
        <v>2010</v>
      </c>
      <c r="B1180">
        <v>6.1506800000000004</v>
      </c>
      <c r="C1180">
        <v>0.16996900000000001</v>
      </c>
    </row>
    <row r="1181" spans="1:3" x14ac:dyDescent="0.3">
      <c r="A1181">
        <v>2011</v>
      </c>
      <c r="B1181">
        <v>5.7163500000000003</v>
      </c>
      <c r="C1181">
        <v>0.15440799999999999</v>
      </c>
    </row>
    <row r="1182" spans="1:3" x14ac:dyDescent="0.3">
      <c r="A1182">
        <v>2012</v>
      </c>
      <c r="B1182">
        <v>5.2994500000000002</v>
      </c>
      <c r="C1182">
        <v>0.17856</v>
      </c>
    </row>
    <row r="1183" spans="1:3" x14ac:dyDescent="0.3">
      <c r="A1183">
        <v>2013</v>
      </c>
      <c r="B1183">
        <v>4.7544199999999996</v>
      </c>
      <c r="C1183">
        <v>0.20968600000000001</v>
      </c>
    </row>
    <row r="1184" spans="1:3" x14ac:dyDescent="0.3">
      <c r="A1184">
        <v>2014</v>
      </c>
      <c r="B1184">
        <v>4.0110400000000004</v>
      </c>
      <c r="C1184">
        <v>0.197246</v>
      </c>
    </row>
    <row r="1185" spans="1:9" x14ac:dyDescent="0.3">
      <c r="A1185">
        <v>2015</v>
      </c>
      <c r="B1185">
        <v>3.44964</v>
      </c>
      <c r="C1185">
        <v>0.160914</v>
      </c>
    </row>
    <row r="1186" spans="1:9" x14ac:dyDescent="0.3">
      <c r="A1186">
        <v>2016</v>
      </c>
      <c r="B1186">
        <v>2.9516200000000001</v>
      </c>
      <c r="C1186">
        <v>0.100858</v>
      </c>
    </row>
    <row r="1187" spans="1:9" x14ac:dyDescent="0.3">
      <c r="A1187">
        <v>2017</v>
      </c>
      <c r="B1187">
        <v>2.7717200000000002</v>
      </c>
      <c r="C1187">
        <v>7.06175E-2</v>
      </c>
    </row>
    <row r="1188" spans="1:9" x14ac:dyDescent="0.3">
      <c r="A1188">
        <v>2018</v>
      </c>
      <c r="B1188">
        <v>2.7612100000000002</v>
      </c>
      <c r="C1188">
        <v>4.8371400000000002E-2</v>
      </c>
    </row>
    <row r="1189" spans="1:9" x14ac:dyDescent="0.3">
      <c r="A1189">
        <v>2019</v>
      </c>
      <c r="B1189">
        <v>2.9140100000000002</v>
      </c>
      <c r="C1189">
        <v>9.2606300000000003E-2</v>
      </c>
    </row>
    <row r="1191" spans="1:9" x14ac:dyDescent="0.3">
      <c r="A1191" t="s">
        <v>39</v>
      </c>
      <c r="B1191" t="s">
        <v>617</v>
      </c>
      <c r="C1191">
        <v>3</v>
      </c>
      <c r="D1191" t="s">
        <v>106</v>
      </c>
      <c r="E1191" t="s">
        <v>106</v>
      </c>
      <c r="F1191" t="s">
        <v>106</v>
      </c>
      <c r="G1191" t="s">
        <v>106</v>
      </c>
      <c r="H1191" t="s">
        <v>106</v>
      </c>
      <c r="I1191" t="s">
        <v>106</v>
      </c>
    </row>
    <row r="1192" spans="1:9" x14ac:dyDescent="0.3">
      <c r="A1192">
        <v>10.000500000000001</v>
      </c>
      <c r="B1192" t="s">
        <v>618</v>
      </c>
      <c r="C1192">
        <v>22036.400000000001</v>
      </c>
    </row>
    <row r="1193" spans="1:9" x14ac:dyDescent="0.3">
      <c r="A1193">
        <v>0.999</v>
      </c>
      <c r="B1193" t="s">
        <v>619</v>
      </c>
    </row>
    <row r="1194" spans="1:9" x14ac:dyDescent="0.3">
      <c r="A1194">
        <v>8.62676E-2</v>
      </c>
      <c r="B1194" t="s">
        <v>1491</v>
      </c>
    </row>
    <row r="1195" spans="1:9" x14ac:dyDescent="0.3">
      <c r="A1195">
        <v>0.9</v>
      </c>
      <c r="B1195" t="s">
        <v>620</v>
      </c>
    </row>
    <row r="1196" spans="1:9" x14ac:dyDescent="0.3">
      <c r="A1196">
        <v>0</v>
      </c>
      <c r="B1196" t="s">
        <v>621</v>
      </c>
    </row>
    <row r="1197" spans="1:9" x14ac:dyDescent="0.3">
      <c r="A1197">
        <v>0</v>
      </c>
      <c r="B1197" t="s">
        <v>622</v>
      </c>
      <c r="C1197">
        <v>22036.400000000001</v>
      </c>
    </row>
    <row r="1198" spans="1:9" x14ac:dyDescent="0.3">
      <c r="A1198">
        <v>1955</v>
      </c>
      <c r="B1198">
        <v>2016</v>
      </c>
      <c r="C1198" t="s">
        <v>623</v>
      </c>
    </row>
    <row r="1199" spans="1:9" x14ac:dyDescent="0.3">
      <c r="A1199">
        <v>1974.5</v>
      </c>
      <c r="B1199">
        <v>1981.7</v>
      </c>
      <c r="C1199">
        <v>2014.9</v>
      </c>
      <c r="D1199">
        <v>2016.8</v>
      </c>
      <c r="E1199">
        <v>0.90700000000000003</v>
      </c>
      <c r="F1199" t="s">
        <v>624</v>
      </c>
    </row>
    <row r="1200" spans="1:9" x14ac:dyDescent="0.3">
      <c r="A1200" t="s">
        <v>625</v>
      </c>
      <c r="B1200" t="s">
        <v>626</v>
      </c>
      <c r="C1200" t="s">
        <v>627</v>
      </c>
      <c r="D1200" t="s">
        <v>628</v>
      </c>
      <c r="E1200" t="s">
        <v>629</v>
      </c>
    </row>
    <row r="1201" spans="1:11" x14ac:dyDescent="0.3">
      <c r="A1201" t="s">
        <v>630</v>
      </c>
      <c r="B1201">
        <v>62</v>
      </c>
      <c r="C1201">
        <v>0.83790799999999999</v>
      </c>
      <c r="D1201">
        <v>0.86677800000000005</v>
      </c>
      <c r="E1201">
        <v>0.55255600000000005</v>
      </c>
    </row>
    <row r="1202" spans="1:11" x14ac:dyDescent="0.3">
      <c r="A1202" t="s">
        <v>631</v>
      </c>
      <c r="B1202">
        <v>0</v>
      </c>
      <c r="C1202">
        <v>0</v>
      </c>
      <c r="D1202">
        <v>0</v>
      </c>
      <c r="E1202">
        <v>0</v>
      </c>
    </row>
    <row r="1203" spans="1:11" x14ac:dyDescent="0.3">
      <c r="A1203" t="s">
        <v>632</v>
      </c>
      <c r="B1203" t="s">
        <v>633</v>
      </c>
      <c r="C1203" t="s">
        <v>634</v>
      </c>
      <c r="D1203" t="s">
        <v>635</v>
      </c>
      <c r="E1203" t="s">
        <v>636</v>
      </c>
      <c r="F1203" t="s">
        <v>637</v>
      </c>
      <c r="G1203" t="s">
        <v>205</v>
      </c>
      <c r="H1203" t="s">
        <v>638</v>
      </c>
      <c r="I1203" t="s">
        <v>639</v>
      </c>
      <c r="J1203" t="s">
        <v>1492</v>
      </c>
      <c r="K1203" t="s">
        <v>1493</v>
      </c>
    </row>
    <row r="1204" spans="1:11" x14ac:dyDescent="0.3">
      <c r="A1204" t="s">
        <v>640</v>
      </c>
      <c r="B1204">
        <v>43296.3</v>
      </c>
      <c r="C1204">
        <v>22036.400000000001</v>
      </c>
    </row>
    <row r="1205" spans="1:11" x14ac:dyDescent="0.3">
      <c r="A1205" t="s">
        <v>641</v>
      </c>
      <c r="B1205">
        <v>43296.3</v>
      </c>
      <c r="C1205">
        <v>22036.400000000001</v>
      </c>
      <c r="D1205">
        <v>22036.400000000001</v>
      </c>
      <c r="E1205">
        <v>22036.400000000001</v>
      </c>
      <c r="F1205">
        <v>22036.400000000001</v>
      </c>
      <c r="G1205" t="s">
        <v>642</v>
      </c>
      <c r="H1205">
        <v>0</v>
      </c>
      <c r="I1205" t="s">
        <v>641</v>
      </c>
      <c r="J1205">
        <v>43296.3</v>
      </c>
      <c r="K1205">
        <v>22548.2</v>
      </c>
    </row>
    <row r="1206" spans="1:11" x14ac:dyDescent="0.3">
      <c r="A1206" t="s">
        <v>144</v>
      </c>
      <c r="B1206">
        <v>23848.3</v>
      </c>
      <c r="C1206">
        <v>22036.400000000001</v>
      </c>
      <c r="D1206">
        <v>22036.400000000001</v>
      </c>
      <c r="E1206">
        <v>22036.400000000001</v>
      </c>
      <c r="F1206">
        <v>22036.400000000001</v>
      </c>
      <c r="G1206" t="s">
        <v>642</v>
      </c>
      <c r="H1206">
        <v>0</v>
      </c>
      <c r="I1206" t="s">
        <v>144</v>
      </c>
      <c r="J1206">
        <v>23848.3</v>
      </c>
      <c r="K1206">
        <v>15264.2</v>
      </c>
    </row>
    <row r="1207" spans="1:11" x14ac:dyDescent="0.3">
      <c r="A1207">
        <v>1955</v>
      </c>
      <c r="B1207">
        <v>23848.3</v>
      </c>
      <c r="C1207">
        <v>22036.400000000001</v>
      </c>
      <c r="D1207">
        <v>22036.400000000001</v>
      </c>
      <c r="E1207">
        <v>22036.400000000001</v>
      </c>
      <c r="F1207">
        <v>22975.7</v>
      </c>
      <c r="G1207">
        <v>4.1740600000000003E-2</v>
      </c>
      <c r="H1207">
        <v>0</v>
      </c>
      <c r="I1207" t="s">
        <v>643</v>
      </c>
      <c r="J1207">
        <v>23848.3</v>
      </c>
      <c r="K1207">
        <v>15264.2</v>
      </c>
    </row>
    <row r="1208" spans="1:11" x14ac:dyDescent="0.3">
      <c r="A1208">
        <v>1956</v>
      </c>
      <c r="B1208">
        <v>23848.3</v>
      </c>
      <c r="C1208">
        <v>22036.400000000001</v>
      </c>
      <c r="D1208">
        <v>22036.400000000001</v>
      </c>
      <c r="E1208">
        <v>22036.400000000001</v>
      </c>
      <c r="F1208">
        <v>22927.5</v>
      </c>
      <c r="G1208">
        <v>3.9639099999999997E-2</v>
      </c>
      <c r="H1208">
        <v>0</v>
      </c>
      <c r="I1208" t="s">
        <v>643</v>
      </c>
      <c r="J1208">
        <v>23848.3</v>
      </c>
      <c r="K1208">
        <v>15264.2</v>
      </c>
    </row>
    <row r="1209" spans="1:11" x14ac:dyDescent="0.3">
      <c r="A1209">
        <v>1957</v>
      </c>
      <c r="B1209">
        <v>23848.3</v>
      </c>
      <c r="C1209">
        <v>22036.400000000001</v>
      </c>
      <c r="D1209">
        <v>22036.400000000001</v>
      </c>
      <c r="E1209">
        <v>22036.400000000001</v>
      </c>
      <c r="F1209">
        <v>22941.5</v>
      </c>
      <c r="G1209">
        <v>4.0251599999999998E-2</v>
      </c>
      <c r="H1209">
        <v>0</v>
      </c>
      <c r="I1209" t="s">
        <v>643</v>
      </c>
      <c r="J1209">
        <v>23848.3</v>
      </c>
      <c r="K1209">
        <v>15264.2</v>
      </c>
    </row>
    <row r="1210" spans="1:11" x14ac:dyDescent="0.3">
      <c r="A1210">
        <v>1958</v>
      </c>
      <c r="B1210">
        <v>23848.3</v>
      </c>
      <c r="C1210">
        <v>22036.400000000001</v>
      </c>
      <c r="D1210">
        <v>22036.400000000001</v>
      </c>
      <c r="E1210">
        <v>22036.400000000001</v>
      </c>
      <c r="F1210">
        <v>22960.9</v>
      </c>
      <c r="G1210">
        <v>4.1095600000000003E-2</v>
      </c>
      <c r="H1210">
        <v>0</v>
      </c>
      <c r="I1210" t="s">
        <v>643</v>
      </c>
      <c r="J1210">
        <v>23848.3</v>
      </c>
      <c r="K1210">
        <v>15264.2</v>
      </c>
    </row>
    <row r="1211" spans="1:11" x14ac:dyDescent="0.3">
      <c r="A1211">
        <v>1959</v>
      </c>
      <c r="B1211">
        <v>23848.3</v>
      </c>
      <c r="C1211">
        <v>22036.400000000001</v>
      </c>
      <c r="D1211">
        <v>22036.400000000001</v>
      </c>
      <c r="E1211">
        <v>22036.400000000001</v>
      </c>
      <c r="F1211">
        <v>22988.799999999999</v>
      </c>
      <c r="G1211">
        <v>4.2309699999999999E-2</v>
      </c>
      <c r="H1211">
        <v>0</v>
      </c>
      <c r="I1211" t="s">
        <v>643</v>
      </c>
      <c r="J1211">
        <v>23848.3</v>
      </c>
      <c r="K1211">
        <v>15264.2</v>
      </c>
    </row>
    <row r="1212" spans="1:11" x14ac:dyDescent="0.3">
      <c r="A1212">
        <v>1960</v>
      </c>
      <c r="B1212">
        <v>23848.3</v>
      </c>
      <c r="C1212">
        <v>22036.400000000001</v>
      </c>
      <c r="D1212">
        <v>22036.400000000001</v>
      </c>
      <c r="E1212">
        <v>22036.400000000001</v>
      </c>
      <c r="F1212">
        <v>23028.5</v>
      </c>
      <c r="G1212">
        <v>4.4036400000000003E-2</v>
      </c>
      <c r="H1212">
        <v>0</v>
      </c>
      <c r="I1212" t="s">
        <v>643</v>
      </c>
      <c r="J1212">
        <v>23848.3</v>
      </c>
      <c r="K1212">
        <v>15264.2</v>
      </c>
    </row>
    <row r="1213" spans="1:11" x14ac:dyDescent="0.3">
      <c r="A1213">
        <v>1961</v>
      </c>
      <c r="B1213">
        <v>23848.3</v>
      </c>
      <c r="C1213">
        <v>22036.400000000001</v>
      </c>
      <c r="D1213">
        <v>22036.400000000001</v>
      </c>
      <c r="E1213">
        <v>22036.400000000001</v>
      </c>
      <c r="F1213">
        <v>23084.400000000001</v>
      </c>
      <c r="G1213">
        <v>4.6459599999999997E-2</v>
      </c>
      <c r="H1213">
        <v>0</v>
      </c>
      <c r="I1213" t="s">
        <v>643</v>
      </c>
      <c r="J1213">
        <v>23848.3</v>
      </c>
      <c r="K1213">
        <v>15264.2</v>
      </c>
    </row>
    <row r="1214" spans="1:11" x14ac:dyDescent="0.3">
      <c r="A1214">
        <v>1962</v>
      </c>
      <c r="B1214">
        <v>23848.3</v>
      </c>
      <c r="C1214">
        <v>22036.400000000001</v>
      </c>
      <c r="D1214">
        <v>22036.400000000001</v>
      </c>
      <c r="E1214">
        <v>22036.400000000001</v>
      </c>
      <c r="F1214">
        <v>23167.9</v>
      </c>
      <c r="G1214">
        <v>5.0070700000000003E-2</v>
      </c>
      <c r="H1214">
        <v>0</v>
      </c>
      <c r="I1214" t="s">
        <v>643</v>
      </c>
      <c r="J1214">
        <v>23848.3</v>
      </c>
      <c r="K1214">
        <v>15264.2</v>
      </c>
    </row>
    <row r="1215" spans="1:11" x14ac:dyDescent="0.3">
      <c r="A1215">
        <v>1963</v>
      </c>
      <c r="B1215">
        <v>23848.3</v>
      </c>
      <c r="C1215">
        <v>22036.400000000001</v>
      </c>
      <c r="D1215">
        <v>22036.400000000001</v>
      </c>
      <c r="E1215">
        <v>22036.400000000001</v>
      </c>
      <c r="F1215">
        <v>23287.200000000001</v>
      </c>
      <c r="G1215">
        <v>5.5206999999999999E-2</v>
      </c>
      <c r="H1215">
        <v>0</v>
      </c>
      <c r="I1215" t="s">
        <v>643</v>
      </c>
      <c r="J1215">
        <v>23848.3</v>
      </c>
      <c r="K1215">
        <v>15264.2</v>
      </c>
    </row>
    <row r="1216" spans="1:11" x14ac:dyDescent="0.3">
      <c r="A1216">
        <v>1964</v>
      </c>
      <c r="B1216">
        <v>23848.3</v>
      </c>
      <c r="C1216">
        <v>22036.400000000001</v>
      </c>
      <c r="D1216">
        <v>22036.400000000001</v>
      </c>
      <c r="E1216">
        <v>22036.400000000001</v>
      </c>
      <c r="F1216">
        <v>23460.400000000001</v>
      </c>
      <c r="G1216">
        <v>6.2616000000000005E-2</v>
      </c>
      <c r="H1216">
        <v>0</v>
      </c>
      <c r="I1216" t="s">
        <v>643</v>
      </c>
      <c r="J1216">
        <v>23848.3</v>
      </c>
      <c r="K1216">
        <v>15264.2</v>
      </c>
    </row>
    <row r="1217" spans="1:11" x14ac:dyDescent="0.3">
      <c r="A1217">
        <v>1965</v>
      </c>
      <c r="B1217">
        <v>23848.3</v>
      </c>
      <c r="C1217">
        <v>22036.400000000001</v>
      </c>
      <c r="D1217">
        <v>22036.400000000001</v>
      </c>
      <c r="E1217">
        <v>22036.400000000001</v>
      </c>
      <c r="F1217">
        <v>23707.9</v>
      </c>
      <c r="G1217">
        <v>7.31102E-2</v>
      </c>
      <c r="H1217">
        <v>0</v>
      </c>
      <c r="I1217" t="s">
        <v>643</v>
      </c>
      <c r="J1217">
        <v>23848.3</v>
      </c>
      <c r="K1217">
        <v>15264.2</v>
      </c>
    </row>
    <row r="1218" spans="1:11" x14ac:dyDescent="0.3">
      <c r="A1218">
        <v>1966</v>
      </c>
      <c r="B1218">
        <v>23848.3</v>
      </c>
      <c r="C1218">
        <v>22036.400000000001</v>
      </c>
      <c r="D1218">
        <v>22036.400000000001</v>
      </c>
      <c r="E1218">
        <v>22036.400000000001</v>
      </c>
      <c r="F1218">
        <v>24064</v>
      </c>
      <c r="G1218">
        <v>8.8019700000000006E-2</v>
      </c>
      <c r="H1218">
        <v>0</v>
      </c>
      <c r="I1218" t="s">
        <v>643</v>
      </c>
      <c r="J1218">
        <v>23848.3</v>
      </c>
      <c r="K1218">
        <v>15264.2</v>
      </c>
    </row>
    <row r="1219" spans="1:11" x14ac:dyDescent="0.3">
      <c r="A1219">
        <v>1967</v>
      </c>
      <c r="B1219">
        <v>23848.3</v>
      </c>
      <c r="C1219">
        <v>22036.400000000001</v>
      </c>
      <c r="D1219">
        <v>22036.400000000001</v>
      </c>
      <c r="E1219">
        <v>22036.400000000001</v>
      </c>
      <c r="F1219">
        <v>24572.1</v>
      </c>
      <c r="G1219">
        <v>0.108917</v>
      </c>
      <c r="H1219">
        <v>0</v>
      </c>
      <c r="I1219" t="s">
        <v>643</v>
      </c>
      <c r="J1219">
        <v>23848.3</v>
      </c>
      <c r="K1219">
        <v>15264.2</v>
      </c>
    </row>
    <row r="1220" spans="1:11" x14ac:dyDescent="0.3">
      <c r="A1220">
        <v>1968</v>
      </c>
      <c r="B1220">
        <v>23848.3</v>
      </c>
      <c r="C1220">
        <v>22036.400000000001</v>
      </c>
      <c r="D1220">
        <v>22036.400000000001</v>
      </c>
      <c r="E1220">
        <v>22036.400000000001</v>
      </c>
      <c r="F1220">
        <v>25278.9</v>
      </c>
      <c r="G1220">
        <v>0.13727300000000001</v>
      </c>
      <c r="H1220">
        <v>0</v>
      </c>
      <c r="I1220" t="s">
        <v>643</v>
      </c>
      <c r="J1220">
        <v>23848.3</v>
      </c>
      <c r="K1220">
        <v>15264.2</v>
      </c>
    </row>
    <row r="1221" spans="1:11" x14ac:dyDescent="0.3">
      <c r="A1221">
        <v>1969</v>
      </c>
      <c r="B1221">
        <v>23848.3</v>
      </c>
      <c r="C1221">
        <v>22036.400000000001</v>
      </c>
      <c r="D1221">
        <v>22036.400000000001</v>
      </c>
      <c r="E1221">
        <v>22036.400000000001</v>
      </c>
      <c r="F1221">
        <v>26205</v>
      </c>
      <c r="G1221">
        <v>0.17325599999999999</v>
      </c>
      <c r="H1221">
        <v>0</v>
      </c>
      <c r="I1221" t="s">
        <v>643</v>
      </c>
      <c r="J1221">
        <v>23848.3</v>
      </c>
      <c r="K1221">
        <v>15264.2</v>
      </c>
    </row>
    <row r="1222" spans="1:11" x14ac:dyDescent="0.3">
      <c r="A1222">
        <v>1970</v>
      </c>
      <c r="B1222">
        <v>23848.3</v>
      </c>
      <c r="C1222">
        <v>22036.400000000001</v>
      </c>
      <c r="D1222">
        <v>22036.400000000001</v>
      </c>
      <c r="E1222">
        <v>22036.400000000001</v>
      </c>
      <c r="F1222">
        <v>27221.1</v>
      </c>
      <c r="G1222">
        <v>0.21129800000000001</v>
      </c>
      <c r="H1222">
        <v>0</v>
      </c>
      <c r="I1222" t="s">
        <v>643</v>
      </c>
      <c r="J1222">
        <v>23848.3</v>
      </c>
      <c r="K1222">
        <v>15264.2</v>
      </c>
    </row>
    <row r="1223" spans="1:11" x14ac:dyDescent="0.3">
      <c r="A1223">
        <v>1971</v>
      </c>
      <c r="B1223">
        <v>23848.3</v>
      </c>
      <c r="C1223">
        <v>22036.400000000001</v>
      </c>
      <c r="D1223">
        <v>22036.400000000001</v>
      </c>
      <c r="E1223">
        <v>22036.400000000001</v>
      </c>
      <c r="F1223">
        <v>27784.7</v>
      </c>
      <c r="G1223">
        <v>0.23178799999999999</v>
      </c>
      <c r="H1223">
        <v>0</v>
      </c>
      <c r="I1223" t="s">
        <v>643</v>
      </c>
      <c r="J1223">
        <v>23848.3</v>
      </c>
      <c r="K1223">
        <v>15264.2</v>
      </c>
    </row>
    <row r="1224" spans="1:11" x14ac:dyDescent="0.3">
      <c r="A1224">
        <v>1972</v>
      </c>
      <c r="B1224">
        <v>23848.3</v>
      </c>
      <c r="C1224">
        <v>22036.400000000001</v>
      </c>
      <c r="D1224">
        <v>22036.400000000001</v>
      </c>
      <c r="E1224">
        <v>22036.400000000001</v>
      </c>
      <c r="F1224">
        <v>27002.1</v>
      </c>
      <c r="G1224">
        <v>0.20321800000000001</v>
      </c>
      <c r="H1224">
        <v>0</v>
      </c>
      <c r="I1224" t="s">
        <v>643</v>
      </c>
      <c r="J1224">
        <v>23848.3</v>
      </c>
      <c r="K1224">
        <v>15264.2</v>
      </c>
    </row>
    <row r="1225" spans="1:11" x14ac:dyDescent="0.3">
      <c r="A1225">
        <v>1973</v>
      </c>
      <c r="B1225">
        <v>23848.3</v>
      </c>
      <c r="C1225">
        <v>22036.400000000001</v>
      </c>
      <c r="D1225">
        <v>22036.400000000001</v>
      </c>
      <c r="E1225">
        <v>22036.400000000001</v>
      </c>
      <c r="F1225">
        <v>25143.5</v>
      </c>
      <c r="G1225">
        <v>0.13190199999999999</v>
      </c>
      <c r="H1225">
        <v>0</v>
      </c>
      <c r="I1225" t="s">
        <v>643</v>
      </c>
      <c r="J1225">
        <v>23848.3</v>
      </c>
      <c r="K1225">
        <v>15264.2</v>
      </c>
    </row>
    <row r="1226" spans="1:11" x14ac:dyDescent="0.3">
      <c r="A1226">
        <v>1974</v>
      </c>
      <c r="B1226">
        <v>23848.3</v>
      </c>
      <c r="C1226">
        <v>22036.400000000001</v>
      </c>
      <c r="D1226">
        <v>22036.400000000001</v>
      </c>
      <c r="E1226">
        <v>22036.400000000001</v>
      </c>
      <c r="F1226">
        <v>24315.200000000001</v>
      </c>
      <c r="G1226">
        <v>9.8405000000000006E-2</v>
      </c>
      <c r="H1226">
        <v>0</v>
      </c>
      <c r="I1226" t="s">
        <v>643</v>
      </c>
      <c r="J1226">
        <v>23848.3</v>
      </c>
      <c r="K1226">
        <v>15264.2</v>
      </c>
    </row>
    <row r="1227" spans="1:11" x14ac:dyDescent="0.3">
      <c r="A1227">
        <v>1975</v>
      </c>
      <c r="B1227">
        <v>23848.3</v>
      </c>
      <c r="C1227">
        <v>22036.400000000001</v>
      </c>
      <c r="D1227">
        <v>22036.400000000001</v>
      </c>
      <c r="E1227">
        <v>21481.4</v>
      </c>
      <c r="F1227">
        <v>27696.7</v>
      </c>
      <c r="G1227">
        <v>0.25412499999999999</v>
      </c>
      <c r="H1227">
        <v>6.2986100000000003E-2</v>
      </c>
      <c r="I1227" t="s">
        <v>643</v>
      </c>
      <c r="J1227">
        <v>23848.3</v>
      </c>
      <c r="K1227">
        <v>15264.2</v>
      </c>
    </row>
    <row r="1228" spans="1:11" x14ac:dyDescent="0.3">
      <c r="A1228">
        <v>1976</v>
      </c>
      <c r="B1228">
        <v>23848.3</v>
      </c>
      <c r="C1228">
        <v>22036.400000000001</v>
      </c>
      <c r="D1228">
        <v>22036.400000000001</v>
      </c>
      <c r="E1228">
        <v>20412.900000000001</v>
      </c>
      <c r="F1228">
        <v>52466.6</v>
      </c>
      <c r="G1228">
        <v>0.94400899999999999</v>
      </c>
      <c r="H1228">
        <v>0.18895799999999999</v>
      </c>
      <c r="I1228" t="s">
        <v>643</v>
      </c>
      <c r="J1228">
        <v>23848.3</v>
      </c>
      <c r="K1228">
        <v>15264.2</v>
      </c>
    </row>
    <row r="1229" spans="1:11" x14ac:dyDescent="0.3">
      <c r="A1229">
        <v>1977</v>
      </c>
      <c r="B1229">
        <v>23848.3</v>
      </c>
      <c r="C1229">
        <v>22036.400000000001</v>
      </c>
      <c r="D1229">
        <v>22036.400000000001</v>
      </c>
      <c r="E1229">
        <v>19397.599999999999</v>
      </c>
      <c r="F1229">
        <v>15947.3</v>
      </c>
      <c r="G1229">
        <v>-0.195858</v>
      </c>
      <c r="H1229">
        <v>0.31493100000000002</v>
      </c>
      <c r="I1229" t="s">
        <v>643</v>
      </c>
      <c r="J1229">
        <v>23848.3</v>
      </c>
      <c r="K1229">
        <v>15264.2</v>
      </c>
    </row>
    <row r="1230" spans="1:11" x14ac:dyDescent="0.3">
      <c r="A1230">
        <v>1978</v>
      </c>
      <c r="B1230">
        <v>23848.3</v>
      </c>
      <c r="C1230">
        <v>22036.400000000001</v>
      </c>
      <c r="D1230">
        <v>22036.400000000001</v>
      </c>
      <c r="E1230">
        <v>18432.8</v>
      </c>
      <c r="F1230">
        <v>8336.19</v>
      </c>
      <c r="G1230">
        <v>-0.79352500000000004</v>
      </c>
      <c r="H1230">
        <v>0.44090299999999999</v>
      </c>
      <c r="I1230" t="s">
        <v>643</v>
      </c>
      <c r="J1230">
        <v>23848.3</v>
      </c>
      <c r="K1230">
        <v>15264.2</v>
      </c>
    </row>
    <row r="1231" spans="1:11" x14ac:dyDescent="0.3">
      <c r="A1231">
        <v>1979</v>
      </c>
      <c r="B1231">
        <v>23848.3</v>
      </c>
      <c r="C1231">
        <v>22036.400000000001</v>
      </c>
      <c r="D1231">
        <v>22036.400000000001</v>
      </c>
      <c r="E1231">
        <v>17515.900000000001</v>
      </c>
      <c r="F1231">
        <v>7134.06</v>
      </c>
      <c r="G1231">
        <v>-0.89823200000000003</v>
      </c>
      <c r="H1231">
        <v>0.56687500000000002</v>
      </c>
      <c r="I1231" t="s">
        <v>643</v>
      </c>
      <c r="J1231">
        <v>23848.3</v>
      </c>
      <c r="K1231">
        <v>15264.2</v>
      </c>
    </row>
    <row r="1232" spans="1:11" x14ac:dyDescent="0.3">
      <c r="A1232">
        <v>1980</v>
      </c>
      <c r="B1232">
        <v>23848.3</v>
      </c>
      <c r="C1232">
        <v>22036.400000000001</v>
      </c>
      <c r="D1232">
        <v>22036.400000000001</v>
      </c>
      <c r="E1232">
        <v>16644.7</v>
      </c>
      <c r="F1232">
        <v>5854.8</v>
      </c>
      <c r="G1232">
        <v>-1.0448299999999999</v>
      </c>
      <c r="H1232">
        <v>0.69284699999999999</v>
      </c>
      <c r="I1232" t="s">
        <v>643</v>
      </c>
      <c r="J1232">
        <v>23848.3</v>
      </c>
      <c r="K1232">
        <v>15264.2</v>
      </c>
    </row>
    <row r="1233" spans="1:11" x14ac:dyDescent="0.3">
      <c r="A1233">
        <v>1981</v>
      </c>
      <c r="B1233">
        <v>23848.3</v>
      </c>
      <c r="C1233">
        <v>22036.400000000001</v>
      </c>
      <c r="D1233">
        <v>22036.400000000001</v>
      </c>
      <c r="E1233">
        <v>15816.8</v>
      </c>
      <c r="F1233">
        <v>13189.6</v>
      </c>
      <c r="G1233">
        <v>-0.181648</v>
      </c>
      <c r="H1233">
        <v>0.81881899999999996</v>
      </c>
      <c r="I1233" t="s">
        <v>643</v>
      </c>
      <c r="J1233">
        <v>23848.3</v>
      </c>
      <c r="K1233">
        <v>15264.2</v>
      </c>
    </row>
    <row r="1234" spans="1:11" x14ac:dyDescent="0.3">
      <c r="A1234">
        <v>1982</v>
      </c>
      <c r="B1234">
        <v>23848.3</v>
      </c>
      <c r="C1234">
        <v>22036.400000000001</v>
      </c>
      <c r="D1234">
        <v>22036.400000000001</v>
      </c>
      <c r="E1234">
        <v>15261.9</v>
      </c>
      <c r="F1234">
        <v>17768.2</v>
      </c>
      <c r="G1234">
        <v>0.15204599999999999</v>
      </c>
      <c r="H1234">
        <v>0.90700000000000003</v>
      </c>
      <c r="I1234" t="s">
        <v>643</v>
      </c>
      <c r="J1234">
        <v>23848.3</v>
      </c>
      <c r="K1234">
        <v>15264.2</v>
      </c>
    </row>
    <row r="1235" spans="1:11" x14ac:dyDescent="0.3">
      <c r="A1235">
        <v>1983</v>
      </c>
      <c r="B1235">
        <v>23848.3</v>
      </c>
      <c r="C1235">
        <v>22036.400000000001</v>
      </c>
      <c r="D1235">
        <v>22036.400000000001</v>
      </c>
      <c r="E1235">
        <v>15261.9</v>
      </c>
      <c r="F1235">
        <v>33050.300000000003</v>
      </c>
      <c r="G1235">
        <v>0.77266900000000005</v>
      </c>
      <c r="H1235">
        <v>0.90700000000000003</v>
      </c>
      <c r="I1235" t="s">
        <v>643</v>
      </c>
      <c r="J1235">
        <v>23848.3</v>
      </c>
      <c r="K1235">
        <v>15264.2</v>
      </c>
    </row>
    <row r="1236" spans="1:11" x14ac:dyDescent="0.3">
      <c r="A1236">
        <v>1984</v>
      </c>
      <c r="B1236">
        <v>23848.3</v>
      </c>
      <c r="C1236">
        <v>22036.400000000001</v>
      </c>
      <c r="D1236">
        <v>22036.400000000001</v>
      </c>
      <c r="E1236">
        <v>15261.9</v>
      </c>
      <c r="F1236">
        <v>1599</v>
      </c>
      <c r="G1236">
        <v>-2.2559800000000001</v>
      </c>
      <c r="H1236">
        <v>0.90700000000000003</v>
      </c>
      <c r="I1236" t="s">
        <v>643</v>
      </c>
      <c r="J1236">
        <v>23848.3</v>
      </c>
      <c r="K1236">
        <v>15264.2</v>
      </c>
    </row>
    <row r="1237" spans="1:11" x14ac:dyDescent="0.3">
      <c r="A1237">
        <v>1985</v>
      </c>
      <c r="B1237">
        <v>24809.5</v>
      </c>
      <c r="C1237">
        <v>22032.3</v>
      </c>
      <c r="D1237">
        <v>22032.3</v>
      </c>
      <c r="E1237">
        <v>15259.1</v>
      </c>
      <c r="F1237">
        <v>861.85699999999997</v>
      </c>
      <c r="G1237">
        <v>-2.87384</v>
      </c>
      <c r="H1237">
        <v>0.90700000000000003</v>
      </c>
      <c r="I1237" t="s">
        <v>644</v>
      </c>
      <c r="J1237">
        <v>24809.5</v>
      </c>
      <c r="K1237">
        <v>13210.4</v>
      </c>
    </row>
    <row r="1238" spans="1:11" x14ac:dyDescent="0.3">
      <c r="A1238">
        <v>1986</v>
      </c>
      <c r="B1238">
        <v>21937.5</v>
      </c>
      <c r="C1238">
        <v>22031</v>
      </c>
      <c r="D1238">
        <v>22031</v>
      </c>
      <c r="E1238">
        <v>15258.2</v>
      </c>
      <c r="F1238">
        <v>2469.42</v>
      </c>
      <c r="G1238">
        <v>-1.82114</v>
      </c>
      <c r="H1238">
        <v>0.90700000000000003</v>
      </c>
      <c r="I1238" t="s">
        <v>644</v>
      </c>
      <c r="J1238">
        <v>21937.5</v>
      </c>
      <c r="K1238">
        <v>11380.5</v>
      </c>
    </row>
    <row r="1239" spans="1:11" x14ac:dyDescent="0.3">
      <c r="A1239">
        <v>1987</v>
      </c>
      <c r="B1239">
        <v>19651.400000000001</v>
      </c>
      <c r="C1239">
        <v>22029.8</v>
      </c>
      <c r="D1239">
        <v>22029.8</v>
      </c>
      <c r="E1239">
        <v>15257.3</v>
      </c>
      <c r="F1239">
        <v>20457.900000000001</v>
      </c>
      <c r="G1239">
        <v>0.29330800000000001</v>
      </c>
      <c r="H1239">
        <v>0.90700000000000003</v>
      </c>
      <c r="I1239" t="s">
        <v>644</v>
      </c>
      <c r="J1239">
        <v>19651.400000000001</v>
      </c>
      <c r="K1239">
        <v>10822.7</v>
      </c>
    </row>
    <row r="1240" spans="1:11" x14ac:dyDescent="0.3">
      <c r="A1240">
        <v>1988</v>
      </c>
      <c r="B1240">
        <v>17849.400000000001</v>
      </c>
      <c r="C1240">
        <v>22028.6</v>
      </c>
      <c r="D1240">
        <v>22028.6</v>
      </c>
      <c r="E1240">
        <v>15256.5</v>
      </c>
      <c r="F1240">
        <v>16118.8</v>
      </c>
      <c r="G1240">
        <v>5.4979899999999998E-2</v>
      </c>
      <c r="H1240">
        <v>0.90700000000000003</v>
      </c>
      <c r="I1240" t="s">
        <v>644</v>
      </c>
      <c r="J1240">
        <v>17849.400000000001</v>
      </c>
      <c r="K1240">
        <v>10603</v>
      </c>
    </row>
    <row r="1241" spans="1:11" x14ac:dyDescent="0.3">
      <c r="A1241">
        <v>1989</v>
      </c>
      <c r="B1241">
        <v>17064.5</v>
      </c>
      <c r="C1241">
        <v>22027.9</v>
      </c>
      <c r="D1241">
        <v>22027.9</v>
      </c>
      <c r="E1241">
        <v>15256.1</v>
      </c>
      <c r="F1241">
        <v>93568.6</v>
      </c>
      <c r="G1241">
        <v>1.81372</v>
      </c>
      <c r="H1241">
        <v>0.90700000000000003</v>
      </c>
      <c r="I1241" t="s">
        <v>644</v>
      </c>
      <c r="J1241">
        <v>17064.5</v>
      </c>
      <c r="K1241">
        <v>10249.299999999999</v>
      </c>
    </row>
    <row r="1242" spans="1:11" x14ac:dyDescent="0.3">
      <c r="A1242">
        <v>1990</v>
      </c>
      <c r="B1242">
        <v>15592.7</v>
      </c>
      <c r="C1242">
        <v>22026.6</v>
      </c>
      <c r="D1242">
        <v>22026.6</v>
      </c>
      <c r="E1242">
        <v>15255.1</v>
      </c>
      <c r="F1242">
        <v>7373.69</v>
      </c>
      <c r="G1242">
        <v>-0.72699899999999995</v>
      </c>
      <c r="H1242">
        <v>0.90700000000000003</v>
      </c>
      <c r="I1242" t="s">
        <v>644</v>
      </c>
      <c r="J1242">
        <v>15592.7</v>
      </c>
      <c r="K1242">
        <v>8823.6200000000008</v>
      </c>
    </row>
    <row r="1243" spans="1:11" x14ac:dyDescent="0.3">
      <c r="A1243">
        <v>1991</v>
      </c>
      <c r="B1243">
        <v>13633.5</v>
      </c>
      <c r="C1243">
        <v>22024.400000000001</v>
      </c>
      <c r="D1243">
        <v>22024.400000000001</v>
      </c>
      <c r="E1243">
        <v>15253.6</v>
      </c>
      <c r="F1243">
        <v>14562.1</v>
      </c>
      <c r="G1243">
        <v>-4.6396699999999999E-2</v>
      </c>
      <c r="H1243">
        <v>0.90700000000000003</v>
      </c>
      <c r="I1243" t="s">
        <v>644</v>
      </c>
      <c r="J1243">
        <v>13633.5</v>
      </c>
      <c r="K1243">
        <v>7397.92</v>
      </c>
    </row>
    <row r="1244" spans="1:11" x14ac:dyDescent="0.3">
      <c r="A1244">
        <v>1992</v>
      </c>
      <c r="B1244">
        <v>11893.9</v>
      </c>
      <c r="C1244">
        <v>22021.9</v>
      </c>
      <c r="D1244">
        <v>22021.9</v>
      </c>
      <c r="E1244">
        <v>15251.8</v>
      </c>
      <c r="F1244">
        <v>22785.599999999999</v>
      </c>
      <c r="G1244">
        <v>0.40142800000000001</v>
      </c>
      <c r="H1244">
        <v>0.90700000000000003</v>
      </c>
      <c r="I1244" t="s">
        <v>644</v>
      </c>
      <c r="J1244">
        <v>11893.9</v>
      </c>
      <c r="K1244">
        <v>6756.37</v>
      </c>
    </row>
    <row r="1245" spans="1:11" x14ac:dyDescent="0.3">
      <c r="A1245">
        <v>1993</v>
      </c>
      <c r="B1245">
        <v>12117.4</v>
      </c>
      <c r="C1245">
        <v>22022.2</v>
      </c>
      <c r="D1245">
        <v>22022.2</v>
      </c>
      <c r="E1245">
        <v>15252.1</v>
      </c>
      <c r="F1245">
        <v>10557.1</v>
      </c>
      <c r="G1245">
        <v>-0.36791699999999999</v>
      </c>
      <c r="H1245">
        <v>0.90700000000000003</v>
      </c>
      <c r="I1245" t="s">
        <v>644</v>
      </c>
      <c r="J1245">
        <v>12117.4</v>
      </c>
      <c r="K1245">
        <v>9003.7999999999993</v>
      </c>
    </row>
    <row r="1246" spans="1:11" x14ac:dyDescent="0.3">
      <c r="A1246">
        <v>1994</v>
      </c>
      <c r="B1246">
        <v>14699.1</v>
      </c>
      <c r="C1246">
        <v>22025.7</v>
      </c>
      <c r="D1246">
        <v>22025.7</v>
      </c>
      <c r="E1246">
        <v>15254.5</v>
      </c>
      <c r="F1246">
        <v>32087.8</v>
      </c>
      <c r="G1246">
        <v>0.74360099999999996</v>
      </c>
      <c r="H1246">
        <v>0.90700000000000003</v>
      </c>
      <c r="I1246" t="s">
        <v>644</v>
      </c>
      <c r="J1246">
        <v>14699.1</v>
      </c>
      <c r="K1246">
        <v>12640.6</v>
      </c>
    </row>
    <row r="1247" spans="1:11" x14ac:dyDescent="0.3">
      <c r="A1247">
        <v>1995</v>
      </c>
      <c r="B1247">
        <v>18555.599999999999</v>
      </c>
      <c r="C1247">
        <v>22029.1</v>
      </c>
      <c r="D1247">
        <v>22029.1</v>
      </c>
      <c r="E1247">
        <v>15256.8</v>
      </c>
      <c r="F1247">
        <v>51030.1</v>
      </c>
      <c r="G1247">
        <v>1.20739</v>
      </c>
      <c r="H1247">
        <v>0.90700000000000003</v>
      </c>
      <c r="I1247" t="s">
        <v>644</v>
      </c>
      <c r="J1247">
        <v>18555.599999999999</v>
      </c>
      <c r="K1247">
        <v>15724.5</v>
      </c>
    </row>
    <row r="1248" spans="1:11" x14ac:dyDescent="0.3">
      <c r="A1248">
        <v>1996</v>
      </c>
      <c r="B1248">
        <v>20665.900000000001</v>
      </c>
      <c r="C1248">
        <v>22030.400000000001</v>
      </c>
      <c r="D1248">
        <v>22030.400000000001</v>
      </c>
      <c r="E1248">
        <v>15257.7</v>
      </c>
      <c r="F1248">
        <v>2914.29</v>
      </c>
      <c r="G1248">
        <v>-1.6554599999999999</v>
      </c>
      <c r="H1248">
        <v>0.90700000000000003</v>
      </c>
      <c r="I1248" t="s">
        <v>644</v>
      </c>
      <c r="J1248">
        <v>20665.900000000001</v>
      </c>
      <c r="K1248">
        <v>16104.2</v>
      </c>
    </row>
    <row r="1249" spans="1:11" x14ac:dyDescent="0.3">
      <c r="A1249">
        <v>1997</v>
      </c>
      <c r="B1249">
        <v>19884.3</v>
      </c>
      <c r="C1249">
        <v>22029.9</v>
      </c>
      <c r="D1249">
        <v>22029.9</v>
      </c>
      <c r="E1249">
        <v>15257.4</v>
      </c>
      <c r="F1249">
        <v>56167.9</v>
      </c>
      <c r="G1249">
        <v>1.30328</v>
      </c>
      <c r="H1249">
        <v>0.90700000000000003</v>
      </c>
      <c r="I1249" t="s">
        <v>644</v>
      </c>
      <c r="J1249">
        <v>19884.3</v>
      </c>
      <c r="K1249">
        <v>14256.7</v>
      </c>
    </row>
    <row r="1250" spans="1:11" x14ac:dyDescent="0.3">
      <c r="A1250">
        <v>1998</v>
      </c>
      <c r="B1250">
        <v>18670.2</v>
      </c>
      <c r="C1250">
        <v>22029.1</v>
      </c>
      <c r="D1250">
        <v>22029.1</v>
      </c>
      <c r="E1250">
        <v>15256.9</v>
      </c>
      <c r="F1250">
        <v>18334.400000000001</v>
      </c>
      <c r="G1250">
        <v>0.18375</v>
      </c>
      <c r="H1250">
        <v>0.90700000000000003</v>
      </c>
      <c r="I1250" t="s">
        <v>644</v>
      </c>
      <c r="J1250">
        <v>18670.2</v>
      </c>
      <c r="K1250">
        <v>12872.3</v>
      </c>
    </row>
    <row r="1251" spans="1:11" x14ac:dyDescent="0.3">
      <c r="A1251">
        <v>1999</v>
      </c>
      <c r="B1251">
        <v>18052.099999999999</v>
      </c>
      <c r="C1251">
        <v>22028.7</v>
      </c>
      <c r="D1251">
        <v>22028.7</v>
      </c>
      <c r="E1251">
        <v>15256.6</v>
      </c>
      <c r="F1251">
        <v>54392.1</v>
      </c>
      <c r="G1251">
        <v>1.27121</v>
      </c>
      <c r="H1251">
        <v>0.90700000000000003</v>
      </c>
      <c r="I1251" t="s">
        <v>644</v>
      </c>
      <c r="J1251">
        <v>18052.099999999999</v>
      </c>
      <c r="K1251">
        <v>12948.3</v>
      </c>
    </row>
    <row r="1252" spans="1:11" x14ac:dyDescent="0.3">
      <c r="A1252">
        <v>2000</v>
      </c>
      <c r="B1252">
        <v>18132.8</v>
      </c>
      <c r="C1252">
        <v>22028.799999999999</v>
      </c>
      <c r="D1252">
        <v>22028.799999999999</v>
      </c>
      <c r="E1252">
        <v>15256.6</v>
      </c>
      <c r="F1252">
        <v>27423.1</v>
      </c>
      <c r="G1252">
        <v>0.586372</v>
      </c>
      <c r="H1252">
        <v>0.90700000000000003</v>
      </c>
      <c r="I1252" t="s">
        <v>644</v>
      </c>
      <c r="J1252">
        <v>18132.8</v>
      </c>
      <c r="K1252">
        <v>13482.6</v>
      </c>
    </row>
    <row r="1253" spans="1:11" x14ac:dyDescent="0.3">
      <c r="A1253">
        <v>2001</v>
      </c>
      <c r="B1253">
        <v>19119.3</v>
      </c>
      <c r="C1253">
        <v>22029.4</v>
      </c>
      <c r="D1253">
        <v>22029.4</v>
      </c>
      <c r="E1253">
        <v>15257.1</v>
      </c>
      <c r="F1253">
        <v>29225.3</v>
      </c>
      <c r="G1253">
        <v>0.64999099999999999</v>
      </c>
      <c r="H1253">
        <v>0.90700000000000003</v>
      </c>
      <c r="I1253" t="s">
        <v>644</v>
      </c>
      <c r="J1253">
        <v>19119.3</v>
      </c>
      <c r="K1253">
        <v>14630.6</v>
      </c>
    </row>
    <row r="1254" spans="1:11" x14ac:dyDescent="0.3">
      <c r="A1254">
        <v>2002</v>
      </c>
      <c r="B1254">
        <v>19936.8</v>
      </c>
      <c r="C1254">
        <v>22030</v>
      </c>
      <c r="D1254">
        <v>22030</v>
      </c>
      <c r="E1254">
        <v>15257.5</v>
      </c>
      <c r="F1254">
        <v>47319</v>
      </c>
      <c r="G1254">
        <v>1.13184</v>
      </c>
      <c r="H1254">
        <v>0.90700000000000003</v>
      </c>
      <c r="I1254" t="s">
        <v>644</v>
      </c>
      <c r="J1254">
        <v>19936.8</v>
      </c>
      <c r="K1254">
        <v>15250.3</v>
      </c>
    </row>
    <row r="1255" spans="1:11" x14ac:dyDescent="0.3">
      <c r="A1255">
        <v>2003</v>
      </c>
      <c r="B1255">
        <v>21074.5</v>
      </c>
      <c r="C1255">
        <v>22030.6</v>
      </c>
      <c r="D1255">
        <v>22030.6</v>
      </c>
      <c r="E1255">
        <v>15257.9</v>
      </c>
      <c r="F1255">
        <v>45959.4</v>
      </c>
      <c r="G1255">
        <v>1.10266</v>
      </c>
      <c r="H1255">
        <v>0.90700000000000003</v>
      </c>
      <c r="I1255" t="s">
        <v>644</v>
      </c>
      <c r="J1255">
        <v>21074.5</v>
      </c>
      <c r="K1255">
        <v>16378.8</v>
      </c>
    </row>
    <row r="1256" spans="1:11" x14ac:dyDescent="0.3">
      <c r="A1256">
        <v>2004</v>
      </c>
      <c r="B1256">
        <v>21775.9</v>
      </c>
      <c r="C1256">
        <v>22031</v>
      </c>
      <c r="D1256">
        <v>22031</v>
      </c>
      <c r="E1256">
        <v>15258.2</v>
      </c>
      <c r="F1256">
        <v>34346</v>
      </c>
      <c r="G1256">
        <v>0.81137099999999995</v>
      </c>
      <c r="H1256">
        <v>0.90700000000000003</v>
      </c>
      <c r="I1256" t="s">
        <v>644</v>
      </c>
      <c r="J1256">
        <v>21775.9</v>
      </c>
      <c r="K1256">
        <v>17024.8</v>
      </c>
    </row>
    <row r="1257" spans="1:11" x14ac:dyDescent="0.3">
      <c r="A1257">
        <v>2005</v>
      </c>
      <c r="B1257">
        <v>22343.4</v>
      </c>
      <c r="C1257">
        <v>22031.200000000001</v>
      </c>
      <c r="D1257">
        <v>22031.200000000001</v>
      </c>
      <c r="E1257">
        <v>15258.3</v>
      </c>
      <c r="F1257">
        <v>22709.8</v>
      </c>
      <c r="G1257">
        <v>0.39766899999999999</v>
      </c>
      <c r="H1257">
        <v>0.90700000000000003</v>
      </c>
      <c r="I1257" t="s">
        <v>644</v>
      </c>
      <c r="J1257">
        <v>22343.4</v>
      </c>
      <c r="K1257">
        <v>17305.400000000001</v>
      </c>
    </row>
    <row r="1258" spans="1:11" x14ac:dyDescent="0.3">
      <c r="A1258">
        <v>2006</v>
      </c>
      <c r="B1258">
        <v>22078.1</v>
      </c>
      <c r="C1258">
        <v>22031.1</v>
      </c>
      <c r="D1258">
        <v>22031.1</v>
      </c>
      <c r="E1258">
        <v>15258.3</v>
      </c>
      <c r="F1258">
        <v>25060.799999999999</v>
      </c>
      <c r="G1258">
        <v>0.49618299999999999</v>
      </c>
      <c r="H1258">
        <v>0.90700000000000003</v>
      </c>
      <c r="I1258" t="s">
        <v>644</v>
      </c>
      <c r="J1258">
        <v>22078.1</v>
      </c>
      <c r="K1258">
        <v>17024.2</v>
      </c>
    </row>
    <row r="1259" spans="1:11" x14ac:dyDescent="0.3">
      <c r="A1259">
        <v>2007</v>
      </c>
      <c r="B1259">
        <v>21924.9</v>
      </c>
      <c r="C1259">
        <v>22031</v>
      </c>
      <c r="D1259">
        <v>22031</v>
      </c>
      <c r="E1259">
        <v>15258.2</v>
      </c>
      <c r="F1259">
        <v>27150</v>
      </c>
      <c r="G1259">
        <v>0.57626100000000002</v>
      </c>
      <c r="H1259">
        <v>0.90700000000000003</v>
      </c>
      <c r="I1259" t="s">
        <v>644</v>
      </c>
      <c r="J1259">
        <v>21924.9</v>
      </c>
      <c r="K1259">
        <v>17160.099999999999</v>
      </c>
    </row>
    <row r="1260" spans="1:11" x14ac:dyDescent="0.3">
      <c r="A1260">
        <v>2008</v>
      </c>
      <c r="B1260">
        <v>22552.3</v>
      </c>
      <c r="C1260">
        <v>22031.3</v>
      </c>
      <c r="D1260">
        <v>22031.3</v>
      </c>
      <c r="E1260">
        <v>15258.4</v>
      </c>
      <c r="F1260">
        <v>15774.9</v>
      </c>
      <c r="G1260">
        <v>3.32871E-2</v>
      </c>
      <c r="H1260">
        <v>0.90700000000000003</v>
      </c>
      <c r="I1260" t="s">
        <v>644</v>
      </c>
      <c r="J1260">
        <v>22552.3</v>
      </c>
      <c r="K1260">
        <v>17856.2</v>
      </c>
    </row>
    <row r="1261" spans="1:11" x14ac:dyDescent="0.3">
      <c r="A1261">
        <v>2009</v>
      </c>
      <c r="B1261">
        <v>23102.1</v>
      </c>
      <c r="C1261">
        <v>22031.599999999999</v>
      </c>
      <c r="D1261">
        <v>22031.599999999999</v>
      </c>
      <c r="E1261">
        <v>15258.6</v>
      </c>
      <c r="F1261">
        <v>13075.5</v>
      </c>
      <c r="G1261">
        <v>-0.15440400000000001</v>
      </c>
      <c r="H1261">
        <v>0.90700000000000003</v>
      </c>
      <c r="I1261" t="s">
        <v>644</v>
      </c>
      <c r="J1261">
        <v>23102.1</v>
      </c>
      <c r="K1261">
        <v>17959.599999999999</v>
      </c>
    </row>
    <row r="1262" spans="1:11" x14ac:dyDescent="0.3">
      <c r="A1262">
        <v>2010</v>
      </c>
      <c r="B1262">
        <v>22973.200000000001</v>
      </c>
      <c r="C1262">
        <v>22031.5</v>
      </c>
      <c r="D1262">
        <v>22031.5</v>
      </c>
      <c r="E1262">
        <v>15258.5</v>
      </c>
      <c r="F1262">
        <v>3422.8</v>
      </c>
      <c r="G1262">
        <v>-1.49468</v>
      </c>
      <c r="H1262">
        <v>0.90700000000000003</v>
      </c>
      <c r="I1262" t="s">
        <v>644</v>
      </c>
      <c r="J1262">
        <v>22973.200000000001</v>
      </c>
      <c r="K1262">
        <v>17172.7</v>
      </c>
    </row>
    <row r="1263" spans="1:11" x14ac:dyDescent="0.3">
      <c r="A1263">
        <v>2011</v>
      </c>
      <c r="B1263">
        <v>21351</v>
      </c>
      <c r="C1263">
        <v>22030.7</v>
      </c>
      <c r="D1263">
        <v>22030.7</v>
      </c>
      <c r="E1263">
        <v>15258</v>
      </c>
      <c r="F1263">
        <v>13192.3</v>
      </c>
      <c r="G1263">
        <v>-0.14546999999999999</v>
      </c>
      <c r="H1263">
        <v>0.90700000000000003</v>
      </c>
      <c r="I1263" t="s">
        <v>644</v>
      </c>
      <c r="J1263">
        <v>21351</v>
      </c>
      <c r="K1263">
        <v>15471.3</v>
      </c>
    </row>
    <row r="1264" spans="1:11" x14ac:dyDescent="0.3">
      <c r="A1264">
        <v>2012</v>
      </c>
      <c r="B1264">
        <v>19793.8</v>
      </c>
      <c r="C1264">
        <v>22029.9</v>
      </c>
      <c r="D1264">
        <v>22029.9</v>
      </c>
      <c r="E1264">
        <v>15257.4</v>
      </c>
      <c r="F1264">
        <v>5831.35</v>
      </c>
      <c r="G1264">
        <v>-0.961816</v>
      </c>
      <c r="H1264">
        <v>0.90700000000000003</v>
      </c>
      <c r="I1264" t="s">
        <v>644</v>
      </c>
      <c r="J1264">
        <v>19793.8</v>
      </c>
      <c r="K1264">
        <v>13998.6</v>
      </c>
    </row>
    <row r="1265" spans="1:16" x14ac:dyDescent="0.3">
      <c r="A1265">
        <v>2013</v>
      </c>
      <c r="B1265">
        <v>17758.099999999999</v>
      </c>
      <c r="C1265">
        <v>22028.5</v>
      </c>
      <c r="D1265">
        <v>22028.5</v>
      </c>
      <c r="E1265">
        <v>15256.4</v>
      </c>
      <c r="F1265">
        <v>16744</v>
      </c>
      <c r="G1265">
        <v>9.3040200000000003E-2</v>
      </c>
      <c r="H1265">
        <v>0.90700000000000003</v>
      </c>
      <c r="I1265" t="s">
        <v>644</v>
      </c>
      <c r="J1265">
        <v>17758.099999999999</v>
      </c>
      <c r="K1265">
        <v>12259.3</v>
      </c>
    </row>
    <row r="1266" spans="1:16" x14ac:dyDescent="0.3">
      <c r="A1266">
        <v>2014</v>
      </c>
      <c r="B1266">
        <v>14981.5</v>
      </c>
      <c r="C1266">
        <v>22026</v>
      </c>
      <c r="D1266">
        <v>22026</v>
      </c>
      <c r="E1266">
        <v>15254.7</v>
      </c>
      <c r="F1266">
        <v>18779.900000000001</v>
      </c>
      <c r="G1266">
        <v>0.207901</v>
      </c>
      <c r="H1266">
        <v>0.90700000000000003</v>
      </c>
      <c r="I1266" t="s">
        <v>644</v>
      </c>
      <c r="J1266">
        <v>14981.5</v>
      </c>
      <c r="K1266">
        <v>9940.5400000000009</v>
      </c>
    </row>
    <row r="1267" spans="1:16" x14ac:dyDescent="0.3">
      <c r="A1267">
        <v>2015</v>
      </c>
      <c r="B1267">
        <v>12884.6</v>
      </c>
      <c r="C1267">
        <v>22023.4</v>
      </c>
      <c r="D1267">
        <v>22023.4</v>
      </c>
      <c r="E1267">
        <v>15550.7</v>
      </c>
      <c r="F1267">
        <v>3661.21</v>
      </c>
      <c r="G1267">
        <v>-1.44631</v>
      </c>
      <c r="H1267">
        <v>0.859263</v>
      </c>
      <c r="I1267" t="s">
        <v>644</v>
      </c>
      <c r="J1267">
        <v>12884.6</v>
      </c>
      <c r="K1267">
        <v>8162.85</v>
      </c>
    </row>
    <row r="1268" spans="1:16" x14ac:dyDescent="0.3">
      <c r="A1268">
        <v>2016</v>
      </c>
      <c r="B1268">
        <v>11024.5</v>
      </c>
      <c r="C1268">
        <v>22020.3</v>
      </c>
      <c r="D1268">
        <v>22020.3</v>
      </c>
      <c r="E1268">
        <v>18864.8</v>
      </c>
      <c r="F1268">
        <v>13451.6</v>
      </c>
      <c r="G1268">
        <v>-0.338196</v>
      </c>
      <c r="H1268">
        <v>0.38189499999999998</v>
      </c>
      <c r="I1268" t="s">
        <v>644</v>
      </c>
      <c r="J1268">
        <v>11024.5</v>
      </c>
      <c r="K1268">
        <v>6743.77</v>
      </c>
    </row>
    <row r="1269" spans="1:16" x14ac:dyDescent="0.3">
      <c r="A1269">
        <v>2017</v>
      </c>
      <c r="B1269">
        <v>10352.6</v>
      </c>
      <c r="C1269">
        <v>22018.9</v>
      </c>
      <c r="D1269">
        <v>22018.9</v>
      </c>
      <c r="E1269">
        <v>22018.9</v>
      </c>
      <c r="F1269">
        <v>22031.1</v>
      </c>
      <c r="G1269">
        <v>5.5286500000000004E-4</v>
      </c>
      <c r="H1269">
        <v>0</v>
      </c>
      <c r="I1269" t="s">
        <v>1494</v>
      </c>
      <c r="J1269">
        <v>10352.6</v>
      </c>
      <c r="K1269">
        <v>6397.48</v>
      </c>
    </row>
    <row r="1270" spans="1:16" x14ac:dyDescent="0.3">
      <c r="A1270">
        <v>2018</v>
      </c>
      <c r="B1270">
        <v>10313.299999999999</v>
      </c>
      <c r="C1270">
        <v>22018.799999999999</v>
      </c>
      <c r="D1270">
        <v>22018.799999999999</v>
      </c>
      <c r="E1270">
        <v>22018.799999999999</v>
      </c>
      <c r="F1270">
        <v>22018.799999999999</v>
      </c>
      <c r="G1270">
        <v>0</v>
      </c>
      <c r="H1270">
        <v>0</v>
      </c>
      <c r="I1270" t="s">
        <v>1494</v>
      </c>
      <c r="J1270">
        <v>10313.299999999999</v>
      </c>
      <c r="K1270">
        <v>6729.13</v>
      </c>
    </row>
    <row r="1271" spans="1:16" x14ac:dyDescent="0.3">
      <c r="A1271">
        <v>2019</v>
      </c>
      <c r="B1271">
        <v>10884</v>
      </c>
      <c r="C1271">
        <v>22020</v>
      </c>
      <c r="D1271">
        <v>22020</v>
      </c>
      <c r="E1271">
        <v>22020</v>
      </c>
      <c r="F1271">
        <v>22020</v>
      </c>
      <c r="G1271">
        <v>0</v>
      </c>
      <c r="H1271">
        <v>0</v>
      </c>
      <c r="I1271" t="s">
        <v>1495</v>
      </c>
      <c r="J1271">
        <v>10884</v>
      </c>
      <c r="K1271">
        <v>7355.29</v>
      </c>
    </row>
    <row r="1273" spans="1:16" x14ac:dyDescent="0.3">
      <c r="A1273" t="s">
        <v>47</v>
      </c>
    </row>
    <row r="1274" spans="1:16" x14ac:dyDescent="0.3">
      <c r="A1274" t="s">
        <v>117</v>
      </c>
      <c r="B1274" t="s">
        <v>505</v>
      </c>
      <c r="C1274" t="s">
        <v>502</v>
      </c>
      <c r="D1274" t="s">
        <v>481</v>
      </c>
      <c r="E1274" t="s">
        <v>506</v>
      </c>
      <c r="F1274" t="s">
        <v>645</v>
      </c>
      <c r="G1274" t="s">
        <v>507</v>
      </c>
      <c r="H1274" t="s">
        <v>508</v>
      </c>
      <c r="I1274" t="s">
        <v>646</v>
      </c>
      <c r="J1274" t="s">
        <v>647</v>
      </c>
      <c r="K1274" t="s">
        <v>648</v>
      </c>
      <c r="L1274" t="s">
        <v>649</v>
      </c>
      <c r="M1274" t="s">
        <v>511</v>
      </c>
      <c r="N1274" t="s">
        <v>650</v>
      </c>
      <c r="O1274" t="s">
        <v>651</v>
      </c>
      <c r="P1274" t="s">
        <v>652</v>
      </c>
    </row>
    <row r="1275" spans="1:16" x14ac:dyDescent="0.3">
      <c r="A1275">
        <v>7</v>
      </c>
      <c r="B1275" t="s">
        <v>83</v>
      </c>
      <c r="C1275">
        <v>1986</v>
      </c>
      <c r="D1275">
        <v>1</v>
      </c>
      <c r="E1275">
        <v>1986.5</v>
      </c>
      <c r="F1275">
        <v>7583.94</v>
      </c>
      <c r="G1275">
        <v>5.84</v>
      </c>
      <c r="H1275">
        <v>5.2827599999999997</v>
      </c>
      <c r="I1275">
        <v>6.9657200000000001E-4</v>
      </c>
      <c r="J1275">
        <v>6.9657200000000001E-4</v>
      </c>
      <c r="K1275">
        <v>0.66387200000000002</v>
      </c>
      <c r="L1275">
        <v>0.100282</v>
      </c>
      <c r="M1275">
        <v>1.1409000000000001E-2</v>
      </c>
      <c r="N1275">
        <v>-0.398256</v>
      </c>
      <c r="O1275" t="s">
        <v>106</v>
      </c>
      <c r="P1275">
        <v>1</v>
      </c>
    </row>
    <row r="1276" spans="1:16" x14ac:dyDescent="0.3">
      <c r="A1276">
        <v>7</v>
      </c>
      <c r="B1276" t="s">
        <v>83</v>
      </c>
      <c r="C1276">
        <v>1987</v>
      </c>
      <c r="D1276">
        <v>1</v>
      </c>
      <c r="E1276">
        <v>1987.5</v>
      </c>
      <c r="F1276">
        <v>1394.68</v>
      </c>
      <c r="G1276">
        <v>2.6</v>
      </c>
      <c r="H1276">
        <v>0.97149700000000005</v>
      </c>
      <c r="I1276">
        <v>6.9657200000000001E-4</v>
      </c>
      <c r="J1276">
        <v>6.9657200000000001E-4</v>
      </c>
      <c r="K1276">
        <v>0.66387200000000002</v>
      </c>
      <c r="L1276">
        <v>0.984429</v>
      </c>
      <c r="M1276">
        <v>1.0994299999999999</v>
      </c>
      <c r="N1276">
        <v>0.68976899999999997</v>
      </c>
      <c r="O1276" t="s">
        <v>106</v>
      </c>
      <c r="P1276">
        <v>1</v>
      </c>
    </row>
    <row r="1277" spans="1:16" x14ac:dyDescent="0.3">
      <c r="A1277">
        <v>7</v>
      </c>
      <c r="B1277" t="s">
        <v>83</v>
      </c>
      <c r="C1277">
        <v>1989</v>
      </c>
      <c r="D1277">
        <v>1</v>
      </c>
      <c r="E1277">
        <v>1989.5</v>
      </c>
      <c r="F1277">
        <v>8087.8</v>
      </c>
      <c r="G1277">
        <v>7.05</v>
      </c>
      <c r="H1277">
        <v>5.6337299999999999</v>
      </c>
      <c r="I1277">
        <v>6.9657200000000001E-4</v>
      </c>
      <c r="J1277">
        <v>6.9657200000000001E-4</v>
      </c>
      <c r="K1277">
        <v>0.66387200000000002</v>
      </c>
      <c r="L1277">
        <v>0.22425500000000001</v>
      </c>
      <c r="M1277">
        <v>5.7054000000000001E-2</v>
      </c>
      <c r="N1277">
        <v>-0.35261100000000001</v>
      </c>
      <c r="O1277" t="s">
        <v>106</v>
      </c>
      <c r="P1277">
        <v>1</v>
      </c>
    </row>
    <row r="1278" spans="1:16" x14ac:dyDescent="0.3">
      <c r="A1278">
        <v>7</v>
      </c>
      <c r="B1278" t="s">
        <v>83</v>
      </c>
      <c r="C1278">
        <v>1990</v>
      </c>
      <c r="D1278">
        <v>1</v>
      </c>
      <c r="E1278">
        <v>1990.5</v>
      </c>
      <c r="F1278">
        <v>10083.700000000001</v>
      </c>
      <c r="G1278">
        <v>3.98</v>
      </c>
      <c r="H1278">
        <v>7.0240400000000003</v>
      </c>
      <c r="I1278">
        <v>6.9657200000000001E-4</v>
      </c>
      <c r="J1278">
        <v>6.9657200000000001E-4</v>
      </c>
      <c r="K1278">
        <v>0.66387200000000002</v>
      </c>
      <c r="L1278">
        <v>-0.56805700000000003</v>
      </c>
      <c r="M1278">
        <v>0.36608800000000002</v>
      </c>
      <c r="N1278">
        <v>-4.3577499999999998E-2</v>
      </c>
      <c r="O1278" t="s">
        <v>106</v>
      </c>
      <c r="P1278">
        <v>1</v>
      </c>
    </row>
    <row r="1279" spans="1:16" x14ac:dyDescent="0.3">
      <c r="A1279">
        <v>7</v>
      </c>
      <c r="B1279" t="s">
        <v>83</v>
      </c>
      <c r="C1279">
        <v>1991</v>
      </c>
      <c r="D1279">
        <v>1</v>
      </c>
      <c r="E1279">
        <v>1991.5</v>
      </c>
      <c r="F1279">
        <v>38281.800000000003</v>
      </c>
      <c r="G1279">
        <v>3.32</v>
      </c>
      <c r="H1279">
        <v>26.666</v>
      </c>
      <c r="I1279">
        <v>6.9657200000000001E-4</v>
      </c>
      <c r="J1279">
        <v>6.9657200000000001E-4</v>
      </c>
      <c r="K1279">
        <v>0.66387200000000002</v>
      </c>
      <c r="L1279">
        <v>-2.0834299999999999</v>
      </c>
      <c r="M1279">
        <v>4.9244399999999997</v>
      </c>
      <c r="N1279">
        <v>4.51478</v>
      </c>
      <c r="O1279" t="s">
        <v>106</v>
      </c>
      <c r="P1279">
        <v>1</v>
      </c>
    </row>
    <row r="1280" spans="1:16" x14ac:dyDescent="0.3">
      <c r="A1280">
        <v>7</v>
      </c>
      <c r="B1280" t="s">
        <v>83</v>
      </c>
      <c r="C1280">
        <v>1992</v>
      </c>
      <c r="D1280">
        <v>1</v>
      </c>
      <c r="E1280">
        <v>1992.5</v>
      </c>
      <c r="F1280">
        <v>21574.2</v>
      </c>
      <c r="G1280">
        <v>19.7</v>
      </c>
      <c r="H1280">
        <v>15.028</v>
      </c>
      <c r="I1280">
        <v>6.9657200000000001E-4</v>
      </c>
      <c r="J1280">
        <v>6.9657200000000001E-4</v>
      </c>
      <c r="K1280">
        <v>0.66387200000000002</v>
      </c>
      <c r="L1280">
        <v>0.270704</v>
      </c>
      <c r="M1280">
        <v>8.3136199999999993E-2</v>
      </c>
      <c r="N1280">
        <v>-0.32652900000000001</v>
      </c>
      <c r="O1280" t="s">
        <v>106</v>
      </c>
      <c r="P1280">
        <v>1</v>
      </c>
    </row>
    <row r="1281" spans="1:16" x14ac:dyDescent="0.3">
      <c r="A1281">
        <v>7</v>
      </c>
      <c r="B1281" t="s">
        <v>83</v>
      </c>
      <c r="C1281">
        <v>1993</v>
      </c>
      <c r="D1281">
        <v>1</v>
      </c>
      <c r="E1281">
        <v>1993.5</v>
      </c>
      <c r="F1281">
        <v>8979.8799999999992</v>
      </c>
      <c r="G1281">
        <v>14.63</v>
      </c>
      <c r="H1281">
        <v>6.2551300000000003</v>
      </c>
      <c r="I1281">
        <v>6.9657200000000001E-4</v>
      </c>
      <c r="J1281">
        <v>6.9657200000000001E-4</v>
      </c>
      <c r="K1281">
        <v>0.66387200000000002</v>
      </c>
      <c r="L1281">
        <v>0.84967199999999998</v>
      </c>
      <c r="M1281">
        <v>0.81903700000000002</v>
      </c>
      <c r="N1281">
        <v>0.40937200000000001</v>
      </c>
      <c r="O1281" t="s">
        <v>106</v>
      </c>
      <c r="P1281">
        <v>1</v>
      </c>
    </row>
    <row r="1282" spans="1:16" x14ac:dyDescent="0.3">
      <c r="A1282">
        <v>7</v>
      </c>
      <c r="B1282" t="s">
        <v>83</v>
      </c>
      <c r="C1282">
        <v>1994</v>
      </c>
      <c r="D1282">
        <v>1</v>
      </c>
      <c r="E1282">
        <v>1994.5</v>
      </c>
      <c r="F1282">
        <v>11489.8</v>
      </c>
      <c r="G1282">
        <v>5.46</v>
      </c>
      <c r="H1282">
        <v>8.0034500000000008</v>
      </c>
      <c r="I1282">
        <v>6.9657200000000001E-4</v>
      </c>
      <c r="J1282">
        <v>6.9657200000000001E-4</v>
      </c>
      <c r="K1282">
        <v>0.66387200000000002</v>
      </c>
      <c r="L1282">
        <v>-0.38242300000000001</v>
      </c>
      <c r="M1282">
        <v>0.16591700000000001</v>
      </c>
      <c r="N1282">
        <v>-0.24374899999999999</v>
      </c>
      <c r="O1282" t="s">
        <v>106</v>
      </c>
      <c r="P1282">
        <v>1</v>
      </c>
    </row>
    <row r="1283" spans="1:16" x14ac:dyDescent="0.3">
      <c r="A1283">
        <v>7</v>
      </c>
      <c r="B1283" t="s">
        <v>83</v>
      </c>
      <c r="C1283">
        <v>1995</v>
      </c>
      <c r="D1283">
        <v>1</v>
      </c>
      <c r="E1283">
        <v>1995.5</v>
      </c>
      <c r="F1283">
        <v>8749.7000000000007</v>
      </c>
      <c r="G1283">
        <v>10.24</v>
      </c>
      <c r="H1283">
        <v>6.0947899999999997</v>
      </c>
      <c r="I1283">
        <v>6.9657200000000001E-4</v>
      </c>
      <c r="J1283">
        <v>6.9657200000000001E-4</v>
      </c>
      <c r="K1283">
        <v>0.66387200000000002</v>
      </c>
      <c r="L1283">
        <v>0.51886699999999997</v>
      </c>
      <c r="M1283">
        <v>0.30543100000000001</v>
      </c>
      <c r="N1283">
        <v>-0.10423399999999999</v>
      </c>
      <c r="O1283" t="s">
        <v>106</v>
      </c>
      <c r="P1283">
        <v>1</v>
      </c>
    </row>
    <row r="1284" spans="1:16" x14ac:dyDescent="0.3">
      <c r="A1284">
        <v>7</v>
      </c>
      <c r="B1284" t="s">
        <v>83</v>
      </c>
      <c r="C1284">
        <v>1996</v>
      </c>
      <c r="D1284">
        <v>1</v>
      </c>
      <c r="E1284">
        <v>1996.5</v>
      </c>
      <c r="F1284">
        <v>14436.1</v>
      </c>
      <c r="G1284">
        <v>6.06</v>
      </c>
      <c r="H1284">
        <v>10.0558</v>
      </c>
      <c r="I1284">
        <v>6.9657200000000001E-4</v>
      </c>
      <c r="J1284">
        <v>6.9657200000000001E-4</v>
      </c>
      <c r="K1284">
        <v>0.66387200000000002</v>
      </c>
      <c r="L1284">
        <v>-0.50644</v>
      </c>
      <c r="M1284">
        <v>0.29097499999999998</v>
      </c>
      <c r="N1284">
        <v>-0.11869</v>
      </c>
      <c r="O1284" t="s">
        <v>106</v>
      </c>
      <c r="P1284">
        <v>1</v>
      </c>
    </row>
    <row r="1285" spans="1:16" x14ac:dyDescent="0.3">
      <c r="A1285">
        <v>7</v>
      </c>
      <c r="B1285" t="s">
        <v>83</v>
      </c>
      <c r="C1285">
        <v>1997</v>
      </c>
      <c r="D1285">
        <v>1</v>
      </c>
      <c r="E1285">
        <v>1997.5</v>
      </c>
      <c r="F1285">
        <v>25366.1</v>
      </c>
      <c r="G1285">
        <v>38.200000000000003</v>
      </c>
      <c r="H1285">
        <v>17.6693</v>
      </c>
      <c r="I1285">
        <v>6.9657200000000001E-4</v>
      </c>
      <c r="J1285">
        <v>6.9657200000000001E-4</v>
      </c>
      <c r="K1285">
        <v>0.66387200000000002</v>
      </c>
      <c r="L1285">
        <v>0.77100599999999997</v>
      </c>
      <c r="M1285">
        <v>0.67439800000000005</v>
      </c>
      <c r="N1285">
        <v>0.264733</v>
      </c>
      <c r="O1285" t="s">
        <v>106</v>
      </c>
      <c r="P1285">
        <v>1</v>
      </c>
    </row>
    <row r="1286" spans="1:16" x14ac:dyDescent="0.3">
      <c r="A1286">
        <v>7</v>
      </c>
      <c r="B1286" t="s">
        <v>83</v>
      </c>
      <c r="C1286">
        <v>1998</v>
      </c>
      <c r="D1286">
        <v>1</v>
      </c>
      <c r="E1286">
        <v>1998.5</v>
      </c>
      <c r="F1286">
        <v>11817.7</v>
      </c>
      <c r="G1286">
        <v>7.34</v>
      </c>
      <c r="H1286">
        <v>8.2318899999999999</v>
      </c>
      <c r="I1286">
        <v>6.9657200000000001E-4</v>
      </c>
      <c r="J1286">
        <v>6.9657200000000001E-4</v>
      </c>
      <c r="K1286">
        <v>0.66387200000000002</v>
      </c>
      <c r="L1286">
        <v>-0.114677</v>
      </c>
      <c r="M1286">
        <v>1.49195E-2</v>
      </c>
      <c r="N1286">
        <v>-0.39474599999999999</v>
      </c>
      <c r="O1286" t="s">
        <v>106</v>
      </c>
      <c r="P1286">
        <v>1</v>
      </c>
    </row>
    <row r="1287" spans="1:16" x14ac:dyDescent="0.3">
      <c r="A1287">
        <v>7</v>
      </c>
      <c r="B1287" t="s">
        <v>83</v>
      </c>
      <c r="C1287">
        <v>1999</v>
      </c>
      <c r="D1287">
        <v>1</v>
      </c>
      <c r="E1287">
        <v>1999.5</v>
      </c>
      <c r="F1287">
        <v>22456.2</v>
      </c>
      <c r="G1287">
        <v>20.91</v>
      </c>
      <c r="H1287">
        <v>15.642300000000001</v>
      </c>
      <c r="I1287">
        <v>6.9657200000000001E-4</v>
      </c>
      <c r="J1287">
        <v>6.9657200000000001E-4</v>
      </c>
      <c r="K1287">
        <v>0.66387200000000002</v>
      </c>
      <c r="L1287">
        <v>0.29024699999999998</v>
      </c>
      <c r="M1287">
        <v>9.5573199999999997E-2</v>
      </c>
      <c r="N1287">
        <v>-0.31409199999999998</v>
      </c>
      <c r="O1287" t="s">
        <v>106</v>
      </c>
      <c r="P1287">
        <v>1</v>
      </c>
    </row>
    <row r="1288" spans="1:16" x14ac:dyDescent="0.3">
      <c r="A1288">
        <v>7</v>
      </c>
      <c r="B1288" t="s">
        <v>83</v>
      </c>
      <c r="C1288">
        <v>2000</v>
      </c>
      <c r="D1288">
        <v>1</v>
      </c>
      <c r="E1288">
        <v>2000.5</v>
      </c>
      <c r="F1288">
        <v>17865.8</v>
      </c>
      <c r="G1288">
        <v>17.46</v>
      </c>
      <c r="H1288">
        <v>12.444800000000001</v>
      </c>
      <c r="I1288">
        <v>6.9657200000000001E-4</v>
      </c>
      <c r="J1288">
        <v>6.9657200000000001E-4</v>
      </c>
      <c r="K1288">
        <v>0.66387200000000002</v>
      </c>
      <c r="L1288">
        <v>0.33860800000000002</v>
      </c>
      <c r="M1288">
        <v>0.130075</v>
      </c>
      <c r="N1288">
        <v>-0.27959000000000001</v>
      </c>
      <c r="O1288" t="s">
        <v>106</v>
      </c>
      <c r="P1288">
        <v>1</v>
      </c>
    </row>
    <row r="1289" spans="1:16" x14ac:dyDescent="0.3">
      <c r="A1289">
        <v>7</v>
      </c>
      <c r="B1289" t="s">
        <v>83</v>
      </c>
      <c r="C1289">
        <v>2001</v>
      </c>
      <c r="D1289">
        <v>1</v>
      </c>
      <c r="E1289">
        <v>2001.5</v>
      </c>
      <c r="F1289">
        <v>24951.7</v>
      </c>
      <c r="G1289">
        <v>39.909999999999997</v>
      </c>
      <c r="H1289">
        <v>17.380600000000001</v>
      </c>
      <c r="I1289">
        <v>6.9657200000000001E-4</v>
      </c>
      <c r="J1289">
        <v>6.9657200000000001E-4</v>
      </c>
      <c r="K1289">
        <v>0.66387200000000002</v>
      </c>
      <c r="L1289">
        <v>0.83126900000000004</v>
      </c>
      <c r="M1289">
        <v>0.78394299999999995</v>
      </c>
      <c r="N1289">
        <v>0.37427700000000003</v>
      </c>
      <c r="O1289" t="s">
        <v>106</v>
      </c>
      <c r="P1289">
        <v>1</v>
      </c>
    </row>
    <row r="1290" spans="1:16" x14ac:dyDescent="0.3">
      <c r="A1290">
        <v>7</v>
      </c>
      <c r="B1290" t="s">
        <v>83</v>
      </c>
      <c r="C1290">
        <v>2002</v>
      </c>
      <c r="D1290">
        <v>1</v>
      </c>
      <c r="E1290">
        <v>2002.5</v>
      </c>
      <c r="F1290">
        <v>21227</v>
      </c>
      <c r="G1290">
        <v>11.7</v>
      </c>
      <c r="H1290">
        <v>14.786099999999999</v>
      </c>
      <c r="I1290">
        <v>6.9657200000000001E-4</v>
      </c>
      <c r="J1290">
        <v>6.9657200000000001E-4</v>
      </c>
      <c r="K1290">
        <v>0.66387200000000002</v>
      </c>
      <c r="L1290">
        <v>-0.234101</v>
      </c>
      <c r="M1290">
        <v>6.2173800000000001E-2</v>
      </c>
      <c r="N1290">
        <v>-0.34749099999999999</v>
      </c>
      <c r="O1290" t="s">
        <v>106</v>
      </c>
      <c r="P1290">
        <v>1</v>
      </c>
    </row>
    <row r="1291" spans="1:16" x14ac:dyDescent="0.3">
      <c r="A1291">
        <v>7</v>
      </c>
      <c r="B1291" t="s">
        <v>83</v>
      </c>
      <c r="C1291">
        <v>2003</v>
      </c>
      <c r="D1291">
        <v>1</v>
      </c>
      <c r="E1291">
        <v>2003.5</v>
      </c>
      <c r="F1291">
        <v>17362.5</v>
      </c>
      <c r="G1291">
        <v>13.55</v>
      </c>
      <c r="H1291">
        <v>12.094200000000001</v>
      </c>
      <c r="I1291">
        <v>6.9657200000000001E-4</v>
      </c>
      <c r="J1291">
        <v>6.9657200000000001E-4</v>
      </c>
      <c r="K1291">
        <v>0.66387200000000002</v>
      </c>
      <c r="L1291">
        <v>0.11365699999999999</v>
      </c>
      <c r="M1291">
        <v>1.46553E-2</v>
      </c>
      <c r="N1291">
        <v>-0.39500999999999997</v>
      </c>
      <c r="O1291" t="s">
        <v>106</v>
      </c>
      <c r="P1291">
        <v>1</v>
      </c>
    </row>
    <row r="1292" spans="1:16" x14ac:dyDescent="0.3">
      <c r="A1292">
        <v>7</v>
      </c>
      <c r="B1292" t="s">
        <v>83</v>
      </c>
      <c r="C1292">
        <v>2005</v>
      </c>
      <c r="D1292">
        <v>1</v>
      </c>
      <c r="E1292">
        <v>2005.5</v>
      </c>
      <c r="F1292">
        <v>26745.200000000001</v>
      </c>
      <c r="G1292">
        <v>21.93</v>
      </c>
      <c r="H1292">
        <v>18.629899999999999</v>
      </c>
      <c r="I1292">
        <v>6.9657200000000001E-4</v>
      </c>
      <c r="J1292">
        <v>6.9657200000000001E-4</v>
      </c>
      <c r="K1292">
        <v>0.66387200000000002</v>
      </c>
      <c r="L1292">
        <v>0.16308600000000001</v>
      </c>
      <c r="M1292">
        <v>3.0173999999999999E-2</v>
      </c>
      <c r="N1292">
        <v>-0.37949100000000002</v>
      </c>
      <c r="O1292" t="s">
        <v>106</v>
      </c>
      <c r="P1292">
        <v>1</v>
      </c>
    </row>
    <row r="1293" spans="1:16" x14ac:dyDescent="0.3">
      <c r="A1293">
        <v>7</v>
      </c>
      <c r="B1293" t="s">
        <v>83</v>
      </c>
      <c r="C1293">
        <v>2006</v>
      </c>
      <c r="D1293">
        <v>1</v>
      </c>
      <c r="E1293">
        <v>2006.5</v>
      </c>
      <c r="F1293">
        <v>22575</v>
      </c>
      <c r="G1293">
        <v>19.73</v>
      </c>
      <c r="H1293">
        <v>15.725099999999999</v>
      </c>
      <c r="I1293">
        <v>6.9657200000000001E-4</v>
      </c>
      <c r="J1293">
        <v>6.9657200000000001E-4</v>
      </c>
      <c r="K1293">
        <v>0.66387200000000002</v>
      </c>
      <c r="L1293">
        <v>0.226882</v>
      </c>
      <c r="M1293">
        <v>5.8398499999999999E-2</v>
      </c>
      <c r="N1293">
        <v>-0.351267</v>
      </c>
      <c r="O1293" t="s">
        <v>106</v>
      </c>
      <c r="P1293">
        <v>1</v>
      </c>
    </row>
    <row r="1294" spans="1:16" x14ac:dyDescent="0.3">
      <c r="A1294">
        <v>7</v>
      </c>
      <c r="B1294" t="s">
        <v>83</v>
      </c>
      <c r="C1294">
        <v>2007</v>
      </c>
      <c r="D1294">
        <v>1</v>
      </c>
      <c r="E1294">
        <v>2007.5</v>
      </c>
      <c r="F1294">
        <v>16036.8</v>
      </c>
      <c r="G1294">
        <v>5.5</v>
      </c>
      <c r="H1294">
        <v>11.1708</v>
      </c>
      <c r="I1294">
        <v>6.9657200000000001E-4</v>
      </c>
      <c r="J1294">
        <v>6.9657200000000001E-4</v>
      </c>
      <c r="K1294">
        <v>0.66387200000000002</v>
      </c>
      <c r="L1294">
        <v>-0.70855199999999996</v>
      </c>
      <c r="M1294">
        <v>0.56956600000000002</v>
      </c>
      <c r="N1294">
        <v>0.15990099999999999</v>
      </c>
      <c r="O1294" t="s">
        <v>106</v>
      </c>
      <c r="P1294">
        <v>1</v>
      </c>
    </row>
    <row r="1295" spans="1:16" x14ac:dyDescent="0.3">
      <c r="A1295">
        <v>7</v>
      </c>
      <c r="B1295" t="s">
        <v>83</v>
      </c>
      <c r="C1295">
        <v>2008</v>
      </c>
      <c r="D1295">
        <v>1</v>
      </c>
      <c r="E1295">
        <v>2008.5</v>
      </c>
      <c r="F1295">
        <v>14398.2</v>
      </c>
      <c r="G1295">
        <v>25.52</v>
      </c>
      <c r="H1295">
        <v>10.029299999999999</v>
      </c>
      <c r="I1295">
        <v>6.9657200000000001E-4</v>
      </c>
      <c r="J1295">
        <v>6.9657200000000001E-4</v>
      </c>
      <c r="K1295">
        <v>0.66387200000000002</v>
      </c>
      <c r="L1295">
        <v>0.93394699999999997</v>
      </c>
      <c r="M1295">
        <v>0.98956699999999997</v>
      </c>
      <c r="N1295">
        <v>0.57990200000000003</v>
      </c>
      <c r="O1295" t="s">
        <v>106</v>
      </c>
      <c r="P1295">
        <v>1</v>
      </c>
    </row>
    <row r="1296" spans="1:16" x14ac:dyDescent="0.3">
      <c r="A1296">
        <v>7</v>
      </c>
      <c r="B1296" t="s">
        <v>83</v>
      </c>
      <c r="C1296">
        <v>2009</v>
      </c>
      <c r="D1296">
        <v>1</v>
      </c>
      <c r="E1296">
        <v>2009.5</v>
      </c>
      <c r="F1296">
        <v>15383.2</v>
      </c>
      <c r="G1296">
        <v>19.829999999999998</v>
      </c>
      <c r="H1296">
        <v>10.7155</v>
      </c>
      <c r="I1296">
        <v>6.9657200000000001E-4</v>
      </c>
      <c r="J1296">
        <v>6.9657200000000001E-4</v>
      </c>
      <c r="K1296">
        <v>0.66387200000000002</v>
      </c>
      <c r="L1296">
        <v>0.61550400000000005</v>
      </c>
      <c r="M1296">
        <v>0.42979699999999998</v>
      </c>
      <c r="N1296">
        <v>2.0131400000000001E-2</v>
      </c>
      <c r="O1296" t="s">
        <v>106</v>
      </c>
      <c r="P1296">
        <v>1</v>
      </c>
    </row>
    <row r="1297" spans="1:16" x14ac:dyDescent="0.3">
      <c r="A1297">
        <v>7</v>
      </c>
      <c r="B1297" t="s">
        <v>83</v>
      </c>
      <c r="C1297">
        <v>2011</v>
      </c>
      <c r="D1297">
        <v>1</v>
      </c>
      <c r="E1297">
        <v>2011.5</v>
      </c>
      <c r="F1297">
        <v>8469.6299999999992</v>
      </c>
      <c r="G1297">
        <v>4.0599999999999996</v>
      </c>
      <c r="H1297">
        <v>5.8997099999999998</v>
      </c>
      <c r="I1297">
        <v>6.9657200000000001E-4</v>
      </c>
      <c r="J1297">
        <v>6.9657200000000001E-4</v>
      </c>
      <c r="K1297">
        <v>0.66387200000000002</v>
      </c>
      <c r="L1297">
        <v>-0.37371900000000002</v>
      </c>
      <c r="M1297">
        <v>0.15845000000000001</v>
      </c>
      <c r="N1297">
        <v>-0.25121500000000002</v>
      </c>
      <c r="O1297" t="s">
        <v>106</v>
      </c>
      <c r="P1297">
        <v>1</v>
      </c>
    </row>
    <row r="1298" spans="1:16" x14ac:dyDescent="0.3">
      <c r="A1298">
        <v>7</v>
      </c>
      <c r="B1298" t="s">
        <v>83</v>
      </c>
      <c r="C1298">
        <v>2013</v>
      </c>
      <c r="D1298">
        <v>1</v>
      </c>
      <c r="E1298">
        <v>2013.5</v>
      </c>
      <c r="F1298">
        <v>5781.1</v>
      </c>
      <c r="G1298">
        <v>1.52</v>
      </c>
      <c r="H1298">
        <v>4.0269500000000003</v>
      </c>
      <c r="I1298">
        <v>6.9657200000000001E-4</v>
      </c>
      <c r="J1298">
        <v>6.9657200000000001E-4</v>
      </c>
      <c r="K1298">
        <v>0.66387200000000002</v>
      </c>
      <c r="L1298">
        <v>-0.974298</v>
      </c>
      <c r="M1298">
        <v>1.0769200000000001</v>
      </c>
      <c r="N1298">
        <v>0.66725800000000002</v>
      </c>
      <c r="O1298" t="s">
        <v>106</v>
      </c>
      <c r="P1298">
        <v>1</v>
      </c>
    </row>
    <row r="1299" spans="1:16" x14ac:dyDescent="0.3">
      <c r="A1299">
        <v>7</v>
      </c>
      <c r="B1299" t="s">
        <v>83</v>
      </c>
      <c r="C1299">
        <v>2014</v>
      </c>
      <c r="D1299">
        <v>1</v>
      </c>
      <c r="E1299">
        <v>2014.5</v>
      </c>
      <c r="F1299">
        <v>4765.7299999999996</v>
      </c>
      <c r="G1299">
        <v>1.4</v>
      </c>
      <c r="H1299">
        <v>3.3196699999999999</v>
      </c>
      <c r="I1299">
        <v>6.9657200000000001E-4</v>
      </c>
      <c r="J1299">
        <v>6.9657200000000001E-4</v>
      </c>
      <c r="K1299">
        <v>0.66387200000000002</v>
      </c>
      <c r="L1299">
        <v>-0.86339500000000002</v>
      </c>
      <c r="M1299">
        <v>0.84570599999999996</v>
      </c>
      <c r="N1299">
        <v>0.43604100000000001</v>
      </c>
      <c r="O1299" t="s">
        <v>106</v>
      </c>
      <c r="P1299">
        <v>1</v>
      </c>
    </row>
    <row r="1300" spans="1:16" x14ac:dyDescent="0.3">
      <c r="A1300">
        <v>7</v>
      </c>
      <c r="B1300" t="s">
        <v>83</v>
      </c>
      <c r="C1300">
        <v>2015</v>
      </c>
      <c r="D1300">
        <v>1</v>
      </c>
      <c r="E1300">
        <v>2015.5</v>
      </c>
      <c r="F1300">
        <v>7638.73</v>
      </c>
      <c r="G1300">
        <v>7.44</v>
      </c>
      <c r="H1300">
        <v>5.3209200000000001</v>
      </c>
      <c r="I1300">
        <v>6.9657200000000001E-4</v>
      </c>
      <c r="J1300">
        <v>6.9657200000000001E-4</v>
      </c>
      <c r="K1300">
        <v>0.66387200000000002</v>
      </c>
      <c r="L1300">
        <v>0.33522400000000002</v>
      </c>
      <c r="M1300">
        <v>0.12748799999999999</v>
      </c>
      <c r="N1300">
        <v>-0.28217700000000001</v>
      </c>
      <c r="O1300" t="s">
        <v>106</v>
      </c>
      <c r="P1300">
        <v>1</v>
      </c>
    </row>
    <row r="1301" spans="1:16" x14ac:dyDescent="0.3">
      <c r="A1301">
        <v>7</v>
      </c>
      <c r="B1301" t="s">
        <v>83</v>
      </c>
      <c r="C1301">
        <v>2016</v>
      </c>
      <c r="D1301">
        <v>1</v>
      </c>
      <c r="E1301">
        <v>2016.5</v>
      </c>
      <c r="F1301">
        <v>10468.799999999999</v>
      </c>
      <c r="G1301">
        <v>6.03</v>
      </c>
      <c r="H1301">
        <v>7.2922399999999996</v>
      </c>
      <c r="I1301">
        <v>6.9657200000000001E-4</v>
      </c>
      <c r="J1301">
        <v>6.9657200000000001E-4</v>
      </c>
      <c r="K1301">
        <v>0.66387200000000002</v>
      </c>
      <c r="L1301">
        <v>-0.19006300000000001</v>
      </c>
      <c r="M1301">
        <v>4.0982400000000002E-2</v>
      </c>
      <c r="N1301">
        <v>-0.36868299999999998</v>
      </c>
      <c r="O1301" t="s">
        <v>106</v>
      </c>
      <c r="P1301">
        <v>1</v>
      </c>
    </row>
    <row r="1302" spans="1:16" x14ac:dyDescent="0.3">
      <c r="A1302">
        <v>7</v>
      </c>
      <c r="B1302" t="s">
        <v>83</v>
      </c>
      <c r="C1302">
        <v>2017</v>
      </c>
      <c r="D1302">
        <v>1</v>
      </c>
      <c r="E1302">
        <v>2017.5</v>
      </c>
      <c r="F1302">
        <v>5527.46</v>
      </c>
      <c r="G1302">
        <v>3.54</v>
      </c>
      <c r="H1302">
        <v>3.8502700000000001</v>
      </c>
      <c r="I1302">
        <v>6.9657200000000001E-4</v>
      </c>
      <c r="J1302">
        <v>6.9657200000000001E-4</v>
      </c>
      <c r="K1302">
        <v>0.66387200000000002</v>
      </c>
      <c r="L1302">
        <v>-8.4016099999999996E-2</v>
      </c>
      <c r="M1302">
        <v>8.0080399999999993E-3</v>
      </c>
      <c r="N1302">
        <v>-0.40165699999999999</v>
      </c>
      <c r="O1302" t="s">
        <v>106</v>
      </c>
      <c r="P1302">
        <v>1</v>
      </c>
    </row>
    <row r="1303" spans="1:16" x14ac:dyDescent="0.3">
      <c r="A1303">
        <v>7</v>
      </c>
      <c r="B1303" t="s">
        <v>83</v>
      </c>
      <c r="C1303">
        <v>2018</v>
      </c>
      <c r="D1303">
        <v>1</v>
      </c>
      <c r="E1303">
        <v>2018.5</v>
      </c>
      <c r="F1303">
        <v>6198.97</v>
      </c>
      <c r="G1303">
        <v>2.66</v>
      </c>
      <c r="H1303">
        <v>4.3180300000000003</v>
      </c>
      <c r="I1303">
        <v>6.9657200000000001E-4</v>
      </c>
      <c r="J1303">
        <v>6.9657200000000001E-4</v>
      </c>
      <c r="K1303">
        <v>0.66387200000000002</v>
      </c>
      <c r="L1303">
        <v>-0.48447200000000001</v>
      </c>
      <c r="M1303">
        <v>0.26628000000000002</v>
      </c>
      <c r="N1303">
        <v>-0.14338500000000001</v>
      </c>
      <c r="O1303" t="s">
        <v>106</v>
      </c>
      <c r="P1303">
        <v>1</v>
      </c>
    </row>
    <row r="1304" spans="1:16" x14ac:dyDescent="0.3">
      <c r="A1304">
        <v>8</v>
      </c>
      <c r="B1304" t="s">
        <v>84</v>
      </c>
      <c r="C1304">
        <v>1988</v>
      </c>
      <c r="D1304">
        <v>1</v>
      </c>
      <c r="E1304">
        <v>1988.5</v>
      </c>
      <c r="F1304">
        <v>12513.4</v>
      </c>
      <c r="G1304">
        <v>245776</v>
      </c>
      <c r="H1304" s="2">
        <v>1009980</v>
      </c>
      <c r="I1304">
        <v>80.711500000000001</v>
      </c>
      <c r="J1304">
        <v>80.711500000000001</v>
      </c>
      <c r="K1304">
        <v>0.83618899999999996</v>
      </c>
      <c r="L1304">
        <v>-1.41326</v>
      </c>
      <c r="M1304">
        <v>1.4282600000000001</v>
      </c>
      <c r="N1304">
        <v>1.24936</v>
      </c>
      <c r="O1304" t="s">
        <v>106</v>
      </c>
      <c r="P1304">
        <v>1</v>
      </c>
    </row>
    <row r="1305" spans="1:16" x14ac:dyDescent="0.3">
      <c r="A1305">
        <v>8</v>
      </c>
      <c r="B1305" t="s">
        <v>84</v>
      </c>
      <c r="C1305">
        <v>1989</v>
      </c>
      <c r="D1305">
        <v>1</v>
      </c>
      <c r="E1305">
        <v>1989.5</v>
      </c>
      <c r="F1305">
        <v>9477.9500000000007</v>
      </c>
      <c r="G1305">
        <v>77716</v>
      </c>
      <c r="H1305">
        <v>764980</v>
      </c>
      <c r="I1305">
        <v>80.711500000000001</v>
      </c>
      <c r="J1305">
        <v>80.711500000000001</v>
      </c>
      <c r="K1305">
        <v>0.83618899999999996</v>
      </c>
      <c r="L1305">
        <v>-2.2867899999999999</v>
      </c>
      <c r="M1305">
        <v>3.73949</v>
      </c>
      <c r="N1305">
        <v>3.5605899999999999</v>
      </c>
      <c r="O1305" t="s">
        <v>106</v>
      </c>
      <c r="P1305">
        <v>1</v>
      </c>
    </row>
    <row r="1306" spans="1:16" x14ac:dyDescent="0.3">
      <c r="A1306">
        <v>8</v>
      </c>
      <c r="B1306" t="s">
        <v>84</v>
      </c>
      <c r="C1306">
        <v>1990</v>
      </c>
      <c r="D1306">
        <v>1</v>
      </c>
      <c r="E1306">
        <v>1990.5</v>
      </c>
      <c r="F1306">
        <v>10979.2</v>
      </c>
      <c r="G1306" s="2">
        <v>1129910</v>
      </c>
      <c r="H1306">
        <v>886145</v>
      </c>
      <c r="I1306">
        <v>80.711500000000001</v>
      </c>
      <c r="J1306">
        <v>80.711500000000001</v>
      </c>
      <c r="K1306">
        <v>0.83618899999999996</v>
      </c>
      <c r="L1306">
        <v>0.24301700000000001</v>
      </c>
      <c r="M1306">
        <v>4.2231100000000001E-2</v>
      </c>
      <c r="N1306">
        <v>-0.13666900000000001</v>
      </c>
      <c r="O1306" t="s">
        <v>106</v>
      </c>
      <c r="P1306">
        <v>1</v>
      </c>
    </row>
    <row r="1307" spans="1:16" x14ac:dyDescent="0.3">
      <c r="A1307">
        <v>8</v>
      </c>
      <c r="B1307" t="s">
        <v>84</v>
      </c>
      <c r="C1307">
        <v>1991</v>
      </c>
      <c r="D1307">
        <v>1</v>
      </c>
      <c r="E1307">
        <v>1991.5</v>
      </c>
      <c r="F1307">
        <v>16922.099999999999</v>
      </c>
      <c r="G1307" s="2">
        <v>4250640</v>
      </c>
      <c r="H1307" s="2">
        <v>1365810</v>
      </c>
      <c r="I1307">
        <v>80.711500000000001</v>
      </c>
      <c r="J1307">
        <v>80.711500000000001</v>
      </c>
      <c r="K1307">
        <v>0.53618900000000003</v>
      </c>
      <c r="L1307">
        <v>1.1353200000000001</v>
      </c>
      <c r="M1307">
        <v>2.24166</v>
      </c>
      <c r="N1307">
        <v>1.61839</v>
      </c>
      <c r="O1307" t="s">
        <v>106</v>
      </c>
      <c r="P1307">
        <v>1</v>
      </c>
    </row>
    <row r="1308" spans="1:16" x14ac:dyDescent="0.3">
      <c r="A1308">
        <v>8</v>
      </c>
      <c r="B1308" t="s">
        <v>84</v>
      </c>
      <c r="C1308">
        <v>1992</v>
      </c>
      <c r="D1308">
        <v>1</v>
      </c>
      <c r="E1308">
        <v>1992.5</v>
      </c>
      <c r="F1308">
        <v>32211.5</v>
      </c>
      <c r="G1308" s="2">
        <v>2617980</v>
      </c>
      <c r="H1308" s="2">
        <v>2599840</v>
      </c>
      <c r="I1308">
        <v>80.711500000000001</v>
      </c>
      <c r="J1308">
        <v>80.711500000000001</v>
      </c>
      <c r="K1308">
        <v>0.53618900000000003</v>
      </c>
      <c r="L1308">
        <v>6.9555499999999996E-3</v>
      </c>
      <c r="M1308" s="2">
        <v>8.4138800000000002E-5</v>
      </c>
      <c r="N1308">
        <v>-0.62318300000000004</v>
      </c>
      <c r="O1308" t="s">
        <v>106</v>
      </c>
      <c r="P1308">
        <v>1</v>
      </c>
    </row>
    <row r="1309" spans="1:16" x14ac:dyDescent="0.3">
      <c r="A1309">
        <v>8</v>
      </c>
      <c r="B1309" t="s">
        <v>84</v>
      </c>
      <c r="C1309">
        <v>1993</v>
      </c>
      <c r="D1309">
        <v>1</v>
      </c>
      <c r="E1309">
        <v>1993.5</v>
      </c>
      <c r="F1309">
        <v>35378.400000000001</v>
      </c>
      <c r="G1309" s="2">
        <v>2299920</v>
      </c>
      <c r="H1309" s="2">
        <v>2855450</v>
      </c>
      <c r="I1309">
        <v>80.711500000000001</v>
      </c>
      <c r="J1309">
        <v>80.711500000000001</v>
      </c>
      <c r="K1309">
        <v>0.53618900000000003</v>
      </c>
      <c r="L1309">
        <v>-0.21635499999999999</v>
      </c>
      <c r="M1309">
        <v>8.14082E-2</v>
      </c>
      <c r="N1309">
        <v>-0.54185899999999998</v>
      </c>
      <c r="O1309" t="s">
        <v>106</v>
      </c>
      <c r="P1309">
        <v>1</v>
      </c>
    </row>
    <row r="1310" spans="1:16" x14ac:dyDescent="0.3">
      <c r="A1310">
        <v>8</v>
      </c>
      <c r="B1310" t="s">
        <v>84</v>
      </c>
      <c r="C1310">
        <v>1994</v>
      </c>
      <c r="D1310">
        <v>1</v>
      </c>
      <c r="E1310">
        <v>1994.5</v>
      </c>
      <c r="F1310">
        <v>30064.400000000001</v>
      </c>
      <c r="G1310" s="2">
        <v>1097830</v>
      </c>
      <c r="H1310" s="2">
        <v>2426550</v>
      </c>
      <c r="I1310">
        <v>80.711500000000001</v>
      </c>
      <c r="J1310">
        <v>80.711500000000001</v>
      </c>
      <c r="K1310">
        <v>0.53618900000000003</v>
      </c>
      <c r="L1310">
        <v>-0.79313400000000001</v>
      </c>
      <c r="M1310">
        <v>1.09402</v>
      </c>
      <c r="N1310">
        <v>0.47075600000000001</v>
      </c>
      <c r="O1310" t="s">
        <v>106</v>
      </c>
      <c r="P1310">
        <v>1</v>
      </c>
    </row>
    <row r="1311" spans="1:16" x14ac:dyDescent="0.3">
      <c r="A1311">
        <v>8</v>
      </c>
      <c r="B1311" t="s">
        <v>84</v>
      </c>
      <c r="C1311">
        <v>1995</v>
      </c>
      <c r="D1311">
        <v>1</v>
      </c>
      <c r="E1311">
        <v>1995.5</v>
      </c>
      <c r="F1311">
        <v>26261.3</v>
      </c>
      <c r="G1311" s="2">
        <v>1021740</v>
      </c>
      <c r="H1311" s="2">
        <v>2119590</v>
      </c>
      <c r="I1311">
        <v>80.711500000000001</v>
      </c>
      <c r="J1311">
        <v>80.711500000000001</v>
      </c>
      <c r="K1311">
        <v>0.53618900000000003</v>
      </c>
      <c r="L1311">
        <v>-0.729715</v>
      </c>
      <c r="M1311">
        <v>0.92606200000000005</v>
      </c>
      <c r="N1311">
        <v>0.30279400000000001</v>
      </c>
      <c r="O1311" t="s">
        <v>106</v>
      </c>
      <c r="P1311">
        <v>1</v>
      </c>
    </row>
    <row r="1312" spans="1:16" x14ac:dyDescent="0.3">
      <c r="A1312">
        <v>8</v>
      </c>
      <c r="B1312" t="s">
        <v>84</v>
      </c>
      <c r="C1312">
        <v>1996</v>
      </c>
      <c r="D1312">
        <v>1</v>
      </c>
      <c r="E1312">
        <v>1996.5</v>
      </c>
      <c r="F1312">
        <v>22670.3</v>
      </c>
      <c r="G1312" s="2">
        <v>1224240</v>
      </c>
      <c r="H1312" s="2">
        <v>1829760</v>
      </c>
      <c r="I1312">
        <v>80.711500000000001</v>
      </c>
      <c r="J1312">
        <v>80.711500000000001</v>
      </c>
      <c r="K1312">
        <v>0.53618900000000003</v>
      </c>
      <c r="L1312">
        <v>-0.40186500000000003</v>
      </c>
      <c r="M1312">
        <v>0.280862</v>
      </c>
      <c r="N1312">
        <v>-0.34240599999999999</v>
      </c>
      <c r="O1312" t="s">
        <v>106</v>
      </c>
      <c r="P1312">
        <v>1</v>
      </c>
    </row>
    <row r="1313" spans="1:16" x14ac:dyDescent="0.3">
      <c r="A1313">
        <v>8</v>
      </c>
      <c r="B1313" t="s">
        <v>84</v>
      </c>
      <c r="C1313">
        <v>1997</v>
      </c>
      <c r="D1313">
        <v>1</v>
      </c>
      <c r="E1313">
        <v>1997.5</v>
      </c>
      <c r="F1313">
        <v>24171.200000000001</v>
      </c>
      <c r="G1313" s="2">
        <v>1817600</v>
      </c>
      <c r="H1313" s="2">
        <v>1950890</v>
      </c>
      <c r="I1313">
        <v>80.711500000000001</v>
      </c>
      <c r="J1313">
        <v>80.711500000000001</v>
      </c>
      <c r="K1313">
        <v>0.53618900000000003</v>
      </c>
      <c r="L1313">
        <v>-7.0771000000000001E-2</v>
      </c>
      <c r="M1313">
        <v>8.7105099999999994E-3</v>
      </c>
      <c r="N1313">
        <v>-0.61455700000000002</v>
      </c>
      <c r="O1313" t="s">
        <v>106</v>
      </c>
      <c r="P1313">
        <v>1</v>
      </c>
    </row>
    <row r="1314" spans="1:16" x14ac:dyDescent="0.3">
      <c r="A1314">
        <v>8</v>
      </c>
      <c r="B1314" t="s">
        <v>84</v>
      </c>
      <c r="C1314">
        <v>1998</v>
      </c>
      <c r="D1314">
        <v>1</v>
      </c>
      <c r="E1314">
        <v>1998.5</v>
      </c>
      <c r="F1314">
        <v>29421.200000000001</v>
      </c>
      <c r="G1314" s="2">
        <v>2531040</v>
      </c>
      <c r="H1314" s="2">
        <v>2374630</v>
      </c>
      <c r="I1314">
        <v>80.711500000000001</v>
      </c>
      <c r="J1314">
        <v>80.711500000000001</v>
      </c>
      <c r="K1314">
        <v>0.53618900000000003</v>
      </c>
      <c r="L1314">
        <v>6.3788600000000001E-2</v>
      </c>
      <c r="M1314">
        <v>7.0765200000000002E-3</v>
      </c>
      <c r="N1314">
        <v>-0.61619100000000004</v>
      </c>
      <c r="O1314" t="s">
        <v>106</v>
      </c>
      <c r="P1314">
        <v>1</v>
      </c>
    </row>
    <row r="1315" spans="1:16" x14ac:dyDescent="0.3">
      <c r="A1315">
        <v>8</v>
      </c>
      <c r="B1315" t="s">
        <v>84</v>
      </c>
      <c r="C1315">
        <v>1999</v>
      </c>
      <c r="D1315">
        <v>1</v>
      </c>
      <c r="E1315">
        <v>1999.5</v>
      </c>
      <c r="F1315">
        <v>28627.4</v>
      </c>
      <c r="G1315" s="2">
        <v>1642270</v>
      </c>
      <c r="H1315" s="2">
        <v>2310570</v>
      </c>
      <c r="I1315">
        <v>80.711500000000001</v>
      </c>
      <c r="J1315">
        <v>80.711500000000001</v>
      </c>
      <c r="K1315">
        <v>0.53618900000000003</v>
      </c>
      <c r="L1315">
        <v>-0.34141300000000002</v>
      </c>
      <c r="M1315">
        <v>0.20271800000000001</v>
      </c>
      <c r="N1315">
        <v>-0.42054900000000001</v>
      </c>
      <c r="O1315" t="s">
        <v>106</v>
      </c>
      <c r="P1315">
        <v>1</v>
      </c>
    </row>
    <row r="1316" spans="1:16" x14ac:dyDescent="0.3">
      <c r="A1316">
        <v>8</v>
      </c>
      <c r="B1316" t="s">
        <v>84</v>
      </c>
      <c r="C1316">
        <v>2000</v>
      </c>
      <c r="D1316">
        <v>1</v>
      </c>
      <c r="E1316">
        <v>2000.5</v>
      </c>
      <c r="F1316">
        <v>31409.5</v>
      </c>
      <c r="G1316" s="2">
        <v>2571000</v>
      </c>
      <c r="H1316" s="2">
        <v>2535110</v>
      </c>
      <c r="I1316">
        <v>80.711500000000001</v>
      </c>
      <c r="J1316">
        <v>80.711500000000001</v>
      </c>
      <c r="K1316">
        <v>0.53618900000000003</v>
      </c>
      <c r="L1316">
        <v>1.4057099999999999E-2</v>
      </c>
      <c r="M1316">
        <v>3.4365900000000001E-4</v>
      </c>
      <c r="N1316">
        <v>-0.62292400000000003</v>
      </c>
      <c r="O1316" t="s">
        <v>106</v>
      </c>
      <c r="P1316">
        <v>1</v>
      </c>
    </row>
    <row r="1317" spans="1:16" x14ac:dyDescent="0.3">
      <c r="A1317">
        <v>8</v>
      </c>
      <c r="B1317" t="s">
        <v>84</v>
      </c>
      <c r="C1317">
        <v>2001</v>
      </c>
      <c r="D1317">
        <v>1</v>
      </c>
      <c r="E1317">
        <v>2001.5</v>
      </c>
      <c r="F1317">
        <v>32939.5</v>
      </c>
      <c r="G1317" s="2">
        <v>3150670</v>
      </c>
      <c r="H1317" s="2">
        <v>2658590</v>
      </c>
      <c r="I1317">
        <v>80.711500000000001</v>
      </c>
      <c r="J1317">
        <v>80.711500000000001</v>
      </c>
      <c r="K1317">
        <v>0.53618900000000003</v>
      </c>
      <c r="L1317">
        <v>0.169819</v>
      </c>
      <c r="M1317">
        <v>5.0153999999999997E-2</v>
      </c>
      <c r="N1317">
        <v>-0.57311400000000001</v>
      </c>
      <c r="O1317" t="s">
        <v>106</v>
      </c>
      <c r="P1317">
        <v>1</v>
      </c>
    </row>
    <row r="1318" spans="1:16" x14ac:dyDescent="0.3">
      <c r="A1318">
        <v>8</v>
      </c>
      <c r="B1318" t="s">
        <v>84</v>
      </c>
      <c r="C1318">
        <v>2002</v>
      </c>
      <c r="D1318">
        <v>1</v>
      </c>
      <c r="E1318">
        <v>2002.5</v>
      </c>
      <c r="F1318">
        <v>36133.5</v>
      </c>
      <c r="G1318" s="2">
        <v>3872430</v>
      </c>
      <c r="H1318" s="2">
        <v>2916390</v>
      </c>
      <c r="I1318">
        <v>80.711500000000001</v>
      </c>
      <c r="J1318">
        <v>80.711500000000001</v>
      </c>
      <c r="K1318">
        <v>0.53618900000000003</v>
      </c>
      <c r="L1318">
        <v>0.28353600000000001</v>
      </c>
      <c r="M1318">
        <v>0.13981399999999999</v>
      </c>
      <c r="N1318">
        <v>-0.48345399999999999</v>
      </c>
      <c r="O1318" t="s">
        <v>106</v>
      </c>
      <c r="P1318">
        <v>1</v>
      </c>
    </row>
    <row r="1319" spans="1:16" x14ac:dyDescent="0.3">
      <c r="A1319">
        <v>8</v>
      </c>
      <c r="B1319" t="s">
        <v>84</v>
      </c>
      <c r="C1319">
        <v>2003</v>
      </c>
      <c r="D1319">
        <v>1</v>
      </c>
      <c r="E1319">
        <v>2003.5</v>
      </c>
      <c r="F1319">
        <v>36374.5</v>
      </c>
      <c r="G1319" s="2">
        <v>8739060</v>
      </c>
      <c r="H1319" s="2">
        <v>2935840</v>
      </c>
      <c r="I1319">
        <v>80.711500000000001</v>
      </c>
      <c r="J1319">
        <v>80.711500000000001</v>
      </c>
      <c r="K1319">
        <v>0.53618900000000003</v>
      </c>
      <c r="L1319">
        <v>1.0908100000000001</v>
      </c>
      <c r="M1319">
        <v>2.0693299999999999</v>
      </c>
      <c r="N1319">
        <v>1.4460599999999999</v>
      </c>
      <c r="O1319" t="s">
        <v>106</v>
      </c>
      <c r="P1319">
        <v>1</v>
      </c>
    </row>
    <row r="1320" spans="1:16" x14ac:dyDescent="0.3">
      <c r="A1320">
        <v>8</v>
      </c>
      <c r="B1320" t="s">
        <v>84</v>
      </c>
      <c r="C1320">
        <v>2004</v>
      </c>
      <c r="D1320">
        <v>1</v>
      </c>
      <c r="E1320">
        <v>2004.5</v>
      </c>
      <c r="F1320">
        <v>34830.800000000003</v>
      </c>
      <c r="G1320" s="2">
        <v>3598440</v>
      </c>
      <c r="H1320" s="2">
        <v>2811250</v>
      </c>
      <c r="I1320">
        <v>80.711500000000001</v>
      </c>
      <c r="J1320">
        <v>80.711500000000001</v>
      </c>
      <c r="K1320">
        <v>0.53618900000000003</v>
      </c>
      <c r="L1320">
        <v>0.24687200000000001</v>
      </c>
      <c r="M1320">
        <v>0.105993</v>
      </c>
      <c r="N1320">
        <v>-0.51727500000000004</v>
      </c>
      <c r="O1320" t="s">
        <v>106</v>
      </c>
      <c r="P1320">
        <v>1</v>
      </c>
    </row>
    <row r="1321" spans="1:16" x14ac:dyDescent="0.3">
      <c r="A1321">
        <v>8</v>
      </c>
      <c r="B1321" t="s">
        <v>84</v>
      </c>
      <c r="C1321">
        <v>2005</v>
      </c>
      <c r="D1321">
        <v>1</v>
      </c>
      <c r="E1321">
        <v>2005.5</v>
      </c>
      <c r="F1321">
        <v>36582.699999999997</v>
      </c>
      <c r="G1321" s="2">
        <v>3005320</v>
      </c>
      <c r="H1321" s="2">
        <v>2952650</v>
      </c>
      <c r="I1321">
        <v>80.711500000000001</v>
      </c>
      <c r="J1321">
        <v>80.711500000000001</v>
      </c>
      <c r="K1321">
        <v>0.53618900000000003</v>
      </c>
      <c r="L1321">
        <v>1.7680399999999999E-2</v>
      </c>
      <c r="M1321">
        <v>5.43649E-4</v>
      </c>
      <c r="N1321">
        <v>-0.62272400000000006</v>
      </c>
      <c r="O1321" t="s">
        <v>106</v>
      </c>
      <c r="P1321">
        <v>1</v>
      </c>
    </row>
    <row r="1322" spans="1:16" x14ac:dyDescent="0.3">
      <c r="A1322">
        <v>8</v>
      </c>
      <c r="B1322" t="s">
        <v>84</v>
      </c>
      <c r="C1322">
        <v>2006</v>
      </c>
      <c r="D1322">
        <v>1</v>
      </c>
      <c r="E1322">
        <v>2006.5</v>
      </c>
      <c r="F1322">
        <v>39025</v>
      </c>
      <c r="G1322" s="2">
        <v>5518000</v>
      </c>
      <c r="H1322" s="2">
        <v>3149770</v>
      </c>
      <c r="I1322">
        <v>80.711500000000001</v>
      </c>
      <c r="J1322">
        <v>80.711500000000001</v>
      </c>
      <c r="K1322">
        <v>0.53618900000000003</v>
      </c>
      <c r="L1322">
        <v>0.56068700000000005</v>
      </c>
      <c r="M1322">
        <v>0.54673099999999997</v>
      </c>
      <c r="N1322">
        <v>-7.6536699999999999E-2</v>
      </c>
      <c r="O1322" t="s">
        <v>106</v>
      </c>
      <c r="P1322">
        <v>1</v>
      </c>
    </row>
    <row r="1323" spans="1:16" x14ac:dyDescent="0.3">
      <c r="A1323">
        <v>8</v>
      </c>
      <c r="B1323" t="s">
        <v>84</v>
      </c>
      <c r="C1323">
        <v>2007</v>
      </c>
      <c r="D1323">
        <v>1</v>
      </c>
      <c r="E1323">
        <v>2007.5</v>
      </c>
      <c r="F1323">
        <v>38236.5</v>
      </c>
      <c r="G1323" s="2">
        <v>3661310</v>
      </c>
      <c r="H1323" s="2">
        <v>3086130</v>
      </c>
      <c r="I1323">
        <v>80.711500000000001</v>
      </c>
      <c r="J1323">
        <v>80.711500000000001</v>
      </c>
      <c r="K1323">
        <v>0.53618900000000003</v>
      </c>
      <c r="L1323">
        <v>0.170906</v>
      </c>
      <c r="M1323">
        <v>5.0798000000000003E-2</v>
      </c>
      <c r="N1323">
        <v>-0.57247000000000003</v>
      </c>
      <c r="O1323" t="s">
        <v>106</v>
      </c>
      <c r="P1323">
        <v>1</v>
      </c>
    </row>
    <row r="1324" spans="1:16" x14ac:dyDescent="0.3">
      <c r="A1324">
        <v>8</v>
      </c>
      <c r="B1324" t="s">
        <v>84</v>
      </c>
      <c r="C1324">
        <v>2008</v>
      </c>
      <c r="D1324">
        <v>1</v>
      </c>
      <c r="E1324">
        <v>2008.5</v>
      </c>
      <c r="F1324">
        <v>34152</v>
      </c>
      <c r="G1324" s="2">
        <v>6468840</v>
      </c>
      <c r="H1324" s="2">
        <v>2756460</v>
      </c>
      <c r="I1324">
        <v>80.711500000000001</v>
      </c>
      <c r="J1324">
        <v>80.711500000000001</v>
      </c>
      <c r="K1324">
        <v>0.53618900000000003</v>
      </c>
      <c r="L1324">
        <v>0.85304999999999997</v>
      </c>
      <c r="M1324">
        <v>1.26556</v>
      </c>
      <c r="N1324">
        <v>0.64229000000000003</v>
      </c>
      <c r="O1324" t="s">
        <v>106</v>
      </c>
      <c r="P1324">
        <v>1</v>
      </c>
    </row>
    <row r="1325" spans="1:16" x14ac:dyDescent="0.3">
      <c r="A1325">
        <v>8</v>
      </c>
      <c r="B1325" t="s">
        <v>84</v>
      </c>
      <c r="C1325">
        <v>2009</v>
      </c>
      <c r="D1325">
        <v>1</v>
      </c>
      <c r="E1325">
        <v>2009.5</v>
      </c>
      <c r="F1325">
        <v>30422.400000000001</v>
      </c>
      <c r="G1325" s="2">
        <v>2564700</v>
      </c>
      <c r="H1325" s="2">
        <v>2455440</v>
      </c>
      <c r="I1325">
        <v>80.711500000000001</v>
      </c>
      <c r="J1325">
        <v>80.711500000000001</v>
      </c>
      <c r="K1325">
        <v>0.53618900000000003</v>
      </c>
      <c r="L1325">
        <v>4.3533099999999998E-2</v>
      </c>
      <c r="M1325">
        <v>3.2958900000000001E-3</v>
      </c>
      <c r="N1325">
        <v>-0.61997199999999997</v>
      </c>
      <c r="O1325" t="s">
        <v>106</v>
      </c>
      <c r="P1325">
        <v>1</v>
      </c>
    </row>
    <row r="1326" spans="1:16" x14ac:dyDescent="0.3">
      <c r="A1326">
        <v>8</v>
      </c>
      <c r="B1326" t="s">
        <v>84</v>
      </c>
      <c r="C1326">
        <v>2010</v>
      </c>
      <c r="D1326">
        <v>1</v>
      </c>
      <c r="E1326">
        <v>2010.5</v>
      </c>
      <c r="F1326">
        <v>27637</v>
      </c>
      <c r="G1326" s="2">
        <v>1804540</v>
      </c>
      <c r="H1326" s="2">
        <v>2230620</v>
      </c>
      <c r="I1326">
        <v>80.711500000000001</v>
      </c>
      <c r="J1326">
        <v>80.711500000000001</v>
      </c>
      <c r="K1326">
        <v>0.53618900000000003</v>
      </c>
      <c r="L1326">
        <v>-0.211977</v>
      </c>
      <c r="M1326">
        <v>7.8146900000000005E-2</v>
      </c>
      <c r="N1326">
        <v>-0.54512099999999997</v>
      </c>
      <c r="O1326" t="s">
        <v>106</v>
      </c>
      <c r="P1326">
        <v>1</v>
      </c>
    </row>
    <row r="1327" spans="1:16" x14ac:dyDescent="0.3">
      <c r="A1327">
        <v>8</v>
      </c>
      <c r="B1327" t="s">
        <v>84</v>
      </c>
      <c r="C1327">
        <v>2011</v>
      </c>
      <c r="D1327">
        <v>1</v>
      </c>
      <c r="E1327">
        <v>2011.5</v>
      </c>
      <c r="F1327">
        <v>24014.400000000001</v>
      </c>
      <c r="G1327" s="2">
        <v>1513750</v>
      </c>
      <c r="H1327" s="2">
        <v>1938240</v>
      </c>
      <c r="I1327">
        <v>80.711500000000001</v>
      </c>
      <c r="J1327">
        <v>80.711500000000001</v>
      </c>
      <c r="K1327">
        <v>0.53618900000000003</v>
      </c>
      <c r="L1327">
        <v>-0.247194</v>
      </c>
      <c r="M1327">
        <v>0.106269</v>
      </c>
      <c r="N1327">
        <v>-0.51699799999999996</v>
      </c>
      <c r="O1327" t="s">
        <v>106</v>
      </c>
      <c r="P1327">
        <v>1</v>
      </c>
    </row>
    <row r="1328" spans="1:16" x14ac:dyDescent="0.3">
      <c r="A1328">
        <v>8</v>
      </c>
      <c r="B1328" t="s">
        <v>84</v>
      </c>
      <c r="C1328">
        <v>2012</v>
      </c>
      <c r="D1328">
        <v>1</v>
      </c>
      <c r="E1328">
        <v>2012.5</v>
      </c>
      <c r="F1328">
        <v>19365.7</v>
      </c>
      <c r="G1328" s="2">
        <v>2034550</v>
      </c>
      <c r="H1328" s="2">
        <v>1563030</v>
      </c>
      <c r="I1328">
        <v>80.711500000000001</v>
      </c>
      <c r="J1328">
        <v>80.711500000000001</v>
      </c>
      <c r="K1328">
        <v>0.53618900000000003</v>
      </c>
      <c r="L1328">
        <v>0.26364700000000002</v>
      </c>
      <c r="M1328">
        <v>0.12088699999999999</v>
      </c>
      <c r="N1328">
        <v>-0.50238000000000005</v>
      </c>
      <c r="O1328" t="s">
        <v>106</v>
      </c>
      <c r="P1328">
        <v>1</v>
      </c>
    </row>
    <row r="1329" spans="1:16" x14ac:dyDescent="0.3">
      <c r="A1329">
        <v>8</v>
      </c>
      <c r="B1329" t="s">
        <v>84</v>
      </c>
      <c r="C1329">
        <v>2013</v>
      </c>
      <c r="D1329">
        <v>1</v>
      </c>
      <c r="E1329">
        <v>2013.5</v>
      </c>
      <c r="F1329">
        <v>14247.9</v>
      </c>
      <c r="G1329">
        <v>995987</v>
      </c>
      <c r="H1329" s="2">
        <v>1149970</v>
      </c>
      <c r="I1329">
        <v>80.711500000000001</v>
      </c>
      <c r="J1329">
        <v>80.711500000000001</v>
      </c>
      <c r="K1329">
        <v>0.53618900000000003</v>
      </c>
      <c r="L1329">
        <v>-0.14375599999999999</v>
      </c>
      <c r="M1329">
        <v>3.5940600000000003E-2</v>
      </c>
      <c r="N1329">
        <v>-0.58732700000000004</v>
      </c>
      <c r="O1329" t="s">
        <v>106</v>
      </c>
      <c r="P1329">
        <v>1</v>
      </c>
    </row>
    <row r="1330" spans="1:16" x14ac:dyDescent="0.3">
      <c r="A1330">
        <v>8</v>
      </c>
      <c r="B1330" t="s">
        <v>84</v>
      </c>
      <c r="C1330">
        <v>2014</v>
      </c>
      <c r="D1330">
        <v>1</v>
      </c>
      <c r="E1330">
        <v>2014.5</v>
      </c>
      <c r="F1330">
        <v>11696.9</v>
      </c>
      <c r="G1330">
        <v>669931</v>
      </c>
      <c r="H1330">
        <v>944075</v>
      </c>
      <c r="I1330">
        <v>80.711500000000001</v>
      </c>
      <c r="J1330">
        <v>80.711500000000001</v>
      </c>
      <c r="K1330">
        <v>0.53618900000000003</v>
      </c>
      <c r="L1330">
        <v>-0.34303099999999997</v>
      </c>
      <c r="M1330">
        <v>0.20464399999999999</v>
      </c>
      <c r="N1330">
        <v>-0.41862300000000002</v>
      </c>
      <c r="O1330" t="s">
        <v>106</v>
      </c>
      <c r="P1330">
        <v>1</v>
      </c>
    </row>
    <row r="1331" spans="1:16" x14ac:dyDescent="0.3">
      <c r="A1331">
        <v>9</v>
      </c>
      <c r="B1331" t="s">
        <v>1529</v>
      </c>
      <c r="C1331">
        <v>2001</v>
      </c>
      <c r="D1331">
        <v>1</v>
      </c>
      <c r="E1331">
        <v>2001.5</v>
      </c>
      <c r="F1331">
        <v>19603.900000000001</v>
      </c>
      <c r="G1331">
        <v>0.874</v>
      </c>
      <c r="H1331">
        <v>0.87092199999999997</v>
      </c>
      <c r="I1331" s="2">
        <v>4.4426099999999998E-5</v>
      </c>
      <c r="J1331" s="2">
        <v>4.4426099999999998E-5</v>
      </c>
      <c r="K1331">
        <v>0.1</v>
      </c>
      <c r="L1331">
        <v>3.52777E-3</v>
      </c>
      <c r="M1331">
        <v>6.2225900000000001E-4</v>
      </c>
      <c r="N1331">
        <v>-2.3019599999999998</v>
      </c>
      <c r="O1331" t="s">
        <v>106</v>
      </c>
      <c r="P1331">
        <v>1</v>
      </c>
    </row>
    <row r="1332" spans="1:16" x14ac:dyDescent="0.3">
      <c r="A1332">
        <v>9</v>
      </c>
      <c r="B1332" t="s">
        <v>1529</v>
      </c>
      <c r="C1332">
        <v>2002</v>
      </c>
      <c r="D1332">
        <v>1</v>
      </c>
      <c r="E1332">
        <v>2002.5</v>
      </c>
      <c r="F1332">
        <v>20625.5</v>
      </c>
      <c r="G1332">
        <v>0.93100000000000005</v>
      </c>
      <c r="H1332">
        <v>0.91631099999999999</v>
      </c>
      <c r="I1332" s="2">
        <v>4.4426099999999998E-5</v>
      </c>
      <c r="J1332" s="2">
        <v>4.4426099999999998E-5</v>
      </c>
      <c r="K1332">
        <v>7.17E-2</v>
      </c>
      <c r="L1332">
        <v>1.59036E-2</v>
      </c>
      <c r="M1332">
        <v>2.4599300000000001E-2</v>
      </c>
      <c r="N1332">
        <v>-2.6106699999999998</v>
      </c>
      <c r="O1332" t="s">
        <v>106</v>
      </c>
      <c r="P1332">
        <v>1</v>
      </c>
    </row>
    <row r="1333" spans="1:16" x14ac:dyDescent="0.3">
      <c r="A1333">
        <v>9</v>
      </c>
      <c r="B1333" t="s">
        <v>1529</v>
      </c>
      <c r="C1333">
        <v>2003</v>
      </c>
      <c r="D1333">
        <v>1</v>
      </c>
      <c r="E1333">
        <v>2003.5</v>
      </c>
      <c r="F1333">
        <v>21482.2</v>
      </c>
      <c r="G1333">
        <v>0.92</v>
      </c>
      <c r="H1333">
        <v>0.95436699999999997</v>
      </c>
      <c r="I1333" s="2">
        <v>4.4426099999999998E-5</v>
      </c>
      <c r="J1333" s="2">
        <v>4.4426099999999998E-5</v>
      </c>
      <c r="K1333">
        <v>7.4999999999999997E-2</v>
      </c>
      <c r="L1333">
        <v>-3.6674999999999999E-2</v>
      </c>
      <c r="M1333">
        <v>0.119561</v>
      </c>
      <c r="N1333">
        <v>-2.47071</v>
      </c>
      <c r="O1333" t="s">
        <v>106</v>
      </c>
      <c r="P1333">
        <v>1</v>
      </c>
    </row>
    <row r="1334" spans="1:16" x14ac:dyDescent="0.3">
      <c r="A1334">
        <v>9</v>
      </c>
      <c r="B1334" t="s">
        <v>1529</v>
      </c>
      <c r="C1334">
        <v>2004</v>
      </c>
      <c r="D1334">
        <v>1</v>
      </c>
      <c r="E1334">
        <v>2004.5</v>
      </c>
      <c r="F1334">
        <v>22008.1</v>
      </c>
      <c r="G1334">
        <v>0.91200000000000003</v>
      </c>
      <c r="H1334">
        <v>0.97773500000000002</v>
      </c>
      <c r="I1334" s="2">
        <v>4.4426099999999998E-5</v>
      </c>
      <c r="J1334" s="2">
        <v>4.4426099999999998E-5</v>
      </c>
      <c r="K1334">
        <v>7.0400000000000004E-2</v>
      </c>
      <c r="L1334">
        <v>-6.9598999999999994E-2</v>
      </c>
      <c r="M1334">
        <v>0.48868699999999998</v>
      </c>
      <c r="N1334">
        <v>-2.1648700000000001</v>
      </c>
      <c r="O1334" t="s">
        <v>106</v>
      </c>
      <c r="P1334">
        <v>1</v>
      </c>
    </row>
    <row r="1335" spans="1:16" x14ac:dyDescent="0.3">
      <c r="A1335">
        <v>9</v>
      </c>
      <c r="B1335" t="s">
        <v>1529</v>
      </c>
      <c r="C1335">
        <v>2005</v>
      </c>
      <c r="D1335">
        <v>1</v>
      </c>
      <c r="E1335">
        <v>2005.5</v>
      </c>
      <c r="F1335">
        <v>22187.5</v>
      </c>
      <c r="G1335">
        <v>0.97499999999999998</v>
      </c>
      <c r="H1335">
        <v>0.98570199999999997</v>
      </c>
      <c r="I1335" s="2">
        <v>4.4426099999999998E-5</v>
      </c>
      <c r="J1335" s="2">
        <v>4.4426099999999998E-5</v>
      </c>
      <c r="K1335">
        <v>7.8299999999999995E-2</v>
      </c>
      <c r="L1335">
        <v>-1.0916199999999999E-2</v>
      </c>
      <c r="M1335">
        <v>9.7182599999999994E-3</v>
      </c>
      <c r="N1335">
        <v>-2.53749</v>
      </c>
      <c r="O1335" t="s">
        <v>106</v>
      </c>
      <c r="P1335">
        <v>1</v>
      </c>
    </row>
    <row r="1336" spans="1:16" x14ac:dyDescent="0.3">
      <c r="A1336">
        <v>9</v>
      </c>
      <c r="B1336" t="s">
        <v>1529</v>
      </c>
      <c r="C1336">
        <v>2006</v>
      </c>
      <c r="D1336">
        <v>1</v>
      </c>
      <c r="E1336">
        <v>2006.5</v>
      </c>
      <c r="F1336">
        <v>22148.799999999999</v>
      </c>
      <c r="G1336">
        <v>0.99099999999999999</v>
      </c>
      <c r="H1336">
        <v>0.983985</v>
      </c>
      <c r="I1336" s="2">
        <v>4.4426099999999998E-5</v>
      </c>
      <c r="J1336" s="2">
        <v>4.4426099999999998E-5</v>
      </c>
      <c r="K1336">
        <v>8.0399999999999999E-2</v>
      </c>
      <c r="L1336">
        <v>7.1039500000000004E-3</v>
      </c>
      <c r="M1336">
        <v>3.90354E-3</v>
      </c>
      <c r="N1336">
        <v>-2.5168400000000002</v>
      </c>
      <c r="O1336" t="s">
        <v>106</v>
      </c>
      <c r="P1336">
        <v>1</v>
      </c>
    </row>
    <row r="1337" spans="1:16" x14ac:dyDescent="0.3">
      <c r="A1337">
        <v>9</v>
      </c>
      <c r="B1337" t="s">
        <v>1529</v>
      </c>
      <c r="C1337">
        <v>2007</v>
      </c>
      <c r="D1337">
        <v>1</v>
      </c>
      <c r="E1337">
        <v>2007.5</v>
      </c>
      <c r="F1337">
        <v>22334.7</v>
      </c>
      <c r="G1337">
        <v>1.034</v>
      </c>
      <c r="H1337">
        <v>0.99224199999999996</v>
      </c>
      <c r="I1337" s="2">
        <v>4.4426099999999998E-5</v>
      </c>
      <c r="J1337" s="2">
        <v>4.4426099999999998E-5</v>
      </c>
      <c r="K1337">
        <v>7.7200000000000005E-2</v>
      </c>
      <c r="L1337">
        <v>4.1223099999999999E-2</v>
      </c>
      <c r="M1337">
        <v>0.142566</v>
      </c>
      <c r="N1337">
        <v>-2.41879</v>
      </c>
      <c r="O1337" t="s">
        <v>106</v>
      </c>
      <c r="P1337">
        <v>1</v>
      </c>
    </row>
    <row r="1338" spans="1:16" x14ac:dyDescent="0.3">
      <c r="A1338">
        <v>9</v>
      </c>
      <c r="B1338" t="s">
        <v>1529</v>
      </c>
      <c r="C1338">
        <v>2008</v>
      </c>
      <c r="D1338">
        <v>1</v>
      </c>
      <c r="E1338">
        <v>2008.5</v>
      </c>
      <c r="F1338">
        <v>22579.599999999999</v>
      </c>
      <c r="G1338">
        <v>1.054</v>
      </c>
      <c r="H1338">
        <v>1.00312</v>
      </c>
      <c r="I1338" s="2">
        <v>4.4426099999999998E-5</v>
      </c>
      <c r="J1338" s="2">
        <v>4.4426099999999998E-5</v>
      </c>
      <c r="K1338">
        <v>6.5699999999999995E-2</v>
      </c>
      <c r="L1338">
        <v>4.9473200000000002E-2</v>
      </c>
      <c r="M1338">
        <v>0.28351700000000002</v>
      </c>
      <c r="N1338">
        <v>-2.4391400000000001</v>
      </c>
      <c r="O1338" t="s">
        <v>106</v>
      </c>
      <c r="P1338">
        <v>1</v>
      </c>
    </row>
    <row r="1339" spans="1:16" x14ac:dyDescent="0.3">
      <c r="A1339">
        <v>9</v>
      </c>
      <c r="B1339" t="s">
        <v>1529</v>
      </c>
      <c r="C1339">
        <v>2009</v>
      </c>
      <c r="D1339">
        <v>1</v>
      </c>
      <c r="E1339">
        <v>2009.5</v>
      </c>
      <c r="F1339">
        <v>22508.9</v>
      </c>
      <c r="G1339">
        <v>1</v>
      </c>
      <c r="H1339">
        <v>0.99998200000000004</v>
      </c>
      <c r="I1339" s="2">
        <v>4.4426099999999998E-5</v>
      </c>
      <c r="J1339" s="2">
        <v>4.4426099999999998E-5</v>
      </c>
      <c r="K1339">
        <v>1E-3</v>
      </c>
      <c r="L1339" s="2">
        <v>1.7555400000000001E-5</v>
      </c>
      <c r="M1339">
        <v>1.5409500000000001E-4</v>
      </c>
      <c r="N1339">
        <v>-6.9076000000000004</v>
      </c>
      <c r="O1339" t="s">
        <v>106</v>
      </c>
      <c r="P1339">
        <v>1</v>
      </c>
    </row>
    <row r="1340" spans="1:16" x14ac:dyDescent="0.3">
      <c r="A1340">
        <v>9</v>
      </c>
      <c r="B1340" t="s">
        <v>1529</v>
      </c>
      <c r="C1340">
        <v>2010</v>
      </c>
      <c r="D1340">
        <v>1</v>
      </c>
      <c r="E1340">
        <v>2010.5</v>
      </c>
      <c r="F1340">
        <v>21633.4</v>
      </c>
      <c r="G1340">
        <v>0.92400000000000004</v>
      </c>
      <c r="H1340">
        <v>0.96108899999999997</v>
      </c>
      <c r="I1340" s="2">
        <v>4.4426099999999998E-5</v>
      </c>
      <c r="J1340" s="2">
        <v>4.4426099999999998E-5</v>
      </c>
      <c r="K1340">
        <v>6.3700000000000007E-2</v>
      </c>
      <c r="L1340">
        <v>-3.9354500000000001E-2</v>
      </c>
      <c r="M1340">
        <v>0.19084400000000001</v>
      </c>
      <c r="N1340">
        <v>-2.5627300000000002</v>
      </c>
      <c r="O1340" t="s">
        <v>106</v>
      </c>
      <c r="P1340">
        <v>1</v>
      </c>
    </row>
    <row r="1341" spans="1:16" x14ac:dyDescent="0.3">
      <c r="A1341">
        <v>9</v>
      </c>
      <c r="B1341" t="s">
        <v>1529</v>
      </c>
      <c r="C1341">
        <v>2011</v>
      </c>
      <c r="D1341">
        <v>1</v>
      </c>
      <c r="E1341">
        <v>2011.5</v>
      </c>
      <c r="F1341">
        <v>20133.599999999999</v>
      </c>
      <c r="G1341">
        <v>0.81299999999999994</v>
      </c>
      <c r="H1341">
        <v>0.89445799999999998</v>
      </c>
      <c r="I1341" s="2">
        <v>4.4426099999999998E-5</v>
      </c>
      <c r="J1341" s="2">
        <v>4.4426099999999998E-5</v>
      </c>
      <c r="K1341">
        <v>5.8799999999999998E-2</v>
      </c>
      <c r="L1341">
        <v>-9.54874E-2</v>
      </c>
      <c r="M1341">
        <v>1.3185800000000001</v>
      </c>
      <c r="N1341">
        <v>-1.5150300000000001</v>
      </c>
      <c r="O1341" t="s">
        <v>106</v>
      </c>
      <c r="P1341">
        <v>1</v>
      </c>
    </row>
    <row r="1342" spans="1:16" x14ac:dyDescent="0.3">
      <c r="A1342">
        <v>9</v>
      </c>
      <c r="B1342" t="s">
        <v>1529</v>
      </c>
      <c r="C1342">
        <v>2012</v>
      </c>
      <c r="D1342">
        <v>1</v>
      </c>
      <c r="E1342">
        <v>2012.5</v>
      </c>
      <c r="F1342">
        <v>18305</v>
      </c>
      <c r="G1342">
        <v>0.76500000000000001</v>
      </c>
      <c r="H1342">
        <v>0.81321699999999997</v>
      </c>
      <c r="I1342" s="2">
        <v>4.4426099999999998E-5</v>
      </c>
      <c r="J1342" s="2">
        <v>4.4426099999999998E-5</v>
      </c>
      <c r="K1342">
        <v>6.5799999999999997E-2</v>
      </c>
      <c r="L1342">
        <v>-6.1122799999999998E-2</v>
      </c>
      <c r="M1342">
        <v>0.43144399999999999</v>
      </c>
      <c r="N1342">
        <v>-2.2896899999999998</v>
      </c>
      <c r="O1342" t="s">
        <v>106</v>
      </c>
      <c r="P1342">
        <v>1</v>
      </c>
    </row>
    <row r="1343" spans="1:16" x14ac:dyDescent="0.3">
      <c r="A1343">
        <v>9</v>
      </c>
      <c r="B1343" t="s">
        <v>1529</v>
      </c>
      <c r="C1343">
        <v>2013</v>
      </c>
      <c r="D1343">
        <v>1</v>
      </c>
      <c r="E1343">
        <v>2013.5</v>
      </c>
      <c r="F1343">
        <v>15852</v>
      </c>
      <c r="G1343">
        <v>0.746</v>
      </c>
      <c r="H1343">
        <v>0.70424299999999995</v>
      </c>
      <c r="I1343" s="2">
        <v>4.4426099999999998E-5</v>
      </c>
      <c r="J1343" s="2">
        <v>4.4426099999999998E-5</v>
      </c>
      <c r="K1343">
        <v>6.4299999999999996E-2</v>
      </c>
      <c r="L1343">
        <v>5.7602399999999998E-2</v>
      </c>
      <c r="M1343">
        <v>0.40126299999999998</v>
      </c>
      <c r="N1343">
        <v>-2.34293</v>
      </c>
      <c r="O1343" t="s">
        <v>106</v>
      </c>
      <c r="P1343">
        <v>1</v>
      </c>
    </row>
    <row r="1344" spans="1:16" x14ac:dyDescent="0.3">
      <c r="A1344">
        <v>9</v>
      </c>
      <c r="B1344" t="s">
        <v>1529</v>
      </c>
      <c r="C1344">
        <v>2014</v>
      </c>
      <c r="D1344">
        <v>1</v>
      </c>
      <c r="E1344">
        <v>2014.5</v>
      </c>
      <c r="F1344">
        <v>13517.2</v>
      </c>
      <c r="G1344">
        <v>0.64600000000000002</v>
      </c>
      <c r="H1344">
        <v>0.600518</v>
      </c>
      <c r="I1344" s="2">
        <v>4.4426099999999998E-5</v>
      </c>
      <c r="J1344" s="2">
        <v>4.4426099999999998E-5</v>
      </c>
      <c r="K1344">
        <v>5.4600000000000003E-2</v>
      </c>
      <c r="L1344">
        <v>7.3007000000000002E-2</v>
      </c>
      <c r="M1344">
        <v>0.89395000000000002</v>
      </c>
      <c r="N1344">
        <v>-2.0137700000000001</v>
      </c>
      <c r="O1344" t="s">
        <v>106</v>
      </c>
      <c r="P1344">
        <v>1</v>
      </c>
    </row>
    <row r="1345" spans="1:21" x14ac:dyDescent="0.3">
      <c r="A1345">
        <v>9</v>
      </c>
      <c r="B1345" t="s">
        <v>1529</v>
      </c>
      <c r="C1345">
        <v>2015</v>
      </c>
      <c r="D1345">
        <v>1</v>
      </c>
      <c r="E1345">
        <v>2015.5</v>
      </c>
      <c r="F1345">
        <v>13493.6</v>
      </c>
      <c r="G1345">
        <v>0.63500000000000001</v>
      </c>
      <c r="H1345">
        <v>0.599468</v>
      </c>
      <c r="I1345" s="2">
        <v>4.4426099999999998E-5</v>
      </c>
      <c r="J1345" s="2">
        <v>4.4426099999999998E-5</v>
      </c>
      <c r="K1345">
        <v>5.9200000000000003E-2</v>
      </c>
      <c r="L1345">
        <v>5.7583000000000002E-2</v>
      </c>
      <c r="M1345">
        <v>0.47305900000000001</v>
      </c>
      <c r="N1345">
        <v>-2.3537699999999999</v>
      </c>
      <c r="O1345" t="s">
        <v>106</v>
      </c>
      <c r="P1345">
        <v>1</v>
      </c>
    </row>
    <row r="1346" spans="1:21" x14ac:dyDescent="0.3">
      <c r="A1346">
        <v>9</v>
      </c>
      <c r="B1346" t="s">
        <v>1529</v>
      </c>
      <c r="C1346">
        <v>2016</v>
      </c>
      <c r="D1346">
        <v>1</v>
      </c>
      <c r="E1346">
        <v>2016.5</v>
      </c>
      <c r="F1346">
        <v>12225.3</v>
      </c>
      <c r="G1346">
        <v>0.52300000000000002</v>
      </c>
      <c r="H1346">
        <v>0.54312300000000002</v>
      </c>
      <c r="I1346" s="2">
        <v>4.4426099999999998E-5</v>
      </c>
      <c r="J1346" s="2">
        <v>4.4426099999999998E-5</v>
      </c>
      <c r="K1346">
        <v>5.5E-2</v>
      </c>
      <c r="L1346">
        <v>-3.77539E-2</v>
      </c>
      <c r="M1346">
        <v>0.235596</v>
      </c>
      <c r="N1346">
        <v>-2.6648299999999998</v>
      </c>
      <c r="O1346" t="s">
        <v>106</v>
      </c>
      <c r="P1346">
        <v>1</v>
      </c>
    </row>
    <row r="1347" spans="1:21" x14ac:dyDescent="0.3">
      <c r="A1347">
        <v>9</v>
      </c>
      <c r="B1347" t="s">
        <v>1529</v>
      </c>
      <c r="C1347">
        <v>2017</v>
      </c>
      <c r="D1347">
        <v>1</v>
      </c>
      <c r="E1347">
        <v>2017.5</v>
      </c>
      <c r="F1347">
        <v>12170.1</v>
      </c>
      <c r="G1347">
        <v>0.53900000000000003</v>
      </c>
      <c r="H1347">
        <v>0.54067100000000001</v>
      </c>
      <c r="I1347" s="2">
        <v>4.4426099999999998E-5</v>
      </c>
      <c r="J1347" s="2">
        <v>4.4426099999999998E-5</v>
      </c>
      <c r="K1347">
        <v>5.96E-2</v>
      </c>
      <c r="L1347">
        <v>-3.0947499999999998E-3</v>
      </c>
      <c r="M1347">
        <v>1.34812E-3</v>
      </c>
      <c r="N1347">
        <v>-2.8187500000000001</v>
      </c>
      <c r="O1347" t="s">
        <v>106</v>
      </c>
      <c r="P1347">
        <v>1</v>
      </c>
    </row>
    <row r="1348" spans="1:21" x14ac:dyDescent="0.3">
      <c r="A1348">
        <v>9</v>
      </c>
      <c r="B1348" t="s">
        <v>1529</v>
      </c>
      <c r="C1348">
        <v>2018</v>
      </c>
      <c r="D1348">
        <v>1</v>
      </c>
      <c r="E1348">
        <v>2018.5</v>
      </c>
      <c r="F1348">
        <v>12843</v>
      </c>
      <c r="G1348">
        <v>0.54300000000000004</v>
      </c>
      <c r="H1348">
        <v>0.57056399999999996</v>
      </c>
      <c r="I1348" s="2">
        <v>4.4426099999999998E-5</v>
      </c>
      <c r="J1348" s="2">
        <v>4.4426099999999998E-5</v>
      </c>
      <c r="K1348">
        <v>7.7700000000000005E-2</v>
      </c>
      <c r="L1348">
        <v>-4.9516400000000002E-2</v>
      </c>
      <c r="M1348">
        <v>0.20306099999999999</v>
      </c>
      <c r="N1348">
        <v>-2.3518400000000002</v>
      </c>
      <c r="O1348" t="s">
        <v>106</v>
      </c>
      <c r="P1348">
        <v>1</v>
      </c>
    </row>
    <row r="1350" spans="1:21" x14ac:dyDescent="0.3">
      <c r="A1350" t="s">
        <v>46</v>
      </c>
    </row>
    <row r="1351" spans="1:21" x14ac:dyDescent="0.3">
      <c r="A1351" t="s">
        <v>117</v>
      </c>
      <c r="B1351" t="s">
        <v>653</v>
      </c>
      <c r="C1351" t="s">
        <v>654</v>
      </c>
      <c r="D1351" t="s">
        <v>655</v>
      </c>
      <c r="E1351" t="s">
        <v>656</v>
      </c>
      <c r="F1351" t="s">
        <v>657</v>
      </c>
      <c r="G1351" t="s">
        <v>658</v>
      </c>
      <c r="H1351" t="s">
        <v>659</v>
      </c>
      <c r="I1351" t="s">
        <v>660</v>
      </c>
      <c r="J1351" t="s">
        <v>661</v>
      </c>
      <c r="K1351" t="s">
        <v>626</v>
      </c>
      <c r="L1351" t="s">
        <v>662</v>
      </c>
      <c r="M1351" t="s">
        <v>663</v>
      </c>
      <c r="N1351" t="s">
        <v>664</v>
      </c>
      <c r="O1351" t="s">
        <v>665</v>
      </c>
      <c r="P1351" t="s">
        <v>666</v>
      </c>
      <c r="Q1351" t="s">
        <v>667</v>
      </c>
      <c r="R1351" t="s">
        <v>668</v>
      </c>
      <c r="S1351" t="s">
        <v>669</v>
      </c>
      <c r="T1351" t="s">
        <v>670</v>
      </c>
    </row>
    <row r="1352" spans="1:21" x14ac:dyDescent="0.3">
      <c r="A1352">
        <v>1</v>
      </c>
      <c r="B1352">
        <v>0</v>
      </c>
      <c r="C1352">
        <v>1</v>
      </c>
      <c r="D1352">
        <v>0</v>
      </c>
      <c r="E1352">
        <v>0</v>
      </c>
      <c r="F1352">
        <v>0</v>
      </c>
      <c r="G1352">
        <v>0</v>
      </c>
      <c r="H1352" t="s">
        <v>106</v>
      </c>
      <c r="I1352">
        <v>1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 t="s">
        <v>77</v>
      </c>
    </row>
    <row r="1353" spans="1:21" x14ac:dyDescent="0.3">
      <c r="A1353">
        <v>2</v>
      </c>
      <c r="B1353">
        <v>0</v>
      </c>
      <c r="C1353">
        <v>1</v>
      </c>
      <c r="D1353">
        <v>0</v>
      </c>
      <c r="E1353">
        <v>0</v>
      </c>
      <c r="F1353">
        <v>0</v>
      </c>
      <c r="G1353">
        <v>0</v>
      </c>
      <c r="H1353" t="s">
        <v>106</v>
      </c>
      <c r="I1353">
        <v>1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 t="s">
        <v>78</v>
      </c>
    </row>
    <row r="1354" spans="1:21" x14ac:dyDescent="0.3">
      <c r="A1354">
        <v>3</v>
      </c>
      <c r="B1354">
        <v>0</v>
      </c>
      <c r="C1354">
        <v>1</v>
      </c>
      <c r="D1354">
        <v>0</v>
      </c>
      <c r="E1354">
        <v>0</v>
      </c>
      <c r="F1354">
        <v>0</v>
      </c>
      <c r="G1354">
        <v>0</v>
      </c>
      <c r="H1354" t="s">
        <v>106</v>
      </c>
      <c r="I1354">
        <v>1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 t="s">
        <v>79</v>
      </c>
    </row>
    <row r="1355" spans="1:21" x14ac:dyDescent="0.3">
      <c r="A1355">
        <v>4</v>
      </c>
      <c r="B1355">
        <v>0</v>
      </c>
      <c r="C1355">
        <v>1</v>
      </c>
      <c r="D1355">
        <v>0</v>
      </c>
      <c r="E1355">
        <v>0</v>
      </c>
      <c r="F1355">
        <v>0</v>
      </c>
      <c r="G1355">
        <v>0</v>
      </c>
      <c r="H1355" t="s">
        <v>106</v>
      </c>
      <c r="I1355">
        <v>1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 t="s">
        <v>80</v>
      </c>
    </row>
    <row r="1356" spans="1:21" x14ac:dyDescent="0.3">
      <c r="A1356">
        <v>5</v>
      </c>
      <c r="B1356">
        <v>0</v>
      </c>
      <c r="C1356">
        <v>1</v>
      </c>
      <c r="D1356">
        <v>0</v>
      </c>
      <c r="E1356">
        <v>0</v>
      </c>
      <c r="F1356">
        <v>0</v>
      </c>
      <c r="G1356">
        <v>0</v>
      </c>
      <c r="H1356" t="s">
        <v>106</v>
      </c>
      <c r="I1356">
        <v>1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 t="s">
        <v>81</v>
      </c>
    </row>
    <row r="1357" spans="1:21" x14ac:dyDescent="0.3">
      <c r="A1357">
        <v>6</v>
      </c>
      <c r="B1357">
        <v>0</v>
      </c>
      <c r="C1357">
        <v>1</v>
      </c>
      <c r="D1357">
        <v>0</v>
      </c>
      <c r="E1357">
        <v>0</v>
      </c>
      <c r="F1357">
        <v>0</v>
      </c>
      <c r="G1357">
        <v>0</v>
      </c>
      <c r="H1357" t="s">
        <v>106</v>
      </c>
      <c r="I1357">
        <v>1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 t="s">
        <v>82</v>
      </c>
    </row>
    <row r="1358" spans="1:21" x14ac:dyDescent="0.3">
      <c r="A1358">
        <v>7</v>
      </c>
      <c r="B1358">
        <v>0</v>
      </c>
      <c r="C1358">
        <v>1</v>
      </c>
      <c r="D1358">
        <v>0</v>
      </c>
      <c r="E1358">
        <v>0.01</v>
      </c>
      <c r="F1358">
        <v>0.230577</v>
      </c>
      <c r="G1358">
        <v>0</v>
      </c>
      <c r="H1358">
        <v>6.9657200000000001E-4</v>
      </c>
      <c r="I1358">
        <v>0</v>
      </c>
      <c r="J1358">
        <v>0</v>
      </c>
      <c r="K1358">
        <v>29</v>
      </c>
      <c r="L1358">
        <v>29</v>
      </c>
      <c r="M1358">
        <v>0.66387200000000002</v>
      </c>
      <c r="N1358">
        <v>0.43329499999999999</v>
      </c>
      <c r="O1358">
        <v>0.43329499999999999</v>
      </c>
      <c r="P1358">
        <v>0.66387200000000002</v>
      </c>
      <c r="Q1358">
        <v>0</v>
      </c>
      <c r="R1358">
        <v>0.230577</v>
      </c>
      <c r="S1358">
        <v>0</v>
      </c>
      <c r="T1358">
        <v>0</v>
      </c>
      <c r="U1358" t="s">
        <v>83</v>
      </c>
    </row>
    <row r="1359" spans="1:21" x14ac:dyDescent="0.3">
      <c r="A1359">
        <v>8</v>
      </c>
      <c r="B1359">
        <v>0</v>
      </c>
      <c r="C1359">
        <v>1</v>
      </c>
      <c r="D1359">
        <v>0</v>
      </c>
      <c r="E1359">
        <v>0.01</v>
      </c>
      <c r="F1359">
        <v>0.23618900000000001</v>
      </c>
      <c r="G1359">
        <v>0</v>
      </c>
      <c r="H1359">
        <v>80.711500000000001</v>
      </c>
      <c r="I1359">
        <v>0</v>
      </c>
      <c r="J1359">
        <v>0</v>
      </c>
      <c r="K1359">
        <v>27</v>
      </c>
      <c r="L1359">
        <v>27</v>
      </c>
      <c r="M1359">
        <v>0.68901100000000004</v>
      </c>
      <c r="N1359">
        <v>0.33333299999999999</v>
      </c>
      <c r="O1359">
        <v>0.33333299999999999</v>
      </c>
      <c r="P1359">
        <v>0.569523</v>
      </c>
      <c r="Q1359">
        <v>0</v>
      </c>
      <c r="R1359">
        <v>0.35567700000000002</v>
      </c>
      <c r="S1359">
        <v>0</v>
      </c>
      <c r="T1359">
        <v>0</v>
      </c>
      <c r="U1359" t="s">
        <v>84</v>
      </c>
    </row>
    <row r="1360" spans="1:21" x14ac:dyDescent="0.3">
      <c r="A1360">
        <v>9</v>
      </c>
      <c r="B1360">
        <v>0</v>
      </c>
      <c r="C1360">
        <v>1</v>
      </c>
      <c r="D1360">
        <v>0</v>
      </c>
      <c r="E1360">
        <v>0.01</v>
      </c>
      <c r="F1360" s="2">
        <v>9.25927E-10</v>
      </c>
      <c r="G1360">
        <v>0</v>
      </c>
      <c r="H1360" s="2">
        <v>4.4426099999999998E-5</v>
      </c>
      <c r="I1360">
        <v>1</v>
      </c>
      <c r="J1360">
        <v>0</v>
      </c>
      <c r="K1360">
        <v>18</v>
      </c>
      <c r="L1360">
        <v>18</v>
      </c>
      <c r="M1360">
        <v>4.7740200000000003E-2</v>
      </c>
      <c r="N1360">
        <v>6.5466700000000003E-2</v>
      </c>
      <c r="O1360">
        <v>6.5466700000000003E-2</v>
      </c>
      <c r="P1360">
        <v>6.5466700000000003E-2</v>
      </c>
      <c r="Q1360">
        <v>0</v>
      </c>
      <c r="R1360">
        <v>-1.7726499999999999E-2</v>
      </c>
      <c r="S1360">
        <v>0</v>
      </c>
      <c r="T1360">
        <v>0</v>
      </c>
      <c r="U1360" t="s">
        <v>1529</v>
      </c>
    </row>
    <row r="1361" spans="1:8" x14ac:dyDescent="0.3">
      <c r="A1361" t="s">
        <v>671</v>
      </c>
    </row>
    <row r="1362" spans="1:8" x14ac:dyDescent="0.3">
      <c r="A1362" t="s">
        <v>672</v>
      </c>
    </row>
    <row r="1363" spans="1:8" x14ac:dyDescent="0.3">
      <c r="A1363" t="s">
        <v>15</v>
      </c>
    </row>
    <row r="1364" spans="1:8" x14ac:dyDescent="0.3">
      <c r="A1364" t="s">
        <v>48</v>
      </c>
    </row>
    <row r="1365" spans="1:8" x14ac:dyDescent="0.3">
      <c r="A1365" t="s">
        <v>117</v>
      </c>
      <c r="B1365" t="s">
        <v>673</v>
      </c>
    </row>
    <row r="1366" spans="1:8" x14ac:dyDescent="0.3">
      <c r="A1366">
        <v>1</v>
      </c>
      <c r="B1366">
        <v>0</v>
      </c>
      <c r="C1366" t="s">
        <v>106</v>
      </c>
      <c r="D1366">
        <v>0</v>
      </c>
      <c r="E1366" t="s">
        <v>106</v>
      </c>
      <c r="F1366">
        <v>0</v>
      </c>
      <c r="G1366">
        <v>0</v>
      </c>
      <c r="H1366" t="s">
        <v>77</v>
      </c>
    </row>
    <row r="1367" spans="1:8" x14ac:dyDescent="0.3">
      <c r="A1367">
        <v>2</v>
      </c>
      <c r="B1367">
        <v>0</v>
      </c>
      <c r="C1367" t="s">
        <v>106</v>
      </c>
      <c r="D1367">
        <v>0</v>
      </c>
      <c r="E1367" t="s">
        <v>106</v>
      </c>
      <c r="F1367">
        <v>0</v>
      </c>
      <c r="G1367">
        <v>0</v>
      </c>
      <c r="H1367" t="s">
        <v>78</v>
      </c>
    </row>
    <row r="1368" spans="1:8" x14ac:dyDescent="0.3">
      <c r="A1368">
        <v>3</v>
      </c>
      <c r="B1368">
        <v>0</v>
      </c>
      <c r="C1368" t="s">
        <v>106</v>
      </c>
      <c r="D1368">
        <v>0</v>
      </c>
      <c r="E1368" t="s">
        <v>106</v>
      </c>
      <c r="F1368">
        <v>0</v>
      </c>
      <c r="G1368">
        <v>0</v>
      </c>
      <c r="H1368" t="s">
        <v>79</v>
      </c>
    </row>
    <row r="1369" spans="1:8" x14ac:dyDescent="0.3">
      <c r="A1369">
        <v>4</v>
      </c>
      <c r="B1369">
        <v>0</v>
      </c>
      <c r="C1369" t="s">
        <v>106</v>
      </c>
      <c r="D1369">
        <v>0</v>
      </c>
      <c r="E1369" t="s">
        <v>106</v>
      </c>
      <c r="F1369">
        <v>0</v>
      </c>
      <c r="G1369">
        <v>0</v>
      </c>
      <c r="H1369" t="s">
        <v>80</v>
      </c>
    </row>
    <row r="1370" spans="1:8" x14ac:dyDescent="0.3">
      <c r="A1370">
        <v>5</v>
      </c>
      <c r="B1370">
        <v>0</v>
      </c>
      <c r="C1370" t="s">
        <v>106</v>
      </c>
      <c r="D1370">
        <v>0</v>
      </c>
      <c r="E1370" t="s">
        <v>106</v>
      </c>
      <c r="F1370">
        <v>0</v>
      </c>
      <c r="G1370">
        <v>0</v>
      </c>
      <c r="H1370" t="s">
        <v>81</v>
      </c>
    </row>
    <row r="1371" spans="1:8" x14ac:dyDescent="0.3">
      <c r="A1371">
        <v>6</v>
      </c>
      <c r="B1371">
        <v>0</v>
      </c>
      <c r="C1371" t="s">
        <v>106</v>
      </c>
      <c r="D1371">
        <v>0</v>
      </c>
      <c r="E1371" t="s">
        <v>106</v>
      </c>
      <c r="F1371">
        <v>0</v>
      </c>
      <c r="G1371">
        <v>0</v>
      </c>
      <c r="H1371" t="s">
        <v>82</v>
      </c>
    </row>
    <row r="1372" spans="1:8" x14ac:dyDescent="0.3">
      <c r="A1372">
        <v>7</v>
      </c>
      <c r="B1372">
        <v>0</v>
      </c>
      <c r="C1372" t="s">
        <v>106</v>
      </c>
      <c r="D1372">
        <v>0</v>
      </c>
      <c r="E1372" t="s">
        <v>106</v>
      </c>
      <c r="F1372">
        <v>1</v>
      </c>
      <c r="G1372">
        <v>0</v>
      </c>
      <c r="H1372" t="s">
        <v>83</v>
      </c>
    </row>
    <row r="1373" spans="1:8" x14ac:dyDescent="0.3">
      <c r="A1373">
        <v>8</v>
      </c>
      <c r="B1373">
        <v>0</v>
      </c>
      <c r="C1373" t="s">
        <v>106</v>
      </c>
      <c r="D1373">
        <v>0</v>
      </c>
      <c r="E1373" t="s">
        <v>106</v>
      </c>
      <c r="F1373">
        <v>2</v>
      </c>
      <c r="G1373">
        <v>0</v>
      </c>
      <c r="H1373" t="s">
        <v>84</v>
      </c>
    </row>
    <row r="1374" spans="1:8" x14ac:dyDescent="0.3">
      <c r="A1374">
        <v>9</v>
      </c>
      <c r="B1374">
        <v>0</v>
      </c>
      <c r="C1374" t="s">
        <v>106</v>
      </c>
      <c r="D1374">
        <v>0</v>
      </c>
      <c r="E1374" t="s">
        <v>106</v>
      </c>
      <c r="F1374">
        <v>3</v>
      </c>
      <c r="G1374">
        <v>0</v>
      </c>
      <c r="H1374" t="s">
        <v>1529</v>
      </c>
    </row>
    <row r="1376" spans="1:8" x14ac:dyDescent="0.3">
      <c r="A1376" t="s">
        <v>50</v>
      </c>
      <c r="B1376" t="s">
        <v>674</v>
      </c>
    </row>
    <row r="1377" spans="1:17" x14ac:dyDescent="0.3">
      <c r="A1377" s="3">
        <v>4.1666666666666664E-2</v>
      </c>
      <c r="B1377" t="s">
        <v>675</v>
      </c>
    </row>
    <row r="1378" spans="1:17" x14ac:dyDescent="0.3">
      <c r="A1378" s="3">
        <v>8.3333333333333329E-2</v>
      </c>
      <c r="B1378" t="s">
        <v>676</v>
      </c>
    </row>
    <row r="1379" spans="1:17" x14ac:dyDescent="0.3">
      <c r="A1379" s="3">
        <v>0.125</v>
      </c>
      <c r="B1379" t="s">
        <v>677</v>
      </c>
    </row>
    <row r="1380" spans="1:17" x14ac:dyDescent="0.3">
      <c r="A1380" t="s">
        <v>678</v>
      </c>
    </row>
    <row r="1381" spans="1:17" x14ac:dyDescent="0.3">
      <c r="A1381" t="s">
        <v>679</v>
      </c>
      <c r="B1381" t="s">
        <v>680</v>
      </c>
    </row>
    <row r="1382" spans="1:17" x14ac:dyDescent="0.3">
      <c r="A1382" s="3">
        <v>0</v>
      </c>
      <c r="B1382" t="s">
        <v>681</v>
      </c>
    </row>
    <row r="1383" spans="1:17" x14ac:dyDescent="0.3">
      <c r="A1383" t="s">
        <v>682</v>
      </c>
      <c r="B1383" t="s">
        <v>683</v>
      </c>
    </row>
    <row r="1384" spans="1:17" x14ac:dyDescent="0.3">
      <c r="A1384" t="s">
        <v>684</v>
      </c>
      <c r="B1384" t="s">
        <v>685</v>
      </c>
    </row>
    <row r="1385" spans="1:17" x14ac:dyDescent="0.3">
      <c r="A1385" t="s">
        <v>686</v>
      </c>
      <c r="B1385" t="s">
        <v>687</v>
      </c>
      <c r="C1385" t="s">
        <v>688</v>
      </c>
    </row>
    <row r="1386" spans="1:17" x14ac:dyDescent="0.3">
      <c r="A1386">
        <v>1</v>
      </c>
      <c r="B1386">
        <v>1</v>
      </c>
      <c r="C1386">
        <v>-2</v>
      </c>
      <c r="D1386" t="s">
        <v>15</v>
      </c>
      <c r="E1386" t="s">
        <v>77</v>
      </c>
    </row>
    <row r="1387" spans="1:17" x14ac:dyDescent="0.3">
      <c r="A1387">
        <v>4</v>
      </c>
      <c r="B1387">
        <v>1</v>
      </c>
      <c r="C1387">
        <v>-2</v>
      </c>
      <c r="D1387" t="s">
        <v>15</v>
      </c>
      <c r="E1387" t="s">
        <v>80</v>
      </c>
    </row>
    <row r="1388" spans="1:17" x14ac:dyDescent="0.3">
      <c r="A1388" t="s">
        <v>15</v>
      </c>
    </row>
    <row r="1389" spans="1:17" x14ac:dyDescent="0.3">
      <c r="A1389" t="s">
        <v>51</v>
      </c>
    </row>
    <row r="1390" spans="1:17" x14ac:dyDescent="0.3">
      <c r="A1390" t="s">
        <v>117</v>
      </c>
      <c r="B1390" t="s">
        <v>505</v>
      </c>
      <c r="C1390" t="s">
        <v>502</v>
      </c>
      <c r="D1390" t="s">
        <v>481</v>
      </c>
      <c r="E1390" t="s">
        <v>506</v>
      </c>
      <c r="F1390" t="s">
        <v>507</v>
      </c>
      <c r="G1390" t="s">
        <v>508</v>
      </c>
      <c r="H1390" t="s">
        <v>689</v>
      </c>
      <c r="I1390" t="s">
        <v>690</v>
      </c>
      <c r="J1390" t="s">
        <v>649</v>
      </c>
      <c r="K1390" t="s">
        <v>511</v>
      </c>
      <c r="L1390" t="s">
        <v>650</v>
      </c>
      <c r="M1390" t="s">
        <v>691</v>
      </c>
      <c r="N1390" t="s">
        <v>652</v>
      </c>
      <c r="O1390" t="s">
        <v>692</v>
      </c>
      <c r="P1390" t="s">
        <v>693</v>
      </c>
      <c r="Q1390" t="s">
        <v>694</v>
      </c>
    </row>
    <row r="1391" spans="1:17" x14ac:dyDescent="0.3">
      <c r="A1391">
        <v>1</v>
      </c>
      <c r="B1391" t="s">
        <v>77</v>
      </c>
      <c r="C1391">
        <v>2002</v>
      </c>
      <c r="D1391">
        <v>1</v>
      </c>
      <c r="E1391">
        <v>2002.5</v>
      </c>
      <c r="F1391">
        <v>17</v>
      </c>
      <c r="G1391">
        <v>36.708199999999998</v>
      </c>
      <c r="H1391">
        <v>0.75</v>
      </c>
      <c r="I1391">
        <v>0.75</v>
      </c>
      <c r="J1391">
        <v>-0.76978599999999997</v>
      </c>
      <c r="K1391">
        <v>0.526729</v>
      </c>
      <c r="L1391">
        <v>0.23904700000000001</v>
      </c>
      <c r="M1391" t="s">
        <v>106</v>
      </c>
      <c r="N1391">
        <v>1</v>
      </c>
      <c r="O1391">
        <v>361</v>
      </c>
      <c r="P1391">
        <v>361</v>
      </c>
      <c r="Q1391">
        <v>1.5527600000000001E-2</v>
      </c>
    </row>
    <row r="1392" spans="1:17" x14ac:dyDescent="0.3">
      <c r="A1392">
        <v>1</v>
      </c>
      <c r="B1392" t="s">
        <v>77</v>
      </c>
      <c r="C1392">
        <v>2003</v>
      </c>
      <c r="D1392">
        <v>1</v>
      </c>
      <c r="E1392">
        <v>2003.5</v>
      </c>
      <c r="F1392">
        <v>16</v>
      </c>
      <c r="G1392">
        <v>34.465299999999999</v>
      </c>
      <c r="H1392">
        <v>0.75</v>
      </c>
      <c r="I1392">
        <v>0.75</v>
      </c>
      <c r="J1392">
        <v>-0.76736599999999999</v>
      </c>
      <c r="K1392">
        <v>0.52342200000000005</v>
      </c>
      <c r="L1392">
        <v>0.23574000000000001</v>
      </c>
      <c r="M1392" t="s">
        <v>106</v>
      </c>
      <c r="N1392">
        <v>1</v>
      </c>
      <c r="O1392">
        <v>353</v>
      </c>
      <c r="P1392">
        <v>353</v>
      </c>
      <c r="Q1392">
        <v>1.4376099999999999E-2</v>
      </c>
    </row>
    <row r="1393" spans="1:17" x14ac:dyDescent="0.3">
      <c r="A1393">
        <v>1</v>
      </c>
      <c r="B1393" t="s">
        <v>77</v>
      </c>
      <c r="C1393">
        <v>2004</v>
      </c>
      <c r="D1393">
        <v>1</v>
      </c>
      <c r="E1393">
        <v>2004.5</v>
      </c>
      <c r="F1393">
        <v>59</v>
      </c>
      <c r="G1393">
        <v>33.180799999999998</v>
      </c>
      <c r="H1393">
        <v>0.75</v>
      </c>
      <c r="I1393">
        <v>0.75</v>
      </c>
      <c r="J1393">
        <v>0.57556600000000002</v>
      </c>
      <c r="K1393">
        <v>0.29446699999999998</v>
      </c>
      <c r="L1393">
        <v>6.78518E-3</v>
      </c>
      <c r="M1393" t="s">
        <v>106</v>
      </c>
      <c r="N1393">
        <v>1</v>
      </c>
      <c r="O1393">
        <v>380</v>
      </c>
      <c r="P1393">
        <v>380</v>
      </c>
      <c r="Q1393">
        <v>1.49861E-2</v>
      </c>
    </row>
    <row r="1394" spans="1:17" x14ac:dyDescent="0.3">
      <c r="A1394">
        <v>1</v>
      </c>
      <c r="B1394" t="s">
        <v>77</v>
      </c>
      <c r="C1394">
        <v>2005</v>
      </c>
      <c r="D1394">
        <v>1</v>
      </c>
      <c r="E1394">
        <v>2005.5</v>
      </c>
      <c r="F1394">
        <v>96</v>
      </c>
      <c r="G1394">
        <v>33.1218</v>
      </c>
      <c r="H1394">
        <v>0.75</v>
      </c>
      <c r="I1394">
        <v>0.75</v>
      </c>
      <c r="J1394">
        <v>1.06416</v>
      </c>
      <c r="K1394">
        <v>1.00661</v>
      </c>
      <c r="L1394">
        <v>0.71892400000000001</v>
      </c>
      <c r="M1394" t="s">
        <v>106</v>
      </c>
      <c r="N1394">
        <v>1</v>
      </c>
      <c r="O1394">
        <v>353</v>
      </c>
      <c r="P1394">
        <v>353</v>
      </c>
      <c r="Q1394">
        <v>1.40593E-2</v>
      </c>
    </row>
    <row r="1395" spans="1:17" x14ac:dyDescent="0.3">
      <c r="A1395">
        <v>1</v>
      </c>
      <c r="B1395" t="s">
        <v>77</v>
      </c>
      <c r="C1395">
        <v>2006</v>
      </c>
      <c r="D1395">
        <v>1</v>
      </c>
      <c r="E1395">
        <v>2006.5</v>
      </c>
      <c r="F1395">
        <v>53</v>
      </c>
      <c r="G1395">
        <v>37.5383</v>
      </c>
      <c r="H1395">
        <v>0.75</v>
      </c>
      <c r="I1395">
        <v>0.75</v>
      </c>
      <c r="J1395">
        <v>0.34493000000000001</v>
      </c>
      <c r="K1395">
        <v>0.105757</v>
      </c>
      <c r="L1395">
        <v>-0.181925</v>
      </c>
      <c r="M1395" t="s">
        <v>106</v>
      </c>
      <c r="N1395">
        <v>1</v>
      </c>
      <c r="O1395">
        <v>359</v>
      </c>
      <c r="P1395">
        <v>359</v>
      </c>
      <c r="Q1395">
        <v>1.4336099999999999E-2</v>
      </c>
    </row>
    <row r="1396" spans="1:17" x14ac:dyDescent="0.3">
      <c r="A1396">
        <v>1</v>
      </c>
      <c r="B1396" t="s">
        <v>77</v>
      </c>
      <c r="C1396">
        <v>2007</v>
      </c>
      <c r="D1396">
        <v>1</v>
      </c>
      <c r="E1396">
        <v>2007.5</v>
      </c>
      <c r="F1396">
        <v>50</v>
      </c>
      <c r="G1396">
        <v>40.113</v>
      </c>
      <c r="H1396">
        <v>0.75</v>
      </c>
      <c r="I1396">
        <v>0.75</v>
      </c>
      <c r="J1396">
        <v>0.22032299999999999</v>
      </c>
      <c r="K1396">
        <v>4.3148800000000001E-2</v>
      </c>
      <c r="L1396">
        <v>-0.244533</v>
      </c>
      <c r="M1396" t="s">
        <v>106</v>
      </c>
      <c r="N1396">
        <v>1</v>
      </c>
      <c r="O1396">
        <v>413</v>
      </c>
      <c r="P1396">
        <v>413</v>
      </c>
      <c r="Q1396">
        <v>1.5941799999999999E-2</v>
      </c>
    </row>
    <row r="1397" spans="1:17" x14ac:dyDescent="0.3">
      <c r="A1397">
        <v>1</v>
      </c>
      <c r="B1397" t="s">
        <v>77</v>
      </c>
      <c r="C1397">
        <v>2008</v>
      </c>
      <c r="D1397">
        <v>1</v>
      </c>
      <c r="E1397">
        <v>2008.5</v>
      </c>
      <c r="F1397">
        <v>8</v>
      </c>
      <c r="G1397">
        <v>40.714199999999998</v>
      </c>
      <c r="H1397">
        <v>0.75</v>
      </c>
      <c r="I1397">
        <v>0.75</v>
      </c>
      <c r="J1397">
        <v>-1.62714</v>
      </c>
      <c r="K1397">
        <v>2.3534000000000002</v>
      </c>
      <c r="L1397">
        <v>2.0657100000000002</v>
      </c>
      <c r="M1397" t="s">
        <v>106</v>
      </c>
      <c r="N1397">
        <v>1</v>
      </c>
      <c r="O1397">
        <v>514</v>
      </c>
      <c r="P1397">
        <v>514</v>
      </c>
      <c r="Q1397">
        <v>1.9415000000000002E-2</v>
      </c>
    </row>
    <row r="1398" spans="1:17" x14ac:dyDescent="0.3">
      <c r="A1398">
        <v>1</v>
      </c>
      <c r="B1398" t="s">
        <v>77</v>
      </c>
      <c r="C1398">
        <v>2009</v>
      </c>
      <c r="D1398">
        <v>1</v>
      </c>
      <c r="E1398">
        <v>2009.5</v>
      </c>
      <c r="F1398">
        <v>86</v>
      </c>
      <c r="G1398">
        <v>33.230600000000003</v>
      </c>
      <c r="H1398">
        <v>0.75</v>
      </c>
      <c r="I1398">
        <v>0.75</v>
      </c>
      <c r="J1398">
        <v>0.95087600000000005</v>
      </c>
      <c r="K1398">
        <v>0.80370200000000003</v>
      </c>
      <c r="L1398">
        <v>0.51602000000000003</v>
      </c>
      <c r="M1398" t="s">
        <v>106</v>
      </c>
      <c r="N1398">
        <v>1</v>
      </c>
      <c r="O1398">
        <v>486</v>
      </c>
      <c r="P1398">
        <v>486</v>
      </c>
      <c r="Q1398">
        <v>1.8879E-2</v>
      </c>
    </row>
    <row r="1399" spans="1:17" x14ac:dyDescent="0.3">
      <c r="A1399">
        <v>1</v>
      </c>
      <c r="B1399" t="s">
        <v>77</v>
      </c>
      <c r="C1399">
        <v>2010</v>
      </c>
      <c r="D1399">
        <v>1</v>
      </c>
      <c r="E1399">
        <v>2010.5</v>
      </c>
      <c r="F1399">
        <v>50</v>
      </c>
      <c r="G1399">
        <v>30.639399999999998</v>
      </c>
      <c r="H1399">
        <v>0.75</v>
      </c>
      <c r="I1399">
        <v>0.75</v>
      </c>
      <c r="J1399">
        <v>0.48973800000000001</v>
      </c>
      <c r="K1399">
        <v>0.21319399999999999</v>
      </c>
      <c r="L1399">
        <v>-7.4488200000000004E-2</v>
      </c>
      <c r="M1399" t="s">
        <v>106</v>
      </c>
      <c r="N1399">
        <v>1</v>
      </c>
      <c r="O1399">
        <v>452</v>
      </c>
      <c r="P1399">
        <v>452</v>
      </c>
      <c r="Q1399">
        <v>1.8979300000000001E-2</v>
      </c>
    </row>
    <row r="1400" spans="1:17" x14ac:dyDescent="0.3">
      <c r="A1400">
        <v>1</v>
      </c>
      <c r="B1400" t="s">
        <v>77</v>
      </c>
      <c r="C1400">
        <v>2011</v>
      </c>
      <c r="D1400">
        <v>1</v>
      </c>
      <c r="E1400">
        <v>2011.5</v>
      </c>
      <c r="F1400">
        <v>22</v>
      </c>
      <c r="G1400">
        <v>29.927900000000001</v>
      </c>
      <c r="H1400">
        <v>0.75</v>
      </c>
      <c r="I1400">
        <v>0.75</v>
      </c>
      <c r="J1400">
        <v>-0.30774800000000002</v>
      </c>
      <c r="K1400">
        <v>8.4185800000000005E-2</v>
      </c>
      <c r="L1400">
        <v>-0.20349600000000001</v>
      </c>
      <c r="M1400" t="s">
        <v>106</v>
      </c>
      <c r="N1400">
        <v>1</v>
      </c>
      <c r="O1400">
        <v>462</v>
      </c>
      <c r="P1400">
        <v>462</v>
      </c>
      <c r="Q1400">
        <v>2.1316600000000002E-2</v>
      </c>
    </row>
    <row r="1401" spans="1:17" x14ac:dyDescent="0.3">
      <c r="A1401">
        <v>1</v>
      </c>
      <c r="B1401" t="s">
        <v>77</v>
      </c>
      <c r="C1401">
        <v>2012</v>
      </c>
      <c r="D1401">
        <v>1</v>
      </c>
      <c r="E1401">
        <v>2012.5</v>
      </c>
      <c r="F1401">
        <v>29</v>
      </c>
      <c r="G1401">
        <v>31.025099999999998</v>
      </c>
      <c r="H1401">
        <v>0.75</v>
      </c>
      <c r="I1401">
        <v>0.75</v>
      </c>
      <c r="J1401">
        <v>-6.7499100000000006E-2</v>
      </c>
      <c r="K1401">
        <v>4.0498899999999996E-3</v>
      </c>
      <c r="L1401">
        <v>-0.283632</v>
      </c>
      <c r="M1401" t="s">
        <v>106</v>
      </c>
      <c r="N1401">
        <v>1</v>
      </c>
      <c r="O1401">
        <v>564</v>
      </c>
      <c r="P1401">
        <v>564</v>
      </c>
      <c r="Q1401">
        <v>2.9091800000000001E-2</v>
      </c>
    </row>
    <row r="1402" spans="1:17" x14ac:dyDescent="0.3">
      <c r="A1402">
        <v>1</v>
      </c>
      <c r="B1402" t="s">
        <v>77</v>
      </c>
      <c r="C1402">
        <v>2013</v>
      </c>
      <c r="D1402">
        <v>1</v>
      </c>
      <c r="E1402">
        <v>2013.5</v>
      </c>
      <c r="F1402">
        <v>5</v>
      </c>
      <c r="G1402">
        <v>23.733799999999999</v>
      </c>
      <c r="H1402">
        <v>0.75</v>
      </c>
      <c r="I1402">
        <v>0.75</v>
      </c>
      <c r="J1402">
        <v>-1.5574600000000001</v>
      </c>
      <c r="K1402">
        <v>2.1561699999999999</v>
      </c>
      <c r="L1402">
        <v>1.86849</v>
      </c>
      <c r="M1402" t="s">
        <v>106</v>
      </c>
      <c r="N1402">
        <v>1</v>
      </c>
      <c r="O1402">
        <v>530</v>
      </c>
      <c r="P1402">
        <v>530</v>
      </c>
      <c r="Q1402">
        <v>3.2442100000000001E-2</v>
      </c>
    </row>
    <row r="1403" spans="1:17" x14ac:dyDescent="0.3">
      <c r="A1403">
        <v>1</v>
      </c>
      <c r="B1403" t="s">
        <v>77</v>
      </c>
      <c r="C1403">
        <v>2014</v>
      </c>
      <c r="D1403">
        <v>1</v>
      </c>
      <c r="E1403">
        <v>2014.5</v>
      </c>
      <c r="F1403">
        <v>7</v>
      </c>
      <c r="G1403">
        <v>33.446599999999997</v>
      </c>
      <c r="H1403">
        <v>0.75</v>
      </c>
      <c r="I1403">
        <v>0.75</v>
      </c>
      <c r="J1403">
        <v>-1.5640400000000001</v>
      </c>
      <c r="K1403">
        <v>2.17442</v>
      </c>
      <c r="L1403">
        <v>1.8867400000000001</v>
      </c>
      <c r="M1403" t="s">
        <v>106</v>
      </c>
      <c r="N1403">
        <v>1</v>
      </c>
      <c r="O1403">
        <v>751</v>
      </c>
      <c r="P1403">
        <v>751</v>
      </c>
      <c r="Q1403">
        <v>5.66054E-2</v>
      </c>
    </row>
    <row r="1404" spans="1:17" x14ac:dyDescent="0.3">
      <c r="A1404">
        <v>1</v>
      </c>
      <c r="B1404" t="s">
        <v>77</v>
      </c>
      <c r="C1404">
        <v>2015</v>
      </c>
      <c r="D1404">
        <v>1</v>
      </c>
      <c r="E1404">
        <v>2015.5</v>
      </c>
      <c r="F1404">
        <v>7</v>
      </c>
      <c r="G1404">
        <v>7.3253300000000001</v>
      </c>
      <c r="H1404">
        <v>0.75</v>
      </c>
      <c r="I1404">
        <v>0.75</v>
      </c>
      <c r="J1404">
        <v>-4.5427799999999997E-2</v>
      </c>
      <c r="K1404">
        <v>1.83439E-3</v>
      </c>
      <c r="L1404">
        <v>-0.28584799999999999</v>
      </c>
      <c r="M1404" t="s">
        <v>106</v>
      </c>
      <c r="N1404">
        <v>1</v>
      </c>
      <c r="O1404">
        <v>440</v>
      </c>
      <c r="P1404">
        <v>440</v>
      </c>
      <c r="Q1404">
        <v>4.3042499999999997E-2</v>
      </c>
    </row>
    <row r="1405" spans="1:17" x14ac:dyDescent="0.3">
      <c r="A1405">
        <v>1</v>
      </c>
      <c r="B1405" t="s">
        <v>77</v>
      </c>
      <c r="C1405">
        <v>2016</v>
      </c>
      <c r="D1405">
        <v>1</v>
      </c>
      <c r="E1405">
        <v>2016.5</v>
      </c>
      <c r="F1405">
        <v>43</v>
      </c>
      <c r="G1405">
        <v>6.7835099999999997</v>
      </c>
      <c r="H1405">
        <v>0.75</v>
      </c>
      <c r="I1405">
        <v>0.75</v>
      </c>
      <c r="J1405">
        <v>1.8467100000000001</v>
      </c>
      <c r="K1405">
        <v>3.0314000000000001</v>
      </c>
      <c r="L1405">
        <v>2.7437200000000002</v>
      </c>
      <c r="M1405" t="s">
        <v>106</v>
      </c>
      <c r="N1405">
        <v>1</v>
      </c>
      <c r="O1405">
        <v>305</v>
      </c>
      <c r="P1405">
        <v>305</v>
      </c>
      <c r="Q1405">
        <v>3.4818099999999998E-2</v>
      </c>
    </row>
    <row r="1406" spans="1:17" x14ac:dyDescent="0.3">
      <c r="A1406">
        <v>1</v>
      </c>
      <c r="B1406" t="s">
        <v>77</v>
      </c>
      <c r="C1406">
        <v>2017</v>
      </c>
      <c r="D1406">
        <v>1</v>
      </c>
      <c r="E1406">
        <v>2017.5</v>
      </c>
      <c r="F1406">
        <v>0.20200000000000001</v>
      </c>
      <c r="G1406">
        <v>3.5096799999999999</v>
      </c>
      <c r="H1406">
        <v>0.75</v>
      </c>
      <c r="I1406">
        <v>0.75</v>
      </c>
      <c r="J1406">
        <v>-2.85501</v>
      </c>
      <c r="K1406">
        <v>7.2454099999999997</v>
      </c>
      <c r="L1406">
        <v>6.9577299999999997</v>
      </c>
      <c r="M1406" t="s">
        <v>106</v>
      </c>
      <c r="N1406">
        <v>1</v>
      </c>
      <c r="O1406">
        <v>125</v>
      </c>
      <c r="P1406">
        <v>125</v>
      </c>
      <c r="Q1406">
        <v>1.52982E-2</v>
      </c>
    </row>
    <row r="1407" spans="1:17" x14ac:dyDescent="0.3">
      <c r="A1407">
        <v>1</v>
      </c>
      <c r="B1407" t="s">
        <v>77</v>
      </c>
      <c r="C1407">
        <v>2018</v>
      </c>
      <c r="D1407">
        <v>1</v>
      </c>
      <c r="E1407">
        <v>2018.5</v>
      </c>
      <c r="F1407">
        <v>26</v>
      </c>
      <c r="G1407">
        <v>6.4883300000000004</v>
      </c>
      <c r="H1407">
        <v>0.75</v>
      </c>
      <c r="I1407">
        <v>0.75</v>
      </c>
      <c r="J1407">
        <v>1.38809</v>
      </c>
      <c r="K1407">
        <v>1.71271</v>
      </c>
      <c r="L1407">
        <v>1.42503</v>
      </c>
      <c r="M1407" t="s">
        <v>106</v>
      </c>
      <c r="N1407">
        <v>1</v>
      </c>
      <c r="O1407">
        <v>160</v>
      </c>
      <c r="P1407">
        <v>160</v>
      </c>
      <c r="Q1407">
        <v>1.9458900000000001E-2</v>
      </c>
    </row>
    <row r="1408" spans="1:17" x14ac:dyDescent="0.3">
      <c r="A1408">
        <v>4</v>
      </c>
      <c r="B1408" t="s">
        <v>80</v>
      </c>
      <c r="C1408">
        <v>2009</v>
      </c>
      <c r="D1408">
        <v>1</v>
      </c>
      <c r="E1408">
        <v>2009.5</v>
      </c>
      <c r="F1408">
        <v>65.2</v>
      </c>
      <c r="G1408">
        <v>167.06100000000001</v>
      </c>
      <c r="H1408">
        <v>0.61899999999999999</v>
      </c>
      <c r="I1408">
        <v>0.61899999999999999</v>
      </c>
      <c r="J1408">
        <v>-0.94089699999999998</v>
      </c>
      <c r="K1408">
        <v>1.15524</v>
      </c>
      <c r="L1408">
        <v>0.67559100000000005</v>
      </c>
      <c r="M1408" t="s">
        <v>106</v>
      </c>
      <c r="N1408">
        <v>1</v>
      </c>
      <c r="O1408">
        <v>2649</v>
      </c>
      <c r="P1408">
        <v>2649</v>
      </c>
      <c r="Q1408">
        <v>0.125109</v>
      </c>
    </row>
    <row r="1409" spans="1:17" x14ac:dyDescent="0.3">
      <c r="A1409">
        <v>4</v>
      </c>
      <c r="B1409" t="s">
        <v>80</v>
      </c>
      <c r="C1409">
        <v>2010</v>
      </c>
      <c r="D1409">
        <v>1</v>
      </c>
      <c r="E1409">
        <v>2010.5</v>
      </c>
      <c r="F1409">
        <v>97.9</v>
      </c>
      <c r="G1409">
        <v>198.24600000000001</v>
      </c>
      <c r="H1409">
        <v>0.63800000000000001</v>
      </c>
      <c r="I1409">
        <v>0.63800000000000001</v>
      </c>
      <c r="J1409">
        <v>-0.70556399999999997</v>
      </c>
      <c r="K1409">
        <v>0.61150599999999999</v>
      </c>
      <c r="L1409">
        <v>0.16208900000000001</v>
      </c>
      <c r="M1409" t="s">
        <v>106</v>
      </c>
      <c r="N1409">
        <v>1</v>
      </c>
      <c r="O1409">
        <v>3236</v>
      </c>
      <c r="P1409">
        <v>3236</v>
      </c>
      <c r="Q1409">
        <v>0.158747</v>
      </c>
    </row>
    <row r="1410" spans="1:17" x14ac:dyDescent="0.3">
      <c r="A1410">
        <v>4</v>
      </c>
      <c r="B1410" t="s">
        <v>80</v>
      </c>
      <c r="C1410">
        <v>2012</v>
      </c>
      <c r="D1410">
        <v>1</v>
      </c>
      <c r="E1410">
        <v>2012.5</v>
      </c>
      <c r="F1410">
        <v>127.6</v>
      </c>
      <c r="G1410">
        <v>117.76</v>
      </c>
      <c r="H1410">
        <v>0.185</v>
      </c>
      <c r="I1410">
        <v>0.185</v>
      </c>
      <c r="J1410">
        <v>8.0254699999999998E-2</v>
      </c>
      <c r="K1410">
        <v>9.4095200000000004E-2</v>
      </c>
      <c r="L1410">
        <v>-1.5932999999999999</v>
      </c>
      <c r="M1410" t="s">
        <v>106</v>
      </c>
      <c r="N1410">
        <v>1</v>
      </c>
      <c r="O1410">
        <v>2610</v>
      </c>
      <c r="P1410">
        <v>2610</v>
      </c>
      <c r="Q1410">
        <v>0.14901700000000001</v>
      </c>
    </row>
    <row r="1411" spans="1:17" x14ac:dyDescent="0.3">
      <c r="A1411">
        <v>4</v>
      </c>
      <c r="B1411" t="s">
        <v>80</v>
      </c>
      <c r="C1411">
        <v>2013</v>
      </c>
      <c r="D1411">
        <v>1</v>
      </c>
      <c r="E1411">
        <v>2013.5</v>
      </c>
      <c r="F1411">
        <v>48.4</v>
      </c>
      <c r="G1411">
        <v>100.583</v>
      </c>
      <c r="H1411">
        <v>1.1359999999999999</v>
      </c>
      <c r="I1411">
        <v>1.1359999999999999</v>
      </c>
      <c r="J1411">
        <v>-0.73148299999999999</v>
      </c>
      <c r="K1411">
        <v>0.207311</v>
      </c>
      <c r="L1411">
        <v>0.33482400000000001</v>
      </c>
      <c r="M1411" t="s">
        <v>106</v>
      </c>
      <c r="N1411">
        <v>1</v>
      </c>
      <c r="O1411">
        <v>2871</v>
      </c>
      <c r="P1411">
        <v>2871</v>
      </c>
      <c r="Q1411">
        <v>0.18745800000000001</v>
      </c>
    </row>
    <row r="1412" spans="1:17" x14ac:dyDescent="0.3">
      <c r="A1412">
        <v>4</v>
      </c>
      <c r="B1412" t="s">
        <v>80</v>
      </c>
      <c r="C1412">
        <v>2014</v>
      </c>
      <c r="D1412">
        <v>1</v>
      </c>
      <c r="E1412">
        <v>2014.5</v>
      </c>
      <c r="F1412">
        <v>17.7</v>
      </c>
      <c r="G1412">
        <v>43.639600000000002</v>
      </c>
      <c r="H1412">
        <v>0.83499999999999996</v>
      </c>
      <c r="I1412">
        <v>0.83499999999999996</v>
      </c>
      <c r="J1412">
        <v>-0.90239999999999998</v>
      </c>
      <c r="K1412">
        <v>0.58397600000000005</v>
      </c>
      <c r="L1412">
        <v>0.40365200000000001</v>
      </c>
      <c r="M1412" t="s">
        <v>106</v>
      </c>
      <c r="N1412">
        <v>1</v>
      </c>
      <c r="O1412">
        <v>1303</v>
      </c>
      <c r="P1412">
        <v>1303</v>
      </c>
      <c r="Q1412">
        <v>9.9623799999999998E-2</v>
      </c>
    </row>
    <row r="1413" spans="1:17" x14ac:dyDescent="0.3">
      <c r="A1413">
        <v>4</v>
      </c>
      <c r="B1413" t="s">
        <v>80</v>
      </c>
      <c r="C1413">
        <v>2015</v>
      </c>
      <c r="D1413">
        <v>1</v>
      </c>
      <c r="E1413">
        <v>2015.5</v>
      </c>
      <c r="F1413">
        <v>32.5</v>
      </c>
      <c r="G1413">
        <v>158.91399999999999</v>
      </c>
      <c r="H1413">
        <v>0.79</v>
      </c>
      <c r="I1413">
        <v>0.79</v>
      </c>
      <c r="J1413">
        <v>-1.5871299999999999</v>
      </c>
      <c r="K1413">
        <v>2.0180799999999999</v>
      </c>
      <c r="L1413">
        <v>1.7823599999999999</v>
      </c>
      <c r="M1413" t="s">
        <v>106</v>
      </c>
      <c r="N1413">
        <v>1</v>
      </c>
      <c r="O1413">
        <v>1110</v>
      </c>
      <c r="P1413">
        <v>1110</v>
      </c>
      <c r="Q1413">
        <v>9.4038200000000002E-2</v>
      </c>
    </row>
    <row r="1414" spans="1:17" x14ac:dyDescent="0.3">
      <c r="A1414">
        <v>4</v>
      </c>
      <c r="B1414" t="s">
        <v>80</v>
      </c>
      <c r="C1414">
        <v>2016</v>
      </c>
      <c r="D1414">
        <v>1</v>
      </c>
      <c r="E1414">
        <v>2016.5</v>
      </c>
      <c r="F1414">
        <v>155.6</v>
      </c>
      <c r="G1414">
        <v>96.096999999999994</v>
      </c>
      <c r="H1414">
        <v>0.75</v>
      </c>
      <c r="I1414">
        <v>0.75</v>
      </c>
      <c r="J1414">
        <v>0.48193000000000003</v>
      </c>
      <c r="K1414">
        <v>0.206451</v>
      </c>
      <c r="L1414">
        <v>-8.1231499999999998E-2</v>
      </c>
      <c r="M1414" t="s">
        <v>106</v>
      </c>
      <c r="N1414">
        <v>1</v>
      </c>
      <c r="O1414">
        <v>547</v>
      </c>
      <c r="P1414">
        <v>547</v>
      </c>
      <c r="Q1414">
        <v>5.2603700000000003E-2</v>
      </c>
    </row>
    <row r="1415" spans="1:17" x14ac:dyDescent="0.3">
      <c r="A1415">
        <v>4</v>
      </c>
      <c r="B1415" t="s">
        <v>80</v>
      </c>
      <c r="C1415">
        <v>2017</v>
      </c>
      <c r="D1415">
        <v>1</v>
      </c>
      <c r="E1415">
        <v>2017.5</v>
      </c>
      <c r="F1415">
        <v>270.89999999999998</v>
      </c>
      <c r="G1415">
        <v>102.249</v>
      </c>
      <c r="H1415">
        <v>0.75</v>
      </c>
      <c r="I1415">
        <v>0.75</v>
      </c>
      <c r="J1415">
        <v>0.97433599999999998</v>
      </c>
      <c r="K1415">
        <v>0.84384899999999996</v>
      </c>
      <c r="L1415">
        <v>0.55616699999999997</v>
      </c>
      <c r="M1415" t="s">
        <v>106</v>
      </c>
      <c r="N1415">
        <v>1</v>
      </c>
      <c r="O1415">
        <v>442</v>
      </c>
      <c r="P1415">
        <v>442</v>
      </c>
      <c r="Q1415">
        <v>4.4720099999999999E-2</v>
      </c>
    </row>
    <row r="1416" spans="1:17" x14ac:dyDescent="0.3">
      <c r="A1416">
        <v>4</v>
      </c>
      <c r="B1416" t="s">
        <v>80</v>
      </c>
      <c r="C1416">
        <v>2018</v>
      </c>
      <c r="D1416">
        <v>1</v>
      </c>
      <c r="E1416">
        <v>2018.5</v>
      </c>
      <c r="F1416">
        <v>456.4</v>
      </c>
      <c r="G1416">
        <v>85.866799999999998</v>
      </c>
      <c r="H1416">
        <v>0.75</v>
      </c>
      <c r="I1416">
        <v>0.75</v>
      </c>
      <c r="J1416">
        <v>1.6705700000000001</v>
      </c>
      <c r="K1416">
        <v>2.4807199999999998</v>
      </c>
      <c r="L1416">
        <v>2.1930399999999999</v>
      </c>
      <c r="M1416" t="s">
        <v>106</v>
      </c>
      <c r="N1416">
        <v>1</v>
      </c>
      <c r="O1416">
        <v>313</v>
      </c>
      <c r="P1416">
        <v>313</v>
      </c>
      <c r="Q1416">
        <v>3.1057100000000001E-2</v>
      </c>
    </row>
    <row r="1418" spans="1:17" x14ac:dyDescent="0.3">
      <c r="A1418" t="s">
        <v>695</v>
      </c>
    </row>
    <row r="1419" spans="1:17" x14ac:dyDescent="0.3">
      <c r="A1419" t="s">
        <v>117</v>
      </c>
      <c r="B1419" t="s">
        <v>505</v>
      </c>
      <c r="C1419" t="s">
        <v>502</v>
      </c>
      <c r="D1419" t="s">
        <v>481</v>
      </c>
      <c r="E1419" t="s">
        <v>506</v>
      </c>
      <c r="F1419" t="s">
        <v>696</v>
      </c>
      <c r="G1419" t="s">
        <v>507</v>
      </c>
      <c r="H1419" t="s">
        <v>508</v>
      </c>
      <c r="I1419" t="s">
        <v>697</v>
      </c>
      <c r="J1419" t="s">
        <v>649</v>
      </c>
      <c r="K1419" t="s">
        <v>698</v>
      </c>
      <c r="L1419" t="s">
        <v>699</v>
      </c>
      <c r="M1419" t="s">
        <v>652</v>
      </c>
    </row>
    <row r="1421" spans="1:17" x14ac:dyDescent="0.3">
      <c r="A1421" t="s">
        <v>54</v>
      </c>
    </row>
    <row r="1422" spans="1:17" x14ac:dyDescent="0.3">
      <c r="A1422" t="s">
        <v>117</v>
      </c>
      <c r="B1422" t="s">
        <v>502</v>
      </c>
      <c r="C1422" t="s">
        <v>481</v>
      </c>
      <c r="D1422" t="s">
        <v>480</v>
      </c>
      <c r="E1422" t="s">
        <v>696</v>
      </c>
      <c r="F1422" t="s">
        <v>700</v>
      </c>
      <c r="G1422" t="s">
        <v>701</v>
      </c>
      <c r="H1422" t="s">
        <v>511</v>
      </c>
      <c r="I1422" t="s">
        <v>702</v>
      </c>
      <c r="J1422" t="s">
        <v>652</v>
      </c>
    </row>
    <row r="1423" spans="1:17" x14ac:dyDescent="0.3">
      <c r="A1423">
        <v>1</v>
      </c>
      <c r="B1423">
        <v>1985</v>
      </c>
      <c r="C1423">
        <v>1</v>
      </c>
      <c r="D1423">
        <v>0</v>
      </c>
      <c r="E1423">
        <v>2</v>
      </c>
      <c r="F1423">
        <v>4.0334099999999999</v>
      </c>
      <c r="G1423">
        <v>16.954599999999999</v>
      </c>
      <c r="H1423">
        <v>1.6976899999999999</v>
      </c>
      <c r="I1423" t="s">
        <v>106</v>
      </c>
      <c r="J1423" t="s">
        <v>106</v>
      </c>
    </row>
    <row r="1424" spans="1:17" x14ac:dyDescent="0.3">
      <c r="A1424">
        <v>1</v>
      </c>
      <c r="B1424">
        <v>1986</v>
      </c>
      <c r="C1424">
        <v>1</v>
      </c>
      <c r="D1424">
        <v>0</v>
      </c>
      <c r="E1424">
        <v>2</v>
      </c>
      <c r="F1424">
        <v>6.1687399999999997</v>
      </c>
      <c r="G1424">
        <v>43.063499999999998</v>
      </c>
      <c r="H1424">
        <v>2.9104399999999999</v>
      </c>
      <c r="I1424" t="s">
        <v>106</v>
      </c>
      <c r="J1424" t="s">
        <v>106</v>
      </c>
    </row>
    <row r="1425" spans="1:10" x14ac:dyDescent="0.3">
      <c r="A1425">
        <v>1</v>
      </c>
      <c r="B1425">
        <v>1987</v>
      </c>
      <c r="C1425">
        <v>1</v>
      </c>
      <c r="D1425">
        <v>0</v>
      </c>
      <c r="E1425">
        <v>2</v>
      </c>
      <c r="F1425">
        <v>13.405099999999999</v>
      </c>
      <c r="G1425">
        <v>37.802500000000002</v>
      </c>
      <c r="H1425">
        <v>2.8576600000000001</v>
      </c>
      <c r="I1425" t="s">
        <v>106</v>
      </c>
      <c r="J1425" t="s">
        <v>106</v>
      </c>
    </row>
    <row r="1426" spans="1:10" x14ac:dyDescent="0.3">
      <c r="A1426">
        <v>1</v>
      </c>
      <c r="B1426">
        <v>1988</v>
      </c>
      <c r="C1426">
        <v>1</v>
      </c>
      <c r="D1426">
        <v>0</v>
      </c>
      <c r="E1426">
        <v>2</v>
      </c>
      <c r="F1426">
        <v>8.6599599999999999</v>
      </c>
      <c r="G1426">
        <v>24.7059</v>
      </c>
      <c r="H1426">
        <v>2.7659199999999999</v>
      </c>
      <c r="I1426" t="s">
        <v>106</v>
      </c>
      <c r="J1426" t="s">
        <v>106</v>
      </c>
    </row>
    <row r="1427" spans="1:10" x14ac:dyDescent="0.3">
      <c r="A1427">
        <v>1</v>
      </c>
      <c r="B1427">
        <v>1989</v>
      </c>
      <c r="C1427">
        <v>1</v>
      </c>
      <c r="D1427">
        <v>0</v>
      </c>
      <c r="E1427">
        <v>2</v>
      </c>
      <c r="F1427">
        <v>11.151199999999999</v>
      </c>
      <c r="G1427">
        <v>24.014600000000002</v>
      </c>
      <c r="H1427">
        <v>5.3266900000000001</v>
      </c>
      <c r="I1427" t="s">
        <v>106</v>
      </c>
      <c r="J1427" t="s">
        <v>106</v>
      </c>
    </row>
    <row r="1428" spans="1:10" x14ac:dyDescent="0.3">
      <c r="A1428">
        <v>1</v>
      </c>
      <c r="B1428">
        <v>1990</v>
      </c>
      <c r="C1428">
        <v>1</v>
      </c>
      <c r="D1428">
        <v>0</v>
      </c>
      <c r="E1428">
        <v>2</v>
      </c>
      <c r="F1428">
        <v>7.4736700000000003</v>
      </c>
      <c r="G1428">
        <v>68.941800000000001</v>
      </c>
      <c r="H1428">
        <v>1.6766099999999999</v>
      </c>
      <c r="I1428" t="s">
        <v>106</v>
      </c>
      <c r="J1428" t="s">
        <v>106</v>
      </c>
    </row>
    <row r="1429" spans="1:10" x14ac:dyDescent="0.3">
      <c r="A1429">
        <v>1</v>
      </c>
      <c r="B1429">
        <v>1991</v>
      </c>
      <c r="C1429">
        <v>1</v>
      </c>
      <c r="D1429">
        <v>0</v>
      </c>
      <c r="E1429">
        <v>2</v>
      </c>
      <c r="F1429">
        <v>7.9481900000000003</v>
      </c>
      <c r="G1429">
        <v>34.103400000000001</v>
      </c>
      <c r="H1429">
        <v>2.6688000000000001</v>
      </c>
      <c r="I1429" t="s">
        <v>106</v>
      </c>
      <c r="J1429" t="s">
        <v>106</v>
      </c>
    </row>
    <row r="1430" spans="1:10" x14ac:dyDescent="0.3">
      <c r="A1430">
        <v>1</v>
      </c>
      <c r="B1430">
        <v>1992</v>
      </c>
      <c r="C1430">
        <v>1</v>
      </c>
      <c r="D1430">
        <v>0</v>
      </c>
      <c r="E1430">
        <v>2</v>
      </c>
      <c r="F1430">
        <v>6.2873700000000001</v>
      </c>
      <c r="G1430">
        <v>14.2332</v>
      </c>
      <c r="H1430">
        <v>2.7096900000000002</v>
      </c>
      <c r="I1430" t="s">
        <v>106</v>
      </c>
      <c r="J1430" t="s">
        <v>106</v>
      </c>
    </row>
    <row r="1431" spans="1:10" x14ac:dyDescent="0.3">
      <c r="A1431">
        <v>1</v>
      </c>
      <c r="B1431">
        <v>1993</v>
      </c>
      <c r="C1431">
        <v>1</v>
      </c>
      <c r="D1431">
        <v>0</v>
      </c>
      <c r="E1431">
        <v>2</v>
      </c>
      <c r="F1431">
        <v>19.336600000000001</v>
      </c>
      <c r="G1431">
        <v>18.2879</v>
      </c>
      <c r="H1431">
        <v>4.3064600000000004</v>
      </c>
      <c r="I1431" t="s">
        <v>106</v>
      </c>
      <c r="J1431" t="s">
        <v>106</v>
      </c>
    </row>
    <row r="1432" spans="1:10" x14ac:dyDescent="0.3">
      <c r="A1432">
        <v>1</v>
      </c>
      <c r="B1432">
        <v>1994</v>
      </c>
      <c r="C1432">
        <v>1</v>
      </c>
      <c r="D1432">
        <v>0</v>
      </c>
      <c r="E1432">
        <v>2</v>
      </c>
      <c r="F1432">
        <v>35.707500000000003</v>
      </c>
      <c r="G1432">
        <v>33.812100000000001</v>
      </c>
      <c r="H1432">
        <v>3.9502799999999998</v>
      </c>
      <c r="I1432" t="s">
        <v>106</v>
      </c>
      <c r="J1432" t="s">
        <v>106</v>
      </c>
    </row>
    <row r="1433" spans="1:10" x14ac:dyDescent="0.3">
      <c r="A1433">
        <v>1</v>
      </c>
      <c r="B1433">
        <v>1995</v>
      </c>
      <c r="C1433">
        <v>1</v>
      </c>
      <c r="D1433">
        <v>0</v>
      </c>
      <c r="E1433">
        <v>2</v>
      </c>
      <c r="F1433">
        <v>28.945599999999999</v>
      </c>
      <c r="G1433">
        <v>24.241700000000002</v>
      </c>
      <c r="H1433">
        <v>6.5299500000000004</v>
      </c>
      <c r="I1433" t="s">
        <v>106</v>
      </c>
      <c r="J1433" t="s">
        <v>106</v>
      </c>
    </row>
    <row r="1434" spans="1:10" x14ac:dyDescent="0.3">
      <c r="A1434">
        <v>1</v>
      </c>
      <c r="B1434">
        <v>1996</v>
      </c>
      <c r="C1434">
        <v>1</v>
      </c>
      <c r="D1434">
        <v>0</v>
      </c>
      <c r="E1434">
        <v>2</v>
      </c>
      <c r="F1434">
        <v>21.590599999999998</v>
      </c>
      <c r="G1434">
        <v>19.046299999999999</v>
      </c>
      <c r="H1434">
        <v>7.0716900000000003</v>
      </c>
      <c r="I1434" t="s">
        <v>106</v>
      </c>
      <c r="J1434" t="s">
        <v>106</v>
      </c>
    </row>
    <row r="1435" spans="1:10" x14ac:dyDescent="0.3">
      <c r="A1435">
        <v>1</v>
      </c>
      <c r="B1435">
        <v>1997</v>
      </c>
      <c r="C1435">
        <v>1</v>
      </c>
      <c r="D1435">
        <v>0</v>
      </c>
      <c r="E1435">
        <v>2</v>
      </c>
      <c r="F1435">
        <v>21.116099999999999</v>
      </c>
      <c r="G1435">
        <v>63.9253</v>
      </c>
      <c r="H1435">
        <v>3.9556900000000002</v>
      </c>
      <c r="I1435" t="s">
        <v>106</v>
      </c>
      <c r="J1435" t="s">
        <v>106</v>
      </c>
    </row>
    <row r="1436" spans="1:10" x14ac:dyDescent="0.3">
      <c r="A1436">
        <v>1</v>
      </c>
      <c r="B1436">
        <v>1998</v>
      </c>
      <c r="C1436">
        <v>1</v>
      </c>
      <c r="D1436">
        <v>0</v>
      </c>
      <c r="E1436">
        <v>2</v>
      </c>
      <c r="F1436">
        <v>15.3032</v>
      </c>
      <c r="G1436">
        <v>43.362200000000001</v>
      </c>
      <c r="H1436">
        <v>3.1286100000000001</v>
      </c>
      <c r="I1436" t="s">
        <v>106</v>
      </c>
      <c r="J1436" t="s">
        <v>106</v>
      </c>
    </row>
    <row r="1437" spans="1:10" x14ac:dyDescent="0.3">
      <c r="A1437">
        <v>1</v>
      </c>
      <c r="B1437">
        <v>1999</v>
      </c>
      <c r="C1437">
        <v>1</v>
      </c>
      <c r="D1437">
        <v>0</v>
      </c>
      <c r="E1437">
        <v>2</v>
      </c>
      <c r="F1437">
        <v>15.1846</v>
      </c>
      <c r="G1437">
        <v>35.887700000000002</v>
      </c>
      <c r="H1437">
        <v>3.0980099999999999</v>
      </c>
      <c r="I1437" t="s">
        <v>106</v>
      </c>
      <c r="J1437" t="s">
        <v>106</v>
      </c>
    </row>
    <row r="1438" spans="1:10" x14ac:dyDescent="0.3">
      <c r="A1438">
        <v>1</v>
      </c>
      <c r="B1438">
        <v>2000</v>
      </c>
      <c r="C1438">
        <v>1</v>
      </c>
      <c r="D1438">
        <v>0</v>
      </c>
      <c r="E1438">
        <v>2</v>
      </c>
      <c r="F1438">
        <v>18.150300000000001</v>
      </c>
      <c r="G1438">
        <v>41.966200000000001</v>
      </c>
      <c r="H1438">
        <v>3.44495</v>
      </c>
      <c r="I1438" t="s">
        <v>106</v>
      </c>
      <c r="J1438" t="s">
        <v>106</v>
      </c>
    </row>
    <row r="1439" spans="1:10" x14ac:dyDescent="0.3">
      <c r="A1439">
        <v>1</v>
      </c>
      <c r="B1439">
        <v>2001</v>
      </c>
      <c r="C1439">
        <v>1</v>
      </c>
      <c r="D1439">
        <v>0</v>
      </c>
      <c r="E1439">
        <v>2</v>
      </c>
      <c r="F1439">
        <v>19.218</v>
      </c>
      <c r="G1439">
        <v>31.160299999999999</v>
      </c>
      <c r="H1439">
        <v>3.9297900000000001</v>
      </c>
      <c r="I1439" t="s">
        <v>106</v>
      </c>
      <c r="J1439" t="s">
        <v>106</v>
      </c>
    </row>
    <row r="1440" spans="1:10" x14ac:dyDescent="0.3">
      <c r="A1440">
        <v>1</v>
      </c>
      <c r="B1440">
        <v>2002</v>
      </c>
      <c r="C1440">
        <v>1</v>
      </c>
      <c r="D1440">
        <v>0</v>
      </c>
      <c r="E1440">
        <v>2</v>
      </c>
      <c r="F1440">
        <v>36.775199999999998</v>
      </c>
      <c r="G1440">
        <v>40.286999999999999</v>
      </c>
      <c r="H1440">
        <v>6.2145900000000003</v>
      </c>
      <c r="I1440" t="s">
        <v>106</v>
      </c>
      <c r="J1440" t="s">
        <v>106</v>
      </c>
    </row>
    <row r="1441" spans="1:10" x14ac:dyDescent="0.3">
      <c r="A1441">
        <v>1</v>
      </c>
      <c r="B1441">
        <v>2003</v>
      </c>
      <c r="C1441">
        <v>1</v>
      </c>
      <c r="D1441">
        <v>0</v>
      </c>
      <c r="E1441">
        <v>2</v>
      </c>
      <c r="F1441">
        <v>33.809399999999997</v>
      </c>
      <c r="G1441">
        <v>39.9621</v>
      </c>
      <c r="H1441">
        <v>6.1406700000000001</v>
      </c>
      <c r="I1441" t="s">
        <v>106</v>
      </c>
      <c r="J1441" t="s">
        <v>106</v>
      </c>
    </row>
    <row r="1442" spans="1:10" x14ac:dyDescent="0.3">
      <c r="A1442">
        <v>1</v>
      </c>
      <c r="B1442">
        <v>2004</v>
      </c>
      <c r="C1442">
        <v>1</v>
      </c>
      <c r="D1442">
        <v>0</v>
      </c>
      <c r="E1442">
        <v>2</v>
      </c>
      <c r="F1442">
        <v>22.065100000000001</v>
      </c>
      <c r="G1442">
        <v>45.878999999999998</v>
      </c>
      <c r="H1442">
        <v>4.4222599999999996</v>
      </c>
      <c r="I1442" t="s">
        <v>106</v>
      </c>
      <c r="J1442" t="s">
        <v>106</v>
      </c>
    </row>
    <row r="1443" spans="1:10" x14ac:dyDescent="0.3">
      <c r="A1443">
        <v>1</v>
      </c>
      <c r="B1443">
        <v>2005</v>
      </c>
      <c r="C1443">
        <v>1</v>
      </c>
      <c r="D1443">
        <v>0</v>
      </c>
      <c r="E1443">
        <v>2</v>
      </c>
      <c r="F1443">
        <v>8.3040699999999994</v>
      </c>
      <c r="G1443">
        <v>20.3369</v>
      </c>
      <c r="H1443">
        <v>2.4071199999999999</v>
      </c>
      <c r="I1443" t="s">
        <v>106</v>
      </c>
      <c r="J1443" t="s">
        <v>106</v>
      </c>
    </row>
    <row r="1444" spans="1:10" x14ac:dyDescent="0.3">
      <c r="A1444">
        <v>1</v>
      </c>
      <c r="B1444">
        <v>2006</v>
      </c>
      <c r="C1444">
        <v>1</v>
      </c>
      <c r="D1444">
        <v>0</v>
      </c>
      <c r="E1444">
        <v>2</v>
      </c>
      <c r="F1444">
        <v>7.9481900000000003</v>
      </c>
      <c r="G1444">
        <v>21.699200000000001</v>
      </c>
      <c r="H1444">
        <v>2.1779999999999999</v>
      </c>
      <c r="I1444" t="s">
        <v>106</v>
      </c>
      <c r="J1444" t="s">
        <v>106</v>
      </c>
    </row>
    <row r="1445" spans="1:10" x14ac:dyDescent="0.3">
      <c r="A1445">
        <v>1</v>
      </c>
      <c r="B1445">
        <v>2007</v>
      </c>
      <c r="C1445">
        <v>1</v>
      </c>
      <c r="D1445">
        <v>0</v>
      </c>
      <c r="E1445">
        <v>2</v>
      </c>
      <c r="F1445">
        <v>7.5922999999999998</v>
      </c>
      <c r="G1445">
        <v>48.966299999999997</v>
      </c>
      <c r="H1445">
        <v>1.56731</v>
      </c>
      <c r="I1445" t="s">
        <v>106</v>
      </c>
      <c r="J1445" t="s">
        <v>106</v>
      </c>
    </row>
    <row r="1446" spans="1:10" x14ac:dyDescent="0.3">
      <c r="A1446">
        <v>1</v>
      </c>
      <c r="B1446">
        <v>2008</v>
      </c>
      <c r="C1446">
        <v>1</v>
      </c>
      <c r="D1446">
        <v>0</v>
      </c>
      <c r="E1446">
        <v>2</v>
      </c>
      <c r="F1446">
        <v>11.6257</v>
      </c>
      <c r="G1446">
        <v>21.576699999999999</v>
      </c>
      <c r="H1446">
        <v>2.9265500000000002</v>
      </c>
      <c r="I1446" t="s">
        <v>106</v>
      </c>
      <c r="J1446" t="s">
        <v>106</v>
      </c>
    </row>
    <row r="1447" spans="1:10" x14ac:dyDescent="0.3">
      <c r="A1447">
        <v>1</v>
      </c>
      <c r="B1447">
        <v>2009</v>
      </c>
      <c r="C1447">
        <v>1</v>
      </c>
      <c r="D1447">
        <v>0</v>
      </c>
      <c r="E1447">
        <v>2</v>
      </c>
      <c r="F1447">
        <v>13.405099999999999</v>
      </c>
      <c r="G1447">
        <v>32.504199999999997</v>
      </c>
      <c r="H1447">
        <v>2.9922900000000001</v>
      </c>
      <c r="I1447" t="s">
        <v>106</v>
      </c>
      <c r="J1447" t="s">
        <v>106</v>
      </c>
    </row>
    <row r="1448" spans="1:10" x14ac:dyDescent="0.3">
      <c r="A1448">
        <v>1</v>
      </c>
      <c r="B1448">
        <v>2010</v>
      </c>
      <c r="C1448">
        <v>1</v>
      </c>
      <c r="D1448">
        <v>0</v>
      </c>
      <c r="E1448">
        <v>2</v>
      </c>
      <c r="F1448">
        <v>11.6257</v>
      </c>
      <c r="G1448">
        <v>31.979199999999999</v>
      </c>
      <c r="H1448">
        <v>2.9390999999999998</v>
      </c>
      <c r="I1448" t="s">
        <v>106</v>
      </c>
      <c r="J1448" t="s">
        <v>106</v>
      </c>
    </row>
    <row r="1449" spans="1:10" x14ac:dyDescent="0.3">
      <c r="A1449">
        <v>1</v>
      </c>
      <c r="B1449">
        <v>2011</v>
      </c>
      <c r="C1449">
        <v>1</v>
      </c>
      <c r="D1449">
        <v>0</v>
      </c>
      <c r="E1449">
        <v>2</v>
      </c>
      <c r="F1449">
        <v>12.2189</v>
      </c>
      <c r="G1449">
        <v>75.672200000000004</v>
      </c>
      <c r="H1449">
        <v>1.8767400000000001</v>
      </c>
      <c r="I1449" t="s">
        <v>106</v>
      </c>
      <c r="J1449" t="s">
        <v>106</v>
      </c>
    </row>
    <row r="1450" spans="1:10" x14ac:dyDescent="0.3">
      <c r="A1450">
        <v>1</v>
      </c>
      <c r="B1450">
        <v>2012</v>
      </c>
      <c r="C1450">
        <v>1</v>
      </c>
      <c r="D1450">
        <v>0</v>
      </c>
      <c r="E1450">
        <v>2</v>
      </c>
      <c r="F1450">
        <v>13.5238</v>
      </c>
      <c r="G1450">
        <v>31.405100000000001</v>
      </c>
      <c r="H1450">
        <v>2.4863300000000002</v>
      </c>
      <c r="I1450" t="s">
        <v>106</v>
      </c>
      <c r="J1450" t="s">
        <v>106</v>
      </c>
    </row>
    <row r="1451" spans="1:10" x14ac:dyDescent="0.3">
      <c r="A1451">
        <v>1</v>
      </c>
      <c r="B1451">
        <v>2013</v>
      </c>
      <c r="C1451">
        <v>1</v>
      </c>
      <c r="D1451">
        <v>0</v>
      </c>
      <c r="E1451">
        <v>2</v>
      </c>
      <c r="F1451">
        <v>15.5405</v>
      </c>
      <c r="G1451">
        <v>60.990099999999998</v>
      </c>
      <c r="H1451">
        <v>1.9121699999999999</v>
      </c>
      <c r="I1451" t="s">
        <v>106</v>
      </c>
      <c r="J1451" t="s">
        <v>106</v>
      </c>
    </row>
    <row r="1452" spans="1:10" x14ac:dyDescent="0.3">
      <c r="A1452">
        <v>1</v>
      </c>
      <c r="B1452">
        <v>2014</v>
      </c>
      <c r="C1452">
        <v>1</v>
      </c>
      <c r="D1452">
        <v>0</v>
      </c>
      <c r="E1452">
        <v>2</v>
      </c>
      <c r="F1452">
        <v>13.2865</v>
      </c>
      <c r="G1452">
        <v>86.828400000000002</v>
      </c>
      <c r="H1452">
        <v>1.9373899999999999</v>
      </c>
      <c r="I1452" t="s">
        <v>106</v>
      </c>
      <c r="J1452" t="s">
        <v>106</v>
      </c>
    </row>
    <row r="1453" spans="1:10" x14ac:dyDescent="0.3">
      <c r="A1453">
        <v>1</v>
      </c>
      <c r="B1453">
        <v>2015</v>
      </c>
      <c r="C1453">
        <v>1</v>
      </c>
      <c r="D1453">
        <v>0</v>
      </c>
      <c r="E1453">
        <v>2</v>
      </c>
      <c r="F1453">
        <v>12.5747</v>
      </c>
      <c r="G1453">
        <v>69.125</v>
      </c>
      <c r="H1453">
        <v>3.60358</v>
      </c>
      <c r="I1453" t="s">
        <v>106</v>
      </c>
      <c r="J1453" t="s">
        <v>106</v>
      </c>
    </row>
    <row r="1454" spans="1:10" x14ac:dyDescent="0.3">
      <c r="A1454">
        <v>1</v>
      </c>
      <c r="B1454">
        <v>2016</v>
      </c>
      <c r="C1454">
        <v>1</v>
      </c>
      <c r="D1454">
        <v>0</v>
      </c>
      <c r="E1454">
        <v>2</v>
      </c>
      <c r="F1454">
        <v>20.5229</v>
      </c>
      <c r="G1454">
        <v>263.20100000000002</v>
      </c>
      <c r="H1454">
        <v>0.81019799999999997</v>
      </c>
      <c r="I1454" t="s">
        <v>106</v>
      </c>
      <c r="J1454" t="s">
        <v>106</v>
      </c>
    </row>
    <row r="1455" spans="1:10" x14ac:dyDescent="0.3">
      <c r="A1455">
        <v>1</v>
      </c>
      <c r="B1455">
        <v>2017</v>
      </c>
      <c r="C1455">
        <v>1</v>
      </c>
      <c r="D1455">
        <v>0</v>
      </c>
      <c r="E1455">
        <v>2</v>
      </c>
      <c r="F1455">
        <v>20.048400000000001</v>
      </c>
      <c r="G1455">
        <v>159.67400000000001</v>
      </c>
      <c r="H1455">
        <v>1.1753499999999999</v>
      </c>
      <c r="I1455" t="s">
        <v>106</v>
      </c>
      <c r="J1455" t="s">
        <v>106</v>
      </c>
    </row>
    <row r="1456" spans="1:10" x14ac:dyDescent="0.3">
      <c r="A1456">
        <v>1</v>
      </c>
      <c r="B1456">
        <v>2018</v>
      </c>
      <c r="C1456">
        <v>1</v>
      </c>
      <c r="D1456">
        <v>0</v>
      </c>
      <c r="E1456">
        <v>2</v>
      </c>
      <c r="F1456">
        <v>13.5238</v>
      </c>
      <c r="G1456">
        <v>157.756</v>
      </c>
      <c r="H1456">
        <v>2.68106</v>
      </c>
      <c r="I1456" t="s">
        <v>106</v>
      </c>
      <c r="J1456" t="s">
        <v>106</v>
      </c>
    </row>
    <row r="1457" spans="1:10" x14ac:dyDescent="0.3">
      <c r="A1457">
        <v>1</v>
      </c>
      <c r="B1457">
        <v>2002</v>
      </c>
      <c r="C1457">
        <v>1</v>
      </c>
      <c r="D1457">
        <v>0</v>
      </c>
      <c r="E1457">
        <v>1</v>
      </c>
      <c r="F1457">
        <v>4.50793</v>
      </c>
      <c r="G1457">
        <v>3.2751399999999999</v>
      </c>
      <c r="H1457">
        <v>4.0166500000000003</v>
      </c>
      <c r="I1457" t="s">
        <v>106</v>
      </c>
      <c r="J1457" t="s">
        <v>106</v>
      </c>
    </row>
    <row r="1458" spans="1:10" x14ac:dyDescent="0.3">
      <c r="A1458">
        <v>1</v>
      </c>
      <c r="B1458">
        <v>2003</v>
      </c>
      <c r="C1458">
        <v>1</v>
      </c>
      <c r="D1458">
        <v>0</v>
      </c>
      <c r="E1458">
        <v>1</v>
      </c>
      <c r="F1458">
        <v>10.3208</v>
      </c>
      <c r="G1458">
        <v>3.9238300000000002</v>
      </c>
      <c r="H1458">
        <v>8.1733499999999992</v>
      </c>
      <c r="I1458" t="s">
        <v>106</v>
      </c>
      <c r="J1458" t="s">
        <v>106</v>
      </c>
    </row>
    <row r="1459" spans="1:10" x14ac:dyDescent="0.3">
      <c r="A1459">
        <v>1</v>
      </c>
      <c r="B1459">
        <v>2005</v>
      </c>
      <c r="C1459">
        <v>1</v>
      </c>
      <c r="D1459">
        <v>0</v>
      </c>
      <c r="E1459">
        <v>1</v>
      </c>
      <c r="F1459">
        <v>10.083500000000001</v>
      </c>
      <c r="G1459">
        <v>1.31674</v>
      </c>
      <c r="H1459">
        <v>79.962000000000003</v>
      </c>
      <c r="I1459" t="s">
        <v>106</v>
      </c>
      <c r="J1459" t="s">
        <v>106</v>
      </c>
    </row>
    <row r="1460" spans="1:10" x14ac:dyDescent="0.3">
      <c r="A1460">
        <v>1</v>
      </c>
      <c r="B1460">
        <v>2006</v>
      </c>
      <c r="C1460">
        <v>1</v>
      </c>
      <c r="D1460">
        <v>0</v>
      </c>
      <c r="E1460">
        <v>1</v>
      </c>
      <c r="F1460">
        <v>14.5914</v>
      </c>
      <c r="G1460">
        <v>4.9794600000000004</v>
      </c>
      <c r="H1460">
        <v>10.4674</v>
      </c>
      <c r="I1460" t="s">
        <v>106</v>
      </c>
      <c r="J1460" t="s">
        <v>106</v>
      </c>
    </row>
    <row r="1461" spans="1:10" x14ac:dyDescent="0.3">
      <c r="A1461">
        <v>1</v>
      </c>
      <c r="B1461">
        <v>2007</v>
      </c>
      <c r="C1461">
        <v>1</v>
      </c>
      <c r="D1461">
        <v>0</v>
      </c>
      <c r="E1461">
        <v>1</v>
      </c>
      <c r="F1461">
        <v>34.639899999999997</v>
      </c>
      <c r="G1461">
        <v>10.198499999999999</v>
      </c>
      <c r="H1461">
        <v>16.62</v>
      </c>
      <c r="I1461" t="s">
        <v>106</v>
      </c>
      <c r="J1461" t="s">
        <v>106</v>
      </c>
    </row>
    <row r="1462" spans="1:10" x14ac:dyDescent="0.3">
      <c r="A1462">
        <v>1</v>
      </c>
      <c r="B1462">
        <v>2008</v>
      </c>
      <c r="C1462">
        <v>1</v>
      </c>
      <c r="D1462">
        <v>0</v>
      </c>
      <c r="E1462">
        <v>1</v>
      </c>
      <c r="F1462">
        <v>27.996600000000001</v>
      </c>
      <c r="G1462">
        <v>6.9641299999999999</v>
      </c>
      <c r="H1462">
        <v>20.5242</v>
      </c>
      <c r="I1462" t="s">
        <v>106</v>
      </c>
      <c r="J1462" t="s">
        <v>106</v>
      </c>
    </row>
    <row r="1463" spans="1:10" x14ac:dyDescent="0.3">
      <c r="A1463">
        <v>1</v>
      </c>
      <c r="B1463">
        <v>2009</v>
      </c>
      <c r="C1463">
        <v>1</v>
      </c>
      <c r="D1463">
        <v>0</v>
      </c>
      <c r="E1463">
        <v>1</v>
      </c>
      <c r="F1463">
        <v>20.048400000000001</v>
      </c>
      <c r="G1463">
        <v>3.2018300000000002</v>
      </c>
      <c r="H1463">
        <v>46.873100000000001</v>
      </c>
      <c r="I1463" t="s">
        <v>106</v>
      </c>
      <c r="J1463" t="s">
        <v>106</v>
      </c>
    </row>
    <row r="1464" spans="1:10" x14ac:dyDescent="0.3">
      <c r="A1464">
        <v>1</v>
      </c>
      <c r="B1464">
        <v>2010</v>
      </c>
      <c r="C1464">
        <v>1</v>
      </c>
      <c r="D1464">
        <v>0</v>
      </c>
      <c r="E1464">
        <v>1</v>
      </c>
      <c r="F1464">
        <v>17.319900000000001</v>
      </c>
      <c r="G1464">
        <v>21.977599999999999</v>
      </c>
      <c r="H1464">
        <v>5.7281300000000002</v>
      </c>
      <c r="I1464" t="s">
        <v>106</v>
      </c>
      <c r="J1464" t="s">
        <v>106</v>
      </c>
    </row>
    <row r="1465" spans="1:10" x14ac:dyDescent="0.3">
      <c r="A1465">
        <v>1</v>
      </c>
      <c r="B1465">
        <v>2011</v>
      </c>
      <c r="C1465">
        <v>1</v>
      </c>
      <c r="D1465">
        <v>0</v>
      </c>
      <c r="E1465">
        <v>1</v>
      </c>
      <c r="F1465">
        <v>18.5062</v>
      </c>
      <c r="G1465">
        <v>2.14194</v>
      </c>
      <c r="H1465">
        <v>17.577300000000001</v>
      </c>
      <c r="I1465" t="s">
        <v>106</v>
      </c>
      <c r="J1465" t="s">
        <v>106</v>
      </c>
    </row>
    <row r="1466" spans="1:10" x14ac:dyDescent="0.3">
      <c r="A1466">
        <v>1</v>
      </c>
      <c r="B1466">
        <v>2012</v>
      </c>
      <c r="C1466">
        <v>1</v>
      </c>
      <c r="D1466">
        <v>0</v>
      </c>
      <c r="E1466">
        <v>1</v>
      </c>
      <c r="F1466">
        <v>21.2347</v>
      </c>
      <c r="G1466">
        <v>9.5084800000000005</v>
      </c>
      <c r="H1466">
        <v>9.8946500000000004</v>
      </c>
      <c r="I1466" t="s">
        <v>106</v>
      </c>
      <c r="J1466" t="s">
        <v>106</v>
      </c>
    </row>
    <row r="1467" spans="1:10" x14ac:dyDescent="0.3">
      <c r="A1467">
        <v>1</v>
      </c>
      <c r="B1467">
        <v>2013</v>
      </c>
      <c r="C1467">
        <v>1</v>
      </c>
      <c r="D1467">
        <v>0</v>
      </c>
      <c r="E1467">
        <v>1</v>
      </c>
      <c r="F1467">
        <v>22.776900000000001</v>
      </c>
      <c r="G1467">
        <v>6.5431999999999997</v>
      </c>
      <c r="H1467">
        <v>21.9481</v>
      </c>
      <c r="I1467" t="s">
        <v>106</v>
      </c>
      <c r="J1467" t="s">
        <v>106</v>
      </c>
    </row>
    <row r="1468" spans="1:10" x14ac:dyDescent="0.3">
      <c r="A1468">
        <v>1</v>
      </c>
      <c r="B1468">
        <v>2014</v>
      </c>
      <c r="C1468">
        <v>1</v>
      </c>
      <c r="D1468">
        <v>0</v>
      </c>
      <c r="E1468">
        <v>1</v>
      </c>
      <c r="F1468">
        <v>27.403400000000001</v>
      </c>
      <c r="G1468">
        <v>8.6425099999999997</v>
      </c>
      <c r="H1468">
        <v>43.024900000000002</v>
      </c>
      <c r="I1468" t="s">
        <v>106</v>
      </c>
      <c r="J1468" t="s">
        <v>106</v>
      </c>
    </row>
    <row r="1469" spans="1:10" x14ac:dyDescent="0.3">
      <c r="A1469">
        <v>1</v>
      </c>
      <c r="B1469">
        <v>2015</v>
      </c>
      <c r="C1469">
        <v>1</v>
      </c>
      <c r="D1469">
        <v>0</v>
      </c>
      <c r="E1469">
        <v>1</v>
      </c>
      <c r="F1469">
        <v>21.709199999999999</v>
      </c>
      <c r="G1469">
        <v>2.33725</v>
      </c>
      <c r="H1469">
        <v>12.432</v>
      </c>
      <c r="I1469" t="s">
        <v>106</v>
      </c>
      <c r="J1469" t="s">
        <v>106</v>
      </c>
    </row>
    <row r="1470" spans="1:10" x14ac:dyDescent="0.3">
      <c r="A1470">
        <v>1</v>
      </c>
      <c r="B1470">
        <v>2016</v>
      </c>
      <c r="C1470">
        <v>1</v>
      </c>
      <c r="D1470">
        <v>0</v>
      </c>
      <c r="E1470">
        <v>1</v>
      </c>
      <c r="F1470">
        <v>8.1854499999999994</v>
      </c>
      <c r="G1470">
        <v>10.437900000000001</v>
      </c>
      <c r="H1470">
        <v>4.5165499999999996</v>
      </c>
      <c r="I1470" t="s">
        <v>106</v>
      </c>
      <c r="J1470" t="s">
        <v>106</v>
      </c>
    </row>
    <row r="1471" spans="1:10" x14ac:dyDescent="0.3">
      <c r="A1471">
        <v>1</v>
      </c>
      <c r="B1471">
        <v>2017</v>
      </c>
      <c r="C1471">
        <v>1</v>
      </c>
      <c r="D1471">
        <v>0</v>
      </c>
      <c r="E1471">
        <v>1</v>
      </c>
      <c r="F1471">
        <v>1</v>
      </c>
      <c r="G1471">
        <v>6.9574100000000003</v>
      </c>
      <c r="H1471">
        <v>0.57527300000000003</v>
      </c>
      <c r="I1471" t="s">
        <v>106</v>
      </c>
      <c r="J1471" t="s">
        <v>106</v>
      </c>
    </row>
    <row r="1472" spans="1:10" x14ac:dyDescent="0.3">
      <c r="A1472">
        <v>2</v>
      </c>
      <c r="B1472">
        <v>1985</v>
      </c>
      <c r="C1472">
        <v>1</v>
      </c>
      <c r="D1472">
        <v>0</v>
      </c>
      <c r="E1472">
        <v>2</v>
      </c>
      <c r="F1472">
        <v>3.1884399999999999</v>
      </c>
      <c r="G1472">
        <v>11.0303</v>
      </c>
      <c r="H1472">
        <v>5.9314900000000002</v>
      </c>
      <c r="I1472" t="s">
        <v>106</v>
      </c>
      <c r="J1472" t="s">
        <v>106</v>
      </c>
    </row>
    <row r="1473" spans="1:10" x14ac:dyDescent="0.3">
      <c r="A1473">
        <v>2</v>
      </c>
      <c r="B1473">
        <v>1986</v>
      </c>
      <c r="C1473">
        <v>1</v>
      </c>
      <c r="D1473">
        <v>0</v>
      </c>
      <c r="E1473">
        <v>2</v>
      </c>
      <c r="F1473">
        <v>5.2021899999999999</v>
      </c>
      <c r="G1473">
        <v>42.471600000000002</v>
      </c>
      <c r="H1473">
        <v>1.8050999999999999</v>
      </c>
      <c r="I1473" t="s">
        <v>106</v>
      </c>
      <c r="J1473" t="s">
        <v>106</v>
      </c>
    </row>
    <row r="1474" spans="1:10" x14ac:dyDescent="0.3">
      <c r="A1474">
        <v>2</v>
      </c>
      <c r="B1474">
        <v>1987</v>
      </c>
      <c r="C1474">
        <v>1</v>
      </c>
      <c r="D1474">
        <v>0</v>
      </c>
      <c r="E1474">
        <v>2</v>
      </c>
      <c r="F1474">
        <v>11.5791</v>
      </c>
      <c r="G1474">
        <v>69.0441</v>
      </c>
      <c r="H1474">
        <v>2.8123999999999998</v>
      </c>
      <c r="I1474" t="s">
        <v>106</v>
      </c>
      <c r="J1474" t="s">
        <v>106</v>
      </c>
    </row>
    <row r="1475" spans="1:10" x14ac:dyDescent="0.3">
      <c r="A1475">
        <v>2</v>
      </c>
      <c r="B1475">
        <v>1988</v>
      </c>
      <c r="C1475">
        <v>1</v>
      </c>
      <c r="D1475">
        <v>0</v>
      </c>
      <c r="E1475">
        <v>2</v>
      </c>
      <c r="F1475">
        <v>8.8940599999999996</v>
      </c>
      <c r="G1475">
        <v>15.1296</v>
      </c>
      <c r="H1475">
        <v>8.2576499999999999</v>
      </c>
      <c r="I1475" t="s">
        <v>106</v>
      </c>
      <c r="J1475" t="s">
        <v>106</v>
      </c>
    </row>
    <row r="1476" spans="1:10" x14ac:dyDescent="0.3">
      <c r="A1476">
        <v>2</v>
      </c>
      <c r="B1476">
        <v>1989</v>
      </c>
      <c r="C1476">
        <v>1</v>
      </c>
      <c r="D1476">
        <v>0</v>
      </c>
      <c r="E1476">
        <v>2</v>
      </c>
      <c r="F1476">
        <v>4.3631200000000003</v>
      </c>
      <c r="G1476">
        <v>2.04366</v>
      </c>
      <c r="H1476">
        <v>15.283899999999999</v>
      </c>
      <c r="I1476" t="s">
        <v>106</v>
      </c>
      <c r="J1476" t="s">
        <v>106</v>
      </c>
    </row>
    <row r="1477" spans="1:10" x14ac:dyDescent="0.3">
      <c r="A1477">
        <v>2</v>
      </c>
      <c r="B1477">
        <v>1990</v>
      </c>
      <c r="C1477">
        <v>1</v>
      </c>
      <c r="D1477">
        <v>0</v>
      </c>
      <c r="E1477">
        <v>2</v>
      </c>
      <c r="F1477">
        <v>3.6918700000000002</v>
      </c>
      <c r="G1477">
        <v>212.28</v>
      </c>
      <c r="H1477">
        <v>0.26944800000000002</v>
      </c>
      <c r="I1477" t="s">
        <v>106</v>
      </c>
      <c r="J1477" t="s">
        <v>106</v>
      </c>
    </row>
    <row r="1478" spans="1:10" x14ac:dyDescent="0.3">
      <c r="A1478">
        <v>2</v>
      </c>
      <c r="B1478">
        <v>1991</v>
      </c>
      <c r="C1478">
        <v>1</v>
      </c>
      <c r="D1478">
        <v>0</v>
      </c>
      <c r="E1478">
        <v>2</v>
      </c>
      <c r="F1478">
        <v>8.8940599999999996</v>
      </c>
      <c r="G1478">
        <v>44.380699999999997</v>
      </c>
      <c r="H1478">
        <v>2.4935999999999998</v>
      </c>
      <c r="I1478" t="s">
        <v>106</v>
      </c>
      <c r="J1478" t="s">
        <v>106</v>
      </c>
    </row>
    <row r="1479" spans="1:10" x14ac:dyDescent="0.3">
      <c r="A1479">
        <v>2</v>
      </c>
      <c r="B1479">
        <v>1992</v>
      </c>
      <c r="C1479">
        <v>1</v>
      </c>
      <c r="D1479">
        <v>0</v>
      </c>
      <c r="E1479">
        <v>2</v>
      </c>
      <c r="F1479">
        <v>18.627199999999998</v>
      </c>
      <c r="G1479">
        <v>57.0747</v>
      </c>
      <c r="H1479">
        <v>3.0800900000000002</v>
      </c>
      <c r="I1479" t="s">
        <v>106</v>
      </c>
      <c r="J1479" t="s">
        <v>106</v>
      </c>
    </row>
    <row r="1480" spans="1:10" x14ac:dyDescent="0.3">
      <c r="A1480">
        <v>2</v>
      </c>
      <c r="B1480">
        <v>1993</v>
      </c>
      <c r="C1480">
        <v>1</v>
      </c>
      <c r="D1480">
        <v>0</v>
      </c>
      <c r="E1480">
        <v>2</v>
      </c>
      <c r="F1480">
        <v>20.640899999999998</v>
      </c>
      <c r="G1480">
        <v>73.936499999999995</v>
      </c>
      <c r="H1480">
        <v>3.4453100000000001</v>
      </c>
      <c r="I1480" t="s">
        <v>106</v>
      </c>
      <c r="J1480" t="s">
        <v>106</v>
      </c>
    </row>
    <row r="1481" spans="1:10" x14ac:dyDescent="0.3">
      <c r="A1481">
        <v>2</v>
      </c>
      <c r="B1481">
        <v>1994</v>
      </c>
      <c r="C1481">
        <v>1</v>
      </c>
      <c r="D1481">
        <v>0</v>
      </c>
      <c r="E1481">
        <v>2</v>
      </c>
      <c r="F1481">
        <v>26.010899999999999</v>
      </c>
      <c r="G1481">
        <v>18.478100000000001</v>
      </c>
      <c r="H1481">
        <v>6.2214200000000002</v>
      </c>
      <c r="I1481" t="s">
        <v>106</v>
      </c>
      <c r="J1481" t="s">
        <v>106</v>
      </c>
    </row>
    <row r="1482" spans="1:10" x14ac:dyDescent="0.3">
      <c r="A1482">
        <v>2</v>
      </c>
      <c r="B1482">
        <v>1995</v>
      </c>
      <c r="C1482">
        <v>1</v>
      </c>
      <c r="D1482">
        <v>0</v>
      </c>
      <c r="E1482">
        <v>2</v>
      </c>
      <c r="F1482">
        <v>17.9559</v>
      </c>
      <c r="G1482">
        <v>20.545400000000001</v>
      </c>
      <c r="H1482">
        <v>4.8142100000000001</v>
      </c>
      <c r="I1482" t="s">
        <v>106</v>
      </c>
      <c r="J1482" t="s">
        <v>106</v>
      </c>
    </row>
    <row r="1483" spans="1:10" x14ac:dyDescent="0.3">
      <c r="A1483">
        <v>2</v>
      </c>
      <c r="B1483">
        <v>1996</v>
      </c>
      <c r="C1483">
        <v>1</v>
      </c>
      <c r="D1483">
        <v>0</v>
      </c>
      <c r="E1483">
        <v>2</v>
      </c>
      <c r="F1483">
        <v>17.7881</v>
      </c>
      <c r="G1483">
        <v>40.011200000000002</v>
      </c>
      <c r="H1483">
        <v>3.1461100000000002</v>
      </c>
      <c r="I1483" t="s">
        <v>106</v>
      </c>
      <c r="J1483" t="s">
        <v>106</v>
      </c>
    </row>
    <row r="1484" spans="1:10" x14ac:dyDescent="0.3">
      <c r="A1484">
        <v>2</v>
      </c>
      <c r="B1484">
        <v>1997</v>
      </c>
      <c r="C1484">
        <v>1</v>
      </c>
      <c r="D1484">
        <v>0</v>
      </c>
      <c r="E1484">
        <v>2</v>
      </c>
      <c r="F1484">
        <v>22.990300000000001</v>
      </c>
      <c r="G1484">
        <v>77.204499999999996</v>
      </c>
      <c r="H1484">
        <v>2.3085399999999998</v>
      </c>
      <c r="I1484" t="s">
        <v>106</v>
      </c>
      <c r="J1484" t="s">
        <v>106</v>
      </c>
    </row>
    <row r="1485" spans="1:10" x14ac:dyDescent="0.3">
      <c r="A1485">
        <v>2</v>
      </c>
      <c r="B1485">
        <v>1998</v>
      </c>
      <c r="C1485">
        <v>1</v>
      </c>
      <c r="D1485">
        <v>0</v>
      </c>
      <c r="E1485">
        <v>2</v>
      </c>
      <c r="F1485">
        <v>18.627199999999998</v>
      </c>
      <c r="G1485">
        <v>234.25800000000001</v>
      </c>
      <c r="H1485">
        <v>2.1893199999999999</v>
      </c>
      <c r="I1485" t="s">
        <v>106</v>
      </c>
      <c r="J1485" t="s">
        <v>106</v>
      </c>
    </row>
    <row r="1486" spans="1:10" x14ac:dyDescent="0.3">
      <c r="A1486">
        <v>2</v>
      </c>
      <c r="B1486">
        <v>1999</v>
      </c>
      <c r="C1486">
        <v>1</v>
      </c>
      <c r="D1486">
        <v>0</v>
      </c>
      <c r="E1486">
        <v>2</v>
      </c>
      <c r="F1486">
        <v>25.004100000000001</v>
      </c>
      <c r="G1486">
        <v>330.55200000000002</v>
      </c>
      <c r="H1486">
        <v>1.13605</v>
      </c>
      <c r="I1486" t="s">
        <v>106</v>
      </c>
      <c r="J1486" t="s">
        <v>106</v>
      </c>
    </row>
    <row r="1487" spans="1:10" x14ac:dyDescent="0.3">
      <c r="A1487">
        <v>2</v>
      </c>
      <c r="B1487">
        <v>2000</v>
      </c>
      <c r="C1487">
        <v>1</v>
      </c>
      <c r="D1487">
        <v>0</v>
      </c>
      <c r="E1487">
        <v>2</v>
      </c>
      <c r="F1487">
        <v>10.9078</v>
      </c>
      <c r="G1487">
        <v>173.649</v>
      </c>
      <c r="H1487">
        <v>0.70205200000000001</v>
      </c>
      <c r="I1487" t="s">
        <v>106</v>
      </c>
      <c r="J1487" t="s">
        <v>106</v>
      </c>
    </row>
    <row r="1488" spans="1:10" x14ac:dyDescent="0.3">
      <c r="A1488">
        <v>2</v>
      </c>
      <c r="B1488">
        <v>2001</v>
      </c>
      <c r="C1488">
        <v>1</v>
      </c>
      <c r="D1488">
        <v>0</v>
      </c>
      <c r="E1488">
        <v>2</v>
      </c>
      <c r="F1488">
        <v>19.130600000000001</v>
      </c>
      <c r="G1488">
        <v>286.36700000000002</v>
      </c>
      <c r="H1488">
        <v>1.2896300000000001</v>
      </c>
      <c r="I1488" t="s">
        <v>106</v>
      </c>
      <c r="J1488" t="s">
        <v>106</v>
      </c>
    </row>
    <row r="1489" spans="1:10" x14ac:dyDescent="0.3">
      <c r="A1489">
        <v>2</v>
      </c>
      <c r="B1489">
        <v>2002</v>
      </c>
      <c r="C1489">
        <v>1</v>
      </c>
      <c r="D1489">
        <v>0</v>
      </c>
      <c r="E1489">
        <v>2</v>
      </c>
      <c r="F1489">
        <v>24.332799999999999</v>
      </c>
      <c r="G1489">
        <v>112.622</v>
      </c>
      <c r="H1489">
        <v>2.0920899999999998</v>
      </c>
      <c r="I1489" t="s">
        <v>106</v>
      </c>
      <c r="J1489" t="s">
        <v>106</v>
      </c>
    </row>
    <row r="1490" spans="1:10" x14ac:dyDescent="0.3">
      <c r="A1490">
        <v>2</v>
      </c>
      <c r="B1490">
        <v>2003</v>
      </c>
      <c r="C1490">
        <v>1</v>
      </c>
      <c r="D1490">
        <v>0</v>
      </c>
      <c r="E1490">
        <v>2</v>
      </c>
      <c r="F1490">
        <v>15.1031</v>
      </c>
      <c r="G1490">
        <v>310.55500000000001</v>
      </c>
      <c r="H1490">
        <v>0.77088400000000001</v>
      </c>
      <c r="I1490" t="s">
        <v>106</v>
      </c>
      <c r="J1490" t="s">
        <v>106</v>
      </c>
    </row>
    <row r="1491" spans="1:10" x14ac:dyDescent="0.3">
      <c r="A1491">
        <v>2</v>
      </c>
      <c r="B1491">
        <v>2004</v>
      </c>
      <c r="C1491">
        <v>1</v>
      </c>
      <c r="D1491">
        <v>0</v>
      </c>
      <c r="E1491">
        <v>2</v>
      </c>
      <c r="F1491">
        <v>11.5791</v>
      </c>
      <c r="G1491">
        <v>222.26599999999999</v>
      </c>
      <c r="H1491">
        <v>0.84881200000000001</v>
      </c>
      <c r="I1491" t="s">
        <v>106</v>
      </c>
      <c r="J1491" t="s">
        <v>106</v>
      </c>
    </row>
    <row r="1492" spans="1:10" x14ac:dyDescent="0.3">
      <c r="A1492">
        <v>2</v>
      </c>
      <c r="B1492">
        <v>2005</v>
      </c>
      <c r="C1492">
        <v>1</v>
      </c>
      <c r="D1492">
        <v>0</v>
      </c>
      <c r="E1492">
        <v>2</v>
      </c>
      <c r="F1492">
        <v>4.1953100000000001</v>
      </c>
      <c r="G1492">
        <v>135.16499999999999</v>
      </c>
      <c r="H1492">
        <v>0.64662299999999995</v>
      </c>
      <c r="I1492" t="s">
        <v>106</v>
      </c>
      <c r="J1492" t="s">
        <v>106</v>
      </c>
    </row>
    <row r="1493" spans="1:10" x14ac:dyDescent="0.3">
      <c r="A1493">
        <v>2</v>
      </c>
      <c r="B1493">
        <v>2006</v>
      </c>
      <c r="C1493">
        <v>1</v>
      </c>
      <c r="D1493">
        <v>0</v>
      </c>
      <c r="E1493">
        <v>2</v>
      </c>
      <c r="F1493">
        <v>11.243399999999999</v>
      </c>
      <c r="G1493">
        <v>215.43799999999999</v>
      </c>
      <c r="H1493">
        <v>1.0185500000000001</v>
      </c>
      <c r="I1493" t="s">
        <v>106</v>
      </c>
      <c r="J1493" t="s">
        <v>106</v>
      </c>
    </row>
    <row r="1494" spans="1:10" x14ac:dyDescent="0.3">
      <c r="A1494">
        <v>2</v>
      </c>
      <c r="B1494">
        <v>2007</v>
      </c>
      <c r="C1494">
        <v>1</v>
      </c>
      <c r="D1494">
        <v>0</v>
      </c>
      <c r="E1494">
        <v>2</v>
      </c>
      <c r="F1494">
        <v>5.2021899999999999</v>
      </c>
      <c r="G1494">
        <v>177.387</v>
      </c>
      <c r="H1494">
        <v>0.60204000000000002</v>
      </c>
      <c r="I1494" t="s">
        <v>106</v>
      </c>
      <c r="J1494" t="s">
        <v>106</v>
      </c>
    </row>
    <row r="1495" spans="1:10" x14ac:dyDescent="0.3">
      <c r="A1495">
        <v>2</v>
      </c>
      <c r="B1495">
        <v>2008</v>
      </c>
      <c r="C1495">
        <v>1</v>
      </c>
      <c r="D1495">
        <v>0</v>
      </c>
      <c r="E1495">
        <v>2</v>
      </c>
      <c r="F1495">
        <v>5.03437</v>
      </c>
      <c r="G1495">
        <v>113.503</v>
      </c>
      <c r="H1495">
        <v>0.50603799999999999</v>
      </c>
      <c r="I1495" t="s">
        <v>106</v>
      </c>
      <c r="J1495" t="s">
        <v>106</v>
      </c>
    </row>
    <row r="1496" spans="1:10" x14ac:dyDescent="0.3">
      <c r="A1496">
        <v>2</v>
      </c>
      <c r="B1496">
        <v>2009</v>
      </c>
      <c r="C1496">
        <v>1</v>
      </c>
      <c r="D1496">
        <v>0</v>
      </c>
      <c r="E1496">
        <v>2</v>
      </c>
      <c r="F1496">
        <v>3.1884399999999999</v>
      </c>
      <c r="G1496">
        <v>318.79399999999998</v>
      </c>
      <c r="H1496">
        <v>0.17499100000000001</v>
      </c>
      <c r="I1496" t="s">
        <v>106</v>
      </c>
      <c r="J1496" t="s">
        <v>106</v>
      </c>
    </row>
    <row r="1497" spans="1:10" x14ac:dyDescent="0.3">
      <c r="A1497">
        <v>2</v>
      </c>
      <c r="B1497">
        <v>2010</v>
      </c>
      <c r="C1497">
        <v>1</v>
      </c>
      <c r="D1497">
        <v>0</v>
      </c>
      <c r="E1497">
        <v>2</v>
      </c>
      <c r="F1497">
        <v>6.8803099999999997</v>
      </c>
      <c r="G1497">
        <v>31.296800000000001</v>
      </c>
      <c r="H1497">
        <v>1.41865</v>
      </c>
      <c r="I1497" t="s">
        <v>106</v>
      </c>
      <c r="J1497" t="s">
        <v>106</v>
      </c>
    </row>
    <row r="1498" spans="1:10" x14ac:dyDescent="0.3">
      <c r="A1498">
        <v>2</v>
      </c>
      <c r="B1498">
        <v>2011</v>
      </c>
      <c r="C1498">
        <v>1</v>
      </c>
      <c r="D1498">
        <v>0</v>
      </c>
      <c r="E1498">
        <v>2</v>
      </c>
      <c r="F1498">
        <v>9.3975000000000009</v>
      </c>
      <c r="G1498">
        <v>306.3</v>
      </c>
      <c r="H1498">
        <v>0.56044899999999997</v>
      </c>
      <c r="I1498" t="s">
        <v>106</v>
      </c>
      <c r="J1498" t="s">
        <v>106</v>
      </c>
    </row>
    <row r="1499" spans="1:10" x14ac:dyDescent="0.3">
      <c r="A1499">
        <v>2</v>
      </c>
      <c r="B1499">
        <v>2012</v>
      </c>
      <c r="C1499">
        <v>1</v>
      </c>
      <c r="D1499">
        <v>0</v>
      </c>
      <c r="E1499">
        <v>2</v>
      </c>
      <c r="F1499">
        <v>16.781199999999998</v>
      </c>
      <c r="G1499">
        <v>200.14</v>
      </c>
      <c r="H1499">
        <v>1.02685</v>
      </c>
      <c r="I1499" t="s">
        <v>106</v>
      </c>
      <c r="J1499" t="s">
        <v>106</v>
      </c>
    </row>
    <row r="1500" spans="1:10" x14ac:dyDescent="0.3">
      <c r="A1500">
        <v>2</v>
      </c>
      <c r="B1500">
        <v>2013</v>
      </c>
      <c r="C1500">
        <v>1</v>
      </c>
      <c r="D1500">
        <v>0</v>
      </c>
      <c r="E1500">
        <v>2</v>
      </c>
      <c r="F1500">
        <v>7.0481199999999999</v>
      </c>
      <c r="G1500">
        <v>257.51799999999997</v>
      </c>
      <c r="H1500">
        <v>0.33949499999999999</v>
      </c>
      <c r="I1500" t="s">
        <v>106</v>
      </c>
      <c r="J1500" t="s">
        <v>106</v>
      </c>
    </row>
    <row r="1501" spans="1:10" x14ac:dyDescent="0.3">
      <c r="A1501">
        <v>2</v>
      </c>
      <c r="B1501">
        <v>2014</v>
      </c>
      <c r="C1501">
        <v>1</v>
      </c>
      <c r="D1501">
        <v>0</v>
      </c>
      <c r="E1501">
        <v>2</v>
      </c>
      <c r="F1501">
        <v>12.250299999999999</v>
      </c>
      <c r="G1501">
        <v>302.14499999999998</v>
      </c>
      <c r="H1501">
        <v>0.42058600000000002</v>
      </c>
      <c r="I1501" t="s">
        <v>106</v>
      </c>
      <c r="J1501" t="s">
        <v>106</v>
      </c>
    </row>
    <row r="1502" spans="1:10" x14ac:dyDescent="0.3">
      <c r="A1502">
        <v>2</v>
      </c>
      <c r="B1502">
        <v>2015</v>
      </c>
      <c r="C1502">
        <v>1</v>
      </c>
      <c r="D1502">
        <v>0</v>
      </c>
      <c r="E1502">
        <v>2</v>
      </c>
      <c r="F1502">
        <v>13.257199999999999</v>
      </c>
      <c r="G1502">
        <v>400.78699999999998</v>
      </c>
      <c r="H1502">
        <v>0.76793999999999996</v>
      </c>
      <c r="I1502" t="s">
        <v>106</v>
      </c>
      <c r="J1502" t="s">
        <v>106</v>
      </c>
    </row>
    <row r="1503" spans="1:10" x14ac:dyDescent="0.3">
      <c r="A1503">
        <v>2</v>
      </c>
      <c r="B1503">
        <v>2016</v>
      </c>
      <c r="C1503">
        <v>1</v>
      </c>
      <c r="D1503">
        <v>0</v>
      </c>
      <c r="E1503">
        <v>2</v>
      </c>
      <c r="F1503">
        <v>18.459399999999999</v>
      </c>
      <c r="G1503">
        <v>388.55900000000003</v>
      </c>
      <c r="H1503">
        <v>0.43968000000000002</v>
      </c>
      <c r="I1503" t="s">
        <v>106</v>
      </c>
      <c r="J1503" t="s">
        <v>106</v>
      </c>
    </row>
    <row r="1504" spans="1:10" x14ac:dyDescent="0.3">
      <c r="A1504">
        <v>2</v>
      </c>
      <c r="B1504">
        <v>2017</v>
      </c>
      <c r="C1504">
        <v>1</v>
      </c>
      <c r="D1504">
        <v>0</v>
      </c>
      <c r="E1504">
        <v>2</v>
      </c>
      <c r="F1504">
        <v>28.695900000000002</v>
      </c>
      <c r="G1504">
        <v>68.805000000000007</v>
      </c>
      <c r="H1504">
        <v>2.6242700000000001</v>
      </c>
      <c r="I1504" t="s">
        <v>106</v>
      </c>
      <c r="J1504" t="s">
        <v>106</v>
      </c>
    </row>
    <row r="1505" spans="1:10" x14ac:dyDescent="0.3">
      <c r="A1505">
        <v>2</v>
      </c>
      <c r="B1505">
        <v>2018</v>
      </c>
      <c r="C1505">
        <v>1</v>
      </c>
      <c r="D1505">
        <v>0</v>
      </c>
      <c r="E1505">
        <v>2</v>
      </c>
      <c r="F1505">
        <v>20.640899999999998</v>
      </c>
      <c r="G1505">
        <v>118.075</v>
      </c>
      <c r="H1505">
        <v>1.33622</v>
      </c>
      <c r="I1505" t="s">
        <v>106</v>
      </c>
      <c r="J1505" t="s">
        <v>106</v>
      </c>
    </row>
    <row r="1506" spans="1:10" x14ac:dyDescent="0.3">
      <c r="A1506">
        <v>3</v>
      </c>
      <c r="B1506">
        <v>1985</v>
      </c>
      <c r="C1506">
        <v>1</v>
      </c>
      <c r="D1506">
        <v>0</v>
      </c>
      <c r="E1506">
        <v>2</v>
      </c>
      <c r="F1506">
        <v>2</v>
      </c>
      <c r="G1506">
        <v>1.0884</v>
      </c>
      <c r="H1506">
        <v>6.0195800000000004</v>
      </c>
      <c r="I1506" t="s">
        <v>106</v>
      </c>
      <c r="J1506" t="s">
        <v>703</v>
      </c>
    </row>
    <row r="1507" spans="1:10" x14ac:dyDescent="0.3">
      <c r="A1507">
        <v>3</v>
      </c>
      <c r="B1507">
        <v>1987</v>
      </c>
      <c r="C1507">
        <v>1</v>
      </c>
      <c r="D1507">
        <v>0</v>
      </c>
      <c r="E1507">
        <v>2</v>
      </c>
      <c r="F1507">
        <v>1</v>
      </c>
      <c r="G1507">
        <v>10.221399999999999</v>
      </c>
      <c r="H1507">
        <v>0.897142</v>
      </c>
      <c r="I1507" t="s">
        <v>106</v>
      </c>
      <c r="J1507" t="s">
        <v>703</v>
      </c>
    </row>
    <row r="1508" spans="1:10" x14ac:dyDescent="0.3">
      <c r="A1508">
        <v>3</v>
      </c>
      <c r="B1508">
        <v>1988</v>
      </c>
      <c r="C1508">
        <v>1</v>
      </c>
      <c r="D1508">
        <v>0</v>
      </c>
      <c r="E1508">
        <v>2</v>
      </c>
      <c r="F1508">
        <v>2</v>
      </c>
      <c r="G1508">
        <v>57.655700000000003</v>
      </c>
      <c r="H1508">
        <v>0.37625199999999998</v>
      </c>
      <c r="I1508" t="s">
        <v>106</v>
      </c>
      <c r="J1508" t="s">
        <v>703</v>
      </c>
    </row>
    <row r="1509" spans="1:10" x14ac:dyDescent="0.3">
      <c r="A1509">
        <v>3</v>
      </c>
      <c r="B1509">
        <v>1989</v>
      </c>
      <c r="C1509">
        <v>1</v>
      </c>
      <c r="D1509">
        <v>0</v>
      </c>
      <c r="E1509">
        <v>2</v>
      </c>
      <c r="F1509">
        <v>4</v>
      </c>
      <c r="G1509">
        <v>7.56935</v>
      </c>
      <c r="H1509">
        <v>3.93181</v>
      </c>
      <c r="I1509" t="s">
        <v>106</v>
      </c>
      <c r="J1509" t="s">
        <v>703</v>
      </c>
    </row>
    <row r="1510" spans="1:10" x14ac:dyDescent="0.3">
      <c r="A1510">
        <v>3</v>
      </c>
      <c r="B1510">
        <v>1991</v>
      </c>
      <c r="C1510">
        <v>1</v>
      </c>
      <c r="D1510">
        <v>0</v>
      </c>
      <c r="E1510">
        <v>2</v>
      </c>
      <c r="F1510">
        <v>1</v>
      </c>
      <c r="G1510">
        <v>13.6203</v>
      </c>
      <c r="H1510">
        <v>0.48885200000000001</v>
      </c>
      <c r="I1510" t="s">
        <v>106</v>
      </c>
      <c r="J1510" t="s">
        <v>703</v>
      </c>
    </row>
    <row r="1511" spans="1:10" x14ac:dyDescent="0.3">
      <c r="A1511">
        <v>3</v>
      </c>
      <c r="B1511">
        <v>1992</v>
      </c>
      <c r="C1511">
        <v>1</v>
      </c>
      <c r="D1511">
        <v>0</v>
      </c>
      <c r="E1511">
        <v>2</v>
      </c>
      <c r="F1511">
        <v>2</v>
      </c>
      <c r="G1511">
        <v>10.761200000000001</v>
      </c>
      <c r="H1511">
        <v>1.15232</v>
      </c>
      <c r="I1511" t="s">
        <v>106</v>
      </c>
      <c r="J1511" t="s">
        <v>703</v>
      </c>
    </row>
    <row r="1512" spans="1:10" x14ac:dyDescent="0.3">
      <c r="A1512">
        <v>3</v>
      </c>
      <c r="B1512">
        <v>1995</v>
      </c>
      <c r="C1512">
        <v>1</v>
      </c>
      <c r="D1512">
        <v>0</v>
      </c>
      <c r="E1512">
        <v>2</v>
      </c>
      <c r="F1512">
        <v>2</v>
      </c>
      <c r="G1512">
        <v>3.9736600000000002</v>
      </c>
      <c r="H1512">
        <v>3.9710399999999999</v>
      </c>
      <c r="I1512" t="s">
        <v>106</v>
      </c>
      <c r="J1512" t="s">
        <v>703</v>
      </c>
    </row>
    <row r="1513" spans="1:10" x14ac:dyDescent="0.3">
      <c r="A1513">
        <v>3</v>
      </c>
      <c r="B1513">
        <v>1996</v>
      </c>
      <c r="C1513">
        <v>1</v>
      </c>
      <c r="D1513">
        <v>0</v>
      </c>
      <c r="E1513">
        <v>2</v>
      </c>
      <c r="F1513">
        <v>10.735099999999999</v>
      </c>
      <c r="G1513">
        <v>19.2179</v>
      </c>
      <c r="H1513">
        <v>3.54867</v>
      </c>
      <c r="I1513" t="s">
        <v>106</v>
      </c>
      <c r="J1513" t="s">
        <v>106</v>
      </c>
    </row>
    <row r="1514" spans="1:10" x14ac:dyDescent="0.3">
      <c r="A1514">
        <v>3</v>
      </c>
      <c r="B1514">
        <v>1998</v>
      </c>
      <c r="C1514">
        <v>1</v>
      </c>
      <c r="D1514">
        <v>0</v>
      </c>
      <c r="E1514">
        <v>2</v>
      </c>
      <c r="F1514">
        <v>7.3703500000000002</v>
      </c>
      <c r="G1514">
        <v>26.0442</v>
      </c>
      <c r="H1514">
        <v>2.25298</v>
      </c>
      <c r="I1514" t="s">
        <v>106</v>
      </c>
      <c r="J1514" t="s">
        <v>106</v>
      </c>
    </row>
    <row r="1515" spans="1:10" x14ac:dyDescent="0.3">
      <c r="A1515">
        <v>3</v>
      </c>
      <c r="B1515">
        <v>1999</v>
      </c>
      <c r="C1515">
        <v>1</v>
      </c>
      <c r="D1515">
        <v>0</v>
      </c>
      <c r="E1515">
        <v>2</v>
      </c>
      <c r="F1515">
        <v>19.547499999999999</v>
      </c>
      <c r="G1515">
        <v>330.74599999999998</v>
      </c>
      <c r="H1515">
        <v>0.60762099999999997</v>
      </c>
      <c r="I1515" t="s">
        <v>106</v>
      </c>
      <c r="J1515" t="s">
        <v>106</v>
      </c>
    </row>
    <row r="1516" spans="1:10" x14ac:dyDescent="0.3">
      <c r="A1516">
        <v>3</v>
      </c>
      <c r="B1516">
        <v>2000</v>
      </c>
      <c r="C1516">
        <v>1</v>
      </c>
      <c r="D1516">
        <v>0</v>
      </c>
      <c r="E1516">
        <v>2</v>
      </c>
      <c r="F1516">
        <v>7.6908000000000003</v>
      </c>
      <c r="G1516">
        <v>67.158600000000007</v>
      </c>
      <c r="H1516">
        <v>0.617815</v>
      </c>
      <c r="I1516" t="s">
        <v>106</v>
      </c>
      <c r="J1516" t="s">
        <v>106</v>
      </c>
    </row>
    <row r="1517" spans="1:10" x14ac:dyDescent="0.3">
      <c r="A1517">
        <v>3</v>
      </c>
      <c r="B1517">
        <v>2001</v>
      </c>
      <c r="C1517">
        <v>1</v>
      </c>
      <c r="D1517">
        <v>0</v>
      </c>
      <c r="E1517">
        <v>2</v>
      </c>
      <c r="F1517">
        <v>28.840499999999999</v>
      </c>
      <c r="G1517">
        <v>170.79400000000001</v>
      </c>
      <c r="H1517">
        <v>1.11968</v>
      </c>
      <c r="I1517" t="s">
        <v>106</v>
      </c>
      <c r="J1517" t="s">
        <v>106</v>
      </c>
    </row>
    <row r="1518" spans="1:10" x14ac:dyDescent="0.3">
      <c r="A1518">
        <v>3</v>
      </c>
      <c r="B1518">
        <v>2002</v>
      </c>
      <c r="C1518">
        <v>1</v>
      </c>
      <c r="D1518">
        <v>0</v>
      </c>
      <c r="E1518">
        <v>2</v>
      </c>
      <c r="F1518">
        <v>4.00563</v>
      </c>
      <c r="G1518">
        <v>40.3904</v>
      </c>
      <c r="H1518">
        <v>0.76578500000000005</v>
      </c>
      <c r="I1518" t="s">
        <v>106</v>
      </c>
      <c r="J1518" t="s">
        <v>106</v>
      </c>
    </row>
    <row r="1519" spans="1:10" x14ac:dyDescent="0.3">
      <c r="A1519">
        <v>3</v>
      </c>
      <c r="B1519">
        <v>2003</v>
      </c>
      <c r="C1519">
        <v>1</v>
      </c>
      <c r="D1519">
        <v>0</v>
      </c>
      <c r="E1519">
        <v>2</v>
      </c>
      <c r="F1519">
        <v>4.8067500000000001</v>
      </c>
      <c r="G1519">
        <v>15.866199999999999</v>
      </c>
      <c r="H1519">
        <v>3.1812499999999999</v>
      </c>
      <c r="I1519" t="s">
        <v>106</v>
      </c>
      <c r="J1519" t="s">
        <v>106</v>
      </c>
    </row>
    <row r="1520" spans="1:10" x14ac:dyDescent="0.3">
      <c r="A1520">
        <v>3</v>
      </c>
      <c r="B1520">
        <v>2004</v>
      </c>
      <c r="C1520">
        <v>1</v>
      </c>
      <c r="D1520">
        <v>0</v>
      </c>
      <c r="E1520">
        <v>2</v>
      </c>
      <c r="F1520">
        <v>7.0499000000000001</v>
      </c>
      <c r="G1520">
        <v>43.765500000000003</v>
      </c>
      <c r="H1520">
        <v>1.27677</v>
      </c>
      <c r="I1520" t="s">
        <v>106</v>
      </c>
      <c r="J1520" t="s">
        <v>106</v>
      </c>
    </row>
    <row r="1521" spans="1:10" x14ac:dyDescent="0.3">
      <c r="A1521">
        <v>3</v>
      </c>
      <c r="B1521">
        <v>2005</v>
      </c>
      <c r="C1521">
        <v>1</v>
      </c>
      <c r="D1521">
        <v>0</v>
      </c>
      <c r="E1521">
        <v>2</v>
      </c>
      <c r="F1521">
        <v>12.6578</v>
      </c>
      <c r="G1521">
        <v>117.24</v>
      </c>
      <c r="H1521">
        <v>0.70904400000000001</v>
      </c>
      <c r="I1521" t="s">
        <v>106</v>
      </c>
      <c r="J1521" t="s">
        <v>106</v>
      </c>
    </row>
    <row r="1522" spans="1:10" x14ac:dyDescent="0.3">
      <c r="A1522">
        <v>3</v>
      </c>
      <c r="B1522">
        <v>2006</v>
      </c>
      <c r="C1522">
        <v>1</v>
      </c>
      <c r="D1522">
        <v>0</v>
      </c>
      <c r="E1522">
        <v>2</v>
      </c>
      <c r="F1522">
        <v>4.4863</v>
      </c>
      <c r="G1522">
        <v>17.368099999999998</v>
      </c>
      <c r="H1522">
        <v>1.6507700000000001</v>
      </c>
      <c r="I1522" t="s">
        <v>106</v>
      </c>
      <c r="J1522" t="s">
        <v>106</v>
      </c>
    </row>
    <row r="1523" spans="1:10" x14ac:dyDescent="0.3">
      <c r="A1523">
        <v>3</v>
      </c>
      <c r="B1523">
        <v>2007</v>
      </c>
      <c r="C1523">
        <v>1</v>
      </c>
      <c r="D1523">
        <v>0</v>
      </c>
      <c r="E1523">
        <v>2</v>
      </c>
      <c r="F1523">
        <v>19.227</v>
      </c>
      <c r="G1523">
        <v>189.32400000000001</v>
      </c>
      <c r="H1523">
        <v>0.65591299999999997</v>
      </c>
      <c r="I1523" t="s">
        <v>106</v>
      </c>
      <c r="J1523" t="s">
        <v>106</v>
      </c>
    </row>
    <row r="1524" spans="1:10" x14ac:dyDescent="0.3">
      <c r="A1524">
        <v>3</v>
      </c>
      <c r="B1524">
        <v>2008</v>
      </c>
      <c r="C1524">
        <v>1</v>
      </c>
      <c r="D1524">
        <v>0</v>
      </c>
      <c r="E1524">
        <v>2</v>
      </c>
      <c r="F1524">
        <v>10.895300000000001</v>
      </c>
      <c r="G1524">
        <v>78.771000000000001</v>
      </c>
      <c r="H1524">
        <v>0.79029199999999999</v>
      </c>
      <c r="I1524" t="s">
        <v>106</v>
      </c>
      <c r="J1524" t="s">
        <v>106</v>
      </c>
    </row>
    <row r="1525" spans="1:10" x14ac:dyDescent="0.3">
      <c r="A1525">
        <v>3</v>
      </c>
      <c r="B1525">
        <v>2009</v>
      </c>
      <c r="C1525">
        <v>1</v>
      </c>
      <c r="D1525">
        <v>0</v>
      </c>
      <c r="E1525">
        <v>2</v>
      </c>
      <c r="F1525">
        <v>22.2713</v>
      </c>
      <c r="G1525">
        <v>128.977</v>
      </c>
      <c r="H1525">
        <v>1.54884</v>
      </c>
      <c r="I1525" t="s">
        <v>106</v>
      </c>
      <c r="J1525" t="s">
        <v>106</v>
      </c>
    </row>
    <row r="1526" spans="1:10" x14ac:dyDescent="0.3">
      <c r="A1526">
        <v>3</v>
      </c>
      <c r="B1526">
        <v>2010</v>
      </c>
      <c r="C1526">
        <v>1</v>
      </c>
      <c r="D1526">
        <v>0</v>
      </c>
      <c r="E1526">
        <v>2</v>
      </c>
      <c r="F1526">
        <v>6.8896800000000002</v>
      </c>
      <c r="G1526">
        <v>21.6355</v>
      </c>
      <c r="H1526">
        <v>3.26145</v>
      </c>
      <c r="I1526" t="s">
        <v>106</v>
      </c>
      <c r="J1526" t="s">
        <v>106</v>
      </c>
    </row>
    <row r="1527" spans="1:10" x14ac:dyDescent="0.3">
      <c r="A1527">
        <v>3</v>
      </c>
      <c r="B1527">
        <v>2011</v>
      </c>
      <c r="C1527">
        <v>1</v>
      </c>
      <c r="D1527">
        <v>0</v>
      </c>
      <c r="E1527">
        <v>2</v>
      </c>
      <c r="F1527">
        <v>16.022500000000001</v>
      </c>
      <c r="G1527">
        <v>271.18</v>
      </c>
      <c r="H1527">
        <v>0.47386200000000001</v>
      </c>
      <c r="I1527" t="s">
        <v>106</v>
      </c>
      <c r="J1527" t="s">
        <v>106</v>
      </c>
    </row>
    <row r="1528" spans="1:10" x14ac:dyDescent="0.3">
      <c r="A1528">
        <v>3</v>
      </c>
      <c r="B1528">
        <v>2012</v>
      </c>
      <c r="C1528">
        <v>1</v>
      </c>
      <c r="D1528">
        <v>0</v>
      </c>
      <c r="E1528">
        <v>2</v>
      </c>
      <c r="F1528">
        <v>22.591699999999999</v>
      </c>
      <c r="G1528">
        <v>57.155200000000001</v>
      </c>
      <c r="H1528">
        <v>6.4030800000000001</v>
      </c>
      <c r="I1528" t="s">
        <v>106</v>
      </c>
      <c r="J1528" t="s">
        <v>106</v>
      </c>
    </row>
    <row r="1529" spans="1:10" x14ac:dyDescent="0.3">
      <c r="A1529">
        <v>4</v>
      </c>
      <c r="B1529">
        <v>2000</v>
      </c>
      <c r="C1529">
        <v>1</v>
      </c>
      <c r="D1529">
        <v>0</v>
      </c>
      <c r="E1529">
        <v>2</v>
      </c>
      <c r="F1529">
        <v>7.1492800000000001</v>
      </c>
      <c r="G1529">
        <v>306.62900000000002</v>
      </c>
      <c r="H1529">
        <v>0.254886</v>
      </c>
      <c r="I1529" t="s">
        <v>106</v>
      </c>
      <c r="J1529" t="s">
        <v>106</v>
      </c>
    </row>
    <row r="1530" spans="1:10" x14ac:dyDescent="0.3">
      <c r="A1530">
        <v>4</v>
      </c>
      <c r="B1530">
        <v>2001</v>
      </c>
      <c r="C1530">
        <v>1</v>
      </c>
      <c r="D1530">
        <v>0</v>
      </c>
      <c r="E1530">
        <v>2</v>
      </c>
      <c r="F1530">
        <v>11.6464</v>
      </c>
      <c r="G1530">
        <v>405.13299999999998</v>
      </c>
      <c r="H1530">
        <v>0.44469999999999998</v>
      </c>
      <c r="I1530" t="s">
        <v>106</v>
      </c>
      <c r="J1530" t="s">
        <v>106</v>
      </c>
    </row>
    <row r="1531" spans="1:10" x14ac:dyDescent="0.3">
      <c r="A1531">
        <v>4</v>
      </c>
      <c r="B1531">
        <v>2002</v>
      </c>
      <c r="C1531">
        <v>1</v>
      </c>
      <c r="D1531">
        <v>0</v>
      </c>
      <c r="E1531">
        <v>2</v>
      </c>
      <c r="F1531">
        <v>9.2248800000000006</v>
      </c>
      <c r="G1531">
        <v>222.833</v>
      </c>
      <c r="H1531">
        <v>0.27645900000000001</v>
      </c>
      <c r="I1531" t="s">
        <v>106</v>
      </c>
      <c r="J1531" t="s">
        <v>106</v>
      </c>
    </row>
    <row r="1532" spans="1:10" x14ac:dyDescent="0.3">
      <c r="A1532">
        <v>4</v>
      </c>
      <c r="B1532">
        <v>2003</v>
      </c>
      <c r="C1532">
        <v>1</v>
      </c>
      <c r="D1532">
        <v>0</v>
      </c>
      <c r="E1532">
        <v>2</v>
      </c>
      <c r="F1532">
        <v>14.8751</v>
      </c>
      <c r="G1532">
        <v>131.98099999999999</v>
      </c>
      <c r="H1532">
        <v>2.23597</v>
      </c>
      <c r="I1532" t="s">
        <v>106</v>
      </c>
      <c r="J1532" t="s">
        <v>106</v>
      </c>
    </row>
    <row r="1533" spans="1:10" x14ac:dyDescent="0.3">
      <c r="A1533">
        <v>4</v>
      </c>
      <c r="B1533">
        <v>2004</v>
      </c>
      <c r="C1533">
        <v>1</v>
      </c>
      <c r="D1533">
        <v>0</v>
      </c>
      <c r="E1533">
        <v>2</v>
      </c>
      <c r="F1533">
        <v>14.0679</v>
      </c>
      <c r="G1533">
        <v>103.557</v>
      </c>
      <c r="H1533">
        <v>1.0308200000000001</v>
      </c>
      <c r="I1533" t="s">
        <v>106</v>
      </c>
      <c r="J1533" t="s">
        <v>106</v>
      </c>
    </row>
    <row r="1534" spans="1:10" x14ac:dyDescent="0.3">
      <c r="A1534">
        <v>4</v>
      </c>
      <c r="B1534">
        <v>2005</v>
      </c>
      <c r="C1534">
        <v>1</v>
      </c>
      <c r="D1534">
        <v>0</v>
      </c>
      <c r="E1534">
        <v>2</v>
      </c>
      <c r="F1534">
        <v>9.4555000000000007</v>
      </c>
      <c r="G1534">
        <v>210.83699999999999</v>
      </c>
      <c r="H1534">
        <v>0.29666900000000002</v>
      </c>
      <c r="I1534" t="s">
        <v>106</v>
      </c>
      <c r="J1534" t="s">
        <v>106</v>
      </c>
    </row>
    <row r="1535" spans="1:10" x14ac:dyDescent="0.3">
      <c r="A1535">
        <v>4</v>
      </c>
      <c r="B1535">
        <v>2006</v>
      </c>
      <c r="C1535">
        <v>1</v>
      </c>
      <c r="D1535">
        <v>0</v>
      </c>
      <c r="E1535">
        <v>2</v>
      </c>
      <c r="F1535">
        <v>13.9526</v>
      </c>
      <c r="G1535">
        <v>151.679</v>
      </c>
      <c r="H1535">
        <v>1.17415</v>
      </c>
      <c r="I1535" t="s">
        <v>106</v>
      </c>
      <c r="J1535" t="s">
        <v>106</v>
      </c>
    </row>
    <row r="1536" spans="1:10" x14ac:dyDescent="0.3">
      <c r="A1536">
        <v>4</v>
      </c>
      <c r="B1536">
        <v>2007</v>
      </c>
      <c r="C1536">
        <v>1</v>
      </c>
      <c r="D1536">
        <v>0</v>
      </c>
      <c r="E1536">
        <v>2</v>
      </c>
      <c r="F1536">
        <v>21.447800000000001</v>
      </c>
      <c r="G1536">
        <v>187.114</v>
      </c>
      <c r="H1536">
        <v>0.96901300000000001</v>
      </c>
      <c r="I1536" t="s">
        <v>106</v>
      </c>
      <c r="J1536" t="s">
        <v>106</v>
      </c>
    </row>
    <row r="1537" spans="1:10" x14ac:dyDescent="0.3">
      <c r="A1537">
        <v>4</v>
      </c>
      <c r="B1537">
        <v>2008</v>
      </c>
      <c r="C1537">
        <v>1</v>
      </c>
      <c r="D1537">
        <v>0</v>
      </c>
      <c r="E1537">
        <v>2</v>
      </c>
      <c r="F1537">
        <v>22.3703</v>
      </c>
      <c r="G1537">
        <v>162.81299999999999</v>
      </c>
      <c r="H1537">
        <v>1.06304</v>
      </c>
      <c r="I1537" t="s">
        <v>106</v>
      </c>
      <c r="J1537" t="s">
        <v>106</v>
      </c>
    </row>
    <row r="1538" spans="1:10" x14ac:dyDescent="0.3">
      <c r="A1538">
        <v>4</v>
      </c>
      <c r="B1538">
        <v>2009</v>
      </c>
      <c r="C1538">
        <v>1</v>
      </c>
      <c r="D1538">
        <v>0</v>
      </c>
      <c r="E1538">
        <v>2</v>
      </c>
      <c r="F1538">
        <v>44.3947</v>
      </c>
      <c r="G1538">
        <v>479.94499999999999</v>
      </c>
      <c r="H1538">
        <v>1.2477199999999999</v>
      </c>
      <c r="I1538" t="s">
        <v>106</v>
      </c>
      <c r="J1538" t="s">
        <v>106</v>
      </c>
    </row>
    <row r="1539" spans="1:10" x14ac:dyDescent="0.3">
      <c r="A1539">
        <v>4</v>
      </c>
      <c r="B1539">
        <v>2010</v>
      </c>
      <c r="C1539">
        <v>1</v>
      </c>
      <c r="D1539">
        <v>0</v>
      </c>
      <c r="E1539">
        <v>2</v>
      </c>
      <c r="F1539">
        <v>22.831600000000002</v>
      </c>
      <c r="G1539">
        <v>227.15899999999999</v>
      </c>
      <c r="H1539">
        <v>1.40943</v>
      </c>
      <c r="I1539" t="s">
        <v>106</v>
      </c>
      <c r="J1539" t="s">
        <v>106</v>
      </c>
    </row>
    <row r="1540" spans="1:10" x14ac:dyDescent="0.3">
      <c r="A1540">
        <v>4</v>
      </c>
      <c r="B1540">
        <v>2011</v>
      </c>
      <c r="C1540">
        <v>1</v>
      </c>
      <c r="D1540">
        <v>0</v>
      </c>
      <c r="E1540">
        <v>2</v>
      </c>
      <c r="F1540">
        <v>33.440199999999997</v>
      </c>
      <c r="G1540">
        <v>216.4</v>
      </c>
      <c r="H1540">
        <v>1.0795399999999999</v>
      </c>
      <c r="I1540" t="s">
        <v>106</v>
      </c>
      <c r="J1540" t="s">
        <v>106</v>
      </c>
    </row>
    <row r="1541" spans="1:10" x14ac:dyDescent="0.3">
      <c r="A1541">
        <v>4</v>
      </c>
      <c r="B1541">
        <v>2012</v>
      </c>
      <c r="C1541">
        <v>1</v>
      </c>
      <c r="D1541">
        <v>0</v>
      </c>
      <c r="E1541">
        <v>2</v>
      </c>
      <c r="F1541">
        <v>34.247399999999999</v>
      </c>
      <c r="G1541">
        <v>339.02100000000002</v>
      </c>
      <c r="H1541">
        <v>0.90178000000000003</v>
      </c>
      <c r="I1541" t="s">
        <v>106</v>
      </c>
      <c r="J1541" t="s">
        <v>106</v>
      </c>
    </row>
    <row r="1542" spans="1:10" x14ac:dyDescent="0.3">
      <c r="A1542">
        <v>4</v>
      </c>
      <c r="B1542">
        <v>2013</v>
      </c>
      <c r="C1542">
        <v>1</v>
      </c>
      <c r="D1542">
        <v>0</v>
      </c>
      <c r="E1542">
        <v>2</v>
      </c>
      <c r="F1542">
        <v>22.139700000000001</v>
      </c>
      <c r="G1542">
        <v>404.59800000000001</v>
      </c>
      <c r="H1542">
        <v>1.1786700000000001</v>
      </c>
      <c r="I1542" t="s">
        <v>106</v>
      </c>
      <c r="J1542" t="s">
        <v>106</v>
      </c>
    </row>
    <row r="1543" spans="1:10" x14ac:dyDescent="0.3">
      <c r="A1543">
        <v>4</v>
      </c>
      <c r="B1543">
        <v>2014</v>
      </c>
      <c r="C1543">
        <v>1</v>
      </c>
      <c r="D1543">
        <v>0</v>
      </c>
      <c r="E1543">
        <v>2</v>
      </c>
      <c r="F1543">
        <v>23.2928</v>
      </c>
      <c r="G1543">
        <v>81.869</v>
      </c>
      <c r="H1543">
        <v>2.0781399999999999</v>
      </c>
      <c r="I1543" t="s">
        <v>106</v>
      </c>
      <c r="J1543" t="s">
        <v>106</v>
      </c>
    </row>
    <row r="1544" spans="1:10" x14ac:dyDescent="0.3">
      <c r="A1544">
        <v>4</v>
      </c>
      <c r="B1544">
        <v>2015</v>
      </c>
      <c r="C1544">
        <v>1</v>
      </c>
      <c r="D1544">
        <v>0</v>
      </c>
      <c r="E1544">
        <v>2</v>
      </c>
      <c r="F1544">
        <v>35.746400000000001</v>
      </c>
      <c r="G1544">
        <v>33.259599999999999</v>
      </c>
      <c r="H1544">
        <v>9.9583300000000001</v>
      </c>
      <c r="I1544" t="s">
        <v>106</v>
      </c>
      <c r="J1544" t="s">
        <v>106</v>
      </c>
    </row>
    <row r="1545" spans="1:10" x14ac:dyDescent="0.3">
      <c r="A1545">
        <v>4</v>
      </c>
      <c r="B1545">
        <v>2016</v>
      </c>
      <c r="C1545">
        <v>1</v>
      </c>
      <c r="D1545">
        <v>0</v>
      </c>
      <c r="E1545">
        <v>2</v>
      </c>
      <c r="F1545">
        <v>26.636800000000001</v>
      </c>
      <c r="G1545">
        <v>156.023</v>
      </c>
      <c r="H1545">
        <v>1.5706899999999999</v>
      </c>
      <c r="I1545" t="s">
        <v>106</v>
      </c>
      <c r="J1545" t="s">
        <v>106</v>
      </c>
    </row>
    <row r="1546" spans="1:10" x14ac:dyDescent="0.3">
      <c r="A1546">
        <v>4</v>
      </c>
      <c r="B1546">
        <v>2017</v>
      </c>
      <c r="C1546">
        <v>1</v>
      </c>
      <c r="D1546">
        <v>0</v>
      </c>
      <c r="E1546">
        <v>2</v>
      </c>
      <c r="F1546">
        <v>9.8014399999999995</v>
      </c>
      <c r="G1546">
        <v>46.056699999999999</v>
      </c>
      <c r="H1546">
        <v>1.6803999999999999</v>
      </c>
      <c r="I1546" t="s">
        <v>106</v>
      </c>
      <c r="J1546" t="s">
        <v>106</v>
      </c>
    </row>
    <row r="1547" spans="1:10" x14ac:dyDescent="0.3">
      <c r="A1547">
        <v>4</v>
      </c>
      <c r="B1547">
        <v>2018</v>
      </c>
      <c r="C1547">
        <v>1</v>
      </c>
      <c r="D1547">
        <v>0</v>
      </c>
      <c r="E1547">
        <v>2</v>
      </c>
      <c r="F1547">
        <v>5.1890000000000001</v>
      </c>
      <c r="G1547">
        <v>48.828600000000002</v>
      </c>
      <c r="H1547">
        <v>1.09206</v>
      </c>
      <c r="I1547" t="s">
        <v>106</v>
      </c>
      <c r="J1547" t="s">
        <v>106</v>
      </c>
    </row>
    <row r="1548" spans="1:10" x14ac:dyDescent="0.3">
      <c r="A1548">
        <v>4</v>
      </c>
      <c r="B1548">
        <v>2009</v>
      </c>
      <c r="C1548">
        <v>1</v>
      </c>
      <c r="D1548">
        <v>0</v>
      </c>
      <c r="E1548">
        <v>1</v>
      </c>
      <c r="F1548">
        <v>7.4952199999999998</v>
      </c>
      <c r="G1548">
        <v>7.4223699999999999</v>
      </c>
      <c r="H1548">
        <v>8.8927899999999998</v>
      </c>
      <c r="I1548" t="s">
        <v>106</v>
      </c>
      <c r="J1548" t="s">
        <v>106</v>
      </c>
    </row>
    <row r="1549" spans="1:10" x14ac:dyDescent="0.3">
      <c r="A1549">
        <v>4</v>
      </c>
      <c r="B1549">
        <v>2010</v>
      </c>
      <c r="C1549">
        <v>1</v>
      </c>
      <c r="D1549">
        <v>0</v>
      </c>
      <c r="E1549">
        <v>1</v>
      </c>
      <c r="F1549">
        <v>11.3005</v>
      </c>
      <c r="G1549">
        <v>5.1766300000000003</v>
      </c>
      <c r="H1549">
        <v>8.0275099999999995</v>
      </c>
      <c r="I1549" t="s">
        <v>106</v>
      </c>
      <c r="J1549" t="s">
        <v>106</v>
      </c>
    </row>
    <row r="1550" spans="1:10" x14ac:dyDescent="0.3">
      <c r="A1550">
        <v>4</v>
      </c>
      <c r="B1550">
        <v>2012</v>
      </c>
      <c r="C1550">
        <v>1</v>
      </c>
      <c r="D1550">
        <v>0</v>
      </c>
      <c r="E1550">
        <v>1</v>
      </c>
      <c r="F1550">
        <v>14.7598</v>
      </c>
      <c r="G1550">
        <v>10.1157</v>
      </c>
      <c r="H1550">
        <v>29.205400000000001</v>
      </c>
      <c r="I1550" t="s">
        <v>106</v>
      </c>
      <c r="J1550" t="s">
        <v>106</v>
      </c>
    </row>
    <row r="1551" spans="1:10" x14ac:dyDescent="0.3">
      <c r="A1551">
        <v>4</v>
      </c>
      <c r="B1551">
        <v>2013</v>
      </c>
      <c r="C1551">
        <v>1</v>
      </c>
      <c r="D1551">
        <v>0</v>
      </c>
      <c r="E1551">
        <v>1</v>
      </c>
      <c r="F1551">
        <v>5.5349300000000001</v>
      </c>
      <c r="G1551">
        <v>20.32</v>
      </c>
      <c r="H1551">
        <v>1.3689</v>
      </c>
      <c r="I1551" t="s">
        <v>106</v>
      </c>
      <c r="J1551" t="s">
        <v>106</v>
      </c>
    </row>
    <row r="1552" spans="1:10" x14ac:dyDescent="0.3">
      <c r="A1552">
        <v>4</v>
      </c>
      <c r="B1552">
        <v>2014</v>
      </c>
      <c r="C1552">
        <v>1</v>
      </c>
      <c r="D1552">
        <v>0</v>
      </c>
      <c r="E1552">
        <v>1</v>
      </c>
      <c r="F1552">
        <v>2.0756000000000001</v>
      </c>
      <c r="G1552">
        <v>5.4939099999999996</v>
      </c>
      <c r="H1552">
        <v>1.7289000000000001</v>
      </c>
      <c r="I1552" t="s">
        <v>106</v>
      </c>
      <c r="J1552" t="s">
        <v>106</v>
      </c>
    </row>
    <row r="1553" spans="1:10" x14ac:dyDescent="0.3">
      <c r="A1553">
        <v>4</v>
      </c>
      <c r="B1553">
        <v>2015</v>
      </c>
      <c r="C1553">
        <v>1</v>
      </c>
      <c r="D1553">
        <v>0</v>
      </c>
      <c r="E1553">
        <v>1</v>
      </c>
      <c r="F1553">
        <v>3.8052600000000001</v>
      </c>
      <c r="G1553">
        <v>5.3121400000000003</v>
      </c>
      <c r="H1553">
        <v>6.8906799999999997</v>
      </c>
      <c r="I1553" t="s">
        <v>106</v>
      </c>
      <c r="J1553" t="s">
        <v>106</v>
      </c>
    </row>
    <row r="1554" spans="1:10" x14ac:dyDescent="0.3">
      <c r="A1554">
        <v>4</v>
      </c>
      <c r="B1554">
        <v>2016</v>
      </c>
      <c r="C1554">
        <v>1</v>
      </c>
      <c r="D1554">
        <v>0</v>
      </c>
      <c r="E1554">
        <v>1</v>
      </c>
      <c r="F1554">
        <v>49.929699999999997</v>
      </c>
      <c r="G1554">
        <v>20.092300000000002</v>
      </c>
      <c r="H1554">
        <v>14.758100000000001</v>
      </c>
      <c r="I1554" t="s">
        <v>106</v>
      </c>
      <c r="J1554" t="s">
        <v>106</v>
      </c>
    </row>
    <row r="1555" spans="1:10" x14ac:dyDescent="0.3">
      <c r="A1555">
        <v>4</v>
      </c>
      <c r="B1555">
        <v>2017</v>
      </c>
      <c r="C1555">
        <v>1</v>
      </c>
      <c r="D1555">
        <v>0</v>
      </c>
      <c r="E1555">
        <v>1</v>
      </c>
      <c r="F1555">
        <v>7.0339700000000001</v>
      </c>
      <c r="G1555">
        <v>33.6509</v>
      </c>
      <c r="H1555">
        <v>3.2568299999999999</v>
      </c>
      <c r="I1555" t="s">
        <v>106</v>
      </c>
      <c r="J1555" t="s">
        <v>106</v>
      </c>
    </row>
    <row r="1556" spans="1:10" x14ac:dyDescent="0.3">
      <c r="A1556">
        <v>6</v>
      </c>
      <c r="B1556">
        <v>2012</v>
      </c>
      <c r="C1556">
        <v>1</v>
      </c>
      <c r="D1556">
        <v>0</v>
      </c>
      <c r="E1556">
        <v>0</v>
      </c>
      <c r="F1556">
        <v>50</v>
      </c>
      <c r="G1556">
        <v>150.596</v>
      </c>
      <c r="H1556">
        <v>4.5836800000000002</v>
      </c>
      <c r="I1556" t="s">
        <v>106</v>
      </c>
      <c r="J1556" t="s">
        <v>106</v>
      </c>
    </row>
    <row r="1557" spans="1:10" x14ac:dyDescent="0.3">
      <c r="A1557">
        <v>8</v>
      </c>
      <c r="B1557">
        <v>1988</v>
      </c>
      <c r="C1557">
        <v>1</v>
      </c>
      <c r="D1557">
        <v>0</v>
      </c>
      <c r="E1557">
        <v>0</v>
      </c>
      <c r="F1557">
        <v>6</v>
      </c>
      <c r="G1557">
        <v>7.7359900000000001</v>
      </c>
      <c r="H1557">
        <v>6.5354000000000001</v>
      </c>
      <c r="I1557" t="s">
        <v>106</v>
      </c>
      <c r="J1557" t="s">
        <v>703</v>
      </c>
    </row>
    <row r="1558" spans="1:10" x14ac:dyDescent="0.3">
      <c r="A1558">
        <v>8</v>
      </c>
      <c r="B1558">
        <v>1989</v>
      </c>
      <c r="C1558">
        <v>1</v>
      </c>
      <c r="D1558">
        <v>0</v>
      </c>
      <c r="E1558">
        <v>0</v>
      </c>
      <c r="F1558">
        <v>3</v>
      </c>
      <c r="G1558">
        <v>3.72865</v>
      </c>
      <c r="H1558">
        <v>5.4538599999999997</v>
      </c>
      <c r="I1558" t="s">
        <v>106</v>
      </c>
      <c r="J1558" t="s">
        <v>703</v>
      </c>
    </row>
    <row r="1559" spans="1:10" x14ac:dyDescent="0.3">
      <c r="A1559">
        <v>8</v>
      </c>
      <c r="B1559">
        <v>1990</v>
      </c>
      <c r="C1559">
        <v>1</v>
      </c>
      <c r="D1559">
        <v>0</v>
      </c>
      <c r="E1559">
        <v>0</v>
      </c>
      <c r="F1559">
        <v>8</v>
      </c>
      <c r="G1559">
        <v>10.1661</v>
      </c>
      <c r="H1559">
        <v>9.9256499999999992</v>
      </c>
      <c r="I1559" t="s">
        <v>106</v>
      </c>
      <c r="J1559" t="s">
        <v>703</v>
      </c>
    </row>
    <row r="1560" spans="1:10" x14ac:dyDescent="0.3">
      <c r="A1560">
        <v>8</v>
      </c>
      <c r="B1560">
        <v>1991</v>
      </c>
      <c r="C1560">
        <v>1</v>
      </c>
      <c r="D1560">
        <v>0</v>
      </c>
      <c r="E1560">
        <v>0</v>
      </c>
      <c r="F1560">
        <v>6.5150699999999997</v>
      </c>
      <c r="G1560">
        <v>8.1289700000000007</v>
      </c>
      <c r="H1560">
        <v>3.13944</v>
      </c>
      <c r="I1560" t="s">
        <v>106</v>
      </c>
      <c r="J1560" t="s">
        <v>106</v>
      </c>
    </row>
    <row r="1561" spans="1:10" x14ac:dyDescent="0.3">
      <c r="A1561">
        <v>8</v>
      </c>
      <c r="B1561">
        <v>1992</v>
      </c>
      <c r="C1561">
        <v>1</v>
      </c>
      <c r="D1561">
        <v>0</v>
      </c>
      <c r="E1561">
        <v>0</v>
      </c>
      <c r="F1561">
        <v>7.88666</v>
      </c>
      <c r="G1561">
        <v>7.9699</v>
      </c>
      <c r="H1561">
        <v>4.4148100000000001</v>
      </c>
      <c r="I1561" t="s">
        <v>106</v>
      </c>
      <c r="J1561" t="s">
        <v>106</v>
      </c>
    </row>
    <row r="1562" spans="1:10" x14ac:dyDescent="0.3">
      <c r="A1562">
        <v>8</v>
      </c>
      <c r="B1562">
        <v>1993</v>
      </c>
      <c r="C1562">
        <v>1</v>
      </c>
      <c r="D1562">
        <v>0</v>
      </c>
      <c r="E1562">
        <v>0</v>
      </c>
      <c r="F1562">
        <v>7.2008700000000001</v>
      </c>
      <c r="G1562">
        <v>31.169799999999999</v>
      </c>
      <c r="H1562">
        <v>1.71855</v>
      </c>
      <c r="I1562" t="s">
        <v>106</v>
      </c>
      <c r="J1562" t="s">
        <v>106</v>
      </c>
    </row>
    <row r="1563" spans="1:10" x14ac:dyDescent="0.3">
      <c r="A1563">
        <v>8</v>
      </c>
      <c r="B1563">
        <v>1994</v>
      </c>
      <c r="C1563">
        <v>1</v>
      </c>
      <c r="D1563">
        <v>0</v>
      </c>
      <c r="E1563">
        <v>0</v>
      </c>
      <c r="F1563">
        <v>6.5150699999999997</v>
      </c>
      <c r="G1563">
        <v>33.052799999999998</v>
      </c>
      <c r="H1563">
        <v>2.1107499999999999</v>
      </c>
      <c r="I1563" t="s">
        <v>106</v>
      </c>
      <c r="J1563" t="s">
        <v>106</v>
      </c>
    </row>
    <row r="1564" spans="1:10" x14ac:dyDescent="0.3">
      <c r="A1564">
        <v>8</v>
      </c>
      <c r="B1564">
        <v>1995</v>
      </c>
      <c r="C1564">
        <v>1</v>
      </c>
      <c r="D1564">
        <v>0</v>
      </c>
      <c r="E1564">
        <v>0</v>
      </c>
      <c r="F1564">
        <v>5.8292700000000002</v>
      </c>
      <c r="G1564">
        <v>13.857900000000001</v>
      </c>
      <c r="H1564">
        <v>3.6219199999999998</v>
      </c>
      <c r="I1564" t="s">
        <v>106</v>
      </c>
      <c r="J1564" t="s">
        <v>106</v>
      </c>
    </row>
    <row r="1565" spans="1:10" x14ac:dyDescent="0.3">
      <c r="A1565">
        <v>8</v>
      </c>
      <c r="B1565">
        <v>1996</v>
      </c>
      <c r="C1565">
        <v>1</v>
      </c>
      <c r="D1565">
        <v>0</v>
      </c>
      <c r="E1565">
        <v>0</v>
      </c>
      <c r="F1565">
        <v>8.9153599999999997</v>
      </c>
      <c r="G1565">
        <v>19.5138</v>
      </c>
      <c r="H1565">
        <v>4.8736800000000002</v>
      </c>
      <c r="I1565" t="s">
        <v>106</v>
      </c>
      <c r="J1565" t="s">
        <v>106</v>
      </c>
    </row>
    <row r="1566" spans="1:10" x14ac:dyDescent="0.3">
      <c r="A1566">
        <v>8</v>
      </c>
      <c r="B1566">
        <v>1997</v>
      </c>
      <c r="C1566">
        <v>1</v>
      </c>
      <c r="D1566">
        <v>0</v>
      </c>
      <c r="E1566">
        <v>0</v>
      </c>
      <c r="F1566">
        <v>10.629799999999999</v>
      </c>
      <c r="G1566">
        <v>39.313600000000001</v>
      </c>
      <c r="H1566">
        <v>2.5558399999999999</v>
      </c>
      <c r="I1566" t="s">
        <v>106</v>
      </c>
      <c r="J1566" t="s">
        <v>106</v>
      </c>
    </row>
    <row r="1567" spans="1:10" x14ac:dyDescent="0.3">
      <c r="A1567">
        <v>8</v>
      </c>
      <c r="B1567">
        <v>1998</v>
      </c>
      <c r="C1567">
        <v>1</v>
      </c>
      <c r="D1567">
        <v>0</v>
      </c>
      <c r="E1567">
        <v>0</v>
      </c>
      <c r="F1567">
        <v>13.030099999999999</v>
      </c>
      <c r="G1567">
        <v>14.541700000000001</v>
      </c>
      <c r="H1567">
        <v>5.8886000000000003</v>
      </c>
      <c r="I1567" t="s">
        <v>106</v>
      </c>
      <c r="J1567" t="s">
        <v>106</v>
      </c>
    </row>
    <row r="1568" spans="1:10" x14ac:dyDescent="0.3">
      <c r="A1568">
        <v>8</v>
      </c>
      <c r="B1568">
        <v>1999</v>
      </c>
      <c r="C1568">
        <v>1</v>
      </c>
      <c r="D1568">
        <v>0</v>
      </c>
      <c r="E1568">
        <v>0</v>
      </c>
      <c r="F1568">
        <v>12.687200000000001</v>
      </c>
      <c r="G1568">
        <v>48.493000000000002</v>
      </c>
      <c r="H1568">
        <v>2.4088799999999999</v>
      </c>
      <c r="I1568" t="s">
        <v>106</v>
      </c>
      <c r="J1568" t="s">
        <v>106</v>
      </c>
    </row>
    <row r="1569" spans="1:10" x14ac:dyDescent="0.3">
      <c r="A1569">
        <v>8</v>
      </c>
      <c r="B1569">
        <v>2000</v>
      </c>
      <c r="C1569">
        <v>1</v>
      </c>
      <c r="D1569">
        <v>0</v>
      </c>
      <c r="E1569">
        <v>0</v>
      </c>
      <c r="F1569">
        <v>12.3443</v>
      </c>
      <c r="G1569">
        <v>88.791899999999998</v>
      </c>
      <c r="H1569">
        <v>1.9085000000000001</v>
      </c>
      <c r="I1569" t="s">
        <v>106</v>
      </c>
      <c r="J1569" t="s">
        <v>106</v>
      </c>
    </row>
    <row r="1570" spans="1:10" x14ac:dyDescent="0.3">
      <c r="A1570">
        <v>8</v>
      </c>
      <c r="B1570">
        <v>2001</v>
      </c>
      <c r="C1570">
        <v>1</v>
      </c>
      <c r="D1570">
        <v>0</v>
      </c>
      <c r="E1570">
        <v>0</v>
      </c>
      <c r="F1570">
        <v>13.372999999999999</v>
      </c>
      <c r="G1570">
        <v>20.763200000000001</v>
      </c>
      <c r="H1570">
        <v>4.0136900000000004</v>
      </c>
      <c r="I1570" t="s">
        <v>106</v>
      </c>
      <c r="J1570" t="s">
        <v>106</v>
      </c>
    </row>
    <row r="1571" spans="1:10" x14ac:dyDescent="0.3">
      <c r="A1571">
        <v>8</v>
      </c>
      <c r="B1571">
        <v>2002</v>
      </c>
      <c r="C1571">
        <v>1</v>
      </c>
      <c r="D1571">
        <v>0</v>
      </c>
      <c r="E1571">
        <v>0</v>
      </c>
      <c r="F1571">
        <v>15.0875</v>
      </c>
      <c r="G1571">
        <v>39.020000000000003</v>
      </c>
      <c r="H1571">
        <v>2.40056</v>
      </c>
      <c r="I1571" t="s">
        <v>106</v>
      </c>
      <c r="J1571" t="s">
        <v>106</v>
      </c>
    </row>
    <row r="1572" spans="1:10" x14ac:dyDescent="0.3">
      <c r="A1572">
        <v>8</v>
      </c>
      <c r="B1572">
        <v>2003</v>
      </c>
      <c r="C1572">
        <v>1</v>
      </c>
      <c r="D1572">
        <v>0</v>
      </c>
      <c r="E1572">
        <v>0</v>
      </c>
      <c r="F1572">
        <v>14.0588</v>
      </c>
      <c r="G1572">
        <v>77.828100000000006</v>
      </c>
      <c r="H1572">
        <v>1.12425</v>
      </c>
      <c r="I1572" t="s">
        <v>106</v>
      </c>
      <c r="J1572" t="s">
        <v>106</v>
      </c>
    </row>
    <row r="1573" spans="1:10" x14ac:dyDescent="0.3">
      <c r="A1573">
        <v>8</v>
      </c>
      <c r="B1573">
        <v>2004</v>
      </c>
      <c r="C1573">
        <v>1</v>
      </c>
      <c r="D1573">
        <v>0</v>
      </c>
      <c r="E1573">
        <v>0</v>
      </c>
      <c r="F1573">
        <v>15.0875</v>
      </c>
      <c r="G1573">
        <v>36.541200000000003</v>
      </c>
      <c r="H1573">
        <v>3.2948900000000001</v>
      </c>
      <c r="I1573" t="s">
        <v>106</v>
      </c>
      <c r="J1573" t="s">
        <v>106</v>
      </c>
    </row>
    <row r="1574" spans="1:10" x14ac:dyDescent="0.3">
      <c r="A1574">
        <v>8</v>
      </c>
      <c r="B1574">
        <v>2005</v>
      </c>
      <c r="C1574">
        <v>1</v>
      </c>
      <c r="D1574">
        <v>0</v>
      </c>
      <c r="E1574">
        <v>0</v>
      </c>
      <c r="F1574">
        <v>13.7159</v>
      </c>
      <c r="G1574">
        <v>180.67599999999999</v>
      </c>
      <c r="H1574">
        <v>1.1508799999999999</v>
      </c>
      <c r="I1574" t="s">
        <v>106</v>
      </c>
      <c r="J1574" t="s">
        <v>106</v>
      </c>
    </row>
    <row r="1575" spans="1:10" x14ac:dyDescent="0.3">
      <c r="A1575">
        <v>8</v>
      </c>
      <c r="B1575">
        <v>2006</v>
      </c>
      <c r="C1575">
        <v>1</v>
      </c>
      <c r="D1575">
        <v>0</v>
      </c>
      <c r="E1575">
        <v>0</v>
      </c>
      <c r="F1575">
        <v>12.3443</v>
      </c>
      <c r="G1575">
        <v>67.430400000000006</v>
      </c>
      <c r="H1575">
        <v>1.23166</v>
      </c>
      <c r="I1575" t="s">
        <v>106</v>
      </c>
      <c r="J1575" t="s">
        <v>106</v>
      </c>
    </row>
    <row r="1576" spans="1:10" x14ac:dyDescent="0.3">
      <c r="A1576">
        <v>8</v>
      </c>
      <c r="B1576">
        <v>2007</v>
      </c>
      <c r="C1576">
        <v>1</v>
      </c>
      <c r="D1576">
        <v>0</v>
      </c>
      <c r="E1576">
        <v>0</v>
      </c>
      <c r="F1576">
        <v>11.3156</v>
      </c>
      <c r="G1576">
        <v>175.31800000000001</v>
      </c>
      <c r="H1576">
        <v>0.79475600000000002</v>
      </c>
      <c r="I1576" t="s">
        <v>106</v>
      </c>
      <c r="J1576" t="s">
        <v>106</v>
      </c>
    </row>
    <row r="1577" spans="1:10" x14ac:dyDescent="0.3">
      <c r="A1577">
        <v>8</v>
      </c>
      <c r="B1577">
        <v>2008</v>
      </c>
      <c r="C1577">
        <v>1</v>
      </c>
      <c r="D1577">
        <v>0</v>
      </c>
      <c r="E1577">
        <v>0</v>
      </c>
      <c r="F1577">
        <v>13.7159</v>
      </c>
      <c r="G1577">
        <v>28.406500000000001</v>
      </c>
      <c r="H1577">
        <v>2.54806</v>
      </c>
      <c r="I1577" t="s">
        <v>106</v>
      </c>
      <c r="J1577" t="s">
        <v>106</v>
      </c>
    </row>
    <row r="1578" spans="1:10" x14ac:dyDescent="0.3">
      <c r="A1578">
        <v>8</v>
      </c>
      <c r="B1578">
        <v>2009</v>
      </c>
      <c r="C1578">
        <v>1</v>
      </c>
      <c r="D1578">
        <v>0</v>
      </c>
      <c r="E1578">
        <v>0</v>
      </c>
      <c r="F1578">
        <v>8.9153599999999997</v>
      </c>
      <c r="G1578">
        <v>125.46899999999999</v>
      </c>
      <c r="H1578">
        <v>1.0543899999999999</v>
      </c>
      <c r="I1578" t="s">
        <v>106</v>
      </c>
      <c r="J1578" t="s">
        <v>106</v>
      </c>
    </row>
    <row r="1579" spans="1:10" x14ac:dyDescent="0.3">
      <c r="A1579">
        <v>8</v>
      </c>
      <c r="B1579">
        <v>2010</v>
      </c>
      <c r="C1579">
        <v>1</v>
      </c>
      <c r="D1579">
        <v>0</v>
      </c>
      <c r="E1579">
        <v>0</v>
      </c>
      <c r="F1579">
        <v>10.287000000000001</v>
      </c>
      <c r="G1579">
        <v>39.000599999999999</v>
      </c>
      <c r="H1579">
        <v>2.3553799999999998</v>
      </c>
      <c r="I1579" t="s">
        <v>106</v>
      </c>
      <c r="J1579" t="s">
        <v>106</v>
      </c>
    </row>
    <row r="1580" spans="1:10" x14ac:dyDescent="0.3">
      <c r="A1580">
        <v>8</v>
      </c>
      <c r="B1580">
        <v>2011</v>
      </c>
      <c r="C1580">
        <v>1</v>
      </c>
      <c r="D1580">
        <v>0</v>
      </c>
      <c r="E1580">
        <v>0</v>
      </c>
      <c r="F1580">
        <v>9.2582599999999999</v>
      </c>
      <c r="G1580">
        <v>41.857900000000001</v>
      </c>
      <c r="H1580">
        <v>2.5860799999999999</v>
      </c>
      <c r="I1580" t="s">
        <v>106</v>
      </c>
      <c r="J1580" t="s">
        <v>106</v>
      </c>
    </row>
    <row r="1581" spans="1:10" x14ac:dyDescent="0.3">
      <c r="A1581">
        <v>8</v>
      </c>
      <c r="B1581">
        <v>2012</v>
      </c>
      <c r="C1581">
        <v>1</v>
      </c>
      <c r="D1581">
        <v>0</v>
      </c>
      <c r="E1581">
        <v>0</v>
      </c>
      <c r="F1581">
        <v>8.5724599999999995</v>
      </c>
      <c r="G1581">
        <v>53.790300000000002</v>
      </c>
      <c r="H1581">
        <v>1.35989</v>
      </c>
      <c r="I1581" t="s">
        <v>106</v>
      </c>
      <c r="J1581" t="s">
        <v>106</v>
      </c>
    </row>
    <row r="1582" spans="1:10" x14ac:dyDescent="0.3">
      <c r="A1582">
        <v>8</v>
      </c>
      <c r="B1582">
        <v>2013</v>
      </c>
      <c r="C1582">
        <v>1</v>
      </c>
      <c r="D1582">
        <v>0</v>
      </c>
      <c r="E1582">
        <v>0</v>
      </c>
      <c r="F1582">
        <v>6.5150699999999997</v>
      </c>
      <c r="G1582">
        <v>58.559800000000003</v>
      </c>
      <c r="H1582">
        <v>1.2149099999999999</v>
      </c>
      <c r="I1582" t="s">
        <v>106</v>
      </c>
      <c r="J1582" t="s">
        <v>106</v>
      </c>
    </row>
    <row r="1583" spans="1:10" x14ac:dyDescent="0.3">
      <c r="A1583">
        <v>8</v>
      </c>
      <c r="B1583">
        <v>2014</v>
      </c>
      <c r="C1583">
        <v>1</v>
      </c>
      <c r="D1583">
        <v>0</v>
      </c>
      <c r="E1583">
        <v>0</v>
      </c>
      <c r="F1583">
        <v>6.8579699999999999</v>
      </c>
      <c r="G1583">
        <v>14.858499999999999</v>
      </c>
      <c r="H1583">
        <v>4.2032999999999996</v>
      </c>
      <c r="I1583" t="s">
        <v>106</v>
      </c>
      <c r="J1583" t="s">
        <v>106</v>
      </c>
    </row>
    <row r="1585" spans="1:16" x14ac:dyDescent="0.3">
      <c r="A1585" t="s">
        <v>117</v>
      </c>
      <c r="B1585" t="s">
        <v>626</v>
      </c>
      <c r="C1585" t="s">
        <v>662</v>
      </c>
      <c r="D1585" t="s">
        <v>704</v>
      </c>
      <c r="E1585" t="s">
        <v>705</v>
      </c>
      <c r="F1585" t="s">
        <v>706</v>
      </c>
      <c r="G1585" t="s">
        <v>707</v>
      </c>
      <c r="H1585" t="s">
        <v>708</v>
      </c>
      <c r="I1585" t="s">
        <v>709</v>
      </c>
    </row>
    <row r="1586" spans="1:16" x14ac:dyDescent="0.3">
      <c r="A1586">
        <v>1</v>
      </c>
      <c r="B1586">
        <v>49</v>
      </c>
      <c r="C1586">
        <v>49</v>
      </c>
      <c r="D1586">
        <v>38.484900000000003</v>
      </c>
      <c r="E1586">
        <v>16.2121</v>
      </c>
      <c r="F1586">
        <v>10.5768</v>
      </c>
      <c r="G1586">
        <v>2.9298000000000002</v>
      </c>
      <c r="H1586">
        <v>2.3738299999999999</v>
      </c>
      <c r="I1586">
        <v>0.11863</v>
      </c>
      <c r="J1586" t="s">
        <v>77</v>
      </c>
    </row>
    <row r="1587" spans="1:16" x14ac:dyDescent="0.3">
      <c r="A1587">
        <v>2</v>
      </c>
      <c r="B1587">
        <v>34</v>
      </c>
      <c r="C1587">
        <v>34</v>
      </c>
      <c r="D1587">
        <v>158.465</v>
      </c>
      <c r="E1587">
        <v>13.434900000000001</v>
      </c>
      <c r="F1587">
        <v>33.288499999999999</v>
      </c>
      <c r="G1587">
        <v>16.9148</v>
      </c>
      <c r="H1587">
        <v>11.7951</v>
      </c>
      <c r="I1587">
        <v>0.16781199999999999</v>
      </c>
      <c r="J1587" t="s">
        <v>78</v>
      </c>
    </row>
    <row r="1588" spans="1:16" x14ac:dyDescent="0.3">
      <c r="A1588">
        <v>3</v>
      </c>
      <c r="B1588">
        <v>23</v>
      </c>
      <c r="C1588">
        <v>16</v>
      </c>
      <c r="D1588">
        <v>99.727099999999993</v>
      </c>
      <c r="E1588">
        <v>12.818</v>
      </c>
      <c r="F1588">
        <v>41.658499999999997</v>
      </c>
      <c r="G1588">
        <v>7.1929400000000001</v>
      </c>
      <c r="H1588">
        <v>7.78024</v>
      </c>
      <c r="I1588">
        <v>0.16022500000000001</v>
      </c>
      <c r="J1588" t="s">
        <v>79</v>
      </c>
    </row>
    <row r="1589" spans="1:16" x14ac:dyDescent="0.3">
      <c r="A1589">
        <v>4</v>
      </c>
      <c r="B1589">
        <v>27</v>
      </c>
      <c r="C1589">
        <v>27</v>
      </c>
      <c r="D1589">
        <v>149.012</v>
      </c>
      <c r="E1589">
        <v>17.920200000000001</v>
      </c>
      <c r="F1589">
        <v>24.921299999999999</v>
      </c>
      <c r="G1589">
        <v>9.7069299999999998</v>
      </c>
      <c r="H1589">
        <v>8.3153000000000006</v>
      </c>
      <c r="I1589">
        <v>0.115311</v>
      </c>
      <c r="J1589" t="s">
        <v>80</v>
      </c>
    </row>
    <row r="1590" spans="1:16" x14ac:dyDescent="0.3">
      <c r="A1590">
        <v>5</v>
      </c>
      <c r="B1590" t="s">
        <v>106</v>
      </c>
      <c r="C1590" t="s">
        <v>106</v>
      </c>
      <c r="D1590" t="s">
        <v>106</v>
      </c>
      <c r="E1590" t="s">
        <v>106</v>
      </c>
      <c r="F1590" t="s">
        <v>106</v>
      </c>
      <c r="G1590" t="s">
        <v>106</v>
      </c>
      <c r="H1590" t="s">
        <v>106</v>
      </c>
      <c r="I1590" t="s">
        <v>106</v>
      </c>
    </row>
    <row r="1591" spans="1:16" x14ac:dyDescent="0.3">
      <c r="A1591">
        <v>6</v>
      </c>
      <c r="B1591">
        <v>1</v>
      </c>
      <c r="C1591">
        <v>1</v>
      </c>
      <c r="D1591">
        <v>150.596</v>
      </c>
      <c r="E1591">
        <v>50</v>
      </c>
      <c r="F1591">
        <v>150.596</v>
      </c>
      <c r="G1591">
        <v>3.0119199999999999</v>
      </c>
      <c r="H1591">
        <v>3.0119199999999999</v>
      </c>
      <c r="I1591">
        <v>1</v>
      </c>
      <c r="J1591" t="s">
        <v>82</v>
      </c>
    </row>
    <row r="1592" spans="1:16" x14ac:dyDescent="0.3">
      <c r="A1592">
        <v>7</v>
      </c>
      <c r="B1592" t="s">
        <v>106</v>
      </c>
      <c r="C1592" t="s">
        <v>106</v>
      </c>
      <c r="D1592" t="s">
        <v>106</v>
      </c>
      <c r="E1592" t="s">
        <v>106</v>
      </c>
      <c r="F1592" t="s">
        <v>106</v>
      </c>
      <c r="G1592" t="s">
        <v>106</v>
      </c>
      <c r="H1592" t="s">
        <v>106</v>
      </c>
      <c r="I1592" t="s">
        <v>106</v>
      </c>
    </row>
    <row r="1593" spans="1:16" x14ac:dyDescent="0.3">
      <c r="A1593">
        <v>8</v>
      </c>
      <c r="B1593">
        <v>27</v>
      </c>
      <c r="C1593">
        <v>24</v>
      </c>
      <c r="D1593">
        <v>52.681399999999996</v>
      </c>
      <c r="E1593">
        <v>10.444100000000001</v>
      </c>
      <c r="F1593">
        <v>26.7837</v>
      </c>
      <c r="G1593">
        <v>5.0069800000000004</v>
      </c>
      <c r="H1593">
        <v>5.0441200000000004</v>
      </c>
      <c r="I1593">
        <v>0.34289799999999998</v>
      </c>
      <c r="J1593" t="s">
        <v>84</v>
      </c>
    </row>
    <row r="1594" spans="1:16" x14ac:dyDescent="0.3">
      <c r="A1594">
        <v>9</v>
      </c>
      <c r="B1594" t="s">
        <v>106</v>
      </c>
      <c r="C1594" t="s">
        <v>106</v>
      </c>
      <c r="D1594" t="s">
        <v>106</v>
      </c>
      <c r="E1594" t="s">
        <v>106</v>
      </c>
      <c r="F1594" t="s">
        <v>106</v>
      </c>
      <c r="G1594" t="s">
        <v>106</v>
      </c>
      <c r="H1594" t="s">
        <v>106</v>
      </c>
      <c r="I1594" t="s">
        <v>106</v>
      </c>
    </row>
    <row r="1596" spans="1:16" x14ac:dyDescent="0.3">
      <c r="A1596" t="s">
        <v>55</v>
      </c>
    </row>
    <row r="1597" spans="1:16" x14ac:dyDescent="0.3">
      <c r="A1597" t="s">
        <v>117</v>
      </c>
      <c r="B1597" t="s">
        <v>502</v>
      </c>
      <c r="C1597" t="s">
        <v>481</v>
      </c>
      <c r="D1597" t="s">
        <v>480</v>
      </c>
      <c r="E1597" t="s">
        <v>696</v>
      </c>
      <c r="F1597" t="s">
        <v>710</v>
      </c>
      <c r="G1597" t="s">
        <v>711</v>
      </c>
      <c r="H1597" t="s">
        <v>712</v>
      </c>
      <c r="I1597" t="s">
        <v>700</v>
      </c>
      <c r="J1597" t="s">
        <v>701</v>
      </c>
      <c r="K1597" t="s">
        <v>511</v>
      </c>
      <c r="L1597" s="35">
        <v>0.05</v>
      </c>
      <c r="M1597" t="s">
        <v>1496</v>
      </c>
      <c r="N1597" s="35">
        <v>0.95</v>
      </c>
      <c r="O1597" t="s">
        <v>1497</v>
      </c>
      <c r="P1597" t="s">
        <v>652</v>
      </c>
    </row>
    <row r="1598" spans="1:16" x14ac:dyDescent="0.3">
      <c r="A1598">
        <v>1</v>
      </c>
      <c r="B1598">
        <v>1985</v>
      </c>
      <c r="C1598">
        <v>1</v>
      </c>
      <c r="D1598">
        <v>0</v>
      </c>
      <c r="E1598">
        <v>2</v>
      </c>
      <c r="F1598">
        <v>1</v>
      </c>
      <c r="G1598">
        <v>1</v>
      </c>
      <c r="H1598">
        <v>46</v>
      </c>
      <c r="I1598">
        <v>27.5197</v>
      </c>
      <c r="J1598">
        <v>9.4178300000000004</v>
      </c>
      <c r="K1598">
        <v>10.6219</v>
      </c>
      <c r="L1598">
        <v>3.6278199999999998</v>
      </c>
      <c r="M1598">
        <v>8.1081699999999994</v>
      </c>
      <c r="N1598">
        <v>13.4229</v>
      </c>
      <c r="O1598" t="s">
        <v>106</v>
      </c>
      <c r="P1598" t="s">
        <v>106</v>
      </c>
    </row>
    <row r="1599" spans="1:16" x14ac:dyDescent="0.3">
      <c r="A1599">
        <v>1</v>
      </c>
      <c r="B1599">
        <v>1986</v>
      </c>
      <c r="C1599">
        <v>1</v>
      </c>
      <c r="D1599">
        <v>0</v>
      </c>
      <c r="E1599">
        <v>2</v>
      </c>
      <c r="F1599">
        <v>1</v>
      </c>
      <c r="G1599">
        <v>1</v>
      </c>
      <c r="H1599">
        <v>46</v>
      </c>
      <c r="I1599">
        <v>9.6633899999999997</v>
      </c>
      <c r="J1599">
        <v>41.815300000000001</v>
      </c>
      <c r="K1599">
        <v>1.6616500000000001</v>
      </c>
      <c r="L1599">
        <v>3.4064700000000001</v>
      </c>
      <c r="M1599">
        <v>7.4646299999999997</v>
      </c>
      <c r="N1599">
        <v>13.353400000000001</v>
      </c>
      <c r="O1599" t="s">
        <v>106</v>
      </c>
      <c r="P1599" t="s">
        <v>106</v>
      </c>
    </row>
    <row r="1600" spans="1:16" x14ac:dyDescent="0.3">
      <c r="A1600">
        <v>1</v>
      </c>
      <c r="B1600">
        <v>1987</v>
      </c>
      <c r="C1600">
        <v>1</v>
      </c>
      <c r="D1600">
        <v>0</v>
      </c>
      <c r="E1600">
        <v>2</v>
      </c>
      <c r="F1600">
        <v>1</v>
      </c>
      <c r="G1600">
        <v>1</v>
      </c>
      <c r="H1600">
        <v>46</v>
      </c>
      <c r="I1600">
        <v>23.738299999999999</v>
      </c>
      <c r="J1600">
        <v>11.471399999999999</v>
      </c>
      <c r="K1600">
        <v>5.76532</v>
      </c>
      <c r="L1600">
        <v>4.02081</v>
      </c>
      <c r="M1600">
        <v>6.9669299999999996</v>
      </c>
      <c r="N1600">
        <v>13.159800000000001</v>
      </c>
      <c r="O1600" t="s">
        <v>106</v>
      </c>
      <c r="P1600" t="s">
        <v>106</v>
      </c>
    </row>
    <row r="1601" spans="1:16" x14ac:dyDescent="0.3">
      <c r="A1601">
        <v>1</v>
      </c>
      <c r="B1601">
        <v>1988</v>
      </c>
      <c r="C1601">
        <v>1</v>
      </c>
      <c r="D1601">
        <v>0</v>
      </c>
      <c r="E1601">
        <v>2</v>
      </c>
      <c r="F1601">
        <v>1</v>
      </c>
      <c r="G1601">
        <v>1</v>
      </c>
      <c r="H1601">
        <v>46</v>
      </c>
      <c r="I1601">
        <v>7.3525799999999997</v>
      </c>
      <c r="J1601">
        <v>82.808800000000005</v>
      </c>
      <c r="K1601">
        <v>0.65615400000000002</v>
      </c>
      <c r="L1601">
        <v>4.4676400000000003</v>
      </c>
      <c r="M1601">
        <v>7.1548800000000004</v>
      </c>
      <c r="N1601">
        <v>13.305300000000001</v>
      </c>
      <c r="O1601" t="s">
        <v>106</v>
      </c>
      <c r="P1601" t="s">
        <v>106</v>
      </c>
    </row>
    <row r="1602" spans="1:16" x14ac:dyDescent="0.3">
      <c r="A1602">
        <v>1</v>
      </c>
      <c r="B1602">
        <v>1989</v>
      </c>
      <c r="C1602">
        <v>1</v>
      </c>
      <c r="D1602">
        <v>0</v>
      </c>
      <c r="E1602">
        <v>2</v>
      </c>
      <c r="F1602">
        <v>1</v>
      </c>
      <c r="G1602">
        <v>1</v>
      </c>
      <c r="H1602">
        <v>46</v>
      </c>
      <c r="I1602">
        <v>62.811999999999998</v>
      </c>
      <c r="J1602">
        <v>13.3025</v>
      </c>
      <c r="K1602">
        <v>43.183500000000002</v>
      </c>
      <c r="L1602">
        <v>5.12995</v>
      </c>
      <c r="M1602">
        <v>7.7274599999999998</v>
      </c>
      <c r="N1602">
        <v>13.715199999999999</v>
      </c>
      <c r="O1602" t="s">
        <v>106</v>
      </c>
      <c r="P1602" t="s">
        <v>106</v>
      </c>
    </row>
    <row r="1603" spans="1:16" x14ac:dyDescent="0.3">
      <c r="A1603">
        <v>1</v>
      </c>
      <c r="B1603">
        <v>1990</v>
      </c>
      <c r="C1603">
        <v>1</v>
      </c>
      <c r="D1603">
        <v>0</v>
      </c>
      <c r="E1603">
        <v>2</v>
      </c>
      <c r="F1603">
        <v>1</v>
      </c>
      <c r="G1603">
        <v>1</v>
      </c>
      <c r="H1603">
        <v>46</v>
      </c>
      <c r="I1603">
        <v>27.939800000000002</v>
      </c>
      <c r="J1603">
        <v>85.549300000000002</v>
      </c>
      <c r="K1603">
        <v>2.50386</v>
      </c>
      <c r="L1603">
        <v>3.46069</v>
      </c>
      <c r="M1603">
        <v>7.9576900000000004</v>
      </c>
      <c r="N1603">
        <v>14.006500000000001</v>
      </c>
      <c r="O1603" t="s">
        <v>106</v>
      </c>
      <c r="P1603" t="s">
        <v>106</v>
      </c>
    </row>
    <row r="1604" spans="1:16" x14ac:dyDescent="0.3">
      <c r="A1604">
        <v>1</v>
      </c>
      <c r="B1604">
        <v>1991</v>
      </c>
      <c r="C1604">
        <v>1</v>
      </c>
      <c r="D1604">
        <v>0</v>
      </c>
      <c r="E1604">
        <v>2</v>
      </c>
      <c r="F1604">
        <v>1</v>
      </c>
      <c r="G1604">
        <v>1</v>
      </c>
      <c r="H1604">
        <v>46</v>
      </c>
      <c r="I1604">
        <v>60.291200000000003</v>
      </c>
      <c r="J1604">
        <v>46.9482</v>
      </c>
      <c r="K1604">
        <v>9.9770299999999992</v>
      </c>
      <c r="L1604">
        <v>3.1429900000000002</v>
      </c>
      <c r="M1604">
        <v>7.1564199999999998</v>
      </c>
      <c r="N1604">
        <v>12.9312</v>
      </c>
      <c r="O1604" t="s">
        <v>106</v>
      </c>
      <c r="P1604" t="s">
        <v>106</v>
      </c>
    </row>
    <row r="1605" spans="1:16" x14ac:dyDescent="0.3">
      <c r="A1605">
        <v>1</v>
      </c>
      <c r="B1605">
        <v>1992</v>
      </c>
      <c r="C1605">
        <v>1</v>
      </c>
      <c r="D1605">
        <v>0</v>
      </c>
      <c r="E1605">
        <v>2</v>
      </c>
      <c r="F1605">
        <v>1</v>
      </c>
      <c r="G1605">
        <v>1</v>
      </c>
      <c r="H1605">
        <v>46</v>
      </c>
      <c r="I1605">
        <v>42.434899999999999</v>
      </c>
      <c r="J1605">
        <v>9.2714099999999995</v>
      </c>
      <c r="K1605">
        <v>11.628299999999999</v>
      </c>
      <c r="L1605">
        <v>3.1051500000000001</v>
      </c>
      <c r="M1605">
        <v>5.9558</v>
      </c>
      <c r="N1605">
        <v>11.4816</v>
      </c>
      <c r="O1605" t="s">
        <v>106</v>
      </c>
      <c r="P1605" t="s">
        <v>106</v>
      </c>
    </row>
    <row r="1606" spans="1:16" x14ac:dyDescent="0.3">
      <c r="A1606">
        <v>1</v>
      </c>
      <c r="B1606">
        <v>1993</v>
      </c>
      <c r="C1606">
        <v>1</v>
      </c>
      <c r="D1606">
        <v>0</v>
      </c>
      <c r="E1606">
        <v>2</v>
      </c>
      <c r="F1606">
        <v>1</v>
      </c>
      <c r="G1606">
        <v>1</v>
      </c>
      <c r="H1606">
        <v>46</v>
      </c>
      <c r="I1606">
        <v>45.796100000000003</v>
      </c>
      <c r="J1606">
        <v>23.125299999999999</v>
      </c>
      <c r="K1606">
        <v>7.0505800000000001</v>
      </c>
      <c r="L1606">
        <v>3.5226199999999999</v>
      </c>
      <c r="M1606">
        <v>5.5775800000000002</v>
      </c>
      <c r="N1606">
        <v>10.659599999999999</v>
      </c>
      <c r="O1606" t="s">
        <v>106</v>
      </c>
      <c r="P1606" t="s">
        <v>106</v>
      </c>
    </row>
    <row r="1607" spans="1:16" x14ac:dyDescent="0.3">
      <c r="A1607">
        <v>1</v>
      </c>
      <c r="B1607">
        <v>1994</v>
      </c>
      <c r="C1607">
        <v>1</v>
      </c>
      <c r="D1607">
        <v>0</v>
      </c>
      <c r="E1607">
        <v>2</v>
      </c>
      <c r="F1607">
        <v>1</v>
      </c>
      <c r="G1607">
        <v>1</v>
      </c>
      <c r="H1607">
        <v>46</v>
      </c>
      <c r="I1607">
        <v>59.2408</v>
      </c>
      <c r="J1607">
        <v>6.1133600000000001</v>
      </c>
      <c r="K1607">
        <v>12.9901</v>
      </c>
      <c r="L1607">
        <v>4.1280099999999997</v>
      </c>
      <c r="M1607">
        <v>6.0208599999999999</v>
      </c>
      <c r="N1607">
        <v>8.8865099999999995</v>
      </c>
      <c r="O1607" t="s">
        <v>106</v>
      </c>
      <c r="P1607" t="s">
        <v>106</v>
      </c>
    </row>
    <row r="1608" spans="1:16" x14ac:dyDescent="0.3">
      <c r="A1608">
        <v>1</v>
      </c>
      <c r="B1608">
        <v>1995</v>
      </c>
      <c r="C1608">
        <v>1</v>
      </c>
      <c r="D1608">
        <v>0</v>
      </c>
      <c r="E1608">
        <v>2</v>
      </c>
      <c r="F1608">
        <v>1</v>
      </c>
      <c r="G1608">
        <v>1</v>
      </c>
      <c r="H1608">
        <v>46</v>
      </c>
      <c r="I1608">
        <v>24.1585</v>
      </c>
      <c r="J1608">
        <v>7.2490199999999998</v>
      </c>
      <c r="K1608">
        <v>5.9047900000000002</v>
      </c>
      <c r="L1608">
        <v>4.0468000000000002</v>
      </c>
      <c r="M1608">
        <v>6.5807099999999998</v>
      </c>
      <c r="N1608">
        <v>9.0905100000000001</v>
      </c>
      <c r="O1608" t="s">
        <v>106</v>
      </c>
      <c r="P1608" t="s">
        <v>106</v>
      </c>
    </row>
    <row r="1609" spans="1:16" x14ac:dyDescent="0.3">
      <c r="A1609">
        <v>1</v>
      </c>
      <c r="B1609">
        <v>1996</v>
      </c>
      <c r="C1609">
        <v>1</v>
      </c>
      <c r="D1609">
        <v>0</v>
      </c>
      <c r="E1609">
        <v>2</v>
      </c>
      <c r="F1609">
        <v>1</v>
      </c>
      <c r="G1609">
        <v>1</v>
      </c>
      <c r="H1609">
        <v>46</v>
      </c>
      <c r="I1609">
        <v>34.241999999999997</v>
      </c>
      <c r="J1609">
        <v>12.042999999999999</v>
      </c>
      <c r="K1609">
        <v>6.9358199999999997</v>
      </c>
      <c r="L1609">
        <v>4.0581199999999997</v>
      </c>
      <c r="M1609">
        <v>6.93499</v>
      </c>
      <c r="N1609">
        <v>9.7226599999999994</v>
      </c>
      <c r="O1609" t="s">
        <v>106</v>
      </c>
      <c r="P1609" t="s">
        <v>106</v>
      </c>
    </row>
    <row r="1610" spans="1:16" x14ac:dyDescent="0.3">
      <c r="A1610">
        <v>1</v>
      </c>
      <c r="B1610">
        <v>1997</v>
      </c>
      <c r="C1610">
        <v>1</v>
      </c>
      <c r="D1610">
        <v>0</v>
      </c>
      <c r="E1610">
        <v>2</v>
      </c>
      <c r="F1610">
        <v>1</v>
      </c>
      <c r="G1610">
        <v>1</v>
      </c>
      <c r="H1610">
        <v>46</v>
      </c>
      <c r="I1610">
        <v>28.780100000000001</v>
      </c>
      <c r="J1610">
        <v>10.0336</v>
      </c>
      <c r="K1610">
        <v>8.6720000000000006</v>
      </c>
      <c r="L1610">
        <v>3.5400100000000001</v>
      </c>
      <c r="M1610">
        <v>7.0188300000000003</v>
      </c>
      <c r="N1610">
        <v>10.3148</v>
      </c>
      <c r="O1610" t="s">
        <v>106</v>
      </c>
      <c r="P1610" t="s">
        <v>106</v>
      </c>
    </row>
    <row r="1611" spans="1:16" x14ac:dyDescent="0.3">
      <c r="A1611">
        <v>1</v>
      </c>
      <c r="B1611">
        <v>1998</v>
      </c>
      <c r="C1611">
        <v>1</v>
      </c>
      <c r="D1611">
        <v>0</v>
      </c>
      <c r="E1611">
        <v>2</v>
      </c>
      <c r="F1611">
        <v>1</v>
      </c>
      <c r="G1611">
        <v>1</v>
      </c>
      <c r="H1611">
        <v>46</v>
      </c>
      <c r="I1611">
        <v>34.662199999999999</v>
      </c>
      <c r="J1611">
        <v>21.162299999999998</v>
      </c>
      <c r="K1611">
        <v>8.37636</v>
      </c>
      <c r="L1611">
        <v>3.3477000000000001</v>
      </c>
      <c r="M1611">
        <v>6.6668000000000003</v>
      </c>
      <c r="N1611">
        <v>10.8322</v>
      </c>
      <c r="O1611" t="s">
        <v>106</v>
      </c>
      <c r="P1611" t="s">
        <v>106</v>
      </c>
    </row>
    <row r="1612" spans="1:16" x14ac:dyDescent="0.3">
      <c r="A1612">
        <v>1</v>
      </c>
      <c r="B1612">
        <v>1999</v>
      </c>
      <c r="C1612">
        <v>1</v>
      </c>
      <c r="D1612">
        <v>0</v>
      </c>
      <c r="E1612">
        <v>2</v>
      </c>
      <c r="F1612">
        <v>1</v>
      </c>
      <c r="G1612">
        <v>1</v>
      </c>
      <c r="H1612">
        <v>46</v>
      </c>
      <c r="I1612">
        <v>45.796100000000003</v>
      </c>
      <c r="J1612">
        <v>17.971399999999999</v>
      </c>
      <c r="K1612">
        <v>8.1271699999999996</v>
      </c>
      <c r="L1612">
        <v>3.8760599999999998</v>
      </c>
      <c r="M1612">
        <v>6.3928799999999999</v>
      </c>
      <c r="N1612">
        <v>11.1706</v>
      </c>
      <c r="O1612" t="s">
        <v>106</v>
      </c>
      <c r="P1612" t="s">
        <v>106</v>
      </c>
    </row>
    <row r="1613" spans="1:16" x14ac:dyDescent="0.3">
      <c r="A1613">
        <v>1</v>
      </c>
      <c r="B1613">
        <v>2000</v>
      </c>
      <c r="C1613">
        <v>1</v>
      </c>
      <c r="D1613">
        <v>0</v>
      </c>
      <c r="E1613">
        <v>2</v>
      </c>
      <c r="F1613">
        <v>1</v>
      </c>
      <c r="G1613">
        <v>1</v>
      </c>
      <c r="H1613">
        <v>46</v>
      </c>
      <c r="I1613">
        <v>82.979100000000003</v>
      </c>
      <c r="J1613">
        <v>12.420299999999999</v>
      </c>
      <c r="K1613">
        <v>17.585599999999999</v>
      </c>
      <c r="L1613">
        <v>3.4611900000000002</v>
      </c>
      <c r="M1613">
        <v>6.44313</v>
      </c>
      <c r="N1613">
        <v>11.285399999999999</v>
      </c>
      <c r="O1613" t="s">
        <v>106</v>
      </c>
      <c r="P1613" t="s">
        <v>106</v>
      </c>
    </row>
    <row r="1614" spans="1:16" x14ac:dyDescent="0.3">
      <c r="A1614">
        <v>1</v>
      </c>
      <c r="B1614">
        <v>2001</v>
      </c>
      <c r="C1614">
        <v>1</v>
      </c>
      <c r="D1614">
        <v>0</v>
      </c>
      <c r="E1614">
        <v>2</v>
      </c>
      <c r="F1614">
        <v>1</v>
      </c>
      <c r="G1614">
        <v>1</v>
      </c>
      <c r="H1614">
        <v>46</v>
      </c>
      <c r="I1614">
        <v>60.081099999999999</v>
      </c>
      <c r="J1614">
        <v>31.502199999999998</v>
      </c>
      <c r="K1614">
        <v>5.9510500000000004</v>
      </c>
      <c r="L1614">
        <v>3.6019600000000001</v>
      </c>
      <c r="M1614">
        <v>6.3995300000000004</v>
      </c>
      <c r="N1614">
        <v>10.8291</v>
      </c>
      <c r="O1614" t="s">
        <v>106</v>
      </c>
      <c r="P1614" t="s">
        <v>106</v>
      </c>
    </row>
    <row r="1615" spans="1:16" x14ac:dyDescent="0.3">
      <c r="A1615">
        <v>1</v>
      </c>
      <c r="B1615">
        <v>2002</v>
      </c>
      <c r="C1615">
        <v>1</v>
      </c>
      <c r="D1615">
        <v>0</v>
      </c>
      <c r="E1615">
        <v>2</v>
      </c>
      <c r="F1615">
        <v>1</v>
      </c>
      <c r="G1615">
        <v>1</v>
      </c>
      <c r="H1615">
        <v>46</v>
      </c>
      <c r="I1615">
        <v>7.5626499999999997</v>
      </c>
      <c r="J1615">
        <v>8.7141199999999994</v>
      </c>
      <c r="K1615">
        <v>1.8706700000000001</v>
      </c>
      <c r="L1615">
        <v>3.4720399999999998</v>
      </c>
      <c r="M1615">
        <v>6.3866800000000001</v>
      </c>
      <c r="N1615">
        <v>10.2845</v>
      </c>
      <c r="O1615" t="s">
        <v>106</v>
      </c>
      <c r="P1615" t="s">
        <v>106</v>
      </c>
    </row>
    <row r="1616" spans="1:16" x14ac:dyDescent="0.3">
      <c r="A1616">
        <v>1</v>
      </c>
      <c r="B1616">
        <v>2003</v>
      </c>
      <c r="C1616">
        <v>1</v>
      </c>
      <c r="D1616">
        <v>0</v>
      </c>
      <c r="E1616">
        <v>2</v>
      </c>
      <c r="F1616">
        <v>1</v>
      </c>
      <c r="G1616">
        <v>1</v>
      </c>
      <c r="H1616">
        <v>46</v>
      </c>
      <c r="I1616">
        <v>32.351399999999998</v>
      </c>
      <c r="J1616">
        <v>17.889399999999998</v>
      </c>
      <c r="K1616">
        <v>5.5007999999999999</v>
      </c>
      <c r="L1616">
        <v>3.6254300000000002</v>
      </c>
      <c r="M1616">
        <v>6.3593099999999998</v>
      </c>
      <c r="N1616">
        <v>10.182</v>
      </c>
      <c r="O1616" t="s">
        <v>106</v>
      </c>
      <c r="P1616" t="s">
        <v>106</v>
      </c>
    </row>
    <row r="1617" spans="1:16" x14ac:dyDescent="0.3">
      <c r="A1617">
        <v>1</v>
      </c>
      <c r="B1617">
        <v>2004</v>
      </c>
      <c r="C1617">
        <v>1</v>
      </c>
      <c r="D1617">
        <v>0</v>
      </c>
      <c r="E1617">
        <v>2</v>
      </c>
      <c r="F1617">
        <v>1</v>
      </c>
      <c r="G1617">
        <v>1</v>
      </c>
      <c r="H1617">
        <v>46</v>
      </c>
      <c r="I1617">
        <v>19.7469</v>
      </c>
      <c r="J1617">
        <v>14.2751</v>
      </c>
      <c r="K1617">
        <v>4.2289700000000003</v>
      </c>
      <c r="L1617">
        <v>3.7698100000000001</v>
      </c>
      <c r="M1617">
        <v>6.4442700000000004</v>
      </c>
      <c r="N1617">
        <v>10.403</v>
      </c>
      <c r="O1617" t="s">
        <v>106</v>
      </c>
      <c r="P1617" t="s">
        <v>106</v>
      </c>
    </row>
    <row r="1618" spans="1:16" x14ac:dyDescent="0.3">
      <c r="A1618">
        <v>1</v>
      </c>
      <c r="B1618">
        <v>2005</v>
      </c>
      <c r="C1618">
        <v>1</v>
      </c>
      <c r="D1618">
        <v>0</v>
      </c>
      <c r="E1618">
        <v>2</v>
      </c>
      <c r="F1618">
        <v>1</v>
      </c>
      <c r="G1618">
        <v>1</v>
      </c>
      <c r="H1618">
        <v>46</v>
      </c>
      <c r="I1618">
        <v>15.9656</v>
      </c>
      <c r="J1618">
        <v>24.9254</v>
      </c>
      <c r="K1618">
        <v>2.4024000000000001</v>
      </c>
      <c r="L1618">
        <v>3.5061499999999999</v>
      </c>
      <c r="M1618">
        <v>6.5008499999999998</v>
      </c>
      <c r="N1618">
        <v>10.458500000000001</v>
      </c>
      <c r="O1618" t="s">
        <v>106</v>
      </c>
      <c r="P1618" t="s">
        <v>106</v>
      </c>
    </row>
    <row r="1619" spans="1:16" x14ac:dyDescent="0.3">
      <c r="A1619">
        <v>1</v>
      </c>
      <c r="B1619">
        <v>2006</v>
      </c>
      <c r="C1619">
        <v>1</v>
      </c>
      <c r="D1619">
        <v>0</v>
      </c>
      <c r="E1619">
        <v>2</v>
      </c>
      <c r="F1619">
        <v>1</v>
      </c>
      <c r="G1619">
        <v>1</v>
      </c>
      <c r="H1619">
        <v>46</v>
      </c>
      <c r="I1619">
        <v>9.2432400000000001</v>
      </c>
      <c r="J1619">
        <v>26.9024</v>
      </c>
      <c r="K1619">
        <v>1.1321600000000001</v>
      </c>
      <c r="L1619">
        <v>3.47709</v>
      </c>
      <c r="M1619">
        <v>6.3846299999999996</v>
      </c>
      <c r="N1619">
        <v>10.400499999999999</v>
      </c>
      <c r="O1619" t="s">
        <v>106</v>
      </c>
      <c r="P1619" t="s">
        <v>106</v>
      </c>
    </row>
    <row r="1620" spans="1:16" x14ac:dyDescent="0.3">
      <c r="A1620">
        <v>1</v>
      </c>
      <c r="B1620">
        <v>2007</v>
      </c>
      <c r="C1620">
        <v>1</v>
      </c>
      <c r="D1620">
        <v>0</v>
      </c>
      <c r="E1620">
        <v>2</v>
      </c>
      <c r="F1620">
        <v>1</v>
      </c>
      <c r="G1620">
        <v>1</v>
      </c>
      <c r="H1620">
        <v>46</v>
      </c>
      <c r="I1620">
        <v>38.863599999999998</v>
      </c>
      <c r="J1620">
        <v>17.260000000000002</v>
      </c>
      <c r="K1620">
        <v>6.9990199999999998</v>
      </c>
      <c r="L1620">
        <v>3.6451199999999999</v>
      </c>
      <c r="M1620">
        <v>6.3299700000000003</v>
      </c>
      <c r="N1620">
        <v>10.3283</v>
      </c>
      <c r="O1620" t="s">
        <v>106</v>
      </c>
      <c r="P1620" t="s">
        <v>106</v>
      </c>
    </row>
    <row r="1621" spans="1:16" x14ac:dyDescent="0.3">
      <c r="A1621">
        <v>1</v>
      </c>
      <c r="B1621">
        <v>2008</v>
      </c>
      <c r="C1621">
        <v>1</v>
      </c>
      <c r="D1621">
        <v>0</v>
      </c>
      <c r="E1621">
        <v>2</v>
      </c>
      <c r="F1621">
        <v>1</v>
      </c>
      <c r="G1621">
        <v>1</v>
      </c>
      <c r="H1621">
        <v>46</v>
      </c>
      <c r="I1621">
        <v>18.6966</v>
      </c>
      <c r="J1621">
        <v>19.435500000000001</v>
      </c>
      <c r="K1621">
        <v>2.3448099999999998</v>
      </c>
      <c r="L1621">
        <v>3.9362499999999998</v>
      </c>
      <c r="M1621">
        <v>6.4616199999999999</v>
      </c>
      <c r="N1621">
        <v>10.424899999999999</v>
      </c>
      <c r="O1621" t="s">
        <v>106</v>
      </c>
      <c r="P1621" t="s">
        <v>106</v>
      </c>
    </row>
    <row r="1622" spans="1:16" x14ac:dyDescent="0.3">
      <c r="A1622">
        <v>1</v>
      </c>
      <c r="B1622">
        <v>2009</v>
      </c>
      <c r="C1622">
        <v>1</v>
      </c>
      <c r="D1622">
        <v>0</v>
      </c>
      <c r="E1622">
        <v>2</v>
      </c>
      <c r="F1622">
        <v>1</v>
      </c>
      <c r="G1622">
        <v>1</v>
      </c>
      <c r="H1622">
        <v>46</v>
      </c>
      <c r="I1622">
        <v>34.0319</v>
      </c>
      <c r="J1622">
        <v>36.981099999999998</v>
      </c>
      <c r="K1622">
        <v>3.57483</v>
      </c>
      <c r="L1622">
        <v>3.93763</v>
      </c>
      <c r="M1622">
        <v>6.6805099999999999</v>
      </c>
      <c r="N1622">
        <v>10.608499999999999</v>
      </c>
      <c r="O1622" t="s">
        <v>106</v>
      </c>
      <c r="P1622" t="s">
        <v>106</v>
      </c>
    </row>
    <row r="1623" spans="1:16" x14ac:dyDescent="0.3">
      <c r="A1623">
        <v>1</v>
      </c>
      <c r="B1623">
        <v>2010</v>
      </c>
      <c r="C1623">
        <v>1</v>
      </c>
      <c r="D1623">
        <v>0</v>
      </c>
      <c r="E1623">
        <v>2</v>
      </c>
      <c r="F1623">
        <v>1</v>
      </c>
      <c r="G1623">
        <v>1</v>
      </c>
      <c r="H1623">
        <v>46</v>
      </c>
      <c r="I1623">
        <v>15.3354</v>
      </c>
      <c r="J1623">
        <v>29.9815</v>
      </c>
      <c r="K1623">
        <v>2.2273100000000001</v>
      </c>
      <c r="L1623">
        <v>3.7834500000000002</v>
      </c>
      <c r="M1623">
        <v>6.8148600000000004</v>
      </c>
      <c r="N1623">
        <v>10.7499</v>
      </c>
      <c r="O1623" t="s">
        <v>106</v>
      </c>
      <c r="P1623" t="s">
        <v>106</v>
      </c>
    </row>
    <row r="1624" spans="1:16" x14ac:dyDescent="0.3">
      <c r="A1624">
        <v>1</v>
      </c>
      <c r="B1624">
        <v>2011</v>
      </c>
      <c r="C1624">
        <v>1</v>
      </c>
      <c r="D1624">
        <v>0</v>
      </c>
      <c r="E1624">
        <v>2</v>
      </c>
      <c r="F1624">
        <v>1</v>
      </c>
      <c r="G1624">
        <v>1</v>
      </c>
      <c r="H1624">
        <v>46</v>
      </c>
      <c r="I1624">
        <v>16.3858</v>
      </c>
      <c r="J1624">
        <v>38.883099999999999</v>
      </c>
      <c r="K1624">
        <v>1.8164499999999999</v>
      </c>
      <c r="L1624">
        <v>3.9697300000000002</v>
      </c>
      <c r="M1624">
        <v>6.8589700000000002</v>
      </c>
      <c r="N1624">
        <v>10.8751</v>
      </c>
      <c r="O1624" t="s">
        <v>106</v>
      </c>
      <c r="P1624" t="s">
        <v>106</v>
      </c>
    </row>
    <row r="1625" spans="1:16" x14ac:dyDescent="0.3">
      <c r="A1625">
        <v>1</v>
      </c>
      <c r="B1625">
        <v>2012</v>
      </c>
      <c r="C1625">
        <v>1</v>
      </c>
      <c r="D1625">
        <v>0</v>
      </c>
      <c r="E1625">
        <v>2</v>
      </c>
      <c r="F1625">
        <v>1</v>
      </c>
      <c r="G1625">
        <v>1</v>
      </c>
      <c r="H1625">
        <v>46</v>
      </c>
      <c r="I1625">
        <v>21.217400000000001</v>
      </c>
      <c r="J1625">
        <v>14.8095</v>
      </c>
      <c r="K1625">
        <v>4.3224600000000004</v>
      </c>
      <c r="L1625">
        <v>4.0654700000000004</v>
      </c>
      <c r="M1625">
        <v>6.9731500000000004</v>
      </c>
      <c r="N1625">
        <v>11.153</v>
      </c>
      <c r="O1625" t="s">
        <v>106</v>
      </c>
      <c r="P1625" t="s">
        <v>106</v>
      </c>
    </row>
    <row r="1626" spans="1:16" x14ac:dyDescent="0.3">
      <c r="A1626">
        <v>1</v>
      </c>
      <c r="B1626">
        <v>2013</v>
      </c>
      <c r="C1626">
        <v>1</v>
      </c>
      <c r="D1626">
        <v>0</v>
      </c>
      <c r="E1626">
        <v>2</v>
      </c>
      <c r="F1626">
        <v>1</v>
      </c>
      <c r="G1626">
        <v>1</v>
      </c>
      <c r="H1626">
        <v>46</v>
      </c>
      <c r="I1626">
        <v>2.31081</v>
      </c>
      <c r="J1626">
        <v>29.8001</v>
      </c>
      <c r="K1626">
        <v>0.23813200000000001</v>
      </c>
      <c r="L1626">
        <v>4.1995399999999998</v>
      </c>
      <c r="M1626">
        <v>7.1761799999999996</v>
      </c>
      <c r="N1626">
        <v>11.559699999999999</v>
      </c>
      <c r="O1626" t="s">
        <v>106</v>
      </c>
      <c r="P1626" t="s">
        <v>106</v>
      </c>
    </row>
    <row r="1627" spans="1:16" x14ac:dyDescent="0.3">
      <c r="A1627">
        <v>1</v>
      </c>
      <c r="B1627">
        <v>2014</v>
      </c>
      <c r="C1627">
        <v>1</v>
      </c>
      <c r="D1627">
        <v>0</v>
      </c>
      <c r="E1627">
        <v>2</v>
      </c>
      <c r="F1627">
        <v>1</v>
      </c>
      <c r="G1627">
        <v>1</v>
      </c>
      <c r="H1627">
        <v>46</v>
      </c>
      <c r="I1627">
        <v>21.8477</v>
      </c>
      <c r="J1627">
        <v>71.360900000000001</v>
      </c>
      <c r="K1627">
        <v>1.3959299999999999</v>
      </c>
      <c r="L1627">
        <v>4.0307700000000004</v>
      </c>
      <c r="M1627">
        <v>7.4037300000000004</v>
      </c>
      <c r="N1627">
        <v>11.925599999999999</v>
      </c>
      <c r="O1627" t="s">
        <v>106</v>
      </c>
      <c r="P1627" t="s">
        <v>106</v>
      </c>
    </row>
    <row r="1628" spans="1:16" x14ac:dyDescent="0.3">
      <c r="A1628">
        <v>1</v>
      </c>
      <c r="B1628">
        <v>2015</v>
      </c>
      <c r="C1628">
        <v>1</v>
      </c>
      <c r="D1628">
        <v>0</v>
      </c>
      <c r="E1628">
        <v>2</v>
      </c>
      <c r="F1628">
        <v>1</v>
      </c>
      <c r="G1628">
        <v>1</v>
      </c>
      <c r="H1628">
        <v>46</v>
      </c>
      <c r="I1628">
        <v>17.015999999999998</v>
      </c>
      <c r="J1628">
        <v>107.66</v>
      </c>
      <c r="K1628">
        <v>0.87068299999999998</v>
      </c>
      <c r="L1628">
        <v>5.5149800000000004</v>
      </c>
      <c r="M1628">
        <v>8.6837800000000005</v>
      </c>
      <c r="N1628">
        <v>13.2981</v>
      </c>
      <c r="O1628" t="s">
        <v>106</v>
      </c>
      <c r="P1628" t="s">
        <v>106</v>
      </c>
    </row>
    <row r="1629" spans="1:16" x14ac:dyDescent="0.3">
      <c r="A1629">
        <v>1</v>
      </c>
      <c r="B1629">
        <v>2016</v>
      </c>
      <c r="C1629">
        <v>1</v>
      </c>
      <c r="D1629">
        <v>0</v>
      </c>
      <c r="E1629">
        <v>2</v>
      </c>
      <c r="F1629">
        <v>1</v>
      </c>
      <c r="G1629">
        <v>1</v>
      </c>
      <c r="H1629">
        <v>46</v>
      </c>
      <c r="I1629">
        <v>19.7469</v>
      </c>
      <c r="J1629">
        <v>58.414099999999998</v>
      </c>
      <c r="K1629">
        <v>1.4070400000000001</v>
      </c>
      <c r="L1629">
        <v>5.1979199999999999</v>
      </c>
      <c r="M1629">
        <v>8.81982</v>
      </c>
      <c r="N1629">
        <v>13.743</v>
      </c>
      <c r="O1629" t="s">
        <v>106</v>
      </c>
      <c r="P1629" t="s">
        <v>106</v>
      </c>
    </row>
    <row r="1630" spans="1:16" x14ac:dyDescent="0.3">
      <c r="A1630">
        <v>1</v>
      </c>
      <c r="B1630">
        <v>2017</v>
      </c>
      <c r="C1630">
        <v>1</v>
      </c>
      <c r="D1630">
        <v>0</v>
      </c>
      <c r="E1630">
        <v>2</v>
      </c>
      <c r="F1630">
        <v>1</v>
      </c>
      <c r="G1630">
        <v>1</v>
      </c>
      <c r="H1630">
        <v>46</v>
      </c>
      <c r="I1630">
        <v>7.9828000000000001</v>
      </c>
      <c r="J1630">
        <v>70.151399999999995</v>
      </c>
      <c r="K1630">
        <v>0.65119700000000003</v>
      </c>
      <c r="L1630">
        <v>5.1575899999999999</v>
      </c>
      <c r="M1630">
        <v>8.7369900000000005</v>
      </c>
      <c r="N1630">
        <v>13.9633</v>
      </c>
      <c r="O1630" t="s">
        <v>106</v>
      </c>
      <c r="P1630" t="s">
        <v>106</v>
      </c>
    </row>
    <row r="1631" spans="1:16" x14ac:dyDescent="0.3">
      <c r="A1631">
        <v>1</v>
      </c>
      <c r="B1631">
        <v>2018</v>
      </c>
      <c r="C1631">
        <v>1</v>
      </c>
      <c r="D1631">
        <v>0</v>
      </c>
      <c r="E1631">
        <v>2</v>
      </c>
      <c r="F1631">
        <v>1</v>
      </c>
      <c r="G1631">
        <v>1</v>
      </c>
      <c r="H1631">
        <v>46</v>
      </c>
      <c r="I1631">
        <v>20.587199999999999</v>
      </c>
      <c r="J1631">
        <v>74.152199999999993</v>
      </c>
      <c r="K1631">
        <v>1.08009</v>
      </c>
      <c r="L1631">
        <v>4.9079300000000003</v>
      </c>
      <c r="M1631">
        <v>8.4159000000000006</v>
      </c>
      <c r="N1631">
        <v>13.9566</v>
      </c>
      <c r="O1631" t="s">
        <v>106</v>
      </c>
      <c r="P1631" t="s">
        <v>106</v>
      </c>
    </row>
    <row r="1632" spans="1:16" x14ac:dyDescent="0.3">
      <c r="A1632">
        <v>2</v>
      </c>
      <c r="B1632">
        <v>1985</v>
      </c>
      <c r="C1632">
        <v>1</v>
      </c>
      <c r="D1632">
        <v>0</v>
      </c>
      <c r="E1632">
        <v>2</v>
      </c>
      <c r="F1632">
        <v>1</v>
      </c>
      <c r="G1632">
        <v>1</v>
      </c>
      <c r="H1632">
        <v>46</v>
      </c>
      <c r="I1632">
        <v>5</v>
      </c>
      <c r="J1632">
        <v>6.7535400000000001</v>
      </c>
      <c r="K1632">
        <v>4.4849600000000001</v>
      </c>
      <c r="L1632">
        <v>4.5632799999999998</v>
      </c>
      <c r="M1632">
        <v>9.3574199999999994</v>
      </c>
      <c r="N1632">
        <v>15.6668</v>
      </c>
      <c r="O1632" t="s">
        <v>106</v>
      </c>
      <c r="P1632" t="s">
        <v>703</v>
      </c>
    </row>
    <row r="1633" spans="1:16" x14ac:dyDescent="0.3">
      <c r="A1633">
        <v>2</v>
      </c>
      <c r="B1633">
        <v>1986</v>
      </c>
      <c r="C1633">
        <v>1</v>
      </c>
      <c r="D1633">
        <v>0</v>
      </c>
      <c r="E1633">
        <v>2</v>
      </c>
      <c r="F1633">
        <v>1</v>
      </c>
      <c r="G1633">
        <v>1</v>
      </c>
      <c r="H1633">
        <v>46</v>
      </c>
      <c r="I1633">
        <v>8.0165100000000002</v>
      </c>
      <c r="J1633">
        <v>12.042400000000001</v>
      </c>
      <c r="K1633">
        <v>2.70417</v>
      </c>
      <c r="L1633">
        <v>4.2014399999999998</v>
      </c>
      <c r="M1633">
        <v>9.0789000000000009</v>
      </c>
      <c r="N1633">
        <v>15.8782</v>
      </c>
      <c r="O1633" t="s">
        <v>106</v>
      </c>
      <c r="P1633" t="s">
        <v>106</v>
      </c>
    </row>
    <row r="1634" spans="1:16" x14ac:dyDescent="0.3">
      <c r="A1634">
        <v>2</v>
      </c>
      <c r="B1634">
        <v>1987</v>
      </c>
      <c r="C1634">
        <v>1</v>
      </c>
      <c r="D1634">
        <v>0</v>
      </c>
      <c r="E1634">
        <v>2</v>
      </c>
      <c r="F1634">
        <v>1</v>
      </c>
      <c r="G1634">
        <v>1</v>
      </c>
      <c r="H1634">
        <v>46</v>
      </c>
      <c r="I1634">
        <v>9.0752900000000007</v>
      </c>
      <c r="J1634">
        <v>37.200499999999998</v>
      </c>
      <c r="K1634">
        <v>1.0872900000000001</v>
      </c>
      <c r="L1634">
        <v>4.1895600000000002</v>
      </c>
      <c r="M1634">
        <v>8.4043799999999997</v>
      </c>
      <c r="N1634">
        <v>15.6723</v>
      </c>
      <c r="O1634" t="s">
        <v>106</v>
      </c>
      <c r="P1634" t="s">
        <v>106</v>
      </c>
    </row>
    <row r="1635" spans="1:16" x14ac:dyDescent="0.3">
      <c r="A1635">
        <v>2</v>
      </c>
      <c r="B1635">
        <v>1988</v>
      </c>
      <c r="C1635">
        <v>1</v>
      </c>
      <c r="D1635">
        <v>0</v>
      </c>
      <c r="E1635">
        <v>2</v>
      </c>
      <c r="F1635">
        <v>1</v>
      </c>
      <c r="G1635">
        <v>1</v>
      </c>
      <c r="H1635">
        <v>46</v>
      </c>
      <c r="I1635">
        <v>13.9155</v>
      </c>
      <c r="J1635">
        <v>21.240600000000001</v>
      </c>
      <c r="K1635">
        <v>1.63784</v>
      </c>
      <c r="L1635">
        <v>4.6928999999999998</v>
      </c>
      <c r="M1635">
        <v>8.1293500000000005</v>
      </c>
      <c r="N1635">
        <v>15.451000000000001</v>
      </c>
      <c r="O1635" t="s">
        <v>106</v>
      </c>
      <c r="P1635" t="s">
        <v>106</v>
      </c>
    </row>
    <row r="1636" spans="1:16" x14ac:dyDescent="0.3">
      <c r="A1636">
        <v>2</v>
      </c>
      <c r="B1636">
        <v>1989</v>
      </c>
      <c r="C1636">
        <v>1</v>
      </c>
      <c r="D1636">
        <v>0</v>
      </c>
      <c r="E1636">
        <v>2</v>
      </c>
      <c r="F1636">
        <v>1</v>
      </c>
      <c r="G1636">
        <v>1</v>
      </c>
      <c r="H1636">
        <v>46</v>
      </c>
      <c r="I1636">
        <v>9.9828200000000002</v>
      </c>
      <c r="J1636">
        <v>3.4369800000000001</v>
      </c>
      <c r="K1636">
        <v>6.00617</v>
      </c>
      <c r="L1636">
        <v>5.33127</v>
      </c>
      <c r="M1636">
        <v>8.53674</v>
      </c>
      <c r="N1636">
        <v>15.8117</v>
      </c>
      <c r="O1636" t="s">
        <v>106</v>
      </c>
      <c r="P1636" t="s">
        <v>106</v>
      </c>
    </row>
    <row r="1637" spans="1:16" x14ac:dyDescent="0.3">
      <c r="A1637">
        <v>2</v>
      </c>
      <c r="B1637">
        <v>1990</v>
      </c>
      <c r="C1637">
        <v>1</v>
      </c>
      <c r="D1637">
        <v>0</v>
      </c>
      <c r="E1637">
        <v>2</v>
      </c>
      <c r="F1637">
        <v>1</v>
      </c>
      <c r="G1637">
        <v>1</v>
      </c>
      <c r="H1637">
        <v>46</v>
      </c>
      <c r="I1637">
        <v>37.662500000000001</v>
      </c>
      <c r="J1637">
        <v>107.788</v>
      </c>
      <c r="K1637">
        <v>3.30775</v>
      </c>
      <c r="L1637">
        <v>5.5386699999999998</v>
      </c>
      <c r="M1637">
        <v>9.1055700000000002</v>
      </c>
      <c r="N1637">
        <v>16.5</v>
      </c>
      <c r="O1637" t="s">
        <v>106</v>
      </c>
      <c r="P1637" t="s">
        <v>106</v>
      </c>
    </row>
    <row r="1638" spans="1:16" x14ac:dyDescent="0.3">
      <c r="A1638">
        <v>2</v>
      </c>
      <c r="B1638">
        <v>1991</v>
      </c>
      <c r="C1638">
        <v>1</v>
      </c>
      <c r="D1638">
        <v>0</v>
      </c>
      <c r="E1638">
        <v>2</v>
      </c>
      <c r="F1638">
        <v>1</v>
      </c>
      <c r="G1638">
        <v>1</v>
      </c>
      <c r="H1638">
        <v>46</v>
      </c>
      <c r="I1638">
        <v>42.502600000000001</v>
      </c>
      <c r="J1638">
        <v>16.480399999999999</v>
      </c>
      <c r="K1638">
        <v>16.9924</v>
      </c>
      <c r="L1638">
        <v>4.0791399999999998</v>
      </c>
      <c r="M1638">
        <v>8.9262899999999998</v>
      </c>
      <c r="N1638">
        <v>16.5</v>
      </c>
      <c r="O1638" t="s">
        <v>106</v>
      </c>
      <c r="P1638" t="s">
        <v>106</v>
      </c>
    </row>
    <row r="1639" spans="1:16" x14ac:dyDescent="0.3">
      <c r="A1639">
        <v>2</v>
      </c>
      <c r="B1639">
        <v>1992</v>
      </c>
      <c r="C1639">
        <v>1</v>
      </c>
      <c r="D1639">
        <v>0</v>
      </c>
      <c r="E1639">
        <v>2</v>
      </c>
      <c r="F1639">
        <v>1</v>
      </c>
      <c r="G1639">
        <v>1</v>
      </c>
      <c r="H1639">
        <v>46</v>
      </c>
      <c r="I1639">
        <v>53.997999999999998</v>
      </c>
      <c r="J1639">
        <v>22.997499999999999</v>
      </c>
      <c r="K1639">
        <v>9.3671900000000008</v>
      </c>
      <c r="L1639">
        <v>3.5045899999999999</v>
      </c>
      <c r="M1639">
        <v>7.79955</v>
      </c>
      <c r="N1639">
        <v>16.5</v>
      </c>
      <c r="O1639" t="s">
        <v>106</v>
      </c>
      <c r="P1639" t="s">
        <v>106</v>
      </c>
    </row>
    <row r="1640" spans="1:16" x14ac:dyDescent="0.3">
      <c r="A1640">
        <v>2</v>
      </c>
      <c r="B1640">
        <v>1993</v>
      </c>
      <c r="C1640">
        <v>1</v>
      </c>
      <c r="D1640">
        <v>0</v>
      </c>
      <c r="E1640">
        <v>2</v>
      </c>
      <c r="F1640">
        <v>1</v>
      </c>
      <c r="G1640">
        <v>1</v>
      </c>
      <c r="H1640">
        <v>46</v>
      </c>
      <c r="I1640">
        <v>63.224600000000002</v>
      </c>
      <c r="J1640">
        <v>44.225299999999997</v>
      </c>
      <c r="K1640">
        <v>8.9938099999999999</v>
      </c>
      <c r="L1640">
        <v>3.8570500000000001</v>
      </c>
      <c r="M1640">
        <v>6.6148100000000003</v>
      </c>
      <c r="N1640">
        <v>13.087899999999999</v>
      </c>
      <c r="O1640" t="s">
        <v>106</v>
      </c>
      <c r="P1640" t="s">
        <v>106</v>
      </c>
    </row>
    <row r="1641" spans="1:16" x14ac:dyDescent="0.3">
      <c r="A1641">
        <v>2</v>
      </c>
      <c r="B1641">
        <v>1994</v>
      </c>
      <c r="C1641">
        <v>1</v>
      </c>
      <c r="D1641">
        <v>0</v>
      </c>
      <c r="E1641">
        <v>2</v>
      </c>
      <c r="F1641">
        <v>1</v>
      </c>
      <c r="G1641">
        <v>1</v>
      </c>
      <c r="H1641">
        <v>46</v>
      </c>
      <c r="I1641">
        <v>43.410200000000003</v>
      </c>
      <c r="J1641">
        <v>7.7377700000000003</v>
      </c>
      <c r="K1641">
        <v>9.4292499999999997</v>
      </c>
      <c r="L1641">
        <v>4.30138</v>
      </c>
      <c r="M1641">
        <v>6.51884</v>
      </c>
      <c r="N1641">
        <v>12.1007</v>
      </c>
      <c r="O1641" t="s">
        <v>106</v>
      </c>
      <c r="P1641" t="s">
        <v>106</v>
      </c>
    </row>
    <row r="1642" spans="1:16" x14ac:dyDescent="0.3">
      <c r="A1642">
        <v>2</v>
      </c>
      <c r="B1642">
        <v>1995</v>
      </c>
      <c r="C1642">
        <v>1</v>
      </c>
      <c r="D1642">
        <v>0</v>
      </c>
      <c r="E1642">
        <v>2</v>
      </c>
      <c r="F1642">
        <v>1</v>
      </c>
      <c r="G1642">
        <v>1</v>
      </c>
      <c r="H1642">
        <v>46</v>
      </c>
      <c r="I1642">
        <v>32.217300000000002</v>
      </c>
      <c r="J1642">
        <v>10.220499999999999</v>
      </c>
      <c r="K1642">
        <v>6.6463599999999996</v>
      </c>
      <c r="L1642">
        <v>4.7746500000000003</v>
      </c>
      <c r="M1642">
        <v>7.0382100000000003</v>
      </c>
      <c r="N1642">
        <v>11.566700000000001</v>
      </c>
      <c r="O1642" t="s">
        <v>106</v>
      </c>
      <c r="P1642" t="s">
        <v>106</v>
      </c>
    </row>
    <row r="1643" spans="1:16" x14ac:dyDescent="0.3">
      <c r="A1643">
        <v>2</v>
      </c>
      <c r="B1643">
        <v>1996</v>
      </c>
      <c r="C1643">
        <v>1</v>
      </c>
      <c r="D1643">
        <v>0</v>
      </c>
      <c r="E1643">
        <v>2</v>
      </c>
      <c r="F1643">
        <v>1</v>
      </c>
      <c r="G1643">
        <v>1</v>
      </c>
      <c r="H1643">
        <v>46</v>
      </c>
      <c r="I1643">
        <v>25.1083</v>
      </c>
      <c r="J1643">
        <v>13.7294</v>
      </c>
      <c r="K1643">
        <v>4.4653200000000002</v>
      </c>
      <c r="L1643">
        <v>4.4769800000000002</v>
      </c>
      <c r="M1643">
        <v>7.5000499999999999</v>
      </c>
      <c r="N1643">
        <v>10.913600000000001</v>
      </c>
      <c r="O1643" t="s">
        <v>106</v>
      </c>
      <c r="P1643" t="s">
        <v>106</v>
      </c>
    </row>
    <row r="1644" spans="1:16" x14ac:dyDescent="0.3">
      <c r="A1644">
        <v>2</v>
      </c>
      <c r="B1644">
        <v>1997</v>
      </c>
      <c r="C1644">
        <v>1</v>
      </c>
      <c r="D1644">
        <v>0</v>
      </c>
      <c r="E1644">
        <v>2</v>
      </c>
      <c r="F1644">
        <v>1</v>
      </c>
      <c r="G1644">
        <v>1</v>
      </c>
      <c r="H1644">
        <v>46</v>
      </c>
      <c r="I1644">
        <v>23.747</v>
      </c>
      <c r="J1644">
        <v>8.48062</v>
      </c>
      <c r="K1644">
        <v>6.50326</v>
      </c>
      <c r="L1644">
        <v>4.4439700000000002</v>
      </c>
      <c r="M1644">
        <v>7.7516499999999997</v>
      </c>
      <c r="N1644">
        <v>11.1357</v>
      </c>
      <c r="O1644" t="s">
        <v>106</v>
      </c>
      <c r="P1644" t="s">
        <v>106</v>
      </c>
    </row>
    <row r="1645" spans="1:16" x14ac:dyDescent="0.3">
      <c r="A1645">
        <v>2</v>
      </c>
      <c r="B1645">
        <v>1998</v>
      </c>
      <c r="C1645">
        <v>1</v>
      </c>
      <c r="D1645">
        <v>0</v>
      </c>
      <c r="E1645">
        <v>2</v>
      </c>
      <c r="F1645">
        <v>1</v>
      </c>
      <c r="G1645">
        <v>1</v>
      </c>
      <c r="H1645">
        <v>46</v>
      </c>
      <c r="I1645">
        <v>21.931999999999999</v>
      </c>
      <c r="J1645">
        <v>26.255700000000001</v>
      </c>
      <c r="K1645">
        <v>3.2778299999999998</v>
      </c>
      <c r="L1645">
        <v>4.0727399999999996</v>
      </c>
      <c r="M1645">
        <v>7.6958299999999999</v>
      </c>
      <c r="N1645">
        <v>11.656700000000001</v>
      </c>
      <c r="O1645" t="s">
        <v>106</v>
      </c>
      <c r="P1645" t="s">
        <v>106</v>
      </c>
    </row>
    <row r="1646" spans="1:16" x14ac:dyDescent="0.3">
      <c r="A1646">
        <v>2</v>
      </c>
      <c r="B1646">
        <v>1999</v>
      </c>
      <c r="C1646">
        <v>1</v>
      </c>
      <c r="D1646">
        <v>0</v>
      </c>
      <c r="E1646">
        <v>2</v>
      </c>
      <c r="F1646">
        <v>1</v>
      </c>
      <c r="G1646">
        <v>1</v>
      </c>
      <c r="H1646">
        <v>46</v>
      </c>
      <c r="I1646">
        <v>27.8309</v>
      </c>
      <c r="J1646">
        <v>46.421900000000001</v>
      </c>
      <c r="K1646">
        <v>3.5544099999999998</v>
      </c>
      <c r="L1646">
        <v>4.1254</v>
      </c>
      <c r="M1646">
        <v>7.2847400000000002</v>
      </c>
      <c r="N1646">
        <v>11.9405</v>
      </c>
      <c r="O1646" t="s">
        <v>106</v>
      </c>
      <c r="P1646" t="s">
        <v>106</v>
      </c>
    </row>
    <row r="1647" spans="1:16" x14ac:dyDescent="0.3">
      <c r="A1647">
        <v>2</v>
      </c>
      <c r="B1647">
        <v>2000</v>
      </c>
      <c r="C1647">
        <v>1</v>
      </c>
      <c r="D1647">
        <v>0</v>
      </c>
      <c r="E1647">
        <v>2</v>
      </c>
      <c r="F1647">
        <v>1</v>
      </c>
      <c r="G1647">
        <v>1</v>
      </c>
      <c r="H1647">
        <v>46</v>
      </c>
      <c r="I1647">
        <v>35.8474</v>
      </c>
      <c r="J1647">
        <v>29.871300000000002</v>
      </c>
      <c r="K1647">
        <v>5.7441500000000003</v>
      </c>
      <c r="L1647">
        <v>4.3123800000000001</v>
      </c>
      <c r="M1647">
        <v>7.1978799999999996</v>
      </c>
      <c r="N1647">
        <v>12.3575</v>
      </c>
      <c r="O1647" t="s">
        <v>106</v>
      </c>
      <c r="P1647" t="s">
        <v>106</v>
      </c>
    </row>
    <row r="1648" spans="1:16" x14ac:dyDescent="0.3">
      <c r="A1648">
        <v>2</v>
      </c>
      <c r="B1648">
        <v>2001</v>
      </c>
      <c r="C1648">
        <v>1</v>
      </c>
      <c r="D1648">
        <v>0</v>
      </c>
      <c r="E1648">
        <v>2</v>
      </c>
      <c r="F1648">
        <v>1</v>
      </c>
      <c r="G1648">
        <v>1</v>
      </c>
      <c r="H1648">
        <v>46</v>
      </c>
      <c r="I1648">
        <v>62.165799999999997</v>
      </c>
      <c r="J1648">
        <v>33.070599999999999</v>
      </c>
      <c r="K1648">
        <v>8.6436799999999998</v>
      </c>
      <c r="L1648">
        <v>4.1303200000000002</v>
      </c>
      <c r="M1648">
        <v>7.2310499999999998</v>
      </c>
      <c r="N1648">
        <v>12.605499999999999</v>
      </c>
      <c r="O1648" t="s">
        <v>106</v>
      </c>
      <c r="P1648" t="s">
        <v>106</v>
      </c>
    </row>
    <row r="1649" spans="1:16" x14ac:dyDescent="0.3">
      <c r="A1649">
        <v>2</v>
      </c>
      <c r="B1649">
        <v>2002</v>
      </c>
      <c r="C1649">
        <v>1</v>
      </c>
      <c r="D1649">
        <v>0</v>
      </c>
      <c r="E1649">
        <v>2</v>
      </c>
      <c r="F1649">
        <v>1</v>
      </c>
      <c r="G1649">
        <v>1</v>
      </c>
      <c r="H1649">
        <v>46</v>
      </c>
      <c r="I1649">
        <v>74.871200000000002</v>
      </c>
      <c r="J1649">
        <v>25.037400000000002</v>
      </c>
      <c r="K1649">
        <v>14.8314</v>
      </c>
      <c r="L1649">
        <v>4.1943900000000003</v>
      </c>
      <c r="M1649">
        <v>7.1660700000000004</v>
      </c>
      <c r="N1649">
        <v>12.402200000000001</v>
      </c>
      <c r="O1649" t="s">
        <v>106</v>
      </c>
      <c r="P1649" t="s">
        <v>106</v>
      </c>
    </row>
    <row r="1650" spans="1:16" x14ac:dyDescent="0.3">
      <c r="A1650">
        <v>2</v>
      </c>
      <c r="B1650">
        <v>2003</v>
      </c>
      <c r="C1650">
        <v>1</v>
      </c>
      <c r="D1650">
        <v>0</v>
      </c>
      <c r="E1650">
        <v>2</v>
      </c>
      <c r="F1650">
        <v>1</v>
      </c>
      <c r="G1650">
        <v>1</v>
      </c>
      <c r="H1650">
        <v>46</v>
      </c>
      <c r="I1650">
        <v>35.696199999999997</v>
      </c>
      <c r="J1650">
        <v>19.264600000000002</v>
      </c>
      <c r="K1650">
        <v>6.0028800000000002</v>
      </c>
      <c r="L1650">
        <v>4.1414200000000001</v>
      </c>
      <c r="M1650">
        <v>7.1342800000000004</v>
      </c>
      <c r="N1650">
        <v>11.8306</v>
      </c>
      <c r="O1650" t="s">
        <v>106</v>
      </c>
      <c r="P1650" t="s">
        <v>106</v>
      </c>
    </row>
    <row r="1651" spans="1:16" x14ac:dyDescent="0.3">
      <c r="A1651">
        <v>2</v>
      </c>
      <c r="B1651">
        <v>2004</v>
      </c>
      <c r="C1651">
        <v>1</v>
      </c>
      <c r="D1651">
        <v>0</v>
      </c>
      <c r="E1651">
        <v>2</v>
      </c>
      <c r="F1651">
        <v>1</v>
      </c>
      <c r="G1651">
        <v>1</v>
      </c>
      <c r="H1651">
        <v>46</v>
      </c>
      <c r="I1651">
        <v>22.9907</v>
      </c>
      <c r="J1651">
        <v>27.9876</v>
      </c>
      <c r="K1651">
        <v>4.2581600000000002</v>
      </c>
      <c r="L1651">
        <v>4.2544199999999996</v>
      </c>
      <c r="M1651">
        <v>7.1181200000000002</v>
      </c>
      <c r="N1651">
        <v>11.544600000000001</v>
      </c>
      <c r="O1651" t="s">
        <v>106</v>
      </c>
      <c r="P1651" t="s">
        <v>106</v>
      </c>
    </row>
    <row r="1652" spans="1:16" x14ac:dyDescent="0.3">
      <c r="A1652">
        <v>2</v>
      </c>
      <c r="B1652">
        <v>2005</v>
      </c>
      <c r="C1652">
        <v>1</v>
      </c>
      <c r="D1652">
        <v>0</v>
      </c>
      <c r="E1652">
        <v>2</v>
      </c>
      <c r="F1652">
        <v>1</v>
      </c>
      <c r="G1652">
        <v>1</v>
      </c>
      <c r="H1652">
        <v>46</v>
      </c>
      <c r="I1652">
        <v>19.209399999999999</v>
      </c>
      <c r="J1652">
        <v>31.886700000000001</v>
      </c>
      <c r="K1652">
        <v>3.25806</v>
      </c>
      <c r="L1652">
        <v>4.2419500000000001</v>
      </c>
      <c r="M1652">
        <v>7.22349</v>
      </c>
      <c r="N1652">
        <v>11.657400000000001</v>
      </c>
      <c r="O1652" t="s">
        <v>106</v>
      </c>
      <c r="P1652" t="s">
        <v>106</v>
      </c>
    </row>
    <row r="1653" spans="1:16" x14ac:dyDescent="0.3">
      <c r="A1653">
        <v>2</v>
      </c>
      <c r="B1653">
        <v>2006</v>
      </c>
      <c r="C1653">
        <v>1</v>
      </c>
      <c r="D1653">
        <v>0</v>
      </c>
      <c r="E1653">
        <v>2</v>
      </c>
      <c r="F1653">
        <v>1</v>
      </c>
      <c r="G1653">
        <v>1</v>
      </c>
      <c r="H1653">
        <v>46</v>
      </c>
      <c r="I1653">
        <v>13.1592</v>
      </c>
      <c r="J1653">
        <v>26.398499999999999</v>
      </c>
      <c r="K1653">
        <v>1.9536800000000001</v>
      </c>
      <c r="L1653">
        <v>4.1225899999999998</v>
      </c>
      <c r="M1653">
        <v>7.19116</v>
      </c>
      <c r="N1653">
        <v>11.7012</v>
      </c>
      <c r="O1653" t="s">
        <v>106</v>
      </c>
      <c r="P1653" t="s">
        <v>106</v>
      </c>
    </row>
    <row r="1654" spans="1:16" x14ac:dyDescent="0.3">
      <c r="A1654">
        <v>2</v>
      </c>
      <c r="B1654">
        <v>2007</v>
      </c>
      <c r="C1654">
        <v>1</v>
      </c>
      <c r="D1654">
        <v>0</v>
      </c>
      <c r="E1654">
        <v>2</v>
      </c>
      <c r="F1654">
        <v>1</v>
      </c>
      <c r="G1654">
        <v>1</v>
      </c>
      <c r="H1654">
        <v>46</v>
      </c>
      <c r="I1654">
        <v>8.3190200000000001</v>
      </c>
      <c r="J1654">
        <v>60.693199999999997</v>
      </c>
      <c r="K1654">
        <v>1.0377000000000001</v>
      </c>
      <c r="L1654">
        <v>4.15571</v>
      </c>
      <c r="M1654">
        <v>7.0617099999999997</v>
      </c>
      <c r="N1654">
        <v>11.589499999999999</v>
      </c>
      <c r="O1654" t="s">
        <v>106</v>
      </c>
      <c r="P1654" t="s">
        <v>106</v>
      </c>
    </row>
    <row r="1655" spans="1:16" x14ac:dyDescent="0.3">
      <c r="A1655">
        <v>2</v>
      </c>
      <c r="B1655">
        <v>2008</v>
      </c>
      <c r="C1655">
        <v>1</v>
      </c>
      <c r="D1655">
        <v>0</v>
      </c>
      <c r="E1655">
        <v>2</v>
      </c>
      <c r="F1655">
        <v>1</v>
      </c>
      <c r="G1655">
        <v>1</v>
      </c>
      <c r="H1655">
        <v>46</v>
      </c>
      <c r="I1655">
        <v>14.5205</v>
      </c>
      <c r="J1655">
        <v>59.346299999999999</v>
      </c>
      <c r="K1655">
        <v>1.2997300000000001</v>
      </c>
      <c r="L1655">
        <v>4.2695999999999996</v>
      </c>
      <c r="M1655">
        <v>7.0879399999999997</v>
      </c>
      <c r="N1655">
        <v>11.555199999999999</v>
      </c>
      <c r="O1655" t="s">
        <v>106</v>
      </c>
      <c r="P1655" t="s">
        <v>106</v>
      </c>
    </row>
    <row r="1656" spans="1:16" x14ac:dyDescent="0.3">
      <c r="A1656">
        <v>2</v>
      </c>
      <c r="B1656">
        <v>2009</v>
      </c>
      <c r="C1656">
        <v>1</v>
      </c>
      <c r="D1656">
        <v>0</v>
      </c>
      <c r="E1656">
        <v>2</v>
      </c>
      <c r="F1656">
        <v>1</v>
      </c>
      <c r="G1656">
        <v>1</v>
      </c>
      <c r="H1656">
        <v>46</v>
      </c>
      <c r="I1656">
        <v>5.7476900000000004</v>
      </c>
      <c r="J1656">
        <v>211.21</v>
      </c>
      <c r="K1656">
        <v>0.255469</v>
      </c>
      <c r="L1656">
        <v>4.3992199999999997</v>
      </c>
      <c r="M1656">
        <v>7.28308</v>
      </c>
      <c r="N1656">
        <v>11.7079</v>
      </c>
      <c r="O1656" t="s">
        <v>106</v>
      </c>
      <c r="P1656" t="s">
        <v>106</v>
      </c>
    </row>
    <row r="1657" spans="1:16" x14ac:dyDescent="0.3">
      <c r="A1657">
        <v>2</v>
      </c>
      <c r="B1657">
        <v>2010</v>
      </c>
      <c r="C1657">
        <v>1</v>
      </c>
      <c r="D1657">
        <v>0</v>
      </c>
      <c r="E1657">
        <v>2</v>
      </c>
      <c r="F1657">
        <v>1</v>
      </c>
      <c r="G1657">
        <v>1</v>
      </c>
      <c r="H1657">
        <v>46</v>
      </c>
      <c r="I1657">
        <v>7.7140000000000004</v>
      </c>
      <c r="J1657">
        <v>29.070499999999999</v>
      </c>
      <c r="K1657">
        <v>1.0835900000000001</v>
      </c>
      <c r="L1657">
        <v>4.3629199999999999</v>
      </c>
      <c r="M1657">
        <v>7.4930099999999999</v>
      </c>
      <c r="N1657">
        <v>11.935499999999999</v>
      </c>
      <c r="O1657" t="s">
        <v>106</v>
      </c>
      <c r="P1657" t="s">
        <v>106</v>
      </c>
    </row>
    <row r="1658" spans="1:16" x14ac:dyDescent="0.3">
      <c r="A1658">
        <v>2</v>
      </c>
      <c r="B1658">
        <v>2011</v>
      </c>
      <c r="C1658">
        <v>1</v>
      </c>
      <c r="D1658">
        <v>0</v>
      </c>
      <c r="E1658">
        <v>2</v>
      </c>
      <c r="F1658">
        <v>1</v>
      </c>
      <c r="G1658">
        <v>1</v>
      </c>
      <c r="H1658">
        <v>46</v>
      </c>
      <c r="I1658">
        <v>5.1426699999999999</v>
      </c>
      <c r="J1658">
        <v>82.942099999999996</v>
      </c>
      <c r="K1658">
        <v>0.37817200000000001</v>
      </c>
      <c r="L1658">
        <v>4.3197000000000001</v>
      </c>
      <c r="M1658">
        <v>7.5827299999999997</v>
      </c>
      <c r="N1658">
        <v>12.1313</v>
      </c>
      <c r="O1658" t="s">
        <v>106</v>
      </c>
      <c r="P1658" t="s">
        <v>106</v>
      </c>
    </row>
    <row r="1659" spans="1:16" x14ac:dyDescent="0.3">
      <c r="A1659">
        <v>2</v>
      </c>
      <c r="B1659">
        <v>2012</v>
      </c>
      <c r="C1659">
        <v>1</v>
      </c>
      <c r="D1659">
        <v>0</v>
      </c>
      <c r="E1659">
        <v>2</v>
      </c>
      <c r="F1659">
        <v>1</v>
      </c>
      <c r="G1659">
        <v>1</v>
      </c>
      <c r="H1659">
        <v>46</v>
      </c>
      <c r="I1659">
        <v>7.5627500000000003</v>
      </c>
      <c r="J1659">
        <v>72.8489</v>
      </c>
      <c r="K1659">
        <v>0.66341499999999998</v>
      </c>
      <c r="L1659">
        <v>4.4397599999999997</v>
      </c>
      <c r="M1659">
        <v>7.6641899999999996</v>
      </c>
      <c r="N1659">
        <v>12.333</v>
      </c>
      <c r="O1659" t="s">
        <v>106</v>
      </c>
      <c r="P1659" t="s">
        <v>106</v>
      </c>
    </row>
    <row r="1660" spans="1:16" x14ac:dyDescent="0.3">
      <c r="A1660">
        <v>2</v>
      </c>
      <c r="B1660">
        <v>2013</v>
      </c>
      <c r="C1660">
        <v>1</v>
      </c>
      <c r="D1660">
        <v>0</v>
      </c>
      <c r="E1660">
        <v>2</v>
      </c>
      <c r="F1660">
        <v>1</v>
      </c>
      <c r="G1660">
        <v>1</v>
      </c>
      <c r="H1660">
        <v>46</v>
      </c>
      <c r="I1660">
        <v>13.764200000000001</v>
      </c>
      <c r="J1660">
        <v>41.843899999999998</v>
      </c>
      <c r="K1660">
        <v>1.8891</v>
      </c>
      <c r="L1660">
        <v>4.5820299999999996</v>
      </c>
      <c r="M1660">
        <v>7.8380799999999997</v>
      </c>
      <c r="N1660">
        <v>12.6584</v>
      </c>
      <c r="O1660" t="s">
        <v>106</v>
      </c>
      <c r="P1660" t="s">
        <v>106</v>
      </c>
    </row>
    <row r="1661" spans="1:16" x14ac:dyDescent="0.3">
      <c r="A1661">
        <v>2</v>
      </c>
      <c r="B1661">
        <v>2014</v>
      </c>
      <c r="C1661">
        <v>1</v>
      </c>
      <c r="D1661">
        <v>0</v>
      </c>
      <c r="E1661">
        <v>2</v>
      </c>
      <c r="F1661">
        <v>1</v>
      </c>
      <c r="G1661">
        <v>1</v>
      </c>
      <c r="H1661">
        <v>46</v>
      </c>
      <c r="I1661">
        <v>6.2014500000000004</v>
      </c>
      <c r="J1661">
        <v>119.377</v>
      </c>
      <c r="K1661">
        <v>0.20282900000000001</v>
      </c>
      <c r="L1661">
        <v>4.89656</v>
      </c>
      <c r="M1661">
        <v>8.1165400000000005</v>
      </c>
      <c r="N1661">
        <v>13.0852</v>
      </c>
      <c r="O1661" t="s">
        <v>106</v>
      </c>
      <c r="P1661" t="s">
        <v>106</v>
      </c>
    </row>
    <row r="1662" spans="1:16" x14ac:dyDescent="0.3">
      <c r="A1662">
        <v>2</v>
      </c>
      <c r="B1662">
        <v>2015</v>
      </c>
      <c r="C1662">
        <v>1</v>
      </c>
      <c r="D1662">
        <v>0</v>
      </c>
      <c r="E1662">
        <v>2</v>
      </c>
      <c r="F1662">
        <v>1</v>
      </c>
      <c r="G1662">
        <v>1</v>
      </c>
      <c r="H1662">
        <v>46</v>
      </c>
      <c r="I1662">
        <v>9.6803100000000004</v>
      </c>
      <c r="J1662">
        <v>195.67500000000001</v>
      </c>
      <c r="K1662">
        <v>0.25173699999999999</v>
      </c>
      <c r="L1662">
        <v>5.6390000000000002</v>
      </c>
      <c r="M1662">
        <v>8.9782299999999999</v>
      </c>
      <c r="N1662">
        <v>14.031700000000001</v>
      </c>
      <c r="O1662" t="s">
        <v>106</v>
      </c>
      <c r="P1662" t="s">
        <v>106</v>
      </c>
    </row>
    <row r="1663" spans="1:16" x14ac:dyDescent="0.3">
      <c r="A1663">
        <v>2</v>
      </c>
      <c r="B1663">
        <v>2016</v>
      </c>
      <c r="C1663">
        <v>1</v>
      </c>
      <c r="D1663">
        <v>0</v>
      </c>
      <c r="E1663">
        <v>2</v>
      </c>
      <c r="F1663">
        <v>1</v>
      </c>
      <c r="G1663">
        <v>1</v>
      </c>
      <c r="H1663">
        <v>46</v>
      </c>
      <c r="I1663">
        <v>10.4366</v>
      </c>
      <c r="J1663">
        <v>109.038</v>
      </c>
      <c r="K1663">
        <v>0.46346399999999999</v>
      </c>
      <c r="L1663">
        <v>5.2878400000000001</v>
      </c>
      <c r="M1663">
        <v>9.18126</v>
      </c>
      <c r="N1663">
        <v>14.652900000000001</v>
      </c>
      <c r="O1663" t="s">
        <v>106</v>
      </c>
      <c r="P1663" t="s">
        <v>106</v>
      </c>
    </row>
    <row r="1664" spans="1:16" x14ac:dyDescent="0.3">
      <c r="A1664">
        <v>2</v>
      </c>
      <c r="B1664">
        <v>2017</v>
      </c>
      <c r="C1664">
        <v>1</v>
      </c>
      <c r="D1664">
        <v>0</v>
      </c>
      <c r="E1664">
        <v>2</v>
      </c>
      <c r="F1664">
        <v>1</v>
      </c>
      <c r="G1664">
        <v>1</v>
      </c>
      <c r="H1664">
        <v>46</v>
      </c>
      <c r="I1664">
        <v>4.2351400000000003</v>
      </c>
      <c r="J1664">
        <v>30.800899999999999</v>
      </c>
      <c r="K1664">
        <v>0.76318900000000001</v>
      </c>
      <c r="L1664">
        <v>5.2621500000000001</v>
      </c>
      <c r="M1664">
        <v>9.1502700000000008</v>
      </c>
      <c r="N1664">
        <v>15.013299999999999</v>
      </c>
      <c r="O1664" t="s">
        <v>106</v>
      </c>
      <c r="P1664" t="s">
        <v>106</v>
      </c>
    </row>
    <row r="1665" spans="1:16" x14ac:dyDescent="0.3">
      <c r="A1665">
        <v>2</v>
      </c>
      <c r="B1665">
        <v>2018</v>
      </c>
      <c r="C1665">
        <v>1</v>
      </c>
      <c r="D1665">
        <v>0</v>
      </c>
      <c r="E1665">
        <v>2</v>
      </c>
      <c r="F1665">
        <v>1</v>
      </c>
      <c r="G1665">
        <v>1</v>
      </c>
      <c r="H1665">
        <v>46</v>
      </c>
      <c r="I1665">
        <v>15.5793</v>
      </c>
      <c r="J1665">
        <v>134</v>
      </c>
      <c r="K1665">
        <v>0.44336700000000001</v>
      </c>
      <c r="L1665">
        <v>5.0436399999999999</v>
      </c>
      <c r="M1665">
        <v>8.8841000000000001</v>
      </c>
      <c r="N1665">
        <v>15.206799999999999</v>
      </c>
      <c r="O1665" t="s">
        <v>106</v>
      </c>
      <c r="P1665" t="s">
        <v>106</v>
      </c>
    </row>
    <row r="1666" spans="1:16" x14ac:dyDescent="0.3">
      <c r="A1666">
        <v>3</v>
      </c>
      <c r="B1666">
        <v>1996</v>
      </c>
      <c r="C1666">
        <v>1</v>
      </c>
      <c r="D1666">
        <v>0</v>
      </c>
      <c r="E1666">
        <v>2</v>
      </c>
      <c r="F1666">
        <v>1</v>
      </c>
      <c r="G1666">
        <v>1</v>
      </c>
      <c r="H1666">
        <v>46</v>
      </c>
      <c r="I1666">
        <v>43.495800000000003</v>
      </c>
      <c r="J1666">
        <v>2.8985599999999998</v>
      </c>
      <c r="K1666">
        <v>20.8644</v>
      </c>
      <c r="L1666">
        <v>5.5370400000000002</v>
      </c>
      <c r="M1666">
        <v>7.9986800000000002</v>
      </c>
      <c r="N1666">
        <v>12.4781</v>
      </c>
      <c r="O1666" t="s">
        <v>106</v>
      </c>
      <c r="P1666" t="s">
        <v>106</v>
      </c>
    </row>
    <row r="1667" spans="1:16" x14ac:dyDescent="0.3">
      <c r="A1667">
        <v>3</v>
      </c>
      <c r="B1667">
        <v>1998</v>
      </c>
      <c r="C1667">
        <v>1</v>
      </c>
      <c r="D1667">
        <v>0</v>
      </c>
      <c r="E1667">
        <v>2</v>
      </c>
      <c r="F1667">
        <v>1</v>
      </c>
      <c r="G1667">
        <v>1</v>
      </c>
      <c r="H1667">
        <v>46</v>
      </c>
      <c r="I1667">
        <v>32.459499999999998</v>
      </c>
      <c r="J1667">
        <v>17.3827</v>
      </c>
      <c r="K1667">
        <v>6.6177099999999998</v>
      </c>
      <c r="L1667">
        <v>5.2668400000000002</v>
      </c>
      <c r="M1667">
        <v>8.6767099999999999</v>
      </c>
      <c r="N1667">
        <v>12.2121</v>
      </c>
      <c r="O1667" t="s">
        <v>106</v>
      </c>
      <c r="P1667" t="s">
        <v>106</v>
      </c>
    </row>
    <row r="1668" spans="1:16" x14ac:dyDescent="0.3">
      <c r="A1668">
        <v>3</v>
      </c>
      <c r="B1668">
        <v>1999</v>
      </c>
      <c r="C1668">
        <v>1</v>
      </c>
      <c r="D1668">
        <v>0</v>
      </c>
      <c r="E1668">
        <v>2</v>
      </c>
      <c r="F1668">
        <v>1</v>
      </c>
      <c r="G1668">
        <v>1</v>
      </c>
      <c r="H1668">
        <v>46</v>
      </c>
      <c r="I1668">
        <v>32.459499999999998</v>
      </c>
      <c r="J1668">
        <v>26.533100000000001</v>
      </c>
      <c r="K1668">
        <v>4.8583600000000002</v>
      </c>
      <c r="L1668">
        <v>4.8452000000000002</v>
      </c>
      <c r="M1668">
        <v>8.5699799999999993</v>
      </c>
      <c r="N1668">
        <v>12.702299999999999</v>
      </c>
      <c r="O1668" t="s">
        <v>106</v>
      </c>
      <c r="P1668" t="s">
        <v>106</v>
      </c>
    </row>
    <row r="1669" spans="1:16" x14ac:dyDescent="0.3">
      <c r="A1669">
        <v>3</v>
      </c>
      <c r="B1669">
        <v>2000</v>
      </c>
      <c r="C1669">
        <v>1</v>
      </c>
      <c r="D1669">
        <v>0</v>
      </c>
      <c r="E1669">
        <v>2</v>
      </c>
      <c r="F1669">
        <v>1</v>
      </c>
      <c r="G1669">
        <v>1</v>
      </c>
      <c r="H1669">
        <v>46</v>
      </c>
      <c r="I1669">
        <v>32.459499999999998</v>
      </c>
      <c r="J1669">
        <v>19.639399999999998</v>
      </c>
      <c r="K1669">
        <v>7.5203499999999996</v>
      </c>
      <c r="L1669">
        <v>5.03993</v>
      </c>
      <c r="M1669">
        <v>8.1767099999999999</v>
      </c>
      <c r="N1669">
        <v>12.9672</v>
      </c>
      <c r="O1669" t="s">
        <v>106</v>
      </c>
      <c r="P1669" t="s">
        <v>106</v>
      </c>
    </row>
    <row r="1670" spans="1:16" x14ac:dyDescent="0.3">
      <c r="A1670">
        <v>3</v>
      </c>
      <c r="B1670">
        <v>2001</v>
      </c>
      <c r="C1670">
        <v>1</v>
      </c>
      <c r="D1670">
        <v>0</v>
      </c>
      <c r="E1670">
        <v>2</v>
      </c>
      <c r="F1670">
        <v>1</v>
      </c>
      <c r="G1670">
        <v>1</v>
      </c>
      <c r="H1670">
        <v>46</v>
      </c>
      <c r="I1670">
        <v>32.459499999999998</v>
      </c>
      <c r="J1670">
        <v>38.848500000000001</v>
      </c>
      <c r="K1670">
        <v>5.6855900000000004</v>
      </c>
      <c r="L1670">
        <v>5.1489099999999999</v>
      </c>
      <c r="M1670">
        <v>8.12852</v>
      </c>
      <c r="N1670">
        <v>13.3665</v>
      </c>
      <c r="O1670" t="s">
        <v>106</v>
      </c>
      <c r="P1670" t="s">
        <v>106</v>
      </c>
    </row>
    <row r="1671" spans="1:16" x14ac:dyDescent="0.3">
      <c r="A1671">
        <v>3</v>
      </c>
      <c r="B1671">
        <v>2002</v>
      </c>
      <c r="C1671">
        <v>1</v>
      </c>
      <c r="D1671">
        <v>0</v>
      </c>
      <c r="E1671">
        <v>2</v>
      </c>
      <c r="F1671">
        <v>1</v>
      </c>
      <c r="G1671">
        <v>1</v>
      </c>
      <c r="H1671">
        <v>46</v>
      </c>
      <c r="I1671">
        <v>32.459499999999998</v>
      </c>
      <c r="J1671">
        <v>13.5275</v>
      </c>
      <c r="K1671">
        <v>14.0647</v>
      </c>
      <c r="L1671">
        <v>5.0236299999999998</v>
      </c>
      <c r="M1671">
        <v>8.1400799999999993</v>
      </c>
      <c r="N1671">
        <v>13.5557</v>
      </c>
      <c r="O1671" t="s">
        <v>106</v>
      </c>
      <c r="P1671" t="s">
        <v>106</v>
      </c>
    </row>
    <row r="1672" spans="1:16" x14ac:dyDescent="0.3">
      <c r="A1672">
        <v>3</v>
      </c>
      <c r="B1672">
        <v>2003</v>
      </c>
      <c r="C1672">
        <v>1</v>
      </c>
      <c r="D1672">
        <v>0</v>
      </c>
      <c r="E1672">
        <v>2</v>
      </c>
      <c r="F1672">
        <v>1</v>
      </c>
      <c r="G1672">
        <v>1</v>
      </c>
      <c r="H1672">
        <v>46</v>
      </c>
      <c r="I1672">
        <v>32.459499999999998</v>
      </c>
      <c r="J1672">
        <v>17.090800000000002</v>
      </c>
      <c r="K1672">
        <v>6.3221499999999997</v>
      </c>
      <c r="L1672">
        <v>5.0702999999999996</v>
      </c>
      <c r="M1672">
        <v>8.0830199999999994</v>
      </c>
      <c r="N1672">
        <v>13.3079</v>
      </c>
      <c r="O1672" t="s">
        <v>106</v>
      </c>
      <c r="P1672" t="s">
        <v>106</v>
      </c>
    </row>
    <row r="1673" spans="1:16" x14ac:dyDescent="0.3">
      <c r="A1673">
        <v>3</v>
      </c>
      <c r="B1673">
        <v>2004</v>
      </c>
      <c r="C1673">
        <v>1</v>
      </c>
      <c r="D1673">
        <v>0</v>
      </c>
      <c r="E1673">
        <v>2</v>
      </c>
      <c r="F1673">
        <v>1</v>
      </c>
      <c r="G1673">
        <v>1</v>
      </c>
      <c r="H1673">
        <v>46</v>
      </c>
      <c r="I1673">
        <v>32.459499999999998</v>
      </c>
      <c r="J1673">
        <v>12.530799999999999</v>
      </c>
      <c r="K1673">
        <v>8.0935900000000007</v>
      </c>
      <c r="L1673">
        <v>5.0319200000000004</v>
      </c>
      <c r="M1673">
        <v>8.0300999999999991</v>
      </c>
      <c r="N1673">
        <v>12.7422</v>
      </c>
      <c r="O1673" t="s">
        <v>106</v>
      </c>
      <c r="P1673" t="s">
        <v>106</v>
      </c>
    </row>
    <row r="1674" spans="1:16" x14ac:dyDescent="0.3">
      <c r="A1674">
        <v>3</v>
      </c>
      <c r="B1674">
        <v>2005</v>
      </c>
      <c r="C1674">
        <v>1</v>
      </c>
      <c r="D1674">
        <v>0</v>
      </c>
      <c r="E1674">
        <v>2</v>
      </c>
      <c r="F1674">
        <v>1</v>
      </c>
      <c r="G1674">
        <v>1</v>
      </c>
      <c r="H1674">
        <v>46</v>
      </c>
      <c r="I1674">
        <v>32.459499999999998</v>
      </c>
      <c r="J1674">
        <v>21.745699999999999</v>
      </c>
      <c r="K1674">
        <v>7.3513900000000003</v>
      </c>
      <c r="L1674">
        <v>5.1391</v>
      </c>
      <c r="M1674">
        <v>8.0262399999999996</v>
      </c>
      <c r="N1674">
        <v>12.5166</v>
      </c>
      <c r="O1674" t="s">
        <v>106</v>
      </c>
      <c r="P1674" t="s">
        <v>106</v>
      </c>
    </row>
    <row r="1675" spans="1:16" x14ac:dyDescent="0.3">
      <c r="A1675">
        <v>3</v>
      </c>
      <c r="B1675">
        <v>2006</v>
      </c>
      <c r="C1675">
        <v>1</v>
      </c>
      <c r="D1675">
        <v>0</v>
      </c>
      <c r="E1675">
        <v>2</v>
      </c>
      <c r="F1675">
        <v>1</v>
      </c>
      <c r="G1675">
        <v>1</v>
      </c>
      <c r="H1675">
        <v>46</v>
      </c>
      <c r="I1675">
        <v>32.459499999999998</v>
      </c>
      <c r="J1675">
        <v>10.3499</v>
      </c>
      <c r="K1675">
        <v>9.9242299999999997</v>
      </c>
      <c r="L1675">
        <v>5.0909300000000002</v>
      </c>
      <c r="M1675">
        <v>8.1169499999999992</v>
      </c>
      <c r="N1675">
        <v>12.6084</v>
      </c>
      <c r="O1675" t="s">
        <v>106</v>
      </c>
      <c r="P1675" t="s">
        <v>106</v>
      </c>
    </row>
    <row r="1676" spans="1:16" x14ac:dyDescent="0.3">
      <c r="A1676">
        <v>3</v>
      </c>
      <c r="B1676">
        <v>2007</v>
      </c>
      <c r="C1676">
        <v>1</v>
      </c>
      <c r="D1676">
        <v>0</v>
      </c>
      <c r="E1676">
        <v>2</v>
      </c>
      <c r="F1676">
        <v>1</v>
      </c>
      <c r="G1676">
        <v>1</v>
      </c>
      <c r="H1676">
        <v>46</v>
      </c>
      <c r="I1676">
        <v>32.459499999999998</v>
      </c>
      <c r="J1676">
        <v>59.385599999999997</v>
      </c>
      <c r="K1676">
        <v>2.8428</v>
      </c>
      <c r="L1676">
        <v>4.9984999999999999</v>
      </c>
      <c r="M1676">
        <v>8.0701999999999998</v>
      </c>
      <c r="N1676">
        <v>12.6281</v>
      </c>
      <c r="O1676" t="s">
        <v>106</v>
      </c>
      <c r="P1676" t="s">
        <v>106</v>
      </c>
    </row>
    <row r="1677" spans="1:16" x14ac:dyDescent="0.3">
      <c r="A1677">
        <v>3</v>
      </c>
      <c r="B1677">
        <v>2008</v>
      </c>
      <c r="C1677">
        <v>1</v>
      </c>
      <c r="D1677">
        <v>0</v>
      </c>
      <c r="E1677">
        <v>2</v>
      </c>
      <c r="F1677">
        <v>1</v>
      </c>
      <c r="G1677">
        <v>1</v>
      </c>
      <c r="H1677">
        <v>46</v>
      </c>
      <c r="I1677">
        <v>32.459499999999998</v>
      </c>
      <c r="J1677">
        <v>117.164</v>
      </c>
      <c r="K1677">
        <v>2.5447600000000001</v>
      </c>
      <c r="L1677">
        <v>5.0497500000000004</v>
      </c>
      <c r="M1677">
        <v>7.9603299999999999</v>
      </c>
      <c r="N1677">
        <v>12.5365</v>
      </c>
      <c r="O1677" t="s">
        <v>106</v>
      </c>
      <c r="P1677" t="s">
        <v>106</v>
      </c>
    </row>
    <row r="1678" spans="1:16" x14ac:dyDescent="0.3">
      <c r="A1678">
        <v>3</v>
      </c>
      <c r="B1678">
        <v>2009</v>
      </c>
      <c r="C1678">
        <v>1</v>
      </c>
      <c r="D1678">
        <v>0</v>
      </c>
      <c r="E1678">
        <v>2</v>
      </c>
      <c r="F1678">
        <v>1</v>
      </c>
      <c r="G1678">
        <v>1</v>
      </c>
      <c r="H1678">
        <v>46</v>
      </c>
      <c r="I1678">
        <v>32.459499999999998</v>
      </c>
      <c r="J1678">
        <v>43.640099999999997</v>
      </c>
      <c r="K1678">
        <v>3.27197</v>
      </c>
      <c r="L1678">
        <v>5.1583300000000003</v>
      </c>
      <c r="M1678">
        <v>8.0101099999999992</v>
      </c>
      <c r="N1678">
        <v>12.5265</v>
      </c>
      <c r="O1678" t="s">
        <v>106</v>
      </c>
      <c r="P1678" t="s">
        <v>106</v>
      </c>
    </row>
    <row r="1679" spans="1:16" x14ac:dyDescent="0.3">
      <c r="A1679">
        <v>3</v>
      </c>
      <c r="B1679">
        <v>2010</v>
      </c>
      <c r="C1679">
        <v>1</v>
      </c>
      <c r="D1679">
        <v>0</v>
      </c>
      <c r="E1679">
        <v>2</v>
      </c>
      <c r="F1679">
        <v>1</v>
      </c>
      <c r="G1679">
        <v>1</v>
      </c>
      <c r="H1679">
        <v>46</v>
      </c>
      <c r="I1679">
        <v>32.459499999999998</v>
      </c>
      <c r="J1679">
        <v>59.488</v>
      </c>
      <c r="K1679">
        <v>4.6997900000000001</v>
      </c>
      <c r="L1679">
        <v>5.2565900000000001</v>
      </c>
      <c r="M1679">
        <v>8.2090499999999995</v>
      </c>
      <c r="N1679">
        <v>12.6866</v>
      </c>
      <c r="O1679" t="s">
        <v>106</v>
      </c>
      <c r="P1679" t="s">
        <v>106</v>
      </c>
    </row>
    <row r="1680" spans="1:16" x14ac:dyDescent="0.3">
      <c r="A1680">
        <v>3</v>
      </c>
      <c r="B1680">
        <v>2011</v>
      </c>
      <c r="C1680">
        <v>1</v>
      </c>
      <c r="D1680">
        <v>0</v>
      </c>
      <c r="E1680">
        <v>2</v>
      </c>
      <c r="F1680">
        <v>1</v>
      </c>
      <c r="G1680">
        <v>1</v>
      </c>
      <c r="H1680">
        <v>46</v>
      </c>
      <c r="I1680">
        <v>32.459499999999998</v>
      </c>
      <c r="J1680">
        <v>133.76499999999999</v>
      </c>
      <c r="K1680">
        <v>1.54809</v>
      </c>
      <c r="L1680">
        <v>5.2157</v>
      </c>
      <c r="M1680">
        <v>8.4020499999999991</v>
      </c>
      <c r="N1680">
        <v>12.8996</v>
      </c>
      <c r="O1680" t="s">
        <v>106</v>
      </c>
      <c r="P1680" t="s">
        <v>106</v>
      </c>
    </row>
    <row r="1681" spans="1:16" x14ac:dyDescent="0.3">
      <c r="A1681">
        <v>3</v>
      </c>
      <c r="B1681">
        <v>2012</v>
      </c>
      <c r="C1681">
        <v>1</v>
      </c>
      <c r="D1681">
        <v>0</v>
      </c>
      <c r="E1681">
        <v>2</v>
      </c>
      <c r="F1681">
        <v>1</v>
      </c>
      <c r="G1681">
        <v>1</v>
      </c>
      <c r="H1681">
        <v>46</v>
      </c>
      <c r="I1681">
        <v>32.459499999999998</v>
      </c>
      <c r="J1681">
        <v>73.175899999999999</v>
      </c>
      <c r="K1681">
        <v>2.4978099999999999</v>
      </c>
      <c r="L1681">
        <v>5.1976199999999997</v>
      </c>
      <c r="M1681">
        <v>8.4883799999999994</v>
      </c>
      <c r="N1681">
        <v>13.083</v>
      </c>
      <c r="O1681" t="s">
        <v>106</v>
      </c>
      <c r="P1681" t="s">
        <v>106</v>
      </c>
    </row>
    <row r="1682" spans="1:16" x14ac:dyDescent="0.3">
      <c r="A1682">
        <v>3</v>
      </c>
      <c r="B1682">
        <v>2015</v>
      </c>
      <c r="C1682">
        <v>1</v>
      </c>
      <c r="D1682">
        <v>0</v>
      </c>
      <c r="E1682">
        <v>2</v>
      </c>
      <c r="F1682">
        <v>1</v>
      </c>
      <c r="G1682">
        <v>1</v>
      </c>
      <c r="H1682">
        <v>46</v>
      </c>
      <c r="I1682">
        <v>50</v>
      </c>
      <c r="J1682">
        <v>15.258800000000001</v>
      </c>
      <c r="K1682">
        <v>16.9864</v>
      </c>
      <c r="L1682">
        <v>5.6346499999999997</v>
      </c>
      <c r="M1682">
        <v>9.0727799999999998</v>
      </c>
      <c r="N1682">
        <v>14.1662</v>
      </c>
      <c r="O1682" t="s">
        <v>106</v>
      </c>
      <c r="P1682" t="s">
        <v>703</v>
      </c>
    </row>
    <row r="1683" spans="1:16" x14ac:dyDescent="0.3">
      <c r="A1683">
        <v>3</v>
      </c>
      <c r="B1683">
        <v>2018</v>
      </c>
      <c r="C1683">
        <v>1</v>
      </c>
      <c r="D1683">
        <v>0</v>
      </c>
      <c r="E1683">
        <v>2</v>
      </c>
      <c r="F1683">
        <v>1</v>
      </c>
      <c r="G1683">
        <v>1</v>
      </c>
      <c r="H1683">
        <v>46</v>
      </c>
      <c r="I1683">
        <v>32.459499999999998</v>
      </c>
      <c r="J1683">
        <v>5.2176099999999996</v>
      </c>
      <c r="K1683">
        <v>23.805499999999999</v>
      </c>
      <c r="L1683">
        <v>5.0081899999999999</v>
      </c>
      <c r="M1683">
        <v>9.0079499999999992</v>
      </c>
      <c r="N1683">
        <v>15.364000000000001</v>
      </c>
      <c r="O1683" t="s">
        <v>106</v>
      </c>
      <c r="P1683" t="s">
        <v>106</v>
      </c>
    </row>
    <row r="1684" spans="1:16" x14ac:dyDescent="0.3">
      <c r="A1684">
        <v>4</v>
      </c>
      <c r="B1684">
        <v>2000</v>
      </c>
      <c r="C1684">
        <v>1</v>
      </c>
      <c r="D1684">
        <v>0</v>
      </c>
      <c r="E1684">
        <v>2</v>
      </c>
      <c r="F1684">
        <v>1</v>
      </c>
      <c r="G1684">
        <v>1</v>
      </c>
      <c r="H1684">
        <v>46</v>
      </c>
      <c r="I1684">
        <v>25.847000000000001</v>
      </c>
      <c r="J1684">
        <v>57.983699999999999</v>
      </c>
      <c r="K1684">
        <v>2.2823000000000002</v>
      </c>
      <c r="L1684">
        <v>4.57735</v>
      </c>
      <c r="M1684">
        <v>7.7043299999999997</v>
      </c>
      <c r="N1684">
        <v>12.811299999999999</v>
      </c>
      <c r="O1684" t="s">
        <v>106</v>
      </c>
      <c r="P1684" t="s">
        <v>106</v>
      </c>
    </row>
    <row r="1685" spans="1:16" x14ac:dyDescent="0.3">
      <c r="A1685">
        <v>4</v>
      </c>
      <c r="B1685">
        <v>2001</v>
      </c>
      <c r="C1685">
        <v>1</v>
      </c>
      <c r="D1685">
        <v>0</v>
      </c>
      <c r="E1685">
        <v>2</v>
      </c>
      <c r="F1685">
        <v>1</v>
      </c>
      <c r="G1685">
        <v>1</v>
      </c>
      <c r="H1685">
        <v>46</v>
      </c>
      <c r="I1685">
        <v>25.847000000000001</v>
      </c>
      <c r="J1685">
        <v>52.280700000000003</v>
      </c>
      <c r="K1685">
        <v>1.91073</v>
      </c>
      <c r="L1685">
        <v>4.2626299999999997</v>
      </c>
      <c r="M1685">
        <v>7.6877500000000003</v>
      </c>
      <c r="N1685">
        <v>13.2012</v>
      </c>
      <c r="O1685" t="s">
        <v>106</v>
      </c>
      <c r="P1685" t="s">
        <v>106</v>
      </c>
    </row>
    <row r="1686" spans="1:16" x14ac:dyDescent="0.3">
      <c r="A1686">
        <v>4</v>
      </c>
      <c r="B1686">
        <v>2002</v>
      </c>
      <c r="C1686">
        <v>1</v>
      </c>
      <c r="D1686">
        <v>0</v>
      </c>
      <c r="E1686">
        <v>2</v>
      </c>
      <c r="F1686">
        <v>1</v>
      </c>
      <c r="G1686">
        <v>1</v>
      </c>
      <c r="H1686">
        <v>46</v>
      </c>
      <c r="I1686">
        <v>25.847000000000001</v>
      </c>
      <c r="J1686">
        <v>39.252000000000002</v>
      </c>
      <c r="K1686">
        <v>1.61466</v>
      </c>
      <c r="L1686">
        <v>4.3902599999999996</v>
      </c>
      <c r="M1686">
        <v>7.6204700000000001</v>
      </c>
      <c r="N1686">
        <v>13.2844</v>
      </c>
      <c r="O1686" t="s">
        <v>106</v>
      </c>
      <c r="P1686" t="s">
        <v>106</v>
      </c>
    </row>
    <row r="1687" spans="1:16" x14ac:dyDescent="0.3">
      <c r="A1687">
        <v>4</v>
      </c>
      <c r="B1687">
        <v>2003</v>
      </c>
      <c r="C1687">
        <v>1</v>
      </c>
      <c r="D1687">
        <v>0</v>
      </c>
      <c r="E1687">
        <v>2</v>
      </c>
      <c r="F1687">
        <v>1</v>
      </c>
      <c r="G1687">
        <v>1</v>
      </c>
      <c r="H1687">
        <v>46</v>
      </c>
      <c r="I1687">
        <v>25.847000000000001</v>
      </c>
      <c r="J1687">
        <v>35.3093</v>
      </c>
      <c r="K1687">
        <v>2.8131900000000001</v>
      </c>
      <c r="L1687">
        <v>4.2751400000000004</v>
      </c>
      <c r="M1687">
        <v>7.5803700000000003</v>
      </c>
      <c r="N1687">
        <v>12.928000000000001</v>
      </c>
      <c r="O1687" t="s">
        <v>106</v>
      </c>
      <c r="P1687" t="s">
        <v>106</v>
      </c>
    </row>
    <row r="1688" spans="1:16" x14ac:dyDescent="0.3">
      <c r="A1688">
        <v>4</v>
      </c>
      <c r="B1688">
        <v>2004</v>
      </c>
      <c r="C1688">
        <v>1</v>
      </c>
      <c r="D1688">
        <v>0</v>
      </c>
      <c r="E1688">
        <v>2</v>
      </c>
      <c r="F1688">
        <v>1</v>
      </c>
      <c r="G1688">
        <v>1</v>
      </c>
      <c r="H1688">
        <v>46</v>
      </c>
      <c r="I1688">
        <v>25.847000000000001</v>
      </c>
      <c r="J1688">
        <v>26.200399999999998</v>
      </c>
      <c r="K1688">
        <v>3.3709899999999999</v>
      </c>
      <c r="L1688">
        <v>4.4061000000000003</v>
      </c>
      <c r="M1688">
        <v>7.5416100000000004</v>
      </c>
      <c r="N1688">
        <v>12.360799999999999</v>
      </c>
      <c r="O1688" t="s">
        <v>106</v>
      </c>
      <c r="P1688" t="s">
        <v>106</v>
      </c>
    </row>
    <row r="1689" spans="1:16" x14ac:dyDescent="0.3">
      <c r="A1689">
        <v>4</v>
      </c>
      <c r="B1689">
        <v>2005</v>
      </c>
      <c r="C1689">
        <v>1</v>
      </c>
      <c r="D1689">
        <v>0</v>
      </c>
      <c r="E1689">
        <v>2</v>
      </c>
      <c r="F1689">
        <v>1</v>
      </c>
      <c r="G1689">
        <v>1</v>
      </c>
      <c r="H1689">
        <v>46</v>
      </c>
      <c r="I1689">
        <v>25.847000000000001</v>
      </c>
      <c r="J1689">
        <v>37.3919</v>
      </c>
      <c r="K1689">
        <v>2.6443599999999998</v>
      </c>
      <c r="L1689">
        <v>4.4695299999999998</v>
      </c>
      <c r="M1689">
        <v>7.6391499999999999</v>
      </c>
      <c r="N1689">
        <v>12.3058</v>
      </c>
      <c r="O1689" t="s">
        <v>106</v>
      </c>
      <c r="P1689" t="s">
        <v>106</v>
      </c>
    </row>
    <row r="1690" spans="1:16" x14ac:dyDescent="0.3">
      <c r="A1690">
        <v>4</v>
      </c>
      <c r="B1690">
        <v>2006</v>
      </c>
      <c r="C1690">
        <v>1</v>
      </c>
      <c r="D1690">
        <v>0</v>
      </c>
      <c r="E1690">
        <v>2</v>
      </c>
      <c r="F1690">
        <v>1</v>
      </c>
      <c r="G1690">
        <v>1</v>
      </c>
      <c r="H1690">
        <v>46</v>
      </c>
      <c r="I1690">
        <v>25.847000000000001</v>
      </c>
      <c r="J1690">
        <v>25.979399999999998</v>
      </c>
      <c r="K1690">
        <v>3.79068</v>
      </c>
      <c r="L1690">
        <v>4.2879399999999999</v>
      </c>
      <c r="M1690">
        <v>7.6277100000000004</v>
      </c>
      <c r="N1690">
        <v>12.3934</v>
      </c>
      <c r="O1690" t="s">
        <v>106</v>
      </c>
      <c r="P1690" t="s">
        <v>106</v>
      </c>
    </row>
    <row r="1691" spans="1:16" x14ac:dyDescent="0.3">
      <c r="A1691">
        <v>4</v>
      </c>
      <c r="B1691">
        <v>2007</v>
      </c>
      <c r="C1691">
        <v>1</v>
      </c>
      <c r="D1691">
        <v>0</v>
      </c>
      <c r="E1691">
        <v>2</v>
      </c>
      <c r="F1691">
        <v>1</v>
      </c>
      <c r="G1691">
        <v>1</v>
      </c>
      <c r="H1691">
        <v>46</v>
      </c>
      <c r="I1691">
        <v>25.847000000000001</v>
      </c>
      <c r="J1691">
        <v>16.065100000000001</v>
      </c>
      <c r="K1691">
        <v>5.1534599999999999</v>
      </c>
      <c r="L1691">
        <v>4.2866600000000004</v>
      </c>
      <c r="M1691">
        <v>7.5056399999999996</v>
      </c>
      <c r="N1691">
        <v>12.2918</v>
      </c>
      <c r="O1691" t="s">
        <v>106</v>
      </c>
      <c r="P1691" t="s">
        <v>106</v>
      </c>
    </row>
    <row r="1692" spans="1:16" x14ac:dyDescent="0.3">
      <c r="A1692">
        <v>4</v>
      </c>
      <c r="B1692">
        <v>2008</v>
      </c>
      <c r="C1692">
        <v>1</v>
      </c>
      <c r="D1692">
        <v>0</v>
      </c>
      <c r="E1692">
        <v>2</v>
      </c>
      <c r="F1692">
        <v>1</v>
      </c>
      <c r="G1692">
        <v>1</v>
      </c>
      <c r="H1692">
        <v>46</v>
      </c>
      <c r="I1692">
        <v>25.847000000000001</v>
      </c>
      <c r="J1692">
        <v>69.975899999999996</v>
      </c>
      <c r="K1692">
        <v>1.92584</v>
      </c>
      <c r="L1692">
        <v>4.4112999999999998</v>
      </c>
      <c r="M1692">
        <v>7.4995500000000002</v>
      </c>
      <c r="N1692">
        <v>12.2409</v>
      </c>
      <c r="O1692" t="s">
        <v>106</v>
      </c>
      <c r="P1692" t="s">
        <v>106</v>
      </c>
    </row>
    <row r="1693" spans="1:16" x14ac:dyDescent="0.3">
      <c r="A1693">
        <v>4</v>
      </c>
      <c r="B1693">
        <v>2009</v>
      </c>
      <c r="C1693">
        <v>1</v>
      </c>
      <c r="D1693">
        <v>0</v>
      </c>
      <c r="E1693">
        <v>2</v>
      </c>
      <c r="F1693">
        <v>1</v>
      </c>
      <c r="G1693">
        <v>1</v>
      </c>
      <c r="H1693">
        <v>46</v>
      </c>
      <c r="I1693">
        <v>25.847000000000001</v>
      </c>
      <c r="J1693">
        <v>55.540999999999997</v>
      </c>
      <c r="K1693">
        <v>2.0691600000000001</v>
      </c>
      <c r="L1693">
        <v>4.6080500000000004</v>
      </c>
      <c r="M1693">
        <v>7.6665700000000001</v>
      </c>
      <c r="N1693">
        <v>12.360099999999999</v>
      </c>
      <c r="O1693" t="s">
        <v>106</v>
      </c>
      <c r="P1693" t="s">
        <v>106</v>
      </c>
    </row>
    <row r="1694" spans="1:16" x14ac:dyDescent="0.3">
      <c r="A1694">
        <v>4</v>
      </c>
      <c r="B1694">
        <v>2010</v>
      </c>
      <c r="C1694">
        <v>1</v>
      </c>
      <c r="D1694">
        <v>0</v>
      </c>
      <c r="E1694">
        <v>2</v>
      </c>
      <c r="F1694">
        <v>1</v>
      </c>
      <c r="G1694">
        <v>1</v>
      </c>
      <c r="H1694">
        <v>46</v>
      </c>
      <c r="I1694">
        <v>25.847000000000001</v>
      </c>
      <c r="J1694">
        <v>123.485</v>
      </c>
      <c r="K1694">
        <v>1.3642799999999999</v>
      </c>
      <c r="L1694">
        <v>4.6058000000000003</v>
      </c>
      <c r="M1694">
        <v>7.8830400000000003</v>
      </c>
      <c r="N1694">
        <v>12.5936</v>
      </c>
      <c r="O1694" t="s">
        <v>106</v>
      </c>
      <c r="P1694" t="s">
        <v>106</v>
      </c>
    </row>
    <row r="1695" spans="1:16" x14ac:dyDescent="0.3">
      <c r="A1695">
        <v>4</v>
      </c>
      <c r="B1695">
        <v>2011</v>
      </c>
      <c r="C1695">
        <v>1</v>
      </c>
      <c r="D1695">
        <v>0</v>
      </c>
      <c r="E1695">
        <v>2</v>
      </c>
      <c r="F1695">
        <v>1</v>
      </c>
      <c r="G1695">
        <v>1</v>
      </c>
      <c r="H1695">
        <v>46</v>
      </c>
      <c r="I1695">
        <v>25.847000000000001</v>
      </c>
      <c r="J1695">
        <v>68.8202</v>
      </c>
      <c r="K1695">
        <v>2.8717100000000002</v>
      </c>
      <c r="L1695">
        <v>4.5171900000000003</v>
      </c>
      <c r="M1695">
        <v>8.0067000000000004</v>
      </c>
      <c r="N1695">
        <v>12.7803</v>
      </c>
      <c r="O1695" t="s">
        <v>106</v>
      </c>
      <c r="P1695" t="s">
        <v>106</v>
      </c>
    </row>
    <row r="1696" spans="1:16" x14ac:dyDescent="0.3">
      <c r="A1696">
        <v>4</v>
      </c>
      <c r="B1696">
        <v>2012</v>
      </c>
      <c r="C1696">
        <v>1</v>
      </c>
      <c r="D1696">
        <v>0</v>
      </c>
      <c r="E1696">
        <v>2</v>
      </c>
      <c r="F1696">
        <v>1</v>
      </c>
      <c r="G1696">
        <v>1</v>
      </c>
      <c r="H1696">
        <v>46</v>
      </c>
      <c r="I1696">
        <v>25.847000000000001</v>
      </c>
      <c r="J1696">
        <v>33.345399999999998</v>
      </c>
      <c r="K1696">
        <v>4.0212500000000002</v>
      </c>
      <c r="L1696">
        <v>4.66472</v>
      </c>
      <c r="M1696">
        <v>8.1102699999999999</v>
      </c>
      <c r="N1696">
        <v>12.9331</v>
      </c>
      <c r="O1696" t="s">
        <v>106</v>
      </c>
      <c r="P1696" t="s">
        <v>106</v>
      </c>
    </row>
    <row r="1697" spans="1:16" x14ac:dyDescent="0.3">
      <c r="A1697">
        <v>4</v>
      </c>
      <c r="B1697">
        <v>2013</v>
      </c>
      <c r="C1697">
        <v>1</v>
      </c>
      <c r="D1697">
        <v>0</v>
      </c>
      <c r="E1697">
        <v>2</v>
      </c>
      <c r="F1697">
        <v>1</v>
      </c>
      <c r="G1697">
        <v>1</v>
      </c>
      <c r="H1697">
        <v>46</v>
      </c>
      <c r="I1697">
        <v>25.847000000000001</v>
      </c>
      <c r="J1697">
        <v>14.890700000000001</v>
      </c>
      <c r="K1697">
        <v>8.1533700000000007</v>
      </c>
      <c r="L1697">
        <v>4.8407</v>
      </c>
      <c r="M1697">
        <v>8.2759099999999997</v>
      </c>
      <c r="N1697">
        <v>13.2014</v>
      </c>
      <c r="O1697" t="s">
        <v>106</v>
      </c>
      <c r="P1697" t="s">
        <v>106</v>
      </c>
    </row>
    <row r="1698" spans="1:16" x14ac:dyDescent="0.3">
      <c r="A1698">
        <v>4</v>
      </c>
      <c r="B1698">
        <v>2014</v>
      </c>
      <c r="C1698">
        <v>1</v>
      </c>
      <c r="D1698">
        <v>0</v>
      </c>
      <c r="E1698">
        <v>2</v>
      </c>
      <c r="F1698">
        <v>1</v>
      </c>
      <c r="G1698">
        <v>1</v>
      </c>
      <c r="H1698">
        <v>46</v>
      </c>
      <c r="I1698">
        <v>25.847000000000001</v>
      </c>
      <c r="J1698">
        <v>31.412400000000002</v>
      </c>
      <c r="K1698">
        <v>4.6664700000000003</v>
      </c>
      <c r="L1698">
        <v>5.1111199999999997</v>
      </c>
      <c r="M1698">
        <v>8.54908</v>
      </c>
      <c r="N1698">
        <v>13.643599999999999</v>
      </c>
      <c r="O1698" t="s">
        <v>106</v>
      </c>
      <c r="P1698" t="s">
        <v>106</v>
      </c>
    </row>
    <row r="1699" spans="1:16" x14ac:dyDescent="0.3">
      <c r="A1699">
        <v>4</v>
      </c>
      <c r="B1699">
        <v>2015</v>
      </c>
      <c r="C1699">
        <v>1</v>
      </c>
      <c r="D1699">
        <v>0</v>
      </c>
      <c r="E1699">
        <v>2</v>
      </c>
      <c r="F1699">
        <v>1</v>
      </c>
      <c r="G1699">
        <v>1</v>
      </c>
      <c r="H1699">
        <v>46</v>
      </c>
      <c r="I1699">
        <v>25.847000000000001</v>
      </c>
      <c r="J1699">
        <v>59.5154</v>
      </c>
      <c r="K1699">
        <v>2.9371</v>
      </c>
      <c r="L1699">
        <v>5.20641</v>
      </c>
      <c r="M1699">
        <v>8.7985000000000007</v>
      </c>
      <c r="N1699">
        <v>13.897500000000001</v>
      </c>
      <c r="O1699" t="s">
        <v>106</v>
      </c>
      <c r="P1699" t="s">
        <v>106</v>
      </c>
    </row>
    <row r="1700" spans="1:16" x14ac:dyDescent="0.3">
      <c r="A1700">
        <v>4</v>
      </c>
      <c r="B1700">
        <v>2016</v>
      </c>
      <c r="C1700">
        <v>1</v>
      </c>
      <c r="D1700">
        <v>0</v>
      </c>
      <c r="E1700">
        <v>2</v>
      </c>
      <c r="F1700">
        <v>1</v>
      </c>
      <c r="G1700">
        <v>1</v>
      </c>
      <c r="H1700">
        <v>46</v>
      </c>
      <c r="I1700">
        <v>25.847000000000001</v>
      </c>
      <c r="J1700">
        <v>95.023399999999995</v>
      </c>
      <c r="K1700">
        <v>2.0705900000000002</v>
      </c>
      <c r="L1700">
        <v>5.0367300000000004</v>
      </c>
      <c r="M1700">
        <v>8.9122500000000002</v>
      </c>
      <c r="N1700">
        <v>14.4421</v>
      </c>
      <c r="O1700" t="s">
        <v>106</v>
      </c>
      <c r="P1700" t="s">
        <v>106</v>
      </c>
    </row>
    <row r="1701" spans="1:16" x14ac:dyDescent="0.3">
      <c r="A1701">
        <v>4</v>
      </c>
      <c r="B1701">
        <v>2017</v>
      </c>
      <c r="C1701">
        <v>1</v>
      </c>
      <c r="D1701">
        <v>0</v>
      </c>
      <c r="E1701">
        <v>2</v>
      </c>
      <c r="F1701">
        <v>1</v>
      </c>
      <c r="G1701">
        <v>1</v>
      </c>
      <c r="H1701">
        <v>46</v>
      </c>
      <c r="I1701">
        <v>25.847000000000001</v>
      </c>
      <c r="J1701">
        <v>54.760899999999999</v>
      </c>
      <c r="K1701">
        <v>3.16797</v>
      </c>
      <c r="L1701">
        <v>4.7197500000000003</v>
      </c>
      <c r="M1701">
        <v>8.8162500000000001</v>
      </c>
      <c r="N1701">
        <v>14.7743</v>
      </c>
      <c r="O1701" t="s">
        <v>106</v>
      </c>
      <c r="P1701" t="s">
        <v>106</v>
      </c>
    </row>
    <row r="1702" spans="1:16" x14ac:dyDescent="0.3">
      <c r="A1702">
        <v>4</v>
      </c>
      <c r="B1702">
        <v>2018</v>
      </c>
      <c r="C1702">
        <v>1</v>
      </c>
      <c r="D1702">
        <v>0</v>
      </c>
      <c r="E1702">
        <v>2</v>
      </c>
      <c r="F1702">
        <v>1</v>
      </c>
      <c r="G1702">
        <v>1</v>
      </c>
      <c r="H1702">
        <v>46</v>
      </c>
      <c r="I1702">
        <v>25.847000000000001</v>
      </c>
      <c r="J1702">
        <v>27.642199999999999</v>
      </c>
      <c r="K1702">
        <v>5.0892999999999997</v>
      </c>
      <c r="L1702">
        <v>4.5312900000000003</v>
      </c>
      <c r="M1702">
        <v>8.4622200000000003</v>
      </c>
      <c r="N1702">
        <v>14.8231</v>
      </c>
      <c r="O1702" t="s">
        <v>106</v>
      </c>
      <c r="P1702" t="s">
        <v>106</v>
      </c>
    </row>
    <row r="1703" spans="1:16" x14ac:dyDescent="0.3">
      <c r="A1703">
        <v>7</v>
      </c>
      <c r="B1703">
        <v>1986</v>
      </c>
      <c r="C1703">
        <v>1</v>
      </c>
      <c r="D1703">
        <v>0</v>
      </c>
      <c r="E1703">
        <v>0</v>
      </c>
      <c r="F1703">
        <v>1</v>
      </c>
      <c r="G1703">
        <v>1</v>
      </c>
      <c r="H1703">
        <v>46</v>
      </c>
      <c r="I1703">
        <v>14.691800000000001</v>
      </c>
      <c r="J1703">
        <v>17.970300000000002</v>
      </c>
      <c r="K1703">
        <v>1.49587</v>
      </c>
      <c r="L1703">
        <v>2.3418800000000002</v>
      </c>
      <c r="M1703">
        <v>3.4763700000000002</v>
      </c>
      <c r="N1703">
        <v>4.5984400000000001</v>
      </c>
      <c r="O1703" t="s">
        <v>106</v>
      </c>
      <c r="P1703" t="s">
        <v>106</v>
      </c>
    </row>
    <row r="1704" spans="1:16" x14ac:dyDescent="0.3">
      <c r="A1704">
        <v>7</v>
      </c>
      <c r="B1704">
        <v>1987</v>
      </c>
      <c r="C1704">
        <v>1</v>
      </c>
      <c r="D1704">
        <v>0</v>
      </c>
      <c r="E1704">
        <v>0</v>
      </c>
      <c r="F1704">
        <v>1</v>
      </c>
      <c r="G1704">
        <v>1</v>
      </c>
      <c r="H1704">
        <v>46</v>
      </c>
      <c r="I1704">
        <v>16.650700000000001</v>
      </c>
      <c r="J1704">
        <v>2.4177</v>
      </c>
      <c r="K1704">
        <v>8.2995000000000001</v>
      </c>
      <c r="L1704">
        <v>2.19001</v>
      </c>
      <c r="M1704">
        <v>3.8160699999999999</v>
      </c>
      <c r="N1704">
        <v>5.3121200000000002</v>
      </c>
      <c r="O1704" t="s">
        <v>106</v>
      </c>
      <c r="P1704" t="s">
        <v>106</v>
      </c>
    </row>
    <row r="1705" spans="1:16" x14ac:dyDescent="0.3">
      <c r="A1705">
        <v>7</v>
      </c>
      <c r="B1705">
        <v>1989</v>
      </c>
      <c r="C1705">
        <v>1</v>
      </c>
      <c r="D1705">
        <v>0</v>
      </c>
      <c r="E1705">
        <v>0</v>
      </c>
      <c r="F1705">
        <v>1</v>
      </c>
      <c r="G1705">
        <v>1</v>
      </c>
      <c r="H1705">
        <v>46</v>
      </c>
      <c r="I1705">
        <v>20.5685</v>
      </c>
      <c r="J1705">
        <v>56.942500000000003</v>
      </c>
      <c r="K1705">
        <v>0.66909300000000005</v>
      </c>
      <c r="L1705">
        <v>2.0318999999999998</v>
      </c>
      <c r="M1705">
        <v>2.5654300000000001</v>
      </c>
      <c r="N1705">
        <v>3.4068499999999999</v>
      </c>
      <c r="O1705" t="s">
        <v>106</v>
      </c>
      <c r="P1705" t="s">
        <v>106</v>
      </c>
    </row>
    <row r="1706" spans="1:16" x14ac:dyDescent="0.3">
      <c r="A1706">
        <v>7</v>
      </c>
      <c r="B1706">
        <v>1990</v>
      </c>
      <c r="C1706">
        <v>1</v>
      </c>
      <c r="D1706">
        <v>0</v>
      </c>
      <c r="E1706">
        <v>0</v>
      </c>
      <c r="F1706">
        <v>1</v>
      </c>
      <c r="G1706">
        <v>1</v>
      </c>
      <c r="H1706">
        <v>46</v>
      </c>
      <c r="I1706">
        <v>23.506900000000002</v>
      </c>
      <c r="J1706">
        <v>29.499600000000001</v>
      </c>
      <c r="K1706">
        <v>1.1876800000000001</v>
      </c>
      <c r="L1706">
        <v>2.0612900000000001</v>
      </c>
      <c r="M1706">
        <v>2.9135399999999998</v>
      </c>
      <c r="N1706">
        <v>3.95966</v>
      </c>
      <c r="O1706" t="s">
        <v>106</v>
      </c>
      <c r="P1706" t="s">
        <v>106</v>
      </c>
    </row>
    <row r="1707" spans="1:16" x14ac:dyDescent="0.3">
      <c r="A1707">
        <v>7</v>
      </c>
      <c r="B1707">
        <v>1991</v>
      </c>
      <c r="C1707">
        <v>1</v>
      </c>
      <c r="D1707">
        <v>0</v>
      </c>
      <c r="E1707">
        <v>0</v>
      </c>
      <c r="F1707">
        <v>1</v>
      </c>
      <c r="G1707">
        <v>1</v>
      </c>
      <c r="H1707">
        <v>46</v>
      </c>
      <c r="I1707">
        <v>17.630199999999999</v>
      </c>
      <c r="J1707">
        <v>49.892899999999997</v>
      </c>
      <c r="K1707">
        <v>0.54468499999999997</v>
      </c>
      <c r="L1707">
        <v>2.03383</v>
      </c>
      <c r="M1707">
        <v>2.60772</v>
      </c>
      <c r="N1707">
        <v>3.6438000000000001</v>
      </c>
      <c r="O1707" t="s">
        <v>106</v>
      </c>
      <c r="P1707" t="s">
        <v>106</v>
      </c>
    </row>
    <row r="1708" spans="1:16" x14ac:dyDescent="0.3">
      <c r="A1708">
        <v>7</v>
      </c>
      <c r="B1708">
        <v>1992</v>
      </c>
      <c r="C1708">
        <v>1</v>
      </c>
      <c r="D1708">
        <v>0</v>
      </c>
      <c r="E1708">
        <v>0</v>
      </c>
      <c r="F1708">
        <v>1</v>
      </c>
      <c r="G1708">
        <v>1</v>
      </c>
      <c r="H1708">
        <v>46</v>
      </c>
      <c r="I1708">
        <v>34.280900000000003</v>
      </c>
      <c r="J1708">
        <v>6.1333000000000002</v>
      </c>
      <c r="K1708">
        <v>5.4177200000000001</v>
      </c>
      <c r="L1708">
        <v>2.25299</v>
      </c>
      <c r="M1708">
        <v>3.3906399999999999</v>
      </c>
      <c r="N1708">
        <v>4.3888400000000001</v>
      </c>
      <c r="O1708" t="s">
        <v>106</v>
      </c>
      <c r="P1708" t="s">
        <v>106</v>
      </c>
    </row>
    <row r="1709" spans="1:16" x14ac:dyDescent="0.3">
      <c r="A1709">
        <v>7</v>
      </c>
      <c r="B1709">
        <v>1993</v>
      </c>
      <c r="C1709">
        <v>1</v>
      </c>
      <c r="D1709">
        <v>0</v>
      </c>
      <c r="E1709">
        <v>0</v>
      </c>
      <c r="F1709">
        <v>1</v>
      </c>
      <c r="G1709">
        <v>1</v>
      </c>
      <c r="H1709">
        <v>46</v>
      </c>
      <c r="I1709">
        <v>34.280900000000003</v>
      </c>
      <c r="J1709">
        <v>16.811199999999999</v>
      </c>
      <c r="K1709">
        <v>3.4201100000000002</v>
      </c>
      <c r="L1709">
        <v>2.0621200000000002</v>
      </c>
      <c r="M1709">
        <v>3.1379700000000001</v>
      </c>
      <c r="N1709">
        <v>4.9020900000000003</v>
      </c>
      <c r="O1709" t="s">
        <v>106</v>
      </c>
      <c r="P1709" t="s">
        <v>106</v>
      </c>
    </row>
    <row r="1710" spans="1:16" x14ac:dyDescent="0.3">
      <c r="A1710">
        <v>7</v>
      </c>
      <c r="B1710">
        <v>1994</v>
      </c>
      <c r="C1710">
        <v>1</v>
      </c>
      <c r="D1710">
        <v>0</v>
      </c>
      <c r="E1710">
        <v>0</v>
      </c>
      <c r="F1710">
        <v>1</v>
      </c>
      <c r="G1710">
        <v>1</v>
      </c>
      <c r="H1710">
        <v>46</v>
      </c>
      <c r="I1710">
        <v>34.280900000000003</v>
      </c>
      <c r="J1710">
        <v>17.622199999999999</v>
      </c>
      <c r="K1710">
        <v>1.9217500000000001</v>
      </c>
      <c r="L1710">
        <v>2.0462199999999999</v>
      </c>
      <c r="M1710">
        <v>2.78023</v>
      </c>
      <c r="N1710">
        <v>3.92184</v>
      </c>
      <c r="O1710" t="s">
        <v>106</v>
      </c>
      <c r="P1710" t="s">
        <v>106</v>
      </c>
    </row>
    <row r="1711" spans="1:16" x14ac:dyDescent="0.3">
      <c r="A1711">
        <v>7</v>
      </c>
      <c r="B1711">
        <v>1995</v>
      </c>
      <c r="C1711">
        <v>1</v>
      </c>
      <c r="D1711">
        <v>0</v>
      </c>
      <c r="E1711">
        <v>0</v>
      </c>
      <c r="F1711">
        <v>1</v>
      </c>
      <c r="G1711">
        <v>1</v>
      </c>
      <c r="H1711">
        <v>46</v>
      </c>
      <c r="I1711">
        <v>35.260300000000001</v>
      </c>
      <c r="J1711">
        <v>2680.12</v>
      </c>
      <c r="K1711">
        <v>0.54251300000000002</v>
      </c>
      <c r="L1711">
        <v>2.0855000000000001</v>
      </c>
      <c r="M1711">
        <v>3.0912899999999999</v>
      </c>
      <c r="N1711">
        <v>4.3328800000000003</v>
      </c>
      <c r="O1711" t="s">
        <v>106</v>
      </c>
      <c r="P1711" t="s">
        <v>106</v>
      </c>
    </row>
    <row r="1712" spans="1:16" x14ac:dyDescent="0.3">
      <c r="A1712">
        <v>7</v>
      </c>
      <c r="B1712">
        <v>1996</v>
      </c>
      <c r="C1712">
        <v>1</v>
      </c>
      <c r="D1712">
        <v>0</v>
      </c>
      <c r="E1712">
        <v>0</v>
      </c>
      <c r="F1712">
        <v>1</v>
      </c>
      <c r="G1712">
        <v>1</v>
      </c>
      <c r="H1712">
        <v>46</v>
      </c>
      <c r="I1712">
        <v>33.301400000000001</v>
      </c>
      <c r="J1712">
        <v>17.462299999999999</v>
      </c>
      <c r="K1712">
        <v>2.0308999999999999</v>
      </c>
      <c r="L1712">
        <v>2.0394399999999999</v>
      </c>
      <c r="M1712">
        <v>2.7150300000000001</v>
      </c>
      <c r="N1712">
        <v>3.9441799999999998</v>
      </c>
      <c r="O1712" t="s">
        <v>106</v>
      </c>
      <c r="P1712" t="s">
        <v>106</v>
      </c>
    </row>
    <row r="1713" spans="1:16" x14ac:dyDescent="0.3">
      <c r="A1713">
        <v>7</v>
      </c>
      <c r="B1713">
        <v>1997</v>
      </c>
      <c r="C1713">
        <v>1</v>
      </c>
      <c r="D1713">
        <v>0</v>
      </c>
      <c r="E1713">
        <v>0</v>
      </c>
      <c r="F1713">
        <v>1</v>
      </c>
      <c r="G1713">
        <v>1</v>
      </c>
      <c r="H1713">
        <v>46</v>
      </c>
      <c r="I1713">
        <v>34.280900000000003</v>
      </c>
      <c r="J1713">
        <v>11.533899999999999</v>
      </c>
      <c r="K1713">
        <v>2.9194200000000001</v>
      </c>
      <c r="L1713">
        <v>2.04549</v>
      </c>
      <c r="M1713">
        <v>2.7668300000000001</v>
      </c>
      <c r="N1713">
        <v>3.8996900000000001</v>
      </c>
      <c r="O1713" t="s">
        <v>106</v>
      </c>
      <c r="P1713" t="s">
        <v>106</v>
      </c>
    </row>
    <row r="1714" spans="1:16" x14ac:dyDescent="0.3">
      <c r="A1714">
        <v>7</v>
      </c>
      <c r="B1714">
        <v>1998</v>
      </c>
      <c r="C1714">
        <v>1</v>
      </c>
      <c r="D1714">
        <v>0</v>
      </c>
      <c r="E1714">
        <v>0</v>
      </c>
      <c r="F1714">
        <v>1</v>
      </c>
      <c r="G1714">
        <v>1</v>
      </c>
      <c r="H1714">
        <v>46</v>
      </c>
      <c r="I1714">
        <v>35.260300000000001</v>
      </c>
      <c r="J1714">
        <v>295.11500000000001</v>
      </c>
      <c r="K1714">
        <v>0.518791</v>
      </c>
      <c r="L1714">
        <v>2.31555</v>
      </c>
      <c r="M1714">
        <v>3.46997</v>
      </c>
      <c r="N1714">
        <v>4.6183500000000004</v>
      </c>
      <c r="O1714" t="s">
        <v>106</v>
      </c>
      <c r="P1714" t="s">
        <v>106</v>
      </c>
    </row>
    <row r="1715" spans="1:16" x14ac:dyDescent="0.3">
      <c r="A1715">
        <v>7</v>
      </c>
      <c r="B1715">
        <v>1999</v>
      </c>
      <c r="C1715">
        <v>1</v>
      </c>
      <c r="D1715">
        <v>0</v>
      </c>
      <c r="E1715">
        <v>0</v>
      </c>
      <c r="F1715">
        <v>1</v>
      </c>
      <c r="G1715">
        <v>1</v>
      </c>
      <c r="H1715">
        <v>46</v>
      </c>
      <c r="I1715">
        <v>32.322000000000003</v>
      </c>
      <c r="J1715">
        <v>81.617400000000004</v>
      </c>
      <c r="K1715">
        <v>1.04627</v>
      </c>
      <c r="L1715">
        <v>2.0328200000000001</v>
      </c>
      <c r="M1715">
        <v>2.6275599999999999</v>
      </c>
      <c r="N1715">
        <v>3.9228200000000002</v>
      </c>
      <c r="O1715" t="s">
        <v>106</v>
      </c>
      <c r="P1715" t="s">
        <v>106</v>
      </c>
    </row>
    <row r="1716" spans="1:16" x14ac:dyDescent="0.3">
      <c r="A1716">
        <v>7</v>
      </c>
      <c r="B1716">
        <v>2000</v>
      </c>
      <c r="C1716">
        <v>1</v>
      </c>
      <c r="D1716">
        <v>0</v>
      </c>
      <c r="E1716">
        <v>0</v>
      </c>
      <c r="F1716">
        <v>1</v>
      </c>
      <c r="G1716">
        <v>1</v>
      </c>
      <c r="H1716">
        <v>46</v>
      </c>
      <c r="I1716">
        <v>35.260300000000001</v>
      </c>
      <c r="J1716">
        <v>27.134</v>
      </c>
      <c r="K1716">
        <v>2.4216600000000001</v>
      </c>
      <c r="L1716">
        <v>2.1011700000000002</v>
      </c>
      <c r="M1716">
        <v>3.1247500000000001</v>
      </c>
      <c r="N1716">
        <v>4.0090599999999998</v>
      </c>
      <c r="O1716" t="s">
        <v>106</v>
      </c>
      <c r="P1716" t="s">
        <v>106</v>
      </c>
    </row>
    <row r="1717" spans="1:16" x14ac:dyDescent="0.3">
      <c r="A1717">
        <v>7</v>
      </c>
      <c r="B1717">
        <v>2001</v>
      </c>
      <c r="C1717">
        <v>1</v>
      </c>
      <c r="D1717">
        <v>0</v>
      </c>
      <c r="E1717">
        <v>0</v>
      </c>
      <c r="F1717">
        <v>1</v>
      </c>
      <c r="G1717">
        <v>1</v>
      </c>
      <c r="H1717">
        <v>46</v>
      </c>
      <c r="I1717">
        <v>32.322000000000003</v>
      </c>
      <c r="J1717">
        <v>37.717199999999998</v>
      </c>
      <c r="K1717">
        <v>1.27616</v>
      </c>
      <c r="L1717">
        <v>2.0406499999999999</v>
      </c>
      <c r="M1717">
        <v>2.7457099999999999</v>
      </c>
      <c r="N1717">
        <v>4.1033499999999998</v>
      </c>
      <c r="O1717" t="s">
        <v>106</v>
      </c>
      <c r="P1717" t="s">
        <v>106</v>
      </c>
    </row>
    <row r="1718" spans="1:16" x14ac:dyDescent="0.3">
      <c r="A1718">
        <v>7</v>
      </c>
      <c r="B1718">
        <v>2002</v>
      </c>
      <c r="C1718">
        <v>1</v>
      </c>
      <c r="D1718">
        <v>0</v>
      </c>
      <c r="E1718">
        <v>0</v>
      </c>
      <c r="F1718">
        <v>1</v>
      </c>
      <c r="G1718">
        <v>1</v>
      </c>
      <c r="H1718">
        <v>46</v>
      </c>
      <c r="I1718">
        <v>35.260300000000001</v>
      </c>
      <c r="J1718">
        <v>17.4374</v>
      </c>
      <c r="K1718">
        <v>1.7727299999999999</v>
      </c>
      <c r="L1718">
        <v>2.0792299999999999</v>
      </c>
      <c r="M1718">
        <v>3.0423</v>
      </c>
      <c r="N1718">
        <v>4.1022299999999996</v>
      </c>
      <c r="O1718" t="s">
        <v>106</v>
      </c>
      <c r="P1718" t="s">
        <v>106</v>
      </c>
    </row>
    <row r="1719" spans="1:16" x14ac:dyDescent="0.3">
      <c r="A1719">
        <v>7</v>
      </c>
      <c r="B1719">
        <v>2003</v>
      </c>
      <c r="C1719">
        <v>1</v>
      </c>
      <c r="D1719">
        <v>0</v>
      </c>
      <c r="E1719">
        <v>0</v>
      </c>
      <c r="F1719">
        <v>1</v>
      </c>
      <c r="G1719">
        <v>1</v>
      </c>
      <c r="H1719">
        <v>46</v>
      </c>
      <c r="I1719">
        <v>34.280900000000003</v>
      </c>
      <c r="J1719">
        <v>127.09</v>
      </c>
      <c r="K1719">
        <v>1.2370699999999999</v>
      </c>
      <c r="L1719">
        <v>2.0582199999999999</v>
      </c>
      <c r="M1719">
        <v>2.94929</v>
      </c>
      <c r="N1719">
        <v>4.45817</v>
      </c>
      <c r="O1719" t="s">
        <v>106</v>
      </c>
      <c r="P1719" t="s">
        <v>106</v>
      </c>
    </row>
    <row r="1720" spans="1:16" x14ac:dyDescent="0.3">
      <c r="A1720">
        <v>7</v>
      </c>
      <c r="B1720">
        <v>2005</v>
      </c>
      <c r="C1720">
        <v>1</v>
      </c>
      <c r="D1720">
        <v>0</v>
      </c>
      <c r="E1720">
        <v>0</v>
      </c>
      <c r="F1720">
        <v>1</v>
      </c>
      <c r="G1720">
        <v>1</v>
      </c>
      <c r="H1720">
        <v>46</v>
      </c>
      <c r="I1720">
        <v>34.280900000000003</v>
      </c>
      <c r="J1720">
        <v>118.35599999999999</v>
      </c>
      <c r="K1720">
        <v>0.80245200000000005</v>
      </c>
      <c r="L1720">
        <v>2.0565600000000002</v>
      </c>
      <c r="M1720">
        <v>2.8919299999999999</v>
      </c>
      <c r="N1720">
        <v>3.9908299999999999</v>
      </c>
      <c r="O1720" t="s">
        <v>106</v>
      </c>
      <c r="P1720" t="s">
        <v>106</v>
      </c>
    </row>
    <row r="1721" spans="1:16" x14ac:dyDescent="0.3">
      <c r="A1721">
        <v>7</v>
      </c>
      <c r="B1721">
        <v>2006</v>
      </c>
      <c r="C1721">
        <v>1</v>
      </c>
      <c r="D1721">
        <v>0</v>
      </c>
      <c r="E1721">
        <v>0</v>
      </c>
      <c r="F1721">
        <v>1</v>
      </c>
      <c r="G1721">
        <v>1</v>
      </c>
      <c r="H1721">
        <v>46</v>
      </c>
      <c r="I1721">
        <v>33.301400000000001</v>
      </c>
      <c r="J1721">
        <v>27.648299999999999</v>
      </c>
      <c r="K1721">
        <v>1.4297899999999999</v>
      </c>
      <c r="L1721">
        <v>2.0660699999999999</v>
      </c>
      <c r="M1721">
        <v>2.9865200000000001</v>
      </c>
      <c r="N1721">
        <v>4.3127899999999997</v>
      </c>
      <c r="O1721" t="s">
        <v>106</v>
      </c>
      <c r="P1721" t="s">
        <v>106</v>
      </c>
    </row>
    <row r="1722" spans="1:16" x14ac:dyDescent="0.3">
      <c r="A1722">
        <v>7</v>
      </c>
      <c r="B1722">
        <v>2007</v>
      </c>
      <c r="C1722">
        <v>1</v>
      </c>
      <c r="D1722">
        <v>0</v>
      </c>
      <c r="E1722">
        <v>0</v>
      </c>
      <c r="F1722">
        <v>1</v>
      </c>
      <c r="G1722">
        <v>1</v>
      </c>
      <c r="H1722">
        <v>46</v>
      </c>
      <c r="I1722">
        <v>33.301400000000001</v>
      </c>
      <c r="J1722">
        <v>49.097299999999997</v>
      </c>
      <c r="K1722">
        <v>1.171</v>
      </c>
      <c r="L1722">
        <v>2.07206</v>
      </c>
      <c r="M1722">
        <v>3.0416699999999999</v>
      </c>
      <c r="N1722">
        <v>4.4658300000000004</v>
      </c>
      <c r="O1722" t="s">
        <v>106</v>
      </c>
      <c r="P1722" t="s">
        <v>106</v>
      </c>
    </row>
    <row r="1723" spans="1:16" x14ac:dyDescent="0.3">
      <c r="A1723">
        <v>7</v>
      </c>
      <c r="B1723">
        <v>2008</v>
      </c>
      <c r="C1723">
        <v>1</v>
      </c>
      <c r="D1723">
        <v>0</v>
      </c>
      <c r="E1723">
        <v>0</v>
      </c>
      <c r="F1723">
        <v>1</v>
      </c>
      <c r="G1723">
        <v>1</v>
      </c>
      <c r="H1723">
        <v>46</v>
      </c>
      <c r="I1723">
        <v>35.260300000000001</v>
      </c>
      <c r="J1723">
        <v>45.714599999999997</v>
      </c>
      <c r="K1723">
        <v>1.9956400000000001</v>
      </c>
      <c r="L1723">
        <v>2.0557599999999998</v>
      </c>
      <c r="M1723">
        <v>2.91153</v>
      </c>
      <c r="N1723">
        <v>4.3051399999999997</v>
      </c>
      <c r="O1723" t="s">
        <v>106</v>
      </c>
      <c r="P1723" t="s">
        <v>106</v>
      </c>
    </row>
    <row r="1724" spans="1:16" x14ac:dyDescent="0.3">
      <c r="A1724">
        <v>7</v>
      </c>
      <c r="B1724">
        <v>2009</v>
      </c>
      <c r="C1724">
        <v>1</v>
      </c>
      <c r="D1724">
        <v>0</v>
      </c>
      <c r="E1724">
        <v>0</v>
      </c>
      <c r="F1724">
        <v>1</v>
      </c>
      <c r="G1724">
        <v>1</v>
      </c>
      <c r="H1724">
        <v>46</v>
      </c>
      <c r="I1724">
        <v>34.280900000000003</v>
      </c>
      <c r="J1724">
        <v>197.773</v>
      </c>
      <c r="K1724">
        <v>1.1872199999999999</v>
      </c>
      <c r="L1724">
        <v>2.0546000000000002</v>
      </c>
      <c r="M1724">
        <v>2.88239</v>
      </c>
      <c r="N1724">
        <v>4.0517000000000003</v>
      </c>
      <c r="O1724" t="s">
        <v>106</v>
      </c>
      <c r="P1724" t="s">
        <v>106</v>
      </c>
    </row>
    <row r="1725" spans="1:16" x14ac:dyDescent="0.3">
      <c r="A1725">
        <v>7</v>
      </c>
      <c r="B1725">
        <v>2011</v>
      </c>
      <c r="C1725">
        <v>1</v>
      </c>
      <c r="D1725">
        <v>0</v>
      </c>
      <c r="E1725">
        <v>0</v>
      </c>
      <c r="F1725">
        <v>1</v>
      </c>
      <c r="G1725">
        <v>1</v>
      </c>
      <c r="H1725">
        <v>46</v>
      </c>
      <c r="I1725">
        <v>34.280900000000003</v>
      </c>
      <c r="J1725">
        <v>436.76499999999999</v>
      </c>
      <c r="K1725">
        <v>0.897397</v>
      </c>
      <c r="L1725">
        <v>2.0650400000000002</v>
      </c>
      <c r="M1725">
        <v>3.0020899999999999</v>
      </c>
      <c r="N1725">
        <v>4.4866599999999996</v>
      </c>
      <c r="O1725" t="s">
        <v>106</v>
      </c>
      <c r="P1725" t="s">
        <v>106</v>
      </c>
    </row>
    <row r="1726" spans="1:16" x14ac:dyDescent="0.3">
      <c r="A1726">
        <v>7</v>
      </c>
      <c r="B1726">
        <v>2013</v>
      </c>
      <c r="C1726">
        <v>1</v>
      </c>
      <c r="D1726">
        <v>0</v>
      </c>
      <c r="E1726">
        <v>0</v>
      </c>
      <c r="F1726">
        <v>1</v>
      </c>
      <c r="G1726">
        <v>1</v>
      </c>
      <c r="H1726">
        <v>46</v>
      </c>
      <c r="I1726">
        <v>34.280900000000003</v>
      </c>
      <c r="J1726">
        <v>29.725999999999999</v>
      </c>
      <c r="K1726">
        <v>2.0032999999999999</v>
      </c>
      <c r="L1726">
        <v>2.0383</v>
      </c>
      <c r="M1726">
        <v>2.71116</v>
      </c>
      <c r="N1726">
        <v>4.0185599999999999</v>
      </c>
      <c r="O1726" t="s">
        <v>106</v>
      </c>
      <c r="P1726" t="s">
        <v>106</v>
      </c>
    </row>
    <row r="1727" spans="1:16" x14ac:dyDescent="0.3">
      <c r="A1727">
        <v>7</v>
      </c>
      <c r="B1727">
        <v>2014</v>
      </c>
      <c r="C1727">
        <v>1</v>
      </c>
      <c r="D1727">
        <v>0</v>
      </c>
      <c r="E1727">
        <v>0</v>
      </c>
      <c r="F1727">
        <v>1</v>
      </c>
      <c r="G1727">
        <v>1</v>
      </c>
      <c r="H1727">
        <v>46</v>
      </c>
      <c r="I1727">
        <v>33.301400000000001</v>
      </c>
      <c r="J1727">
        <v>112.429</v>
      </c>
      <c r="K1727">
        <v>1.1732</v>
      </c>
      <c r="L1727">
        <v>2.0844900000000002</v>
      </c>
      <c r="M1727">
        <v>3.0653199999999998</v>
      </c>
      <c r="N1727">
        <v>4.0821100000000001</v>
      </c>
      <c r="O1727" t="s">
        <v>106</v>
      </c>
      <c r="P1727" t="s">
        <v>106</v>
      </c>
    </row>
    <row r="1728" spans="1:16" x14ac:dyDescent="0.3">
      <c r="A1728">
        <v>7</v>
      </c>
      <c r="B1728">
        <v>2015</v>
      </c>
      <c r="C1728">
        <v>1</v>
      </c>
      <c r="D1728">
        <v>0</v>
      </c>
      <c r="E1728">
        <v>0</v>
      </c>
      <c r="F1728">
        <v>1</v>
      </c>
      <c r="G1728">
        <v>1</v>
      </c>
      <c r="H1728">
        <v>46</v>
      </c>
      <c r="I1728">
        <v>33.301400000000001</v>
      </c>
      <c r="J1728">
        <v>11.3377</v>
      </c>
      <c r="K1728">
        <v>3.1034700000000002</v>
      </c>
      <c r="L1728">
        <v>2.0400499999999999</v>
      </c>
      <c r="M1728">
        <v>2.7254700000000001</v>
      </c>
      <c r="N1728">
        <v>3.9618899999999999</v>
      </c>
      <c r="O1728" t="s">
        <v>106</v>
      </c>
      <c r="P1728" t="s">
        <v>106</v>
      </c>
    </row>
    <row r="1729" spans="1:16" x14ac:dyDescent="0.3">
      <c r="A1729">
        <v>7</v>
      </c>
      <c r="B1729">
        <v>2016</v>
      </c>
      <c r="C1729">
        <v>1</v>
      </c>
      <c r="D1729">
        <v>0</v>
      </c>
      <c r="E1729">
        <v>0</v>
      </c>
      <c r="F1729">
        <v>1</v>
      </c>
      <c r="G1729">
        <v>1</v>
      </c>
      <c r="H1729">
        <v>46</v>
      </c>
      <c r="I1729">
        <v>34.280900000000003</v>
      </c>
      <c r="J1729">
        <v>65.454300000000003</v>
      </c>
      <c r="K1729">
        <v>1.05792</v>
      </c>
      <c r="L1729">
        <v>2.0526</v>
      </c>
      <c r="M1729">
        <v>2.8450700000000002</v>
      </c>
      <c r="N1729">
        <v>3.9496500000000001</v>
      </c>
      <c r="O1729" t="s">
        <v>106</v>
      </c>
      <c r="P1729" t="s">
        <v>106</v>
      </c>
    </row>
    <row r="1730" spans="1:16" x14ac:dyDescent="0.3">
      <c r="A1730">
        <v>7</v>
      </c>
      <c r="B1730">
        <v>2017</v>
      </c>
      <c r="C1730">
        <v>1</v>
      </c>
      <c r="D1730">
        <v>0</v>
      </c>
      <c r="E1730">
        <v>0</v>
      </c>
      <c r="F1730">
        <v>1</v>
      </c>
      <c r="G1730">
        <v>1</v>
      </c>
      <c r="H1730">
        <v>46</v>
      </c>
      <c r="I1730">
        <v>34.280900000000003</v>
      </c>
      <c r="J1730">
        <v>22.7286</v>
      </c>
      <c r="K1730">
        <v>2.2378100000000001</v>
      </c>
      <c r="L1730">
        <v>2.1542699999999999</v>
      </c>
      <c r="M1730">
        <v>3.3243100000000001</v>
      </c>
      <c r="N1730">
        <v>4.6112500000000001</v>
      </c>
      <c r="O1730" t="s">
        <v>106</v>
      </c>
      <c r="P1730" t="s">
        <v>106</v>
      </c>
    </row>
    <row r="1731" spans="1:16" x14ac:dyDescent="0.3">
      <c r="A1731">
        <v>7</v>
      </c>
      <c r="B1731">
        <v>2018</v>
      </c>
      <c r="C1731">
        <v>1</v>
      </c>
      <c r="D1731">
        <v>0</v>
      </c>
      <c r="E1731">
        <v>0</v>
      </c>
      <c r="F1731">
        <v>1</v>
      </c>
      <c r="G1731">
        <v>1</v>
      </c>
      <c r="H1731">
        <v>46</v>
      </c>
      <c r="I1731">
        <v>33.301400000000001</v>
      </c>
      <c r="J1731">
        <v>224.61500000000001</v>
      </c>
      <c r="K1731">
        <v>0.97748100000000004</v>
      </c>
      <c r="L1731">
        <v>2.0404599999999999</v>
      </c>
      <c r="M1731">
        <v>2.7635200000000002</v>
      </c>
      <c r="N1731">
        <v>4.3493199999999996</v>
      </c>
      <c r="O1731" t="s">
        <v>106</v>
      </c>
      <c r="P1731" t="s">
        <v>106</v>
      </c>
    </row>
    <row r="1733" spans="1:16" x14ac:dyDescent="0.3">
      <c r="A1733" t="s">
        <v>117</v>
      </c>
      <c r="B1733" t="s">
        <v>626</v>
      </c>
      <c r="C1733" t="s">
        <v>662</v>
      </c>
      <c r="D1733" t="s">
        <v>704</v>
      </c>
      <c r="E1733" t="s">
        <v>705</v>
      </c>
      <c r="F1733" t="s">
        <v>706</v>
      </c>
      <c r="G1733" t="s">
        <v>707</v>
      </c>
      <c r="H1733" t="s">
        <v>708</v>
      </c>
      <c r="I1733" t="s">
        <v>709</v>
      </c>
    </row>
    <row r="1734" spans="1:16" x14ac:dyDescent="0.3">
      <c r="A1734">
        <v>1</v>
      </c>
      <c r="B1734">
        <v>34</v>
      </c>
      <c r="C1734">
        <v>34</v>
      </c>
      <c r="D1734">
        <v>32.464700000000001</v>
      </c>
      <c r="E1734">
        <v>29.305299999999999</v>
      </c>
      <c r="F1734">
        <v>18.174700000000001</v>
      </c>
      <c r="G1734">
        <v>2.2442600000000001</v>
      </c>
      <c r="H1734">
        <v>1.10781</v>
      </c>
      <c r="I1734">
        <v>0.21007400000000001</v>
      </c>
      <c r="J1734" t="s">
        <v>77</v>
      </c>
    </row>
    <row r="1735" spans="1:16" x14ac:dyDescent="0.3">
      <c r="A1735">
        <v>2</v>
      </c>
      <c r="B1735">
        <v>34</v>
      </c>
      <c r="C1735">
        <v>33</v>
      </c>
      <c r="D1735">
        <v>52.0794</v>
      </c>
      <c r="E1735">
        <v>23.802</v>
      </c>
      <c r="F1735">
        <v>21.901700000000002</v>
      </c>
      <c r="G1735">
        <v>5.1429900000000002</v>
      </c>
      <c r="H1735">
        <v>2.1880199999999999</v>
      </c>
      <c r="I1735">
        <v>0.151255</v>
      </c>
      <c r="J1735" t="s">
        <v>78</v>
      </c>
    </row>
    <row r="1736" spans="1:16" x14ac:dyDescent="0.3">
      <c r="A1736">
        <v>3</v>
      </c>
      <c r="B1736">
        <v>18</v>
      </c>
      <c r="C1736">
        <v>17</v>
      </c>
      <c r="D1736">
        <v>39.551900000000003</v>
      </c>
      <c r="E1736">
        <v>33.108699999999999</v>
      </c>
      <c r="F1736">
        <v>14.7875</v>
      </c>
      <c r="G1736">
        <v>1.2171700000000001</v>
      </c>
      <c r="H1736">
        <v>1.1946099999999999</v>
      </c>
      <c r="I1736">
        <v>0.64919099999999996</v>
      </c>
      <c r="J1736" t="s">
        <v>79</v>
      </c>
    </row>
    <row r="1737" spans="1:16" x14ac:dyDescent="0.3">
      <c r="A1737">
        <v>4</v>
      </c>
      <c r="B1737">
        <v>19</v>
      </c>
      <c r="C1737">
        <v>19</v>
      </c>
      <c r="D1737">
        <v>48.677599999999998</v>
      </c>
      <c r="E1737">
        <v>25.847000000000001</v>
      </c>
      <c r="F1737">
        <v>36.434100000000001</v>
      </c>
      <c r="G1737">
        <v>1.8833</v>
      </c>
      <c r="H1737">
        <v>1.8833</v>
      </c>
      <c r="I1737">
        <v>0.25846999999999998</v>
      </c>
      <c r="J1737" t="s">
        <v>80</v>
      </c>
    </row>
    <row r="1738" spans="1:16" x14ac:dyDescent="0.3">
      <c r="A1738">
        <v>5</v>
      </c>
      <c r="B1738" t="s">
        <v>106</v>
      </c>
      <c r="C1738" t="s">
        <v>106</v>
      </c>
      <c r="D1738" t="s">
        <v>106</v>
      </c>
      <c r="E1738" t="s">
        <v>106</v>
      </c>
      <c r="F1738" t="s">
        <v>106</v>
      </c>
      <c r="G1738" t="s">
        <v>106</v>
      </c>
      <c r="H1738" t="s">
        <v>106</v>
      </c>
      <c r="I1738" t="s">
        <v>106</v>
      </c>
    </row>
    <row r="1739" spans="1:16" x14ac:dyDescent="0.3">
      <c r="A1739">
        <v>6</v>
      </c>
      <c r="B1739" t="s">
        <v>106</v>
      </c>
      <c r="C1739" t="s">
        <v>106</v>
      </c>
      <c r="D1739" t="s">
        <v>106</v>
      </c>
      <c r="E1739" t="s">
        <v>106</v>
      </c>
      <c r="F1739" t="s">
        <v>106</v>
      </c>
      <c r="G1739" t="s">
        <v>106</v>
      </c>
      <c r="H1739" t="s">
        <v>106</v>
      </c>
      <c r="I1739" t="s">
        <v>106</v>
      </c>
    </row>
    <row r="1740" spans="1:16" x14ac:dyDescent="0.3">
      <c r="A1740">
        <v>7</v>
      </c>
      <c r="B1740">
        <v>29</v>
      </c>
      <c r="C1740">
        <v>29</v>
      </c>
      <c r="D1740">
        <v>166.69499999999999</v>
      </c>
      <c r="E1740">
        <v>31.41</v>
      </c>
      <c r="F1740">
        <v>20.7547</v>
      </c>
      <c r="G1740">
        <v>4.9231999999999996</v>
      </c>
      <c r="H1740">
        <v>5.3070599999999999</v>
      </c>
      <c r="I1740">
        <v>0.97945300000000002</v>
      </c>
      <c r="J1740" t="s">
        <v>83</v>
      </c>
    </row>
    <row r="1741" spans="1:16" x14ac:dyDescent="0.3">
      <c r="A1741">
        <v>8</v>
      </c>
      <c r="B1741" t="s">
        <v>106</v>
      </c>
      <c r="C1741" t="s">
        <v>106</v>
      </c>
      <c r="D1741" t="s">
        <v>106</v>
      </c>
      <c r="E1741" t="s">
        <v>106</v>
      </c>
      <c r="F1741" t="s">
        <v>106</v>
      </c>
      <c r="G1741" t="s">
        <v>106</v>
      </c>
      <c r="H1741" t="s">
        <v>106</v>
      </c>
      <c r="I1741" t="s">
        <v>106</v>
      </c>
    </row>
    <row r="1742" spans="1:16" x14ac:dyDescent="0.3">
      <c r="A1742">
        <v>9</v>
      </c>
      <c r="B1742" t="s">
        <v>106</v>
      </c>
      <c r="C1742" t="s">
        <v>106</v>
      </c>
      <c r="D1742" t="s">
        <v>106</v>
      </c>
      <c r="E1742" t="s">
        <v>106</v>
      </c>
      <c r="F1742" t="s">
        <v>106</v>
      </c>
      <c r="G1742" t="s">
        <v>106</v>
      </c>
      <c r="H1742" t="s">
        <v>106</v>
      </c>
      <c r="I1742" t="s">
        <v>106</v>
      </c>
    </row>
    <row r="1744" spans="1:16" x14ac:dyDescent="0.3">
      <c r="A1744" t="s">
        <v>56</v>
      </c>
    </row>
    <row r="1745" spans="1:48" x14ac:dyDescent="0.3">
      <c r="A1745" t="s">
        <v>713</v>
      </c>
    </row>
    <row r="1746" spans="1:48" x14ac:dyDescent="0.3">
      <c r="A1746" t="s">
        <v>15</v>
      </c>
    </row>
    <row r="1747" spans="1:48" x14ac:dyDescent="0.3">
      <c r="A1747" t="s">
        <v>57</v>
      </c>
    </row>
    <row r="1748" spans="1:48" x14ac:dyDescent="0.3">
      <c r="A1748" t="s">
        <v>117</v>
      </c>
      <c r="B1748" t="s">
        <v>714</v>
      </c>
      <c r="C1748" t="s">
        <v>715</v>
      </c>
      <c r="D1748">
        <v>6</v>
      </c>
      <c r="E1748">
        <v>8</v>
      </c>
      <c r="F1748">
        <v>10</v>
      </c>
      <c r="G1748">
        <v>12</v>
      </c>
      <c r="H1748">
        <v>14</v>
      </c>
      <c r="I1748">
        <v>16</v>
      </c>
      <c r="J1748">
        <v>18</v>
      </c>
      <c r="K1748">
        <v>20</v>
      </c>
      <c r="L1748">
        <v>22</v>
      </c>
      <c r="M1748">
        <v>24</v>
      </c>
      <c r="N1748">
        <v>26</v>
      </c>
      <c r="O1748">
        <v>28</v>
      </c>
      <c r="P1748">
        <v>30</v>
      </c>
      <c r="Q1748">
        <v>32</v>
      </c>
      <c r="R1748">
        <v>34</v>
      </c>
      <c r="S1748">
        <v>36</v>
      </c>
      <c r="T1748">
        <v>38</v>
      </c>
      <c r="U1748">
        <v>40</v>
      </c>
      <c r="V1748">
        <v>42</v>
      </c>
      <c r="W1748">
        <v>44</v>
      </c>
      <c r="X1748">
        <v>46</v>
      </c>
      <c r="Y1748">
        <v>48</v>
      </c>
      <c r="Z1748">
        <v>50</v>
      </c>
      <c r="AA1748">
        <v>52</v>
      </c>
      <c r="AB1748">
        <v>54</v>
      </c>
      <c r="AC1748">
        <v>56</v>
      </c>
      <c r="AD1748">
        <v>58</v>
      </c>
      <c r="AE1748">
        <v>60</v>
      </c>
      <c r="AF1748">
        <v>62</v>
      </c>
      <c r="AG1748">
        <v>64</v>
      </c>
      <c r="AH1748">
        <v>66</v>
      </c>
      <c r="AI1748">
        <v>68</v>
      </c>
      <c r="AJ1748">
        <v>70</v>
      </c>
      <c r="AK1748">
        <v>72</v>
      </c>
      <c r="AL1748">
        <v>74</v>
      </c>
      <c r="AM1748">
        <v>76</v>
      </c>
      <c r="AN1748">
        <v>78</v>
      </c>
      <c r="AO1748">
        <v>80</v>
      </c>
      <c r="AP1748">
        <v>82</v>
      </c>
      <c r="AQ1748">
        <v>84</v>
      </c>
      <c r="AR1748">
        <v>86</v>
      </c>
      <c r="AS1748">
        <v>88</v>
      </c>
      <c r="AT1748">
        <v>90</v>
      </c>
      <c r="AU1748">
        <v>92</v>
      </c>
      <c r="AV1748">
        <v>94</v>
      </c>
    </row>
    <row r="1749" spans="1:48" x14ac:dyDescent="0.3">
      <c r="A1749">
        <v>1</v>
      </c>
      <c r="B1749">
        <v>49</v>
      </c>
      <c r="C1749" t="s">
        <v>716</v>
      </c>
      <c r="D1749" s="2">
        <v>9.99996E-8</v>
      </c>
      <c r="E1749" s="2">
        <v>9.99996E-8</v>
      </c>
      <c r="F1749" s="2">
        <v>9.99996E-8</v>
      </c>
      <c r="G1749" s="2">
        <v>9.99996E-8</v>
      </c>
      <c r="H1749">
        <v>4.0374999999999997E-4</v>
      </c>
      <c r="I1749">
        <v>4.0840100000000002E-4</v>
      </c>
      <c r="J1749">
        <v>6.5944100000000002E-3</v>
      </c>
      <c r="K1749">
        <v>1.0503999999999999E-2</v>
      </c>
      <c r="L1749">
        <v>5.3781899999999997E-3</v>
      </c>
      <c r="M1749">
        <v>5.5239299999999998E-3</v>
      </c>
      <c r="N1749">
        <v>1.3059100000000001E-2</v>
      </c>
      <c r="O1749">
        <v>1.9406799999999998E-2</v>
      </c>
      <c r="P1749">
        <v>5.4679600000000002E-2</v>
      </c>
      <c r="Q1749">
        <v>9.4220600000000002E-2</v>
      </c>
      <c r="R1749">
        <v>7.1205199999999996E-2</v>
      </c>
      <c r="S1749">
        <v>0.113431</v>
      </c>
      <c r="T1749">
        <v>0.131552</v>
      </c>
      <c r="U1749">
        <v>0.10667600000000001</v>
      </c>
      <c r="V1749">
        <v>7.5083700000000003E-2</v>
      </c>
      <c r="W1749">
        <v>6.0010000000000001E-2</v>
      </c>
      <c r="X1749">
        <v>4.7344600000000001E-2</v>
      </c>
      <c r="Y1749">
        <v>3.3197299999999999E-2</v>
      </c>
      <c r="Z1749">
        <v>2.74405E-2</v>
      </c>
      <c r="AA1749">
        <v>2.2138499999999998E-2</v>
      </c>
      <c r="AB1749">
        <v>3.4923799999999998E-2</v>
      </c>
      <c r="AC1749">
        <v>1.40468E-2</v>
      </c>
      <c r="AD1749">
        <v>1.17719E-2</v>
      </c>
      <c r="AE1749">
        <v>1.0517200000000001E-2</v>
      </c>
      <c r="AF1749">
        <v>8.7449399999999997E-3</v>
      </c>
      <c r="AG1749">
        <v>5.1108899999999999E-3</v>
      </c>
      <c r="AH1749">
        <v>4.1306499999999996E-3</v>
      </c>
      <c r="AI1749">
        <v>4.5060600000000001E-3</v>
      </c>
      <c r="AJ1749">
        <v>2.61173E-3</v>
      </c>
      <c r="AK1749">
        <v>2.2820599999999998E-3</v>
      </c>
      <c r="AL1749">
        <v>1.16321E-3</v>
      </c>
      <c r="AM1749">
        <v>1.0029699999999999E-3</v>
      </c>
      <c r="AN1749">
        <v>3.3805899999999998E-4</v>
      </c>
      <c r="AO1749">
        <v>1.8822199999999999E-4</v>
      </c>
      <c r="AP1749">
        <v>1.82323E-4</v>
      </c>
      <c r="AQ1749" s="2">
        <v>7.9958700000000004E-5</v>
      </c>
      <c r="AR1749">
        <v>1.2962800000000001E-4</v>
      </c>
      <c r="AS1749" s="2">
        <v>5.9860500000000001E-7</v>
      </c>
      <c r="AT1749" s="2">
        <v>1.06016E-5</v>
      </c>
      <c r="AU1749" s="2">
        <v>9.99996E-8</v>
      </c>
      <c r="AV1749" s="2">
        <v>9.99996E-8</v>
      </c>
    </row>
    <row r="1750" spans="1:48" x14ac:dyDescent="0.3">
      <c r="A1750">
        <v>1</v>
      </c>
      <c r="B1750">
        <v>49</v>
      </c>
      <c r="C1750" t="s">
        <v>717</v>
      </c>
      <c r="D1750" s="2">
        <v>9.99996E-8</v>
      </c>
      <c r="E1750" s="2">
        <v>1.9999899999999999E-7</v>
      </c>
      <c r="F1750" s="2">
        <v>2.9999900000000001E-7</v>
      </c>
      <c r="G1750" s="2">
        <v>3.9999799999999998E-7</v>
      </c>
      <c r="H1750">
        <v>4.0414999999999998E-4</v>
      </c>
      <c r="I1750">
        <v>8.1255100000000001E-4</v>
      </c>
      <c r="J1750">
        <v>7.4069599999999998E-3</v>
      </c>
      <c r="K1750">
        <v>1.7911E-2</v>
      </c>
      <c r="L1750">
        <v>2.3289199999999999E-2</v>
      </c>
      <c r="M1750">
        <v>2.8813100000000001E-2</v>
      </c>
      <c r="N1750">
        <v>4.1872199999999998E-2</v>
      </c>
      <c r="O1750">
        <v>6.1279E-2</v>
      </c>
      <c r="P1750">
        <v>0.11595900000000001</v>
      </c>
      <c r="Q1750">
        <v>0.210179</v>
      </c>
      <c r="R1750">
        <v>0.28138400000000002</v>
      </c>
      <c r="S1750">
        <v>0.394816</v>
      </c>
      <c r="T1750">
        <v>0.52636799999999995</v>
      </c>
      <c r="U1750">
        <v>0.63304400000000005</v>
      </c>
      <c r="V1750">
        <v>0.70812699999999995</v>
      </c>
      <c r="W1750">
        <v>0.76813699999999996</v>
      </c>
      <c r="X1750">
        <v>0.81548200000000004</v>
      </c>
      <c r="Y1750">
        <v>0.84867899999999996</v>
      </c>
      <c r="Z1750">
        <v>0.87612000000000001</v>
      </c>
      <c r="AA1750">
        <v>0.898258</v>
      </c>
      <c r="AB1750">
        <v>0.93318199999999996</v>
      </c>
      <c r="AC1750">
        <v>0.94722899999999999</v>
      </c>
      <c r="AD1750">
        <v>0.95900099999999999</v>
      </c>
      <c r="AE1750">
        <v>0.96951799999999999</v>
      </c>
      <c r="AF1750">
        <v>0.97826299999999999</v>
      </c>
      <c r="AG1750">
        <v>0.98337399999999997</v>
      </c>
      <c r="AH1750">
        <v>0.98750400000000005</v>
      </c>
      <c r="AI1750">
        <v>0.99200999999999995</v>
      </c>
      <c r="AJ1750">
        <v>0.99462200000000001</v>
      </c>
      <c r="AK1750">
        <v>0.99690400000000001</v>
      </c>
      <c r="AL1750">
        <v>0.99806700000000004</v>
      </c>
      <c r="AM1750">
        <v>0.99907000000000001</v>
      </c>
      <c r="AN1750">
        <v>0.99940799999999996</v>
      </c>
      <c r="AO1750">
        <v>0.99959699999999996</v>
      </c>
      <c r="AP1750">
        <v>0.99977899999999997</v>
      </c>
      <c r="AQ1750">
        <v>0.99985900000000005</v>
      </c>
      <c r="AR1750">
        <v>0.99998900000000002</v>
      </c>
      <c r="AS1750">
        <v>0.99998900000000002</v>
      </c>
      <c r="AT1750">
        <v>1</v>
      </c>
      <c r="AU1750">
        <v>1</v>
      </c>
      <c r="AV1750">
        <v>1</v>
      </c>
    </row>
    <row r="1751" spans="1:48" x14ac:dyDescent="0.3">
      <c r="A1751">
        <v>2</v>
      </c>
      <c r="B1751">
        <v>34</v>
      </c>
      <c r="C1751" t="s">
        <v>716</v>
      </c>
      <c r="D1751" s="2">
        <v>9.99996E-8</v>
      </c>
      <c r="E1751" s="2">
        <v>9.99996E-8</v>
      </c>
      <c r="F1751" s="2">
        <v>9.99996E-8</v>
      </c>
      <c r="G1751" s="2">
        <v>9.99996E-8</v>
      </c>
      <c r="H1751" s="2">
        <v>9.99996E-8</v>
      </c>
      <c r="I1751" s="2">
        <v>9.99996E-8</v>
      </c>
      <c r="J1751" s="2">
        <v>9.99996E-8</v>
      </c>
      <c r="K1751" s="2">
        <v>2.16696E-5</v>
      </c>
      <c r="L1751">
        <v>1.40216E-4</v>
      </c>
      <c r="M1751">
        <v>4.84134E-4</v>
      </c>
      <c r="N1751">
        <v>2.5689200000000001E-3</v>
      </c>
      <c r="O1751">
        <v>5.1678399999999999E-3</v>
      </c>
      <c r="P1751">
        <v>8.6396700000000003E-3</v>
      </c>
      <c r="Q1751">
        <v>1.5168299999999999E-2</v>
      </c>
      <c r="R1751">
        <v>3.4251400000000001E-2</v>
      </c>
      <c r="S1751">
        <v>7.8161400000000006E-2</v>
      </c>
      <c r="T1751">
        <v>8.5592199999999993E-2</v>
      </c>
      <c r="U1751">
        <v>9.5285900000000007E-2</v>
      </c>
      <c r="V1751">
        <v>0.102372</v>
      </c>
      <c r="W1751">
        <v>9.6868499999999996E-2</v>
      </c>
      <c r="X1751">
        <v>8.0278600000000006E-2</v>
      </c>
      <c r="Y1751">
        <v>6.5556299999999998E-2</v>
      </c>
      <c r="Z1751">
        <v>5.4900400000000002E-2</v>
      </c>
      <c r="AA1751">
        <v>4.8470899999999997E-2</v>
      </c>
      <c r="AB1751">
        <v>4.23831E-2</v>
      </c>
      <c r="AC1751">
        <v>3.6629799999999997E-2</v>
      </c>
      <c r="AD1751">
        <v>3.0501400000000001E-2</v>
      </c>
      <c r="AE1751">
        <v>2.69188E-2</v>
      </c>
      <c r="AF1751">
        <v>2.0258999999999999E-2</v>
      </c>
      <c r="AG1751">
        <v>1.5967200000000001E-2</v>
      </c>
      <c r="AH1751">
        <v>1.4330799999999999E-2</v>
      </c>
      <c r="AI1751">
        <v>9.6386300000000005E-3</v>
      </c>
      <c r="AJ1751">
        <v>8.8893700000000006E-3</v>
      </c>
      <c r="AK1751">
        <v>5.7943300000000003E-3</v>
      </c>
      <c r="AL1751">
        <v>6.16462E-3</v>
      </c>
      <c r="AM1751">
        <v>3.6307800000000001E-3</v>
      </c>
      <c r="AN1751">
        <v>2.59166E-3</v>
      </c>
      <c r="AO1751">
        <v>1.07989E-3</v>
      </c>
      <c r="AP1751">
        <v>9.4453699999999996E-4</v>
      </c>
      <c r="AQ1751">
        <v>2.1425200000000001E-4</v>
      </c>
      <c r="AR1751" s="2">
        <v>9.3753100000000002E-5</v>
      </c>
      <c r="AS1751" s="2">
        <v>3.0134999999999999E-5</v>
      </c>
      <c r="AT1751" s="2">
        <v>9.99996E-8</v>
      </c>
      <c r="AU1751" s="2">
        <v>9.99996E-8</v>
      </c>
      <c r="AV1751" s="2">
        <v>9.0159900000000007E-6</v>
      </c>
    </row>
    <row r="1752" spans="1:48" x14ac:dyDescent="0.3">
      <c r="A1752">
        <v>2</v>
      </c>
      <c r="B1752">
        <v>34</v>
      </c>
      <c r="C1752" t="s">
        <v>717</v>
      </c>
      <c r="D1752" s="2">
        <v>9.99996E-8</v>
      </c>
      <c r="E1752" s="2">
        <v>1.9999899999999999E-7</v>
      </c>
      <c r="F1752" s="2">
        <v>2.9999900000000001E-7</v>
      </c>
      <c r="G1752" s="2">
        <v>3.9999799999999998E-7</v>
      </c>
      <c r="H1752" s="2">
        <v>4.9999800000000003E-7</v>
      </c>
      <c r="I1752" s="2">
        <v>5.99997E-7</v>
      </c>
      <c r="J1752" s="2">
        <v>6.9999699999999999E-7</v>
      </c>
      <c r="K1752" s="2">
        <v>2.23696E-5</v>
      </c>
      <c r="L1752">
        <v>1.6258599999999999E-4</v>
      </c>
      <c r="M1752">
        <v>6.4671900000000003E-4</v>
      </c>
      <c r="N1752">
        <v>3.2156400000000001E-3</v>
      </c>
      <c r="O1752">
        <v>8.3834800000000004E-3</v>
      </c>
      <c r="P1752">
        <v>1.7023099999999999E-2</v>
      </c>
      <c r="Q1752">
        <v>3.2191400000000002E-2</v>
      </c>
      <c r="R1752">
        <v>6.6442799999999996E-2</v>
      </c>
      <c r="S1752">
        <v>0.14460400000000001</v>
      </c>
      <c r="T1752">
        <v>0.23019600000000001</v>
      </c>
      <c r="U1752">
        <v>0.32548199999999999</v>
      </c>
      <c r="V1752">
        <v>0.42785400000000001</v>
      </c>
      <c r="W1752">
        <v>0.52472300000000005</v>
      </c>
      <c r="X1752">
        <v>0.60500100000000001</v>
      </c>
      <c r="Y1752">
        <v>0.67055699999999996</v>
      </c>
      <c r="Z1752">
        <v>0.72545800000000005</v>
      </c>
      <c r="AA1752">
        <v>0.77392899999999998</v>
      </c>
      <c r="AB1752">
        <v>0.81631200000000004</v>
      </c>
      <c r="AC1752">
        <v>0.85294199999999998</v>
      </c>
      <c r="AD1752">
        <v>0.88344299999999998</v>
      </c>
      <c r="AE1752">
        <v>0.910362</v>
      </c>
      <c r="AF1752">
        <v>0.93062100000000003</v>
      </c>
      <c r="AG1752">
        <v>0.94658799999999998</v>
      </c>
      <c r="AH1752">
        <v>0.96091899999999997</v>
      </c>
      <c r="AI1752">
        <v>0.970557</v>
      </c>
      <c r="AJ1752">
        <v>0.97944699999999996</v>
      </c>
      <c r="AK1752">
        <v>0.98524100000000003</v>
      </c>
      <c r="AL1752">
        <v>0.99140600000000001</v>
      </c>
      <c r="AM1752">
        <v>0.99503699999999995</v>
      </c>
      <c r="AN1752">
        <v>0.99762799999999996</v>
      </c>
      <c r="AO1752">
        <v>0.99870800000000004</v>
      </c>
      <c r="AP1752">
        <v>0.99965300000000001</v>
      </c>
      <c r="AQ1752">
        <v>0.99986699999999995</v>
      </c>
      <c r="AR1752">
        <v>0.99996099999999999</v>
      </c>
      <c r="AS1752">
        <v>0.99999099999999996</v>
      </c>
      <c r="AT1752">
        <v>0.99999099999999996</v>
      </c>
      <c r="AU1752">
        <v>0.99999099999999996</v>
      </c>
      <c r="AV1752">
        <v>1</v>
      </c>
    </row>
    <row r="1753" spans="1:48" x14ac:dyDescent="0.3">
      <c r="A1753">
        <v>3</v>
      </c>
      <c r="B1753">
        <v>23</v>
      </c>
      <c r="C1753" t="s">
        <v>716</v>
      </c>
      <c r="D1753" s="2">
        <v>9.99996E-8</v>
      </c>
      <c r="E1753" s="2">
        <v>9.99996E-8</v>
      </c>
      <c r="F1753" s="2">
        <v>9.99996E-8</v>
      </c>
      <c r="G1753" s="2">
        <v>9.99996E-8</v>
      </c>
      <c r="H1753" s="2">
        <v>9.99996E-8</v>
      </c>
      <c r="I1753">
        <v>1.55379E-4</v>
      </c>
      <c r="J1753">
        <v>4.6593600000000002E-4</v>
      </c>
      <c r="K1753">
        <v>3.1065800000000001E-4</v>
      </c>
      <c r="L1753">
        <v>1.55379E-4</v>
      </c>
      <c r="M1753">
        <v>1.55379E-4</v>
      </c>
      <c r="N1753">
        <v>1.55379E-4</v>
      </c>
      <c r="O1753">
        <v>3.1065800000000001E-4</v>
      </c>
      <c r="P1753">
        <v>3.1065800000000001E-4</v>
      </c>
      <c r="Q1753">
        <v>3.4546000000000002E-4</v>
      </c>
      <c r="R1753">
        <v>3.9736099999999998E-3</v>
      </c>
      <c r="S1753">
        <v>2.5838199999999999E-2</v>
      </c>
      <c r="T1753">
        <v>4.3834900000000003E-2</v>
      </c>
      <c r="U1753">
        <v>7.7541799999999994E-2</v>
      </c>
      <c r="V1753">
        <v>9.7000100000000006E-2</v>
      </c>
      <c r="W1753">
        <v>0.105527</v>
      </c>
      <c r="X1753">
        <v>0.10981200000000001</v>
      </c>
      <c r="Y1753">
        <v>9.4376399999999999E-2</v>
      </c>
      <c r="Z1753">
        <v>8.0516799999999999E-2</v>
      </c>
      <c r="AA1753">
        <v>6.0118100000000001E-2</v>
      </c>
      <c r="AB1753">
        <v>5.9263999999999997E-2</v>
      </c>
      <c r="AC1753">
        <v>4.9538100000000002E-2</v>
      </c>
      <c r="AD1753">
        <v>3.9813500000000002E-2</v>
      </c>
      <c r="AE1753">
        <v>6.8862999999999994E-2</v>
      </c>
      <c r="AF1753">
        <v>2.44002E-2</v>
      </c>
      <c r="AG1753">
        <v>2.1766000000000001E-2</v>
      </c>
      <c r="AH1753">
        <v>1.6090400000000001E-2</v>
      </c>
      <c r="AI1753">
        <v>6.7855099999999998E-3</v>
      </c>
      <c r="AJ1753">
        <v>5.52243E-3</v>
      </c>
      <c r="AK1753">
        <v>3.3850999999999998E-3</v>
      </c>
      <c r="AL1753">
        <v>1.1774400000000001E-3</v>
      </c>
      <c r="AM1753">
        <v>7.6767600000000001E-4</v>
      </c>
      <c r="AN1753">
        <v>4.4138000000000001E-4</v>
      </c>
      <c r="AO1753">
        <v>1.05532E-3</v>
      </c>
      <c r="AP1753">
        <v>1.2680800000000001E-4</v>
      </c>
      <c r="AQ1753" s="2">
        <v>9.8274099999999995E-5</v>
      </c>
      <c r="AR1753" s="2">
        <v>9.99996E-8</v>
      </c>
      <c r="AS1753" s="2">
        <v>9.99996E-8</v>
      </c>
      <c r="AT1753" s="2">
        <v>9.99996E-8</v>
      </c>
      <c r="AU1753" s="2">
        <v>9.99996E-8</v>
      </c>
      <c r="AV1753" s="2">
        <v>9.99996E-8</v>
      </c>
    </row>
    <row r="1754" spans="1:48" x14ac:dyDescent="0.3">
      <c r="A1754">
        <v>3</v>
      </c>
      <c r="B1754">
        <v>23</v>
      </c>
      <c r="C1754" t="s">
        <v>717</v>
      </c>
      <c r="D1754" s="2">
        <v>9.99996E-8</v>
      </c>
      <c r="E1754" s="2">
        <v>1.9999899999999999E-7</v>
      </c>
      <c r="F1754" s="2">
        <v>2.9999900000000001E-7</v>
      </c>
      <c r="G1754" s="2">
        <v>3.9999799999999998E-7</v>
      </c>
      <c r="H1754" s="2">
        <v>4.9999800000000003E-7</v>
      </c>
      <c r="I1754">
        <v>1.5587899999999999E-4</v>
      </c>
      <c r="J1754">
        <v>6.2181499999999995E-4</v>
      </c>
      <c r="K1754">
        <v>9.3247299999999996E-4</v>
      </c>
      <c r="L1754">
        <v>1.08785E-3</v>
      </c>
      <c r="M1754">
        <v>1.2432299999999999E-3</v>
      </c>
      <c r="N1754">
        <v>1.39861E-3</v>
      </c>
      <c r="O1754">
        <v>1.7092699999999999E-3</v>
      </c>
      <c r="P1754">
        <v>2.0199200000000001E-3</v>
      </c>
      <c r="Q1754">
        <v>2.3653799999999998E-3</v>
      </c>
      <c r="R1754">
        <v>6.3389900000000001E-3</v>
      </c>
      <c r="S1754">
        <v>3.21771E-2</v>
      </c>
      <c r="T1754">
        <v>7.6011999999999996E-2</v>
      </c>
      <c r="U1754">
        <v>0.153554</v>
      </c>
      <c r="V1754">
        <v>0.250554</v>
      </c>
      <c r="W1754">
        <v>0.35608099999999998</v>
      </c>
      <c r="X1754">
        <v>0.465893</v>
      </c>
      <c r="Y1754">
        <v>0.56026900000000002</v>
      </c>
      <c r="Z1754">
        <v>0.64078599999999997</v>
      </c>
      <c r="AA1754">
        <v>0.70090399999999997</v>
      </c>
      <c r="AB1754">
        <v>0.76016799999999995</v>
      </c>
      <c r="AC1754">
        <v>0.80970699999999995</v>
      </c>
      <c r="AD1754">
        <v>0.84952000000000005</v>
      </c>
      <c r="AE1754">
        <v>0.91838299999999995</v>
      </c>
      <c r="AF1754">
        <v>0.94278300000000004</v>
      </c>
      <c r="AG1754">
        <v>0.96454899999999999</v>
      </c>
      <c r="AH1754">
        <v>0.98063999999999996</v>
      </c>
      <c r="AI1754">
        <v>0.987425</v>
      </c>
      <c r="AJ1754">
        <v>0.99294700000000002</v>
      </c>
      <c r="AK1754">
        <v>0.99633300000000002</v>
      </c>
      <c r="AL1754">
        <v>0.99751000000000001</v>
      </c>
      <c r="AM1754">
        <v>0.998278</v>
      </c>
      <c r="AN1754">
        <v>0.99871900000000002</v>
      </c>
      <c r="AO1754">
        <v>0.99977400000000005</v>
      </c>
      <c r="AP1754">
        <v>0.99990100000000004</v>
      </c>
      <c r="AQ1754">
        <v>1</v>
      </c>
      <c r="AR1754">
        <v>1</v>
      </c>
      <c r="AS1754">
        <v>1</v>
      </c>
      <c r="AT1754">
        <v>1</v>
      </c>
      <c r="AU1754">
        <v>1</v>
      </c>
      <c r="AV1754">
        <v>1</v>
      </c>
    </row>
    <row r="1755" spans="1:48" x14ac:dyDescent="0.3">
      <c r="A1755">
        <v>4</v>
      </c>
      <c r="B1755">
        <v>27</v>
      </c>
      <c r="C1755" t="s">
        <v>716</v>
      </c>
      <c r="D1755">
        <v>5.5202199999999999E-4</v>
      </c>
      <c r="E1755">
        <v>7.2324499999999996E-3</v>
      </c>
      <c r="F1755">
        <v>1.03146E-2</v>
      </c>
      <c r="G1755">
        <v>1.6192999999999999E-3</v>
      </c>
      <c r="H1755">
        <v>8.58645E-4</v>
      </c>
      <c r="I1755">
        <v>1.9936300000000001E-3</v>
      </c>
      <c r="J1755">
        <v>4.9964199999999997E-3</v>
      </c>
      <c r="K1755">
        <v>4.9611100000000003E-3</v>
      </c>
      <c r="L1755">
        <v>9.5516899999999998E-3</v>
      </c>
      <c r="M1755">
        <v>1.28459E-2</v>
      </c>
      <c r="N1755">
        <v>1.3343300000000001E-2</v>
      </c>
      <c r="O1755">
        <v>7.2439399999999999E-3</v>
      </c>
      <c r="P1755">
        <v>2.3248499999999998E-2</v>
      </c>
      <c r="Q1755">
        <v>6.24247E-2</v>
      </c>
      <c r="R1755">
        <v>9.3067300000000006E-2</v>
      </c>
      <c r="S1755">
        <v>6.4126199999999994E-2</v>
      </c>
      <c r="T1755">
        <v>6.5125799999999998E-2</v>
      </c>
      <c r="U1755">
        <v>7.0880299999999993E-2</v>
      </c>
      <c r="V1755">
        <v>8.1362699999999996E-2</v>
      </c>
      <c r="W1755">
        <v>8.1048300000000004E-2</v>
      </c>
      <c r="X1755">
        <v>7.7488199999999993E-2</v>
      </c>
      <c r="Y1755">
        <v>6.0502599999999997E-2</v>
      </c>
      <c r="Z1755">
        <v>5.13664E-2</v>
      </c>
      <c r="AA1755">
        <v>3.97915E-2</v>
      </c>
      <c r="AB1755">
        <v>3.3929099999999997E-2</v>
      </c>
      <c r="AC1755">
        <v>2.7950200000000001E-2</v>
      </c>
      <c r="AD1755">
        <v>2.3403500000000001E-2</v>
      </c>
      <c r="AE1755">
        <v>1.70282E-2</v>
      </c>
      <c r="AF1755">
        <v>1.44084E-2</v>
      </c>
      <c r="AG1755">
        <v>1.23868E-2</v>
      </c>
      <c r="AH1755">
        <v>7.5538200000000002E-3</v>
      </c>
      <c r="AI1755">
        <v>5.7183800000000003E-3</v>
      </c>
      <c r="AJ1755">
        <v>4.5768600000000003E-3</v>
      </c>
      <c r="AK1755">
        <v>3.05296E-3</v>
      </c>
      <c r="AL1755">
        <v>1.7151099999999999E-3</v>
      </c>
      <c r="AM1755">
        <v>8.5695400000000005E-4</v>
      </c>
      <c r="AN1755">
        <v>7.5870600000000005E-4</v>
      </c>
      <c r="AO1755">
        <v>2.4984699999999998E-4</v>
      </c>
      <c r="AP1755">
        <v>2.9550600000000001E-4</v>
      </c>
      <c r="AQ1755" s="2">
        <v>5.7186499999999999E-5</v>
      </c>
      <c r="AR1755" s="2">
        <v>8.7598799999999999E-5</v>
      </c>
      <c r="AS1755" s="2">
        <v>2.53641E-5</v>
      </c>
      <c r="AT1755" s="2">
        <v>9.99996E-8</v>
      </c>
      <c r="AU1755" s="2">
        <v>9.99996E-8</v>
      </c>
      <c r="AV1755" s="2">
        <v>9.99996E-8</v>
      </c>
    </row>
    <row r="1756" spans="1:48" x14ac:dyDescent="0.3">
      <c r="A1756">
        <v>4</v>
      </c>
      <c r="B1756">
        <v>27</v>
      </c>
      <c r="C1756" t="s">
        <v>717</v>
      </c>
      <c r="D1756">
        <v>5.5202199999999999E-4</v>
      </c>
      <c r="E1756">
        <v>7.7844799999999999E-3</v>
      </c>
      <c r="F1756">
        <v>1.8099000000000001E-2</v>
      </c>
      <c r="G1756">
        <v>1.9718300000000001E-2</v>
      </c>
      <c r="H1756">
        <v>2.0577000000000002E-2</v>
      </c>
      <c r="I1756">
        <v>2.25706E-2</v>
      </c>
      <c r="J1756">
        <v>2.7567000000000001E-2</v>
      </c>
      <c r="K1756">
        <v>3.25282E-2</v>
      </c>
      <c r="L1756">
        <v>4.2079800000000001E-2</v>
      </c>
      <c r="M1756">
        <v>5.4925799999999997E-2</v>
      </c>
      <c r="N1756">
        <v>6.8269099999999999E-2</v>
      </c>
      <c r="O1756">
        <v>7.5512999999999997E-2</v>
      </c>
      <c r="P1756">
        <v>9.8761500000000002E-2</v>
      </c>
      <c r="Q1756">
        <v>0.161186</v>
      </c>
      <c r="R1756">
        <v>0.25425300000000001</v>
      </c>
      <c r="S1756">
        <v>0.31838</v>
      </c>
      <c r="T1756">
        <v>0.38350499999999998</v>
      </c>
      <c r="U1756">
        <v>0.45438600000000001</v>
      </c>
      <c r="V1756">
        <v>0.535748</v>
      </c>
      <c r="W1756">
        <v>0.61679700000000004</v>
      </c>
      <c r="X1756">
        <v>0.69428500000000004</v>
      </c>
      <c r="Y1756">
        <v>0.75478800000000001</v>
      </c>
      <c r="Z1756">
        <v>0.80615400000000004</v>
      </c>
      <c r="AA1756">
        <v>0.84594499999999995</v>
      </c>
      <c r="AB1756">
        <v>0.87987400000000004</v>
      </c>
      <c r="AC1756">
        <v>0.90782499999999999</v>
      </c>
      <c r="AD1756">
        <v>0.93122799999999994</v>
      </c>
      <c r="AE1756">
        <v>0.94825599999999999</v>
      </c>
      <c r="AF1756">
        <v>0.96266499999999999</v>
      </c>
      <c r="AG1756">
        <v>0.975051</v>
      </c>
      <c r="AH1756">
        <v>0.98260499999999995</v>
      </c>
      <c r="AI1756">
        <v>0.98832399999999998</v>
      </c>
      <c r="AJ1756">
        <v>0.9929</v>
      </c>
      <c r="AK1756">
        <v>0.99595299999999998</v>
      </c>
      <c r="AL1756">
        <v>0.99766900000000003</v>
      </c>
      <c r="AM1756">
        <v>0.998525</v>
      </c>
      <c r="AN1756">
        <v>0.99928399999999995</v>
      </c>
      <c r="AO1756">
        <v>0.99953400000000003</v>
      </c>
      <c r="AP1756">
        <v>0.99983</v>
      </c>
      <c r="AQ1756">
        <v>0.99988699999999997</v>
      </c>
      <c r="AR1756">
        <v>0.99997400000000003</v>
      </c>
      <c r="AS1756">
        <v>1</v>
      </c>
      <c r="AT1756">
        <v>1</v>
      </c>
      <c r="AU1756">
        <v>1</v>
      </c>
      <c r="AV1756">
        <v>1</v>
      </c>
    </row>
    <row r="1757" spans="1:48" x14ac:dyDescent="0.3">
      <c r="A1757">
        <v>6</v>
      </c>
      <c r="B1757">
        <v>1</v>
      </c>
      <c r="C1757" t="s">
        <v>716</v>
      </c>
      <c r="D1757" s="2">
        <v>9.99996E-8</v>
      </c>
      <c r="E1757">
        <v>3.2304300000000002E-4</v>
      </c>
      <c r="F1757">
        <v>2.4664799999999997E-4</v>
      </c>
      <c r="G1757">
        <v>4.9319499999999998E-4</v>
      </c>
      <c r="H1757">
        <v>1.6417300000000001E-3</v>
      </c>
      <c r="I1757">
        <v>1.57054E-3</v>
      </c>
      <c r="J1757">
        <v>1.4437899999999999E-3</v>
      </c>
      <c r="K1757">
        <v>4.3233600000000001E-3</v>
      </c>
      <c r="L1757">
        <v>2.3857100000000001E-3</v>
      </c>
      <c r="M1757">
        <v>1.2674700000000001E-2</v>
      </c>
      <c r="N1757">
        <v>1.6360800000000002E-2</v>
      </c>
      <c r="O1757">
        <v>1.07978E-2</v>
      </c>
      <c r="P1757">
        <v>2.2620000000000001E-2</v>
      </c>
      <c r="Q1757">
        <v>2.8661300000000001E-2</v>
      </c>
      <c r="R1757">
        <v>2.10721E-2</v>
      </c>
      <c r="S1757">
        <v>3.9591800000000003E-2</v>
      </c>
      <c r="T1757">
        <v>4.1455699999999998E-2</v>
      </c>
      <c r="U1757">
        <v>8.0149799999999993E-2</v>
      </c>
      <c r="V1757">
        <v>0.122701</v>
      </c>
      <c r="W1757">
        <v>0.101828</v>
      </c>
      <c r="X1757">
        <v>8.1853899999999993E-2</v>
      </c>
      <c r="Y1757">
        <v>9.1491000000000003E-2</v>
      </c>
      <c r="Z1757">
        <v>8.5847300000000001E-2</v>
      </c>
      <c r="AA1757">
        <v>3.7186299999999999E-2</v>
      </c>
      <c r="AB1757">
        <v>5.3829099999999998E-2</v>
      </c>
      <c r="AC1757">
        <v>2.6273899999999999E-2</v>
      </c>
      <c r="AD1757">
        <v>1.42799E-2</v>
      </c>
      <c r="AE1757">
        <v>3.89399E-2</v>
      </c>
      <c r="AF1757">
        <v>1.6012700000000001E-2</v>
      </c>
      <c r="AG1757">
        <v>2.1452400000000001E-3</v>
      </c>
      <c r="AH1757">
        <v>1.1943799999999999E-2</v>
      </c>
      <c r="AI1757">
        <v>1.55526E-2</v>
      </c>
      <c r="AJ1757">
        <v>7.2420000000000002E-3</v>
      </c>
      <c r="AK1757">
        <v>2.27633E-3</v>
      </c>
      <c r="AL1757" s="2">
        <v>9.99996E-8</v>
      </c>
      <c r="AM1757" s="2">
        <v>3.4824999999999999E-5</v>
      </c>
      <c r="AN1757" s="2">
        <v>1.83625E-6</v>
      </c>
      <c r="AO1757">
        <v>4.7478800000000003E-3</v>
      </c>
      <c r="AP1757" s="2">
        <v>9.99996E-8</v>
      </c>
      <c r="AQ1757" s="2">
        <v>9.99996E-8</v>
      </c>
      <c r="AR1757" s="2">
        <v>9.99996E-8</v>
      </c>
      <c r="AS1757" s="2">
        <v>9.99996E-8</v>
      </c>
      <c r="AT1757" s="2">
        <v>9.99996E-8</v>
      </c>
      <c r="AU1757" s="2">
        <v>9.99996E-8</v>
      </c>
      <c r="AV1757" s="2">
        <v>9.99996E-8</v>
      </c>
    </row>
    <row r="1758" spans="1:48" x14ac:dyDescent="0.3">
      <c r="A1758">
        <v>6</v>
      </c>
      <c r="B1758">
        <v>1</v>
      </c>
      <c r="C1758" t="s">
        <v>717</v>
      </c>
      <c r="D1758" s="2">
        <v>9.99996E-8</v>
      </c>
      <c r="E1758">
        <v>3.2314300000000002E-4</v>
      </c>
      <c r="F1758">
        <v>5.6979000000000003E-4</v>
      </c>
      <c r="G1758">
        <v>1.06299E-3</v>
      </c>
      <c r="H1758">
        <v>2.7047099999999999E-3</v>
      </c>
      <c r="I1758">
        <v>4.2752500000000004E-3</v>
      </c>
      <c r="J1758">
        <v>5.7190399999999999E-3</v>
      </c>
      <c r="K1758">
        <v>1.00424E-2</v>
      </c>
      <c r="L1758">
        <v>1.2428099999999999E-2</v>
      </c>
      <c r="M1758">
        <v>2.5102800000000002E-2</v>
      </c>
      <c r="N1758">
        <v>4.1463600000000003E-2</v>
      </c>
      <c r="O1758">
        <v>5.2261500000000002E-2</v>
      </c>
      <c r="P1758">
        <v>7.4881500000000004E-2</v>
      </c>
      <c r="Q1758">
        <v>0.103543</v>
      </c>
      <c r="R1758">
        <v>0.124615</v>
      </c>
      <c r="S1758">
        <v>0.16420699999999999</v>
      </c>
      <c r="T1758">
        <v>0.20566200000000001</v>
      </c>
      <c r="U1758">
        <v>0.28581200000000001</v>
      </c>
      <c r="V1758">
        <v>0.40851300000000001</v>
      </c>
      <c r="W1758">
        <v>0.51034100000000004</v>
      </c>
      <c r="X1758">
        <v>0.59219500000000003</v>
      </c>
      <c r="Y1758">
        <v>0.68368600000000002</v>
      </c>
      <c r="Z1758">
        <v>0.76953300000000002</v>
      </c>
      <c r="AA1758">
        <v>0.80671899999999996</v>
      </c>
      <c r="AB1758">
        <v>0.86054799999999998</v>
      </c>
      <c r="AC1758">
        <v>0.886822</v>
      </c>
      <c r="AD1758">
        <v>0.90110199999999996</v>
      </c>
      <c r="AE1758">
        <v>0.94004200000000004</v>
      </c>
      <c r="AF1758">
        <v>0.95605499999999999</v>
      </c>
      <c r="AG1758">
        <v>0.95820000000000005</v>
      </c>
      <c r="AH1758">
        <v>0.97014400000000001</v>
      </c>
      <c r="AI1758">
        <v>0.98569600000000002</v>
      </c>
      <c r="AJ1758">
        <v>0.99293799999999999</v>
      </c>
      <c r="AK1758">
        <v>0.99521499999999996</v>
      </c>
      <c r="AL1758">
        <v>0.99521499999999996</v>
      </c>
      <c r="AM1758">
        <v>0.99524999999999997</v>
      </c>
      <c r="AN1758">
        <v>0.995251</v>
      </c>
      <c r="AO1758">
        <v>0.99999899999999997</v>
      </c>
      <c r="AP1758">
        <v>0.99999899999999997</v>
      </c>
      <c r="AQ1758">
        <v>1</v>
      </c>
      <c r="AR1758">
        <v>1</v>
      </c>
      <c r="AS1758">
        <v>1</v>
      </c>
      <c r="AT1758">
        <v>1</v>
      </c>
      <c r="AU1758">
        <v>1</v>
      </c>
      <c r="AV1758">
        <v>1</v>
      </c>
    </row>
    <row r="1759" spans="1:48" x14ac:dyDescent="0.3">
      <c r="A1759">
        <v>8</v>
      </c>
      <c r="B1759">
        <v>27</v>
      </c>
      <c r="C1759" t="s">
        <v>716</v>
      </c>
      <c r="D1759" s="2">
        <v>9.99996E-8</v>
      </c>
      <c r="E1759" s="2">
        <v>9.99996E-8</v>
      </c>
      <c r="F1759" s="2">
        <v>9.99996E-8</v>
      </c>
      <c r="G1759" s="2">
        <v>9.99996E-8</v>
      </c>
      <c r="H1759" s="2">
        <v>9.99996E-8</v>
      </c>
      <c r="I1759" s="2">
        <v>9.99996E-8</v>
      </c>
      <c r="J1759">
        <v>1.0730399999999999E-3</v>
      </c>
      <c r="K1759">
        <v>4.1101999999999996E-3</v>
      </c>
      <c r="L1759">
        <v>5.9447099999999998E-3</v>
      </c>
      <c r="M1759">
        <v>1.41759E-2</v>
      </c>
      <c r="N1759">
        <v>5.98097E-2</v>
      </c>
      <c r="O1759">
        <v>8.9839199999999994E-2</v>
      </c>
      <c r="P1759">
        <v>9.20541E-2</v>
      </c>
      <c r="Q1759">
        <v>0.11391999999999999</v>
      </c>
      <c r="R1759">
        <v>0.117908</v>
      </c>
      <c r="S1759">
        <v>0.10842300000000001</v>
      </c>
      <c r="T1759">
        <v>9.2117400000000002E-2</v>
      </c>
      <c r="U1759">
        <v>7.7473399999999998E-2</v>
      </c>
      <c r="V1759">
        <v>5.2047700000000002E-2</v>
      </c>
      <c r="W1759">
        <v>3.77363E-2</v>
      </c>
      <c r="X1759">
        <v>3.17179E-2</v>
      </c>
      <c r="Y1759">
        <v>1.8546900000000002E-2</v>
      </c>
      <c r="Z1759">
        <v>2.71279E-2</v>
      </c>
      <c r="AA1759">
        <v>1.1391500000000001E-2</v>
      </c>
      <c r="AB1759">
        <v>1.4341599999999999E-2</v>
      </c>
      <c r="AC1759">
        <v>4.9024000000000003E-3</v>
      </c>
      <c r="AD1759">
        <v>7.1133000000000004E-3</v>
      </c>
      <c r="AE1759">
        <v>7.0523000000000001E-3</v>
      </c>
      <c r="AF1759">
        <v>2.1239000000000002E-3</v>
      </c>
      <c r="AG1759">
        <v>2.3681000000000002E-3</v>
      </c>
      <c r="AH1759">
        <v>2.9981700000000001E-3</v>
      </c>
      <c r="AI1759">
        <v>8.9792799999999999E-4</v>
      </c>
      <c r="AJ1759">
        <v>5.4924699999999999E-4</v>
      </c>
      <c r="AK1759">
        <v>2.9051199999999999E-4</v>
      </c>
      <c r="AL1759">
        <v>1.6439600000000001E-3</v>
      </c>
      <c r="AM1759" s="2">
        <v>9.99996E-8</v>
      </c>
      <c r="AN1759" s="2">
        <v>9.99996E-8</v>
      </c>
      <c r="AO1759" s="2">
        <v>9.6303800000000005E-5</v>
      </c>
      <c r="AP1759">
        <v>2.04401E-4</v>
      </c>
      <c r="AQ1759" s="2">
        <v>9.99996E-8</v>
      </c>
      <c r="AR1759" s="2">
        <v>9.99996E-8</v>
      </c>
      <c r="AS1759" s="2">
        <v>9.99996E-8</v>
      </c>
      <c r="AT1759" s="2">
        <v>9.99996E-8</v>
      </c>
      <c r="AU1759" s="2">
        <v>9.99996E-8</v>
      </c>
      <c r="AV1759" s="2">
        <v>9.99996E-8</v>
      </c>
    </row>
    <row r="1760" spans="1:48" x14ac:dyDescent="0.3">
      <c r="A1760">
        <v>8</v>
      </c>
      <c r="B1760">
        <v>27</v>
      </c>
      <c r="C1760" t="s">
        <v>717</v>
      </c>
      <c r="D1760" s="2">
        <v>9.99996E-8</v>
      </c>
      <c r="E1760" s="2">
        <v>1.9999899999999999E-7</v>
      </c>
      <c r="F1760" s="2">
        <v>2.9999900000000001E-7</v>
      </c>
      <c r="G1760" s="2">
        <v>3.9999799999999998E-7</v>
      </c>
      <c r="H1760" s="2">
        <v>4.9999800000000003E-7</v>
      </c>
      <c r="I1760" s="2">
        <v>5.99997E-7</v>
      </c>
      <c r="J1760">
        <v>1.0736400000000001E-3</v>
      </c>
      <c r="K1760">
        <v>5.1838400000000003E-3</v>
      </c>
      <c r="L1760">
        <v>1.1128600000000001E-2</v>
      </c>
      <c r="M1760">
        <v>2.5304400000000001E-2</v>
      </c>
      <c r="N1760">
        <v>8.5114099999999998E-2</v>
      </c>
      <c r="O1760">
        <v>0.174953</v>
      </c>
      <c r="P1760">
        <v>0.26700699999999999</v>
      </c>
      <c r="Q1760">
        <v>0.38092799999999999</v>
      </c>
      <c r="R1760">
        <v>0.49883499999999997</v>
      </c>
      <c r="S1760">
        <v>0.60725799999999996</v>
      </c>
      <c r="T1760">
        <v>0.69937499999999997</v>
      </c>
      <c r="U1760">
        <v>0.77684900000000001</v>
      </c>
      <c r="V1760">
        <v>0.82889699999999999</v>
      </c>
      <c r="W1760">
        <v>0.86663299999999999</v>
      </c>
      <c r="X1760">
        <v>0.89835100000000001</v>
      </c>
      <c r="Y1760">
        <v>0.91689799999999999</v>
      </c>
      <c r="Z1760">
        <v>0.94402600000000003</v>
      </c>
      <c r="AA1760">
        <v>0.95541699999999996</v>
      </c>
      <c r="AB1760">
        <v>0.96975900000000004</v>
      </c>
      <c r="AC1760">
        <v>0.974661</v>
      </c>
      <c r="AD1760">
        <v>0.98177400000000004</v>
      </c>
      <c r="AE1760">
        <v>0.98882700000000001</v>
      </c>
      <c r="AF1760">
        <v>0.99095100000000003</v>
      </c>
      <c r="AG1760">
        <v>0.99331899999999995</v>
      </c>
      <c r="AH1760">
        <v>0.99631700000000001</v>
      </c>
      <c r="AI1760">
        <v>0.99721499999999996</v>
      </c>
      <c r="AJ1760">
        <v>0.99776399999999998</v>
      </c>
      <c r="AK1760">
        <v>0.99805500000000003</v>
      </c>
      <c r="AL1760">
        <v>0.99969799999999998</v>
      </c>
      <c r="AM1760">
        <v>0.999699</v>
      </c>
      <c r="AN1760">
        <v>0.999699</v>
      </c>
      <c r="AO1760">
        <v>0.99979499999999999</v>
      </c>
      <c r="AP1760">
        <v>0.99999899999999997</v>
      </c>
      <c r="AQ1760">
        <v>1</v>
      </c>
      <c r="AR1760">
        <v>1</v>
      </c>
      <c r="AS1760">
        <v>1</v>
      </c>
      <c r="AT1760">
        <v>1</v>
      </c>
      <c r="AU1760">
        <v>1</v>
      </c>
      <c r="AV1760">
        <v>1</v>
      </c>
    </row>
    <row r="1761" spans="1:20" x14ac:dyDescent="0.3">
      <c r="A1761" t="s">
        <v>117</v>
      </c>
      <c r="B1761" t="s">
        <v>714</v>
      </c>
      <c r="C1761" t="s">
        <v>718</v>
      </c>
      <c r="D1761">
        <v>0</v>
      </c>
      <c r="E1761">
        <v>1</v>
      </c>
      <c r="F1761">
        <v>2</v>
      </c>
      <c r="G1761">
        <v>3</v>
      </c>
      <c r="H1761">
        <v>4</v>
      </c>
      <c r="I1761">
        <v>5</v>
      </c>
      <c r="J1761">
        <v>6</v>
      </c>
      <c r="K1761">
        <v>7</v>
      </c>
      <c r="L1761">
        <v>8</v>
      </c>
      <c r="M1761">
        <v>9</v>
      </c>
      <c r="N1761">
        <v>10</v>
      </c>
      <c r="O1761">
        <v>11</v>
      </c>
      <c r="P1761">
        <v>12</v>
      </c>
      <c r="Q1761">
        <v>13</v>
      </c>
      <c r="R1761">
        <v>14</v>
      </c>
      <c r="S1761">
        <v>15</v>
      </c>
      <c r="T1761">
        <v>16</v>
      </c>
    </row>
    <row r="1762" spans="1:20" x14ac:dyDescent="0.3">
      <c r="A1762">
        <v>1</v>
      </c>
      <c r="B1762">
        <v>34</v>
      </c>
      <c r="C1762" t="s">
        <v>716</v>
      </c>
      <c r="D1762" s="2">
        <v>9.9999799999999998E-8</v>
      </c>
      <c r="E1762" s="2">
        <v>9.9999799999999998E-8</v>
      </c>
      <c r="F1762">
        <v>6.9449899999999998E-3</v>
      </c>
      <c r="G1762">
        <v>2.6398700000000001E-2</v>
      </c>
      <c r="H1762">
        <v>0.149114</v>
      </c>
      <c r="I1762">
        <v>0.258436</v>
      </c>
      <c r="J1762">
        <v>0.20771899999999999</v>
      </c>
      <c r="K1762">
        <v>0.122776</v>
      </c>
      <c r="L1762">
        <v>7.7153799999999995E-2</v>
      </c>
      <c r="M1762">
        <v>5.1561500000000003E-2</v>
      </c>
      <c r="N1762">
        <v>3.1870500000000003E-2</v>
      </c>
      <c r="O1762">
        <v>2.1400099999999998E-2</v>
      </c>
      <c r="P1762">
        <v>1.4170800000000001E-2</v>
      </c>
      <c r="Q1762">
        <v>1.00334E-2</v>
      </c>
      <c r="R1762">
        <v>6.6264399999999999E-3</v>
      </c>
      <c r="S1762">
        <v>6.3040600000000002E-3</v>
      </c>
      <c r="T1762">
        <v>9.4894899999999997E-3</v>
      </c>
    </row>
    <row r="1763" spans="1:20" x14ac:dyDescent="0.3">
      <c r="A1763">
        <v>1</v>
      </c>
      <c r="B1763">
        <v>34</v>
      </c>
      <c r="C1763" t="s">
        <v>717</v>
      </c>
      <c r="D1763" s="2">
        <v>9.9999799999999998E-8</v>
      </c>
      <c r="E1763" s="2">
        <v>1.9999999999999999E-7</v>
      </c>
      <c r="F1763">
        <v>6.9451900000000004E-3</v>
      </c>
      <c r="G1763">
        <v>3.3343900000000003E-2</v>
      </c>
      <c r="H1763">
        <v>0.18245800000000001</v>
      </c>
      <c r="I1763">
        <v>0.44089400000000001</v>
      </c>
      <c r="J1763">
        <v>0.64861400000000002</v>
      </c>
      <c r="K1763">
        <v>0.77139000000000002</v>
      </c>
      <c r="L1763">
        <v>0.84854399999999996</v>
      </c>
      <c r="M1763">
        <v>0.90010500000000004</v>
      </c>
      <c r="N1763">
        <v>0.93197600000000003</v>
      </c>
      <c r="O1763">
        <v>0.953376</v>
      </c>
      <c r="P1763">
        <v>0.96754700000000005</v>
      </c>
      <c r="Q1763">
        <v>0.97758</v>
      </c>
      <c r="R1763">
        <v>0.98420600000000003</v>
      </c>
      <c r="S1763">
        <v>0.99051100000000003</v>
      </c>
      <c r="T1763">
        <v>1</v>
      </c>
    </row>
    <row r="1764" spans="1:20" x14ac:dyDescent="0.3">
      <c r="A1764">
        <v>2</v>
      </c>
      <c r="B1764">
        <v>34</v>
      </c>
      <c r="C1764" t="s">
        <v>716</v>
      </c>
      <c r="D1764" s="2">
        <v>9.9999799999999998E-8</v>
      </c>
      <c r="E1764" s="2">
        <v>9.9999799999999998E-8</v>
      </c>
      <c r="F1764">
        <v>1.96348E-4</v>
      </c>
      <c r="G1764">
        <v>1.40026E-2</v>
      </c>
      <c r="H1764">
        <v>8.7499599999999997E-2</v>
      </c>
      <c r="I1764">
        <v>0.18517400000000001</v>
      </c>
      <c r="J1764">
        <v>0.20908499999999999</v>
      </c>
      <c r="K1764">
        <v>0.13889799999999999</v>
      </c>
      <c r="L1764">
        <v>9.9562200000000003E-2</v>
      </c>
      <c r="M1764">
        <v>7.3712600000000003E-2</v>
      </c>
      <c r="N1764">
        <v>5.7992299999999997E-2</v>
      </c>
      <c r="O1764">
        <v>3.7609999999999998E-2</v>
      </c>
      <c r="P1764">
        <v>2.6478399999999999E-2</v>
      </c>
      <c r="Q1764">
        <v>1.8880600000000001E-2</v>
      </c>
      <c r="R1764">
        <v>1.4527699999999999E-2</v>
      </c>
      <c r="S1764">
        <v>1.31366E-2</v>
      </c>
      <c r="T1764">
        <v>2.3243699999999999E-2</v>
      </c>
    </row>
    <row r="1765" spans="1:20" x14ac:dyDescent="0.3">
      <c r="A1765">
        <v>2</v>
      </c>
      <c r="B1765">
        <v>34</v>
      </c>
      <c r="C1765" t="s">
        <v>717</v>
      </c>
      <c r="D1765" s="2">
        <v>9.9999799999999998E-8</v>
      </c>
      <c r="E1765" s="2">
        <v>1.9999999999999999E-7</v>
      </c>
      <c r="F1765">
        <v>1.96548E-4</v>
      </c>
      <c r="G1765">
        <v>1.4199099999999999E-2</v>
      </c>
      <c r="H1765">
        <v>0.101699</v>
      </c>
      <c r="I1765">
        <v>0.28687299999999999</v>
      </c>
      <c r="J1765">
        <v>0.49595800000000001</v>
      </c>
      <c r="K1765">
        <v>0.63485599999999998</v>
      </c>
      <c r="L1765">
        <v>0.73441800000000002</v>
      </c>
      <c r="M1765">
        <v>0.80813100000000004</v>
      </c>
      <c r="N1765">
        <v>0.86612299999999998</v>
      </c>
      <c r="O1765">
        <v>0.90373300000000001</v>
      </c>
      <c r="P1765">
        <v>0.93021100000000001</v>
      </c>
      <c r="Q1765">
        <v>0.94909200000000005</v>
      </c>
      <c r="R1765">
        <v>0.96362000000000003</v>
      </c>
      <c r="S1765">
        <v>0.97675599999999996</v>
      </c>
      <c r="T1765">
        <v>1</v>
      </c>
    </row>
    <row r="1766" spans="1:20" x14ac:dyDescent="0.3">
      <c r="A1766">
        <v>3</v>
      </c>
      <c r="B1766">
        <v>18</v>
      </c>
      <c r="C1766" t="s">
        <v>716</v>
      </c>
      <c r="D1766" s="2">
        <v>9.9999799999999998E-8</v>
      </c>
      <c r="E1766" s="2">
        <v>9.9999799999999998E-8</v>
      </c>
      <c r="F1766" s="2">
        <v>9.9999799999999998E-8</v>
      </c>
      <c r="G1766">
        <v>2.4826900000000002E-4</v>
      </c>
      <c r="H1766">
        <v>1.00045E-2</v>
      </c>
      <c r="I1766">
        <v>7.3075899999999999E-2</v>
      </c>
      <c r="J1766">
        <v>0.20511699999999999</v>
      </c>
      <c r="K1766">
        <v>0.271449</v>
      </c>
      <c r="L1766">
        <v>0.16352900000000001</v>
      </c>
      <c r="M1766">
        <v>0.12519</v>
      </c>
      <c r="N1766">
        <v>5.9027700000000002E-2</v>
      </c>
      <c r="O1766">
        <v>3.9236600000000003E-2</v>
      </c>
      <c r="P1766">
        <v>2.3420799999999999E-2</v>
      </c>
      <c r="Q1766">
        <v>1.3285699999999999E-2</v>
      </c>
      <c r="R1766">
        <v>7.9017099999999993E-3</v>
      </c>
      <c r="S1766">
        <v>3.1675499999999999E-3</v>
      </c>
      <c r="T1766">
        <v>5.3463399999999998E-3</v>
      </c>
    </row>
    <row r="1767" spans="1:20" x14ac:dyDescent="0.3">
      <c r="A1767">
        <v>3</v>
      </c>
      <c r="B1767">
        <v>18</v>
      </c>
      <c r="C1767" t="s">
        <v>717</v>
      </c>
      <c r="D1767" s="2">
        <v>9.9999799999999998E-8</v>
      </c>
      <c r="E1767" s="2">
        <v>1.9999999999999999E-7</v>
      </c>
      <c r="F1767" s="2">
        <v>2.9999900000000001E-7</v>
      </c>
      <c r="G1767">
        <v>2.4856900000000003E-4</v>
      </c>
      <c r="H1767">
        <v>1.0253099999999999E-2</v>
      </c>
      <c r="I1767">
        <v>8.3329E-2</v>
      </c>
      <c r="J1767">
        <v>0.28844599999999998</v>
      </c>
      <c r="K1767">
        <v>0.559894</v>
      </c>
      <c r="L1767">
        <v>0.72342399999999996</v>
      </c>
      <c r="M1767">
        <v>0.84861399999999998</v>
      </c>
      <c r="N1767">
        <v>0.90764100000000003</v>
      </c>
      <c r="O1767">
        <v>0.946878</v>
      </c>
      <c r="P1767">
        <v>0.97029900000000002</v>
      </c>
      <c r="Q1767">
        <v>0.98358400000000001</v>
      </c>
      <c r="R1767">
        <v>0.99148599999999998</v>
      </c>
      <c r="S1767">
        <v>0.99465400000000004</v>
      </c>
      <c r="T1767">
        <v>1</v>
      </c>
    </row>
    <row r="1768" spans="1:20" x14ac:dyDescent="0.3">
      <c r="A1768">
        <v>4</v>
      </c>
      <c r="B1768">
        <v>19</v>
      </c>
      <c r="C1768" t="s">
        <v>716</v>
      </c>
      <c r="D1768" s="2">
        <v>9.9999799999999998E-8</v>
      </c>
      <c r="E1768" s="2">
        <v>9.9999799999999998E-8</v>
      </c>
      <c r="F1768">
        <v>2.30905E-4</v>
      </c>
      <c r="G1768">
        <v>6.3506999999999999E-3</v>
      </c>
      <c r="H1768">
        <v>4.4421599999999999E-2</v>
      </c>
      <c r="I1768">
        <v>0.12934899999999999</v>
      </c>
      <c r="J1768">
        <v>0.20307</v>
      </c>
      <c r="K1768">
        <v>0.18470500000000001</v>
      </c>
      <c r="L1768">
        <v>0.14482100000000001</v>
      </c>
      <c r="M1768">
        <v>0.10137400000000001</v>
      </c>
      <c r="N1768">
        <v>7.1670300000000006E-2</v>
      </c>
      <c r="O1768">
        <v>4.7399999999999998E-2</v>
      </c>
      <c r="P1768">
        <v>2.9488299999999999E-2</v>
      </c>
      <c r="Q1768">
        <v>1.7980900000000001E-2</v>
      </c>
      <c r="R1768">
        <v>9.9052099999999994E-3</v>
      </c>
      <c r="S1768">
        <v>4.5806099999999997E-3</v>
      </c>
      <c r="T1768">
        <v>4.6527000000000001E-3</v>
      </c>
    </row>
    <row r="1769" spans="1:20" x14ac:dyDescent="0.3">
      <c r="A1769">
        <v>4</v>
      </c>
      <c r="B1769">
        <v>19</v>
      </c>
      <c r="C1769" t="s">
        <v>717</v>
      </c>
      <c r="D1769" s="2">
        <v>9.9999799999999998E-8</v>
      </c>
      <c r="E1769" s="2">
        <v>1.9999999999999999E-7</v>
      </c>
      <c r="F1769">
        <v>2.31105E-4</v>
      </c>
      <c r="G1769">
        <v>6.5817999999999996E-3</v>
      </c>
      <c r="H1769">
        <v>5.1003399999999997E-2</v>
      </c>
      <c r="I1769">
        <v>0.18035200000000001</v>
      </c>
      <c r="J1769">
        <v>0.38342199999999999</v>
      </c>
      <c r="K1769">
        <v>0.56812700000000005</v>
      </c>
      <c r="L1769">
        <v>0.71294800000000003</v>
      </c>
      <c r="M1769">
        <v>0.81432199999999999</v>
      </c>
      <c r="N1769">
        <v>0.885992</v>
      </c>
      <c r="O1769">
        <v>0.933392</v>
      </c>
      <c r="P1769">
        <v>0.96288099999999999</v>
      </c>
      <c r="Q1769">
        <v>0.98086099999999998</v>
      </c>
      <c r="R1769">
        <v>0.99076699999999995</v>
      </c>
      <c r="S1769">
        <v>0.99534699999999998</v>
      </c>
      <c r="T1769">
        <v>1</v>
      </c>
    </row>
    <row r="1770" spans="1:20" x14ac:dyDescent="0.3">
      <c r="A1770">
        <v>7</v>
      </c>
      <c r="B1770">
        <v>29</v>
      </c>
      <c r="C1770" t="s">
        <v>716</v>
      </c>
      <c r="D1770" s="2">
        <v>9.9999799999999998E-8</v>
      </c>
      <c r="E1770" s="2">
        <v>9.9999799999999998E-8</v>
      </c>
      <c r="F1770">
        <v>0.59480200000000005</v>
      </c>
      <c r="G1770">
        <v>0.32622200000000001</v>
      </c>
      <c r="H1770">
        <v>7.8975000000000004E-2</v>
      </c>
      <c r="I1770" s="2">
        <v>9.9999799999999998E-8</v>
      </c>
      <c r="J1770" s="2">
        <v>9.9999799999999998E-8</v>
      </c>
      <c r="K1770" s="2">
        <v>9.9999799999999998E-8</v>
      </c>
      <c r="L1770" s="2">
        <v>9.9999799999999998E-8</v>
      </c>
      <c r="M1770" s="2">
        <v>9.9999799999999998E-8</v>
      </c>
      <c r="N1770" s="2">
        <v>9.9999799999999998E-8</v>
      </c>
      <c r="O1770" s="2">
        <v>9.9999799999999998E-8</v>
      </c>
      <c r="P1770" s="2">
        <v>9.9999799999999998E-8</v>
      </c>
      <c r="Q1770" s="2">
        <v>9.9999799999999998E-8</v>
      </c>
      <c r="R1770" s="2">
        <v>9.9999799999999998E-8</v>
      </c>
      <c r="S1770" s="2">
        <v>9.9999799999999998E-8</v>
      </c>
      <c r="T1770" s="2">
        <v>9.9999799999999998E-8</v>
      </c>
    </row>
    <row r="1771" spans="1:20" x14ac:dyDescent="0.3">
      <c r="A1771">
        <v>7</v>
      </c>
      <c r="B1771">
        <v>29</v>
      </c>
      <c r="C1771" t="s">
        <v>717</v>
      </c>
      <c r="D1771" s="2">
        <v>9.9999799999999998E-8</v>
      </c>
      <c r="E1771" s="2">
        <v>1.9999999999999999E-7</v>
      </c>
      <c r="F1771">
        <v>0.59480200000000005</v>
      </c>
      <c r="G1771">
        <v>0.92102399999999995</v>
      </c>
      <c r="H1771">
        <v>0.99999899999999997</v>
      </c>
      <c r="I1771">
        <v>0.99999899999999997</v>
      </c>
      <c r="J1771">
        <v>0.99999899999999997</v>
      </c>
      <c r="K1771">
        <v>0.99999899999999997</v>
      </c>
      <c r="L1771">
        <v>0.99999899999999997</v>
      </c>
      <c r="M1771">
        <v>0.99999899999999997</v>
      </c>
      <c r="N1771">
        <v>0.99999899999999997</v>
      </c>
      <c r="O1771">
        <v>1</v>
      </c>
      <c r="P1771">
        <v>1</v>
      </c>
      <c r="Q1771">
        <v>1</v>
      </c>
      <c r="R1771">
        <v>1</v>
      </c>
      <c r="S1771">
        <v>1</v>
      </c>
      <c r="T1771">
        <v>1</v>
      </c>
    </row>
    <row r="1772" spans="1:20" x14ac:dyDescent="0.3">
      <c r="A1772" t="s">
        <v>15</v>
      </c>
    </row>
    <row r="1773" spans="1:20" x14ac:dyDescent="0.3">
      <c r="A1773" t="s">
        <v>58</v>
      </c>
    </row>
    <row r="1774" spans="1:20" x14ac:dyDescent="0.3">
      <c r="A1774" t="s">
        <v>719</v>
      </c>
    </row>
    <row r="1775" spans="1:20" x14ac:dyDescent="0.3">
      <c r="A1775" t="s">
        <v>720</v>
      </c>
    </row>
    <row r="1776" spans="1:20" x14ac:dyDescent="0.3">
      <c r="A1776" t="s">
        <v>721</v>
      </c>
    </row>
    <row r="1777" spans="1:51" x14ac:dyDescent="0.3">
      <c r="A1777" t="s">
        <v>722</v>
      </c>
    </row>
    <row r="1778" spans="1:51" x14ac:dyDescent="0.3">
      <c r="A1778" t="s">
        <v>723</v>
      </c>
      <c r="B1778" t="s">
        <v>724</v>
      </c>
    </row>
    <row r="1779" spans="1:51" x14ac:dyDescent="0.3">
      <c r="A1779" t="s">
        <v>725</v>
      </c>
      <c r="B1779" t="s">
        <v>117</v>
      </c>
      <c r="C1779" t="s">
        <v>632</v>
      </c>
      <c r="D1779" t="s">
        <v>726</v>
      </c>
      <c r="E1779" t="s">
        <v>727</v>
      </c>
      <c r="F1779">
        <v>5</v>
      </c>
      <c r="G1779">
        <v>7</v>
      </c>
      <c r="H1779">
        <v>9</v>
      </c>
      <c r="I1779">
        <v>11</v>
      </c>
      <c r="J1779">
        <v>13</v>
      </c>
      <c r="K1779">
        <v>15</v>
      </c>
      <c r="L1779">
        <v>17</v>
      </c>
      <c r="M1779">
        <v>19</v>
      </c>
      <c r="N1779">
        <v>21</v>
      </c>
      <c r="O1779">
        <v>23</v>
      </c>
      <c r="P1779">
        <v>25</v>
      </c>
      <c r="Q1779">
        <v>27</v>
      </c>
      <c r="R1779">
        <v>29</v>
      </c>
      <c r="S1779">
        <v>31</v>
      </c>
      <c r="T1779">
        <v>33</v>
      </c>
      <c r="U1779">
        <v>35</v>
      </c>
      <c r="V1779">
        <v>37</v>
      </c>
      <c r="W1779">
        <v>39</v>
      </c>
      <c r="X1779">
        <v>41</v>
      </c>
      <c r="Y1779">
        <v>43</v>
      </c>
      <c r="Z1779">
        <v>45</v>
      </c>
      <c r="AA1779">
        <v>47</v>
      </c>
      <c r="AB1779">
        <v>49</v>
      </c>
      <c r="AC1779">
        <v>51</v>
      </c>
      <c r="AD1779">
        <v>53</v>
      </c>
      <c r="AE1779">
        <v>55</v>
      </c>
      <c r="AF1779">
        <v>57</v>
      </c>
      <c r="AG1779">
        <v>59</v>
      </c>
      <c r="AH1779">
        <v>61</v>
      </c>
      <c r="AI1779">
        <v>63</v>
      </c>
      <c r="AJ1779">
        <v>65</v>
      </c>
      <c r="AK1779">
        <v>67</v>
      </c>
      <c r="AL1779">
        <v>69</v>
      </c>
      <c r="AM1779">
        <v>71</v>
      </c>
      <c r="AN1779">
        <v>73</v>
      </c>
      <c r="AO1779">
        <v>75</v>
      </c>
      <c r="AP1779">
        <v>77</v>
      </c>
      <c r="AQ1779">
        <v>79</v>
      </c>
      <c r="AR1779">
        <v>81</v>
      </c>
      <c r="AS1779">
        <v>83</v>
      </c>
      <c r="AT1779">
        <v>85</v>
      </c>
      <c r="AU1779">
        <v>87</v>
      </c>
      <c r="AV1779">
        <v>89</v>
      </c>
      <c r="AW1779">
        <v>91</v>
      </c>
      <c r="AX1779">
        <v>93</v>
      </c>
      <c r="AY1779">
        <v>95</v>
      </c>
    </row>
    <row r="1780" spans="1:51" x14ac:dyDescent="0.3">
      <c r="A1780" t="s">
        <v>728</v>
      </c>
      <c r="B1780">
        <v>1</v>
      </c>
      <c r="C1780">
        <v>1982</v>
      </c>
      <c r="D1780">
        <v>1</v>
      </c>
      <c r="E1780" t="s">
        <v>729</v>
      </c>
      <c r="F1780" s="2">
        <v>1.7398900000000001E-9</v>
      </c>
      <c r="G1780" s="2">
        <v>3.4101900000000002E-9</v>
      </c>
      <c r="H1780" s="2">
        <v>3.50245E-9</v>
      </c>
      <c r="I1780" s="2">
        <v>3.6079800000000002E-9</v>
      </c>
      <c r="J1780" s="2">
        <v>3.7297900000000002E-9</v>
      </c>
      <c r="K1780" s="2">
        <v>3.8719000000000002E-9</v>
      </c>
      <c r="L1780" s="2">
        <v>4.0400000000000001E-9</v>
      </c>
      <c r="M1780" s="2">
        <v>4.2552400000000003E-9</v>
      </c>
      <c r="N1780" s="2">
        <v>5.0165099999999997E-9</v>
      </c>
      <c r="O1780" s="2">
        <v>1.9417500000000002E-8</v>
      </c>
      <c r="P1780" s="2">
        <v>3.0978600000000002E-7</v>
      </c>
      <c r="Q1780" s="2">
        <v>4.8018299999999999E-6</v>
      </c>
      <c r="R1780" s="2">
        <v>5.71066E-5</v>
      </c>
      <c r="S1780">
        <v>5.1402800000000003E-4</v>
      </c>
      <c r="T1780">
        <v>3.4988100000000002E-3</v>
      </c>
      <c r="U1780">
        <v>1.8007599999999999E-2</v>
      </c>
      <c r="V1780">
        <v>7.0079299999999997E-2</v>
      </c>
      <c r="W1780">
        <v>0.20621500000000001</v>
      </c>
      <c r="X1780">
        <v>0.45882499999999998</v>
      </c>
      <c r="Y1780">
        <v>0.77191699999999996</v>
      </c>
      <c r="Z1780">
        <v>0.98196000000000006</v>
      </c>
      <c r="AA1780">
        <v>0.99999899999999997</v>
      </c>
      <c r="AB1780">
        <v>0.99772499999999997</v>
      </c>
      <c r="AC1780">
        <v>0.98458599999999996</v>
      </c>
      <c r="AD1780">
        <v>0.96019399999999999</v>
      </c>
      <c r="AE1780">
        <v>0.92539300000000002</v>
      </c>
      <c r="AF1780">
        <v>0.88136499999999995</v>
      </c>
      <c r="AG1780">
        <v>0.82955900000000005</v>
      </c>
      <c r="AH1780">
        <v>0.77161500000000005</v>
      </c>
      <c r="AI1780">
        <v>0.70927799999999996</v>
      </c>
      <c r="AJ1780">
        <v>0.64431000000000005</v>
      </c>
      <c r="AK1780">
        <v>0.57840899999999995</v>
      </c>
      <c r="AL1780">
        <v>0.51314199999999999</v>
      </c>
      <c r="AM1780">
        <v>0.44988499999999998</v>
      </c>
      <c r="AN1780">
        <v>0.38978800000000002</v>
      </c>
      <c r="AO1780">
        <v>0.33374700000000002</v>
      </c>
      <c r="AP1780">
        <v>0.28240199999999999</v>
      </c>
      <c r="AQ1780">
        <v>0.23614599999999999</v>
      </c>
      <c r="AR1780">
        <v>0.19514500000000001</v>
      </c>
      <c r="AS1780">
        <v>0.15936500000000001</v>
      </c>
      <c r="AT1780">
        <v>0.12861600000000001</v>
      </c>
      <c r="AU1780">
        <v>0.102578</v>
      </c>
      <c r="AV1780">
        <v>8.0849799999999999E-2</v>
      </c>
      <c r="AW1780">
        <v>6.2974600000000006E-2</v>
      </c>
      <c r="AX1780">
        <v>4.8474499999999997E-2</v>
      </c>
      <c r="AY1780">
        <v>3.6874299999999999E-2</v>
      </c>
    </row>
    <row r="1781" spans="1:51" x14ac:dyDescent="0.3">
      <c r="A1781" t="s">
        <v>728</v>
      </c>
      <c r="B1781">
        <v>1</v>
      </c>
      <c r="C1781">
        <v>1985</v>
      </c>
      <c r="D1781">
        <v>1</v>
      </c>
      <c r="E1781" t="s">
        <v>730</v>
      </c>
      <c r="F1781" s="2">
        <v>3.2235799999999998E-6</v>
      </c>
      <c r="G1781" s="2">
        <v>6.3182199999999996E-6</v>
      </c>
      <c r="H1781" s="2">
        <v>2.4311000000000002E-5</v>
      </c>
      <c r="I1781" s="2">
        <v>8.6336599999999996E-5</v>
      </c>
      <c r="J1781">
        <v>2.8292600000000002E-4</v>
      </c>
      <c r="K1781">
        <v>8.5548299999999998E-4</v>
      </c>
      <c r="L1781">
        <v>2.3867300000000001E-3</v>
      </c>
      <c r="M1781">
        <v>6.1439499999999996E-3</v>
      </c>
      <c r="N1781">
        <v>1.4592900000000001E-2</v>
      </c>
      <c r="O1781">
        <v>3.1980799999999997E-2</v>
      </c>
      <c r="P1781">
        <v>6.4667699999999995E-2</v>
      </c>
      <c r="Q1781">
        <v>0.120652</v>
      </c>
      <c r="R1781">
        <v>0.2077</v>
      </c>
      <c r="S1781">
        <v>0.32990399999999998</v>
      </c>
      <c r="T1781">
        <v>0.48349199999999998</v>
      </c>
      <c r="U1781">
        <v>0.65379699999999996</v>
      </c>
      <c r="V1781">
        <v>0.81573099999999998</v>
      </c>
      <c r="W1781">
        <v>0.93908000000000003</v>
      </c>
      <c r="X1781">
        <v>0.99749500000000002</v>
      </c>
      <c r="Y1781">
        <v>0.99999899999999997</v>
      </c>
      <c r="Z1781">
        <v>0.99667700000000004</v>
      </c>
      <c r="AA1781">
        <v>0.98204499999999995</v>
      </c>
      <c r="AB1781">
        <v>0.95624799999999999</v>
      </c>
      <c r="AC1781">
        <v>0.92017800000000005</v>
      </c>
      <c r="AD1781">
        <v>0.87505500000000003</v>
      </c>
      <c r="AE1781">
        <v>0.82235800000000003</v>
      </c>
      <c r="AF1781">
        <v>0.76374500000000001</v>
      </c>
      <c r="AG1781">
        <v>0.70096899999999995</v>
      </c>
      <c r="AH1781">
        <v>0.63578500000000004</v>
      </c>
      <c r="AI1781">
        <v>0.569882</v>
      </c>
      <c r="AJ1781">
        <v>0.50480199999999997</v>
      </c>
      <c r="AK1781">
        <v>0.44189600000000001</v>
      </c>
      <c r="AL1781">
        <v>0.38227899999999998</v>
      </c>
      <c r="AM1781">
        <v>0.326816</v>
      </c>
      <c r="AN1781">
        <v>0.27611400000000003</v>
      </c>
      <c r="AO1781">
        <v>0.23053399999999999</v>
      </c>
      <c r="AP1781">
        <v>0.190215</v>
      </c>
      <c r="AQ1781">
        <v>0.15510099999999999</v>
      </c>
      <c r="AR1781">
        <v>0.124983</v>
      </c>
      <c r="AS1781">
        <v>9.9528000000000005E-2</v>
      </c>
      <c r="AT1781">
        <v>7.8325500000000006E-2</v>
      </c>
      <c r="AU1781">
        <v>6.0914900000000001E-2</v>
      </c>
      <c r="AV1781">
        <v>4.6817200000000003E-2</v>
      </c>
      <c r="AW1781">
        <v>3.5559E-2</v>
      </c>
      <c r="AX1781">
        <v>2.6690499999999999E-2</v>
      </c>
      <c r="AY1781">
        <v>1.9798199999999998E-2</v>
      </c>
    </row>
    <row r="1782" spans="1:51" x14ac:dyDescent="0.3">
      <c r="A1782" t="s">
        <v>728</v>
      </c>
      <c r="B1782">
        <v>1</v>
      </c>
      <c r="C1782">
        <v>2014</v>
      </c>
      <c r="D1782">
        <v>1</v>
      </c>
      <c r="E1782" t="s">
        <v>1554</v>
      </c>
      <c r="F1782" s="2">
        <v>3.2235799999999998E-6</v>
      </c>
      <c r="G1782" s="2">
        <v>6.3182199999999996E-6</v>
      </c>
      <c r="H1782" s="2">
        <v>2.4311000000000002E-5</v>
      </c>
      <c r="I1782" s="2">
        <v>8.6336599999999996E-5</v>
      </c>
      <c r="J1782">
        <v>2.8292600000000002E-4</v>
      </c>
      <c r="K1782">
        <v>8.5548299999999998E-4</v>
      </c>
      <c r="L1782">
        <v>2.3867300000000001E-3</v>
      </c>
      <c r="M1782">
        <v>6.1439499999999996E-3</v>
      </c>
      <c r="N1782">
        <v>1.4592900000000001E-2</v>
      </c>
      <c r="O1782">
        <v>3.1980799999999997E-2</v>
      </c>
      <c r="P1782">
        <v>6.4667699999999995E-2</v>
      </c>
      <c r="Q1782">
        <v>0.120652</v>
      </c>
      <c r="R1782">
        <v>0.2077</v>
      </c>
      <c r="S1782">
        <v>0.32990399999999998</v>
      </c>
      <c r="T1782">
        <v>0.48349199999999998</v>
      </c>
      <c r="U1782">
        <v>0.65379699999999996</v>
      </c>
      <c r="V1782">
        <v>0.81573099999999998</v>
      </c>
      <c r="W1782">
        <v>0.93908000000000003</v>
      </c>
      <c r="X1782">
        <v>0.99749500000000002</v>
      </c>
      <c r="Y1782">
        <v>0.99999899999999997</v>
      </c>
      <c r="Z1782">
        <v>0.99667700000000004</v>
      </c>
      <c r="AA1782">
        <v>0.98204499999999995</v>
      </c>
      <c r="AB1782">
        <v>0.95624799999999999</v>
      </c>
      <c r="AC1782">
        <v>0.92017800000000005</v>
      </c>
      <c r="AD1782">
        <v>0.87505500000000003</v>
      </c>
      <c r="AE1782">
        <v>0.82235800000000003</v>
      </c>
      <c r="AF1782">
        <v>0.76374500000000001</v>
      </c>
      <c r="AG1782">
        <v>0.70096899999999995</v>
      </c>
      <c r="AH1782">
        <v>0.63578500000000004</v>
      </c>
      <c r="AI1782">
        <v>0.569882</v>
      </c>
      <c r="AJ1782">
        <v>0.50480199999999997</v>
      </c>
      <c r="AK1782">
        <v>0.44189600000000001</v>
      </c>
      <c r="AL1782">
        <v>0.38227899999999998</v>
      </c>
      <c r="AM1782">
        <v>0.326816</v>
      </c>
      <c r="AN1782">
        <v>0.27611400000000003</v>
      </c>
      <c r="AO1782">
        <v>0.23053399999999999</v>
      </c>
      <c r="AP1782">
        <v>0.190215</v>
      </c>
      <c r="AQ1782">
        <v>0.15510099999999999</v>
      </c>
      <c r="AR1782">
        <v>0.124983</v>
      </c>
      <c r="AS1782">
        <v>9.9528000000000005E-2</v>
      </c>
      <c r="AT1782">
        <v>7.8325500000000006E-2</v>
      </c>
      <c r="AU1782">
        <v>6.0914900000000001E-2</v>
      </c>
      <c r="AV1782">
        <v>4.6817200000000003E-2</v>
      </c>
      <c r="AW1782">
        <v>3.5559E-2</v>
      </c>
      <c r="AX1782">
        <v>2.6690499999999999E-2</v>
      </c>
      <c r="AY1782">
        <v>1.9798199999999998E-2</v>
      </c>
    </row>
    <row r="1783" spans="1:51" x14ac:dyDescent="0.3">
      <c r="A1783" t="s">
        <v>728</v>
      </c>
      <c r="B1783">
        <v>1</v>
      </c>
      <c r="C1783">
        <v>2015</v>
      </c>
      <c r="D1783">
        <v>1</v>
      </c>
      <c r="E1783" t="s">
        <v>1641</v>
      </c>
      <c r="F1783" s="2">
        <v>1.7398900000000001E-9</v>
      </c>
      <c r="G1783" s="2">
        <v>3.4101900000000002E-9</v>
      </c>
      <c r="H1783" s="2">
        <v>3.50245E-9</v>
      </c>
      <c r="I1783" s="2">
        <v>3.6079800000000002E-9</v>
      </c>
      <c r="J1783" s="2">
        <v>3.7297900000000002E-9</v>
      </c>
      <c r="K1783" s="2">
        <v>3.8719000000000002E-9</v>
      </c>
      <c r="L1783" s="2">
        <v>4.0400000000000001E-9</v>
      </c>
      <c r="M1783" s="2">
        <v>4.2552400000000003E-9</v>
      </c>
      <c r="N1783" s="2">
        <v>5.0165099999999997E-9</v>
      </c>
      <c r="O1783" s="2">
        <v>1.9417500000000002E-8</v>
      </c>
      <c r="P1783" s="2">
        <v>3.0978600000000002E-7</v>
      </c>
      <c r="Q1783" s="2">
        <v>4.8018299999999999E-6</v>
      </c>
      <c r="R1783" s="2">
        <v>5.71066E-5</v>
      </c>
      <c r="S1783">
        <v>5.1402800000000003E-4</v>
      </c>
      <c r="T1783">
        <v>3.4988100000000002E-3</v>
      </c>
      <c r="U1783">
        <v>1.8007599999999999E-2</v>
      </c>
      <c r="V1783">
        <v>7.0079299999999997E-2</v>
      </c>
      <c r="W1783">
        <v>0.20621500000000001</v>
      </c>
      <c r="X1783">
        <v>0.45882499999999998</v>
      </c>
      <c r="Y1783">
        <v>0.77191699999999996</v>
      </c>
      <c r="Z1783">
        <v>0.98196000000000006</v>
      </c>
      <c r="AA1783">
        <v>0.99999899999999997</v>
      </c>
      <c r="AB1783">
        <v>0.99772499999999997</v>
      </c>
      <c r="AC1783">
        <v>0.98458599999999996</v>
      </c>
      <c r="AD1783">
        <v>0.96019399999999999</v>
      </c>
      <c r="AE1783">
        <v>0.92539300000000002</v>
      </c>
      <c r="AF1783">
        <v>0.88136499999999995</v>
      </c>
      <c r="AG1783">
        <v>0.82955900000000005</v>
      </c>
      <c r="AH1783">
        <v>0.77161500000000005</v>
      </c>
      <c r="AI1783">
        <v>0.70927799999999996</v>
      </c>
      <c r="AJ1783">
        <v>0.64431000000000005</v>
      </c>
      <c r="AK1783">
        <v>0.57840899999999995</v>
      </c>
      <c r="AL1783">
        <v>0.51314199999999999</v>
      </c>
      <c r="AM1783">
        <v>0.44988499999999998</v>
      </c>
      <c r="AN1783">
        <v>0.38978800000000002</v>
      </c>
      <c r="AO1783">
        <v>0.33374700000000002</v>
      </c>
      <c r="AP1783">
        <v>0.28240199999999999</v>
      </c>
      <c r="AQ1783">
        <v>0.23614599999999999</v>
      </c>
      <c r="AR1783">
        <v>0.19514500000000001</v>
      </c>
      <c r="AS1783">
        <v>0.15936500000000001</v>
      </c>
      <c r="AT1783">
        <v>0.12861600000000001</v>
      </c>
      <c r="AU1783">
        <v>0.102578</v>
      </c>
      <c r="AV1783">
        <v>8.0849799999999999E-2</v>
      </c>
      <c r="AW1783">
        <v>6.2974600000000006E-2</v>
      </c>
      <c r="AX1783">
        <v>4.8474499999999997E-2</v>
      </c>
      <c r="AY1783">
        <v>3.6874299999999999E-2</v>
      </c>
    </row>
    <row r="1784" spans="1:51" x14ac:dyDescent="0.3">
      <c r="A1784" t="s">
        <v>728</v>
      </c>
      <c r="B1784">
        <v>1</v>
      </c>
      <c r="C1784">
        <v>2018</v>
      </c>
      <c r="D1784">
        <v>1</v>
      </c>
      <c r="E1784" t="s">
        <v>1684</v>
      </c>
      <c r="F1784" s="2">
        <v>1.7398900000000001E-9</v>
      </c>
      <c r="G1784" s="2">
        <v>3.4101900000000002E-9</v>
      </c>
      <c r="H1784" s="2">
        <v>3.50245E-9</v>
      </c>
      <c r="I1784" s="2">
        <v>3.6079800000000002E-9</v>
      </c>
      <c r="J1784" s="2">
        <v>3.7297900000000002E-9</v>
      </c>
      <c r="K1784" s="2">
        <v>3.8719000000000002E-9</v>
      </c>
      <c r="L1784" s="2">
        <v>4.0400000000000001E-9</v>
      </c>
      <c r="M1784" s="2">
        <v>4.2552400000000003E-9</v>
      </c>
      <c r="N1784" s="2">
        <v>5.0165099999999997E-9</v>
      </c>
      <c r="O1784" s="2">
        <v>1.9417500000000002E-8</v>
      </c>
      <c r="P1784" s="2">
        <v>3.0978600000000002E-7</v>
      </c>
      <c r="Q1784" s="2">
        <v>4.8018299999999999E-6</v>
      </c>
      <c r="R1784" s="2">
        <v>5.71066E-5</v>
      </c>
      <c r="S1784">
        <v>5.1402800000000003E-4</v>
      </c>
      <c r="T1784">
        <v>3.4988100000000002E-3</v>
      </c>
      <c r="U1784">
        <v>1.8007599999999999E-2</v>
      </c>
      <c r="V1784">
        <v>7.0079299999999997E-2</v>
      </c>
      <c r="W1784">
        <v>0.20621500000000001</v>
      </c>
      <c r="X1784">
        <v>0.45882499999999998</v>
      </c>
      <c r="Y1784">
        <v>0.77191699999999996</v>
      </c>
      <c r="Z1784">
        <v>0.98196000000000006</v>
      </c>
      <c r="AA1784">
        <v>0.99999899999999997</v>
      </c>
      <c r="AB1784">
        <v>0.99772499999999997</v>
      </c>
      <c r="AC1784">
        <v>0.98458599999999996</v>
      </c>
      <c r="AD1784">
        <v>0.96019399999999999</v>
      </c>
      <c r="AE1784">
        <v>0.92539300000000002</v>
      </c>
      <c r="AF1784">
        <v>0.88136499999999995</v>
      </c>
      <c r="AG1784">
        <v>0.82955900000000005</v>
      </c>
      <c r="AH1784">
        <v>0.77161500000000005</v>
      </c>
      <c r="AI1784">
        <v>0.70927799999999996</v>
      </c>
      <c r="AJ1784">
        <v>0.64431000000000005</v>
      </c>
      <c r="AK1784">
        <v>0.57840899999999995</v>
      </c>
      <c r="AL1784">
        <v>0.51314199999999999</v>
      </c>
      <c r="AM1784">
        <v>0.44988499999999998</v>
      </c>
      <c r="AN1784">
        <v>0.38978800000000002</v>
      </c>
      <c r="AO1784">
        <v>0.33374700000000002</v>
      </c>
      <c r="AP1784">
        <v>0.28240199999999999</v>
      </c>
      <c r="AQ1784">
        <v>0.23614599999999999</v>
      </c>
      <c r="AR1784">
        <v>0.19514500000000001</v>
      </c>
      <c r="AS1784">
        <v>0.15936500000000001</v>
      </c>
      <c r="AT1784">
        <v>0.12861600000000001</v>
      </c>
      <c r="AU1784">
        <v>0.102578</v>
      </c>
      <c r="AV1784">
        <v>8.0849799999999999E-2</v>
      </c>
      <c r="AW1784">
        <v>6.2974600000000006E-2</v>
      </c>
      <c r="AX1784">
        <v>4.8474499999999997E-2</v>
      </c>
      <c r="AY1784">
        <v>3.6874299999999999E-2</v>
      </c>
    </row>
    <row r="1785" spans="1:51" x14ac:dyDescent="0.3">
      <c r="A1785" t="s">
        <v>728</v>
      </c>
      <c r="B1785">
        <v>1</v>
      </c>
      <c r="C1785">
        <v>2019</v>
      </c>
      <c r="D1785">
        <v>1</v>
      </c>
      <c r="E1785" t="s">
        <v>1764</v>
      </c>
      <c r="F1785" s="2">
        <v>6.4610899999999998E-7</v>
      </c>
      <c r="G1785" s="2">
        <v>1.2663700000000001E-6</v>
      </c>
      <c r="H1785" s="2">
        <v>4.8649900000000002E-6</v>
      </c>
      <c r="I1785" s="2">
        <v>1.7270199999999999E-5</v>
      </c>
      <c r="J1785" s="2">
        <v>5.6588200000000001E-5</v>
      </c>
      <c r="K1785">
        <v>1.7110000000000001E-4</v>
      </c>
      <c r="L1785">
        <v>4.7734900000000001E-4</v>
      </c>
      <c r="M1785">
        <v>1.22879E-3</v>
      </c>
      <c r="N1785">
        <v>2.91859E-3</v>
      </c>
      <c r="O1785">
        <v>6.3961799999999996E-3</v>
      </c>
      <c r="P1785">
        <v>1.2933800000000001E-2</v>
      </c>
      <c r="Q1785">
        <v>2.4134300000000001E-2</v>
      </c>
      <c r="R1785">
        <v>4.1585700000000003E-2</v>
      </c>
      <c r="S1785">
        <v>6.6392000000000007E-2</v>
      </c>
      <c r="T1785">
        <v>9.9497500000000003E-2</v>
      </c>
      <c r="U1785">
        <v>0.14516499999999999</v>
      </c>
      <c r="V1785">
        <v>0.21920999999999999</v>
      </c>
      <c r="W1785">
        <v>0.35278799999999999</v>
      </c>
      <c r="X1785">
        <v>0.56655900000000003</v>
      </c>
      <c r="Y1785">
        <v>0.81753399999999998</v>
      </c>
      <c r="Z1785">
        <v>0.98490299999999997</v>
      </c>
      <c r="AA1785">
        <v>0.99640799999999996</v>
      </c>
      <c r="AB1785">
        <v>0.98943000000000003</v>
      </c>
      <c r="AC1785">
        <v>0.97170500000000004</v>
      </c>
      <c r="AD1785">
        <v>0.94316599999999995</v>
      </c>
      <c r="AE1785">
        <v>0.90478599999999998</v>
      </c>
      <c r="AF1785">
        <v>0.85784099999999996</v>
      </c>
      <c r="AG1785">
        <v>0.80384100000000003</v>
      </c>
      <c r="AH1785">
        <v>0.74444900000000003</v>
      </c>
      <c r="AI1785">
        <v>0.68139899999999998</v>
      </c>
      <c r="AJ1785">
        <v>0.61640799999999996</v>
      </c>
      <c r="AK1785">
        <v>0.55110599999999998</v>
      </c>
      <c r="AL1785">
        <v>0.48696899999999999</v>
      </c>
      <c r="AM1785">
        <v>0.42527100000000001</v>
      </c>
      <c r="AN1785">
        <v>0.36705300000000002</v>
      </c>
      <c r="AO1785">
        <v>0.31310399999999999</v>
      </c>
      <c r="AP1785">
        <v>0.26396500000000001</v>
      </c>
      <c r="AQ1785">
        <v>0.21993699999999999</v>
      </c>
      <c r="AR1785">
        <v>0.181112</v>
      </c>
      <c r="AS1785">
        <v>0.147398</v>
      </c>
      <c r="AT1785">
        <v>0.118558</v>
      </c>
      <c r="AU1785">
        <v>9.4245599999999999E-2</v>
      </c>
      <c r="AV1785">
        <v>7.4043300000000006E-2</v>
      </c>
      <c r="AW1785">
        <v>5.7491500000000001E-2</v>
      </c>
      <c r="AX1785">
        <v>4.4117700000000003E-2</v>
      </c>
      <c r="AY1785">
        <v>3.3459099999999999E-2</v>
      </c>
    </row>
    <row r="1786" spans="1:51" x14ac:dyDescent="0.3">
      <c r="A1786" t="s">
        <v>728</v>
      </c>
      <c r="B1786">
        <v>2</v>
      </c>
      <c r="C1786">
        <v>1982</v>
      </c>
      <c r="D1786">
        <v>1</v>
      </c>
      <c r="E1786" t="s">
        <v>731</v>
      </c>
      <c r="F1786" s="2">
        <v>1.02805E-25</v>
      </c>
      <c r="G1786" s="2">
        <v>2.38447E-24</v>
      </c>
      <c r="H1786" s="2">
        <v>5.5305600000000005E-23</v>
      </c>
      <c r="I1786" s="2">
        <v>1.28277E-21</v>
      </c>
      <c r="J1786" s="2">
        <v>2.97526E-20</v>
      </c>
      <c r="K1786" s="2">
        <v>6.9008699999999998E-19</v>
      </c>
      <c r="L1786" s="2">
        <v>1.6005999999999999E-17</v>
      </c>
      <c r="M1786" s="2">
        <v>3.7124400000000001E-16</v>
      </c>
      <c r="N1786" s="2">
        <v>8.6106899999999995E-15</v>
      </c>
      <c r="O1786" s="2">
        <v>1.9971799999999999E-13</v>
      </c>
      <c r="P1786" s="2">
        <v>4.6322699999999996E-12</v>
      </c>
      <c r="Q1786" s="2">
        <v>1.07442E-10</v>
      </c>
      <c r="R1786" s="2">
        <v>2.49201E-9</v>
      </c>
      <c r="S1786" s="2">
        <v>5.78001E-8</v>
      </c>
      <c r="T1786" s="2">
        <v>1.34062E-6</v>
      </c>
      <c r="U1786" s="2">
        <v>3.1093600000000003E-5</v>
      </c>
      <c r="V1786">
        <v>7.2069300000000001E-4</v>
      </c>
      <c r="W1786">
        <v>1.6452700000000001E-2</v>
      </c>
      <c r="X1786">
        <v>0.27953299999999998</v>
      </c>
      <c r="Y1786">
        <v>0.89999099999999999</v>
      </c>
      <c r="Z1786">
        <v>0.99523200000000001</v>
      </c>
      <c r="AA1786">
        <v>0.99979300000000004</v>
      </c>
      <c r="AB1786">
        <v>0.99999099999999996</v>
      </c>
      <c r="AC1786">
        <v>1</v>
      </c>
      <c r="AD1786">
        <v>1</v>
      </c>
      <c r="AE1786">
        <v>1</v>
      </c>
      <c r="AF1786">
        <v>1</v>
      </c>
      <c r="AG1786">
        <v>1</v>
      </c>
      <c r="AH1786">
        <v>1</v>
      </c>
      <c r="AI1786">
        <v>1</v>
      </c>
      <c r="AJ1786">
        <v>1</v>
      </c>
      <c r="AK1786">
        <v>1</v>
      </c>
      <c r="AL1786">
        <v>1</v>
      </c>
      <c r="AM1786">
        <v>1</v>
      </c>
      <c r="AN1786">
        <v>1</v>
      </c>
      <c r="AO1786">
        <v>1</v>
      </c>
      <c r="AP1786">
        <v>1</v>
      </c>
      <c r="AQ1786">
        <v>1</v>
      </c>
      <c r="AR1786">
        <v>1</v>
      </c>
      <c r="AS1786">
        <v>1</v>
      </c>
      <c r="AT1786">
        <v>1</v>
      </c>
      <c r="AU1786">
        <v>1</v>
      </c>
      <c r="AV1786">
        <v>1</v>
      </c>
      <c r="AW1786">
        <v>1</v>
      </c>
      <c r="AX1786">
        <v>1</v>
      </c>
      <c r="AY1786">
        <v>1</v>
      </c>
    </row>
    <row r="1787" spans="1:51" x14ac:dyDescent="0.3">
      <c r="A1787" t="s">
        <v>728</v>
      </c>
      <c r="B1787">
        <v>2</v>
      </c>
      <c r="C1787">
        <v>1985</v>
      </c>
      <c r="D1787">
        <v>1</v>
      </c>
      <c r="E1787" t="s">
        <v>732</v>
      </c>
      <c r="F1787" s="2">
        <v>2.12425E-9</v>
      </c>
      <c r="G1787" s="2">
        <v>7.1444499999999997E-9</v>
      </c>
      <c r="H1787" s="2">
        <v>2.4028799999999999E-8</v>
      </c>
      <c r="I1787" s="2">
        <v>8.0815600000000005E-8</v>
      </c>
      <c r="J1787" s="2">
        <v>2.7180599999999999E-7</v>
      </c>
      <c r="K1787" s="2">
        <v>9.14159E-7</v>
      </c>
      <c r="L1787" s="2">
        <v>3.0745700000000002E-6</v>
      </c>
      <c r="M1787" s="2">
        <v>1.0340600000000001E-5</v>
      </c>
      <c r="N1787" s="2">
        <v>3.4777399999999997E-5</v>
      </c>
      <c r="O1787">
        <v>1.16956E-4</v>
      </c>
      <c r="P1787">
        <v>3.9324899999999997E-4</v>
      </c>
      <c r="Q1787">
        <v>1.32138E-3</v>
      </c>
      <c r="R1787">
        <v>4.4303299999999997E-3</v>
      </c>
      <c r="S1787">
        <v>1.47461E-2</v>
      </c>
      <c r="T1787">
        <v>4.7925000000000002E-2</v>
      </c>
      <c r="U1787">
        <v>0.144787</v>
      </c>
      <c r="V1787">
        <v>0.36281400000000003</v>
      </c>
      <c r="W1787">
        <v>0.65695300000000001</v>
      </c>
      <c r="X1787">
        <v>0.86560700000000002</v>
      </c>
      <c r="Y1787">
        <v>0.955874</v>
      </c>
      <c r="Z1787">
        <v>0.98646</v>
      </c>
      <c r="AA1787">
        <v>0.99593600000000004</v>
      </c>
      <c r="AB1787">
        <v>0.99878800000000001</v>
      </c>
      <c r="AC1787">
        <v>0.99963900000000006</v>
      </c>
      <c r="AD1787">
        <v>0.99989300000000003</v>
      </c>
      <c r="AE1787">
        <v>0.99996799999999997</v>
      </c>
      <c r="AF1787">
        <v>0.99999099999999996</v>
      </c>
      <c r="AG1787">
        <v>0.99999700000000002</v>
      </c>
      <c r="AH1787">
        <v>0.99999899999999997</v>
      </c>
      <c r="AI1787">
        <v>1</v>
      </c>
      <c r="AJ1787">
        <v>1</v>
      </c>
      <c r="AK1787">
        <v>1</v>
      </c>
      <c r="AL1787">
        <v>1</v>
      </c>
      <c r="AM1787">
        <v>1</v>
      </c>
      <c r="AN1787">
        <v>1</v>
      </c>
      <c r="AO1787">
        <v>1</v>
      </c>
      <c r="AP1787">
        <v>1</v>
      </c>
      <c r="AQ1787">
        <v>1</v>
      </c>
      <c r="AR1787">
        <v>1</v>
      </c>
      <c r="AS1787">
        <v>1</v>
      </c>
      <c r="AT1787">
        <v>1</v>
      </c>
      <c r="AU1787">
        <v>1</v>
      </c>
      <c r="AV1787">
        <v>1</v>
      </c>
      <c r="AW1787">
        <v>1</v>
      </c>
      <c r="AX1787">
        <v>1</v>
      </c>
      <c r="AY1787">
        <v>1</v>
      </c>
    </row>
    <row r="1788" spans="1:51" x14ac:dyDescent="0.3">
      <c r="A1788" t="s">
        <v>728</v>
      </c>
      <c r="B1788">
        <v>2</v>
      </c>
      <c r="C1788">
        <v>2014</v>
      </c>
      <c r="D1788">
        <v>1</v>
      </c>
      <c r="E1788" t="s">
        <v>1642</v>
      </c>
      <c r="F1788" s="2">
        <v>2.12425E-9</v>
      </c>
      <c r="G1788" s="2">
        <v>7.1444499999999997E-9</v>
      </c>
      <c r="H1788" s="2">
        <v>2.4028799999999999E-8</v>
      </c>
      <c r="I1788" s="2">
        <v>8.0815600000000005E-8</v>
      </c>
      <c r="J1788" s="2">
        <v>2.7180599999999999E-7</v>
      </c>
      <c r="K1788" s="2">
        <v>9.14159E-7</v>
      </c>
      <c r="L1788" s="2">
        <v>3.0745700000000002E-6</v>
      </c>
      <c r="M1788" s="2">
        <v>1.0340600000000001E-5</v>
      </c>
      <c r="N1788" s="2">
        <v>3.4777399999999997E-5</v>
      </c>
      <c r="O1788">
        <v>1.16956E-4</v>
      </c>
      <c r="P1788">
        <v>3.9324899999999997E-4</v>
      </c>
      <c r="Q1788">
        <v>1.32138E-3</v>
      </c>
      <c r="R1788">
        <v>4.4303299999999997E-3</v>
      </c>
      <c r="S1788">
        <v>1.47461E-2</v>
      </c>
      <c r="T1788">
        <v>4.7925000000000002E-2</v>
      </c>
      <c r="U1788">
        <v>0.144787</v>
      </c>
      <c r="V1788">
        <v>0.36281400000000003</v>
      </c>
      <c r="W1788">
        <v>0.65695300000000001</v>
      </c>
      <c r="X1788">
        <v>0.86560700000000002</v>
      </c>
      <c r="Y1788">
        <v>0.955874</v>
      </c>
      <c r="Z1788">
        <v>0.98646</v>
      </c>
      <c r="AA1788">
        <v>0.99593600000000004</v>
      </c>
      <c r="AB1788">
        <v>0.99878800000000001</v>
      </c>
      <c r="AC1788">
        <v>0.99963900000000006</v>
      </c>
      <c r="AD1788">
        <v>0.99989300000000003</v>
      </c>
      <c r="AE1788">
        <v>0.99996799999999997</v>
      </c>
      <c r="AF1788">
        <v>0.99999099999999996</v>
      </c>
      <c r="AG1788">
        <v>0.99999700000000002</v>
      </c>
      <c r="AH1788">
        <v>0.99999899999999997</v>
      </c>
      <c r="AI1788">
        <v>1</v>
      </c>
      <c r="AJ1788">
        <v>1</v>
      </c>
      <c r="AK1788">
        <v>1</v>
      </c>
      <c r="AL1788">
        <v>1</v>
      </c>
      <c r="AM1788">
        <v>1</v>
      </c>
      <c r="AN1788">
        <v>1</v>
      </c>
      <c r="AO1788">
        <v>1</v>
      </c>
      <c r="AP1788">
        <v>1</v>
      </c>
      <c r="AQ1788">
        <v>1</v>
      </c>
      <c r="AR1788">
        <v>1</v>
      </c>
      <c r="AS1788">
        <v>1</v>
      </c>
      <c r="AT1788">
        <v>1</v>
      </c>
      <c r="AU1788">
        <v>1</v>
      </c>
      <c r="AV1788">
        <v>1</v>
      </c>
      <c r="AW1788">
        <v>1</v>
      </c>
      <c r="AX1788">
        <v>1</v>
      </c>
      <c r="AY1788">
        <v>1</v>
      </c>
    </row>
    <row r="1789" spans="1:51" x14ac:dyDescent="0.3">
      <c r="A1789" t="s">
        <v>728</v>
      </c>
      <c r="B1789">
        <v>2</v>
      </c>
      <c r="C1789">
        <v>2015</v>
      </c>
      <c r="D1789">
        <v>1</v>
      </c>
      <c r="E1789" t="s">
        <v>1643</v>
      </c>
      <c r="F1789" s="2">
        <v>1.02805E-25</v>
      </c>
      <c r="G1789" s="2">
        <v>2.38447E-24</v>
      </c>
      <c r="H1789" s="2">
        <v>5.5305600000000005E-23</v>
      </c>
      <c r="I1789" s="2">
        <v>1.28277E-21</v>
      </c>
      <c r="J1789" s="2">
        <v>2.97526E-20</v>
      </c>
      <c r="K1789" s="2">
        <v>6.9008699999999998E-19</v>
      </c>
      <c r="L1789" s="2">
        <v>1.6005999999999999E-17</v>
      </c>
      <c r="M1789" s="2">
        <v>3.7124400000000001E-16</v>
      </c>
      <c r="N1789" s="2">
        <v>8.6106899999999995E-15</v>
      </c>
      <c r="O1789" s="2">
        <v>1.9971799999999999E-13</v>
      </c>
      <c r="P1789" s="2">
        <v>4.6322699999999996E-12</v>
      </c>
      <c r="Q1789" s="2">
        <v>1.07442E-10</v>
      </c>
      <c r="R1789" s="2">
        <v>2.49201E-9</v>
      </c>
      <c r="S1789" s="2">
        <v>5.78001E-8</v>
      </c>
      <c r="T1789" s="2">
        <v>1.34062E-6</v>
      </c>
      <c r="U1789" s="2">
        <v>3.1093600000000003E-5</v>
      </c>
      <c r="V1789">
        <v>7.2069300000000001E-4</v>
      </c>
      <c r="W1789">
        <v>1.6452700000000001E-2</v>
      </c>
      <c r="X1789">
        <v>0.27953299999999998</v>
      </c>
      <c r="Y1789">
        <v>0.89999099999999999</v>
      </c>
      <c r="Z1789">
        <v>0.99523200000000001</v>
      </c>
      <c r="AA1789">
        <v>0.99979300000000004</v>
      </c>
      <c r="AB1789">
        <v>0.99999099999999996</v>
      </c>
      <c r="AC1789">
        <v>1</v>
      </c>
      <c r="AD1789">
        <v>1</v>
      </c>
      <c r="AE1789">
        <v>1</v>
      </c>
      <c r="AF1789">
        <v>1</v>
      </c>
      <c r="AG1789">
        <v>1</v>
      </c>
      <c r="AH1789">
        <v>1</v>
      </c>
      <c r="AI1789">
        <v>1</v>
      </c>
      <c r="AJ1789">
        <v>1</v>
      </c>
      <c r="AK1789">
        <v>1</v>
      </c>
      <c r="AL1789">
        <v>1</v>
      </c>
      <c r="AM1789">
        <v>1</v>
      </c>
      <c r="AN1789">
        <v>1</v>
      </c>
      <c r="AO1789">
        <v>1</v>
      </c>
      <c r="AP1789">
        <v>1</v>
      </c>
      <c r="AQ1789">
        <v>1</v>
      </c>
      <c r="AR1789">
        <v>1</v>
      </c>
      <c r="AS1789">
        <v>1</v>
      </c>
      <c r="AT1789">
        <v>1</v>
      </c>
      <c r="AU1789">
        <v>1</v>
      </c>
      <c r="AV1789">
        <v>1</v>
      </c>
      <c r="AW1789">
        <v>1</v>
      </c>
      <c r="AX1789">
        <v>1</v>
      </c>
      <c r="AY1789">
        <v>1</v>
      </c>
    </row>
    <row r="1790" spans="1:51" x14ac:dyDescent="0.3">
      <c r="A1790" t="s">
        <v>728</v>
      </c>
      <c r="B1790">
        <v>2</v>
      </c>
      <c r="C1790">
        <v>2018</v>
      </c>
      <c r="D1790">
        <v>1</v>
      </c>
      <c r="E1790" t="s">
        <v>1685</v>
      </c>
      <c r="F1790" s="2">
        <v>1.02805E-25</v>
      </c>
      <c r="G1790" s="2">
        <v>2.38447E-24</v>
      </c>
      <c r="H1790" s="2">
        <v>5.5305600000000005E-23</v>
      </c>
      <c r="I1790" s="2">
        <v>1.28277E-21</v>
      </c>
      <c r="J1790" s="2">
        <v>2.97526E-20</v>
      </c>
      <c r="K1790" s="2">
        <v>6.9008699999999998E-19</v>
      </c>
      <c r="L1790" s="2">
        <v>1.6005999999999999E-17</v>
      </c>
      <c r="M1790" s="2">
        <v>3.7124400000000001E-16</v>
      </c>
      <c r="N1790" s="2">
        <v>8.6106899999999995E-15</v>
      </c>
      <c r="O1790" s="2">
        <v>1.9971799999999999E-13</v>
      </c>
      <c r="P1790" s="2">
        <v>4.6322699999999996E-12</v>
      </c>
      <c r="Q1790" s="2">
        <v>1.07442E-10</v>
      </c>
      <c r="R1790" s="2">
        <v>2.49201E-9</v>
      </c>
      <c r="S1790" s="2">
        <v>5.78001E-8</v>
      </c>
      <c r="T1790" s="2">
        <v>1.34062E-6</v>
      </c>
      <c r="U1790" s="2">
        <v>3.1093600000000003E-5</v>
      </c>
      <c r="V1790">
        <v>7.2069300000000001E-4</v>
      </c>
      <c r="W1790">
        <v>1.6452700000000001E-2</v>
      </c>
      <c r="X1790">
        <v>0.27953299999999998</v>
      </c>
      <c r="Y1790">
        <v>0.89999099999999999</v>
      </c>
      <c r="Z1790">
        <v>0.99523200000000001</v>
      </c>
      <c r="AA1790">
        <v>0.99979300000000004</v>
      </c>
      <c r="AB1790">
        <v>0.99999099999999996</v>
      </c>
      <c r="AC1790">
        <v>1</v>
      </c>
      <c r="AD1790">
        <v>1</v>
      </c>
      <c r="AE1790">
        <v>1</v>
      </c>
      <c r="AF1790">
        <v>1</v>
      </c>
      <c r="AG1790">
        <v>1</v>
      </c>
      <c r="AH1790">
        <v>1</v>
      </c>
      <c r="AI1790">
        <v>1</v>
      </c>
      <c r="AJ1790">
        <v>1</v>
      </c>
      <c r="AK1790">
        <v>1</v>
      </c>
      <c r="AL1790">
        <v>1</v>
      </c>
      <c r="AM1790">
        <v>1</v>
      </c>
      <c r="AN1790">
        <v>1</v>
      </c>
      <c r="AO1790">
        <v>1</v>
      </c>
      <c r="AP1790">
        <v>1</v>
      </c>
      <c r="AQ1790">
        <v>1</v>
      </c>
      <c r="AR1790">
        <v>1</v>
      </c>
      <c r="AS1790">
        <v>1</v>
      </c>
      <c r="AT1790">
        <v>1</v>
      </c>
      <c r="AU1790">
        <v>1</v>
      </c>
      <c r="AV1790">
        <v>1</v>
      </c>
      <c r="AW1790">
        <v>1</v>
      </c>
      <c r="AX1790">
        <v>1</v>
      </c>
      <c r="AY1790">
        <v>1</v>
      </c>
    </row>
    <row r="1791" spans="1:51" x14ac:dyDescent="0.3">
      <c r="A1791" t="s">
        <v>728</v>
      </c>
      <c r="B1791">
        <v>2</v>
      </c>
      <c r="C1791">
        <v>2019</v>
      </c>
      <c r="D1791">
        <v>1</v>
      </c>
      <c r="E1791" t="s">
        <v>1765</v>
      </c>
      <c r="F1791" s="2">
        <v>4.2484999999999999E-10</v>
      </c>
      <c r="G1791" s="2">
        <v>1.42889E-9</v>
      </c>
      <c r="H1791" s="2">
        <v>4.8057599999999997E-9</v>
      </c>
      <c r="I1791" s="2">
        <v>1.6163099999999999E-8</v>
      </c>
      <c r="J1791" s="2">
        <v>5.4361099999999998E-8</v>
      </c>
      <c r="K1791" s="2">
        <v>1.8283200000000001E-7</v>
      </c>
      <c r="L1791" s="2">
        <v>6.1491299999999997E-7</v>
      </c>
      <c r="M1791" s="2">
        <v>2.06811E-6</v>
      </c>
      <c r="N1791" s="2">
        <v>6.9554700000000002E-6</v>
      </c>
      <c r="O1791" s="2">
        <v>2.3391300000000001E-5</v>
      </c>
      <c r="P1791" s="2">
        <v>7.8649699999999993E-5</v>
      </c>
      <c r="Q1791">
        <v>2.6427599999999997E-4</v>
      </c>
      <c r="R1791">
        <v>8.8606799999999995E-4</v>
      </c>
      <c r="S1791">
        <v>2.94926E-3</v>
      </c>
      <c r="T1791">
        <v>9.5860700000000004E-3</v>
      </c>
      <c r="U1791">
        <v>2.89822E-2</v>
      </c>
      <c r="V1791">
        <v>7.3139300000000004E-2</v>
      </c>
      <c r="W1791">
        <v>0.14455299999999999</v>
      </c>
      <c r="X1791">
        <v>0.39674799999999999</v>
      </c>
      <c r="Y1791">
        <v>0.91116699999999995</v>
      </c>
      <c r="Z1791">
        <v>0.99347799999999997</v>
      </c>
      <c r="AA1791">
        <v>0.99902199999999997</v>
      </c>
      <c r="AB1791">
        <v>0.99975000000000003</v>
      </c>
      <c r="AC1791">
        <v>0.99992800000000004</v>
      </c>
      <c r="AD1791">
        <v>0.99997899999999995</v>
      </c>
      <c r="AE1791">
        <v>0.99999400000000005</v>
      </c>
      <c r="AF1791">
        <v>0.99999800000000005</v>
      </c>
      <c r="AG1791">
        <v>0.99999899999999997</v>
      </c>
      <c r="AH1791">
        <v>1</v>
      </c>
      <c r="AI1791">
        <v>1</v>
      </c>
      <c r="AJ1791">
        <v>1</v>
      </c>
      <c r="AK1791">
        <v>1</v>
      </c>
      <c r="AL1791">
        <v>1</v>
      </c>
      <c r="AM1791">
        <v>1</v>
      </c>
      <c r="AN1791">
        <v>1</v>
      </c>
      <c r="AO1791">
        <v>1</v>
      </c>
      <c r="AP1791">
        <v>1</v>
      </c>
      <c r="AQ1791">
        <v>1</v>
      </c>
      <c r="AR1791">
        <v>1</v>
      </c>
      <c r="AS1791">
        <v>1</v>
      </c>
      <c r="AT1791">
        <v>1</v>
      </c>
      <c r="AU1791">
        <v>1</v>
      </c>
      <c r="AV1791">
        <v>1</v>
      </c>
      <c r="AW1791">
        <v>1</v>
      </c>
      <c r="AX1791">
        <v>1</v>
      </c>
      <c r="AY1791">
        <v>1</v>
      </c>
    </row>
    <row r="1792" spans="1:51" x14ac:dyDescent="0.3">
      <c r="A1792" t="s">
        <v>728</v>
      </c>
      <c r="B1792">
        <v>3</v>
      </c>
      <c r="C1792">
        <v>1982</v>
      </c>
      <c r="D1792">
        <v>1</v>
      </c>
      <c r="E1792" t="s">
        <v>733</v>
      </c>
      <c r="F1792" s="2">
        <v>6.3814600000000002E-12</v>
      </c>
      <c r="G1792" s="2">
        <v>2.5139000000000001E-11</v>
      </c>
      <c r="H1792" s="2">
        <v>9.9031900000000004E-11</v>
      </c>
      <c r="I1792" s="2">
        <v>3.9012399999999998E-10</v>
      </c>
      <c r="J1792" s="2">
        <v>1.5368499999999999E-9</v>
      </c>
      <c r="K1792" s="2">
        <v>6.0542199999999998E-9</v>
      </c>
      <c r="L1792" s="2">
        <v>2.3849800000000001E-8</v>
      </c>
      <c r="M1792" s="2">
        <v>9.3953499999999995E-8</v>
      </c>
      <c r="N1792" s="2">
        <v>3.7011799999999998E-7</v>
      </c>
      <c r="O1792" s="2">
        <v>1.45803E-6</v>
      </c>
      <c r="P1792" s="2">
        <v>5.7437200000000003E-6</v>
      </c>
      <c r="Q1792" s="2">
        <v>2.2626300000000001E-5</v>
      </c>
      <c r="R1792" s="2">
        <v>8.9127600000000004E-5</v>
      </c>
      <c r="S1792">
        <v>3.5101499999999999E-4</v>
      </c>
      <c r="T1792">
        <v>1.3813600000000001E-3</v>
      </c>
      <c r="U1792">
        <v>5.4196799999999996E-3</v>
      </c>
      <c r="V1792">
        <v>2.10154E-2</v>
      </c>
      <c r="W1792">
        <v>7.7971100000000002E-2</v>
      </c>
      <c r="X1792">
        <v>0.249887</v>
      </c>
      <c r="Y1792">
        <v>0.56753600000000004</v>
      </c>
      <c r="Z1792">
        <v>0.83792</v>
      </c>
      <c r="AA1792">
        <v>0.95319600000000004</v>
      </c>
      <c r="AB1792">
        <v>0.98768900000000004</v>
      </c>
      <c r="AC1792">
        <v>0.99684600000000001</v>
      </c>
      <c r="AD1792">
        <v>0.999197</v>
      </c>
      <c r="AE1792">
        <v>0.99979600000000002</v>
      </c>
      <c r="AF1792">
        <v>0.99994799999999995</v>
      </c>
      <c r="AG1792">
        <v>0.99998699999999996</v>
      </c>
      <c r="AH1792">
        <v>0.99999700000000002</v>
      </c>
      <c r="AI1792">
        <v>0.99999899999999997</v>
      </c>
      <c r="AJ1792">
        <v>1</v>
      </c>
      <c r="AK1792">
        <v>1</v>
      </c>
      <c r="AL1792">
        <v>1</v>
      </c>
      <c r="AM1792">
        <v>1</v>
      </c>
      <c r="AN1792">
        <v>1</v>
      </c>
      <c r="AO1792">
        <v>1</v>
      </c>
      <c r="AP1792">
        <v>1</v>
      </c>
      <c r="AQ1792">
        <v>1</v>
      </c>
      <c r="AR1792">
        <v>1</v>
      </c>
      <c r="AS1792">
        <v>1</v>
      </c>
      <c r="AT1792">
        <v>1</v>
      </c>
      <c r="AU1792">
        <v>1</v>
      </c>
      <c r="AV1792">
        <v>1</v>
      </c>
      <c r="AW1792">
        <v>1</v>
      </c>
      <c r="AX1792">
        <v>1</v>
      </c>
      <c r="AY1792">
        <v>1</v>
      </c>
    </row>
    <row r="1793" spans="1:51" x14ac:dyDescent="0.3">
      <c r="A1793" t="s">
        <v>728</v>
      </c>
      <c r="B1793">
        <v>3</v>
      </c>
      <c r="C1793">
        <v>1985</v>
      </c>
      <c r="D1793">
        <v>1</v>
      </c>
      <c r="E1793" t="s">
        <v>734</v>
      </c>
      <c r="F1793" s="2">
        <v>6.3814600000000002E-12</v>
      </c>
      <c r="G1793" s="2">
        <v>2.5139000000000001E-11</v>
      </c>
      <c r="H1793" s="2">
        <v>9.9031900000000004E-11</v>
      </c>
      <c r="I1793" s="2">
        <v>3.9012399999999998E-10</v>
      </c>
      <c r="J1793" s="2">
        <v>1.5368499999999999E-9</v>
      </c>
      <c r="K1793" s="2">
        <v>6.0542199999999998E-9</v>
      </c>
      <c r="L1793" s="2">
        <v>2.3849800000000001E-8</v>
      </c>
      <c r="M1793" s="2">
        <v>9.3953499999999995E-8</v>
      </c>
      <c r="N1793" s="2">
        <v>3.7011799999999998E-7</v>
      </c>
      <c r="O1793" s="2">
        <v>1.45803E-6</v>
      </c>
      <c r="P1793" s="2">
        <v>5.7437200000000003E-6</v>
      </c>
      <c r="Q1793" s="2">
        <v>2.2626300000000001E-5</v>
      </c>
      <c r="R1793" s="2">
        <v>8.9127600000000004E-5</v>
      </c>
      <c r="S1793">
        <v>3.5101499999999999E-4</v>
      </c>
      <c r="T1793">
        <v>1.3813600000000001E-3</v>
      </c>
      <c r="U1793">
        <v>5.4196799999999996E-3</v>
      </c>
      <c r="V1793">
        <v>2.10154E-2</v>
      </c>
      <c r="W1793">
        <v>7.7971100000000002E-2</v>
      </c>
      <c r="X1793">
        <v>0.249887</v>
      </c>
      <c r="Y1793">
        <v>0.56753600000000004</v>
      </c>
      <c r="Z1793">
        <v>0.83792</v>
      </c>
      <c r="AA1793">
        <v>0.95319600000000004</v>
      </c>
      <c r="AB1793">
        <v>0.98768900000000004</v>
      </c>
      <c r="AC1793">
        <v>0.99684600000000001</v>
      </c>
      <c r="AD1793">
        <v>0.999197</v>
      </c>
      <c r="AE1793">
        <v>0.99979600000000002</v>
      </c>
      <c r="AF1793">
        <v>0.99994799999999995</v>
      </c>
      <c r="AG1793">
        <v>0.99998699999999996</v>
      </c>
      <c r="AH1793">
        <v>0.99999700000000002</v>
      </c>
      <c r="AI1793">
        <v>0.99999899999999997</v>
      </c>
      <c r="AJ1793">
        <v>1</v>
      </c>
      <c r="AK1793">
        <v>1</v>
      </c>
      <c r="AL1793">
        <v>1</v>
      </c>
      <c r="AM1793">
        <v>1</v>
      </c>
      <c r="AN1793">
        <v>1</v>
      </c>
      <c r="AO1793">
        <v>1</v>
      </c>
      <c r="AP1793">
        <v>1</v>
      </c>
      <c r="AQ1793">
        <v>1</v>
      </c>
      <c r="AR1793">
        <v>1</v>
      </c>
      <c r="AS1793">
        <v>1</v>
      </c>
      <c r="AT1793">
        <v>1</v>
      </c>
      <c r="AU1793">
        <v>1</v>
      </c>
      <c r="AV1793">
        <v>1</v>
      </c>
      <c r="AW1793">
        <v>1</v>
      </c>
      <c r="AX1793">
        <v>1</v>
      </c>
      <c r="AY1793">
        <v>1</v>
      </c>
    </row>
    <row r="1794" spans="1:51" x14ac:dyDescent="0.3">
      <c r="A1794" t="s">
        <v>728</v>
      </c>
      <c r="B1794">
        <v>3</v>
      </c>
      <c r="C1794">
        <v>2018</v>
      </c>
      <c r="D1794">
        <v>1</v>
      </c>
      <c r="E1794" t="s">
        <v>1686</v>
      </c>
      <c r="F1794" s="2">
        <v>6.3814600000000002E-12</v>
      </c>
      <c r="G1794" s="2">
        <v>2.5139000000000001E-11</v>
      </c>
      <c r="H1794" s="2">
        <v>9.9031900000000004E-11</v>
      </c>
      <c r="I1794" s="2">
        <v>3.9012399999999998E-10</v>
      </c>
      <c r="J1794" s="2">
        <v>1.5368499999999999E-9</v>
      </c>
      <c r="K1794" s="2">
        <v>6.0542199999999998E-9</v>
      </c>
      <c r="L1794" s="2">
        <v>2.3849800000000001E-8</v>
      </c>
      <c r="M1794" s="2">
        <v>9.3953499999999995E-8</v>
      </c>
      <c r="N1794" s="2">
        <v>3.7011799999999998E-7</v>
      </c>
      <c r="O1794" s="2">
        <v>1.45803E-6</v>
      </c>
      <c r="P1794" s="2">
        <v>5.7437200000000003E-6</v>
      </c>
      <c r="Q1794" s="2">
        <v>2.2626300000000001E-5</v>
      </c>
      <c r="R1794" s="2">
        <v>8.9127600000000004E-5</v>
      </c>
      <c r="S1794">
        <v>3.5101499999999999E-4</v>
      </c>
      <c r="T1794">
        <v>1.3813600000000001E-3</v>
      </c>
      <c r="U1794">
        <v>5.4196799999999996E-3</v>
      </c>
      <c r="V1794">
        <v>2.10154E-2</v>
      </c>
      <c r="W1794">
        <v>7.7971100000000002E-2</v>
      </c>
      <c r="X1794">
        <v>0.249887</v>
      </c>
      <c r="Y1794">
        <v>0.56753600000000004</v>
      </c>
      <c r="Z1794">
        <v>0.83792</v>
      </c>
      <c r="AA1794">
        <v>0.95319600000000004</v>
      </c>
      <c r="AB1794">
        <v>0.98768900000000004</v>
      </c>
      <c r="AC1794">
        <v>0.99684600000000001</v>
      </c>
      <c r="AD1794">
        <v>0.999197</v>
      </c>
      <c r="AE1794">
        <v>0.99979600000000002</v>
      </c>
      <c r="AF1794">
        <v>0.99994799999999995</v>
      </c>
      <c r="AG1794">
        <v>0.99998699999999996</v>
      </c>
      <c r="AH1794">
        <v>0.99999700000000002</v>
      </c>
      <c r="AI1794">
        <v>0.99999899999999997</v>
      </c>
      <c r="AJ1794">
        <v>1</v>
      </c>
      <c r="AK1794">
        <v>1</v>
      </c>
      <c r="AL1794">
        <v>1</v>
      </c>
      <c r="AM1794">
        <v>1</v>
      </c>
      <c r="AN1794">
        <v>1</v>
      </c>
      <c r="AO1794">
        <v>1</v>
      </c>
      <c r="AP1794">
        <v>1</v>
      </c>
      <c r="AQ1794">
        <v>1</v>
      </c>
      <c r="AR1794">
        <v>1</v>
      </c>
      <c r="AS1794">
        <v>1</v>
      </c>
      <c r="AT1794">
        <v>1</v>
      </c>
      <c r="AU1794">
        <v>1</v>
      </c>
      <c r="AV1794">
        <v>1</v>
      </c>
      <c r="AW1794">
        <v>1</v>
      </c>
      <c r="AX1794">
        <v>1</v>
      </c>
      <c r="AY1794">
        <v>1</v>
      </c>
    </row>
    <row r="1795" spans="1:51" x14ac:dyDescent="0.3">
      <c r="A1795" t="s">
        <v>728</v>
      </c>
      <c r="B1795">
        <v>3</v>
      </c>
      <c r="C1795">
        <v>2019</v>
      </c>
      <c r="D1795">
        <v>1</v>
      </c>
      <c r="E1795" t="s">
        <v>1766</v>
      </c>
      <c r="F1795" s="2">
        <v>6.3814600000000002E-12</v>
      </c>
      <c r="G1795" s="2">
        <v>2.5139000000000001E-11</v>
      </c>
      <c r="H1795" s="2">
        <v>9.9031900000000004E-11</v>
      </c>
      <c r="I1795" s="2">
        <v>3.9012399999999998E-10</v>
      </c>
      <c r="J1795" s="2">
        <v>1.5368499999999999E-9</v>
      </c>
      <c r="K1795" s="2">
        <v>6.0542199999999998E-9</v>
      </c>
      <c r="L1795" s="2">
        <v>2.3849800000000001E-8</v>
      </c>
      <c r="M1795" s="2">
        <v>9.3953499999999995E-8</v>
      </c>
      <c r="N1795" s="2">
        <v>3.7011799999999998E-7</v>
      </c>
      <c r="O1795" s="2">
        <v>1.45803E-6</v>
      </c>
      <c r="P1795" s="2">
        <v>5.7437200000000003E-6</v>
      </c>
      <c r="Q1795" s="2">
        <v>2.2626300000000001E-5</v>
      </c>
      <c r="R1795" s="2">
        <v>8.9127600000000004E-5</v>
      </c>
      <c r="S1795">
        <v>3.5101499999999999E-4</v>
      </c>
      <c r="T1795">
        <v>1.3813600000000001E-3</v>
      </c>
      <c r="U1795">
        <v>5.4196799999999996E-3</v>
      </c>
      <c r="V1795">
        <v>2.10154E-2</v>
      </c>
      <c r="W1795">
        <v>7.7971100000000002E-2</v>
      </c>
      <c r="X1795">
        <v>0.249887</v>
      </c>
      <c r="Y1795">
        <v>0.56753600000000004</v>
      </c>
      <c r="Z1795">
        <v>0.83792</v>
      </c>
      <c r="AA1795">
        <v>0.95319600000000004</v>
      </c>
      <c r="AB1795">
        <v>0.98768900000000004</v>
      </c>
      <c r="AC1795">
        <v>0.99684600000000001</v>
      </c>
      <c r="AD1795">
        <v>0.999197</v>
      </c>
      <c r="AE1795">
        <v>0.99979600000000002</v>
      </c>
      <c r="AF1795">
        <v>0.99994799999999995</v>
      </c>
      <c r="AG1795">
        <v>0.99998699999999996</v>
      </c>
      <c r="AH1795">
        <v>0.99999700000000002</v>
      </c>
      <c r="AI1795">
        <v>0.99999899999999997</v>
      </c>
      <c r="AJ1795">
        <v>1</v>
      </c>
      <c r="AK1795">
        <v>1</v>
      </c>
      <c r="AL1795">
        <v>1</v>
      </c>
      <c r="AM1795">
        <v>1</v>
      </c>
      <c r="AN1795">
        <v>1</v>
      </c>
      <c r="AO1795">
        <v>1</v>
      </c>
      <c r="AP1795">
        <v>1</v>
      </c>
      <c r="AQ1795">
        <v>1</v>
      </c>
      <c r="AR1795">
        <v>1</v>
      </c>
      <c r="AS1795">
        <v>1</v>
      </c>
      <c r="AT1795">
        <v>1</v>
      </c>
      <c r="AU1795">
        <v>1</v>
      </c>
      <c r="AV1795">
        <v>1</v>
      </c>
      <c r="AW1795">
        <v>1</v>
      </c>
      <c r="AX1795">
        <v>1</v>
      </c>
      <c r="AY1795">
        <v>1</v>
      </c>
    </row>
    <row r="1796" spans="1:51" x14ac:dyDescent="0.3">
      <c r="A1796" t="s">
        <v>728</v>
      </c>
      <c r="B1796">
        <v>4</v>
      </c>
      <c r="C1796">
        <v>1982</v>
      </c>
      <c r="D1796">
        <v>1</v>
      </c>
      <c r="E1796" t="s">
        <v>735</v>
      </c>
      <c r="F1796" s="2">
        <v>4.9242099999999999E-7</v>
      </c>
      <c r="G1796" s="2">
        <v>9.6514500000000006E-7</v>
      </c>
      <c r="H1796" s="2">
        <v>4.1816900000000003E-6</v>
      </c>
      <c r="I1796" s="2">
        <v>1.6722200000000001E-5</v>
      </c>
      <c r="J1796" s="2">
        <v>6.1617499999999997E-5</v>
      </c>
      <c r="K1796">
        <v>2.0913299999999999E-4</v>
      </c>
      <c r="L1796">
        <v>6.5375000000000003E-4</v>
      </c>
      <c r="M1796">
        <v>1.8821899999999999E-3</v>
      </c>
      <c r="N1796">
        <v>4.9908399999999999E-3</v>
      </c>
      <c r="O1796">
        <v>1.2188299999999999E-2</v>
      </c>
      <c r="P1796">
        <v>2.7413799999999999E-2</v>
      </c>
      <c r="Q1796">
        <v>5.6787700000000003E-2</v>
      </c>
      <c r="R1796">
        <v>0.10834199999999999</v>
      </c>
      <c r="S1796">
        <v>0.19037000000000001</v>
      </c>
      <c r="T1796">
        <v>0.30807600000000002</v>
      </c>
      <c r="U1796">
        <v>0.459171</v>
      </c>
      <c r="V1796">
        <v>0.63030299999999995</v>
      </c>
      <c r="W1796">
        <v>0.79686000000000001</v>
      </c>
      <c r="X1796">
        <v>0.92784</v>
      </c>
      <c r="Y1796">
        <v>0.99499899999999997</v>
      </c>
      <c r="Z1796">
        <v>1</v>
      </c>
      <c r="AA1796">
        <v>0.99979200000000001</v>
      </c>
      <c r="AB1796">
        <v>0.99865800000000005</v>
      </c>
      <c r="AC1796">
        <v>0.99654100000000001</v>
      </c>
      <c r="AD1796">
        <v>0.99344699999999997</v>
      </c>
      <c r="AE1796">
        <v>0.98938599999999999</v>
      </c>
      <c r="AF1796">
        <v>0.98436800000000002</v>
      </c>
      <c r="AG1796">
        <v>0.97841</v>
      </c>
      <c r="AH1796">
        <v>0.97152799999999995</v>
      </c>
      <c r="AI1796">
        <v>0.96374300000000002</v>
      </c>
      <c r="AJ1796">
        <v>0.95507699999999995</v>
      </c>
      <c r="AK1796">
        <v>0.94555400000000001</v>
      </c>
      <c r="AL1796">
        <v>0.93520300000000001</v>
      </c>
      <c r="AM1796">
        <v>0.92405300000000001</v>
      </c>
      <c r="AN1796">
        <v>0.912134</v>
      </c>
      <c r="AO1796">
        <v>0.89947999999999995</v>
      </c>
      <c r="AP1796">
        <v>0.886127</v>
      </c>
      <c r="AQ1796">
        <v>0.87211099999999997</v>
      </c>
      <c r="AR1796">
        <v>0.85746900000000004</v>
      </c>
      <c r="AS1796">
        <v>0.84224200000000005</v>
      </c>
      <c r="AT1796">
        <v>0.82646799999999998</v>
      </c>
      <c r="AU1796">
        <v>0.81018900000000005</v>
      </c>
      <c r="AV1796">
        <v>0.79344800000000004</v>
      </c>
      <c r="AW1796">
        <v>0.776285</v>
      </c>
      <c r="AX1796">
        <v>0.75874399999999997</v>
      </c>
      <c r="AY1796">
        <v>0.74086799999999997</v>
      </c>
    </row>
    <row r="1797" spans="1:51" x14ac:dyDescent="0.3">
      <c r="A1797" t="s">
        <v>728</v>
      </c>
      <c r="B1797">
        <v>4</v>
      </c>
      <c r="C1797">
        <v>1985</v>
      </c>
      <c r="D1797">
        <v>1</v>
      </c>
      <c r="E1797" t="s">
        <v>736</v>
      </c>
      <c r="F1797">
        <v>8.54396E-4</v>
      </c>
      <c r="G1797">
        <v>1.6746199999999999E-3</v>
      </c>
      <c r="H1797">
        <v>2.7299400000000001E-3</v>
      </c>
      <c r="I1797">
        <v>4.3646800000000001E-3</v>
      </c>
      <c r="J1797">
        <v>6.84405E-3</v>
      </c>
      <c r="K1797">
        <v>1.05253E-2</v>
      </c>
      <c r="L1797">
        <v>1.5875199999999999E-2</v>
      </c>
      <c r="M1797">
        <v>2.3483500000000001E-2</v>
      </c>
      <c r="N1797">
        <v>3.4069599999999998E-2</v>
      </c>
      <c r="O1797">
        <v>4.84768E-2</v>
      </c>
      <c r="P1797">
        <v>6.7649000000000001E-2</v>
      </c>
      <c r="Q1797">
        <v>9.2587000000000003E-2</v>
      </c>
      <c r="R1797">
        <v>0.12428</v>
      </c>
      <c r="S1797">
        <v>0.16361000000000001</v>
      </c>
      <c r="T1797">
        <v>0.21124299999999999</v>
      </c>
      <c r="U1797">
        <v>0.26749499999999998</v>
      </c>
      <c r="V1797">
        <v>0.332208</v>
      </c>
      <c r="W1797">
        <v>0.40463700000000002</v>
      </c>
      <c r="X1797">
        <v>0.483373</v>
      </c>
      <c r="Y1797">
        <v>0.56631799999999999</v>
      </c>
      <c r="Z1797">
        <v>0.65072700000000006</v>
      </c>
      <c r="AA1797">
        <v>0.73333000000000004</v>
      </c>
      <c r="AB1797">
        <v>0.81051399999999996</v>
      </c>
      <c r="AC1797">
        <v>0.878583</v>
      </c>
      <c r="AD1797">
        <v>0.93404200000000004</v>
      </c>
      <c r="AE1797">
        <v>0.97389199999999998</v>
      </c>
      <c r="AF1797">
        <v>0.99590199999999995</v>
      </c>
      <c r="AG1797">
        <v>1</v>
      </c>
      <c r="AH1797">
        <v>1</v>
      </c>
      <c r="AI1797">
        <v>0.99999899999999997</v>
      </c>
      <c r="AJ1797">
        <v>0.99999800000000005</v>
      </c>
      <c r="AK1797">
        <v>0.99999499999999997</v>
      </c>
      <c r="AL1797">
        <v>0.99999199999999999</v>
      </c>
      <c r="AM1797">
        <v>0.99998699999999996</v>
      </c>
      <c r="AN1797">
        <v>0.99998200000000004</v>
      </c>
      <c r="AO1797">
        <v>0.99997599999999998</v>
      </c>
      <c r="AP1797">
        <v>0.99997000000000003</v>
      </c>
      <c r="AQ1797">
        <v>0.99996200000000002</v>
      </c>
      <c r="AR1797">
        <v>0.99995400000000001</v>
      </c>
      <c r="AS1797">
        <v>0.99994499999999997</v>
      </c>
      <c r="AT1797">
        <v>0.99993500000000002</v>
      </c>
      <c r="AU1797">
        <v>0.99992499999999995</v>
      </c>
      <c r="AV1797">
        <v>0.99991399999999997</v>
      </c>
      <c r="AW1797">
        <v>0.99990199999999996</v>
      </c>
      <c r="AX1797">
        <v>0.99988999999999995</v>
      </c>
      <c r="AY1797">
        <v>0.99987700000000002</v>
      </c>
    </row>
    <row r="1798" spans="1:51" x14ac:dyDescent="0.3">
      <c r="A1798" t="s">
        <v>728</v>
      </c>
      <c r="B1798">
        <v>4</v>
      </c>
      <c r="C1798">
        <v>2014</v>
      </c>
      <c r="D1798">
        <v>1</v>
      </c>
      <c r="E1798" t="s">
        <v>1555</v>
      </c>
      <c r="F1798">
        <v>8.54396E-4</v>
      </c>
      <c r="G1798">
        <v>1.6746199999999999E-3</v>
      </c>
      <c r="H1798">
        <v>2.7299400000000001E-3</v>
      </c>
      <c r="I1798">
        <v>4.3646800000000001E-3</v>
      </c>
      <c r="J1798">
        <v>6.84405E-3</v>
      </c>
      <c r="K1798">
        <v>1.05253E-2</v>
      </c>
      <c r="L1798">
        <v>1.5875199999999999E-2</v>
      </c>
      <c r="M1798">
        <v>2.3483500000000001E-2</v>
      </c>
      <c r="N1798">
        <v>3.4069599999999998E-2</v>
      </c>
      <c r="O1798">
        <v>4.84768E-2</v>
      </c>
      <c r="P1798">
        <v>6.7649000000000001E-2</v>
      </c>
      <c r="Q1798">
        <v>9.2587000000000003E-2</v>
      </c>
      <c r="R1798">
        <v>0.12428</v>
      </c>
      <c r="S1798">
        <v>0.16361000000000001</v>
      </c>
      <c r="T1798">
        <v>0.21124299999999999</v>
      </c>
      <c r="U1798">
        <v>0.26749499999999998</v>
      </c>
      <c r="V1798">
        <v>0.332208</v>
      </c>
      <c r="W1798">
        <v>0.40463700000000002</v>
      </c>
      <c r="X1798">
        <v>0.483373</v>
      </c>
      <c r="Y1798">
        <v>0.56631799999999999</v>
      </c>
      <c r="Z1798">
        <v>0.65072700000000006</v>
      </c>
      <c r="AA1798">
        <v>0.73333000000000004</v>
      </c>
      <c r="AB1798">
        <v>0.81051399999999996</v>
      </c>
      <c r="AC1798">
        <v>0.878583</v>
      </c>
      <c r="AD1798">
        <v>0.93404200000000004</v>
      </c>
      <c r="AE1798">
        <v>0.97389199999999998</v>
      </c>
      <c r="AF1798">
        <v>0.99590199999999995</v>
      </c>
      <c r="AG1798">
        <v>1</v>
      </c>
      <c r="AH1798">
        <v>1</v>
      </c>
      <c r="AI1798">
        <v>0.99999899999999997</v>
      </c>
      <c r="AJ1798">
        <v>0.99999800000000005</v>
      </c>
      <c r="AK1798">
        <v>0.99999499999999997</v>
      </c>
      <c r="AL1798">
        <v>0.99999199999999999</v>
      </c>
      <c r="AM1798">
        <v>0.99998699999999996</v>
      </c>
      <c r="AN1798">
        <v>0.99998200000000004</v>
      </c>
      <c r="AO1798">
        <v>0.99997599999999998</v>
      </c>
      <c r="AP1798">
        <v>0.99997000000000003</v>
      </c>
      <c r="AQ1798">
        <v>0.99996200000000002</v>
      </c>
      <c r="AR1798">
        <v>0.99995400000000001</v>
      </c>
      <c r="AS1798">
        <v>0.99994499999999997</v>
      </c>
      <c r="AT1798">
        <v>0.99993500000000002</v>
      </c>
      <c r="AU1798">
        <v>0.99992499999999995</v>
      </c>
      <c r="AV1798">
        <v>0.99991399999999997</v>
      </c>
      <c r="AW1798">
        <v>0.99990199999999996</v>
      </c>
      <c r="AX1798">
        <v>0.99988999999999995</v>
      </c>
      <c r="AY1798">
        <v>0.99987700000000002</v>
      </c>
    </row>
    <row r="1799" spans="1:51" x14ac:dyDescent="0.3">
      <c r="A1799" t="s">
        <v>728</v>
      </c>
      <c r="B1799">
        <v>4</v>
      </c>
      <c r="C1799">
        <v>2015</v>
      </c>
      <c r="D1799">
        <v>1</v>
      </c>
      <c r="E1799" t="s">
        <v>1644</v>
      </c>
      <c r="F1799" s="2">
        <v>4.9242099999999999E-7</v>
      </c>
      <c r="G1799" s="2">
        <v>9.6514500000000006E-7</v>
      </c>
      <c r="H1799" s="2">
        <v>4.1816900000000003E-6</v>
      </c>
      <c r="I1799" s="2">
        <v>1.6722200000000001E-5</v>
      </c>
      <c r="J1799" s="2">
        <v>6.1617499999999997E-5</v>
      </c>
      <c r="K1799">
        <v>2.0913299999999999E-4</v>
      </c>
      <c r="L1799">
        <v>6.5375000000000003E-4</v>
      </c>
      <c r="M1799">
        <v>1.8821899999999999E-3</v>
      </c>
      <c r="N1799">
        <v>4.9908399999999999E-3</v>
      </c>
      <c r="O1799">
        <v>1.2188299999999999E-2</v>
      </c>
      <c r="P1799">
        <v>2.7413799999999999E-2</v>
      </c>
      <c r="Q1799">
        <v>5.6787700000000003E-2</v>
      </c>
      <c r="R1799">
        <v>0.10834199999999999</v>
      </c>
      <c r="S1799">
        <v>0.19037000000000001</v>
      </c>
      <c r="T1799">
        <v>0.30807600000000002</v>
      </c>
      <c r="U1799">
        <v>0.459171</v>
      </c>
      <c r="V1799">
        <v>0.63030299999999995</v>
      </c>
      <c r="W1799">
        <v>0.79686000000000001</v>
      </c>
      <c r="X1799">
        <v>0.92784</v>
      </c>
      <c r="Y1799">
        <v>0.99499899999999997</v>
      </c>
      <c r="Z1799">
        <v>1</v>
      </c>
      <c r="AA1799">
        <v>0.99979200000000001</v>
      </c>
      <c r="AB1799">
        <v>0.99865800000000005</v>
      </c>
      <c r="AC1799">
        <v>0.99654100000000001</v>
      </c>
      <c r="AD1799">
        <v>0.99344699999999997</v>
      </c>
      <c r="AE1799">
        <v>0.98938599999999999</v>
      </c>
      <c r="AF1799">
        <v>0.98436800000000002</v>
      </c>
      <c r="AG1799">
        <v>0.97841</v>
      </c>
      <c r="AH1799">
        <v>0.97152799999999995</v>
      </c>
      <c r="AI1799">
        <v>0.96374300000000002</v>
      </c>
      <c r="AJ1799">
        <v>0.95507699999999995</v>
      </c>
      <c r="AK1799">
        <v>0.94555400000000001</v>
      </c>
      <c r="AL1799">
        <v>0.93520300000000001</v>
      </c>
      <c r="AM1799">
        <v>0.92405300000000001</v>
      </c>
      <c r="AN1799">
        <v>0.912134</v>
      </c>
      <c r="AO1799">
        <v>0.89947999999999995</v>
      </c>
      <c r="AP1799">
        <v>0.886127</v>
      </c>
      <c r="AQ1799">
        <v>0.87211099999999997</v>
      </c>
      <c r="AR1799">
        <v>0.85746900000000004</v>
      </c>
      <c r="AS1799">
        <v>0.84224200000000005</v>
      </c>
      <c r="AT1799">
        <v>0.82646799999999998</v>
      </c>
      <c r="AU1799">
        <v>0.81018900000000005</v>
      </c>
      <c r="AV1799">
        <v>0.79344800000000004</v>
      </c>
      <c r="AW1799">
        <v>0.776285</v>
      </c>
      <c r="AX1799">
        <v>0.75874399999999997</v>
      </c>
      <c r="AY1799">
        <v>0.74086799999999997</v>
      </c>
    </row>
    <row r="1800" spans="1:51" x14ac:dyDescent="0.3">
      <c r="A1800" t="s">
        <v>728</v>
      </c>
      <c r="B1800">
        <v>4</v>
      </c>
      <c r="C1800">
        <v>2018</v>
      </c>
      <c r="D1800">
        <v>1</v>
      </c>
      <c r="E1800" t="s">
        <v>1687</v>
      </c>
      <c r="F1800" s="2">
        <v>4.9242099999999999E-7</v>
      </c>
      <c r="G1800" s="2">
        <v>9.6514500000000006E-7</v>
      </c>
      <c r="H1800" s="2">
        <v>4.1816900000000003E-6</v>
      </c>
      <c r="I1800" s="2">
        <v>1.6722200000000001E-5</v>
      </c>
      <c r="J1800" s="2">
        <v>6.1617499999999997E-5</v>
      </c>
      <c r="K1800">
        <v>2.0913299999999999E-4</v>
      </c>
      <c r="L1800">
        <v>6.5375000000000003E-4</v>
      </c>
      <c r="M1800">
        <v>1.8821899999999999E-3</v>
      </c>
      <c r="N1800">
        <v>4.9908399999999999E-3</v>
      </c>
      <c r="O1800">
        <v>1.2188299999999999E-2</v>
      </c>
      <c r="P1800">
        <v>2.7413799999999999E-2</v>
      </c>
      <c r="Q1800">
        <v>5.6787700000000003E-2</v>
      </c>
      <c r="R1800">
        <v>0.10834199999999999</v>
      </c>
      <c r="S1800">
        <v>0.19037000000000001</v>
      </c>
      <c r="T1800">
        <v>0.30807600000000002</v>
      </c>
      <c r="U1800">
        <v>0.459171</v>
      </c>
      <c r="V1800">
        <v>0.63030299999999995</v>
      </c>
      <c r="W1800">
        <v>0.79686000000000001</v>
      </c>
      <c r="X1800">
        <v>0.92784</v>
      </c>
      <c r="Y1800">
        <v>0.99499899999999997</v>
      </c>
      <c r="Z1800">
        <v>1</v>
      </c>
      <c r="AA1800">
        <v>0.99979200000000001</v>
      </c>
      <c r="AB1800">
        <v>0.99865800000000005</v>
      </c>
      <c r="AC1800">
        <v>0.99654100000000001</v>
      </c>
      <c r="AD1800">
        <v>0.99344699999999997</v>
      </c>
      <c r="AE1800">
        <v>0.98938599999999999</v>
      </c>
      <c r="AF1800">
        <v>0.98436800000000002</v>
      </c>
      <c r="AG1800">
        <v>0.97841</v>
      </c>
      <c r="AH1800">
        <v>0.97152799999999995</v>
      </c>
      <c r="AI1800">
        <v>0.96374300000000002</v>
      </c>
      <c r="AJ1800">
        <v>0.95507699999999995</v>
      </c>
      <c r="AK1800">
        <v>0.94555400000000001</v>
      </c>
      <c r="AL1800">
        <v>0.93520300000000001</v>
      </c>
      <c r="AM1800">
        <v>0.92405300000000001</v>
      </c>
      <c r="AN1800">
        <v>0.912134</v>
      </c>
      <c r="AO1800">
        <v>0.89947999999999995</v>
      </c>
      <c r="AP1800">
        <v>0.886127</v>
      </c>
      <c r="AQ1800">
        <v>0.87211099999999997</v>
      </c>
      <c r="AR1800">
        <v>0.85746900000000004</v>
      </c>
      <c r="AS1800">
        <v>0.84224200000000005</v>
      </c>
      <c r="AT1800">
        <v>0.82646799999999998</v>
      </c>
      <c r="AU1800">
        <v>0.81018900000000005</v>
      </c>
      <c r="AV1800">
        <v>0.79344800000000004</v>
      </c>
      <c r="AW1800">
        <v>0.776285</v>
      </c>
      <c r="AX1800">
        <v>0.75874399999999997</v>
      </c>
      <c r="AY1800">
        <v>0.74086799999999997</v>
      </c>
    </row>
    <row r="1801" spans="1:51" x14ac:dyDescent="0.3">
      <c r="A1801" t="s">
        <v>728</v>
      </c>
      <c r="B1801">
        <v>4</v>
      </c>
      <c r="C1801">
        <v>2019</v>
      </c>
      <c r="D1801">
        <v>1</v>
      </c>
      <c r="E1801" t="s">
        <v>1767</v>
      </c>
      <c r="F1801">
        <v>1.71273E-4</v>
      </c>
      <c r="G1801">
        <v>3.35695E-4</v>
      </c>
      <c r="H1801">
        <v>5.4933399999999996E-4</v>
      </c>
      <c r="I1801">
        <v>8.8631400000000003E-4</v>
      </c>
      <c r="J1801">
        <v>1.4181E-3</v>
      </c>
      <c r="K1801">
        <v>2.2723700000000001E-3</v>
      </c>
      <c r="L1801">
        <v>3.6980300000000002E-3</v>
      </c>
      <c r="M1801">
        <v>6.20244E-3</v>
      </c>
      <c r="N1801">
        <v>1.08066E-2</v>
      </c>
      <c r="O1801">
        <v>1.9446000000000001E-2</v>
      </c>
      <c r="P1801">
        <v>3.5460800000000001E-2</v>
      </c>
      <c r="Q1801">
        <v>6.3947599999999993E-2</v>
      </c>
      <c r="R1801">
        <v>0.11153</v>
      </c>
      <c r="S1801">
        <v>0.18501799999999999</v>
      </c>
      <c r="T1801">
        <v>0.28870899999999999</v>
      </c>
      <c r="U1801">
        <v>0.42083599999999999</v>
      </c>
      <c r="V1801">
        <v>0.57068399999999997</v>
      </c>
      <c r="W1801">
        <v>0.71841600000000005</v>
      </c>
      <c r="X1801">
        <v>0.83894599999999997</v>
      </c>
      <c r="Y1801">
        <v>0.90926200000000001</v>
      </c>
      <c r="Z1801">
        <v>0.930145</v>
      </c>
      <c r="AA1801">
        <v>0.94649899999999998</v>
      </c>
      <c r="AB1801">
        <v>0.96102900000000002</v>
      </c>
      <c r="AC1801">
        <v>0.97294899999999995</v>
      </c>
      <c r="AD1801">
        <v>0.98156600000000005</v>
      </c>
      <c r="AE1801">
        <v>0.98628700000000002</v>
      </c>
      <c r="AF1801">
        <v>0.98667499999999997</v>
      </c>
      <c r="AG1801">
        <v>0.98272800000000005</v>
      </c>
      <c r="AH1801">
        <v>0.97722299999999995</v>
      </c>
      <c r="AI1801">
        <v>0.97099400000000002</v>
      </c>
      <c r="AJ1801">
        <v>0.96406099999999995</v>
      </c>
      <c r="AK1801">
        <v>0.95644300000000004</v>
      </c>
      <c r="AL1801">
        <v>0.94816100000000003</v>
      </c>
      <c r="AM1801">
        <v>0.93923999999999996</v>
      </c>
      <c r="AN1801">
        <v>0.92970399999999997</v>
      </c>
      <c r="AO1801">
        <v>0.91957999999999995</v>
      </c>
      <c r="AP1801">
        <v>0.90889600000000004</v>
      </c>
      <c r="AQ1801">
        <v>0.89768099999999995</v>
      </c>
      <c r="AR1801">
        <v>0.88596600000000003</v>
      </c>
      <c r="AS1801">
        <v>0.87378199999999995</v>
      </c>
      <c r="AT1801">
        <v>0.86116099999999995</v>
      </c>
      <c r="AU1801">
        <v>0.848136</v>
      </c>
      <c r="AV1801">
        <v>0.83474099999999996</v>
      </c>
      <c r="AW1801">
        <v>0.82100799999999996</v>
      </c>
      <c r="AX1801">
        <v>0.80697300000000005</v>
      </c>
      <c r="AY1801">
        <v>0.79266999999999999</v>
      </c>
    </row>
    <row r="1802" spans="1:51" x14ac:dyDescent="0.3">
      <c r="A1802" t="s">
        <v>728</v>
      </c>
      <c r="B1802">
        <v>5</v>
      </c>
      <c r="C1802">
        <v>1982</v>
      </c>
      <c r="D1802">
        <v>1</v>
      </c>
      <c r="E1802" t="s">
        <v>737</v>
      </c>
      <c r="F1802" s="2">
        <v>4.9242099999999999E-7</v>
      </c>
      <c r="G1802" s="2">
        <v>9.6514500000000006E-7</v>
      </c>
      <c r="H1802" s="2">
        <v>4.1816900000000003E-6</v>
      </c>
      <c r="I1802" s="2">
        <v>1.6722200000000001E-5</v>
      </c>
      <c r="J1802" s="2">
        <v>6.1617499999999997E-5</v>
      </c>
      <c r="K1802">
        <v>2.0913299999999999E-4</v>
      </c>
      <c r="L1802">
        <v>6.5375000000000003E-4</v>
      </c>
      <c r="M1802">
        <v>1.8821899999999999E-3</v>
      </c>
      <c r="N1802">
        <v>4.9908399999999999E-3</v>
      </c>
      <c r="O1802">
        <v>1.2188299999999999E-2</v>
      </c>
      <c r="P1802">
        <v>2.7413799999999999E-2</v>
      </c>
      <c r="Q1802">
        <v>5.6787700000000003E-2</v>
      </c>
      <c r="R1802">
        <v>0.10834199999999999</v>
      </c>
      <c r="S1802">
        <v>0.19037000000000001</v>
      </c>
      <c r="T1802">
        <v>0.30807600000000002</v>
      </c>
      <c r="U1802">
        <v>0.459171</v>
      </c>
      <c r="V1802">
        <v>0.63030299999999995</v>
      </c>
      <c r="W1802">
        <v>0.79686000000000001</v>
      </c>
      <c r="X1802">
        <v>0.92784</v>
      </c>
      <c r="Y1802">
        <v>0.99499899999999997</v>
      </c>
      <c r="Z1802">
        <v>1</v>
      </c>
      <c r="AA1802">
        <v>0.99979200000000001</v>
      </c>
      <c r="AB1802">
        <v>0.99865800000000005</v>
      </c>
      <c r="AC1802">
        <v>0.99654100000000001</v>
      </c>
      <c r="AD1802">
        <v>0.99344699999999997</v>
      </c>
      <c r="AE1802">
        <v>0.98938599999999999</v>
      </c>
      <c r="AF1802">
        <v>0.98436800000000002</v>
      </c>
      <c r="AG1802">
        <v>0.97841</v>
      </c>
      <c r="AH1802">
        <v>0.97152799999999995</v>
      </c>
      <c r="AI1802">
        <v>0.96374300000000002</v>
      </c>
      <c r="AJ1802">
        <v>0.95507699999999995</v>
      </c>
      <c r="AK1802">
        <v>0.94555400000000001</v>
      </c>
      <c r="AL1802">
        <v>0.93520300000000001</v>
      </c>
      <c r="AM1802">
        <v>0.92405300000000001</v>
      </c>
      <c r="AN1802">
        <v>0.912134</v>
      </c>
      <c r="AO1802">
        <v>0.89947999999999995</v>
      </c>
      <c r="AP1802">
        <v>0.886127</v>
      </c>
      <c r="AQ1802">
        <v>0.87211099999999997</v>
      </c>
      <c r="AR1802">
        <v>0.85746900000000004</v>
      </c>
      <c r="AS1802">
        <v>0.84224200000000005</v>
      </c>
      <c r="AT1802">
        <v>0.82646799999999998</v>
      </c>
      <c r="AU1802">
        <v>0.81018900000000005</v>
      </c>
      <c r="AV1802">
        <v>0.79344800000000004</v>
      </c>
      <c r="AW1802">
        <v>0.776285</v>
      </c>
      <c r="AX1802">
        <v>0.75874399999999997</v>
      </c>
      <c r="AY1802">
        <v>0.74086799999999997</v>
      </c>
    </row>
    <row r="1803" spans="1:51" x14ac:dyDescent="0.3">
      <c r="A1803" t="s">
        <v>728</v>
      </c>
      <c r="B1803">
        <v>5</v>
      </c>
      <c r="C1803">
        <v>1985</v>
      </c>
      <c r="D1803">
        <v>1</v>
      </c>
      <c r="E1803" t="s">
        <v>738</v>
      </c>
      <c r="F1803">
        <v>8.54396E-4</v>
      </c>
      <c r="G1803">
        <v>1.6746199999999999E-3</v>
      </c>
      <c r="H1803">
        <v>2.7299400000000001E-3</v>
      </c>
      <c r="I1803">
        <v>4.3646800000000001E-3</v>
      </c>
      <c r="J1803">
        <v>6.84405E-3</v>
      </c>
      <c r="K1803">
        <v>1.05253E-2</v>
      </c>
      <c r="L1803">
        <v>1.5875199999999999E-2</v>
      </c>
      <c r="M1803">
        <v>2.3483500000000001E-2</v>
      </c>
      <c r="N1803">
        <v>3.4069599999999998E-2</v>
      </c>
      <c r="O1803">
        <v>4.84768E-2</v>
      </c>
      <c r="P1803">
        <v>6.7649000000000001E-2</v>
      </c>
      <c r="Q1803">
        <v>9.2587000000000003E-2</v>
      </c>
      <c r="R1803">
        <v>0.12428</v>
      </c>
      <c r="S1803">
        <v>0.16361000000000001</v>
      </c>
      <c r="T1803">
        <v>0.21124299999999999</v>
      </c>
      <c r="U1803">
        <v>0.26749499999999998</v>
      </c>
      <c r="V1803">
        <v>0.332208</v>
      </c>
      <c r="W1803">
        <v>0.40463700000000002</v>
      </c>
      <c r="X1803">
        <v>0.483373</v>
      </c>
      <c r="Y1803">
        <v>0.56631799999999999</v>
      </c>
      <c r="Z1803">
        <v>0.65072700000000006</v>
      </c>
      <c r="AA1803">
        <v>0.73333000000000004</v>
      </c>
      <c r="AB1803">
        <v>0.81051399999999996</v>
      </c>
      <c r="AC1803">
        <v>0.878583</v>
      </c>
      <c r="AD1803">
        <v>0.93404200000000004</v>
      </c>
      <c r="AE1803">
        <v>0.97389199999999998</v>
      </c>
      <c r="AF1803">
        <v>0.99590199999999995</v>
      </c>
      <c r="AG1803">
        <v>1</v>
      </c>
      <c r="AH1803">
        <v>1</v>
      </c>
      <c r="AI1803">
        <v>0.99999899999999997</v>
      </c>
      <c r="AJ1803">
        <v>0.99999800000000005</v>
      </c>
      <c r="AK1803">
        <v>0.99999499999999997</v>
      </c>
      <c r="AL1803">
        <v>0.99999199999999999</v>
      </c>
      <c r="AM1803">
        <v>0.99998699999999996</v>
      </c>
      <c r="AN1803">
        <v>0.99998200000000004</v>
      </c>
      <c r="AO1803">
        <v>0.99997599999999998</v>
      </c>
      <c r="AP1803">
        <v>0.99997000000000003</v>
      </c>
      <c r="AQ1803">
        <v>0.99996200000000002</v>
      </c>
      <c r="AR1803">
        <v>0.99995400000000001</v>
      </c>
      <c r="AS1803">
        <v>0.99994499999999997</v>
      </c>
      <c r="AT1803">
        <v>0.99993500000000002</v>
      </c>
      <c r="AU1803">
        <v>0.99992499999999995</v>
      </c>
      <c r="AV1803">
        <v>0.99991399999999997</v>
      </c>
      <c r="AW1803">
        <v>0.99990199999999996</v>
      </c>
      <c r="AX1803">
        <v>0.99988999999999995</v>
      </c>
      <c r="AY1803">
        <v>0.99987700000000002</v>
      </c>
    </row>
    <row r="1804" spans="1:51" x14ac:dyDescent="0.3">
      <c r="A1804" t="s">
        <v>728</v>
      </c>
      <c r="B1804">
        <v>5</v>
      </c>
      <c r="C1804">
        <v>2014</v>
      </c>
      <c r="D1804">
        <v>1</v>
      </c>
      <c r="E1804" t="s">
        <v>1556</v>
      </c>
      <c r="F1804">
        <v>8.54396E-4</v>
      </c>
      <c r="G1804">
        <v>1.6746199999999999E-3</v>
      </c>
      <c r="H1804">
        <v>2.7299400000000001E-3</v>
      </c>
      <c r="I1804">
        <v>4.3646800000000001E-3</v>
      </c>
      <c r="J1804">
        <v>6.84405E-3</v>
      </c>
      <c r="K1804">
        <v>1.05253E-2</v>
      </c>
      <c r="L1804">
        <v>1.5875199999999999E-2</v>
      </c>
      <c r="M1804">
        <v>2.3483500000000001E-2</v>
      </c>
      <c r="N1804">
        <v>3.4069599999999998E-2</v>
      </c>
      <c r="O1804">
        <v>4.84768E-2</v>
      </c>
      <c r="P1804">
        <v>6.7649000000000001E-2</v>
      </c>
      <c r="Q1804">
        <v>9.2587000000000003E-2</v>
      </c>
      <c r="R1804">
        <v>0.12428</v>
      </c>
      <c r="S1804">
        <v>0.16361000000000001</v>
      </c>
      <c r="T1804">
        <v>0.21124299999999999</v>
      </c>
      <c r="U1804">
        <v>0.26749499999999998</v>
      </c>
      <c r="V1804">
        <v>0.332208</v>
      </c>
      <c r="W1804">
        <v>0.40463700000000002</v>
      </c>
      <c r="X1804">
        <v>0.483373</v>
      </c>
      <c r="Y1804">
        <v>0.56631799999999999</v>
      </c>
      <c r="Z1804">
        <v>0.65072700000000006</v>
      </c>
      <c r="AA1804">
        <v>0.73333000000000004</v>
      </c>
      <c r="AB1804">
        <v>0.81051399999999996</v>
      </c>
      <c r="AC1804">
        <v>0.878583</v>
      </c>
      <c r="AD1804">
        <v>0.93404200000000004</v>
      </c>
      <c r="AE1804">
        <v>0.97389199999999998</v>
      </c>
      <c r="AF1804">
        <v>0.99590199999999995</v>
      </c>
      <c r="AG1804">
        <v>1</v>
      </c>
      <c r="AH1804">
        <v>1</v>
      </c>
      <c r="AI1804">
        <v>0.99999899999999997</v>
      </c>
      <c r="AJ1804">
        <v>0.99999800000000005</v>
      </c>
      <c r="AK1804">
        <v>0.99999499999999997</v>
      </c>
      <c r="AL1804">
        <v>0.99999199999999999</v>
      </c>
      <c r="AM1804">
        <v>0.99998699999999996</v>
      </c>
      <c r="AN1804">
        <v>0.99998200000000004</v>
      </c>
      <c r="AO1804">
        <v>0.99997599999999998</v>
      </c>
      <c r="AP1804">
        <v>0.99997000000000003</v>
      </c>
      <c r="AQ1804">
        <v>0.99996200000000002</v>
      </c>
      <c r="AR1804">
        <v>0.99995400000000001</v>
      </c>
      <c r="AS1804">
        <v>0.99994499999999997</v>
      </c>
      <c r="AT1804">
        <v>0.99993500000000002</v>
      </c>
      <c r="AU1804">
        <v>0.99992499999999995</v>
      </c>
      <c r="AV1804">
        <v>0.99991399999999997</v>
      </c>
      <c r="AW1804">
        <v>0.99990199999999996</v>
      </c>
      <c r="AX1804">
        <v>0.99988999999999995</v>
      </c>
      <c r="AY1804">
        <v>0.99987700000000002</v>
      </c>
    </row>
    <row r="1805" spans="1:51" x14ac:dyDescent="0.3">
      <c r="A1805" t="s">
        <v>728</v>
      </c>
      <c r="B1805">
        <v>5</v>
      </c>
      <c r="C1805">
        <v>2015</v>
      </c>
      <c r="D1805">
        <v>1</v>
      </c>
      <c r="E1805" t="s">
        <v>1645</v>
      </c>
      <c r="F1805" s="2">
        <v>4.9242099999999999E-7</v>
      </c>
      <c r="G1805" s="2">
        <v>9.6514500000000006E-7</v>
      </c>
      <c r="H1805" s="2">
        <v>4.1816900000000003E-6</v>
      </c>
      <c r="I1805" s="2">
        <v>1.6722200000000001E-5</v>
      </c>
      <c r="J1805" s="2">
        <v>6.1617499999999997E-5</v>
      </c>
      <c r="K1805">
        <v>2.0913299999999999E-4</v>
      </c>
      <c r="L1805">
        <v>6.5375000000000003E-4</v>
      </c>
      <c r="M1805">
        <v>1.8821899999999999E-3</v>
      </c>
      <c r="N1805">
        <v>4.9908399999999999E-3</v>
      </c>
      <c r="O1805">
        <v>1.2188299999999999E-2</v>
      </c>
      <c r="P1805">
        <v>2.7413799999999999E-2</v>
      </c>
      <c r="Q1805">
        <v>5.6787700000000003E-2</v>
      </c>
      <c r="R1805">
        <v>0.10834199999999999</v>
      </c>
      <c r="S1805">
        <v>0.19037000000000001</v>
      </c>
      <c r="T1805">
        <v>0.30807600000000002</v>
      </c>
      <c r="U1805">
        <v>0.459171</v>
      </c>
      <c r="V1805">
        <v>0.63030299999999995</v>
      </c>
      <c r="W1805">
        <v>0.79686000000000001</v>
      </c>
      <c r="X1805">
        <v>0.92784</v>
      </c>
      <c r="Y1805">
        <v>0.99499899999999997</v>
      </c>
      <c r="Z1805">
        <v>1</v>
      </c>
      <c r="AA1805">
        <v>0.99979200000000001</v>
      </c>
      <c r="AB1805">
        <v>0.99865800000000005</v>
      </c>
      <c r="AC1805">
        <v>0.99654100000000001</v>
      </c>
      <c r="AD1805">
        <v>0.99344699999999997</v>
      </c>
      <c r="AE1805">
        <v>0.98938599999999999</v>
      </c>
      <c r="AF1805">
        <v>0.98436800000000002</v>
      </c>
      <c r="AG1805">
        <v>0.97841</v>
      </c>
      <c r="AH1805">
        <v>0.97152799999999995</v>
      </c>
      <c r="AI1805">
        <v>0.96374300000000002</v>
      </c>
      <c r="AJ1805">
        <v>0.95507699999999995</v>
      </c>
      <c r="AK1805">
        <v>0.94555400000000001</v>
      </c>
      <c r="AL1805">
        <v>0.93520300000000001</v>
      </c>
      <c r="AM1805">
        <v>0.92405300000000001</v>
      </c>
      <c r="AN1805">
        <v>0.912134</v>
      </c>
      <c r="AO1805">
        <v>0.89947999999999995</v>
      </c>
      <c r="AP1805">
        <v>0.886127</v>
      </c>
      <c r="AQ1805">
        <v>0.87211099999999997</v>
      </c>
      <c r="AR1805">
        <v>0.85746900000000004</v>
      </c>
      <c r="AS1805">
        <v>0.84224200000000005</v>
      </c>
      <c r="AT1805">
        <v>0.82646799999999998</v>
      </c>
      <c r="AU1805">
        <v>0.81018900000000005</v>
      </c>
      <c r="AV1805">
        <v>0.79344800000000004</v>
      </c>
      <c r="AW1805">
        <v>0.776285</v>
      </c>
      <c r="AX1805">
        <v>0.75874399999999997</v>
      </c>
      <c r="AY1805">
        <v>0.74086799999999997</v>
      </c>
    </row>
    <row r="1806" spans="1:51" x14ac:dyDescent="0.3">
      <c r="A1806" t="s">
        <v>728</v>
      </c>
      <c r="B1806">
        <v>5</v>
      </c>
      <c r="C1806">
        <v>2018</v>
      </c>
      <c r="D1806">
        <v>1</v>
      </c>
      <c r="E1806" t="s">
        <v>1688</v>
      </c>
      <c r="F1806" s="2">
        <v>4.9242099999999999E-7</v>
      </c>
      <c r="G1806" s="2">
        <v>9.6514500000000006E-7</v>
      </c>
      <c r="H1806" s="2">
        <v>4.1816900000000003E-6</v>
      </c>
      <c r="I1806" s="2">
        <v>1.6722200000000001E-5</v>
      </c>
      <c r="J1806" s="2">
        <v>6.1617499999999997E-5</v>
      </c>
      <c r="K1806">
        <v>2.0913299999999999E-4</v>
      </c>
      <c r="L1806">
        <v>6.5375000000000003E-4</v>
      </c>
      <c r="M1806">
        <v>1.8821899999999999E-3</v>
      </c>
      <c r="N1806">
        <v>4.9908399999999999E-3</v>
      </c>
      <c r="O1806">
        <v>1.2188299999999999E-2</v>
      </c>
      <c r="P1806">
        <v>2.7413799999999999E-2</v>
      </c>
      <c r="Q1806">
        <v>5.6787700000000003E-2</v>
      </c>
      <c r="R1806">
        <v>0.10834199999999999</v>
      </c>
      <c r="S1806">
        <v>0.19037000000000001</v>
      </c>
      <c r="T1806">
        <v>0.30807600000000002</v>
      </c>
      <c r="U1806">
        <v>0.459171</v>
      </c>
      <c r="V1806">
        <v>0.63030299999999995</v>
      </c>
      <c r="W1806">
        <v>0.79686000000000001</v>
      </c>
      <c r="X1806">
        <v>0.92784</v>
      </c>
      <c r="Y1806">
        <v>0.99499899999999997</v>
      </c>
      <c r="Z1806">
        <v>1</v>
      </c>
      <c r="AA1806">
        <v>0.99979200000000001</v>
      </c>
      <c r="AB1806">
        <v>0.99865800000000005</v>
      </c>
      <c r="AC1806">
        <v>0.99654100000000001</v>
      </c>
      <c r="AD1806">
        <v>0.99344699999999997</v>
      </c>
      <c r="AE1806">
        <v>0.98938599999999999</v>
      </c>
      <c r="AF1806">
        <v>0.98436800000000002</v>
      </c>
      <c r="AG1806">
        <v>0.97841</v>
      </c>
      <c r="AH1806">
        <v>0.97152799999999995</v>
      </c>
      <c r="AI1806">
        <v>0.96374300000000002</v>
      </c>
      <c r="AJ1806">
        <v>0.95507699999999995</v>
      </c>
      <c r="AK1806">
        <v>0.94555400000000001</v>
      </c>
      <c r="AL1806">
        <v>0.93520300000000001</v>
      </c>
      <c r="AM1806">
        <v>0.92405300000000001</v>
      </c>
      <c r="AN1806">
        <v>0.912134</v>
      </c>
      <c r="AO1806">
        <v>0.89947999999999995</v>
      </c>
      <c r="AP1806">
        <v>0.886127</v>
      </c>
      <c r="AQ1806">
        <v>0.87211099999999997</v>
      </c>
      <c r="AR1806">
        <v>0.85746900000000004</v>
      </c>
      <c r="AS1806">
        <v>0.84224200000000005</v>
      </c>
      <c r="AT1806">
        <v>0.82646799999999998</v>
      </c>
      <c r="AU1806">
        <v>0.81018900000000005</v>
      </c>
      <c r="AV1806">
        <v>0.79344800000000004</v>
      </c>
      <c r="AW1806">
        <v>0.776285</v>
      </c>
      <c r="AX1806">
        <v>0.75874399999999997</v>
      </c>
      <c r="AY1806">
        <v>0.74086799999999997</v>
      </c>
    </row>
    <row r="1807" spans="1:51" x14ac:dyDescent="0.3">
      <c r="A1807" t="s">
        <v>728</v>
      </c>
      <c r="B1807">
        <v>5</v>
      </c>
      <c r="C1807">
        <v>2019</v>
      </c>
      <c r="D1807">
        <v>1</v>
      </c>
      <c r="E1807" t="s">
        <v>1768</v>
      </c>
      <c r="F1807">
        <v>1.71273E-4</v>
      </c>
      <c r="G1807">
        <v>3.35695E-4</v>
      </c>
      <c r="H1807">
        <v>5.4933399999999996E-4</v>
      </c>
      <c r="I1807">
        <v>8.8631400000000003E-4</v>
      </c>
      <c r="J1807">
        <v>1.4181E-3</v>
      </c>
      <c r="K1807">
        <v>2.2723700000000001E-3</v>
      </c>
      <c r="L1807">
        <v>3.6980300000000002E-3</v>
      </c>
      <c r="M1807">
        <v>6.20244E-3</v>
      </c>
      <c r="N1807">
        <v>1.08066E-2</v>
      </c>
      <c r="O1807">
        <v>1.9446000000000001E-2</v>
      </c>
      <c r="P1807">
        <v>3.5460800000000001E-2</v>
      </c>
      <c r="Q1807">
        <v>6.3947599999999993E-2</v>
      </c>
      <c r="R1807">
        <v>0.11153</v>
      </c>
      <c r="S1807">
        <v>0.18501799999999999</v>
      </c>
      <c r="T1807">
        <v>0.28870899999999999</v>
      </c>
      <c r="U1807">
        <v>0.42083599999999999</v>
      </c>
      <c r="V1807">
        <v>0.57068399999999997</v>
      </c>
      <c r="W1807">
        <v>0.71841600000000005</v>
      </c>
      <c r="X1807">
        <v>0.83894599999999997</v>
      </c>
      <c r="Y1807">
        <v>0.90926200000000001</v>
      </c>
      <c r="Z1807">
        <v>0.930145</v>
      </c>
      <c r="AA1807">
        <v>0.94649899999999998</v>
      </c>
      <c r="AB1807">
        <v>0.96102900000000002</v>
      </c>
      <c r="AC1807">
        <v>0.97294899999999995</v>
      </c>
      <c r="AD1807">
        <v>0.98156600000000005</v>
      </c>
      <c r="AE1807">
        <v>0.98628700000000002</v>
      </c>
      <c r="AF1807">
        <v>0.98667499999999997</v>
      </c>
      <c r="AG1807">
        <v>0.98272800000000005</v>
      </c>
      <c r="AH1807">
        <v>0.97722299999999995</v>
      </c>
      <c r="AI1807">
        <v>0.97099400000000002</v>
      </c>
      <c r="AJ1807">
        <v>0.96406099999999995</v>
      </c>
      <c r="AK1807">
        <v>0.95644300000000004</v>
      </c>
      <c r="AL1807">
        <v>0.94816100000000003</v>
      </c>
      <c r="AM1807">
        <v>0.93923999999999996</v>
      </c>
      <c r="AN1807">
        <v>0.92970399999999997</v>
      </c>
      <c r="AO1807">
        <v>0.91957999999999995</v>
      </c>
      <c r="AP1807">
        <v>0.90889600000000004</v>
      </c>
      <c r="AQ1807">
        <v>0.89768099999999995</v>
      </c>
      <c r="AR1807">
        <v>0.88596600000000003</v>
      </c>
      <c r="AS1807">
        <v>0.87378199999999995</v>
      </c>
      <c r="AT1807">
        <v>0.86116099999999995</v>
      </c>
      <c r="AU1807">
        <v>0.848136</v>
      </c>
      <c r="AV1807">
        <v>0.83474099999999996</v>
      </c>
      <c r="AW1807">
        <v>0.82100799999999996</v>
      </c>
      <c r="AX1807">
        <v>0.80697300000000005</v>
      </c>
      <c r="AY1807">
        <v>0.79266999999999999</v>
      </c>
    </row>
    <row r="1808" spans="1:51" x14ac:dyDescent="0.3">
      <c r="A1808" t="s">
        <v>728</v>
      </c>
      <c r="B1808">
        <v>6</v>
      </c>
      <c r="C1808">
        <v>1982</v>
      </c>
      <c r="D1808">
        <v>1</v>
      </c>
      <c r="E1808" t="s">
        <v>739</v>
      </c>
      <c r="F1808">
        <v>1.79476E-4</v>
      </c>
      <c r="G1808">
        <v>3.5177299999999999E-4</v>
      </c>
      <c r="H1808">
        <v>7.0902900000000002E-4</v>
      </c>
      <c r="I1808">
        <v>1.3836499999999999E-3</v>
      </c>
      <c r="J1808">
        <v>2.6142499999999998E-3</v>
      </c>
      <c r="K1808">
        <v>4.7822200000000002E-3</v>
      </c>
      <c r="L1808">
        <v>8.4697399999999999E-3</v>
      </c>
      <c r="M1808">
        <v>1.45235E-2</v>
      </c>
      <c r="N1808">
        <v>2.4111899999999999E-2</v>
      </c>
      <c r="O1808">
        <v>3.8757E-2</v>
      </c>
      <c r="P1808">
        <v>6.0315599999999997E-2</v>
      </c>
      <c r="Q1808">
        <v>9.0880000000000002E-2</v>
      </c>
      <c r="R1808">
        <v>0.132576</v>
      </c>
      <c r="S1808">
        <v>0.187251</v>
      </c>
      <c r="T1808">
        <v>0.25606000000000001</v>
      </c>
      <c r="U1808">
        <v>0.33901399999999998</v>
      </c>
      <c r="V1808">
        <v>0.43456400000000001</v>
      </c>
      <c r="W1808">
        <v>0.539323</v>
      </c>
      <c r="X1808">
        <v>0.64804399999999995</v>
      </c>
      <c r="Y1808">
        <v>0.75390900000000005</v>
      </c>
      <c r="Z1808">
        <v>0.84916599999999998</v>
      </c>
      <c r="AA1808">
        <v>0.92603199999999997</v>
      </c>
      <c r="AB1808">
        <v>0.97773100000000002</v>
      </c>
      <c r="AC1808">
        <v>0.99947699999999995</v>
      </c>
      <c r="AD1808">
        <v>1</v>
      </c>
      <c r="AE1808">
        <v>0.99998500000000001</v>
      </c>
      <c r="AF1808">
        <v>0.999942</v>
      </c>
      <c r="AG1808">
        <v>0.99990400000000002</v>
      </c>
      <c r="AH1808">
        <v>0.999884</v>
      </c>
      <c r="AI1808">
        <v>0.99987800000000004</v>
      </c>
      <c r="AJ1808">
        <v>0.99987700000000002</v>
      </c>
      <c r="AK1808">
        <v>0.99987700000000002</v>
      </c>
      <c r="AL1808">
        <v>0.99987700000000002</v>
      </c>
      <c r="AM1808">
        <v>0.99987700000000002</v>
      </c>
      <c r="AN1808">
        <v>0.99987700000000002</v>
      </c>
      <c r="AO1808">
        <v>0.99987700000000002</v>
      </c>
      <c r="AP1808">
        <v>0.99987700000000002</v>
      </c>
      <c r="AQ1808">
        <v>0.99987700000000002</v>
      </c>
      <c r="AR1808">
        <v>0.99987700000000002</v>
      </c>
      <c r="AS1808">
        <v>0.99987700000000002</v>
      </c>
      <c r="AT1808">
        <v>0.99987700000000002</v>
      </c>
      <c r="AU1808">
        <v>0.99987700000000002</v>
      </c>
      <c r="AV1808">
        <v>0.99987700000000002</v>
      </c>
      <c r="AW1808">
        <v>0.99987700000000002</v>
      </c>
      <c r="AX1808">
        <v>0.99987700000000002</v>
      </c>
      <c r="AY1808">
        <v>0.99987700000000002</v>
      </c>
    </row>
    <row r="1809" spans="1:51" x14ac:dyDescent="0.3">
      <c r="A1809" t="s">
        <v>728</v>
      </c>
      <c r="B1809">
        <v>6</v>
      </c>
      <c r="C1809">
        <v>1985</v>
      </c>
      <c r="D1809">
        <v>1</v>
      </c>
      <c r="E1809" t="s">
        <v>740</v>
      </c>
      <c r="F1809">
        <v>1.79476E-4</v>
      </c>
      <c r="G1809">
        <v>3.5177299999999999E-4</v>
      </c>
      <c r="H1809">
        <v>7.0902900000000002E-4</v>
      </c>
      <c r="I1809">
        <v>1.3836499999999999E-3</v>
      </c>
      <c r="J1809">
        <v>2.6142499999999998E-3</v>
      </c>
      <c r="K1809">
        <v>4.7822200000000002E-3</v>
      </c>
      <c r="L1809">
        <v>8.4697399999999999E-3</v>
      </c>
      <c r="M1809">
        <v>1.45235E-2</v>
      </c>
      <c r="N1809">
        <v>2.4111899999999999E-2</v>
      </c>
      <c r="O1809">
        <v>3.8757E-2</v>
      </c>
      <c r="P1809">
        <v>6.0315599999999997E-2</v>
      </c>
      <c r="Q1809">
        <v>9.0880000000000002E-2</v>
      </c>
      <c r="R1809">
        <v>0.132576</v>
      </c>
      <c r="S1809">
        <v>0.187251</v>
      </c>
      <c r="T1809">
        <v>0.25606000000000001</v>
      </c>
      <c r="U1809">
        <v>0.33901399999999998</v>
      </c>
      <c r="V1809">
        <v>0.43456400000000001</v>
      </c>
      <c r="W1809">
        <v>0.539323</v>
      </c>
      <c r="X1809">
        <v>0.64804399999999995</v>
      </c>
      <c r="Y1809">
        <v>0.75390900000000005</v>
      </c>
      <c r="Z1809">
        <v>0.84916599999999998</v>
      </c>
      <c r="AA1809">
        <v>0.92603199999999997</v>
      </c>
      <c r="AB1809">
        <v>0.97773100000000002</v>
      </c>
      <c r="AC1809">
        <v>0.99947699999999995</v>
      </c>
      <c r="AD1809">
        <v>1</v>
      </c>
      <c r="AE1809">
        <v>0.99998500000000001</v>
      </c>
      <c r="AF1809">
        <v>0.999942</v>
      </c>
      <c r="AG1809">
        <v>0.99990400000000002</v>
      </c>
      <c r="AH1809">
        <v>0.999884</v>
      </c>
      <c r="AI1809">
        <v>0.99987800000000004</v>
      </c>
      <c r="AJ1809">
        <v>0.99987700000000002</v>
      </c>
      <c r="AK1809">
        <v>0.99987700000000002</v>
      </c>
      <c r="AL1809">
        <v>0.99987700000000002</v>
      </c>
      <c r="AM1809">
        <v>0.99987700000000002</v>
      </c>
      <c r="AN1809">
        <v>0.99987700000000002</v>
      </c>
      <c r="AO1809">
        <v>0.99987700000000002</v>
      </c>
      <c r="AP1809">
        <v>0.99987700000000002</v>
      </c>
      <c r="AQ1809">
        <v>0.99987700000000002</v>
      </c>
      <c r="AR1809">
        <v>0.99987700000000002</v>
      </c>
      <c r="AS1809">
        <v>0.99987700000000002</v>
      </c>
      <c r="AT1809">
        <v>0.99987700000000002</v>
      </c>
      <c r="AU1809">
        <v>0.99987700000000002</v>
      </c>
      <c r="AV1809">
        <v>0.99987700000000002</v>
      </c>
      <c r="AW1809">
        <v>0.99987700000000002</v>
      </c>
      <c r="AX1809">
        <v>0.99987700000000002</v>
      </c>
      <c r="AY1809">
        <v>0.99987700000000002</v>
      </c>
    </row>
    <row r="1810" spans="1:51" x14ac:dyDescent="0.3">
      <c r="A1810" t="s">
        <v>728</v>
      </c>
      <c r="B1810">
        <v>6</v>
      </c>
      <c r="C1810">
        <v>2018</v>
      </c>
      <c r="D1810">
        <v>1</v>
      </c>
      <c r="E1810" t="s">
        <v>1689</v>
      </c>
      <c r="F1810">
        <v>1.79476E-4</v>
      </c>
      <c r="G1810">
        <v>3.5177299999999999E-4</v>
      </c>
      <c r="H1810">
        <v>7.0902900000000002E-4</v>
      </c>
      <c r="I1810">
        <v>1.3836499999999999E-3</v>
      </c>
      <c r="J1810">
        <v>2.6142499999999998E-3</v>
      </c>
      <c r="K1810">
        <v>4.7822200000000002E-3</v>
      </c>
      <c r="L1810">
        <v>8.4697399999999999E-3</v>
      </c>
      <c r="M1810">
        <v>1.45235E-2</v>
      </c>
      <c r="N1810">
        <v>2.4111899999999999E-2</v>
      </c>
      <c r="O1810">
        <v>3.8757E-2</v>
      </c>
      <c r="P1810">
        <v>6.0315599999999997E-2</v>
      </c>
      <c r="Q1810">
        <v>9.0880000000000002E-2</v>
      </c>
      <c r="R1810">
        <v>0.132576</v>
      </c>
      <c r="S1810">
        <v>0.187251</v>
      </c>
      <c r="T1810">
        <v>0.25606000000000001</v>
      </c>
      <c r="U1810">
        <v>0.33901399999999998</v>
      </c>
      <c r="V1810">
        <v>0.43456400000000001</v>
      </c>
      <c r="W1810">
        <v>0.539323</v>
      </c>
      <c r="X1810">
        <v>0.64804399999999995</v>
      </c>
      <c r="Y1810">
        <v>0.75390900000000005</v>
      </c>
      <c r="Z1810">
        <v>0.84916599999999998</v>
      </c>
      <c r="AA1810">
        <v>0.92603199999999997</v>
      </c>
      <c r="AB1810">
        <v>0.97773100000000002</v>
      </c>
      <c r="AC1810">
        <v>0.99947699999999995</v>
      </c>
      <c r="AD1810">
        <v>1</v>
      </c>
      <c r="AE1810">
        <v>0.99998500000000001</v>
      </c>
      <c r="AF1810">
        <v>0.999942</v>
      </c>
      <c r="AG1810">
        <v>0.99990400000000002</v>
      </c>
      <c r="AH1810">
        <v>0.999884</v>
      </c>
      <c r="AI1810">
        <v>0.99987800000000004</v>
      </c>
      <c r="AJ1810">
        <v>0.99987700000000002</v>
      </c>
      <c r="AK1810">
        <v>0.99987700000000002</v>
      </c>
      <c r="AL1810">
        <v>0.99987700000000002</v>
      </c>
      <c r="AM1810">
        <v>0.99987700000000002</v>
      </c>
      <c r="AN1810">
        <v>0.99987700000000002</v>
      </c>
      <c r="AO1810">
        <v>0.99987700000000002</v>
      </c>
      <c r="AP1810">
        <v>0.99987700000000002</v>
      </c>
      <c r="AQ1810">
        <v>0.99987700000000002</v>
      </c>
      <c r="AR1810">
        <v>0.99987700000000002</v>
      </c>
      <c r="AS1810">
        <v>0.99987700000000002</v>
      </c>
      <c r="AT1810">
        <v>0.99987700000000002</v>
      </c>
      <c r="AU1810">
        <v>0.99987700000000002</v>
      </c>
      <c r="AV1810">
        <v>0.99987700000000002</v>
      </c>
      <c r="AW1810">
        <v>0.99987700000000002</v>
      </c>
      <c r="AX1810">
        <v>0.99987700000000002</v>
      </c>
      <c r="AY1810">
        <v>0.99987700000000002</v>
      </c>
    </row>
    <row r="1811" spans="1:51" x14ac:dyDescent="0.3">
      <c r="A1811" t="s">
        <v>728</v>
      </c>
      <c r="B1811">
        <v>6</v>
      </c>
      <c r="C1811">
        <v>2019</v>
      </c>
      <c r="D1811">
        <v>1</v>
      </c>
      <c r="E1811" t="s">
        <v>1769</v>
      </c>
      <c r="F1811">
        <v>1.79476E-4</v>
      </c>
      <c r="G1811">
        <v>3.5177299999999999E-4</v>
      </c>
      <c r="H1811">
        <v>7.0902900000000002E-4</v>
      </c>
      <c r="I1811">
        <v>1.3836499999999999E-3</v>
      </c>
      <c r="J1811">
        <v>2.6142499999999998E-3</v>
      </c>
      <c r="K1811">
        <v>4.7822200000000002E-3</v>
      </c>
      <c r="L1811">
        <v>8.4697399999999999E-3</v>
      </c>
      <c r="M1811">
        <v>1.45235E-2</v>
      </c>
      <c r="N1811">
        <v>2.4111899999999999E-2</v>
      </c>
      <c r="O1811">
        <v>3.8757E-2</v>
      </c>
      <c r="P1811">
        <v>6.0315599999999997E-2</v>
      </c>
      <c r="Q1811">
        <v>9.0880000000000002E-2</v>
      </c>
      <c r="R1811">
        <v>0.132576</v>
      </c>
      <c r="S1811">
        <v>0.187251</v>
      </c>
      <c r="T1811">
        <v>0.25606000000000001</v>
      </c>
      <c r="U1811">
        <v>0.33901399999999998</v>
      </c>
      <c r="V1811">
        <v>0.43456400000000001</v>
      </c>
      <c r="W1811">
        <v>0.539323</v>
      </c>
      <c r="X1811">
        <v>0.64804399999999995</v>
      </c>
      <c r="Y1811">
        <v>0.75390900000000005</v>
      </c>
      <c r="Z1811">
        <v>0.84916599999999998</v>
      </c>
      <c r="AA1811">
        <v>0.92603199999999997</v>
      </c>
      <c r="AB1811">
        <v>0.97773100000000002</v>
      </c>
      <c r="AC1811">
        <v>0.99947699999999995</v>
      </c>
      <c r="AD1811">
        <v>1</v>
      </c>
      <c r="AE1811">
        <v>0.99998500000000001</v>
      </c>
      <c r="AF1811">
        <v>0.999942</v>
      </c>
      <c r="AG1811">
        <v>0.99990400000000002</v>
      </c>
      <c r="AH1811">
        <v>0.999884</v>
      </c>
      <c r="AI1811">
        <v>0.99987800000000004</v>
      </c>
      <c r="AJ1811">
        <v>0.99987700000000002</v>
      </c>
      <c r="AK1811">
        <v>0.99987700000000002</v>
      </c>
      <c r="AL1811">
        <v>0.99987700000000002</v>
      </c>
      <c r="AM1811">
        <v>0.99987700000000002</v>
      </c>
      <c r="AN1811">
        <v>0.99987700000000002</v>
      </c>
      <c r="AO1811">
        <v>0.99987700000000002</v>
      </c>
      <c r="AP1811">
        <v>0.99987700000000002</v>
      </c>
      <c r="AQ1811">
        <v>0.99987700000000002</v>
      </c>
      <c r="AR1811">
        <v>0.99987700000000002</v>
      </c>
      <c r="AS1811">
        <v>0.99987700000000002</v>
      </c>
      <c r="AT1811">
        <v>0.99987700000000002</v>
      </c>
      <c r="AU1811">
        <v>0.99987700000000002</v>
      </c>
      <c r="AV1811">
        <v>0.99987700000000002</v>
      </c>
      <c r="AW1811">
        <v>0.99987700000000002</v>
      </c>
      <c r="AX1811">
        <v>0.99987700000000002</v>
      </c>
      <c r="AY1811">
        <v>0.99987700000000002</v>
      </c>
    </row>
    <row r="1812" spans="1:51" x14ac:dyDescent="0.3">
      <c r="A1812" t="s">
        <v>728</v>
      </c>
      <c r="B1812">
        <v>7</v>
      </c>
      <c r="C1812">
        <v>1985</v>
      </c>
      <c r="D1812">
        <v>1</v>
      </c>
      <c r="E1812" t="s">
        <v>741</v>
      </c>
      <c r="F1812" s="2">
        <v>3.5305100000000002E-5</v>
      </c>
      <c r="G1812" s="2">
        <v>6.9197999999999997E-5</v>
      </c>
      <c r="H1812">
        <v>5.24685E-4</v>
      </c>
      <c r="I1812">
        <v>3.1283700000000001E-3</v>
      </c>
      <c r="J1812">
        <v>1.4666500000000001E-2</v>
      </c>
      <c r="K1812">
        <v>5.4066099999999999E-2</v>
      </c>
      <c r="L1812">
        <v>0.15671499999999999</v>
      </c>
      <c r="M1812">
        <v>0.35717500000000002</v>
      </c>
      <c r="N1812">
        <v>0.64008799999999999</v>
      </c>
      <c r="O1812">
        <v>0.90195599999999998</v>
      </c>
      <c r="P1812">
        <v>0.99995199999999995</v>
      </c>
      <c r="Q1812">
        <v>0.99582499999999996</v>
      </c>
      <c r="R1812">
        <v>0.38218800000000003</v>
      </c>
      <c r="S1812">
        <v>2.7639500000000001E-2</v>
      </c>
      <c r="T1812">
        <v>3.76566E-4</v>
      </c>
      <c r="U1812" s="2">
        <v>9.8516299999999994E-7</v>
      </c>
      <c r="V1812" s="2">
        <v>1.29763E-8</v>
      </c>
      <c r="W1812" s="2">
        <v>9.4548699999999992E-9</v>
      </c>
      <c r="X1812" s="2">
        <v>7.7214399999999998E-9</v>
      </c>
      <c r="Y1812" s="2">
        <v>6.6173600000000004E-9</v>
      </c>
      <c r="Z1812" s="2">
        <v>5.8580800000000001E-9</v>
      </c>
      <c r="AA1812" s="2">
        <v>5.3070099999999999E-9</v>
      </c>
      <c r="AB1812" s="2">
        <v>4.89057E-9</v>
      </c>
      <c r="AC1812" s="2">
        <v>4.5657800000000003E-9</v>
      </c>
      <c r="AD1812" s="2">
        <v>4.3059399999999997E-9</v>
      </c>
      <c r="AE1812" s="2">
        <v>4.0936799999999999E-9</v>
      </c>
      <c r="AF1812" s="2">
        <v>3.9172200000000003E-9</v>
      </c>
      <c r="AG1812" s="2">
        <v>3.76836E-9</v>
      </c>
      <c r="AH1812" s="2">
        <v>3.6411700000000002E-9</v>
      </c>
      <c r="AI1812" s="2">
        <v>3.5313099999999999E-9</v>
      </c>
      <c r="AJ1812" s="2">
        <v>3.4355E-9</v>
      </c>
      <c r="AK1812" s="2">
        <v>3.3512299999999998E-9</v>
      </c>
      <c r="AL1812" s="2">
        <v>3.27657E-9</v>
      </c>
      <c r="AM1812" s="2">
        <v>3.2099800000000001E-9</v>
      </c>
      <c r="AN1812" s="2">
        <v>3.1502199999999999E-9</v>
      </c>
      <c r="AO1812" s="2">
        <v>3.0963000000000002E-9</v>
      </c>
      <c r="AP1812" s="2">
        <v>3.0474199999999998E-9</v>
      </c>
      <c r="AQ1812" s="2">
        <v>3.0029099999999999E-9</v>
      </c>
      <c r="AR1812" s="2">
        <v>2.9622E-9</v>
      </c>
      <c r="AS1812" s="2">
        <v>2.92484E-9</v>
      </c>
      <c r="AT1812" s="2">
        <v>2.8904299999999999E-9</v>
      </c>
      <c r="AU1812" s="2">
        <v>2.85864E-9</v>
      </c>
      <c r="AV1812" s="2">
        <v>2.8291799999999999E-9</v>
      </c>
      <c r="AW1812" s="2">
        <v>2.8018099999999999E-9</v>
      </c>
      <c r="AX1812" s="2">
        <v>2.7763E-9</v>
      </c>
      <c r="AY1812" s="2">
        <v>2.7524899999999999E-9</v>
      </c>
    </row>
    <row r="1813" spans="1:51" x14ac:dyDescent="0.3">
      <c r="A1813" t="s">
        <v>728</v>
      </c>
      <c r="B1813">
        <v>7</v>
      </c>
      <c r="C1813">
        <v>2018</v>
      </c>
      <c r="D1813">
        <v>1</v>
      </c>
      <c r="E1813" t="s">
        <v>1770</v>
      </c>
      <c r="F1813" s="2">
        <v>3.5305100000000002E-5</v>
      </c>
      <c r="G1813" s="2">
        <v>6.9197999999999997E-5</v>
      </c>
      <c r="H1813">
        <v>5.24685E-4</v>
      </c>
      <c r="I1813">
        <v>3.1283700000000001E-3</v>
      </c>
      <c r="J1813">
        <v>1.4666500000000001E-2</v>
      </c>
      <c r="K1813">
        <v>5.4066099999999999E-2</v>
      </c>
      <c r="L1813">
        <v>0.15671499999999999</v>
      </c>
      <c r="M1813">
        <v>0.35717500000000002</v>
      </c>
      <c r="N1813">
        <v>0.64008799999999999</v>
      </c>
      <c r="O1813">
        <v>0.90195599999999998</v>
      </c>
      <c r="P1813">
        <v>0.99995199999999995</v>
      </c>
      <c r="Q1813">
        <v>0.99582499999999996</v>
      </c>
      <c r="R1813">
        <v>0.38218800000000003</v>
      </c>
      <c r="S1813">
        <v>2.7639500000000001E-2</v>
      </c>
      <c r="T1813">
        <v>3.76566E-4</v>
      </c>
      <c r="U1813" s="2">
        <v>9.8516299999999994E-7</v>
      </c>
      <c r="V1813" s="2">
        <v>1.29763E-8</v>
      </c>
      <c r="W1813" s="2">
        <v>9.4548699999999992E-9</v>
      </c>
      <c r="X1813" s="2">
        <v>7.7214399999999998E-9</v>
      </c>
      <c r="Y1813" s="2">
        <v>6.6173600000000004E-9</v>
      </c>
      <c r="Z1813" s="2">
        <v>5.8580800000000001E-9</v>
      </c>
      <c r="AA1813" s="2">
        <v>5.3070099999999999E-9</v>
      </c>
      <c r="AB1813" s="2">
        <v>4.89057E-9</v>
      </c>
      <c r="AC1813" s="2">
        <v>4.5657800000000003E-9</v>
      </c>
      <c r="AD1813" s="2">
        <v>4.3059399999999997E-9</v>
      </c>
      <c r="AE1813" s="2">
        <v>4.0936799999999999E-9</v>
      </c>
      <c r="AF1813" s="2">
        <v>3.9172200000000003E-9</v>
      </c>
      <c r="AG1813" s="2">
        <v>3.76836E-9</v>
      </c>
      <c r="AH1813" s="2">
        <v>3.6411700000000002E-9</v>
      </c>
      <c r="AI1813" s="2">
        <v>3.5313099999999999E-9</v>
      </c>
      <c r="AJ1813" s="2">
        <v>3.4355E-9</v>
      </c>
      <c r="AK1813" s="2">
        <v>3.3512299999999998E-9</v>
      </c>
      <c r="AL1813" s="2">
        <v>3.27657E-9</v>
      </c>
      <c r="AM1813" s="2">
        <v>3.2099800000000001E-9</v>
      </c>
      <c r="AN1813" s="2">
        <v>3.1502199999999999E-9</v>
      </c>
      <c r="AO1813" s="2">
        <v>3.0963000000000002E-9</v>
      </c>
      <c r="AP1813" s="2">
        <v>3.0474199999999998E-9</v>
      </c>
      <c r="AQ1813" s="2">
        <v>3.0029099999999999E-9</v>
      </c>
      <c r="AR1813" s="2">
        <v>2.9622E-9</v>
      </c>
      <c r="AS1813" s="2">
        <v>2.92484E-9</v>
      </c>
      <c r="AT1813" s="2">
        <v>2.8904299999999999E-9</v>
      </c>
      <c r="AU1813" s="2">
        <v>2.85864E-9</v>
      </c>
      <c r="AV1813" s="2">
        <v>2.8291799999999999E-9</v>
      </c>
      <c r="AW1813" s="2">
        <v>2.8018099999999999E-9</v>
      </c>
      <c r="AX1813" s="2">
        <v>2.7763E-9</v>
      </c>
      <c r="AY1813" s="2">
        <v>2.7524899999999999E-9</v>
      </c>
    </row>
    <row r="1814" spans="1:51" x14ac:dyDescent="0.3">
      <c r="A1814" t="s">
        <v>728</v>
      </c>
      <c r="B1814">
        <v>8</v>
      </c>
      <c r="C1814">
        <v>1985</v>
      </c>
      <c r="D1814">
        <v>1</v>
      </c>
      <c r="E1814" t="s">
        <v>742</v>
      </c>
      <c r="F1814" s="2">
        <v>2.2983599999999999E-9</v>
      </c>
      <c r="G1814" s="2">
        <v>4.5047899999999997E-9</v>
      </c>
      <c r="H1814" s="2">
        <v>4.81428E-9</v>
      </c>
      <c r="I1814" s="2">
        <v>5.2788499999999998E-9</v>
      </c>
      <c r="J1814" s="2">
        <v>1.11007E-8</v>
      </c>
      <c r="K1814" s="2">
        <v>2.6645000000000001E-7</v>
      </c>
      <c r="L1814" s="2">
        <v>8.0963200000000004E-6</v>
      </c>
      <c r="M1814">
        <v>1.6186299999999999E-4</v>
      </c>
      <c r="N1814">
        <v>2.0831199999999999E-3</v>
      </c>
      <c r="O1814">
        <v>1.7244599999999999E-2</v>
      </c>
      <c r="P1814">
        <v>9.1822399999999998E-2</v>
      </c>
      <c r="Q1814">
        <v>0.31448300000000001</v>
      </c>
      <c r="R1814">
        <v>0.69278600000000001</v>
      </c>
      <c r="S1814">
        <v>0.981657</v>
      </c>
      <c r="T1814">
        <v>0.99999899999999997</v>
      </c>
      <c r="U1814">
        <v>0.99682999999999999</v>
      </c>
      <c r="V1814">
        <v>0.98176099999999999</v>
      </c>
      <c r="W1814">
        <v>0.95482400000000001</v>
      </c>
      <c r="X1814">
        <v>0.91701200000000005</v>
      </c>
      <c r="Y1814">
        <v>0.86968100000000004</v>
      </c>
      <c r="Z1814">
        <v>0.81447599999999998</v>
      </c>
      <c r="AA1814">
        <v>0.75323499999999999</v>
      </c>
      <c r="AB1814">
        <v>0.687886</v>
      </c>
      <c r="AC1814">
        <v>0.62034800000000001</v>
      </c>
      <c r="AD1814">
        <v>0.55244400000000005</v>
      </c>
      <c r="AE1814">
        <v>0.485819</v>
      </c>
      <c r="AF1814">
        <v>0.42188500000000001</v>
      </c>
      <c r="AG1814">
        <v>0.36178199999999999</v>
      </c>
      <c r="AH1814">
        <v>0.30636200000000002</v>
      </c>
      <c r="AI1814">
        <v>0.25618600000000002</v>
      </c>
      <c r="AJ1814">
        <v>0.21154800000000001</v>
      </c>
      <c r="AK1814">
        <v>0.17250299999999999</v>
      </c>
      <c r="AL1814">
        <v>0.138905</v>
      </c>
      <c r="AM1814">
        <v>0.11045199999999999</v>
      </c>
      <c r="AN1814">
        <v>8.6728100000000002E-2</v>
      </c>
      <c r="AO1814">
        <v>6.72484E-2</v>
      </c>
      <c r="AP1814">
        <v>5.1491700000000001E-2</v>
      </c>
      <c r="AQ1814">
        <v>3.8933700000000002E-2</v>
      </c>
      <c r="AR1814">
        <v>2.9070200000000001E-2</v>
      </c>
      <c r="AS1814">
        <v>2.1434000000000002E-2</v>
      </c>
      <c r="AT1814">
        <v>1.5606099999999999E-2</v>
      </c>
      <c r="AU1814">
        <v>1.1220600000000001E-2</v>
      </c>
      <c r="AV1814">
        <v>7.9666000000000008E-3</v>
      </c>
      <c r="AW1814">
        <v>5.5855100000000001E-3</v>
      </c>
      <c r="AX1814">
        <v>3.86711E-3</v>
      </c>
      <c r="AY1814">
        <v>2.6438899999999999E-3</v>
      </c>
    </row>
    <row r="1815" spans="1:51" x14ac:dyDescent="0.3">
      <c r="A1815" t="s">
        <v>728</v>
      </c>
      <c r="B1815">
        <v>8</v>
      </c>
      <c r="C1815">
        <v>2018</v>
      </c>
      <c r="D1815">
        <v>1</v>
      </c>
      <c r="E1815" t="s">
        <v>1771</v>
      </c>
      <c r="F1815" s="2">
        <v>2.2983599999999999E-9</v>
      </c>
      <c r="G1815" s="2">
        <v>4.5047899999999997E-9</v>
      </c>
      <c r="H1815" s="2">
        <v>4.81428E-9</v>
      </c>
      <c r="I1815" s="2">
        <v>5.2788499999999998E-9</v>
      </c>
      <c r="J1815" s="2">
        <v>1.11007E-8</v>
      </c>
      <c r="K1815" s="2">
        <v>2.6645000000000001E-7</v>
      </c>
      <c r="L1815" s="2">
        <v>8.0963200000000004E-6</v>
      </c>
      <c r="M1815">
        <v>1.6186299999999999E-4</v>
      </c>
      <c r="N1815">
        <v>2.0831199999999999E-3</v>
      </c>
      <c r="O1815">
        <v>1.7244599999999999E-2</v>
      </c>
      <c r="P1815">
        <v>9.1822399999999998E-2</v>
      </c>
      <c r="Q1815">
        <v>0.31448300000000001</v>
      </c>
      <c r="R1815">
        <v>0.69278600000000001</v>
      </c>
      <c r="S1815">
        <v>0.981657</v>
      </c>
      <c r="T1815">
        <v>0.99999899999999997</v>
      </c>
      <c r="U1815">
        <v>0.99682999999999999</v>
      </c>
      <c r="V1815">
        <v>0.98176099999999999</v>
      </c>
      <c r="W1815">
        <v>0.95482400000000001</v>
      </c>
      <c r="X1815">
        <v>0.91701200000000005</v>
      </c>
      <c r="Y1815">
        <v>0.86968100000000004</v>
      </c>
      <c r="Z1815">
        <v>0.81447599999999998</v>
      </c>
      <c r="AA1815">
        <v>0.75323499999999999</v>
      </c>
      <c r="AB1815">
        <v>0.687886</v>
      </c>
      <c r="AC1815">
        <v>0.62034800000000001</v>
      </c>
      <c r="AD1815">
        <v>0.55244400000000005</v>
      </c>
      <c r="AE1815">
        <v>0.485819</v>
      </c>
      <c r="AF1815">
        <v>0.42188500000000001</v>
      </c>
      <c r="AG1815">
        <v>0.36178199999999999</v>
      </c>
      <c r="AH1815">
        <v>0.30636200000000002</v>
      </c>
      <c r="AI1815">
        <v>0.25618600000000002</v>
      </c>
      <c r="AJ1815">
        <v>0.21154800000000001</v>
      </c>
      <c r="AK1815">
        <v>0.17250299999999999</v>
      </c>
      <c r="AL1815">
        <v>0.138905</v>
      </c>
      <c r="AM1815">
        <v>0.11045199999999999</v>
      </c>
      <c r="AN1815">
        <v>8.6728100000000002E-2</v>
      </c>
      <c r="AO1815">
        <v>6.72484E-2</v>
      </c>
      <c r="AP1815">
        <v>5.1491700000000001E-2</v>
      </c>
      <c r="AQ1815">
        <v>3.8933700000000002E-2</v>
      </c>
      <c r="AR1815">
        <v>2.9070200000000001E-2</v>
      </c>
      <c r="AS1815">
        <v>2.1434000000000002E-2</v>
      </c>
      <c r="AT1815">
        <v>1.5606099999999999E-2</v>
      </c>
      <c r="AU1815">
        <v>1.1220600000000001E-2</v>
      </c>
      <c r="AV1815">
        <v>7.9666000000000008E-3</v>
      </c>
      <c r="AW1815">
        <v>5.5855100000000001E-3</v>
      </c>
      <c r="AX1815">
        <v>3.86711E-3</v>
      </c>
      <c r="AY1815">
        <v>2.6438899999999999E-3</v>
      </c>
    </row>
    <row r="1816" spans="1:51" x14ac:dyDescent="0.3">
      <c r="A1816" t="s">
        <v>728</v>
      </c>
      <c r="B1816">
        <v>9</v>
      </c>
      <c r="C1816">
        <v>1985</v>
      </c>
      <c r="D1816">
        <v>1</v>
      </c>
      <c r="E1816" t="s">
        <v>1557</v>
      </c>
      <c r="F1816">
        <v>8.54396E-4</v>
      </c>
      <c r="G1816">
        <v>1.6746199999999999E-3</v>
      </c>
      <c r="H1816">
        <v>2.7299400000000001E-3</v>
      </c>
      <c r="I1816">
        <v>4.3646800000000001E-3</v>
      </c>
      <c r="J1816">
        <v>6.84405E-3</v>
      </c>
      <c r="K1816">
        <v>1.05253E-2</v>
      </c>
      <c r="L1816">
        <v>1.5875199999999999E-2</v>
      </c>
      <c r="M1816">
        <v>2.3483500000000001E-2</v>
      </c>
      <c r="N1816">
        <v>3.4069599999999998E-2</v>
      </c>
      <c r="O1816">
        <v>4.84768E-2</v>
      </c>
      <c r="P1816">
        <v>6.7649000000000001E-2</v>
      </c>
      <c r="Q1816">
        <v>9.2587000000000003E-2</v>
      </c>
      <c r="R1816">
        <v>0.12428</v>
      </c>
      <c r="S1816">
        <v>0.16361000000000001</v>
      </c>
      <c r="T1816">
        <v>0.21124299999999999</v>
      </c>
      <c r="U1816">
        <v>0.26749499999999998</v>
      </c>
      <c r="V1816">
        <v>0.332208</v>
      </c>
      <c r="W1816">
        <v>0.40463700000000002</v>
      </c>
      <c r="X1816">
        <v>0.483373</v>
      </c>
      <c r="Y1816">
        <v>0.56631799999999999</v>
      </c>
      <c r="Z1816">
        <v>0.65072700000000006</v>
      </c>
      <c r="AA1816">
        <v>0.73333000000000004</v>
      </c>
      <c r="AB1816">
        <v>0.81051399999999996</v>
      </c>
      <c r="AC1816">
        <v>0.878583</v>
      </c>
      <c r="AD1816">
        <v>0.93404200000000004</v>
      </c>
      <c r="AE1816">
        <v>0.97389199999999998</v>
      </c>
      <c r="AF1816">
        <v>0.99590199999999995</v>
      </c>
      <c r="AG1816">
        <v>1</v>
      </c>
      <c r="AH1816">
        <v>1</v>
      </c>
      <c r="AI1816">
        <v>0.99999899999999997</v>
      </c>
      <c r="AJ1816">
        <v>0.99999800000000005</v>
      </c>
      <c r="AK1816">
        <v>0.99999499999999997</v>
      </c>
      <c r="AL1816">
        <v>0.99999199999999999</v>
      </c>
      <c r="AM1816">
        <v>0.99998699999999996</v>
      </c>
      <c r="AN1816">
        <v>0.99998200000000004</v>
      </c>
      <c r="AO1816">
        <v>0.99997599999999998</v>
      </c>
      <c r="AP1816">
        <v>0.99997000000000003</v>
      </c>
      <c r="AQ1816">
        <v>0.99996200000000002</v>
      </c>
      <c r="AR1816">
        <v>0.99995400000000001</v>
      </c>
      <c r="AS1816">
        <v>0.99994499999999997</v>
      </c>
      <c r="AT1816">
        <v>0.99993500000000002</v>
      </c>
      <c r="AU1816">
        <v>0.99992499999999995</v>
      </c>
      <c r="AV1816">
        <v>0.99991399999999997</v>
      </c>
      <c r="AW1816">
        <v>0.99990199999999996</v>
      </c>
      <c r="AX1816">
        <v>0.99988999999999995</v>
      </c>
      <c r="AY1816">
        <v>0.99987700000000002</v>
      </c>
    </row>
    <row r="1817" spans="1:51" x14ac:dyDescent="0.3">
      <c r="A1817" t="s">
        <v>728</v>
      </c>
      <c r="B1817">
        <v>9</v>
      </c>
      <c r="C1817">
        <v>2014</v>
      </c>
      <c r="D1817">
        <v>1</v>
      </c>
      <c r="E1817" t="s">
        <v>1558</v>
      </c>
      <c r="F1817">
        <v>8.54396E-4</v>
      </c>
      <c r="G1817">
        <v>1.6746199999999999E-3</v>
      </c>
      <c r="H1817">
        <v>2.7299400000000001E-3</v>
      </c>
      <c r="I1817">
        <v>4.3646800000000001E-3</v>
      </c>
      <c r="J1817">
        <v>6.84405E-3</v>
      </c>
      <c r="K1817">
        <v>1.05253E-2</v>
      </c>
      <c r="L1817">
        <v>1.5875199999999999E-2</v>
      </c>
      <c r="M1817">
        <v>2.3483500000000001E-2</v>
      </c>
      <c r="N1817">
        <v>3.4069599999999998E-2</v>
      </c>
      <c r="O1817">
        <v>4.84768E-2</v>
      </c>
      <c r="P1817">
        <v>6.7649000000000001E-2</v>
      </c>
      <c r="Q1817">
        <v>9.2587000000000003E-2</v>
      </c>
      <c r="R1817">
        <v>0.12428</v>
      </c>
      <c r="S1817">
        <v>0.16361000000000001</v>
      </c>
      <c r="T1817">
        <v>0.21124299999999999</v>
      </c>
      <c r="U1817">
        <v>0.26749499999999998</v>
      </c>
      <c r="V1817">
        <v>0.332208</v>
      </c>
      <c r="W1817">
        <v>0.40463700000000002</v>
      </c>
      <c r="X1817">
        <v>0.483373</v>
      </c>
      <c r="Y1817">
        <v>0.56631799999999999</v>
      </c>
      <c r="Z1817">
        <v>0.65072700000000006</v>
      </c>
      <c r="AA1817">
        <v>0.73333000000000004</v>
      </c>
      <c r="AB1817">
        <v>0.81051399999999996</v>
      </c>
      <c r="AC1817">
        <v>0.878583</v>
      </c>
      <c r="AD1817">
        <v>0.93404200000000004</v>
      </c>
      <c r="AE1817">
        <v>0.97389199999999998</v>
      </c>
      <c r="AF1817">
        <v>0.99590199999999995</v>
      </c>
      <c r="AG1817">
        <v>1</v>
      </c>
      <c r="AH1817">
        <v>1</v>
      </c>
      <c r="AI1817">
        <v>0.99999899999999997</v>
      </c>
      <c r="AJ1817">
        <v>0.99999800000000005</v>
      </c>
      <c r="AK1817">
        <v>0.99999499999999997</v>
      </c>
      <c r="AL1817">
        <v>0.99999199999999999</v>
      </c>
      <c r="AM1817">
        <v>0.99998699999999996</v>
      </c>
      <c r="AN1817">
        <v>0.99998200000000004</v>
      </c>
      <c r="AO1817">
        <v>0.99997599999999998</v>
      </c>
      <c r="AP1817">
        <v>0.99997000000000003</v>
      </c>
      <c r="AQ1817">
        <v>0.99996200000000002</v>
      </c>
      <c r="AR1817">
        <v>0.99995400000000001</v>
      </c>
      <c r="AS1817">
        <v>0.99994499999999997</v>
      </c>
      <c r="AT1817">
        <v>0.99993500000000002</v>
      </c>
      <c r="AU1817">
        <v>0.99992499999999995</v>
      </c>
      <c r="AV1817">
        <v>0.99991399999999997</v>
      </c>
      <c r="AW1817">
        <v>0.99990199999999996</v>
      </c>
      <c r="AX1817">
        <v>0.99988999999999995</v>
      </c>
      <c r="AY1817">
        <v>0.99987700000000002</v>
      </c>
    </row>
    <row r="1818" spans="1:51" x14ac:dyDescent="0.3">
      <c r="A1818" t="s">
        <v>728</v>
      </c>
      <c r="B1818">
        <v>9</v>
      </c>
      <c r="C1818">
        <v>2015</v>
      </c>
      <c r="D1818">
        <v>1</v>
      </c>
      <c r="E1818" t="s">
        <v>1646</v>
      </c>
      <c r="F1818" s="2">
        <v>4.9242099999999999E-7</v>
      </c>
      <c r="G1818" s="2">
        <v>9.6514500000000006E-7</v>
      </c>
      <c r="H1818" s="2">
        <v>4.1816900000000003E-6</v>
      </c>
      <c r="I1818" s="2">
        <v>1.6722200000000001E-5</v>
      </c>
      <c r="J1818" s="2">
        <v>6.1617499999999997E-5</v>
      </c>
      <c r="K1818">
        <v>2.0913299999999999E-4</v>
      </c>
      <c r="L1818">
        <v>6.5375000000000003E-4</v>
      </c>
      <c r="M1818">
        <v>1.8821899999999999E-3</v>
      </c>
      <c r="N1818">
        <v>4.9908399999999999E-3</v>
      </c>
      <c r="O1818">
        <v>1.2188299999999999E-2</v>
      </c>
      <c r="P1818">
        <v>2.7413799999999999E-2</v>
      </c>
      <c r="Q1818">
        <v>5.6787700000000003E-2</v>
      </c>
      <c r="R1818">
        <v>0.10834199999999999</v>
      </c>
      <c r="S1818">
        <v>0.19037000000000001</v>
      </c>
      <c r="T1818">
        <v>0.30807600000000002</v>
      </c>
      <c r="U1818">
        <v>0.459171</v>
      </c>
      <c r="V1818">
        <v>0.63030299999999995</v>
      </c>
      <c r="W1818">
        <v>0.79686000000000001</v>
      </c>
      <c r="X1818">
        <v>0.92784</v>
      </c>
      <c r="Y1818">
        <v>0.99499899999999997</v>
      </c>
      <c r="Z1818">
        <v>1</v>
      </c>
      <c r="AA1818">
        <v>0.99979200000000001</v>
      </c>
      <c r="AB1818">
        <v>0.99865800000000005</v>
      </c>
      <c r="AC1818">
        <v>0.99654100000000001</v>
      </c>
      <c r="AD1818">
        <v>0.99344699999999997</v>
      </c>
      <c r="AE1818">
        <v>0.98938599999999999</v>
      </c>
      <c r="AF1818">
        <v>0.98436800000000002</v>
      </c>
      <c r="AG1818">
        <v>0.97841</v>
      </c>
      <c r="AH1818">
        <v>0.97152799999999995</v>
      </c>
      <c r="AI1818">
        <v>0.96374300000000002</v>
      </c>
      <c r="AJ1818">
        <v>0.95507699999999995</v>
      </c>
      <c r="AK1818">
        <v>0.94555400000000001</v>
      </c>
      <c r="AL1818">
        <v>0.93520300000000001</v>
      </c>
      <c r="AM1818">
        <v>0.92405300000000001</v>
      </c>
      <c r="AN1818">
        <v>0.912134</v>
      </c>
      <c r="AO1818">
        <v>0.89947999999999995</v>
      </c>
      <c r="AP1818">
        <v>0.886127</v>
      </c>
      <c r="AQ1818">
        <v>0.87211099999999997</v>
      </c>
      <c r="AR1818">
        <v>0.85746900000000004</v>
      </c>
      <c r="AS1818">
        <v>0.84224200000000005</v>
      </c>
      <c r="AT1818">
        <v>0.82646799999999998</v>
      </c>
      <c r="AU1818">
        <v>0.81018900000000005</v>
      </c>
      <c r="AV1818">
        <v>0.79344800000000004</v>
      </c>
      <c r="AW1818">
        <v>0.776285</v>
      </c>
      <c r="AX1818">
        <v>0.75874399999999997</v>
      </c>
      <c r="AY1818">
        <v>0.74086799999999997</v>
      </c>
    </row>
    <row r="1819" spans="1:51" x14ac:dyDescent="0.3">
      <c r="A1819" t="s">
        <v>728</v>
      </c>
      <c r="B1819">
        <v>9</v>
      </c>
      <c r="C1819">
        <v>2018</v>
      </c>
      <c r="D1819">
        <v>1</v>
      </c>
      <c r="E1819" t="s">
        <v>1772</v>
      </c>
      <c r="F1819" s="2">
        <v>4.9242099999999999E-7</v>
      </c>
      <c r="G1819" s="2">
        <v>9.6514500000000006E-7</v>
      </c>
      <c r="H1819" s="2">
        <v>4.1816900000000003E-6</v>
      </c>
      <c r="I1819" s="2">
        <v>1.6722200000000001E-5</v>
      </c>
      <c r="J1819" s="2">
        <v>6.1617499999999997E-5</v>
      </c>
      <c r="K1819">
        <v>2.0913299999999999E-4</v>
      </c>
      <c r="L1819">
        <v>6.5375000000000003E-4</v>
      </c>
      <c r="M1819">
        <v>1.8821899999999999E-3</v>
      </c>
      <c r="N1819">
        <v>4.9908399999999999E-3</v>
      </c>
      <c r="O1819">
        <v>1.2188299999999999E-2</v>
      </c>
      <c r="P1819">
        <v>2.7413799999999999E-2</v>
      </c>
      <c r="Q1819">
        <v>5.6787700000000003E-2</v>
      </c>
      <c r="R1819">
        <v>0.10834199999999999</v>
      </c>
      <c r="S1819">
        <v>0.19037000000000001</v>
      </c>
      <c r="T1819">
        <v>0.30807600000000002</v>
      </c>
      <c r="U1819">
        <v>0.459171</v>
      </c>
      <c r="V1819">
        <v>0.63030299999999995</v>
      </c>
      <c r="W1819">
        <v>0.79686000000000001</v>
      </c>
      <c r="X1819">
        <v>0.92784</v>
      </c>
      <c r="Y1819">
        <v>0.99499899999999997</v>
      </c>
      <c r="Z1819">
        <v>1</v>
      </c>
      <c r="AA1819">
        <v>0.99979200000000001</v>
      </c>
      <c r="AB1819">
        <v>0.99865800000000005</v>
      </c>
      <c r="AC1819">
        <v>0.99654100000000001</v>
      </c>
      <c r="AD1819">
        <v>0.99344699999999997</v>
      </c>
      <c r="AE1819">
        <v>0.98938599999999999</v>
      </c>
      <c r="AF1819">
        <v>0.98436800000000002</v>
      </c>
      <c r="AG1819">
        <v>0.97841</v>
      </c>
      <c r="AH1819">
        <v>0.97152799999999995</v>
      </c>
      <c r="AI1819">
        <v>0.96374300000000002</v>
      </c>
      <c r="AJ1819">
        <v>0.95507699999999995</v>
      </c>
      <c r="AK1819">
        <v>0.94555400000000001</v>
      </c>
      <c r="AL1819">
        <v>0.93520300000000001</v>
      </c>
      <c r="AM1819">
        <v>0.92405300000000001</v>
      </c>
      <c r="AN1819">
        <v>0.912134</v>
      </c>
      <c r="AO1819">
        <v>0.89947999999999995</v>
      </c>
      <c r="AP1819">
        <v>0.886127</v>
      </c>
      <c r="AQ1819">
        <v>0.87211099999999997</v>
      </c>
      <c r="AR1819">
        <v>0.85746900000000004</v>
      </c>
      <c r="AS1819">
        <v>0.84224200000000005</v>
      </c>
      <c r="AT1819">
        <v>0.82646799999999998</v>
      </c>
      <c r="AU1819">
        <v>0.81018900000000005</v>
      </c>
      <c r="AV1819">
        <v>0.79344800000000004</v>
      </c>
      <c r="AW1819">
        <v>0.776285</v>
      </c>
      <c r="AX1819">
        <v>0.75874399999999997</v>
      </c>
      <c r="AY1819">
        <v>0.74086799999999997</v>
      </c>
    </row>
    <row r="1820" spans="1:51" x14ac:dyDescent="0.3">
      <c r="A1820" t="s">
        <v>743</v>
      </c>
      <c r="B1820">
        <v>1</v>
      </c>
      <c r="C1820">
        <v>1982</v>
      </c>
      <c r="D1820">
        <v>1</v>
      </c>
      <c r="E1820" t="s">
        <v>744</v>
      </c>
      <c r="F1820" s="2">
        <v>3.00183E-34</v>
      </c>
      <c r="G1820" s="2">
        <v>1.5546200000000001E-32</v>
      </c>
      <c r="H1820" s="2">
        <v>4.2188999999999997E-31</v>
      </c>
      <c r="I1820" s="2">
        <v>1.14835E-29</v>
      </c>
      <c r="J1820" s="2">
        <v>3.1367299999999999E-28</v>
      </c>
      <c r="K1820" s="2">
        <v>8.6039700000000005E-27</v>
      </c>
      <c r="L1820" s="2">
        <v>2.3721300000000001E-25</v>
      </c>
      <c r="M1820" s="2">
        <v>6.6017899999999997E-24</v>
      </c>
      <c r="N1820" s="2">
        <v>2.05647E-22</v>
      </c>
      <c r="O1820" s="2">
        <v>2.10327E-20</v>
      </c>
      <c r="P1820" s="2">
        <v>8.8663600000000003E-18</v>
      </c>
      <c r="Q1820" s="2">
        <v>3.63139E-15</v>
      </c>
      <c r="R1820" s="2">
        <v>1.14113E-12</v>
      </c>
      <c r="S1820" s="2">
        <v>2.71404E-10</v>
      </c>
      <c r="T1820" s="2">
        <v>4.8812000000000001E-8</v>
      </c>
      <c r="U1820" s="2">
        <v>6.6357599999999998E-6</v>
      </c>
      <c r="V1820">
        <v>6.7601399999999996E-4</v>
      </c>
      <c r="W1820">
        <v>4.2209900000000002E-2</v>
      </c>
      <c r="X1820">
        <v>0.400005</v>
      </c>
      <c r="Y1820">
        <v>0.76764500000000002</v>
      </c>
      <c r="Z1820">
        <v>0.98175299999999999</v>
      </c>
      <c r="AA1820">
        <v>0.99999099999999996</v>
      </c>
      <c r="AB1820">
        <v>0.99772499999999997</v>
      </c>
      <c r="AC1820">
        <v>0.98458599999999996</v>
      </c>
      <c r="AD1820">
        <v>0.96019399999999999</v>
      </c>
      <c r="AE1820">
        <v>0.92539300000000002</v>
      </c>
      <c r="AF1820">
        <v>0.88136499999999995</v>
      </c>
      <c r="AG1820">
        <v>0.82955900000000005</v>
      </c>
      <c r="AH1820">
        <v>0.77161500000000005</v>
      </c>
      <c r="AI1820">
        <v>0.70927799999999996</v>
      </c>
      <c r="AJ1820">
        <v>0.64431000000000005</v>
      </c>
      <c r="AK1820">
        <v>0.57840899999999995</v>
      </c>
      <c r="AL1820">
        <v>0.51314199999999999</v>
      </c>
      <c r="AM1820">
        <v>0.44988499999999998</v>
      </c>
      <c r="AN1820">
        <v>0.38978800000000002</v>
      </c>
      <c r="AO1820">
        <v>0.33374700000000002</v>
      </c>
      <c r="AP1820">
        <v>0.28240199999999999</v>
      </c>
      <c r="AQ1820">
        <v>0.23614599999999999</v>
      </c>
      <c r="AR1820">
        <v>0.19514500000000001</v>
      </c>
      <c r="AS1820">
        <v>0.15936500000000001</v>
      </c>
      <c r="AT1820">
        <v>0.12861600000000001</v>
      </c>
      <c r="AU1820">
        <v>0.102578</v>
      </c>
      <c r="AV1820">
        <v>8.0849799999999999E-2</v>
      </c>
      <c r="AW1820">
        <v>6.2974600000000006E-2</v>
      </c>
      <c r="AX1820">
        <v>4.8474499999999997E-2</v>
      </c>
      <c r="AY1820">
        <v>3.6874299999999999E-2</v>
      </c>
    </row>
    <row r="1821" spans="1:51" x14ac:dyDescent="0.3">
      <c r="A1821" t="s">
        <v>745</v>
      </c>
      <c r="B1821">
        <v>1</v>
      </c>
      <c r="C1821">
        <v>1982</v>
      </c>
      <c r="D1821">
        <v>1</v>
      </c>
      <c r="E1821" t="s">
        <v>746</v>
      </c>
      <c r="F1821" s="2">
        <v>1.7398900000000001E-9</v>
      </c>
      <c r="G1821" s="2">
        <v>3.4101900000000002E-9</v>
      </c>
      <c r="H1821" s="2">
        <v>3.50245E-9</v>
      </c>
      <c r="I1821" s="2">
        <v>3.6079800000000002E-9</v>
      </c>
      <c r="J1821" s="2">
        <v>3.7297900000000002E-9</v>
      </c>
      <c r="K1821" s="2">
        <v>3.8719000000000002E-9</v>
      </c>
      <c r="L1821" s="2">
        <v>4.0400000000000001E-9</v>
      </c>
      <c r="M1821" s="2">
        <v>4.2552400000000003E-9</v>
      </c>
      <c r="N1821" s="2">
        <v>5.0165099999999997E-9</v>
      </c>
      <c r="O1821" s="2">
        <v>1.9417500000000002E-8</v>
      </c>
      <c r="P1821" s="2">
        <v>3.0978600000000002E-7</v>
      </c>
      <c r="Q1821" s="2">
        <v>4.8018299999999999E-6</v>
      </c>
      <c r="R1821" s="2">
        <v>5.71066E-5</v>
      </c>
      <c r="S1821">
        <v>5.1402800000000003E-4</v>
      </c>
      <c r="T1821">
        <v>3.4988100000000002E-3</v>
      </c>
      <c r="U1821">
        <v>1.8007599999999999E-2</v>
      </c>
      <c r="V1821">
        <v>7.0079299999999997E-2</v>
      </c>
      <c r="W1821">
        <v>0.20621500000000001</v>
      </c>
      <c r="X1821">
        <v>0.45882499999999998</v>
      </c>
      <c r="Y1821">
        <v>0.77191699999999996</v>
      </c>
      <c r="Z1821">
        <v>0.98196000000000006</v>
      </c>
      <c r="AA1821">
        <v>0.99999899999999997</v>
      </c>
      <c r="AB1821">
        <v>0.99772499999999997</v>
      </c>
      <c r="AC1821">
        <v>0.98458599999999996</v>
      </c>
      <c r="AD1821">
        <v>0.96019399999999999</v>
      </c>
      <c r="AE1821">
        <v>0.92539300000000002</v>
      </c>
      <c r="AF1821">
        <v>0.88136499999999995</v>
      </c>
      <c r="AG1821">
        <v>0.82955900000000005</v>
      </c>
      <c r="AH1821">
        <v>0.77161500000000005</v>
      </c>
      <c r="AI1821">
        <v>0.70927799999999996</v>
      </c>
      <c r="AJ1821">
        <v>0.64431000000000005</v>
      </c>
      <c r="AK1821">
        <v>0.57840899999999995</v>
      </c>
      <c r="AL1821">
        <v>0.51314199999999999</v>
      </c>
      <c r="AM1821">
        <v>0.44988499999999998</v>
      </c>
      <c r="AN1821">
        <v>0.38978800000000002</v>
      </c>
      <c r="AO1821">
        <v>0.33374700000000002</v>
      </c>
      <c r="AP1821">
        <v>0.28240199999999999</v>
      </c>
      <c r="AQ1821">
        <v>0.23614599999999999</v>
      </c>
      <c r="AR1821">
        <v>0.19514500000000001</v>
      </c>
      <c r="AS1821">
        <v>0.15936500000000001</v>
      </c>
      <c r="AT1821">
        <v>0.12861600000000001</v>
      </c>
      <c r="AU1821">
        <v>0.102578</v>
      </c>
      <c r="AV1821">
        <v>8.0849799999999999E-2</v>
      </c>
      <c r="AW1821">
        <v>6.2974600000000006E-2</v>
      </c>
      <c r="AX1821">
        <v>4.8474499999999997E-2</v>
      </c>
      <c r="AY1821">
        <v>3.6874299999999999E-2</v>
      </c>
    </row>
    <row r="1822" spans="1:51" x14ac:dyDescent="0.3">
      <c r="A1822" t="s">
        <v>747</v>
      </c>
      <c r="B1822">
        <v>1</v>
      </c>
      <c r="C1822">
        <v>1985</v>
      </c>
      <c r="D1822">
        <v>1</v>
      </c>
      <c r="E1822" t="s">
        <v>748</v>
      </c>
      <c r="F1822" s="2">
        <v>3.0412900000000001E-5</v>
      </c>
      <c r="G1822" s="2">
        <v>6.4836800000000002E-5</v>
      </c>
      <c r="H1822">
        <v>1.38219E-4</v>
      </c>
      <c r="I1822">
        <v>2.9463200000000002E-4</v>
      </c>
      <c r="J1822">
        <v>6.2793600000000005E-4</v>
      </c>
      <c r="K1822">
        <v>1.33778E-3</v>
      </c>
      <c r="L1822">
        <v>2.8477899999999998E-3</v>
      </c>
      <c r="M1822">
        <v>6.05187E-3</v>
      </c>
      <c r="N1822">
        <v>1.2814600000000001E-2</v>
      </c>
      <c r="O1822">
        <v>2.6929499999999999E-2</v>
      </c>
      <c r="P1822">
        <v>5.5714300000000001E-2</v>
      </c>
      <c r="Q1822">
        <v>0.111734</v>
      </c>
      <c r="R1822">
        <v>0.21146699999999999</v>
      </c>
      <c r="S1822">
        <v>0.36376399999999998</v>
      </c>
      <c r="T1822">
        <v>0.54933299999999996</v>
      </c>
      <c r="U1822">
        <v>0.72212399999999999</v>
      </c>
      <c r="V1822">
        <v>0.84710399999999997</v>
      </c>
      <c r="W1822">
        <v>0.92194699999999996</v>
      </c>
      <c r="X1822">
        <v>0.96180600000000005</v>
      </c>
      <c r="Y1822">
        <v>0.98171399999999998</v>
      </c>
      <c r="Z1822">
        <v>0.99133899999999997</v>
      </c>
      <c r="AA1822">
        <v>0.995919</v>
      </c>
      <c r="AB1822">
        <v>0.99808200000000002</v>
      </c>
      <c r="AC1822">
        <v>0.99909899999999996</v>
      </c>
      <c r="AD1822">
        <v>0.99957700000000005</v>
      </c>
      <c r="AE1822">
        <v>0.99980199999999997</v>
      </c>
      <c r="AF1822">
        <v>0.99990699999999999</v>
      </c>
      <c r="AG1822">
        <v>0.99995599999999996</v>
      </c>
      <c r="AH1822">
        <v>0.99997999999999998</v>
      </c>
      <c r="AI1822">
        <v>0.99999000000000005</v>
      </c>
      <c r="AJ1822">
        <v>0.99999499999999997</v>
      </c>
      <c r="AK1822">
        <v>0.99999800000000005</v>
      </c>
      <c r="AL1822">
        <v>0.99999899999999997</v>
      </c>
      <c r="AM1822">
        <v>1</v>
      </c>
      <c r="AN1822">
        <v>1</v>
      </c>
      <c r="AO1822">
        <v>1</v>
      </c>
      <c r="AP1822">
        <v>1</v>
      </c>
      <c r="AQ1822">
        <v>1</v>
      </c>
      <c r="AR1822">
        <v>1</v>
      </c>
      <c r="AS1822">
        <v>1</v>
      </c>
      <c r="AT1822">
        <v>1</v>
      </c>
      <c r="AU1822">
        <v>1</v>
      </c>
      <c r="AV1822">
        <v>1</v>
      </c>
      <c r="AW1822">
        <v>1</v>
      </c>
      <c r="AX1822">
        <v>1</v>
      </c>
      <c r="AY1822">
        <v>1</v>
      </c>
    </row>
    <row r="1823" spans="1:51" x14ac:dyDescent="0.3">
      <c r="A1823" t="s">
        <v>749</v>
      </c>
      <c r="B1823">
        <v>1</v>
      </c>
      <c r="C1823">
        <v>1985</v>
      </c>
      <c r="D1823">
        <v>1</v>
      </c>
      <c r="E1823" t="s">
        <v>750</v>
      </c>
      <c r="F1823">
        <v>1</v>
      </c>
      <c r="G1823">
        <v>1</v>
      </c>
      <c r="H1823">
        <v>1</v>
      </c>
      <c r="I1823">
        <v>1</v>
      </c>
      <c r="J1823">
        <v>1</v>
      </c>
      <c r="K1823">
        <v>1</v>
      </c>
      <c r="L1823">
        <v>1</v>
      </c>
      <c r="M1823">
        <v>1</v>
      </c>
      <c r="N1823">
        <v>1</v>
      </c>
      <c r="O1823">
        <v>1</v>
      </c>
      <c r="P1823">
        <v>1</v>
      </c>
      <c r="Q1823">
        <v>1</v>
      </c>
      <c r="R1823">
        <v>1</v>
      </c>
      <c r="S1823">
        <v>1</v>
      </c>
      <c r="T1823">
        <v>1</v>
      </c>
      <c r="U1823">
        <v>1</v>
      </c>
      <c r="V1823">
        <v>1</v>
      </c>
      <c r="W1823">
        <v>1</v>
      </c>
      <c r="X1823">
        <v>1</v>
      </c>
      <c r="Y1823">
        <v>1</v>
      </c>
      <c r="Z1823">
        <v>1</v>
      </c>
      <c r="AA1823">
        <v>1</v>
      </c>
      <c r="AB1823">
        <v>1</v>
      </c>
      <c r="AC1823">
        <v>1</v>
      </c>
      <c r="AD1823">
        <v>1</v>
      </c>
      <c r="AE1823">
        <v>1</v>
      </c>
      <c r="AF1823">
        <v>1</v>
      </c>
      <c r="AG1823">
        <v>1</v>
      </c>
      <c r="AH1823">
        <v>1</v>
      </c>
      <c r="AI1823">
        <v>1</v>
      </c>
      <c r="AJ1823">
        <v>1</v>
      </c>
      <c r="AK1823">
        <v>1</v>
      </c>
      <c r="AL1823">
        <v>1</v>
      </c>
      <c r="AM1823">
        <v>1</v>
      </c>
      <c r="AN1823">
        <v>1</v>
      </c>
      <c r="AO1823">
        <v>1</v>
      </c>
      <c r="AP1823">
        <v>1</v>
      </c>
      <c r="AQ1823">
        <v>1</v>
      </c>
      <c r="AR1823">
        <v>1</v>
      </c>
      <c r="AS1823">
        <v>1</v>
      </c>
      <c r="AT1823">
        <v>1</v>
      </c>
      <c r="AU1823">
        <v>1</v>
      </c>
      <c r="AV1823">
        <v>1</v>
      </c>
      <c r="AW1823">
        <v>1</v>
      </c>
      <c r="AX1823">
        <v>1</v>
      </c>
      <c r="AY1823">
        <v>1</v>
      </c>
    </row>
    <row r="1824" spans="1:51" x14ac:dyDescent="0.3">
      <c r="A1824" t="s">
        <v>743</v>
      </c>
      <c r="B1824">
        <v>1</v>
      </c>
      <c r="C1824">
        <v>1985</v>
      </c>
      <c r="D1824">
        <v>1</v>
      </c>
      <c r="E1824" t="s">
        <v>751</v>
      </c>
      <c r="F1824" s="2">
        <v>9.8038500000000005E-11</v>
      </c>
      <c r="G1824" s="2">
        <v>4.0965400000000001E-10</v>
      </c>
      <c r="H1824" s="2">
        <v>3.3602499999999998E-9</v>
      </c>
      <c r="I1824" s="2">
        <v>2.5437600000000001E-8</v>
      </c>
      <c r="J1824" s="2">
        <v>1.7765899999999999E-7</v>
      </c>
      <c r="K1824" s="2">
        <v>1.1444499999999999E-6</v>
      </c>
      <c r="L1824" s="2">
        <v>6.7969000000000001E-6</v>
      </c>
      <c r="M1824" s="2">
        <v>3.7182299999999998E-5</v>
      </c>
      <c r="N1824">
        <v>1.87002E-4</v>
      </c>
      <c r="O1824">
        <v>8.6122800000000002E-4</v>
      </c>
      <c r="P1824">
        <v>3.6029199999999999E-3</v>
      </c>
      <c r="Q1824">
        <v>1.3481E-2</v>
      </c>
      <c r="R1824">
        <v>4.3921599999999998E-2</v>
      </c>
      <c r="S1824">
        <v>0.120007</v>
      </c>
      <c r="T1824">
        <v>0.265598</v>
      </c>
      <c r="U1824">
        <v>0.47212199999999999</v>
      </c>
      <c r="V1824">
        <v>0.69100899999999998</v>
      </c>
      <c r="W1824">
        <v>0.86578200000000005</v>
      </c>
      <c r="X1824">
        <v>0.95939700000000006</v>
      </c>
      <c r="Y1824">
        <v>0.98171399999999998</v>
      </c>
      <c r="Z1824">
        <v>0.98804499999999995</v>
      </c>
      <c r="AA1824">
        <v>0.97803700000000005</v>
      </c>
      <c r="AB1824">
        <v>0.95441399999999998</v>
      </c>
      <c r="AC1824">
        <v>0.91934899999999997</v>
      </c>
      <c r="AD1824">
        <v>0.87468500000000005</v>
      </c>
      <c r="AE1824">
        <v>0.82219500000000001</v>
      </c>
      <c r="AF1824">
        <v>0.76367399999999996</v>
      </c>
      <c r="AG1824">
        <v>0.70093799999999995</v>
      </c>
      <c r="AH1824">
        <v>0.635772</v>
      </c>
      <c r="AI1824">
        <v>0.56987600000000005</v>
      </c>
      <c r="AJ1824">
        <v>0.50480000000000003</v>
      </c>
      <c r="AK1824">
        <v>0.44189499999999998</v>
      </c>
      <c r="AL1824">
        <v>0.38227899999999998</v>
      </c>
      <c r="AM1824">
        <v>0.326816</v>
      </c>
      <c r="AN1824">
        <v>0.27611400000000003</v>
      </c>
      <c r="AO1824">
        <v>0.23053399999999999</v>
      </c>
      <c r="AP1824">
        <v>0.190215</v>
      </c>
      <c r="AQ1824">
        <v>0.15510099999999999</v>
      </c>
      <c r="AR1824">
        <v>0.124983</v>
      </c>
      <c r="AS1824">
        <v>9.9528000000000005E-2</v>
      </c>
      <c r="AT1824">
        <v>7.8325500000000006E-2</v>
      </c>
      <c r="AU1824">
        <v>6.0914900000000001E-2</v>
      </c>
      <c r="AV1824">
        <v>4.6817200000000003E-2</v>
      </c>
      <c r="AW1824">
        <v>3.5559E-2</v>
      </c>
      <c r="AX1824">
        <v>2.6690499999999999E-2</v>
      </c>
      <c r="AY1824">
        <v>1.9798199999999998E-2</v>
      </c>
    </row>
    <row r="1825" spans="1:51" x14ac:dyDescent="0.3">
      <c r="A1825" t="s">
        <v>745</v>
      </c>
      <c r="B1825">
        <v>1</v>
      </c>
      <c r="C1825">
        <v>1985</v>
      </c>
      <c r="D1825">
        <v>1</v>
      </c>
      <c r="E1825" t="s">
        <v>752</v>
      </c>
      <c r="F1825" s="2">
        <v>3.2235799999999998E-6</v>
      </c>
      <c r="G1825" s="2">
        <v>6.3182199999999996E-6</v>
      </c>
      <c r="H1825" s="2">
        <v>2.4311000000000002E-5</v>
      </c>
      <c r="I1825" s="2">
        <v>8.6336599999999996E-5</v>
      </c>
      <c r="J1825">
        <v>2.8292600000000002E-4</v>
      </c>
      <c r="K1825">
        <v>8.5548299999999998E-4</v>
      </c>
      <c r="L1825">
        <v>2.3867300000000001E-3</v>
      </c>
      <c r="M1825">
        <v>6.1439499999999996E-3</v>
      </c>
      <c r="N1825">
        <v>1.4592900000000001E-2</v>
      </c>
      <c r="O1825">
        <v>3.1980799999999997E-2</v>
      </c>
      <c r="P1825">
        <v>6.4667699999999995E-2</v>
      </c>
      <c r="Q1825">
        <v>0.120652</v>
      </c>
      <c r="R1825">
        <v>0.2077</v>
      </c>
      <c r="S1825">
        <v>0.32990399999999998</v>
      </c>
      <c r="T1825">
        <v>0.48349199999999998</v>
      </c>
      <c r="U1825">
        <v>0.65379699999999996</v>
      </c>
      <c r="V1825">
        <v>0.81573099999999998</v>
      </c>
      <c r="W1825">
        <v>0.93908000000000003</v>
      </c>
      <c r="X1825">
        <v>0.99749500000000002</v>
      </c>
      <c r="Y1825">
        <v>0.99999899999999997</v>
      </c>
      <c r="Z1825">
        <v>0.99667700000000004</v>
      </c>
      <c r="AA1825">
        <v>0.98204499999999995</v>
      </c>
      <c r="AB1825">
        <v>0.95624799999999999</v>
      </c>
      <c r="AC1825">
        <v>0.92017800000000005</v>
      </c>
      <c r="AD1825">
        <v>0.87505500000000003</v>
      </c>
      <c r="AE1825">
        <v>0.82235800000000003</v>
      </c>
      <c r="AF1825">
        <v>0.76374500000000001</v>
      </c>
      <c r="AG1825">
        <v>0.70096899999999995</v>
      </c>
      <c r="AH1825">
        <v>0.63578500000000004</v>
      </c>
      <c r="AI1825">
        <v>0.569882</v>
      </c>
      <c r="AJ1825">
        <v>0.50480199999999997</v>
      </c>
      <c r="AK1825">
        <v>0.44189600000000001</v>
      </c>
      <c r="AL1825">
        <v>0.38227899999999998</v>
      </c>
      <c r="AM1825">
        <v>0.326816</v>
      </c>
      <c r="AN1825">
        <v>0.27611400000000003</v>
      </c>
      <c r="AO1825">
        <v>0.23053399999999999</v>
      </c>
      <c r="AP1825">
        <v>0.190215</v>
      </c>
      <c r="AQ1825">
        <v>0.15510099999999999</v>
      </c>
      <c r="AR1825">
        <v>0.124983</v>
      </c>
      <c r="AS1825">
        <v>9.9528000000000005E-2</v>
      </c>
      <c r="AT1825">
        <v>7.8325500000000006E-2</v>
      </c>
      <c r="AU1825">
        <v>6.0914900000000001E-2</v>
      </c>
      <c r="AV1825">
        <v>4.6817200000000003E-2</v>
      </c>
      <c r="AW1825">
        <v>3.5559E-2</v>
      </c>
      <c r="AX1825">
        <v>2.6690499999999999E-2</v>
      </c>
      <c r="AY1825">
        <v>1.9798199999999998E-2</v>
      </c>
    </row>
    <row r="1826" spans="1:51" x14ac:dyDescent="0.3">
      <c r="A1826" t="s">
        <v>747</v>
      </c>
      <c r="B1826">
        <v>1</v>
      </c>
      <c r="C1826">
        <v>2014</v>
      </c>
      <c r="D1826">
        <v>1</v>
      </c>
      <c r="E1826" t="s">
        <v>1559</v>
      </c>
      <c r="F1826" s="2">
        <v>3.0412900000000001E-5</v>
      </c>
      <c r="G1826" s="2">
        <v>6.4836800000000002E-5</v>
      </c>
      <c r="H1826">
        <v>1.38219E-4</v>
      </c>
      <c r="I1826">
        <v>2.9463200000000002E-4</v>
      </c>
      <c r="J1826">
        <v>6.2793600000000005E-4</v>
      </c>
      <c r="K1826">
        <v>1.33778E-3</v>
      </c>
      <c r="L1826">
        <v>2.8477899999999998E-3</v>
      </c>
      <c r="M1826">
        <v>6.05187E-3</v>
      </c>
      <c r="N1826">
        <v>1.2814600000000001E-2</v>
      </c>
      <c r="O1826">
        <v>2.6929499999999999E-2</v>
      </c>
      <c r="P1826">
        <v>5.5714300000000001E-2</v>
      </c>
      <c r="Q1826">
        <v>0.111734</v>
      </c>
      <c r="R1826">
        <v>0.21146699999999999</v>
      </c>
      <c r="S1826">
        <v>0.36376399999999998</v>
      </c>
      <c r="T1826">
        <v>0.54933299999999996</v>
      </c>
      <c r="U1826">
        <v>0.72212399999999999</v>
      </c>
      <c r="V1826">
        <v>0.84710399999999997</v>
      </c>
      <c r="W1826">
        <v>0.92194699999999996</v>
      </c>
      <c r="X1826">
        <v>0.96180600000000005</v>
      </c>
      <c r="Y1826">
        <v>0.98171399999999998</v>
      </c>
      <c r="Z1826">
        <v>0.99133899999999997</v>
      </c>
      <c r="AA1826">
        <v>0.995919</v>
      </c>
      <c r="AB1826">
        <v>0.99808200000000002</v>
      </c>
      <c r="AC1826">
        <v>0.99909899999999996</v>
      </c>
      <c r="AD1826">
        <v>0.99957700000000005</v>
      </c>
      <c r="AE1826">
        <v>0.99980199999999997</v>
      </c>
      <c r="AF1826">
        <v>0.99990699999999999</v>
      </c>
      <c r="AG1826">
        <v>0.99995599999999996</v>
      </c>
      <c r="AH1826">
        <v>0.99997999999999998</v>
      </c>
      <c r="AI1826">
        <v>0.99999000000000005</v>
      </c>
      <c r="AJ1826">
        <v>0.99999499999999997</v>
      </c>
      <c r="AK1826">
        <v>0.99999800000000005</v>
      </c>
      <c r="AL1826">
        <v>0.99999899999999997</v>
      </c>
      <c r="AM1826">
        <v>1</v>
      </c>
      <c r="AN1826">
        <v>1</v>
      </c>
      <c r="AO1826">
        <v>1</v>
      </c>
      <c r="AP1826">
        <v>1</v>
      </c>
      <c r="AQ1826">
        <v>1</v>
      </c>
      <c r="AR1826">
        <v>1</v>
      </c>
      <c r="AS1826">
        <v>1</v>
      </c>
      <c r="AT1826">
        <v>1</v>
      </c>
      <c r="AU1826">
        <v>1</v>
      </c>
      <c r="AV1826">
        <v>1</v>
      </c>
      <c r="AW1826">
        <v>1</v>
      </c>
      <c r="AX1826">
        <v>1</v>
      </c>
      <c r="AY1826">
        <v>1</v>
      </c>
    </row>
    <row r="1827" spans="1:51" x14ac:dyDescent="0.3">
      <c r="A1827" t="s">
        <v>749</v>
      </c>
      <c r="B1827">
        <v>1</v>
      </c>
      <c r="C1827">
        <v>2014</v>
      </c>
      <c r="D1827">
        <v>1</v>
      </c>
      <c r="E1827" t="s">
        <v>1560</v>
      </c>
      <c r="F1827">
        <v>1</v>
      </c>
      <c r="G1827">
        <v>1</v>
      </c>
      <c r="H1827">
        <v>1</v>
      </c>
      <c r="I1827">
        <v>1</v>
      </c>
      <c r="J1827">
        <v>1</v>
      </c>
      <c r="K1827">
        <v>1</v>
      </c>
      <c r="L1827">
        <v>1</v>
      </c>
      <c r="M1827">
        <v>1</v>
      </c>
      <c r="N1827">
        <v>1</v>
      </c>
      <c r="O1827">
        <v>1</v>
      </c>
      <c r="P1827">
        <v>1</v>
      </c>
      <c r="Q1827">
        <v>1</v>
      </c>
      <c r="R1827">
        <v>1</v>
      </c>
      <c r="S1827">
        <v>1</v>
      </c>
      <c r="T1827">
        <v>1</v>
      </c>
      <c r="U1827">
        <v>1</v>
      </c>
      <c r="V1827">
        <v>1</v>
      </c>
      <c r="W1827">
        <v>1</v>
      </c>
      <c r="X1827">
        <v>1</v>
      </c>
      <c r="Y1827">
        <v>1</v>
      </c>
      <c r="Z1827">
        <v>1</v>
      </c>
      <c r="AA1827">
        <v>1</v>
      </c>
      <c r="AB1827">
        <v>1</v>
      </c>
      <c r="AC1827">
        <v>1</v>
      </c>
      <c r="AD1827">
        <v>1</v>
      </c>
      <c r="AE1827">
        <v>1</v>
      </c>
      <c r="AF1827">
        <v>1</v>
      </c>
      <c r="AG1827">
        <v>1</v>
      </c>
      <c r="AH1827">
        <v>1</v>
      </c>
      <c r="AI1827">
        <v>1</v>
      </c>
      <c r="AJ1827">
        <v>1</v>
      </c>
      <c r="AK1827">
        <v>1</v>
      </c>
      <c r="AL1827">
        <v>1</v>
      </c>
      <c r="AM1827">
        <v>1</v>
      </c>
      <c r="AN1827">
        <v>1</v>
      </c>
      <c r="AO1827">
        <v>1</v>
      </c>
      <c r="AP1827">
        <v>1</v>
      </c>
      <c r="AQ1827">
        <v>1</v>
      </c>
      <c r="AR1827">
        <v>1</v>
      </c>
      <c r="AS1827">
        <v>1</v>
      </c>
      <c r="AT1827">
        <v>1</v>
      </c>
      <c r="AU1827">
        <v>1</v>
      </c>
      <c r="AV1827">
        <v>1</v>
      </c>
      <c r="AW1827">
        <v>1</v>
      </c>
      <c r="AX1827">
        <v>1</v>
      </c>
      <c r="AY1827">
        <v>1</v>
      </c>
    </row>
    <row r="1828" spans="1:51" x14ac:dyDescent="0.3">
      <c r="A1828" t="s">
        <v>743</v>
      </c>
      <c r="B1828">
        <v>1</v>
      </c>
      <c r="C1828">
        <v>2014</v>
      </c>
      <c r="D1828">
        <v>1</v>
      </c>
      <c r="E1828" t="s">
        <v>1561</v>
      </c>
      <c r="F1828" s="2">
        <v>9.8038500000000005E-11</v>
      </c>
      <c r="G1828" s="2">
        <v>4.0965400000000001E-10</v>
      </c>
      <c r="H1828" s="2">
        <v>3.3602499999999998E-9</v>
      </c>
      <c r="I1828" s="2">
        <v>2.5437600000000001E-8</v>
      </c>
      <c r="J1828" s="2">
        <v>1.7765899999999999E-7</v>
      </c>
      <c r="K1828" s="2">
        <v>1.1444499999999999E-6</v>
      </c>
      <c r="L1828" s="2">
        <v>6.7969000000000001E-6</v>
      </c>
      <c r="M1828" s="2">
        <v>3.7182299999999998E-5</v>
      </c>
      <c r="N1828">
        <v>1.87002E-4</v>
      </c>
      <c r="O1828">
        <v>8.6122800000000002E-4</v>
      </c>
      <c r="P1828">
        <v>3.6029199999999999E-3</v>
      </c>
      <c r="Q1828">
        <v>1.3481E-2</v>
      </c>
      <c r="R1828">
        <v>4.3921599999999998E-2</v>
      </c>
      <c r="S1828">
        <v>0.120007</v>
      </c>
      <c r="T1828">
        <v>0.265598</v>
      </c>
      <c r="U1828">
        <v>0.47212199999999999</v>
      </c>
      <c r="V1828">
        <v>0.69100899999999998</v>
      </c>
      <c r="W1828">
        <v>0.86578200000000005</v>
      </c>
      <c r="X1828">
        <v>0.95939700000000006</v>
      </c>
      <c r="Y1828">
        <v>0.98171399999999998</v>
      </c>
      <c r="Z1828">
        <v>0.98804499999999995</v>
      </c>
      <c r="AA1828">
        <v>0.97803700000000005</v>
      </c>
      <c r="AB1828">
        <v>0.95441399999999998</v>
      </c>
      <c r="AC1828">
        <v>0.91934899999999997</v>
      </c>
      <c r="AD1828">
        <v>0.87468500000000005</v>
      </c>
      <c r="AE1828">
        <v>0.82219500000000001</v>
      </c>
      <c r="AF1828">
        <v>0.76367399999999996</v>
      </c>
      <c r="AG1828">
        <v>0.70093799999999995</v>
      </c>
      <c r="AH1828">
        <v>0.635772</v>
      </c>
      <c r="AI1828">
        <v>0.56987600000000005</v>
      </c>
      <c r="AJ1828">
        <v>0.50480000000000003</v>
      </c>
      <c r="AK1828">
        <v>0.44189499999999998</v>
      </c>
      <c r="AL1828">
        <v>0.38227899999999998</v>
      </c>
      <c r="AM1828">
        <v>0.326816</v>
      </c>
      <c r="AN1828">
        <v>0.27611400000000003</v>
      </c>
      <c r="AO1828">
        <v>0.23053399999999999</v>
      </c>
      <c r="AP1828">
        <v>0.190215</v>
      </c>
      <c r="AQ1828">
        <v>0.15510099999999999</v>
      </c>
      <c r="AR1828">
        <v>0.124983</v>
      </c>
      <c r="AS1828">
        <v>9.9528000000000005E-2</v>
      </c>
      <c r="AT1828">
        <v>7.8325500000000006E-2</v>
      </c>
      <c r="AU1828">
        <v>6.0914900000000001E-2</v>
      </c>
      <c r="AV1828">
        <v>4.6817200000000003E-2</v>
      </c>
      <c r="AW1828">
        <v>3.5559E-2</v>
      </c>
      <c r="AX1828">
        <v>2.6690499999999999E-2</v>
      </c>
      <c r="AY1828">
        <v>1.9798199999999998E-2</v>
      </c>
    </row>
    <row r="1829" spans="1:51" x14ac:dyDescent="0.3">
      <c r="A1829" t="s">
        <v>745</v>
      </c>
      <c r="B1829">
        <v>1</v>
      </c>
      <c r="C1829">
        <v>2014</v>
      </c>
      <c r="D1829">
        <v>1</v>
      </c>
      <c r="E1829" t="s">
        <v>1562</v>
      </c>
      <c r="F1829" s="2">
        <v>3.2235799999999998E-6</v>
      </c>
      <c r="G1829" s="2">
        <v>6.3182199999999996E-6</v>
      </c>
      <c r="H1829" s="2">
        <v>2.4311000000000002E-5</v>
      </c>
      <c r="I1829" s="2">
        <v>8.6336599999999996E-5</v>
      </c>
      <c r="J1829">
        <v>2.8292600000000002E-4</v>
      </c>
      <c r="K1829">
        <v>8.5548299999999998E-4</v>
      </c>
      <c r="L1829">
        <v>2.3867300000000001E-3</v>
      </c>
      <c r="M1829">
        <v>6.1439499999999996E-3</v>
      </c>
      <c r="N1829">
        <v>1.4592900000000001E-2</v>
      </c>
      <c r="O1829">
        <v>3.1980799999999997E-2</v>
      </c>
      <c r="P1829">
        <v>6.4667699999999995E-2</v>
      </c>
      <c r="Q1829">
        <v>0.120652</v>
      </c>
      <c r="R1829">
        <v>0.2077</v>
      </c>
      <c r="S1829">
        <v>0.32990399999999998</v>
      </c>
      <c r="T1829">
        <v>0.48349199999999998</v>
      </c>
      <c r="U1829">
        <v>0.65379699999999996</v>
      </c>
      <c r="V1829">
        <v>0.81573099999999998</v>
      </c>
      <c r="W1829">
        <v>0.93908000000000003</v>
      </c>
      <c r="X1829">
        <v>0.99749500000000002</v>
      </c>
      <c r="Y1829">
        <v>0.99999899999999997</v>
      </c>
      <c r="Z1829">
        <v>0.99667700000000004</v>
      </c>
      <c r="AA1829">
        <v>0.98204499999999995</v>
      </c>
      <c r="AB1829">
        <v>0.95624799999999999</v>
      </c>
      <c r="AC1829">
        <v>0.92017800000000005</v>
      </c>
      <c r="AD1829">
        <v>0.87505500000000003</v>
      </c>
      <c r="AE1829">
        <v>0.82235800000000003</v>
      </c>
      <c r="AF1829">
        <v>0.76374500000000001</v>
      </c>
      <c r="AG1829">
        <v>0.70096899999999995</v>
      </c>
      <c r="AH1829">
        <v>0.63578500000000004</v>
      </c>
      <c r="AI1829">
        <v>0.569882</v>
      </c>
      <c r="AJ1829">
        <v>0.50480199999999997</v>
      </c>
      <c r="AK1829">
        <v>0.44189600000000001</v>
      </c>
      <c r="AL1829">
        <v>0.38227899999999998</v>
      </c>
      <c r="AM1829">
        <v>0.326816</v>
      </c>
      <c r="AN1829">
        <v>0.27611400000000003</v>
      </c>
      <c r="AO1829">
        <v>0.23053399999999999</v>
      </c>
      <c r="AP1829">
        <v>0.190215</v>
      </c>
      <c r="AQ1829">
        <v>0.15510099999999999</v>
      </c>
      <c r="AR1829">
        <v>0.124983</v>
      </c>
      <c r="AS1829">
        <v>9.9528000000000005E-2</v>
      </c>
      <c r="AT1829">
        <v>7.8325500000000006E-2</v>
      </c>
      <c r="AU1829">
        <v>6.0914900000000001E-2</v>
      </c>
      <c r="AV1829">
        <v>4.6817200000000003E-2</v>
      </c>
      <c r="AW1829">
        <v>3.5559E-2</v>
      </c>
      <c r="AX1829">
        <v>2.6690499999999999E-2</v>
      </c>
      <c r="AY1829">
        <v>1.9798199999999998E-2</v>
      </c>
    </row>
    <row r="1830" spans="1:51" x14ac:dyDescent="0.3">
      <c r="A1830" t="s">
        <v>747</v>
      </c>
      <c r="B1830">
        <v>1</v>
      </c>
      <c r="C1830">
        <v>2015</v>
      </c>
      <c r="D1830">
        <v>1</v>
      </c>
      <c r="E1830" t="s">
        <v>1647</v>
      </c>
      <c r="F1830" s="2">
        <v>1.7253000000000001E-25</v>
      </c>
      <c r="G1830" s="2">
        <v>4.5587500000000001E-24</v>
      </c>
      <c r="H1830" s="2">
        <v>1.2045599999999999E-22</v>
      </c>
      <c r="I1830" s="2">
        <v>3.1828099999999999E-21</v>
      </c>
      <c r="J1830" s="2">
        <v>8.4099200000000002E-20</v>
      </c>
      <c r="K1830" s="2">
        <v>2.2221500000000002E-18</v>
      </c>
      <c r="L1830" s="2">
        <v>5.8715899999999994E-17</v>
      </c>
      <c r="M1830" s="2">
        <v>1.55145E-15</v>
      </c>
      <c r="N1830" s="2">
        <v>4.0994000000000003E-14</v>
      </c>
      <c r="O1830" s="2">
        <v>1.08318E-12</v>
      </c>
      <c r="P1830" s="2">
        <v>2.8620999999999999E-11</v>
      </c>
      <c r="Q1830" s="2">
        <v>7.5625099999999996E-10</v>
      </c>
      <c r="R1830" s="2">
        <v>1.9982400000000002E-8</v>
      </c>
      <c r="S1830" s="2">
        <v>5.2799500000000004E-7</v>
      </c>
      <c r="T1830" s="2">
        <v>1.3951000000000001E-5</v>
      </c>
      <c r="U1830">
        <v>3.6849700000000002E-4</v>
      </c>
      <c r="V1830">
        <v>9.6464299999999992E-3</v>
      </c>
      <c r="W1830">
        <v>0.20468900000000001</v>
      </c>
      <c r="X1830">
        <v>0.87180299999999999</v>
      </c>
      <c r="Y1830">
        <v>0.99446599999999996</v>
      </c>
      <c r="Z1830">
        <v>0.99978900000000004</v>
      </c>
      <c r="AA1830">
        <v>0.99999199999999999</v>
      </c>
      <c r="AB1830">
        <v>1</v>
      </c>
      <c r="AC1830">
        <v>1</v>
      </c>
      <c r="AD1830">
        <v>1</v>
      </c>
      <c r="AE1830">
        <v>1</v>
      </c>
      <c r="AF1830">
        <v>1</v>
      </c>
      <c r="AG1830">
        <v>1</v>
      </c>
      <c r="AH1830">
        <v>1</v>
      </c>
      <c r="AI1830">
        <v>1</v>
      </c>
      <c r="AJ1830">
        <v>1</v>
      </c>
      <c r="AK1830">
        <v>1</v>
      </c>
      <c r="AL1830">
        <v>1</v>
      </c>
      <c r="AM1830">
        <v>1</v>
      </c>
      <c r="AN1830">
        <v>1</v>
      </c>
      <c r="AO1830">
        <v>1</v>
      </c>
      <c r="AP1830">
        <v>1</v>
      </c>
      <c r="AQ1830">
        <v>1</v>
      </c>
      <c r="AR1830">
        <v>1</v>
      </c>
      <c r="AS1830">
        <v>1</v>
      </c>
      <c r="AT1830">
        <v>1</v>
      </c>
      <c r="AU1830">
        <v>1</v>
      </c>
      <c r="AV1830">
        <v>1</v>
      </c>
      <c r="AW1830">
        <v>1</v>
      </c>
      <c r="AX1830">
        <v>1</v>
      </c>
      <c r="AY1830">
        <v>1</v>
      </c>
    </row>
    <row r="1831" spans="1:51" x14ac:dyDescent="0.3">
      <c r="A1831" t="s">
        <v>749</v>
      </c>
      <c r="B1831">
        <v>1</v>
      </c>
      <c r="C1831">
        <v>2015</v>
      </c>
      <c r="D1831">
        <v>1</v>
      </c>
      <c r="E1831" t="s">
        <v>1648</v>
      </c>
      <c r="F1831">
        <v>1</v>
      </c>
      <c r="G1831">
        <v>1</v>
      </c>
      <c r="H1831">
        <v>1</v>
      </c>
      <c r="I1831">
        <v>1</v>
      </c>
      <c r="J1831">
        <v>1</v>
      </c>
      <c r="K1831">
        <v>1</v>
      </c>
      <c r="L1831">
        <v>1</v>
      </c>
      <c r="M1831">
        <v>1</v>
      </c>
      <c r="N1831">
        <v>1</v>
      </c>
      <c r="O1831">
        <v>1</v>
      </c>
      <c r="P1831">
        <v>1</v>
      </c>
      <c r="Q1831">
        <v>1</v>
      </c>
      <c r="R1831">
        <v>1</v>
      </c>
      <c r="S1831">
        <v>1</v>
      </c>
      <c r="T1831">
        <v>1</v>
      </c>
      <c r="U1831">
        <v>1</v>
      </c>
      <c r="V1831">
        <v>1</v>
      </c>
      <c r="W1831">
        <v>1</v>
      </c>
      <c r="X1831">
        <v>1</v>
      </c>
      <c r="Y1831">
        <v>1</v>
      </c>
      <c r="Z1831">
        <v>1</v>
      </c>
      <c r="AA1831">
        <v>1</v>
      </c>
      <c r="AB1831">
        <v>1</v>
      </c>
      <c r="AC1831">
        <v>1</v>
      </c>
      <c r="AD1831">
        <v>1</v>
      </c>
      <c r="AE1831">
        <v>1</v>
      </c>
      <c r="AF1831">
        <v>1</v>
      </c>
      <c r="AG1831">
        <v>1</v>
      </c>
      <c r="AH1831">
        <v>1</v>
      </c>
      <c r="AI1831">
        <v>1</v>
      </c>
      <c r="AJ1831">
        <v>1</v>
      </c>
      <c r="AK1831">
        <v>1</v>
      </c>
      <c r="AL1831">
        <v>1</v>
      </c>
      <c r="AM1831">
        <v>1</v>
      </c>
      <c r="AN1831">
        <v>1</v>
      </c>
      <c r="AO1831">
        <v>1</v>
      </c>
      <c r="AP1831">
        <v>1</v>
      </c>
      <c r="AQ1831">
        <v>1</v>
      </c>
      <c r="AR1831">
        <v>1</v>
      </c>
      <c r="AS1831">
        <v>1</v>
      </c>
      <c r="AT1831">
        <v>1</v>
      </c>
      <c r="AU1831">
        <v>1</v>
      </c>
      <c r="AV1831">
        <v>1</v>
      </c>
      <c r="AW1831">
        <v>1</v>
      </c>
      <c r="AX1831">
        <v>1</v>
      </c>
      <c r="AY1831">
        <v>1</v>
      </c>
    </row>
    <row r="1832" spans="1:51" x14ac:dyDescent="0.3">
      <c r="A1832" t="s">
        <v>743</v>
      </c>
      <c r="B1832">
        <v>1</v>
      </c>
      <c r="C1832">
        <v>2015</v>
      </c>
      <c r="D1832">
        <v>1</v>
      </c>
      <c r="E1832" t="s">
        <v>1649</v>
      </c>
      <c r="F1832" s="2">
        <v>3.00183E-34</v>
      </c>
      <c r="G1832" s="2">
        <v>1.5546200000000001E-32</v>
      </c>
      <c r="H1832" s="2">
        <v>4.2188999999999997E-31</v>
      </c>
      <c r="I1832" s="2">
        <v>1.14835E-29</v>
      </c>
      <c r="J1832" s="2">
        <v>3.1367299999999999E-28</v>
      </c>
      <c r="K1832" s="2">
        <v>8.6039700000000005E-27</v>
      </c>
      <c r="L1832" s="2">
        <v>2.3721300000000001E-25</v>
      </c>
      <c r="M1832" s="2">
        <v>6.6017899999999997E-24</v>
      </c>
      <c r="N1832" s="2">
        <v>2.05647E-22</v>
      </c>
      <c r="O1832" s="2">
        <v>2.10327E-20</v>
      </c>
      <c r="P1832" s="2">
        <v>8.8663600000000003E-18</v>
      </c>
      <c r="Q1832" s="2">
        <v>3.63139E-15</v>
      </c>
      <c r="R1832" s="2">
        <v>1.14113E-12</v>
      </c>
      <c r="S1832" s="2">
        <v>2.71404E-10</v>
      </c>
      <c r="T1832" s="2">
        <v>4.8812000000000001E-8</v>
      </c>
      <c r="U1832" s="2">
        <v>6.6357599999999998E-6</v>
      </c>
      <c r="V1832">
        <v>6.7601399999999996E-4</v>
      </c>
      <c r="W1832">
        <v>4.2209900000000002E-2</v>
      </c>
      <c r="X1832">
        <v>0.400005</v>
      </c>
      <c r="Y1832">
        <v>0.76764500000000002</v>
      </c>
      <c r="Z1832">
        <v>0.98175299999999999</v>
      </c>
      <c r="AA1832">
        <v>0.99999099999999996</v>
      </c>
      <c r="AB1832">
        <v>0.99772499999999997</v>
      </c>
      <c r="AC1832">
        <v>0.98458599999999996</v>
      </c>
      <c r="AD1832">
        <v>0.96019399999999999</v>
      </c>
      <c r="AE1832">
        <v>0.92539300000000002</v>
      </c>
      <c r="AF1832">
        <v>0.88136499999999995</v>
      </c>
      <c r="AG1832">
        <v>0.82955900000000005</v>
      </c>
      <c r="AH1832">
        <v>0.77161500000000005</v>
      </c>
      <c r="AI1832">
        <v>0.70927799999999996</v>
      </c>
      <c r="AJ1832">
        <v>0.64431000000000005</v>
      </c>
      <c r="AK1832">
        <v>0.57840899999999995</v>
      </c>
      <c r="AL1832">
        <v>0.51314199999999999</v>
      </c>
      <c r="AM1832">
        <v>0.44988499999999998</v>
      </c>
      <c r="AN1832">
        <v>0.38978800000000002</v>
      </c>
      <c r="AO1832">
        <v>0.33374700000000002</v>
      </c>
      <c r="AP1832">
        <v>0.28240199999999999</v>
      </c>
      <c r="AQ1832">
        <v>0.23614599999999999</v>
      </c>
      <c r="AR1832">
        <v>0.19514500000000001</v>
      </c>
      <c r="AS1832">
        <v>0.15936500000000001</v>
      </c>
      <c r="AT1832">
        <v>0.12861600000000001</v>
      </c>
      <c r="AU1832">
        <v>0.102578</v>
      </c>
      <c r="AV1832">
        <v>8.0849799999999999E-2</v>
      </c>
      <c r="AW1832">
        <v>6.2974600000000006E-2</v>
      </c>
      <c r="AX1832">
        <v>4.8474499999999997E-2</v>
      </c>
      <c r="AY1832">
        <v>3.6874299999999999E-2</v>
      </c>
    </row>
    <row r="1833" spans="1:51" x14ac:dyDescent="0.3">
      <c r="A1833" t="s">
        <v>745</v>
      </c>
      <c r="B1833">
        <v>1</v>
      </c>
      <c r="C1833">
        <v>2015</v>
      </c>
      <c r="D1833">
        <v>1</v>
      </c>
      <c r="E1833" t="s">
        <v>1650</v>
      </c>
      <c r="F1833" s="2">
        <v>1.7398900000000001E-9</v>
      </c>
      <c r="G1833" s="2">
        <v>3.4101900000000002E-9</v>
      </c>
      <c r="H1833" s="2">
        <v>3.50245E-9</v>
      </c>
      <c r="I1833" s="2">
        <v>3.6079800000000002E-9</v>
      </c>
      <c r="J1833" s="2">
        <v>3.7297900000000002E-9</v>
      </c>
      <c r="K1833" s="2">
        <v>3.8719000000000002E-9</v>
      </c>
      <c r="L1833" s="2">
        <v>4.0400000000000001E-9</v>
      </c>
      <c r="M1833" s="2">
        <v>4.2552400000000003E-9</v>
      </c>
      <c r="N1833" s="2">
        <v>5.0165099999999997E-9</v>
      </c>
      <c r="O1833" s="2">
        <v>1.9417500000000002E-8</v>
      </c>
      <c r="P1833" s="2">
        <v>3.0978600000000002E-7</v>
      </c>
      <c r="Q1833" s="2">
        <v>4.8018299999999999E-6</v>
      </c>
      <c r="R1833" s="2">
        <v>5.71066E-5</v>
      </c>
      <c r="S1833">
        <v>5.1402800000000003E-4</v>
      </c>
      <c r="T1833">
        <v>3.4988100000000002E-3</v>
      </c>
      <c r="U1833">
        <v>1.8007599999999999E-2</v>
      </c>
      <c r="V1833">
        <v>7.0079299999999997E-2</v>
      </c>
      <c r="W1833">
        <v>0.20621500000000001</v>
      </c>
      <c r="X1833">
        <v>0.45882499999999998</v>
      </c>
      <c r="Y1833">
        <v>0.77191699999999996</v>
      </c>
      <c r="Z1833">
        <v>0.98196000000000006</v>
      </c>
      <c r="AA1833">
        <v>0.99999899999999997</v>
      </c>
      <c r="AB1833">
        <v>0.99772499999999997</v>
      </c>
      <c r="AC1833">
        <v>0.98458599999999996</v>
      </c>
      <c r="AD1833">
        <v>0.96019399999999999</v>
      </c>
      <c r="AE1833">
        <v>0.92539300000000002</v>
      </c>
      <c r="AF1833">
        <v>0.88136499999999995</v>
      </c>
      <c r="AG1833">
        <v>0.82955900000000005</v>
      </c>
      <c r="AH1833">
        <v>0.77161500000000005</v>
      </c>
      <c r="AI1833">
        <v>0.70927799999999996</v>
      </c>
      <c r="AJ1833">
        <v>0.64431000000000005</v>
      </c>
      <c r="AK1833">
        <v>0.57840899999999995</v>
      </c>
      <c r="AL1833">
        <v>0.51314199999999999</v>
      </c>
      <c r="AM1833">
        <v>0.44988499999999998</v>
      </c>
      <c r="AN1833">
        <v>0.38978800000000002</v>
      </c>
      <c r="AO1833">
        <v>0.33374700000000002</v>
      </c>
      <c r="AP1833">
        <v>0.28240199999999999</v>
      </c>
      <c r="AQ1833">
        <v>0.23614599999999999</v>
      </c>
      <c r="AR1833">
        <v>0.19514500000000001</v>
      </c>
      <c r="AS1833">
        <v>0.15936500000000001</v>
      </c>
      <c r="AT1833">
        <v>0.12861600000000001</v>
      </c>
      <c r="AU1833">
        <v>0.102578</v>
      </c>
      <c r="AV1833">
        <v>8.0849799999999999E-2</v>
      </c>
      <c r="AW1833">
        <v>6.2974600000000006E-2</v>
      </c>
      <c r="AX1833">
        <v>4.8474499999999997E-2</v>
      </c>
      <c r="AY1833">
        <v>3.6874299999999999E-2</v>
      </c>
    </row>
    <row r="1834" spans="1:51" x14ac:dyDescent="0.3">
      <c r="A1834" t="s">
        <v>747</v>
      </c>
      <c r="B1834">
        <v>1</v>
      </c>
      <c r="C1834">
        <v>2018</v>
      </c>
      <c r="D1834">
        <v>1</v>
      </c>
      <c r="E1834" t="s">
        <v>1773</v>
      </c>
      <c r="F1834" s="2">
        <v>1.7253000000000001E-25</v>
      </c>
      <c r="G1834" s="2">
        <v>4.5587500000000001E-24</v>
      </c>
      <c r="H1834" s="2">
        <v>1.2045599999999999E-22</v>
      </c>
      <c r="I1834" s="2">
        <v>3.1828099999999999E-21</v>
      </c>
      <c r="J1834" s="2">
        <v>8.4099200000000002E-20</v>
      </c>
      <c r="K1834" s="2">
        <v>2.2221500000000002E-18</v>
      </c>
      <c r="L1834" s="2">
        <v>5.8715899999999994E-17</v>
      </c>
      <c r="M1834" s="2">
        <v>1.55145E-15</v>
      </c>
      <c r="N1834" s="2">
        <v>4.0994000000000003E-14</v>
      </c>
      <c r="O1834" s="2">
        <v>1.08318E-12</v>
      </c>
      <c r="P1834" s="2">
        <v>2.8620999999999999E-11</v>
      </c>
      <c r="Q1834" s="2">
        <v>7.5625099999999996E-10</v>
      </c>
      <c r="R1834" s="2">
        <v>1.9982400000000002E-8</v>
      </c>
      <c r="S1834" s="2">
        <v>5.2799500000000004E-7</v>
      </c>
      <c r="T1834" s="2">
        <v>1.3951000000000001E-5</v>
      </c>
      <c r="U1834">
        <v>3.6849700000000002E-4</v>
      </c>
      <c r="V1834">
        <v>9.6464299999999992E-3</v>
      </c>
      <c r="W1834">
        <v>0.20468900000000001</v>
      </c>
      <c r="X1834">
        <v>0.87180299999999999</v>
      </c>
      <c r="Y1834">
        <v>0.99446599999999996</v>
      </c>
      <c r="Z1834">
        <v>0.99978900000000004</v>
      </c>
      <c r="AA1834">
        <v>0.99999199999999999</v>
      </c>
      <c r="AB1834">
        <v>1</v>
      </c>
      <c r="AC1834">
        <v>1</v>
      </c>
      <c r="AD1834">
        <v>1</v>
      </c>
      <c r="AE1834">
        <v>1</v>
      </c>
      <c r="AF1834">
        <v>1</v>
      </c>
      <c r="AG1834">
        <v>1</v>
      </c>
      <c r="AH1834">
        <v>1</v>
      </c>
      <c r="AI1834">
        <v>1</v>
      </c>
      <c r="AJ1834">
        <v>1</v>
      </c>
      <c r="AK1834">
        <v>1</v>
      </c>
      <c r="AL1834">
        <v>1</v>
      </c>
      <c r="AM1834">
        <v>1</v>
      </c>
      <c r="AN1834">
        <v>1</v>
      </c>
      <c r="AO1834">
        <v>1</v>
      </c>
      <c r="AP1834">
        <v>1</v>
      </c>
      <c r="AQ1834">
        <v>1</v>
      </c>
      <c r="AR1834">
        <v>1</v>
      </c>
      <c r="AS1834">
        <v>1</v>
      </c>
      <c r="AT1834">
        <v>1</v>
      </c>
      <c r="AU1834">
        <v>1</v>
      </c>
      <c r="AV1834">
        <v>1</v>
      </c>
      <c r="AW1834">
        <v>1</v>
      </c>
      <c r="AX1834">
        <v>1</v>
      </c>
      <c r="AY1834">
        <v>1</v>
      </c>
    </row>
    <row r="1835" spans="1:51" x14ac:dyDescent="0.3">
      <c r="A1835" t="s">
        <v>749</v>
      </c>
      <c r="B1835">
        <v>1</v>
      </c>
      <c r="C1835">
        <v>2018</v>
      </c>
      <c r="D1835">
        <v>1</v>
      </c>
      <c r="E1835" t="s">
        <v>1774</v>
      </c>
      <c r="F1835">
        <v>1</v>
      </c>
      <c r="G1835">
        <v>1</v>
      </c>
      <c r="H1835">
        <v>1</v>
      </c>
      <c r="I1835">
        <v>1</v>
      </c>
      <c r="J1835">
        <v>1</v>
      </c>
      <c r="K1835">
        <v>1</v>
      </c>
      <c r="L1835">
        <v>1</v>
      </c>
      <c r="M1835">
        <v>1</v>
      </c>
      <c r="N1835">
        <v>1</v>
      </c>
      <c r="O1835">
        <v>1</v>
      </c>
      <c r="P1835">
        <v>1</v>
      </c>
      <c r="Q1835">
        <v>1</v>
      </c>
      <c r="R1835">
        <v>1</v>
      </c>
      <c r="S1835">
        <v>1</v>
      </c>
      <c r="T1835">
        <v>1</v>
      </c>
      <c r="U1835">
        <v>1</v>
      </c>
      <c r="V1835">
        <v>1</v>
      </c>
      <c r="W1835">
        <v>1</v>
      </c>
      <c r="X1835">
        <v>1</v>
      </c>
      <c r="Y1835">
        <v>1</v>
      </c>
      <c r="Z1835">
        <v>1</v>
      </c>
      <c r="AA1835">
        <v>1</v>
      </c>
      <c r="AB1835">
        <v>1</v>
      </c>
      <c r="AC1835">
        <v>1</v>
      </c>
      <c r="AD1835">
        <v>1</v>
      </c>
      <c r="AE1835">
        <v>1</v>
      </c>
      <c r="AF1835">
        <v>1</v>
      </c>
      <c r="AG1835">
        <v>1</v>
      </c>
      <c r="AH1835">
        <v>1</v>
      </c>
      <c r="AI1835">
        <v>1</v>
      </c>
      <c r="AJ1835">
        <v>1</v>
      </c>
      <c r="AK1835">
        <v>1</v>
      </c>
      <c r="AL1835">
        <v>1</v>
      </c>
      <c r="AM1835">
        <v>1</v>
      </c>
      <c r="AN1835">
        <v>1</v>
      </c>
      <c r="AO1835">
        <v>1</v>
      </c>
      <c r="AP1835">
        <v>1</v>
      </c>
      <c r="AQ1835">
        <v>1</v>
      </c>
      <c r="AR1835">
        <v>1</v>
      </c>
      <c r="AS1835">
        <v>1</v>
      </c>
      <c r="AT1835">
        <v>1</v>
      </c>
      <c r="AU1835">
        <v>1</v>
      </c>
      <c r="AV1835">
        <v>1</v>
      </c>
      <c r="AW1835">
        <v>1</v>
      </c>
      <c r="AX1835">
        <v>1</v>
      </c>
      <c r="AY1835">
        <v>1</v>
      </c>
    </row>
    <row r="1836" spans="1:51" x14ac:dyDescent="0.3">
      <c r="A1836" t="s">
        <v>743</v>
      </c>
      <c r="B1836">
        <v>1</v>
      </c>
      <c r="C1836">
        <v>2018</v>
      </c>
      <c r="D1836">
        <v>1</v>
      </c>
      <c r="E1836" t="s">
        <v>1690</v>
      </c>
      <c r="F1836" s="2">
        <v>3.00183E-34</v>
      </c>
      <c r="G1836" s="2">
        <v>1.5546200000000001E-32</v>
      </c>
      <c r="H1836" s="2">
        <v>4.2188999999999997E-31</v>
      </c>
      <c r="I1836" s="2">
        <v>1.14835E-29</v>
      </c>
      <c r="J1836" s="2">
        <v>3.1367299999999999E-28</v>
      </c>
      <c r="K1836" s="2">
        <v>8.6039700000000005E-27</v>
      </c>
      <c r="L1836" s="2">
        <v>2.3721300000000001E-25</v>
      </c>
      <c r="M1836" s="2">
        <v>6.6017899999999997E-24</v>
      </c>
      <c r="N1836" s="2">
        <v>2.05647E-22</v>
      </c>
      <c r="O1836" s="2">
        <v>2.10327E-20</v>
      </c>
      <c r="P1836" s="2">
        <v>8.8663600000000003E-18</v>
      </c>
      <c r="Q1836" s="2">
        <v>3.63139E-15</v>
      </c>
      <c r="R1836" s="2">
        <v>1.14113E-12</v>
      </c>
      <c r="S1836" s="2">
        <v>2.71404E-10</v>
      </c>
      <c r="T1836" s="2">
        <v>4.8812000000000001E-8</v>
      </c>
      <c r="U1836" s="2">
        <v>6.6357599999999998E-6</v>
      </c>
      <c r="V1836">
        <v>6.7601399999999996E-4</v>
      </c>
      <c r="W1836">
        <v>4.2209900000000002E-2</v>
      </c>
      <c r="X1836">
        <v>0.400005</v>
      </c>
      <c r="Y1836">
        <v>0.76764500000000002</v>
      </c>
      <c r="Z1836">
        <v>0.98175299999999999</v>
      </c>
      <c r="AA1836">
        <v>0.99999099999999996</v>
      </c>
      <c r="AB1836">
        <v>0.99772499999999997</v>
      </c>
      <c r="AC1836">
        <v>0.98458599999999996</v>
      </c>
      <c r="AD1836">
        <v>0.96019399999999999</v>
      </c>
      <c r="AE1836">
        <v>0.92539300000000002</v>
      </c>
      <c r="AF1836">
        <v>0.88136499999999995</v>
      </c>
      <c r="AG1836">
        <v>0.82955900000000005</v>
      </c>
      <c r="AH1836">
        <v>0.77161500000000005</v>
      </c>
      <c r="AI1836">
        <v>0.70927799999999996</v>
      </c>
      <c r="AJ1836">
        <v>0.64431000000000005</v>
      </c>
      <c r="AK1836">
        <v>0.57840899999999995</v>
      </c>
      <c r="AL1836">
        <v>0.51314199999999999</v>
      </c>
      <c r="AM1836">
        <v>0.44988499999999998</v>
      </c>
      <c r="AN1836">
        <v>0.38978800000000002</v>
      </c>
      <c r="AO1836">
        <v>0.33374700000000002</v>
      </c>
      <c r="AP1836">
        <v>0.28240199999999999</v>
      </c>
      <c r="AQ1836">
        <v>0.23614599999999999</v>
      </c>
      <c r="AR1836">
        <v>0.19514500000000001</v>
      </c>
      <c r="AS1836">
        <v>0.15936500000000001</v>
      </c>
      <c r="AT1836">
        <v>0.12861600000000001</v>
      </c>
      <c r="AU1836">
        <v>0.102578</v>
      </c>
      <c r="AV1836">
        <v>8.0849799999999999E-2</v>
      </c>
      <c r="AW1836">
        <v>6.2974600000000006E-2</v>
      </c>
      <c r="AX1836">
        <v>4.8474499999999997E-2</v>
      </c>
      <c r="AY1836">
        <v>3.6874299999999999E-2</v>
      </c>
    </row>
    <row r="1837" spans="1:51" x14ac:dyDescent="0.3">
      <c r="A1837" t="s">
        <v>745</v>
      </c>
      <c r="B1837">
        <v>1</v>
      </c>
      <c r="C1837">
        <v>2018</v>
      </c>
      <c r="D1837">
        <v>1</v>
      </c>
      <c r="E1837" t="s">
        <v>1691</v>
      </c>
      <c r="F1837" s="2">
        <v>1.7398900000000001E-9</v>
      </c>
      <c r="G1837" s="2">
        <v>3.4101900000000002E-9</v>
      </c>
      <c r="H1837" s="2">
        <v>3.50245E-9</v>
      </c>
      <c r="I1837" s="2">
        <v>3.6079800000000002E-9</v>
      </c>
      <c r="J1837" s="2">
        <v>3.7297900000000002E-9</v>
      </c>
      <c r="K1837" s="2">
        <v>3.8719000000000002E-9</v>
      </c>
      <c r="L1837" s="2">
        <v>4.0400000000000001E-9</v>
      </c>
      <c r="M1837" s="2">
        <v>4.2552400000000003E-9</v>
      </c>
      <c r="N1837" s="2">
        <v>5.0165099999999997E-9</v>
      </c>
      <c r="O1837" s="2">
        <v>1.9417500000000002E-8</v>
      </c>
      <c r="P1837" s="2">
        <v>3.0978600000000002E-7</v>
      </c>
      <c r="Q1837" s="2">
        <v>4.8018299999999999E-6</v>
      </c>
      <c r="R1837" s="2">
        <v>5.71066E-5</v>
      </c>
      <c r="S1837">
        <v>5.1402800000000003E-4</v>
      </c>
      <c r="T1837">
        <v>3.4988100000000002E-3</v>
      </c>
      <c r="U1837">
        <v>1.8007599999999999E-2</v>
      </c>
      <c r="V1837">
        <v>7.0079299999999997E-2</v>
      </c>
      <c r="W1837">
        <v>0.20621500000000001</v>
      </c>
      <c r="X1837">
        <v>0.45882499999999998</v>
      </c>
      <c r="Y1837">
        <v>0.77191699999999996</v>
      </c>
      <c r="Z1837">
        <v>0.98196000000000006</v>
      </c>
      <c r="AA1837">
        <v>0.99999899999999997</v>
      </c>
      <c r="AB1837">
        <v>0.99772499999999997</v>
      </c>
      <c r="AC1837">
        <v>0.98458599999999996</v>
      </c>
      <c r="AD1837">
        <v>0.96019399999999999</v>
      </c>
      <c r="AE1837">
        <v>0.92539300000000002</v>
      </c>
      <c r="AF1837">
        <v>0.88136499999999995</v>
      </c>
      <c r="AG1837">
        <v>0.82955900000000005</v>
      </c>
      <c r="AH1837">
        <v>0.77161500000000005</v>
      </c>
      <c r="AI1837">
        <v>0.70927799999999996</v>
      </c>
      <c r="AJ1837">
        <v>0.64431000000000005</v>
      </c>
      <c r="AK1837">
        <v>0.57840899999999995</v>
      </c>
      <c r="AL1837">
        <v>0.51314199999999999</v>
      </c>
      <c r="AM1837">
        <v>0.44988499999999998</v>
      </c>
      <c r="AN1837">
        <v>0.38978800000000002</v>
      </c>
      <c r="AO1837">
        <v>0.33374700000000002</v>
      </c>
      <c r="AP1837">
        <v>0.28240199999999999</v>
      </c>
      <c r="AQ1837">
        <v>0.23614599999999999</v>
      </c>
      <c r="AR1837">
        <v>0.19514500000000001</v>
      </c>
      <c r="AS1837">
        <v>0.15936500000000001</v>
      </c>
      <c r="AT1837">
        <v>0.12861600000000001</v>
      </c>
      <c r="AU1837">
        <v>0.102578</v>
      </c>
      <c r="AV1837">
        <v>8.0849799999999999E-2</v>
      </c>
      <c r="AW1837">
        <v>6.2974600000000006E-2</v>
      </c>
      <c r="AX1837">
        <v>4.8474499999999997E-2</v>
      </c>
      <c r="AY1837">
        <v>3.6874299999999999E-2</v>
      </c>
    </row>
    <row r="1838" spans="1:51" x14ac:dyDescent="0.3">
      <c r="A1838" t="s">
        <v>743</v>
      </c>
      <c r="B1838">
        <v>1</v>
      </c>
      <c r="C1838">
        <v>2019</v>
      </c>
      <c r="D1838">
        <v>1</v>
      </c>
      <c r="E1838" t="s">
        <v>1775</v>
      </c>
      <c r="F1838" s="2">
        <v>1.9607700000000001E-11</v>
      </c>
      <c r="G1838" s="2">
        <v>8.1930699999999999E-11</v>
      </c>
      <c r="H1838" s="2">
        <v>6.7204999999999997E-10</v>
      </c>
      <c r="I1838" s="2">
        <v>5.0875099999999999E-9</v>
      </c>
      <c r="J1838" s="2">
        <v>3.5531899999999998E-8</v>
      </c>
      <c r="K1838" s="2">
        <v>2.2889000000000001E-7</v>
      </c>
      <c r="L1838" s="2">
        <v>1.3593799999999999E-6</v>
      </c>
      <c r="M1838" s="2">
        <v>7.4364700000000003E-6</v>
      </c>
      <c r="N1838" s="2">
        <v>3.7400400000000002E-5</v>
      </c>
      <c r="O1838">
        <v>1.72246E-4</v>
      </c>
      <c r="P1838">
        <v>7.2058300000000001E-4</v>
      </c>
      <c r="Q1838">
        <v>2.6962000000000002E-3</v>
      </c>
      <c r="R1838">
        <v>8.78432E-3</v>
      </c>
      <c r="S1838">
        <v>2.4001399999999999E-2</v>
      </c>
      <c r="T1838">
        <v>5.3119699999999999E-2</v>
      </c>
      <c r="U1838">
        <v>9.4429700000000005E-2</v>
      </c>
      <c r="V1838">
        <v>0.13874300000000001</v>
      </c>
      <c r="W1838">
        <v>0.206924</v>
      </c>
      <c r="X1838">
        <v>0.51188299999999998</v>
      </c>
      <c r="Y1838">
        <v>0.81045900000000004</v>
      </c>
      <c r="Z1838">
        <v>0.98301099999999997</v>
      </c>
      <c r="AA1838">
        <v>0.99560000000000004</v>
      </c>
      <c r="AB1838">
        <v>0.989062</v>
      </c>
      <c r="AC1838">
        <v>0.97153900000000004</v>
      </c>
      <c r="AD1838">
        <v>0.94309200000000004</v>
      </c>
      <c r="AE1838">
        <v>0.90475300000000003</v>
      </c>
      <c r="AF1838">
        <v>0.85782700000000001</v>
      </c>
      <c r="AG1838">
        <v>0.80383499999999997</v>
      </c>
      <c r="AH1838">
        <v>0.74444699999999997</v>
      </c>
      <c r="AI1838">
        <v>0.68139799999999995</v>
      </c>
      <c r="AJ1838">
        <v>0.61640799999999996</v>
      </c>
      <c r="AK1838">
        <v>0.55110599999999998</v>
      </c>
      <c r="AL1838">
        <v>0.48696899999999999</v>
      </c>
      <c r="AM1838">
        <v>0.42527100000000001</v>
      </c>
      <c r="AN1838">
        <v>0.36705300000000002</v>
      </c>
      <c r="AO1838">
        <v>0.31310399999999999</v>
      </c>
      <c r="AP1838">
        <v>0.26396500000000001</v>
      </c>
      <c r="AQ1838">
        <v>0.21993699999999999</v>
      </c>
      <c r="AR1838">
        <v>0.181112</v>
      </c>
      <c r="AS1838">
        <v>0.147398</v>
      </c>
      <c r="AT1838">
        <v>0.118558</v>
      </c>
      <c r="AU1838">
        <v>9.4245599999999999E-2</v>
      </c>
      <c r="AV1838">
        <v>7.4043300000000006E-2</v>
      </c>
      <c r="AW1838">
        <v>5.7491500000000001E-2</v>
      </c>
      <c r="AX1838">
        <v>4.4117700000000003E-2</v>
      </c>
      <c r="AY1838">
        <v>3.3459099999999999E-2</v>
      </c>
    </row>
    <row r="1839" spans="1:51" x14ac:dyDescent="0.3">
      <c r="A1839" t="s">
        <v>745</v>
      </c>
      <c r="B1839">
        <v>1</v>
      </c>
      <c r="C1839">
        <v>2019</v>
      </c>
      <c r="D1839">
        <v>1</v>
      </c>
      <c r="E1839" t="s">
        <v>1776</v>
      </c>
      <c r="F1839" s="2">
        <v>6.4610899999999998E-7</v>
      </c>
      <c r="G1839" s="2">
        <v>1.2663700000000001E-6</v>
      </c>
      <c r="H1839" s="2">
        <v>4.8649900000000002E-6</v>
      </c>
      <c r="I1839" s="2">
        <v>1.7270199999999999E-5</v>
      </c>
      <c r="J1839" s="2">
        <v>5.6588200000000001E-5</v>
      </c>
      <c r="K1839">
        <v>1.7110000000000001E-4</v>
      </c>
      <c r="L1839">
        <v>4.7734900000000001E-4</v>
      </c>
      <c r="M1839">
        <v>1.22879E-3</v>
      </c>
      <c r="N1839">
        <v>2.91859E-3</v>
      </c>
      <c r="O1839">
        <v>6.3961799999999996E-3</v>
      </c>
      <c r="P1839">
        <v>1.2933800000000001E-2</v>
      </c>
      <c r="Q1839">
        <v>2.4134300000000001E-2</v>
      </c>
      <c r="R1839">
        <v>4.1585700000000003E-2</v>
      </c>
      <c r="S1839">
        <v>6.6392000000000007E-2</v>
      </c>
      <c r="T1839">
        <v>9.9497500000000003E-2</v>
      </c>
      <c r="U1839">
        <v>0.14516499999999999</v>
      </c>
      <c r="V1839">
        <v>0.21920999999999999</v>
      </c>
      <c r="W1839">
        <v>0.35278799999999999</v>
      </c>
      <c r="X1839">
        <v>0.56655900000000003</v>
      </c>
      <c r="Y1839">
        <v>0.81753399999999998</v>
      </c>
      <c r="Z1839">
        <v>0.98490299999999997</v>
      </c>
      <c r="AA1839">
        <v>0.99640799999999996</v>
      </c>
      <c r="AB1839">
        <v>0.98943000000000003</v>
      </c>
      <c r="AC1839">
        <v>0.97170500000000004</v>
      </c>
      <c r="AD1839">
        <v>0.94316599999999995</v>
      </c>
      <c r="AE1839">
        <v>0.90478599999999998</v>
      </c>
      <c r="AF1839">
        <v>0.85784099999999996</v>
      </c>
      <c r="AG1839">
        <v>0.80384100000000003</v>
      </c>
      <c r="AH1839">
        <v>0.74444900000000003</v>
      </c>
      <c r="AI1839">
        <v>0.68139899999999998</v>
      </c>
      <c r="AJ1839">
        <v>0.61640799999999996</v>
      </c>
      <c r="AK1839">
        <v>0.55110599999999998</v>
      </c>
      <c r="AL1839">
        <v>0.48696899999999999</v>
      </c>
      <c r="AM1839">
        <v>0.42527100000000001</v>
      </c>
      <c r="AN1839">
        <v>0.36705300000000002</v>
      </c>
      <c r="AO1839">
        <v>0.31310399999999999</v>
      </c>
      <c r="AP1839">
        <v>0.26396500000000001</v>
      </c>
      <c r="AQ1839">
        <v>0.21993699999999999</v>
      </c>
      <c r="AR1839">
        <v>0.181112</v>
      </c>
      <c r="AS1839">
        <v>0.147398</v>
      </c>
      <c r="AT1839">
        <v>0.118558</v>
      </c>
      <c r="AU1839">
        <v>9.4245599999999999E-2</v>
      </c>
      <c r="AV1839">
        <v>7.4043300000000006E-2</v>
      </c>
      <c r="AW1839">
        <v>5.7491500000000001E-2</v>
      </c>
      <c r="AX1839">
        <v>4.4117700000000003E-2</v>
      </c>
      <c r="AY1839">
        <v>3.3459099999999999E-2</v>
      </c>
    </row>
    <row r="1840" spans="1:51" x14ac:dyDescent="0.3">
      <c r="A1840" t="s">
        <v>743</v>
      </c>
      <c r="B1840">
        <v>2</v>
      </c>
      <c r="C1840">
        <v>1982</v>
      </c>
      <c r="D1840">
        <v>1</v>
      </c>
      <c r="E1840" t="s">
        <v>753</v>
      </c>
      <c r="F1840" s="2">
        <v>1.02805E-25</v>
      </c>
      <c r="G1840" s="2">
        <v>2.38447E-24</v>
      </c>
      <c r="H1840" s="2">
        <v>5.5305600000000005E-23</v>
      </c>
      <c r="I1840" s="2">
        <v>1.28277E-21</v>
      </c>
      <c r="J1840" s="2">
        <v>2.97526E-20</v>
      </c>
      <c r="K1840" s="2">
        <v>6.9008699999999998E-19</v>
      </c>
      <c r="L1840" s="2">
        <v>1.6005999999999999E-17</v>
      </c>
      <c r="M1840" s="2">
        <v>3.7124400000000001E-16</v>
      </c>
      <c r="N1840" s="2">
        <v>8.6106899999999995E-15</v>
      </c>
      <c r="O1840" s="2">
        <v>1.9971799999999999E-13</v>
      </c>
      <c r="P1840" s="2">
        <v>4.6322699999999996E-12</v>
      </c>
      <c r="Q1840" s="2">
        <v>1.07442E-10</v>
      </c>
      <c r="R1840" s="2">
        <v>2.49201E-9</v>
      </c>
      <c r="S1840" s="2">
        <v>5.78001E-8</v>
      </c>
      <c r="T1840" s="2">
        <v>1.34062E-6</v>
      </c>
      <c r="U1840" s="2">
        <v>3.1093600000000003E-5</v>
      </c>
      <c r="V1840">
        <v>7.2069300000000001E-4</v>
      </c>
      <c r="W1840">
        <v>1.6452700000000001E-2</v>
      </c>
      <c r="X1840">
        <v>0.27953299999999998</v>
      </c>
      <c r="Y1840">
        <v>0.89999099999999999</v>
      </c>
      <c r="Z1840">
        <v>0.99523200000000001</v>
      </c>
      <c r="AA1840">
        <v>0.99979300000000004</v>
      </c>
      <c r="AB1840">
        <v>0.99999099999999996</v>
      </c>
      <c r="AC1840">
        <v>1</v>
      </c>
      <c r="AD1840">
        <v>1</v>
      </c>
      <c r="AE1840">
        <v>1</v>
      </c>
      <c r="AF1840">
        <v>1</v>
      </c>
      <c r="AG1840">
        <v>1</v>
      </c>
      <c r="AH1840">
        <v>1</v>
      </c>
      <c r="AI1840">
        <v>1</v>
      </c>
      <c r="AJ1840">
        <v>1</v>
      </c>
      <c r="AK1840">
        <v>1</v>
      </c>
      <c r="AL1840">
        <v>1</v>
      </c>
      <c r="AM1840">
        <v>1</v>
      </c>
      <c r="AN1840">
        <v>1</v>
      </c>
      <c r="AO1840">
        <v>1</v>
      </c>
      <c r="AP1840">
        <v>1</v>
      </c>
      <c r="AQ1840">
        <v>1</v>
      </c>
      <c r="AR1840">
        <v>1</v>
      </c>
      <c r="AS1840">
        <v>1</v>
      </c>
      <c r="AT1840">
        <v>1</v>
      </c>
      <c r="AU1840">
        <v>1</v>
      </c>
      <c r="AV1840">
        <v>1</v>
      </c>
      <c r="AW1840">
        <v>1</v>
      </c>
      <c r="AX1840">
        <v>1</v>
      </c>
      <c r="AY1840">
        <v>1</v>
      </c>
    </row>
    <row r="1841" spans="1:51" x14ac:dyDescent="0.3">
      <c r="A1841" t="s">
        <v>745</v>
      </c>
      <c r="B1841">
        <v>2</v>
      </c>
      <c r="C1841">
        <v>1982</v>
      </c>
      <c r="D1841">
        <v>1</v>
      </c>
      <c r="E1841" t="s">
        <v>754</v>
      </c>
      <c r="F1841" s="2">
        <v>1.02805E-25</v>
      </c>
      <c r="G1841" s="2">
        <v>2.38447E-24</v>
      </c>
      <c r="H1841" s="2">
        <v>5.5305600000000005E-23</v>
      </c>
      <c r="I1841" s="2">
        <v>1.28277E-21</v>
      </c>
      <c r="J1841" s="2">
        <v>2.97526E-20</v>
      </c>
      <c r="K1841" s="2">
        <v>6.9008699999999998E-19</v>
      </c>
      <c r="L1841" s="2">
        <v>1.6005999999999999E-17</v>
      </c>
      <c r="M1841" s="2">
        <v>3.7124400000000001E-16</v>
      </c>
      <c r="N1841" s="2">
        <v>8.6106899999999995E-15</v>
      </c>
      <c r="O1841" s="2">
        <v>1.9971799999999999E-13</v>
      </c>
      <c r="P1841" s="2">
        <v>4.6322699999999996E-12</v>
      </c>
      <c r="Q1841" s="2">
        <v>1.07442E-10</v>
      </c>
      <c r="R1841" s="2">
        <v>2.49201E-9</v>
      </c>
      <c r="S1841" s="2">
        <v>5.78001E-8</v>
      </c>
      <c r="T1841" s="2">
        <v>1.34062E-6</v>
      </c>
      <c r="U1841" s="2">
        <v>3.1093600000000003E-5</v>
      </c>
      <c r="V1841">
        <v>7.2069300000000001E-4</v>
      </c>
      <c r="W1841">
        <v>1.6452700000000001E-2</v>
      </c>
      <c r="X1841">
        <v>0.27953299999999998</v>
      </c>
      <c r="Y1841">
        <v>0.89999099999999999</v>
      </c>
      <c r="Z1841">
        <v>0.99523200000000001</v>
      </c>
      <c r="AA1841">
        <v>0.99979300000000004</v>
      </c>
      <c r="AB1841">
        <v>0.99999099999999996</v>
      </c>
      <c r="AC1841">
        <v>1</v>
      </c>
      <c r="AD1841">
        <v>1</v>
      </c>
      <c r="AE1841">
        <v>1</v>
      </c>
      <c r="AF1841">
        <v>1</v>
      </c>
      <c r="AG1841">
        <v>1</v>
      </c>
      <c r="AH1841">
        <v>1</v>
      </c>
      <c r="AI1841">
        <v>1</v>
      </c>
      <c r="AJ1841">
        <v>1</v>
      </c>
      <c r="AK1841">
        <v>1</v>
      </c>
      <c r="AL1841">
        <v>1</v>
      </c>
      <c r="AM1841">
        <v>1</v>
      </c>
      <c r="AN1841">
        <v>1</v>
      </c>
      <c r="AO1841">
        <v>1</v>
      </c>
      <c r="AP1841">
        <v>1</v>
      </c>
      <c r="AQ1841">
        <v>1</v>
      </c>
      <c r="AR1841">
        <v>1</v>
      </c>
      <c r="AS1841">
        <v>1</v>
      </c>
      <c r="AT1841">
        <v>1</v>
      </c>
      <c r="AU1841">
        <v>1</v>
      </c>
      <c r="AV1841">
        <v>1</v>
      </c>
      <c r="AW1841">
        <v>1</v>
      </c>
      <c r="AX1841">
        <v>1</v>
      </c>
      <c r="AY1841">
        <v>1</v>
      </c>
    </row>
    <row r="1842" spans="1:51" x14ac:dyDescent="0.3">
      <c r="A1842" t="s">
        <v>747</v>
      </c>
      <c r="B1842">
        <v>2</v>
      </c>
      <c r="C1842">
        <v>1985</v>
      </c>
      <c r="D1842">
        <v>1</v>
      </c>
      <c r="E1842" t="s">
        <v>755</v>
      </c>
      <c r="F1842">
        <v>1</v>
      </c>
      <c r="G1842">
        <v>1</v>
      </c>
      <c r="H1842">
        <v>1</v>
      </c>
      <c r="I1842">
        <v>1</v>
      </c>
      <c r="J1842">
        <v>1</v>
      </c>
      <c r="K1842">
        <v>1</v>
      </c>
      <c r="L1842">
        <v>1</v>
      </c>
      <c r="M1842">
        <v>1</v>
      </c>
      <c r="N1842">
        <v>1</v>
      </c>
      <c r="O1842">
        <v>1</v>
      </c>
      <c r="P1842">
        <v>1</v>
      </c>
      <c r="Q1842">
        <v>1</v>
      </c>
      <c r="R1842">
        <v>1</v>
      </c>
      <c r="S1842">
        <v>1</v>
      </c>
      <c r="T1842">
        <v>1</v>
      </c>
      <c r="U1842">
        <v>1</v>
      </c>
      <c r="V1842">
        <v>1</v>
      </c>
      <c r="W1842">
        <v>1</v>
      </c>
      <c r="X1842">
        <v>1</v>
      </c>
      <c r="Y1842">
        <v>1</v>
      </c>
      <c r="Z1842">
        <v>1</v>
      </c>
      <c r="AA1842">
        <v>1</v>
      </c>
      <c r="AB1842">
        <v>1</v>
      </c>
      <c r="AC1842">
        <v>1</v>
      </c>
      <c r="AD1842">
        <v>1</v>
      </c>
      <c r="AE1842">
        <v>1</v>
      </c>
      <c r="AF1842">
        <v>1</v>
      </c>
      <c r="AG1842">
        <v>1</v>
      </c>
      <c r="AH1842">
        <v>1</v>
      </c>
      <c r="AI1842">
        <v>1</v>
      </c>
      <c r="AJ1842">
        <v>1</v>
      </c>
      <c r="AK1842">
        <v>1</v>
      </c>
      <c r="AL1842">
        <v>1</v>
      </c>
      <c r="AM1842">
        <v>1</v>
      </c>
      <c r="AN1842">
        <v>1</v>
      </c>
      <c r="AO1842">
        <v>1</v>
      </c>
      <c r="AP1842">
        <v>1</v>
      </c>
      <c r="AQ1842">
        <v>1</v>
      </c>
      <c r="AR1842">
        <v>1</v>
      </c>
      <c r="AS1842">
        <v>1</v>
      </c>
      <c r="AT1842">
        <v>1</v>
      </c>
      <c r="AU1842">
        <v>1</v>
      </c>
      <c r="AV1842">
        <v>1</v>
      </c>
      <c r="AW1842">
        <v>1</v>
      </c>
      <c r="AX1842">
        <v>1</v>
      </c>
      <c r="AY1842">
        <v>1</v>
      </c>
    </row>
    <row r="1843" spans="1:51" x14ac:dyDescent="0.3">
      <c r="A1843" t="s">
        <v>749</v>
      </c>
      <c r="B1843">
        <v>2</v>
      </c>
      <c r="C1843">
        <v>1985</v>
      </c>
      <c r="D1843">
        <v>1</v>
      </c>
      <c r="E1843" t="s">
        <v>756</v>
      </c>
      <c r="F1843">
        <v>1</v>
      </c>
      <c r="G1843">
        <v>1</v>
      </c>
      <c r="H1843">
        <v>1</v>
      </c>
      <c r="I1843">
        <v>1</v>
      </c>
      <c r="J1843">
        <v>1</v>
      </c>
      <c r="K1843">
        <v>1</v>
      </c>
      <c r="L1843">
        <v>1</v>
      </c>
      <c r="M1843">
        <v>1</v>
      </c>
      <c r="N1843">
        <v>1</v>
      </c>
      <c r="O1843">
        <v>1</v>
      </c>
      <c r="P1843">
        <v>1</v>
      </c>
      <c r="Q1843">
        <v>1</v>
      </c>
      <c r="R1843">
        <v>1</v>
      </c>
      <c r="S1843">
        <v>1</v>
      </c>
      <c r="T1843">
        <v>1</v>
      </c>
      <c r="U1843">
        <v>1</v>
      </c>
      <c r="V1843">
        <v>1</v>
      </c>
      <c r="W1843">
        <v>1</v>
      </c>
      <c r="X1843">
        <v>1</v>
      </c>
      <c r="Y1843">
        <v>1</v>
      </c>
      <c r="Z1843">
        <v>1</v>
      </c>
      <c r="AA1843">
        <v>1</v>
      </c>
      <c r="AB1843">
        <v>1</v>
      </c>
      <c r="AC1843">
        <v>1</v>
      </c>
      <c r="AD1843">
        <v>1</v>
      </c>
      <c r="AE1843">
        <v>1</v>
      </c>
      <c r="AF1843">
        <v>1</v>
      </c>
      <c r="AG1843">
        <v>1</v>
      </c>
      <c r="AH1843">
        <v>1</v>
      </c>
      <c r="AI1843">
        <v>1</v>
      </c>
      <c r="AJ1843">
        <v>1</v>
      </c>
      <c r="AK1843">
        <v>1</v>
      </c>
      <c r="AL1843">
        <v>1</v>
      </c>
      <c r="AM1843">
        <v>1</v>
      </c>
      <c r="AN1843">
        <v>1</v>
      </c>
      <c r="AO1843">
        <v>1</v>
      </c>
      <c r="AP1843">
        <v>1</v>
      </c>
      <c r="AQ1843">
        <v>1</v>
      </c>
      <c r="AR1843">
        <v>1</v>
      </c>
      <c r="AS1843">
        <v>1</v>
      </c>
      <c r="AT1843">
        <v>1</v>
      </c>
      <c r="AU1843">
        <v>1</v>
      </c>
      <c r="AV1843">
        <v>1</v>
      </c>
      <c r="AW1843">
        <v>1</v>
      </c>
      <c r="AX1843">
        <v>1</v>
      </c>
      <c r="AY1843">
        <v>1</v>
      </c>
    </row>
    <row r="1844" spans="1:51" x14ac:dyDescent="0.3">
      <c r="A1844" t="s">
        <v>743</v>
      </c>
      <c r="B1844">
        <v>2</v>
      </c>
      <c r="C1844">
        <v>1985</v>
      </c>
      <c r="D1844">
        <v>1</v>
      </c>
      <c r="E1844" t="s">
        <v>757</v>
      </c>
      <c r="F1844" s="2">
        <v>2.12425E-9</v>
      </c>
      <c r="G1844" s="2">
        <v>7.1444499999999997E-9</v>
      </c>
      <c r="H1844" s="2">
        <v>2.4028799999999999E-8</v>
      </c>
      <c r="I1844" s="2">
        <v>8.0815600000000005E-8</v>
      </c>
      <c r="J1844" s="2">
        <v>2.7180599999999999E-7</v>
      </c>
      <c r="K1844" s="2">
        <v>9.14159E-7</v>
      </c>
      <c r="L1844" s="2">
        <v>3.0745700000000002E-6</v>
      </c>
      <c r="M1844" s="2">
        <v>1.0340600000000001E-5</v>
      </c>
      <c r="N1844" s="2">
        <v>3.4777399999999997E-5</v>
      </c>
      <c r="O1844">
        <v>1.16956E-4</v>
      </c>
      <c r="P1844">
        <v>3.9324899999999997E-4</v>
      </c>
      <c r="Q1844">
        <v>1.32138E-3</v>
      </c>
      <c r="R1844">
        <v>4.4303299999999997E-3</v>
      </c>
      <c r="S1844">
        <v>1.47461E-2</v>
      </c>
      <c r="T1844">
        <v>4.7925000000000002E-2</v>
      </c>
      <c r="U1844">
        <v>0.144787</v>
      </c>
      <c r="V1844">
        <v>0.36281400000000003</v>
      </c>
      <c r="W1844">
        <v>0.65695300000000001</v>
      </c>
      <c r="X1844">
        <v>0.86560700000000002</v>
      </c>
      <c r="Y1844">
        <v>0.955874</v>
      </c>
      <c r="Z1844">
        <v>0.98646</v>
      </c>
      <c r="AA1844">
        <v>0.99593600000000004</v>
      </c>
      <c r="AB1844">
        <v>0.99878800000000001</v>
      </c>
      <c r="AC1844">
        <v>0.99963900000000006</v>
      </c>
      <c r="AD1844">
        <v>0.99989300000000003</v>
      </c>
      <c r="AE1844">
        <v>0.99996799999999997</v>
      </c>
      <c r="AF1844">
        <v>0.99999099999999996</v>
      </c>
      <c r="AG1844">
        <v>0.99999700000000002</v>
      </c>
      <c r="AH1844">
        <v>0.99999899999999997</v>
      </c>
      <c r="AI1844">
        <v>1</v>
      </c>
      <c r="AJ1844">
        <v>1</v>
      </c>
      <c r="AK1844">
        <v>1</v>
      </c>
      <c r="AL1844">
        <v>1</v>
      </c>
      <c r="AM1844">
        <v>1</v>
      </c>
      <c r="AN1844">
        <v>1</v>
      </c>
      <c r="AO1844">
        <v>1</v>
      </c>
      <c r="AP1844">
        <v>1</v>
      </c>
      <c r="AQ1844">
        <v>1</v>
      </c>
      <c r="AR1844">
        <v>1</v>
      </c>
      <c r="AS1844">
        <v>1</v>
      </c>
      <c r="AT1844">
        <v>1</v>
      </c>
      <c r="AU1844">
        <v>1</v>
      </c>
      <c r="AV1844">
        <v>1</v>
      </c>
      <c r="AW1844">
        <v>1</v>
      </c>
      <c r="AX1844">
        <v>1</v>
      </c>
      <c r="AY1844">
        <v>1</v>
      </c>
    </row>
    <row r="1845" spans="1:51" x14ac:dyDescent="0.3">
      <c r="A1845" t="s">
        <v>745</v>
      </c>
      <c r="B1845">
        <v>2</v>
      </c>
      <c r="C1845">
        <v>1985</v>
      </c>
      <c r="D1845">
        <v>1</v>
      </c>
      <c r="E1845" t="s">
        <v>758</v>
      </c>
      <c r="F1845" s="2">
        <v>2.12425E-9</v>
      </c>
      <c r="G1845" s="2">
        <v>7.1444499999999997E-9</v>
      </c>
      <c r="H1845" s="2">
        <v>2.4028799999999999E-8</v>
      </c>
      <c r="I1845" s="2">
        <v>8.0815600000000005E-8</v>
      </c>
      <c r="J1845" s="2">
        <v>2.7180599999999999E-7</v>
      </c>
      <c r="K1845" s="2">
        <v>9.14159E-7</v>
      </c>
      <c r="L1845" s="2">
        <v>3.0745700000000002E-6</v>
      </c>
      <c r="M1845" s="2">
        <v>1.0340600000000001E-5</v>
      </c>
      <c r="N1845" s="2">
        <v>3.4777399999999997E-5</v>
      </c>
      <c r="O1845">
        <v>1.16956E-4</v>
      </c>
      <c r="P1845">
        <v>3.9324899999999997E-4</v>
      </c>
      <c r="Q1845">
        <v>1.32138E-3</v>
      </c>
      <c r="R1845">
        <v>4.4303299999999997E-3</v>
      </c>
      <c r="S1845">
        <v>1.47461E-2</v>
      </c>
      <c r="T1845">
        <v>4.7925000000000002E-2</v>
      </c>
      <c r="U1845">
        <v>0.144787</v>
      </c>
      <c r="V1845">
        <v>0.36281400000000003</v>
      </c>
      <c r="W1845">
        <v>0.65695300000000001</v>
      </c>
      <c r="X1845">
        <v>0.86560700000000002</v>
      </c>
      <c r="Y1845">
        <v>0.955874</v>
      </c>
      <c r="Z1845">
        <v>0.98646</v>
      </c>
      <c r="AA1845">
        <v>0.99593600000000004</v>
      </c>
      <c r="AB1845">
        <v>0.99878800000000001</v>
      </c>
      <c r="AC1845">
        <v>0.99963900000000006</v>
      </c>
      <c r="AD1845">
        <v>0.99989300000000003</v>
      </c>
      <c r="AE1845">
        <v>0.99996799999999997</v>
      </c>
      <c r="AF1845">
        <v>0.99999099999999996</v>
      </c>
      <c r="AG1845">
        <v>0.99999700000000002</v>
      </c>
      <c r="AH1845">
        <v>0.99999899999999997</v>
      </c>
      <c r="AI1845">
        <v>1</v>
      </c>
      <c r="AJ1845">
        <v>1</v>
      </c>
      <c r="AK1845">
        <v>1</v>
      </c>
      <c r="AL1845">
        <v>1</v>
      </c>
      <c r="AM1845">
        <v>1</v>
      </c>
      <c r="AN1845">
        <v>1</v>
      </c>
      <c r="AO1845">
        <v>1</v>
      </c>
      <c r="AP1845">
        <v>1</v>
      </c>
      <c r="AQ1845">
        <v>1</v>
      </c>
      <c r="AR1845">
        <v>1</v>
      </c>
      <c r="AS1845">
        <v>1</v>
      </c>
      <c r="AT1845">
        <v>1</v>
      </c>
      <c r="AU1845">
        <v>1</v>
      </c>
      <c r="AV1845">
        <v>1</v>
      </c>
      <c r="AW1845">
        <v>1</v>
      </c>
      <c r="AX1845">
        <v>1</v>
      </c>
      <c r="AY1845">
        <v>1</v>
      </c>
    </row>
    <row r="1846" spans="1:51" x14ac:dyDescent="0.3">
      <c r="A1846" t="s">
        <v>747</v>
      </c>
      <c r="B1846">
        <v>2</v>
      </c>
      <c r="C1846">
        <v>2014</v>
      </c>
      <c r="D1846">
        <v>1</v>
      </c>
      <c r="E1846" t="s">
        <v>1651</v>
      </c>
      <c r="F1846">
        <v>1</v>
      </c>
      <c r="G1846">
        <v>1</v>
      </c>
      <c r="H1846">
        <v>1</v>
      </c>
      <c r="I1846">
        <v>1</v>
      </c>
      <c r="J1846">
        <v>1</v>
      </c>
      <c r="K1846">
        <v>1</v>
      </c>
      <c r="L1846">
        <v>1</v>
      </c>
      <c r="M1846">
        <v>1</v>
      </c>
      <c r="N1846">
        <v>1</v>
      </c>
      <c r="O1846">
        <v>1</v>
      </c>
      <c r="P1846">
        <v>1</v>
      </c>
      <c r="Q1846">
        <v>1</v>
      </c>
      <c r="R1846">
        <v>1</v>
      </c>
      <c r="S1846">
        <v>1</v>
      </c>
      <c r="T1846">
        <v>1</v>
      </c>
      <c r="U1846">
        <v>1</v>
      </c>
      <c r="V1846">
        <v>1</v>
      </c>
      <c r="W1846">
        <v>1</v>
      </c>
      <c r="X1846">
        <v>1</v>
      </c>
      <c r="Y1846">
        <v>1</v>
      </c>
      <c r="Z1846">
        <v>1</v>
      </c>
      <c r="AA1846">
        <v>1</v>
      </c>
      <c r="AB1846">
        <v>1</v>
      </c>
      <c r="AC1846">
        <v>1</v>
      </c>
      <c r="AD1846">
        <v>1</v>
      </c>
      <c r="AE1846">
        <v>1</v>
      </c>
      <c r="AF1846">
        <v>1</v>
      </c>
      <c r="AG1846">
        <v>1</v>
      </c>
      <c r="AH1846">
        <v>1</v>
      </c>
      <c r="AI1846">
        <v>1</v>
      </c>
      <c r="AJ1846">
        <v>1</v>
      </c>
      <c r="AK1846">
        <v>1</v>
      </c>
      <c r="AL1846">
        <v>1</v>
      </c>
      <c r="AM1846">
        <v>1</v>
      </c>
      <c r="AN1846">
        <v>1</v>
      </c>
      <c r="AO1846">
        <v>1</v>
      </c>
      <c r="AP1846">
        <v>1</v>
      </c>
      <c r="AQ1846">
        <v>1</v>
      </c>
      <c r="AR1846">
        <v>1</v>
      </c>
      <c r="AS1846">
        <v>1</v>
      </c>
      <c r="AT1846">
        <v>1</v>
      </c>
      <c r="AU1846">
        <v>1</v>
      </c>
      <c r="AV1846">
        <v>1</v>
      </c>
      <c r="AW1846">
        <v>1</v>
      </c>
      <c r="AX1846">
        <v>1</v>
      </c>
      <c r="AY1846">
        <v>1</v>
      </c>
    </row>
    <row r="1847" spans="1:51" x14ac:dyDescent="0.3">
      <c r="A1847" t="s">
        <v>749</v>
      </c>
      <c r="B1847">
        <v>2</v>
      </c>
      <c r="C1847">
        <v>2014</v>
      </c>
      <c r="D1847">
        <v>1</v>
      </c>
      <c r="E1847" t="s">
        <v>1652</v>
      </c>
      <c r="F1847">
        <v>1</v>
      </c>
      <c r="G1847">
        <v>1</v>
      </c>
      <c r="H1847">
        <v>1</v>
      </c>
      <c r="I1847">
        <v>1</v>
      </c>
      <c r="J1847">
        <v>1</v>
      </c>
      <c r="K1847">
        <v>1</v>
      </c>
      <c r="L1847">
        <v>1</v>
      </c>
      <c r="M1847">
        <v>1</v>
      </c>
      <c r="N1847">
        <v>1</v>
      </c>
      <c r="O1847">
        <v>1</v>
      </c>
      <c r="P1847">
        <v>1</v>
      </c>
      <c r="Q1847">
        <v>1</v>
      </c>
      <c r="R1847">
        <v>1</v>
      </c>
      <c r="S1847">
        <v>1</v>
      </c>
      <c r="T1847">
        <v>1</v>
      </c>
      <c r="U1847">
        <v>1</v>
      </c>
      <c r="V1847">
        <v>1</v>
      </c>
      <c r="W1847">
        <v>1</v>
      </c>
      <c r="X1847">
        <v>1</v>
      </c>
      <c r="Y1847">
        <v>1</v>
      </c>
      <c r="Z1847">
        <v>1</v>
      </c>
      <c r="AA1847">
        <v>1</v>
      </c>
      <c r="AB1847">
        <v>1</v>
      </c>
      <c r="AC1847">
        <v>1</v>
      </c>
      <c r="AD1847">
        <v>1</v>
      </c>
      <c r="AE1847">
        <v>1</v>
      </c>
      <c r="AF1847">
        <v>1</v>
      </c>
      <c r="AG1847">
        <v>1</v>
      </c>
      <c r="AH1847">
        <v>1</v>
      </c>
      <c r="AI1847">
        <v>1</v>
      </c>
      <c r="AJ1847">
        <v>1</v>
      </c>
      <c r="AK1847">
        <v>1</v>
      </c>
      <c r="AL1847">
        <v>1</v>
      </c>
      <c r="AM1847">
        <v>1</v>
      </c>
      <c r="AN1847">
        <v>1</v>
      </c>
      <c r="AO1847">
        <v>1</v>
      </c>
      <c r="AP1847">
        <v>1</v>
      </c>
      <c r="AQ1847">
        <v>1</v>
      </c>
      <c r="AR1847">
        <v>1</v>
      </c>
      <c r="AS1847">
        <v>1</v>
      </c>
      <c r="AT1847">
        <v>1</v>
      </c>
      <c r="AU1847">
        <v>1</v>
      </c>
      <c r="AV1847">
        <v>1</v>
      </c>
      <c r="AW1847">
        <v>1</v>
      </c>
      <c r="AX1847">
        <v>1</v>
      </c>
      <c r="AY1847">
        <v>1</v>
      </c>
    </row>
    <row r="1848" spans="1:51" x14ac:dyDescent="0.3">
      <c r="A1848" t="s">
        <v>743</v>
      </c>
      <c r="B1848">
        <v>2</v>
      </c>
      <c r="C1848">
        <v>2014</v>
      </c>
      <c r="D1848">
        <v>1</v>
      </c>
      <c r="E1848" t="s">
        <v>1653</v>
      </c>
      <c r="F1848" s="2">
        <v>2.12425E-9</v>
      </c>
      <c r="G1848" s="2">
        <v>7.1444499999999997E-9</v>
      </c>
      <c r="H1848" s="2">
        <v>2.4028799999999999E-8</v>
      </c>
      <c r="I1848" s="2">
        <v>8.0815600000000005E-8</v>
      </c>
      <c r="J1848" s="2">
        <v>2.7180599999999999E-7</v>
      </c>
      <c r="K1848" s="2">
        <v>9.14159E-7</v>
      </c>
      <c r="L1848" s="2">
        <v>3.0745700000000002E-6</v>
      </c>
      <c r="M1848" s="2">
        <v>1.0340600000000001E-5</v>
      </c>
      <c r="N1848" s="2">
        <v>3.4777399999999997E-5</v>
      </c>
      <c r="O1848">
        <v>1.16956E-4</v>
      </c>
      <c r="P1848">
        <v>3.9324899999999997E-4</v>
      </c>
      <c r="Q1848">
        <v>1.32138E-3</v>
      </c>
      <c r="R1848">
        <v>4.4303299999999997E-3</v>
      </c>
      <c r="S1848">
        <v>1.47461E-2</v>
      </c>
      <c r="T1848">
        <v>4.7925000000000002E-2</v>
      </c>
      <c r="U1848">
        <v>0.144787</v>
      </c>
      <c r="V1848">
        <v>0.36281400000000003</v>
      </c>
      <c r="W1848">
        <v>0.65695300000000001</v>
      </c>
      <c r="X1848">
        <v>0.86560700000000002</v>
      </c>
      <c r="Y1848">
        <v>0.955874</v>
      </c>
      <c r="Z1848">
        <v>0.98646</v>
      </c>
      <c r="AA1848">
        <v>0.99593600000000004</v>
      </c>
      <c r="AB1848">
        <v>0.99878800000000001</v>
      </c>
      <c r="AC1848">
        <v>0.99963900000000006</v>
      </c>
      <c r="AD1848">
        <v>0.99989300000000003</v>
      </c>
      <c r="AE1848">
        <v>0.99996799999999997</v>
      </c>
      <c r="AF1848">
        <v>0.99999099999999996</v>
      </c>
      <c r="AG1848">
        <v>0.99999700000000002</v>
      </c>
      <c r="AH1848">
        <v>0.99999899999999997</v>
      </c>
      <c r="AI1848">
        <v>1</v>
      </c>
      <c r="AJ1848">
        <v>1</v>
      </c>
      <c r="AK1848">
        <v>1</v>
      </c>
      <c r="AL1848">
        <v>1</v>
      </c>
      <c r="AM1848">
        <v>1</v>
      </c>
      <c r="AN1848">
        <v>1</v>
      </c>
      <c r="AO1848">
        <v>1</v>
      </c>
      <c r="AP1848">
        <v>1</v>
      </c>
      <c r="AQ1848">
        <v>1</v>
      </c>
      <c r="AR1848">
        <v>1</v>
      </c>
      <c r="AS1848">
        <v>1</v>
      </c>
      <c r="AT1848">
        <v>1</v>
      </c>
      <c r="AU1848">
        <v>1</v>
      </c>
      <c r="AV1848">
        <v>1</v>
      </c>
      <c r="AW1848">
        <v>1</v>
      </c>
      <c r="AX1848">
        <v>1</v>
      </c>
      <c r="AY1848">
        <v>1</v>
      </c>
    </row>
    <row r="1849" spans="1:51" x14ac:dyDescent="0.3">
      <c r="A1849" t="s">
        <v>745</v>
      </c>
      <c r="B1849">
        <v>2</v>
      </c>
      <c r="C1849">
        <v>2014</v>
      </c>
      <c r="D1849">
        <v>1</v>
      </c>
      <c r="E1849" t="s">
        <v>1654</v>
      </c>
      <c r="F1849" s="2">
        <v>2.12425E-9</v>
      </c>
      <c r="G1849" s="2">
        <v>7.1444499999999997E-9</v>
      </c>
      <c r="H1849" s="2">
        <v>2.4028799999999999E-8</v>
      </c>
      <c r="I1849" s="2">
        <v>8.0815600000000005E-8</v>
      </c>
      <c r="J1849" s="2">
        <v>2.7180599999999999E-7</v>
      </c>
      <c r="K1849" s="2">
        <v>9.14159E-7</v>
      </c>
      <c r="L1849" s="2">
        <v>3.0745700000000002E-6</v>
      </c>
      <c r="M1849" s="2">
        <v>1.0340600000000001E-5</v>
      </c>
      <c r="N1849" s="2">
        <v>3.4777399999999997E-5</v>
      </c>
      <c r="O1849">
        <v>1.16956E-4</v>
      </c>
      <c r="P1849">
        <v>3.9324899999999997E-4</v>
      </c>
      <c r="Q1849">
        <v>1.32138E-3</v>
      </c>
      <c r="R1849">
        <v>4.4303299999999997E-3</v>
      </c>
      <c r="S1849">
        <v>1.47461E-2</v>
      </c>
      <c r="T1849">
        <v>4.7925000000000002E-2</v>
      </c>
      <c r="U1849">
        <v>0.144787</v>
      </c>
      <c r="V1849">
        <v>0.36281400000000003</v>
      </c>
      <c r="W1849">
        <v>0.65695300000000001</v>
      </c>
      <c r="X1849">
        <v>0.86560700000000002</v>
      </c>
      <c r="Y1849">
        <v>0.955874</v>
      </c>
      <c r="Z1849">
        <v>0.98646</v>
      </c>
      <c r="AA1849">
        <v>0.99593600000000004</v>
      </c>
      <c r="AB1849">
        <v>0.99878800000000001</v>
      </c>
      <c r="AC1849">
        <v>0.99963900000000006</v>
      </c>
      <c r="AD1849">
        <v>0.99989300000000003</v>
      </c>
      <c r="AE1849">
        <v>0.99996799999999997</v>
      </c>
      <c r="AF1849">
        <v>0.99999099999999996</v>
      </c>
      <c r="AG1849">
        <v>0.99999700000000002</v>
      </c>
      <c r="AH1849">
        <v>0.99999899999999997</v>
      </c>
      <c r="AI1849">
        <v>1</v>
      </c>
      <c r="AJ1849">
        <v>1</v>
      </c>
      <c r="AK1849">
        <v>1</v>
      </c>
      <c r="AL1849">
        <v>1</v>
      </c>
      <c r="AM1849">
        <v>1</v>
      </c>
      <c r="AN1849">
        <v>1</v>
      </c>
      <c r="AO1849">
        <v>1</v>
      </c>
      <c r="AP1849">
        <v>1</v>
      </c>
      <c r="AQ1849">
        <v>1</v>
      </c>
      <c r="AR1849">
        <v>1</v>
      </c>
      <c r="AS1849">
        <v>1</v>
      </c>
      <c r="AT1849">
        <v>1</v>
      </c>
      <c r="AU1849">
        <v>1</v>
      </c>
      <c r="AV1849">
        <v>1</v>
      </c>
      <c r="AW1849">
        <v>1</v>
      </c>
      <c r="AX1849">
        <v>1</v>
      </c>
      <c r="AY1849">
        <v>1</v>
      </c>
    </row>
    <row r="1850" spans="1:51" x14ac:dyDescent="0.3">
      <c r="A1850" t="s">
        <v>747</v>
      </c>
      <c r="B1850">
        <v>2</v>
      </c>
      <c r="C1850">
        <v>2015</v>
      </c>
      <c r="D1850">
        <v>1</v>
      </c>
      <c r="E1850" t="s">
        <v>1655</v>
      </c>
      <c r="F1850">
        <v>1</v>
      </c>
      <c r="G1850">
        <v>1</v>
      </c>
      <c r="H1850">
        <v>1</v>
      </c>
      <c r="I1850">
        <v>1</v>
      </c>
      <c r="J1850">
        <v>1</v>
      </c>
      <c r="K1850">
        <v>1</v>
      </c>
      <c r="L1850">
        <v>1</v>
      </c>
      <c r="M1850">
        <v>1</v>
      </c>
      <c r="N1850">
        <v>1</v>
      </c>
      <c r="O1850">
        <v>1</v>
      </c>
      <c r="P1850">
        <v>1</v>
      </c>
      <c r="Q1850">
        <v>1</v>
      </c>
      <c r="R1850">
        <v>1</v>
      </c>
      <c r="S1850">
        <v>1</v>
      </c>
      <c r="T1850">
        <v>1</v>
      </c>
      <c r="U1850">
        <v>1</v>
      </c>
      <c r="V1850">
        <v>1</v>
      </c>
      <c r="W1850">
        <v>1</v>
      </c>
      <c r="X1850">
        <v>1</v>
      </c>
      <c r="Y1850">
        <v>1</v>
      </c>
      <c r="Z1850">
        <v>1</v>
      </c>
      <c r="AA1850">
        <v>1</v>
      </c>
      <c r="AB1850">
        <v>1</v>
      </c>
      <c r="AC1850">
        <v>1</v>
      </c>
      <c r="AD1850">
        <v>1</v>
      </c>
      <c r="AE1850">
        <v>1</v>
      </c>
      <c r="AF1850">
        <v>1</v>
      </c>
      <c r="AG1850">
        <v>1</v>
      </c>
      <c r="AH1850">
        <v>1</v>
      </c>
      <c r="AI1850">
        <v>1</v>
      </c>
      <c r="AJ1850">
        <v>1</v>
      </c>
      <c r="AK1850">
        <v>1</v>
      </c>
      <c r="AL1850">
        <v>1</v>
      </c>
      <c r="AM1850">
        <v>1</v>
      </c>
      <c r="AN1850">
        <v>1</v>
      </c>
      <c r="AO1850">
        <v>1</v>
      </c>
      <c r="AP1850">
        <v>1</v>
      </c>
      <c r="AQ1850">
        <v>1</v>
      </c>
      <c r="AR1850">
        <v>1</v>
      </c>
      <c r="AS1850">
        <v>1</v>
      </c>
      <c r="AT1850">
        <v>1</v>
      </c>
      <c r="AU1850">
        <v>1</v>
      </c>
      <c r="AV1850">
        <v>1</v>
      </c>
      <c r="AW1850">
        <v>1</v>
      </c>
      <c r="AX1850">
        <v>1</v>
      </c>
      <c r="AY1850">
        <v>1</v>
      </c>
    </row>
    <row r="1851" spans="1:51" x14ac:dyDescent="0.3">
      <c r="A1851" t="s">
        <v>749</v>
      </c>
      <c r="B1851">
        <v>2</v>
      </c>
      <c r="C1851">
        <v>2015</v>
      </c>
      <c r="D1851">
        <v>1</v>
      </c>
      <c r="E1851" t="s">
        <v>1656</v>
      </c>
      <c r="F1851">
        <v>1</v>
      </c>
      <c r="G1851">
        <v>1</v>
      </c>
      <c r="H1851">
        <v>1</v>
      </c>
      <c r="I1851">
        <v>1</v>
      </c>
      <c r="J1851">
        <v>1</v>
      </c>
      <c r="K1851">
        <v>1</v>
      </c>
      <c r="L1851">
        <v>1</v>
      </c>
      <c r="M1851">
        <v>1</v>
      </c>
      <c r="N1851">
        <v>1</v>
      </c>
      <c r="O1851">
        <v>1</v>
      </c>
      <c r="P1851">
        <v>1</v>
      </c>
      <c r="Q1851">
        <v>1</v>
      </c>
      <c r="R1851">
        <v>1</v>
      </c>
      <c r="S1851">
        <v>1</v>
      </c>
      <c r="T1851">
        <v>1</v>
      </c>
      <c r="U1851">
        <v>1</v>
      </c>
      <c r="V1851">
        <v>1</v>
      </c>
      <c r="W1851">
        <v>1</v>
      </c>
      <c r="X1851">
        <v>1</v>
      </c>
      <c r="Y1851">
        <v>1</v>
      </c>
      <c r="Z1851">
        <v>1</v>
      </c>
      <c r="AA1851">
        <v>1</v>
      </c>
      <c r="AB1851">
        <v>1</v>
      </c>
      <c r="AC1851">
        <v>1</v>
      </c>
      <c r="AD1851">
        <v>1</v>
      </c>
      <c r="AE1851">
        <v>1</v>
      </c>
      <c r="AF1851">
        <v>1</v>
      </c>
      <c r="AG1851">
        <v>1</v>
      </c>
      <c r="AH1851">
        <v>1</v>
      </c>
      <c r="AI1851">
        <v>1</v>
      </c>
      <c r="AJ1851">
        <v>1</v>
      </c>
      <c r="AK1851">
        <v>1</v>
      </c>
      <c r="AL1851">
        <v>1</v>
      </c>
      <c r="AM1851">
        <v>1</v>
      </c>
      <c r="AN1851">
        <v>1</v>
      </c>
      <c r="AO1851">
        <v>1</v>
      </c>
      <c r="AP1851">
        <v>1</v>
      </c>
      <c r="AQ1851">
        <v>1</v>
      </c>
      <c r="AR1851">
        <v>1</v>
      </c>
      <c r="AS1851">
        <v>1</v>
      </c>
      <c r="AT1851">
        <v>1</v>
      </c>
      <c r="AU1851">
        <v>1</v>
      </c>
      <c r="AV1851">
        <v>1</v>
      </c>
      <c r="AW1851">
        <v>1</v>
      </c>
      <c r="AX1851">
        <v>1</v>
      </c>
      <c r="AY1851">
        <v>1</v>
      </c>
    </row>
    <row r="1852" spans="1:51" x14ac:dyDescent="0.3">
      <c r="A1852" t="s">
        <v>743</v>
      </c>
      <c r="B1852">
        <v>2</v>
      </c>
      <c r="C1852">
        <v>2015</v>
      </c>
      <c r="D1852">
        <v>1</v>
      </c>
      <c r="E1852" t="s">
        <v>1657</v>
      </c>
      <c r="F1852" s="2">
        <v>1.02805E-25</v>
      </c>
      <c r="G1852" s="2">
        <v>2.38447E-24</v>
      </c>
      <c r="H1852" s="2">
        <v>5.5305600000000005E-23</v>
      </c>
      <c r="I1852" s="2">
        <v>1.28277E-21</v>
      </c>
      <c r="J1852" s="2">
        <v>2.97526E-20</v>
      </c>
      <c r="K1852" s="2">
        <v>6.9008699999999998E-19</v>
      </c>
      <c r="L1852" s="2">
        <v>1.6005999999999999E-17</v>
      </c>
      <c r="M1852" s="2">
        <v>3.7124400000000001E-16</v>
      </c>
      <c r="N1852" s="2">
        <v>8.6106899999999995E-15</v>
      </c>
      <c r="O1852" s="2">
        <v>1.9971799999999999E-13</v>
      </c>
      <c r="P1852" s="2">
        <v>4.6322699999999996E-12</v>
      </c>
      <c r="Q1852" s="2">
        <v>1.07442E-10</v>
      </c>
      <c r="R1852" s="2">
        <v>2.49201E-9</v>
      </c>
      <c r="S1852" s="2">
        <v>5.78001E-8</v>
      </c>
      <c r="T1852" s="2">
        <v>1.34062E-6</v>
      </c>
      <c r="U1852" s="2">
        <v>3.1093600000000003E-5</v>
      </c>
      <c r="V1852">
        <v>7.2069300000000001E-4</v>
      </c>
      <c r="W1852">
        <v>1.6452700000000001E-2</v>
      </c>
      <c r="X1852">
        <v>0.27953299999999998</v>
      </c>
      <c r="Y1852">
        <v>0.89999099999999999</v>
      </c>
      <c r="Z1852">
        <v>0.99523200000000001</v>
      </c>
      <c r="AA1852">
        <v>0.99979300000000004</v>
      </c>
      <c r="AB1852">
        <v>0.99999099999999996</v>
      </c>
      <c r="AC1852">
        <v>1</v>
      </c>
      <c r="AD1852">
        <v>1</v>
      </c>
      <c r="AE1852">
        <v>1</v>
      </c>
      <c r="AF1852">
        <v>1</v>
      </c>
      <c r="AG1852">
        <v>1</v>
      </c>
      <c r="AH1852">
        <v>1</v>
      </c>
      <c r="AI1852">
        <v>1</v>
      </c>
      <c r="AJ1852">
        <v>1</v>
      </c>
      <c r="AK1852">
        <v>1</v>
      </c>
      <c r="AL1852">
        <v>1</v>
      </c>
      <c r="AM1852">
        <v>1</v>
      </c>
      <c r="AN1852">
        <v>1</v>
      </c>
      <c r="AO1852">
        <v>1</v>
      </c>
      <c r="AP1852">
        <v>1</v>
      </c>
      <c r="AQ1852">
        <v>1</v>
      </c>
      <c r="AR1852">
        <v>1</v>
      </c>
      <c r="AS1852">
        <v>1</v>
      </c>
      <c r="AT1852">
        <v>1</v>
      </c>
      <c r="AU1852">
        <v>1</v>
      </c>
      <c r="AV1852">
        <v>1</v>
      </c>
      <c r="AW1852">
        <v>1</v>
      </c>
      <c r="AX1852">
        <v>1</v>
      </c>
      <c r="AY1852">
        <v>1</v>
      </c>
    </row>
    <row r="1853" spans="1:51" x14ac:dyDescent="0.3">
      <c r="A1853" t="s">
        <v>745</v>
      </c>
      <c r="B1853">
        <v>2</v>
      </c>
      <c r="C1853">
        <v>2015</v>
      </c>
      <c r="D1853">
        <v>1</v>
      </c>
      <c r="E1853" t="s">
        <v>1658</v>
      </c>
      <c r="F1853" s="2">
        <v>1.02805E-25</v>
      </c>
      <c r="G1853" s="2">
        <v>2.38447E-24</v>
      </c>
      <c r="H1853" s="2">
        <v>5.5305600000000005E-23</v>
      </c>
      <c r="I1853" s="2">
        <v>1.28277E-21</v>
      </c>
      <c r="J1853" s="2">
        <v>2.97526E-20</v>
      </c>
      <c r="K1853" s="2">
        <v>6.9008699999999998E-19</v>
      </c>
      <c r="L1853" s="2">
        <v>1.6005999999999999E-17</v>
      </c>
      <c r="M1853" s="2">
        <v>3.7124400000000001E-16</v>
      </c>
      <c r="N1853" s="2">
        <v>8.6106899999999995E-15</v>
      </c>
      <c r="O1853" s="2">
        <v>1.9971799999999999E-13</v>
      </c>
      <c r="P1853" s="2">
        <v>4.6322699999999996E-12</v>
      </c>
      <c r="Q1853" s="2">
        <v>1.07442E-10</v>
      </c>
      <c r="R1853" s="2">
        <v>2.49201E-9</v>
      </c>
      <c r="S1853" s="2">
        <v>5.78001E-8</v>
      </c>
      <c r="T1853" s="2">
        <v>1.34062E-6</v>
      </c>
      <c r="U1853" s="2">
        <v>3.1093600000000003E-5</v>
      </c>
      <c r="V1853">
        <v>7.2069300000000001E-4</v>
      </c>
      <c r="W1853">
        <v>1.6452700000000001E-2</v>
      </c>
      <c r="X1853">
        <v>0.27953299999999998</v>
      </c>
      <c r="Y1853">
        <v>0.89999099999999999</v>
      </c>
      <c r="Z1853">
        <v>0.99523200000000001</v>
      </c>
      <c r="AA1853">
        <v>0.99979300000000004</v>
      </c>
      <c r="AB1853">
        <v>0.99999099999999996</v>
      </c>
      <c r="AC1853">
        <v>1</v>
      </c>
      <c r="AD1853">
        <v>1</v>
      </c>
      <c r="AE1853">
        <v>1</v>
      </c>
      <c r="AF1853">
        <v>1</v>
      </c>
      <c r="AG1853">
        <v>1</v>
      </c>
      <c r="AH1853">
        <v>1</v>
      </c>
      <c r="AI1853">
        <v>1</v>
      </c>
      <c r="AJ1853">
        <v>1</v>
      </c>
      <c r="AK1853">
        <v>1</v>
      </c>
      <c r="AL1853">
        <v>1</v>
      </c>
      <c r="AM1853">
        <v>1</v>
      </c>
      <c r="AN1853">
        <v>1</v>
      </c>
      <c r="AO1853">
        <v>1</v>
      </c>
      <c r="AP1853">
        <v>1</v>
      </c>
      <c r="AQ1853">
        <v>1</v>
      </c>
      <c r="AR1853">
        <v>1</v>
      </c>
      <c r="AS1853">
        <v>1</v>
      </c>
      <c r="AT1853">
        <v>1</v>
      </c>
      <c r="AU1853">
        <v>1</v>
      </c>
      <c r="AV1853">
        <v>1</v>
      </c>
      <c r="AW1853">
        <v>1</v>
      </c>
      <c r="AX1853">
        <v>1</v>
      </c>
      <c r="AY1853">
        <v>1</v>
      </c>
    </row>
    <row r="1854" spans="1:51" x14ac:dyDescent="0.3">
      <c r="A1854" t="s">
        <v>747</v>
      </c>
      <c r="B1854">
        <v>2</v>
      </c>
      <c r="C1854">
        <v>2018</v>
      </c>
      <c r="D1854">
        <v>1</v>
      </c>
      <c r="E1854" t="s">
        <v>1777</v>
      </c>
      <c r="F1854">
        <v>1</v>
      </c>
      <c r="G1854">
        <v>1</v>
      </c>
      <c r="H1854">
        <v>1</v>
      </c>
      <c r="I1854">
        <v>1</v>
      </c>
      <c r="J1854">
        <v>1</v>
      </c>
      <c r="K1854">
        <v>1</v>
      </c>
      <c r="L1854">
        <v>1</v>
      </c>
      <c r="M1854">
        <v>1</v>
      </c>
      <c r="N1854">
        <v>1</v>
      </c>
      <c r="O1854">
        <v>1</v>
      </c>
      <c r="P1854">
        <v>1</v>
      </c>
      <c r="Q1854">
        <v>1</v>
      </c>
      <c r="R1854">
        <v>1</v>
      </c>
      <c r="S1854">
        <v>1</v>
      </c>
      <c r="T1854">
        <v>1</v>
      </c>
      <c r="U1854">
        <v>1</v>
      </c>
      <c r="V1854">
        <v>1</v>
      </c>
      <c r="W1854">
        <v>1</v>
      </c>
      <c r="X1854">
        <v>1</v>
      </c>
      <c r="Y1854">
        <v>1</v>
      </c>
      <c r="Z1854">
        <v>1</v>
      </c>
      <c r="AA1854">
        <v>1</v>
      </c>
      <c r="AB1854">
        <v>1</v>
      </c>
      <c r="AC1854">
        <v>1</v>
      </c>
      <c r="AD1854">
        <v>1</v>
      </c>
      <c r="AE1854">
        <v>1</v>
      </c>
      <c r="AF1854">
        <v>1</v>
      </c>
      <c r="AG1854">
        <v>1</v>
      </c>
      <c r="AH1854">
        <v>1</v>
      </c>
      <c r="AI1854">
        <v>1</v>
      </c>
      <c r="AJ1854">
        <v>1</v>
      </c>
      <c r="AK1854">
        <v>1</v>
      </c>
      <c r="AL1854">
        <v>1</v>
      </c>
      <c r="AM1854">
        <v>1</v>
      </c>
      <c r="AN1854">
        <v>1</v>
      </c>
      <c r="AO1854">
        <v>1</v>
      </c>
      <c r="AP1854">
        <v>1</v>
      </c>
      <c r="AQ1854">
        <v>1</v>
      </c>
      <c r="AR1854">
        <v>1</v>
      </c>
      <c r="AS1854">
        <v>1</v>
      </c>
      <c r="AT1854">
        <v>1</v>
      </c>
      <c r="AU1854">
        <v>1</v>
      </c>
      <c r="AV1854">
        <v>1</v>
      </c>
      <c r="AW1854">
        <v>1</v>
      </c>
      <c r="AX1854">
        <v>1</v>
      </c>
      <c r="AY1854">
        <v>1</v>
      </c>
    </row>
    <row r="1855" spans="1:51" x14ac:dyDescent="0.3">
      <c r="A1855" t="s">
        <v>749</v>
      </c>
      <c r="B1855">
        <v>2</v>
      </c>
      <c r="C1855">
        <v>2018</v>
      </c>
      <c r="D1855">
        <v>1</v>
      </c>
      <c r="E1855" t="s">
        <v>1778</v>
      </c>
      <c r="F1855">
        <v>1</v>
      </c>
      <c r="G1855">
        <v>1</v>
      </c>
      <c r="H1855">
        <v>1</v>
      </c>
      <c r="I1855">
        <v>1</v>
      </c>
      <c r="J1855">
        <v>1</v>
      </c>
      <c r="K1855">
        <v>1</v>
      </c>
      <c r="L1855">
        <v>1</v>
      </c>
      <c r="M1855">
        <v>1</v>
      </c>
      <c r="N1855">
        <v>1</v>
      </c>
      <c r="O1855">
        <v>1</v>
      </c>
      <c r="P1855">
        <v>1</v>
      </c>
      <c r="Q1855">
        <v>1</v>
      </c>
      <c r="R1855">
        <v>1</v>
      </c>
      <c r="S1855">
        <v>1</v>
      </c>
      <c r="T1855">
        <v>1</v>
      </c>
      <c r="U1855">
        <v>1</v>
      </c>
      <c r="V1855">
        <v>1</v>
      </c>
      <c r="W1855">
        <v>1</v>
      </c>
      <c r="X1855">
        <v>1</v>
      </c>
      <c r="Y1855">
        <v>1</v>
      </c>
      <c r="Z1855">
        <v>1</v>
      </c>
      <c r="AA1855">
        <v>1</v>
      </c>
      <c r="AB1855">
        <v>1</v>
      </c>
      <c r="AC1855">
        <v>1</v>
      </c>
      <c r="AD1855">
        <v>1</v>
      </c>
      <c r="AE1855">
        <v>1</v>
      </c>
      <c r="AF1855">
        <v>1</v>
      </c>
      <c r="AG1855">
        <v>1</v>
      </c>
      <c r="AH1855">
        <v>1</v>
      </c>
      <c r="AI1855">
        <v>1</v>
      </c>
      <c r="AJ1855">
        <v>1</v>
      </c>
      <c r="AK1855">
        <v>1</v>
      </c>
      <c r="AL1855">
        <v>1</v>
      </c>
      <c r="AM1855">
        <v>1</v>
      </c>
      <c r="AN1855">
        <v>1</v>
      </c>
      <c r="AO1855">
        <v>1</v>
      </c>
      <c r="AP1855">
        <v>1</v>
      </c>
      <c r="AQ1855">
        <v>1</v>
      </c>
      <c r="AR1855">
        <v>1</v>
      </c>
      <c r="AS1855">
        <v>1</v>
      </c>
      <c r="AT1855">
        <v>1</v>
      </c>
      <c r="AU1855">
        <v>1</v>
      </c>
      <c r="AV1855">
        <v>1</v>
      </c>
      <c r="AW1855">
        <v>1</v>
      </c>
      <c r="AX1855">
        <v>1</v>
      </c>
      <c r="AY1855">
        <v>1</v>
      </c>
    </row>
    <row r="1856" spans="1:51" x14ac:dyDescent="0.3">
      <c r="A1856" t="s">
        <v>743</v>
      </c>
      <c r="B1856">
        <v>2</v>
      </c>
      <c r="C1856">
        <v>2018</v>
      </c>
      <c r="D1856">
        <v>1</v>
      </c>
      <c r="E1856" t="s">
        <v>1692</v>
      </c>
      <c r="F1856" s="2">
        <v>1.02805E-25</v>
      </c>
      <c r="G1856" s="2">
        <v>2.38447E-24</v>
      </c>
      <c r="H1856" s="2">
        <v>5.5305600000000005E-23</v>
      </c>
      <c r="I1856" s="2">
        <v>1.28277E-21</v>
      </c>
      <c r="J1856" s="2">
        <v>2.97526E-20</v>
      </c>
      <c r="K1856" s="2">
        <v>6.9008699999999998E-19</v>
      </c>
      <c r="L1856" s="2">
        <v>1.6005999999999999E-17</v>
      </c>
      <c r="M1856" s="2">
        <v>3.7124400000000001E-16</v>
      </c>
      <c r="N1856" s="2">
        <v>8.6106899999999995E-15</v>
      </c>
      <c r="O1856" s="2">
        <v>1.9971799999999999E-13</v>
      </c>
      <c r="P1856" s="2">
        <v>4.6322699999999996E-12</v>
      </c>
      <c r="Q1856" s="2">
        <v>1.07442E-10</v>
      </c>
      <c r="R1856" s="2">
        <v>2.49201E-9</v>
      </c>
      <c r="S1856" s="2">
        <v>5.78001E-8</v>
      </c>
      <c r="T1856" s="2">
        <v>1.34062E-6</v>
      </c>
      <c r="U1856" s="2">
        <v>3.1093600000000003E-5</v>
      </c>
      <c r="V1856">
        <v>7.2069300000000001E-4</v>
      </c>
      <c r="W1856">
        <v>1.6452700000000001E-2</v>
      </c>
      <c r="X1856">
        <v>0.27953299999999998</v>
      </c>
      <c r="Y1856">
        <v>0.89999099999999999</v>
      </c>
      <c r="Z1856">
        <v>0.99523200000000001</v>
      </c>
      <c r="AA1856">
        <v>0.99979300000000004</v>
      </c>
      <c r="AB1856">
        <v>0.99999099999999996</v>
      </c>
      <c r="AC1856">
        <v>1</v>
      </c>
      <c r="AD1856">
        <v>1</v>
      </c>
      <c r="AE1856">
        <v>1</v>
      </c>
      <c r="AF1856">
        <v>1</v>
      </c>
      <c r="AG1856">
        <v>1</v>
      </c>
      <c r="AH1856">
        <v>1</v>
      </c>
      <c r="AI1856">
        <v>1</v>
      </c>
      <c r="AJ1856">
        <v>1</v>
      </c>
      <c r="AK1856">
        <v>1</v>
      </c>
      <c r="AL1856">
        <v>1</v>
      </c>
      <c r="AM1856">
        <v>1</v>
      </c>
      <c r="AN1856">
        <v>1</v>
      </c>
      <c r="AO1856">
        <v>1</v>
      </c>
      <c r="AP1856">
        <v>1</v>
      </c>
      <c r="AQ1856">
        <v>1</v>
      </c>
      <c r="AR1856">
        <v>1</v>
      </c>
      <c r="AS1856">
        <v>1</v>
      </c>
      <c r="AT1856">
        <v>1</v>
      </c>
      <c r="AU1856">
        <v>1</v>
      </c>
      <c r="AV1856">
        <v>1</v>
      </c>
      <c r="AW1856">
        <v>1</v>
      </c>
      <c r="AX1856">
        <v>1</v>
      </c>
      <c r="AY1856">
        <v>1</v>
      </c>
    </row>
    <row r="1857" spans="1:51" x14ac:dyDescent="0.3">
      <c r="A1857" t="s">
        <v>745</v>
      </c>
      <c r="B1857">
        <v>2</v>
      </c>
      <c r="C1857">
        <v>2018</v>
      </c>
      <c r="D1857">
        <v>1</v>
      </c>
      <c r="E1857" t="s">
        <v>1693</v>
      </c>
      <c r="F1857" s="2">
        <v>1.02805E-25</v>
      </c>
      <c r="G1857" s="2">
        <v>2.38447E-24</v>
      </c>
      <c r="H1857" s="2">
        <v>5.5305600000000005E-23</v>
      </c>
      <c r="I1857" s="2">
        <v>1.28277E-21</v>
      </c>
      <c r="J1857" s="2">
        <v>2.97526E-20</v>
      </c>
      <c r="K1857" s="2">
        <v>6.9008699999999998E-19</v>
      </c>
      <c r="L1857" s="2">
        <v>1.6005999999999999E-17</v>
      </c>
      <c r="M1857" s="2">
        <v>3.7124400000000001E-16</v>
      </c>
      <c r="N1857" s="2">
        <v>8.6106899999999995E-15</v>
      </c>
      <c r="O1857" s="2">
        <v>1.9971799999999999E-13</v>
      </c>
      <c r="P1857" s="2">
        <v>4.6322699999999996E-12</v>
      </c>
      <c r="Q1857" s="2">
        <v>1.07442E-10</v>
      </c>
      <c r="R1857" s="2">
        <v>2.49201E-9</v>
      </c>
      <c r="S1857" s="2">
        <v>5.78001E-8</v>
      </c>
      <c r="T1857" s="2">
        <v>1.34062E-6</v>
      </c>
      <c r="U1857" s="2">
        <v>3.1093600000000003E-5</v>
      </c>
      <c r="V1857">
        <v>7.2069300000000001E-4</v>
      </c>
      <c r="W1857">
        <v>1.6452700000000001E-2</v>
      </c>
      <c r="X1857">
        <v>0.27953299999999998</v>
      </c>
      <c r="Y1857">
        <v>0.89999099999999999</v>
      </c>
      <c r="Z1857">
        <v>0.99523200000000001</v>
      </c>
      <c r="AA1857">
        <v>0.99979300000000004</v>
      </c>
      <c r="AB1857">
        <v>0.99999099999999996</v>
      </c>
      <c r="AC1857">
        <v>1</v>
      </c>
      <c r="AD1857">
        <v>1</v>
      </c>
      <c r="AE1857">
        <v>1</v>
      </c>
      <c r="AF1857">
        <v>1</v>
      </c>
      <c r="AG1857">
        <v>1</v>
      </c>
      <c r="AH1857">
        <v>1</v>
      </c>
      <c r="AI1857">
        <v>1</v>
      </c>
      <c r="AJ1857">
        <v>1</v>
      </c>
      <c r="AK1857">
        <v>1</v>
      </c>
      <c r="AL1857">
        <v>1</v>
      </c>
      <c r="AM1857">
        <v>1</v>
      </c>
      <c r="AN1857">
        <v>1</v>
      </c>
      <c r="AO1857">
        <v>1</v>
      </c>
      <c r="AP1857">
        <v>1</v>
      </c>
      <c r="AQ1857">
        <v>1</v>
      </c>
      <c r="AR1857">
        <v>1</v>
      </c>
      <c r="AS1857">
        <v>1</v>
      </c>
      <c r="AT1857">
        <v>1</v>
      </c>
      <c r="AU1857">
        <v>1</v>
      </c>
      <c r="AV1857">
        <v>1</v>
      </c>
      <c r="AW1857">
        <v>1</v>
      </c>
      <c r="AX1857">
        <v>1</v>
      </c>
      <c r="AY1857">
        <v>1</v>
      </c>
    </row>
    <row r="1858" spans="1:51" x14ac:dyDescent="0.3">
      <c r="A1858" t="s">
        <v>743</v>
      </c>
      <c r="B1858">
        <v>2</v>
      </c>
      <c r="C1858">
        <v>2019</v>
      </c>
      <c r="D1858">
        <v>1</v>
      </c>
      <c r="E1858" t="s">
        <v>1779</v>
      </c>
      <c r="F1858" s="2">
        <v>4.2484999999999999E-10</v>
      </c>
      <c r="G1858" s="2">
        <v>1.42889E-9</v>
      </c>
      <c r="H1858" s="2">
        <v>4.8057599999999997E-9</v>
      </c>
      <c r="I1858" s="2">
        <v>1.6163099999999999E-8</v>
      </c>
      <c r="J1858" s="2">
        <v>5.4361099999999998E-8</v>
      </c>
      <c r="K1858" s="2">
        <v>1.8283200000000001E-7</v>
      </c>
      <c r="L1858" s="2">
        <v>6.1491299999999997E-7</v>
      </c>
      <c r="M1858" s="2">
        <v>2.06811E-6</v>
      </c>
      <c r="N1858" s="2">
        <v>6.9554700000000002E-6</v>
      </c>
      <c r="O1858" s="2">
        <v>2.3391300000000001E-5</v>
      </c>
      <c r="P1858" s="2">
        <v>7.8649699999999993E-5</v>
      </c>
      <c r="Q1858">
        <v>2.6427599999999997E-4</v>
      </c>
      <c r="R1858">
        <v>8.8606799999999995E-4</v>
      </c>
      <c r="S1858">
        <v>2.94926E-3</v>
      </c>
      <c r="T1858">
        <v>9.5860700000000004E-3</v>
      </c>
      <c r="U1858">
        <v>2.89822E-2</v>
      </c>
      <c r="V1858">
        <v>7.3139300000000004E-2</v>
      </c>
      <c r="W1858">
        <v>0.14455299999999999</v>
      </c>
      <c r="X1858">
        <v>0.39674799999999999</v>
      </c>
      <c r="Y1858">
        <v>0.91116699999999995</v>
      </c>
      <c r="Z1858">
        <v>0.99347799999999997</v>
      </c>
      <c r="AA1858">
        <v>0.99902199999999997</v>
      </c>
      <c r="AB1858">
        <v>0.99975000000000003</v>
      </c>
      <c r="AC1858">
        <v>0.99992800000000004</v>
      </c>
      <c r="AD1858">
        <v>0.99997899999999995</v>
      </c>
      <c r="AE1858">
        <v>0.99999400000000005</v>
      </c>
      <c r="AF1858">
        <v>0.99999800000000005</v>
      </c>
      <c r="AG1858">
        <v>0.99999899999999997</v>
      </c>
      <c r="AH1858">
        <v>1</v>
      </c>
      <c r="AI1858">
        <v>1</v>
      </c>
      <c r="AJ1858">
        <v>1</v>
      </c>
      <c r="AK1858">
        <v>1</v>
      </c>
      <c r="AL1858">
        <v>1</v>
      </c>
      <c r="AM1858">
        <v>1</v>
      </c>
      <c r="AN1858">
        <v>1</v>
      </c>
      <c r="AO1858">
        <v>1</v>
      </c>
      <c r="AP1858">
        <v>1</v>
      </c>
      <c r="AQ1858">
        <v>1</v>
      </c>
      <c r="AR1858">
        <v>1</v>
      </c>
      <c r="AS1858">
        <v>1</v>
      </c>
      <c r="AT1858">
        <v>1</v>
      </c>
      <c r="AU1858">
        <v>1</v>
      </c>
      <c r="AV1858">
        <v>1</v>
      </c>
      <c r="AW1858">
        <v>1</v>
      </c>
      <c r="AX1858">
        <v>1</v>
      </c>
      <c r="AY1858">
        <v>1</v>
      </c>
    </row>
    <row r="1859" spans="1:51" x14ac:dyDescent="0.3">
      <c r="A1859" t="s">
        <v>745</v>
      </c>
      <c r="B1859">
        <v>2</v>
      </c>
      <c r="C1859">
        <v>2019</v>
      </c>
      <c r="D1859">
        <v>1</v>
      </c>
      <c r="E1859" t="s">
        <v>1780</v>
      </c>
      <c r="F1859" s="2">
        <v>4.2484999999999999E-10</v>
      </c>
      <c r="G1859" s="2">
        <v>1.42889E-9</v>
      </c>
      <c r="H1859" s="2">
        <v>4.8057599999999997E-9</v>
      </c>
      <c r="I1859" s="2">
        <v>1.6163099999999999E-8</v>
      </c>
      <c r="J1859" s="2">
        <v>5.4361099999999998E-8</v>
      </c>
      <c r="K1859" s="2">
        <v>1.8283200000000001E-7</v>
      </c>
      <c r="L1859" s="2">
        <v>6.1491299999999997E-7</v>
      </c>
      <c r="M1859" s="2">
        <v>2.06811E-6</v>
      </c>
      <c r="N1859" s="2">
        <v>6.9554700000000002E-6</v>
      </c>
      <c r="O1859" s="2">
        <v>2.3391300000000001E-5</v>
      </c>
      <c r="P1859" s="2">
        <v>7.8649699999999993E-5</v>
      </c>
      <c r="Q1859">
        <v>2.6427599999999997E-4</v>
      </c>
      <c r="R1859">
        <v>8.8606799999999995E-4</v>
      </c>
      <c r="S1859">
        <v>2.94926E-3</v>
      </c>
      <c r="T1859">
        <v>9.5860700000000004E-3</v>
      </c>
      <c r="U1859">
        <v>2.89822E-2</v>
      </c>
      <c r="V1859">
        <v>7.3139300000000004E-2</v>
      </c>
      <c r="W1859">
        <v>0.14455299999999999</v>
      </c>
      <c r="X1859">
        <v>0.39674799999999999</v>
      </c>
      <c r="Y1859">
        <v>0.91116699999999995</v>
      </c>
      <c r="Z1859">
        <v>0.99347799999999997</v>
      </c>
      <c r="AA1859">
        <v>0.99902199999999997</v>
      </c>
      <c r="AB1859">
        <v>0.99975000000000003</v>
      </c>
      <c r="AC1859">
        <v>0.99992800000000004</v>
      </c>
      <c r="AD1859">
        <v>0.99997899999999995</v>
      </c>
      <c r="AE1859">
        <v>0.99999400000000005</v>
      </c>
      <c r="AF1859">
        <v>0.99999800000000005</v>
      </c>
      <c r="AG1859">
        <v>0.99999899999999997</v>
      </c>
      <c r="AH1859">
        <v>1</v>
      </c>
      <c r="AI1859">
        <v>1</v>
      </c>
      <c r="AJ1859">
        <v>1</v>
      </c>
      <c r="AK1859">
        <v>1</v>
      </c>
      <c r="AL1859">
        <v>1</v>
      </c>
      <c r="AM1859">
        <v>1</v>
      </c>
      <c r="AN1859">
        <v>1</v>
      </c>
      <c r="AO1859">
        <v>1</v>
      </c>
      <c r="AP1859">
        <v>1</v>
      </c>
      <c r="AQ1859">
        <v>1</v>
      </c>
      <c r="AR1859">
        <v>1</v>
      </c>
      <c r="AS1859">
        <v>1</v>
      </c>
      <c r="AT1859">
        <v>1</v>
      </c>
      <c r="AU1859">
        <v>1</v>
      </c>
      <c r="AV1859">
        <v>1</v>
      </c>
      <c r="AW1859">
        <v>1</v>
      </c>
      <c r="AX1859">
        <v>1</v>
      </c>
      <c r="AY1859">
        <v>1</v>
      </c>
    </row>
    <row r="1860" spans="1:51" x14ac:dyDescent="0.3">
      <c r="A1860" t="s">
        <v>743</v>
      </c>
      <c r="B1860">
        <v>3</v>
      </c>
      <c r="C1860">
        <v>1982</v>
      </c>
      <c r="D1860">
        <v>1</v>
      </c>
      <c r="E1860" t="s">
        <v>759</v>
      </c>
      <c r="F1860" s="2">
        <v>6.3814600000000002E-12</v>
      </c>
      <c r="G1860" s="2">
        <v>2.5139000000000001E-11</v>
      </c>
      <c r="H1860" s="2">
        <v>9.9031900000000004E-11</v>
      </c>
      <c r="I1860" s="2">
        <v>3.9012399999999998E-10</v>
      </c>
      <c r="J1860" s="2">
        <v>1.5368499999999999E-9</v>
      </c>
      <c r="K1860" s="2">
        <v>6.0542199999999998E-9</v>
      </c>
      <c r="L1860" s="2">
        <v>2.3849800000000001E-8</v>
      </c>
      <c r="M1860" s="2">
        <v>9.3953499999999995E-8</v>
      </c>
      <c r="N1860" s="2">
        <v>3.7011799999999998E-7</v>
      </c>
      <c r="O1860" s="2">
        <v>1.45803E-6</v>
      </c>
      <c r="P1860" s="2">
        <v>5.7437200000000003E-6</v>
      </c>
      <c r="Q1860" s="2">
        <v>2.2626300000000001E-5</v>
      </c>
      <c r="R1860" s="2">
        <v>8.9127600000000004E-5</v>
      </c>
      <c r="S1860">
        <v>3.5101499999999999E-4</v>
      </c>
      <c r="T1860">
        <v>1.3813600000000001E-3</v>
      </c>
      <c r="U1860">
        <v>5.4196799999999996E-3</v>
      </c>
      <c r="V1860">
        <v>2.10154E-2</v>
      </c>
      <c r="W1860">
        <v>7.7971100000000002E-2</v>
      </c>
      <c r="X1860">
        <v>0.249887</v>
      </c>
      <c r="Y1860">
        <v>0.56753600000000004</v>
      </c>
      <c r="Z1860">
        <v>0.83792</v>
      </c>
      <c r="AA1860">
        <v>0.95319600000000004</v>
      </c>
      <c r="AB1860">
        <v>0.98768900000000004</v>
      </c>
      <c r="AC1860">
        <v>0.99684600000000001</v>
      </c>
      <c r="AD1860">
        <v>0.999197</v>
      </c>
      <c r="AE1860">
        <v>0.99979600000000002</v>
      </c>
      <c r="AF1860">
        <v>0.99994799999999995</v>
      </c>
      <c r="AG1860">
        <v>0.99998699999999996</v>
      </c>
      <c r="AH1860">
        <v>0.99999700000000002</v>
      </c>
      <c r="AI1860">
        <v>0.99999899999999997</v>
      </c>
      <c r="AJ1860">
        <v>1</v>
      </c>
      <c r="AK1860">
        <v>1</v>
      </c>
      <c r="AL1860">
        <v>1</v>
      </c>
      <c r="AM1860">
        <v>1</v>
      </c>
      <c r="AN1860">
        <v>1</v>
      </c>
      <c r="AO1860">
        <v>1</v>
      </c>
      <c r="AP1860">
        <v>1</v>
      </c>
      <c r="AQ1860">
        <v>1</v>
      </c>
      <c r="AR1860">
        <v>1</v>
      </c>
      <c r="AS1860">
        <v>1</v>
      </c>
      <c r="AT1860">
        <v>1</v>
      </c>
      <c r="AU1860">
        <v>1</v>
      </c>
      <c r="AV1860">
        <v>1</v>
      </c>
      <c r="AW1860">
        <v>1</v>
      </c>
      <c r="AX1860">
        <v>1</v>
      </c>
      <c r="AY1860">
        <v>1</v>
      </c>
    </row>
    <row r="1861" spans="1:51" x14ac:dyDescent="0.3">
      <c r="A1861" t="s">
        <v>745</v>
      </c>
      <c r="B1861">
        <v>3</v>
      </c>
      <c r="C1861">
        <v>1982</v>
      </c>
      <c r="D1861">
        <v>1</v>
      </c>
      <c r="E1861" t="s">
        <v>760</v>
      </c>
      <c r="F1861" s="2">
        <v>6.3814600000000002E-12</v>
      </c>
      <c r="G1861" s="2">
        <v>2.5139000000000001E-11</v>
      </c>
      <c r="H1861" s="2">
        <v>9.9031900000000004E-11</v>
      </c>
      <c r="I1861" s="2">
        <v>3.9012399999999998E-10</v>
      </c>
      <c r="J1861" s="2">
        <v>1.5368499999999999E-9</v>
      </c>
      <c r="K1861" s="2">
        <v>6.0542199999999998E-9</v>
      </c>
      <c r="L1861" s="2">
        <v>2.3849800000000001E-8</v>
      </c>
      <c r="M1861" s="2">
        <v>9.3953499999999995E-8</v>
      </c>
      <c r="N1861" s="2">
        <v>3.7011799999999998E-7</v>
      </c>
      <c r="O1861" s="2">
        <v>1.45803E-6</v>
      </c>
      <c r="P1861" s="2">
        <v>5.7437200000000003E-6</v>
      </c>
      <c r="Q1861" s="2">
        <v>2.2626300000000001E-5</v>
      </c>
      <c r="R1861" s="2">
        <v>8.9127600000000004E-5</v>
      </c>
      <c r="S1861">
        <v>3.5101499999999999E-4</v>
      </c>
      <c r="T1861">
        <v>1.3813600000000001E-3</v>
      </c>
      <c r="U1861">
        <v>5.4196799999999996E-3</v>
      </c>
      <c r="V1861">
        <v>2.10154E-2</v>
      </c>
      <c r="W1861">
        <v>7.7971100000000002E-2</v>
      </c>
      <c r="X1861">
        <v>0.249887</v>
      </c>
      <c r="Y1861">
        <v>0.56753600000000004</v>
      </c>
      <c r="Z1861">
        <v>0.83792</v>
      </c>
      <c r="AA1861">
        <v>0.95319600000000004</v>
      </c>
      <c r="AB1861">
        <v>0.98768900000000004</v>
      </c>
      <c r="AC1861">
        <v>0.99684600000000001</v>
      </c>
      <c r="AD1861">
        <v>0.999197</v>
      </c>
      <c r="AE1861">
        <v>0.99979600000000002</v>
      </c>
      <c r="AF1861">
        <v>0.99994799999999995</v>
      </c>
      <c r="AG1861">
        <v>0.99998699999999996</v>
      </c>
      <c r="AH1861">
        <v>0.99999700000000002</v>
      </c>
      <c r="AI1861">
        <v>0.99999899999999997</v>
      </c>
      <c r="AJ1861">
        <v>1</v>
      </c>
      <c r="AK1861">
        <v>1</v>
      </c>
      <c r="AL1861">
        <v>1</v>
      </c>
      <c r="AM1861">
        <v>1</v>
      </c>
      <c r="AN1861">
        <v>1</v>
      </c>
      <c r="AO1861">
        <v>1</v>
      </c>
      <c r="AP1861">
        <v>1</v>
      </c>
      <c r="AQ1861">
        <v>1</v>
      </c>
      <c r="AR1861">
        <v>1</v>
      </c>
      <c r="AS1861">
        <v>1</v>
      </c>
      <c r="AT1861">
        <v>1</v>
      </c>
      <c r="AU1861">
        <v>1</v>
      </c>
      <c r="AV1861">
        <v>1</v>
      </c>
      <c r="AW1861">
        <v>1</v>
      </c>
      <c r="AX1861">
        <v>1</v>
      </c>
      <c r="AY1861">
        <v>1</v>
      </c>
    </row>
    <row r="1862" spans="1:51" x14ac:dyDescent="0.3">
      <c r="A1862" t="s">
        <v>747</v>
      </c>
      <c r="B1862">
        <v>3</v>
      </c>
      <c r="C1862">
        <v>1985</v>
      </c>
      <c r="D1862">
        <v>1</v>
      </c>
      <c r="E1862" t="s">
        <v>761</v>
      </c>
      <c r="F1862">
        <v>1</v>
      </c>
      <c r="G1862">
        <v>1</v>
      </c>
      <c r="H1862">
        <v>1</v>
      </c>
      <c r="I1862">
        <v>1</v>
      </c>
      <c r="J1862">
        <v>1</v>
      </c>
      <c r="K1862">
        <v>1</v>
      </c>
      <c r="L1862">
        <v>1</v>
      </c>
      <c r="M1862">
        <v>1</v>
      </c>
      <c r="N1862">
        <v>1</v>
      </c>
      <c r="O1862">
        <v>1</v>
      </c>
      <c r="P1862">
        <v>1</v>
      </c>
      <c r="Q1862">
        <v>1</v>
      </c>
      <c r="R1862">
        <v>1</v>
      </c>
      <c r="S1862">
        <v>1</v>
      </c>
      <c r="T1862">
        <v>1</v>
      </c>
      <c r="U1862">
        <v>1</v>
      </c>
      <c r="V1862">
        <v>1</v>
      </c>
      <c r="W1862">
        <v>1</v>
      </c>
      <c r="X1862">
        <v>1</v>
      </c>
      <c r="Y1862">
        <v>1</v>
      </c>
      <c r="Z1862">
        <v>1</v>
      </c>
      <c r="AA1862">
        <v>1</v>
      </c>
      <c r="AB1862">
        <v>1</v>
      </c>
      <c r="AC1862">
        <v>1</v>
      </c>
      <c r="AD1862">
        <v>1</v>
      </c>
      <c r="AE1862">
        <v>1</v>
      </c>
      <c r="AF1862">
        <v>1</v>
      </c>
      <c r="AG1862">
        <v>1</v>
      </c>
      <c r="AH1862">
        <v>1</v>
      </c>
      <c r="AI1862">
        <v>1</v>
      </c>
      <c r="AJ1862">
        <v>1</v>
      </c>
      <c r="AK1862">
        <v>1</v>
      </c>
      <c r="AL1862">
        <v>1</v>
      </c>
      <c r="AM1862">
        <v>1</v>
      </c>
      <c r="AN1862">
        <v>1</v>
      </c>
      <c r="AO1862">
        <v>1</v>
      </c>
      <c r="AP1862">
        <v>1</v>
      </c>
      <c r="AQ1862">
        <v>1</v>
      </c>
      <c r="AR1862">
        <v>1</v>
      </c>
      <c r="AS1862">
        <v>1</v>
      </c>
      <c r="AT1862">
        <v>1</v>
      </c>
      <c r="AU1862">
        <v>1</v>
      </c>
      <c r="AV1862">
        <v>1</v>
      </c>
      <c r="AW1862">
        <v>1</v>
      </c>
      <c r="AX1862">
        <v>1</v>
      </c>
      <c r="AY1862">
        <v>1</v>
      </c>
    </row>
    <row r="1863" spans="1:51" x14ac:dyDescent="0.3">
      <c r="A1863" t="s">
        <v>749</v>
      </c>
      <c r="B1863">
        <v>3</v>
      </c>
      <c r="C1863">
        <v>1985</v>
      </c>
      <c r="D1863">
        <v>1</v>
      </c>
      <c r="E1863" t="s">
        <v>762</v>
      </c>
      <c r="F1863">
        <v>1</v>
      </c>
      <c r="G1863">
        <v>1</v>
      </c>
      <c r="H1863">
        <v>1</v>
      </c>
      <c r="I1863">
        <v>1</v>
      </c>
      <c r="J1863">
        <v>1</v>
      </c>
      <c r="K1863">
        <v>1</v>
      </c>
      <c r="L1863">
        <v>1</v>
      </c>
      <c r="M1863">
        <v>1</v>
      </c>
      <c r="N1863">
        <v>1</v>
      </c>
      <c r="O1863">
        <v>1</v>
      </c>
      <c r="P1863">
        <v>1</v>
      </c>
      <c r="Q1863">
        <v>1</v>
      </c>
      <c r="R1863">
        <v>1</v>
      </c>
      <c r="S1863">
        <v>1</v>
      </c>
      <c r="T1863">
        <v>1</v>
      </c>
      <c r="U1863">
        <v>1</v>
      </c>
      <c r="V1863">
        <v>1</v>
      </c>
      <c r="W1863">
        <v>1</v>
      </c>
      <c r="X1863">
        <v>1</v>
      </c>
      <c r="Y1863">
        <v>1</v>
      </c>
      <c r="Z1863">
        <v>1</v>
      </c>
      <c r="AA1863">
        <v>1</v>
      </c>
      <c r="AB1863">
        <v>1</v>
      </c>
      <c r="AC1863">
        <v>1</v>
      </c>
      <c r="AD1863">
        <v>1</v>
      </c>
      <c r="AE1863">
        <v>1</v>
      </c>
      <c r="AF1863">
        <v>1</v>
      </c>
      <c r="AG1863">
        <v>1</v>
      </c>
      <c r="AH1863">
        <v>1</v>
      </c>
      <c r="AI1863">
        <v>1</v>
      </c>
      <c r="AJ1863">
        <v>1</v>
      </c>
      <c r="AK1863">
        <v>1</v>
      </c>
      <c r="AL1863">
        <v>1</v>
      </c>
      <c r="AM1863">
        <v>1</v>
      </c>
      <c r="AN1863">
        <v>1</v>
      </c>
      <c r="AO1863">
        <v>1</v>
      </c>
      <c r="AP1863">
        <v>1</v>
      </c>
      <c r="AQ1863">
        <v>1</v>
      </c>
      <c r="AR1863">
        <v>1</v>
      </c>
      <c r="AS1863">
        <v>1</v>
      </c>
      <c r="AT1863">
        <v>1</v>
      </c>
      <c r="AU1863">
        <v>1</v>
      </c>
      <c r="AV1863">
        <v>1</v>
      </c>
      <c r="AW1863">
        <v>1</v>
      </c>
      <c r="AX1863">
        <v>1</v>
      </c>
      <c r="AY1863">
        <v>1</v>
      </c>
    </row>
    <row r="1864" spans="1:51" x14ac:dyDescent="0.3">
      <c r="A1864" t="s">
        <v>743</v>
      </c>
      <c r="B1864">
        <v>3</v>
      </c>
      <c r="C1864">
        <v>1985</v>
      </c>
      <c r="D1864">
        <v>1</v>
      </c>
      <c r="E1864" t="s">
        <v>763</v>
      </c>
      <c r="F1864" s="2">
        <v>6.3814600000000002E-12</v>
      </c>
      <c r="G1864" s="2">
        <v>2.5139000000000001E-11</v>
      </c>
      <c r="H1864" s="2">
        <v>9.9031900000000004E-11</v>
      </c>
      <c r="I1864" s="2">
        <v>3.9012399999999998E-10</v>
      </c>
      <c r="J1864" s="2">
        <v>1.5368499999999999E-9</v>
      </c>
      <c r="K1864" s="2">
        <v>6.0542199999999998E-9</v>
      </c>
      <c r="L1864" s="2">
        <v>2.3849800000000001E-8</v>
      </c>
      <c r="M1864" s="2">
        <v>9.3953499999999995E-8</v>
      </c>
      <c r="N1864" s="2">
        <v>3.7011799999999998E-7</v>
      </c>
      <c r="O1864" s="2">
        <v>1.45803E-6</v>
      </c>
      <c r="P1864" s="2">
        <v>5.7437200000000003E-6</v>
      </c>
      <c r="Q1864" s="2">
        <v>2.2626300000000001E-5</v>
      </c>
      <c r="R1864" s="2">
        <v>8.9127600000000004E-5</v>
      </c>
      <c r="S1864">
        <v>3.5101499999999999E-4</v>
      </c>
      <c r="T1864">
        <v>1.3813600000000001E-3</v>
      </c>
      <c r="U1864">
        <v>5.4196799999999996E-3</v>
      </c>
      <c r="V1864">
        <v>2.10154E-2</v>
      </c>
      <c r="W1864">
        <v>7.7971100000000002E-2</v>
      </c>
      <c r="X1864">
        <v>0.249887</v>
      </c>
      <c r="Y1864">
        <v>0.56753600000000004</v>
      </c>
      <c r="Z1864">
        <v>0.83792</v>
      </c>
      <c r="AA1864">
        <v>0.95319600000000004</v>
      </c>
      <c r="AB1864">
        <v>0.98768900000000004</v>
      </c>
      <c r="AC1864">
        <v>0.99684600000000001</v>
      </c>
      <c r="AD1864">
        <v>0.999197</v>
      </c>
      <c r="AE1864">
        <v>0.99979600000000002</v>
      </c>
      <c r="AF1864">
        <v>0.99994799999999995</v>
      </c>
      <c r="AG1864">
        <v>0.99998699999999996</v>
      </c>
      <c r="AH1864">
        <v>0.99999700000000002</v>
      </c>
      <c r="AI1864">
        <v>0.99999899999999997</v>
      </c>
      <c r="AJ1864">
        <v>1</v>
      </c>
      <c r="AK1864">
        <v>1</v>
      </c>
      <c r="AL1864">
        <v>1</v>
      </c>
      <c r="AM1864">
        <v>1</v>
      </c>
      <c r="AN1864">
        <v>1</v>
      </c>
      <c r="AO1864">
        <v>1</v>
      </c>
      <c r="AP1864">
        <v>1</v>
      </c>
      <c r="AQ1864">
        <v>1</v>
      </c>
      <c r="AR1864">
        <v>1</v>
      </c>
      <c r="AS1864">
        <v>1</v>
      </c>
      <c r="AT1864">
        <v>1</v>
      </c>
      <c r="AU1864">
        <v>1</v>
      </c>
      <c r="AV1864">
        <v>1</v>
      </c>
      <c r="AW1864">
        <v>1</v>
      </c>
      <c r="AX1864">
        <v>1</v>
      </c>
      <c r="AY1864">
        <v>1</v>
      </c>
    </row>
    <row r="1865" spans="1:51" x14ac:dyDescent="0.3">
      <c r="A1865" t="s">
        <v>745</v>
      </c>
      <c r="B1865">
        <v>3</v>
      </c>
      <c r="C1865">
        <v>1985</v>
      </c>
      <c r="D1865">
        <v>1</v>
      </c>
      <c r="E1865" t="s">
        <v>764</v>
      </c>
      <c r="F1865" s="2">
        <v>6.3814600000000002E-12</v>
      </c>
      <c r="G1865" s="2">
        <v>2.5139000000000001E-11</v>
      </c>
      <c r="H1865" s="2">
        <v>9.9031900000000004E-11</v>
      </c>
      <c r="I1865" s="2">
        <v>3.9012399999999998E-10</v>
      </c>
      <c r="J1865" s="2">
        <v>1.5368499999999999E-9</v>
      </c>
      <c r="K1865" s="2">
        <v>6.0542199999999998E-9</v>
      </c>
      <c r="L1865" s="2">
        <v>2.3849800000000001E-8</v>
      </c>
      <c r="M1865" s="2">
        <v>9.3953499999999995E-8</v>
      </c>
      <c r="N1865" s="2">
        <v>3.7011799999999998E-7</v>
      </c>
      <c r="O1865" s="2">
        <v>1.45803E-6</v>
      </c>
      <c r="P1865" s="2">
        <v>5.7437200000000003E-6</v>
      </c>
      <c r="Q1865" s="2">
        <v>2.2626300000000001E-5</v>
      </c>
      <c r="R1865" s="2">
        <v>8.9127600000000004E-5</v>
      </c>
      <c r="S1865">
        <v>3.5101499999999999E-4</v>
      </c>
      <c r="T1865">
        <v>1.3813600000000001E-3</v>
      </c>
      <c r="U1865">
        <v>5.4196799999999996E-3</v>
      </c>
      <c r="V1865">
        <v>2.10154E-2</v>
      </c>
      <c r="W1865">
        <v>7.7971100000000002E-2</v>
      </c>
      <c r="X1865">
        <v>0.249887</v>
      </c>
      <c r="Y1865">
        <v>0.56753600000000004</v>
      </c>
      <c r="Z1865">
        <v>0.83792</v>
      </c>
      <c r="AA1865">
        <v>0.95319600000000004</v>
      </c>
      <c r="AB1865">
        <v>0.98768900000000004</v>
      </c>
      <c r="AC1865">
        <v>0.99684600000000001</v>
      </c>
      <c r="AD1865">
        <v>0.999197</v>
      </c>
      <c r="AE1865">
        <v>0.99979600000000002</v>
      </c>
      <c r="AF1865">
        <v>0.99994799999999995</v>
      </c>
      <c r="AG1865">
        <v>0.99998699999999996</v>
      </c>
      <c r="AH1865">
        <v>0.99999700000000002</v>
      </c>
      <c r="AI1865">
        <v>0.99999899999999997</v>
      </c>
      <c r="AJ1865">
        <v>1</v>
      </c>
      <c r="AK1865">
        <v>1</v>
      </c>
      <c r="AL1865">
        <v>1</v>
      </c>
      <c r="AM1865">
        <v>1</v>
      </c>
      <c r="AN1865">
        <v>1</v>
      </c>
      <c r="AO1865">
        <v>1</v>
      </c>
      <c r="AP1865">
        <v>1</v>
      </c>
      <c r="AQ1865">
        <v>1</v>
      </c>
      <c r="AR1865">
        <v>1</v>
      </c>
      <c r="AS1865">
        <v>1</v>
      </c>
      <c r="AT1865">
        <v>1</v>
      </c>
      <c r="AU1865">
        <v>1</v>
      </c>
      <c r="AV1865">
        <v>1</v>
      </c>
      <c r="AW1865">
        <v>1</v>
      </c>
      <c r="AX1865">
        <v>1</v>
      </c>
      <c r="AY1865">
        <v>1</v>
      </c>
    </row>
    <row r="1866" spans="1:51" x14ac:dyDescent="0.3">
      <c r="A1866" t="s">
        <v>747</v>
      </c>
      <c r="B1866">
        <v>3</v>
      </c>
      <c r="C1866">
        <v>2018</v>
      </c>
      <c r="D1866">
        <v>1</v>
      </c>
      <c r="E1866" t="s">
        <v>1781</v>
      </c>
      <c r="F1866">
        <v>1</v>
      </c>
      <c r="G1866">
        <v>1</v>
      </c>
      <c r="H1866">
        <v>1</v>
      </c>
      <c r="I1866">
        <v>1</v>
      </c>
      <c r="J1866">
        <v>1</v>
      </c>
      <c r="K1866">
        <v>1</v>
      </c>
      <c r="L1866">
        <v>1</v>
      </c>
      <c r="M1866">
        <v>1</v>
      </c>
      <c r="N1866">
        <v>1</v>
      </c>
      <c r="O1866">
        <v>1</v>
      </c>
      <c r="P1866">
        <v>1</v>
      </c>
      <c r="Q1866">
        <v>1</v>
      </c>
      <c r="R1866">
        <v>1</v>
      </c>
      <c r="S1866">
        <v>1</v>
      </c>
      <c r="T1866">
        <v>1</v>
      </c>
      <c r="U1866">
        <v>1</v>
      </c>
      <c r="V1866">
        <v>1</v>
      </c>
      <c r="W1866">
        <v>1</v>
      </c>
      <c r="X1866">
        <v>1</v>
      </c>
      <c r="Y1866">
        <v>1</v>
      </c>
      <c r="Z1866">
        <v>1</v>
      </c>
      <c r="AA1866">
        <v>1</v>
      </c>
      <c r="AB1866">
        <v>1</v>
      </c>
      <c r="AC1866">
        <v>1</v>
      </c>
      <c r="AD1866">
        <v>1</v>
      </c>
      <c r="AE1866">
        <v>1</v>
      </c>
      <c r="AF1866">
        <v>1</v>
      </c>
      <c r="AG1866">
        <v>1</v>
      </c>
      <c r="AH1866">
        <v>1</v>
      </c>
      <c r="AI1866">
        <v>1</v>
      </c>
      <c r="AJ1866">
        <v>1</v>
      </c>
      <c r="AK1866">
        <v>1</v>
      </c>
      <c r="AL1866">
        <v>1</v>
      </c>
      <c r="AM1866">
        <v>1</v>
      </c>
      <c r="AN1866">
        <v>1</v>
      </c>
      <c r="AO1866">
        <v>1</v>
      </c>
      <c r="AP1866">
        <v>1</v>
      </c>
      <c r="AQ1866">
        <v>1</v>
      </c>
      <c r="AR1866">
        <v>1</v>
      </c>
      <c r="AS1866">
        <v>1</v>
      </c>
      <c r="AT1866">
        <v>1</v>
      </c>
      <c r="AU1866">
        <v>1</v>
      </c>
      <c r="AV1866">
        <v>1</v>
      </c>
      <c r="AW1866">
        <v>1</v>
      </c>
      <c r="AX1866">
        <v>1</v>
      </c>
      <c r="AY1866">
        <v>1</v>
      </c>
    </row>
    <row r="1867" spans="1:51" x14ac:dyDescent="0.3">
      <c r="A1867" t="s">
        <v>749</v>
      </c>
      <c r="B1867">
        <v>3</v>
      </c>
      <c r="C1867">
        <v>2018</v>
      </c>
      <c r="D1867">
        <v>1</v>
      </c>
      <c r="E1867" t="s">
        <v>1782</v>
      </c>
      <c r="F1867">
        <v>1</v>
      </c>
      <c r="G1867">
        <v>1</v>
      </c>
      <c r="H1867">
        <v>1</v>
      </c>
      <c r="I1867">
        <v>1</v>
      </c>
      <c r="J1867">
        <v>1</v>
      </c>
      <c r="K1867">
        <v>1</v>
      </c>
      <c r="L1867">
        <v>1</v>
      </c>
      <c r="M1867">
        <v>1</v>
      </c>
      <c r="N1867">
        <v>1</v>
      </c>
      <c r="O1867">
        <v>1</v>
      </c>
      <c r="P1867">
        <v>1</v>
      </c>
      <c r="Q1867">
        <v>1</v>
      </c>
      <c r="R1867">
        <v>1</v>
      </c>
      <c r="S1867">
        <v>1</v>
      </c>
      <c r="T1867">
        <v>1</v>
      </c>
      <c r="U1867">
        <v>1</v>
      </c>
      <c r="V1867">
        <v>1</v>
      </c>
      <c r="W1867">
        <v>1</v>
      </c>
      <c r="X1867">
        <v>1</v>
      </c>
      <c r="Y1867">
        <v>1</v>
      </c>
      <c r="Z1867">
        <v>1</v>
      </c>
      <c r="AA1867">
        <v>1</v>
      </c>
      <c r="AB1867">
        <v>1</v>
      </c>
      <c r="AC1867">
        <v>1</v>
      </c>
      <c r="AD1867">
        <v>1</v>
      </c>
      <c r="AE1867">
        <v>1</v>
      </c>
      <c r="AF1867">
        <v>1</v>
      </c>
      <c r="AG1867">
        <v>1</v>
      </c>
      <c r="AH1867">
        <v>1</v>
      </c>
      <c r="AI1867">
        <v>1</v>
      </c>
      <c r="AJ1867">
        <v>1</v>
      </c>
      <c r="AK1867">
        <v>1</v>
      </c>
      <c r="AL1867">
        <v>1</v>
      </c>
      <c r="AM1867">
        <v>1</v>
      </c>
      <c r="AN1867">
        <v>1</v>
      </c>
      <c r="AO1867">
        <v>1</v>
      </c>
      <c r="AP1867">
        <v>1</v>
      </c>
      <c r="AQ1867">
        <v>1</v>
      </c>
      <c r="AR1867">
        <v>1</v>
      </c>
      <c r="AS1867">
        <v>1</v>
      </c>
      <c r="AT1867">
        <v>1</v>
      </c>
      <c r="AU1867">
        <v>1</v>
      </c>
      <c r="AV1867">
        <v>1</v>
      </c>
      <c r="AW1867">
        <v>1</v>
      </c>
      <c r="AX1867">
        <v>1</v>
      </c>
      <c r="AY1867">
        <v>1</v>
      </c>
    </row>
    <row r="1868" spans="1:51" x14ac:dyDescent="0.3">
      <c r="A1868" t="s">
        <v>743</v>
      </c>
      <c r="B1868">
        <v>3</v>
      </c>
      <c r="C1868">
        <v>2018</v>
      </c>
      <c r="D1868">
        <v>1</v>
      </c>
      <c r="E1868" t="s">
        <v>1694</v>
      </c>
      <c r="F1868" s="2">
        <v>6.3814600000000002E-12</v>
      </c>
      <c r="G1868" s="2">
        <v>2.5139000000000001E-11</v>
      </c>
      <c r="H1868" s="2">
        <v>9.9031900000000004E-11</v>
      </c>
      <c r="I1868" s="2">
        <v>3.9012399999999998E-10</v>
      </c>
      <c r="J1868" s="2">
        <v>1.5368499999999999E-9</v>
      </c>
      <c r="K1868" s="2">
        <v>6.0542199999999998E-9</v>
      </c>
      <c r="L1868" s="2">
        <v>2.3849800000000001E-8</v>
      </c>
      <c r="M1868" s="2">
        <v>9.3953499999999995E-8</v>
      </c>
      <c r="N1868" s="2">
        <v>3.7011799999999998E-7</v>
      </c>
      <c r="O1868" s="2">
        <v>1.45803E-6</v>
      </c>
      <c r="P1868" s="2">
        <v>5.7437200000000003E-6</v>
      </c>
      <c r="Q1868" s="2">
        <v>2.2626300000000001E-5</v>
      </c>
      <c r="R1868" s="2">
        <v>8.9127600000000004E-5</v>
      </c>
      <c r="S1868">
        <v>3.5101499999999999E-4</v>
      </c>
      <c r="T1868">
        <v>1.3813600000000001E-3</v>
      </c>
      <c r="U1868">
        <v>5.4196799999999996E-3</v>
      </c>
      <c r="V1868">
        <v>2.10154E-2</v>
      </c>
      <c r="W1868">
        <v>7.7971100000000002E-2</v>
      </c>
      <c r="X1868">
        <v>0.249887</v>
      </c>
      <c r="Y1868">
        <v>0.56753600000000004</v>
      </c>
      <c r="Z1868">
        <v>0.83792</v>
      </c>
      <c r="AA1868">
        <v>0.95319600000000004</v>
      </c>
      <c r="AB1868">
        <v>0.98768900000000004</v>
      </c>
      <c r="AC1868">
        <v>0.99684600000000001</v>
      </c>
      <c r="AD1868">
        <v>0.999197</v>
      </c>
      <c r="AE1868">
        <v>0.99979600000000002</v>
      </c>
      <c r="AF1868">
        <v>0.99994799999999995</v>
      </c>
      <c r="AG1868">
        <v>0.99998699999999996</v>
      </c>
      <c r="AH1868">
        <v>0.99999700000000002</v>
      </c>
      <c r="AI1868">
        <v>0.99999899999999997</v>
      </c>
      <c r="AJ1868">
        <v>1</v>
      </c>
      <c r="AK1868">
        <v>1</v>
      </c>
      <c r="AL1868">
        <v>1</v>
      </c>
      <c r="AM1868">
        <v>1</v>
      </c>
      <c r="AN1868">
        <v>1</v>
      </c>
      <c r="AO1868">
        <v>1</v>
      </c>
      <c r="AP1868">
        <v>1</v>
      </c>
      <c r="AQ1868">
        <v>1</v>
      </c>
      <c r="AR1868">
        <v>1</v>
      </c>
      <c r="AS1868">
        <v>1</v>
      </c>
      <c r="AT1868">
        <v>1</v>
      </c>
      <c r="AU1868">
        <v>1</v>
      </c>
      <c r="AV1868">
        <v>1</v>
      </c>
      <c r="AW1868">
        <v>1</v>
      </c>
      <c r="AX1868">
        <v>1</v>
      </c>
      <c r="AY1868">
        <v>1</v>
      </c>
    </row>
    <row r="1869" spans="1:51" x14ac:dyDescent="0.3">
      <c r="A1869" t="s">
        <v>745</v>
      </c>
      <c r="B1869">
        <v>3</v>
      </c>
      <c r="C1869">
        <v>2018</v>
      </c>
      <c r="D1869">
        <v>1</v>
      </c>
      <c r="E1869" t="s">
        <v>1695</v>
      </c>
      <c r="F1869" s="2">
        <v>6.3814600000000002E-12</v>
      </c>
      <c r="G1869" s="2">
        <v>2.5139000000000001E-11</v>
      </c>
      <c r="H1869" s="2">
        <v>9.9031900000000004E-11</v>
      </c>
      <c r="I1869" s="2">
        <v>3.9012399999999998E-10</v>
      </c>
      <c r="J1869" s="2">
        <v>1.5368499999999999E-9</v>
      </c>
      <c r="K1869" s="2">
        <v>6.0542199999999998E-9</v>
      </c>
      <c r="L1869" s="2">
        <v>2.3849800000000001E-8</v>
      </c>
      <c r="M1869" s="2">
        <v>9.3953499999999995E-8</v>
      </c>
      <c r="N1869" s="2">
        <v>3.7011799999999998E-7</v>
      </c>
      <c r="O1869" s="2">
        <v>1.45803E-6</v>
      </c>
      <c r="P1869" s="2">
        <v>5.7437200000000003E-6</v>
      </c>
      <c r="Q1869" s="2">
        <v>2.2626300000000001E-5</v>
      </c>
      <c r="R1869" s="2">
        <v>8.9127600000000004E-5</v>
      </c>
      <c r="S1869">
        <v>3.5101499999999999E-4</v>
      </c>
      <c r="T1869">
        <v>1.3813600000000001E-3</v>
      </c>
      <c r="U1869">
        <v>5.4196799999999996E-3</v>
      </c>
      <c r="V1869">
        <v>2.10154E-2</v>
      </c>
      <c r="W1869">
        <v>7.7971100000000002E-2</v>
      </c>
      <c r="X1869">
        <v>0.249887</v>
      </c>
      <c r="Y1869">
        <v>0.56753600000000004</v>
      </c>
      <c r="Z1869">
        <v>0.83792</v>
      </c>
      <c r="AA1869">
        <v>0.95319600000000004</v>
      </c>
      <c r="AB1869">
        <v>0.98768900000000004</v>
      </c>
      <c r="AC1869">
        <v>0.99684600000000001</v>
      </c>
      <c r="AD1869">
        <v>0.999197</v>
      </c>
      <c r="AE1869">
        <v>0.99979600000000002</v>
      </c>
      <c r="AF1869">
        <v>0.99994799999999995</v>
      </c>
      <c r="AG1869">
        <v>0.99998699999999996</v>
      </c>
      <c r="AH1869">
        <v>0.99999700000000002</v>
      </c>
      <c r="AI1869">
        <v>0.99999899999999997</v>
      </c>
      <c r="AJ1869">
        <v>1</v>
      </c>
      <c r="AK1869">
        <v>1</v>
      </c>
      <c r="AL1869">
        <v>1</v>
      </c>
      <c r="AM1869">
        <v>1</v>
      </c>
      <c r="AN1869">
        <v>1</v>
      </c>
      <c r="AO1869">
        <v>1</v>
      </c>
      <c r="AP1869">
        <v>1</v>
      </c>
      <c r="AQ1869">
        <v>1</v>
      </c>
      <c r="AR1869">
        <v>1</v>
      </c>
      <c r="AS1869">
        <v>1</v>
      </c>
      <c r="AT1869">
        <v>1</v>
      </c>
      <c r="AU1869">
        <v>1</v>
      </c>
      <c r="AV1869">
        <v>1</v>
      </c>
      <c r="AW1869">
        <v>1</v>
      </c>
      <c r="AX1869">
        <v>1</v>
      </c>
      <c r="AY1869">
        <v>1</v>
      </c>
    </row>
    <row r="1870" spans="1:51" x14ac:dyDescent="0.3">
      <c r="A1870" t="s">
        <v>743</v>
      </c>
      <c r="B1870">
        <v>3</v>
      </c>
      <c r="C1870">
        <v>2019</v>
      </c>
      <c r="D1870">
        <v>1</v>
      </c>
      <c r="E1870" t="s">
        <v>1783</v>
      </c>
      <c r="F1870" s="2">
        <v>6.3814600000000002E-12</v>
      </c>
      <c r="G1870" s="2">
        <v>2.5139000000000001E-11</v>
      </c>
      <c r="H1870" s="2">
        <v>9.9031900000000004E-11</v>
      </c>
      <c r="I1870" s="2">
        <v>3.9012399999999998E-10</v>
      </c>
      <c r="J1870" s="2">
        <v>1.5368499999999999E-9</v>
      </c>
      <c r="K1870" s="2">
        <v>6.0542199999999998E-9</v>
      </c>
      <c r="L1870" s="2">
        <v>2.3849800000000001E-8</v>
      </c>
      <c r="M1870" s="2">
        <v>9.3953499999999995E-8</v>
      </c>
      <c r="N1870" s="2">
        <v>3.7011799999999998E-7</v>
      </c>
      <c r="O1870" s="2">
        <v>1.45803E-6</v>
      </c>
      <c r="P1870" s="2">
        <v>5.7437200000000003E-6</v>
      </c>
      <c r="Q1870" s="2">
        <v>2.2626300000000001E-5</v>
      </c>
      <c r="R1870" s="2">
        <v>8.9127600000000004E-5</v>
      </c>
      <c r="S1870">
        <v>3.5101499999999999E-4</v>
      </c>
      <c r="T1870">
        <v>1.3813600000000001E-3</v>
      </c>
      <c r="U1870">
        <v>5.4196799999999996E-3</v>
      </c>
      <c r="V1870">
        <v>2.10154E-2</v>
      </c>
      <c r="W1870">
        <v>7.7971100000000002E-2</v>
      </c>
      <c r="X1870">
        <v>0.249887</v>
      </c>
      <c r="Y1870">
        <v>0.56753600000000004</v>
      </c>
      <c r="Z1870">
        <v>0.83792</v>
      </c>
      <c r="AA1870">
        <v>0.95319600000000004</v>
      </c>
      <c r="AB1870">
        <v>0.98768900000000004</v>
      </c>
      <c r="AC1870">
        <v>0.99684600000000001</v>
      </c>
      <c r="AD1870">
        <v>0.999197</v>
      </c>
      <c r="AE1870">
        <v>0.99979600000000002</v>
      </c>
      <c r="AF1870">
        <v>0.99994799999999995</v>
      </c>
      <c r="AG1870">
        <v>0.99998699999999996</v>
      </c>
      <c r="AH1870">
        <v>0.99999700000000002</v>
      </c>
      <c r="AI1870">
        <v>0.99999899999999997</v>
      </c>
      <c r="AJ1870">
        <v>1</v>
      </c>
      <c r="AK1870">
        <v>1</v>
      </c>
      <c r="AL1870">
        <v>1</v>
      </c>
      <c r="AM1870">
        <v>1</v>
      </c>
      <c r="AN1870">
        <v>1</v>
      </c>
      <c r="AO1870">
        <v>1</v>
      </c>
      <c r="AP1870">
        <v>1</v>
      </c>
      <c r="AQ1870">
        <v>1</v>
      </c>
      <c r="AR1870">
        <v>1</v>
      </c>
      <c r="AS1870">
        <v>1</v>
      </c>
      <c r="AT1870">
        <v>1</v>
      </c>
      <c r="AU1870">
        <v>1</v>
      </c>
      <c r="AV1870">
        <v>1</v>
      </c>
      <c r="AW1870">
        <v>1</v>
      </c>
      <c r="AX1870">
        <v>1</v>
      </c>
      <c r="AY1870">
        <v>1</v>
      </c>
    </row>
    <row r="1871" spans="1:51" x14ac:dyDescent="0.3">
      <c r="A1871" t="s">
        <v>745</v>
      </c>
      <c r="B1871">
        <v>3</v>
      </c>
      <c r="C1871">
        <v>2019</v>
      </c>
      <c r="D1871">
        <v>1</v>
      </c>
      <c r="E1871" t="s">
        <v>1784</v>
      </c>
      <c r="F1871" s="2">
        <v>6.3814600000000002E-12</v>
      </c>
      <c r="G1871" s="2">
        <v>2.5139000000000001E-11</v>
      </c>
      <c r="H1871" s="2">
        <v>9.9031900000000004E-11</v>
      </c>
      <c r="I1871" s="2">
        <v>3.9012399999999998E-10</v>
      </c>
      <c r="J1871" s="2">
        <v>1.5368499999999999E-9</v>
      </c>
      <c r="K1871" s="2">
        <v>6.0542199999999998E-9</v>
      </c>
      <c r="L1871" s="2">
        <v>2.3849800000000001E-8</v>
      </c>
      <c r="M1871" s="2">
        <v>9.3953499999999995E-8</v>
      </c>
      <c r="N1871" s="2">
        <v>3.7011799999999998E-7</v>
      </c>
      <c r="O1871" s="2">
        <v>1.45803E-6</v>
      </c>
      <c r="P1871" s="2">
        <v>5.7437200000000003E-6</v>
      </c>
      <c r="Q1871" s="2">
        <v>2.2626300000000001E-5</v>
      </c>
      <c r="R1871" s="2">
        <v>8.9127600000000004E-5</v>
      </c>
      <c r="S1871">
        <v>3.5101499999999999E-4</v>
      </c>
      <c r="T1871">
        <v>1.3813600000000001E-3</v>
      </c>
      <c r="U1871">
        <v>5.4196799999999996E-3</v>
      </c>
      <c r="V1871">
        <v>2.10154E-2</v>
      </c>
      <c r="W1871">
        <v>7.7971100000000002E-2</v>
      </c>
      <c r="X1871">
        <v>0.249887</v>
      </c>
      <c r="Y1871">
        <v>0.56753600000000004</v>
      </c>
      <c r="Z1871">
        <v>0.83792</v>
      </c>
      <c r="AA1871">
        <v>0.95319600000000004</v>
      </c>
      <c r="AB1871">
        <v>0.98768900000000004</v>
      </c>
      <c r="AC1871">
        <v>0.99684600000000001</v>
      </c>
      <c r="AD1871">
        <v>0.999197</v>
      </c>
      <c r="AE1871">
        <v>0.99979600000000002</v>
      </c>
      <c r="AF1871">
        <v>0.99994799999999995</v>
      </c>
      <c r="AG1871">
        <v>0.99998699999999996</v>
      </c>
      <c r="AH1871">
        <v>0.99999700000000002</v>
      </c>
      <c r="AI1871">
        <v>0.99999899999999997</v>
      </c>
      <c r="AJ1871">
        <v>1</v>
      </c>
      <c r="AK1871">
        <v>1</v>
      </c>
      <c r="AL1871">
        <v>1</v>
      </c>
      <c r="AM1871">
        <v>1</v>
      </c>
      <c r="AN1871">
        <v>1</v>
      </c>
      <c r="AO1871">
        <v>1</v>
      </c>
      <c r="AP1871">
        <v>1</v>
      </c>
      <c r="AQ1871">
        <v>1</v>
      </c>
      <c r="AR1871">
        <v>1</v>
      </c>
      <c r="AS1871">
        <v>1</v>
      </c>
      <c r="AT1871">
        <v>1</v>
      </c>
      <c r="AU1871">
        <v>1</v>
      </c>
      <c r="AV1871">
        <v>1</v>
      </c>
      <c r="AW1871">
        <v>1</v>
      </c>
      <c r="AX1871">
        <v>1</v>
      </c>
      <c r="AY1871">
        <v>1</v>
      </c>
    </row>
    <row r="1872" spans="1:51" x14ac:dyDescent="0.3">
      <c r="A1872" t="s">
        <v>743</v>
      </c>
      <c r="B1872">
        <v>4</v>
      </c>
      <c r="C1872">
        <v>1982</v>
      </c>
      <c r="D1872">
        <v>1</v>
      </c>
      <c r="E1872" t="s">
        <v>765</v>
      </c>
      <c r="F1872" s="2">
        <v>4.88055E-15</v>
      </c>
      <c r="G1872" s="2">
        <v>2.68534E-14</v>
      </c>
      <c r="H1872" s="2">
        <v>3.26612E-13</v>
      </c>
      <c r="I1872" s="2">
        <v>3.6664699999999998E-12</v>
      </c>
      <c r="J1872" s="2">
        <v>3.7925499999999999E-11</v>
      </c>
      <c r="K1872" s="2">
        <v>3.6134600000000002E-10</v>
      </c>
      <c r="L1872" s="2">
        <v>3.17092E-9</v>
      </c>
      <c r="M1872" s="2">
        <v>2.5627499999999999E-8</v>
      </c>
      <c r="N1872" s="2">
        <v>1.9075699999999999E-7</v>
      </c>
      <c r="O1872" s="2">
        <v>1.3076500000000001E-6</v>
      </c>
      <c r="P1872" s="2">
        <v>8.2548499999999994E-6</v>
      </c>
      <c r="Q1872" s="2">
        <v>4.7976899999999998E-5</v>
      </c>
      <c r="R1872">
        <v>2.5655799999999999E-4</v>
      </c>
      <c r="S1872">
        <v>1.2600999999999999E-3</v>
      </c>
      <c r="T1872">
        <v>5.6568499999999997E-3</v>
      </c>
      <c r="U1872">
        <v>2.2908000000000001E-2</v>
      </c>
      <c r="V1872">
        <v>8.0974099999999993E-2</v>
      </c>
      <c r="W1872">
        <v>0.23322899999999999</v>
      </c>
      <c r="X1872">
        <v>0.49860500000000002</v>
      </c>
      <c r="Y1872">
        <v>0.76147900000000002</v>
      </c>
      <c r="Z1872">
        <v>0.90151599999999998</v>
      </c>
      <c r="AA1872">
        <v>0.96234200000000003</v>
      </c>
      <c r="AB1872">
        <v>0.98500299999999996</v>
      </c>
      <c r="AC1872">
        <v>0.99164399999999997</v>
      </c>
      <c r="AD1872">
        <v>0.991703</v>
      </c>
      <c r="AE1872">
        <v>0.98876600000000003</v>
      </c>
      <c r="AF1872">
        <v>0.98414900000000005</v>
      </c>
      <c r="AG1872">
        <v>0.97833199999999998</v>
      </c>
      <c r="AH1872">
        <v>0.97150099999999995</v>
      </c>
      <c r="AI1872">
        <v>0.96373299999999995</v>
      </c>
      <c r="AJ1872">
        <v>0.95507299999999995</v>
      </c>
      <c r="AK1872">
        <v>0.94555299999999998</v>
      </c>
      <c r="AL1872">
        <v>0.93520300000000001</v>
      </c>
      <c r="AM1872">
        <v>0.92405199999999998</v>
      </c>
      <c r="AN1872">
        <v>0.912134</v>
      </c>
      <c r="AO1872">
        <v>0.89947999999999995</v>
      </c>
      <c r="AP1872">
        <v>0.886127</v>
      </c>
      <c r="AQ1872">
        <v>0.87211099999999997</v>
      </c>
      <c r="AR1872">
        <v>0.85746900000000004</v>
      </c>
      <c r="AS1872">
        <v>0.84224200000000005</v>
      </c>
      <c r="AT1872">
        <v>0.82646799999999998</v>
      </c>
      <c r="AU1872">
        <v>0.81018900000000005</v>
      </c>
      <c r="AV1872">
        <v>0.79344800000000004</v>
      </c>
      <c r="AW1872">
        <v>0.776285</v>
      </c>
      <c r="AX1872">
        <v>0.75874399999999997</v>
      </c>
      <c r="AY1872">
        <v>0.74086799999999997</v>
      </c>
    </row>
    <row r="1873" spans="1:51" x14ac:dyDescent="0.3">
      <c r="A1873" t="s">
        <v>745</v>
      </c>
      <c r="B1873">
        <v>4</v>
      </c>
      <c r="C1873">
        <v>1982</v>
      </c>
      <c r="D1873">
        <v>1</v>
      </c>
      <c r="E1873" t="s">
        <v>766</v>
      </c>
      <c r="F1873" s="2">
        <v>4.9242099999999999E-7</v>
      </c>
      <c r="G1873" s="2">
        <v>9.6514500000000006E-7</v>
      </c>
      <c r="H1873" s="2">
        <v>4.1816900000000003E-6</v>
      </c>
      <c r="I1873" s="2">
        <v>1.6722200000000001E-5</v>
      </c>
      <c r="J1873" s="2">
        <v>6.1617499999999997E-5</v>
      </c>
      <c r="K1873">
        <v>2.0913299999999999E-4</v>
      </c>
      <c r="L1873">
        <v>6.5375000000000003E-4</v>
      </c>
      <c r="M1873">
        <v>1.8821899999999999E-3</v>
      </c>
      <c r="N1873">
        <v>4.9908399999999999E-3</v>
      </c>
      <c r="O1873">
        <v>1.2188299999999999E-2</v>
      </c>
      <c r="P1873">
        <v>2.7413799999999999E-2</v>
      </c>
      <c r="Q1873">
        <v>5.6787700000000003E-2</v>
      </c>
      <c r="R1873">
        <v>0.10834199999999999</v>
      </c>
      <c r="S1873">
        <v>0.19037000000000001</v>
      </c>
      <c r="T1873">
        <v>0.30807600000000002</v>
      </c>
      <c r="U1873">
        <v>0.459171</v>
      </c>
      <c r="V1873">
        <v>0.63030299999999995</v>
      </c>
      <c r="W1873">
        <v>0.79686000000000001</v>
      </c>
      <c r="X1873">
        <v>0.92784</v>
      </c>
      <c r="Y1873">
        <v>0.99499899999999997</v>
      </c>
      <c r="Z1873">
        <v>1</v>
      </c>
      <c r="AA1873">
        <v>0.99979200000000001</v>
      </c>
      <c r="AB1873">
        <v>0.99865800000000005</v>
      </c>
      <c r="AC1873">
        <v>0.99654100000000001</v>
      </c>
      <c r="AD1873">
        <v>0.99344699999999997</v>
      </c>
      <c r="AE1873">
        <v>0.98938599999999999</v>
      </c>
      <c r="AF1873">
        <v>0.98436800000000002</v>
      </c>
      <c r="AG1873">
        <v>0.97841</v>
      </c>
      <c r="AH1873">
        <v>0.97152799999999995</v>
      </c>
      <c r="AI1873">
        <v>0.96374300000000002</v>
      </c>
      <c r="AJ1873">
        <v>0.95507699999999995</v>
      </c>
      <c r="AK1873">
        <v>0.94555400000000001</v>
      </c>
      <c r="AL1873">
        <v>0.93520300000000001</v>
      </c>
      <c r="AM1873">
        <v>0.92405300000000001</v>
      </c>
      <c r="AN1873">
        <v>0.912134</v>
      </c>
      <c r="AO1873">
        <v>0.89947999999999995</v>
      </c>
      <c r="AP1873">
        <v>0.886127</v>
      </c>
      <c r="AQ1873">
        <v>0.87211099999999997</v>
      </c>
      <c r="AR1873">
        <v>0.85746900000000004</v>
      </c>
      <c r="AS1873">
        <v>0.84224200000000005</v>
      </c>
      <c r="AT1873">
        <v>0.82646799999999998</v>
      </c>
      <c r="AU1873">
        <v>0.81018900000000005</v>
      </c>
      <c r="AV1873">
        <v>0.79344800000000004</v>
      </c>
      <c r="AW1873">
        <v>0.776285</v>
      </c>
      <c r="AX1873">
        <v>0.75874399999999997</v>
      </c>
      <c r="AY1873">
        <v>0.74086799999999997</v>
      </c>
    </row>
    <row r="1874" spans="1:51" x14ac:dyDescent="0.3">
      <c r="A1874" t="s">
        <v>747</v>
      </c>
      <c r="B1874">
        <v>4</v>
      </c>
      <c r="C1874">
        <v>1985</v>
      </c>
      <c r="D1874">
        <v>1</v>
      </c>
      <c r="E1874" t="s">
        <v>767</v>
      </c>
      <c r="F1874" s="2">
        <v>4.2323500000000002E-15</v>
      </c>
      <c r="G1874" s="2">
        <v>3.5537099999999998E-14</v>
      </c>
      <c r="H1874" s="2">
        <v>2.9838899999999998E-13</v>
      </c>
      <c r="I1874" s="2">
        <v>2.5054300000000002E-12</v>
      </c>
      <c r="J1874" s="2">
        <v>2.1036999999999999E-11</v>
      </c>
      <c r="K1874" s="2">
        <v>1.7663800000000001E-10</v>
      </c>
      <c r="L1874" s="2">
        <v>1.48315E-9</v>
      </c>
      <c r="M1874" s="2">
        <v>1.24533E-8</v>
      </c>
      <c r="N1874" s="2">
        <v>1.04565E-7</v>
      </c>
      <c r="O1874" s="2">
        <v>8.7798100000000001E-7</v>
      </c>
      <c r="P1874" s="2">
        <v>7.3719499999999998E-6</v>
      </c>
      <c r="Q1874" s="2">
        <v>6.1895499999999997E-5</v>
      </c>
      <c r="R1874">
        <v>5.1947099999999997E-4</v>
      </c>
      <c r="S1874">
        <v>4.3450600000000004E-3</v>
      </c>
      <c r="T1874">
        <v>3.5347499999999997E-2</v>
      </c>
      <c r="U1874">
        <v>0.23528199999999999</v>
      </c>
      <c r="V1874">
        <v>0.72093399999999996</v>
      </c>
      <c r="W1874">
        <v>0.95593099999999998</v>
      </c>
      <c r="X1874">
        <v>0.99453899999999995</v>
      </c>
      <c r="Y1874">
        <v>0.99934699999999999</v>
      </c>
      <c r="Z1874">
        <v>0.99992199999999998</v>
      </c>
      <c r="AA1874">
        <v>0.99999099999999996</v>
      </c>
      <c r="AB1874">
        <v>0.99999899999999997</v>
      </c>
      <c r="AC1874">
        <v>1</v>
      </c>
      <c r="AD1874">
        <v>1</v>
      </c>
      <c r="AE1874">
        <v>1</v>
      </c>
      <c r="AF1874">
        <v>1</v>
      </c>
      <c r="AG1874">
        <v>1</v>
      </c>
      <c r="AH1874">
        <v>1</v>
      </c>
      <c r="AI1874">
        <v>1</v>
      </c>
      <c r="AJ1874">
        <v>1</v>
      </c>
      <c r="AK1874">
        <v>1</v>
      </c>
      <c r="AL1874">
        <v>1</v>
      </c>
      <c r="AM1874">
        <v>1</v>
      </c>
      <c r="AN1874">
        <v>1</v>
      </c>
      <c r="AO1874">
        <v>1</v>
      </c>
      <c r="AP1874">
        <v>1</v>
      </c>
      <c r="AQ1874">
        <v>1</v>
      </c>
      <c r="AR1874">
        <v>1</v>
      </c>
      <c r="AS1874">
        <v>1</v>
      </c>
      <c r="AT1874">
        <v>1</v>
      </c>
      <c r="AU1874">
        <v>1</v>
      </c>
      <c r="AV1874">
        <v>1</v>
      </c>
      <c r="AW1874">
        <v>1</v>
      </c>
      <c r="AX1874">
        <v>1</v>
      </c>
      <c r="AY1874">
        <v>1</v>
      </c>
    </row>
    <row r="1875" spans="1:51" x14ac:dyDescent="0.3">
      <c r="A1875" t="s">
        <v>749</v>
      </c>
      <c r="B1875">
        <v>4</v>
      </c>
      <c r="C1875">
        <v>1985</v>
      </c>
      <c r="D1875">
        <v>1</v>
      </c>
      <c r="E1875" t="s">
        <v>768</v>
      </c>
      <c r="F1875">
        <v>1</v>
      </c>
      <c r="G1875">
        <v>1</v>
      </c>
      <c r="H1875">
        <v>1</v>
      </c>
      <c r="I1875">
        <v>1</v>
      </c>
      <c r="J1875">
        <v>1</v>
      </c>
      <c r="K1875">
        <v>1</v>
      </c>
      <c r="L1875">
        <v>1</v>
      </c>
      <c r="M1875">
        <v>1</v>
      </c>
      <c r="N1875">
        <v>1</v>
      </c>
      <c r="O1875">
        <v>1</v>
      </c>
      <c r="P1875">
        <v>1</v>
      </c>
      <c r="Q1875">
        <v>1</v>
      </c>
      <c r="R1875">
        <v>1</v>
      </c>
      <c r="S1875">
        <v>1</v>
      </c>
      <c r="T1875">
        <v>1</v>
      </c>
      <c r="U1875">
        <v>1</v>
      </c>
      <c r="V1875">
        <v>1</v>
      </c>
      <c r="W1875">
        <v>1</v>
      </c>
      <c r="X1875">
        <v>1</v>
      </c>
      <c r="Y1875">
        <v>1</v>
      </c>
      <c r="Z1875">
        <v>1</v>
      </c>
      <c r="AA1875">
        <v>1</v>
      </c>
      <c r="AB1875">
        <v>1</v>
      </c>
      <c r="AC1875">
        <v>1</v>
      </c>
      <c r="AD1875">
        <v>1</v>
      </c>
      <c r="AE1875">
        <v>1</v>
      </c>
      <c r="AF1875">
        <v>1</v>
      </c>
      <c r="AG1875">
        <v>1</v>
      </c>
      <c r="AH1875">
        <v>1</v>
      </c>
      <c r="AI1875">
        <v>1</v>
      </c>
      <c r="AJ1875">
        <v>1</v>
      </c>
      <c r="AK1875">
        <v>1</v>
      </c>
      <c r="AL1875">
        <v>1</v>
      </c>
      <c r="AM1875">
        <v>1</v>
      </c>
      <c r="AN1875">
        <v>1</v>
      </c>
      <c r="AO1875">
        <v>1</v>
      </c>
      <c r="AP1875">
        <v>1</v>
      </c>
      <c r="AQ1875">
        <v>1</v>
      </c>
      <c r="AR1875">
        <v>1</v>
      </c>
      <c r="AS1875">
        <v>1</v>
      </c>
      <c r="AT1875">
        <v>1</v>
      </c>
      <c r="AU1875">
        <v>1</v>
      </c>
      <c r="AV1875">
        <v>1</v>
      </c>
      <c r="AW1875">
        <v>1</v>
      </c>
      <c r="AX1875">
        <v>1</v>
      </c>
      <c r="AY1875">
        <v>1</v>
      </c>
    </row>
    <row r="1876" spans="1:51" x14ac:dyDescent="0.3">
      <c r="A1876" t="s">
        <v>743</v>
      </c>
      <c r="B1876">
        <v>4</v>
      </c>
      <c r="C1876">
        <v>1985</v>
      </c>
      <c r="D1876">
        <v>1</v>
      </c>
      <c r="E1876" t="s">
        <v>769</v>
      </c>
      <c r="F1876" s="2">
        <v>3.6161000000000003E-18</v>
      </c>
      <c r="G1876" s="2">
        <v>5.9510999999999997E-17</v>
      </c>
      <c r="H1876" s="2">
        <v>8.1458399999999999E-16</v>
      </c>
      <c r="I1876" s="2">
        <v>1.09354E-14</v>
      </c>
      <c r="J1876" s="2">
        <v>1.4397799999999999E-13</v>
      </c>
      <c r="K1876" s="2">
        <v>1.85917E-12</v>
      </c>
      <c r="L1876" s="2">
        <v>2.35452E-11</v>
      </c>
      <c r="M1876" s="2">
        <v>2.9244699999999998E-10</v>
      </c>
      <c r="N1876" s="2">
        <v>3.5624799999999999E-9</v>
      </c>
      <c r="O1876" s="2">
        <v>4.2561699999999998E-8</v>
      </c>
      <c r="P1876" s="2">
        <v>4.9870500000000002E-7</v>
      </c>
      <c r="Q1876" s="2">
        <v>5.7307199999999997E-6</v>
      </c>
      <c r="R1876" s="2">
        <v>6.4559600000000004E-5</v>
      </c>
      <c r="S1876">
        <v>7.1089700000000005E-4</v>
      </c>
      <c r="T1876">
        <v>7.4669100000000002E-3</v>
      </c>
      <c r="U1876">
        <v>6.2936800000000001E-2</v>
      </c>
      <c r="V1876">
        <v>0.23949999999999999</v>
      </c>
      <c r="W1876">
        <v>0.38680500000000001</v>
      </c>
      <c r="X1876">
        <v>0.48073399999999999</v>
      </c>
      <c r="Y1876">
        <v>0.56594800000000001</v>
      </c>
      <c r="Z1876">
        <v>0.65067699999999995</v>
      </c>
      <c r="AA1876">
        <v>0.73332299999999995</v>
      </c>
      <c r="AB1876">
        <v>0.81051300000000004</v>
      </c>
      <c r="AC1876">
        <v>0.878583</v>
      </c>
      <c r="AD1876">
        <v>0.93404200000000004</v>
      </c>
      <c r="AE1876">
        <v>0.97389199999999998</v>
      </c>
      <c r="AF1876">
        <v>0.99590199999999995</v>
      </c>
      <c r="AG1876">
        <v>1</v>
      </c>
      <c r="AH1876">
        <v>1</v>
      </c>
      <c r="AI1876">
        <v>0.99999899999999997</v>
      </c>
      <c r="AJ1876">
        <v>0.99999800000000005</v>
      </c>
      <c r="AK1876">
        <v>0.99999499999999997</v>
      </c>
      <c r="AL1876">
        <v>0.99999199999999999</v>
      </c>
      <c r="AM1876">
        <v>0.99998699999999996</v>
      </c>
      <c r="AN1876">
        <v>0.99998200000000004</v>
      </c>
      <c r="AO1876">
        <v>0.99997599999999998</v>
      </c>
      <c r="AP1876">
        <v>0.99997000000000003</v>
      </c>
      <c r="AQ1876">
        <v>0.99996200000000002</v>
      </c>
      <c r="AR1876">
        <v>0.99995400000000001</v>
      </c>
      <c r="AS1876">
        <v>0.99994499999999997</v>
      </c>
      <c r="AT1876">
        <v>0.99993500000000002</v>
      </c>
      <c r="AU1876">
        <v>0.99992499999999995</v>
      </c>
      <c r="AV1876">
        <v>0.99991399999999997</v>
      </c>
      <c r="AW1876">
        <v>0.99990199999999996</v>
      </c>
      <c r="AX1876">
        <v>0.99988999999999995</v>
      </c>
      <c r="AY1876">
        <v>0.99987700000000002</v>
      </c>
    </row>
    <row r="1877" spans="1:51" x14ac:dyDescent="0.3">
      <c r="A1877" t="s">
        <v>745</v>
      </c>
      <c r="B1877">
        <v>4</v>
      </c>
      <c r="C1877">
        <v>1985</v>
      </c>
      <c r="D1877">
        <v>1</v>
      </c>
      <c r="E1877" t="s">
        <v>770</v>
      </c>
      <c r="F1877">
        <v>8.54396E-4</v>
      </c>
      <c r="G1877">
        <v>1.6746199999999999E-3</v>
      </c>
      <c r="H1877">
        <v>2.7299400000000001E-3</v>
      </c>
      <c r="I1877">
        <v>4.3646800000000001E-3</v>
      </c>
      <c r="J1877">
        <v>6.84405E-3</v>
      </c>
      <c r="K1877">
        <v>1.05253E-2</v>
      </c>
      <c r="L1877">
        <v>1.5875199999999999E-2</v>
      </c>
      <c r="M1877">
        <v>2.3483500000000001E-2</v>
      </c>
      <c r="N1877">
        <v>3.4069599999999998E-2</v>
      </c>
      <c r="O1877">
        <v>4.84768E-2</v>
      </c>
      <c r="P1877">
        <v>6.7649000000000001E-2</v>
      </c>
      <c r="Q1877">
        <v>9.2587000000000003E-2</v>
      </c>
      <c r="R1877">
        <v>0.12428</v>
      </c>
      <c r="S1877">
        <v>0.16361000000000001</v>
      </c>
      <c r="T1877">
        <v>0.21124299999999999</v>
      </c>
      <c r="U1877">
        <v>0.26749499999999998</v>
      </c>
      <c r="V1877">
        <v>0.332208</v>
      </c>
      <c r="W1877">
        <v>0.40463700000000002</v>
      </c>
      <c r="X1877">
        <v>0.483373</v>
      </c>
      <c r="Y1877">
        <v>0.56631799999999999</v>
      </c>
      <c r="Z1877">
        <v>0.65072700000000006</v>
      </c>
      <c r="AA1877">
        <v>0.73333000000000004</v>
      </c>
      <c r="AB1877">
        <v>0.81051399999999996</v>
      </c>
      <c r="AC1877">
        <v>0.878583</v>
      </c>
      <c r="AD1877">
        <v>0.93404200000000004</v>
      </c>
      <c r="AE1877">
        <v>0.97389199999999998</v>
      </c>
      <c r="AF1877">
        <v>0.99590199999999995</v>
      </c>
      <c r="AG1877">
        <v>1</v>
      </c>
      <c r="AH1877">
        <v>1</v>
      </c>
      <c r="AI1877">
        <v>0.99999899999999997</v>
      </c>
      <c r="AJ1877">
        <v>0.99999800000000005</v>
      </c>
      <c r="AK1877">
        <v>0.99999499999999997</v>
      </c>
      <c r="AL1877">
        <v>0.99999199999999999</v>
      </c>
      <c r="AM1877">
        <v>0.99998699999999996</v>
      </c>
      <c r="AN1877">
        <v>0.99998200000000004</v>
      </c>
      <c r="AO1877">
        <v>0.99997599999999998</v>
      </c>
      <c r="AP1877">
        <v>0.99997000000000003</v>
      </c>
      <c r="AQ1877">
        <v>0.99996200000000002</v>
      </c>
      <c r="AR1877">
        <v>0.99995400000000001</v>
      </c>
      <c r="AS1877">
        <v>0.99994499999999997</v>
      </c>
      <c r="AT1877">
        <v>0.99993500000000002</v>
      </c>
      <c r="AU1877">
        <v>0.99992499999999995</v>
      </c>
      <c r="AV1877">
        <v>0.99991399999999997</v>
      </c>
      <c r="AW1877">
        <v>0.99990199999999996</v>
      </c>
      <c r="AX1877">
        <v>0.99988999999999995</v>
      </c>
      <c r="AY1877">
        <v>0.99987700000000002</v>
      </c>
    </row>
    <row r="1878" spans="1:51" x14ac:dyDescent="0.3">
      <c r="A1878" t="s">
        <v>747</v>
      </c>
      <c r="B1878">
        <v>4</v>
      </c>
      <c r="C1878">
        <v>2014</v>
      </c>
      <c r="D1878">
        <v>1</v>
      </c>
      <c r="E1878" t="s">
        <v>1563</v>
      </c>
      <c r="F1878" s="2">
        <v>4.2323500000000002E-15</v>
      </c>
      <c r="G1878" s="2">
        <v>3.5537099999999998E-14</v>
      </c>
      <c r="H1878" s="2">
        <v>2.9838899999999998E-13</v>
      </c>
      <c r="I1878" s="2">
        <v>2.5054300000000002E-12</v>
      </c>
      <c r="J1878" s="2">
        <v>2.1036999999999999E-11</v>
      </c>
      <c r="K1878" s="2">
        <v>1.7663800000000001E-10</v>
      </c>
      <c r="L1878" s="2">
        <v>1.48315E-9</v>
      </c>
      <c r="M1878" s="2">
        <v>1.24533E-8</v>
      </c>
      <c r="N1878" s="2">
        <v>1.04565E-7</v>
      </c>
      <c r="O1878" s="2">
        <v>8.7798100000000001E-7</v>
      </c>
      <c r="P1878" s="2">
        <v>7.3719499999999998E-6</v>
      </c>
      <c r="Q1878" s="2">
        <v>6.1895499999999997E-5</v>
      </c>
      <c r="R1878">
        <v>5.1947099999999997E-4</v>
      </c>
      <c r="S1878">
        <v>4.3450600000000004E-3</v>
      </c>
      <c r="T1878">
        <v>3.5347499999999997E-2</v>
      </c>
      <c r="U1878">
        <v>0.23528199999999999</v>
      </c>
      <c r="V1878">
        <v>0.72093399999999996</v>
      </c>
      <c r="W1878">
        <v>0.95593099999999998</v>
      </c>
      <c r="X1878">
        <v>0.99453899999999995</v>
      </c>
      <c r="Y1878">
        <v>0.99934699999999999</v>
      </c>
      <c r="Z1878">
        <v>0.99992199999999998</v>
      </c>
      <c r="AA1878">
        <v>0.99999099999999996</v>
      </c>
      <c r="AB1878">
        <v>0.99999899999999997</v>
      </c>
      <c r="AC1878">
        <v>1</v>
      </c>
      <c r="AD1878">
        <v>1</v>
      </c>
      <c r="AE1878">
        <v>1</v>
      </c>
      <c r="AF1878">
        <v>1</v>
      </c>
      <c r="AG1878">
        <v>1</v>
      </c>
      <c r="AH1878">
        <v>1</v>
      </c>
      <c r="AI1878">
        <v>1</v>
      </c>
      <c r="AJ1878">
        <v>1</v>
      </c>
      <c r="AK1878">
        <v>1</v>
      </c>
      <c r="AL1878">
        <v>1</v>
      </c>
      <c r="AM1878">
        <v>1</v>
      </c>
      <c r="AN1878">
        <v>1</v>
      </c>
      <c r="AO1878">
        <v>1</v>
      </c>
      <c r="AP1878">
        <v>1</v>
      </c>
      <c r="AQ1878">
        <v>1</v>
      </c>
      <c r="AR1878">
        <v>1</v>
      </c>
      <c r="AS1878">
        <v>1</v>
      </c>
      <c r="AT1878">
        <v>1</v>
      </c>
      <c r="AU1878">
        <v>1</v>
      </c>
      <c r="AV1878">
        <v>1</v>
      </c>
      <c r="AW1878">
        <v>1</v>
      </c>
      <c r="AX1878">
        <v>1</v>
      </c>
      <c r="AY1878">
        <v>1</v>
      </c>
    </row>
    <row r="1879" spans="1:51" x14ac:dyDescent="0.3">
      <c r="A1879" t="s">
        <v>749</v>
      </c>
      <c r="B1879">
        <v>4</v>
      </c>
      <c r="C1879">
        <v>2014</v>
      </c>
      <c r="D1879">
        <v>1</v>
      </c>
      <c r="E1879" t="s">
        <v>1564</v>
      </c>
      <c r="F1879">
        <v>1</v>
      </c>
      <c r="G1879">
        <v>1</v>
      </c>
      <c r="H1879">
        <v>1</v>
      </c>
      <c r="I1879">
        <v>1</v>
      </c>
      <c r="J1879">
        <v>1</v>
      </c>
      <c r="K1879">
        <v>1</v>
      </c>
      <c r="L1879">
        <v>1</v>
      </c>
      <c r="M1879">
        <v>1</v>
      </c>
      <c r="N1879">
        <v>1</v>
      </c>
      <c r="O1879">
        <v>1</v>
      </c>
      <c r="P1879">
        <v>1</v>
      </c>
      <c r="Q1879">
        <v>1</v>
      </c>
      <c r="R1879">
        <v>1</v>
      </c>
      <c r="S1879">
        <v>1</v>
      </c>
      <c r="T1879">
        <v>1</v>
      </c>
      <c r="U1879">
        <v>1</v>
      </c>
      <c r="V1879">
        <v>1</v>
      </c>
      <c r="W1879">
        <v>1</v>
      </c>
      <c r="X1879">
        <v>1</v>
      </c>
      <c r="Y1879">
        <v>1</v>
      </c>
      <c r="Z1879">
        <v>1</v>
      </c>
      <c r="AA1879">
        <v>1</v>
      </c>
      <c r="AB1879">
        <v>1</v>
      </c>
      <c r="AC1879">
        <v>1</v>
      </c>
      <c r="AD1879">
        <v>1</v>
      </c>
      <c r="AE1879">
        <v>1</v>
      </c>
      <c r="AF1879">
        <v>1</v>
      </c>
      <c r="AG1879">
        <v>1</v>
      </c>
      <c r="AH1879">
        <v>1</v>
      </c>
      <c r="AI1879">
        <v>1</v>
      </c>
      <c r="AJ1879">
        <v>1</v>
      </c>
      <c r="AK1879">
        <v>1</v>
      </c>
      <c r="AL1879">
        <v>1</v>
      </c>
      <c r="AM1879">
        <v>1</v>
      </c>
      <c r="AN1879">
        <v>1</v>
      </c>
      <c r="AO1879">
        <v>1</v>
      </c>
      <c r="AP1879">
        <v>1</v>
      </c>
      <c r="AQ1879">
        <v>1</v>
      </c>
      <c r="AR1879">
        <v>1</v>
      </c>
      <c r="AS1879">
        <v>1</v>
      </c>
      <c r="AT1879">
        <v>1</v>
      </c>
      <c r="AU1879">
        <v>1</v>
      </c>
      <c r="AV1879">
        <v>1</v>
      </c>
      <c r="AW1879">
        <v>1</v>
      </c>
      <c r="AX1879">
        <v>1</v>
      </c>
      <c r="AY1879">
        <v>1</v>
      </c>
    </row>
    <row r="1880" spans="1:51" x14ac:dyDescent="0.3">
      <c r="A1880" t="s">
        <v>743</v>
      </c>
      <c r="B1880">
        <v>4</v>
      </c>
      <c r="C1880">
        <v>2014</v>
      </c>
      <c r="D1880">
        <v>1</v>
      </c>
      <c r="E1880" t="s">
        <v>1565</v>
      </c>
      <c r="F1880" s="2">
        <v>3.6161000000000003E-18</v>
      </c>
      <c r="G1880" s="2">
        <v>5.9510999999999997E-17</v>
      </c>
      <c r="H1880" s="2">
        <v>8.1458399999999999E-16</v>
      </c>
      <c r="I1880" s="2">
        <v>1.09354E-14</v>
      </c>
      <c r="J1880" s="2">
        <v>1.4397799999999999E-13</v>
      </c>
      <c r="K1880" s="2">
        <v>1.85917E-12</v>
      </c>
      <c r="L1880" s="2">
        <v>2.35452E-11</v>
      </c>
      <c r="M1880" s="2">
        <v>2.9244699999999998E-10</v>
      </c>
      <c r="N1880" s="2">
        <v>3.5624799999999999E-9</v>
      </c>
      <c r="O1880" s="2">
        <v>4.2561699999999998E-8</v>
      </c>
      <c r="P1880" s="2">
        <v>4.9870500000000002E-7</v>
      </c>
      <c r="Q1880" s="2">
        <v>5.7307199999999997E-6</v>
      </c>
      <c r="R1880" s="2">
        <v>6.4559600000000004E-5</v>
      </c>
      <c r="S1880">
        <v>7.1089700000000005E-4</v>
      </c>
      <c r="T1880">
        <v>7.4669100000000002E-3</v>
      </c>
      <c r="U1880">
        <v>6.2936800000000001E-2</v>
      </c>
      <c r="V1880">
        <v>0.23949999999999999</v>
      </c>
      <c r="W1880">
        <v>0.38680500000000001</v>
      </c>
      <c r="X1880">
        <v>0.48073399999999999</v>
      </c>
      <c r="Y1880">
        <v>0.56594800000000001</v>
      </c>
      <c r="Z1880">
        <v>0.65067699999999995</v>
      </c>
      <c r="AA1880">
        <v>0.73332299999999995</v>
      </c>
      <c r="AB1880">
        <v>0.81051300000000004</v>
      </c>
      <c r="AC1880">
        <v>0.878583</v>
      </c>
      <c r="AD1880">
        <v>0.93404200000000004</v>
      </c>
      <c r="AE1880">
        <v>0.97389199999999998</v>
      </c>
      <c r="AF1880">
        <v>0.99590199999999995</v>
      </c>
      <c r="AG1880">
        <v>1</v>
      </c>
      <c r="AH1880">
        <v>1</v>
      </c>
      <c r="AI1880">
        <v>0.99999899999999997</v>
      </c>
      <c r="AJ1880">
        <v>0.99999800000000005</v>
      </c>
      <c r="AK1880">
        <v>0.99999499999999997</v>
      </c>
      <c r="AL1880">
        <v>0.99999199999999999</v>
      </c>
      <c r="AM1880">
        <v>0.99998699999999996</v>
      </c>
      <c r="AN1880">
        <v>0.99998200000000004</v>
      </c>
      <c r="AO1880">
        <v>0.99997599999999998</v>
      </c>
      <c r="AP1880">
        <v>0.99997000000000003</v>
      </c>
      <c r="AQ1880">
        <v>0.99996200000000002</v>
      </c>
      <c r="AR1880">
        <v>0.99995400000000001</v>
      </c>
      <c r="AS1880">
        <v>0.99994499999999997</v>
      </c>
      <c r="AT1880">
        <v>0.99993500000000002</v>
      </c>
      <c r="AU1880">
        <v>0.99992499999999995</v>
      </c>
      <c r="AV1880">
        <v>0.99991399999999997</v>
      </c>
      <c r="AW1880">
        <v>0.99990199999999996</v>
      </c>
      <c r="AX1880">
        <v>0.99988999999999995</v>
      </c>
      <c r="AY1880">
        <v>0.99987700000000002</v>
      </c>
    </row>
    <row r="1881" spans="1:51" x14ac:dyDescent="0.3">
      <c r="A1881" t="s">
        <v>745</v>
      </c>
      <c r="B1881">
        <v>4</v>
      </c>
      <c r="C1881">
        <v>2014</v>
      </c>
      <c r="D1881">
        <v>1</v>
      </c>
      <c r="E1881" t="s">
        <v>1566</v>
      </c>
      <c r="F1881">
        <v>8.54396E-4</v>
      </c>
      <c r="G1881">
        <v>1.6746199999999999E-3</v>
      </c>
      <c r="H1881">
        <v>2.7299400000000001E-3</v>
      </c>
      <c r="I1881">
        <v>4.3646800000000001E-3</v>
      </c>
      <c r="J1881">
        <v>6.84405E-3</v>
      </c>
      <c r="K1881">
        <v>1.05253E-2</v>
      </c>
      <c r="L1881">
        <v>1.5875199999999999E-2</v>
      </c>
      <c r="M1881">
        <v>2.3483500000000001E-2</v>
      </c>
      <c r="N1881">
        <v>3.4069599999999998E-2</v>
      </c>
      <c r="O1881">
        <v>4.84768E-2</v>
      </c>
      <c r="P1881">
        <v>6.7649000000000001E-2</v>
      </c>
      <c r="Q1881">
        <v>9.2587000000000003E-2</v>
      </c>
      <c r="R1881">
        <v>0.12428</v>
      </c>
      <c r="S1881">
        <v>0.16361000000000001</v>
      </c>
      <c r="T1881">
        <v>0.21124299999999999</v>
      </c>
      <c r="U1881">
        <v>0.26749499999999998</v>
      </c>
      <c r="V1881">
        <v>0.332208</v>
      </c>
      <c r="W1881">
        <v>0.40463700000000002</v>
      </c>
      <c r="X1881">
        <v>0.483373</v>
      </c>
      <c r="Y1881">
        <v>0.56631799999999999</v>
      </c>
      <c r="Z1881">
        <v>0.65072700000000006</v>
      </c>
      <c r="AA1881">
        <v>0.73333000000000004</v>
      </c>
      <c r="AB1881">
        <v>0.81051399999999996</v>
      </c>
      <c r="AC1881">
        <v>0.878583</v>
      </c>
      <c r="AD1881">
        <v>0.93404200000000004</v>
      </c>
      <c r="AE1881">
        <v>0.97389199999999998</v>
      </c>
      <c r="AF1881">
        <v>0.99590199999999995</v>
      </c>
      <c r="AG1881">
        <v>1</v>
      </c>
      <c r="AH1881">
        <v>1</v>
      </c>
      <c r="AI1881">
        <v>0.99999899999999997</v>
      </c>
      <c r="AJ1881">
        <v>0.99999800000000005</v>
      </c>
      <c r="AK1881">
        <v>0.99999499999999997</v>
      </c>
      <c r="AL1881">
        <v>0.99999199999999999</v>
      </c>
      <c r="AM1881">
        <v>0.99998699999999996</v>
      </c>
      <c r="AN1881">
        <v>0.99998200000000004</v>
      </c>
      <c r="AO1881">
        <v>0.99997599999999998</v>
      </c>
      <c r="AP1881">
        <v>0.99997000000000003</v>
      </c>
      <c r="AQ1881">
        <v>0.99996200000000002</v>
      </c>
      <c r="AR1881">
        <v>0.99995400000000001</v>
      </c>
      <c r="AS1881">
        <v>0.99994499999999997</v>
      </c>
      <c r="AT1881">
        <v>0.99993500000000002</v>
      </c>
      <c r="AU1881">
        <v>0.99992499999999995</v>
      </c>
      <c r="AV1881">
        <v>0.99991399999999997</v>
      </c>
      <c r="AW1881">
        <v>0.99990199999999996</v>
      </c>
      <c r="AX1881">
        <v>0.99988999999999995</v>
      </c>
      <c r="AY1881">
        <v>0.99987700000000002</v>
      </c>
    </row>
    <row r="1882" spans="1:51" x14ac:dyDescent="0.3">
      <c r="A1882" t="s">
        <v>747</v>
      </c>
      <c r="B1882">
        <v>4</v>
      </c>
      <c r="C1882">
        <v>2015</v>
      </c>
      <c r="D1882">
        <v>1</v>
      </c>
      <c r="E1882" t="s">
        <v>1659</v>
      </c>
      <c r="F1882" s="2">
        <v>9.9113399999999994E-9</v>
      </c>
      <c r="G1882" s="2">
        <v>2.7823200000000001E-8</v>
      </c>
      <c r="H1882" s="2">
        <v>7.8105199999999995E-8</v>
      </c>
      <c r="I1882" s="2">
        <v>2.1925699999999999E-7</v>
      </c>
      <c r="J1882" s="2">
        <v>6.1549900000000005E-7</v>
      </c>
      <c r="K1882" s="2">
        <v>1.72783E-6</v>
      </c>
      <c r="L1882" s="2">
        <v>4.8503500000000001E-6</v>
      </c>
      <c r="M1882" s="2">
        <v>1.3615799999999999E-5</v>
      </c>
      <c r="N1882" s="2">
        <v>3.82214E-5</v>
      </c>
      <c r="O1882">
        <v>1.0728799999999999E-4</v>
      </c>
      <c r="P1882">
        <v>3.0111999999999999E-4</v>
      </c>
      <c r="Q1882">
        <v>8.4484600000000001E-4</v>
      </c>
      <c r="R1882">
        <v>2.3680400000000001E-3</v>
      </c>
      <c r="S1882">
        <v>6.6192400000000002E-3</v>
      </c>
      <c r="T1882">
        <v>1.83619E-2</v>
      </c>
      <c r="U1882">
        <v>4.9889999999999997E-2</v>
      </c>
      <c r="V1882">
        <v>0.128469</v>
      </c>
      <c r="W1882">
        <v>0.29268499999999997</v>
      </c>
      <c r="X1882">
        <v>0.53738300000000006</v>
      </c>
      <c r="Y1882">
        <v>0.76530699999999996</v>
      </c>
      <c r="Z1882">
        <v>0.90151599999999998</v>
      </c>
      <c r="AA1882">
        <v>0.96254300000000004</v>
      </c>
      <c r="AB1882">
        <v>0.98632699999999995</v>
      </c>
      <c r="AC1882">
        <v>0.99508600000000003</v>
      </c>
      <c r="AD1882">
        <v>0.99824400000000002</v>
      </c>
      <c r="AE1882">
        <v>0.99937399999999998</v>
      </c>
      <c r="AF1882">
        <v>0.99977700000000003</v>
      </c>
      <c r="AG1882">
        <v>0.99992000000000003</v>
      </c>
      <c r="AH1882">
        <v>0.99997199999999997</v>
      </c>
      <c r="AI1882">
        <v>0.99999000000000005</v>
      </c>
      <c r="AJ1882">
        <v>0.999996</v>
      </c>
      <c r="AK1882">
        <v>0.99999899999999997</v>
      </c>
      <c r="AL1882">
        <v>1</v>
      </c>
      <c r="AM1882">
        <v>1</v>
      </c>
      <c r="AN1882">
        <v>1</v>
      </c>
      <c r="AO1882">
        <v>1</v>
      </c>
      <c r="AP1882">
        <v>1</v>
      </c>
      <c r="AQ1882">
        <v>1</v>
      </c>
      <c r="AR1882">
        <v>1</v>
      </c>
      <c r="AS1882">
        <v>1</v>
      </c>
      <c r="AT1882">
        <v>1</v>
      </c>
      <c r="AU1882">
        <v>1</v>
      </c>
      <c r="AV1882">
        <v>1</v>
      </c>
      <c r="AW1882">
        <v>1</v>
      </c>
      <c r="AX1882">
        <v>1</v>
      </c>
      <c r="AY1882">
        <v>1</v>
      </c>
    </row>
    <row r="1883" spans="1:51" x14ac:dyDescent="0.3">
      <c r="A1883" t="s">
        <v>749</v>
      </c>
      <c r="B1883">
        <v>4</v>
      </c>
      <c r="C1883">
        <v>2015</v>
      </c>
      <c r="D1883">
        <v>1</v>
      </c>
      <c r="E1883" t="s">
        <v>1660</v>
      </c>
      <c r="F1883">
        <v>1</v>
      </c>
      <c r="G1883">
        <v>1</v>
      </c>
      <c r="H1883">
        <v>1</v>
      </c>
      <c r="I1883">
        <v>1</v>
      </c>
      <c r="J1883">
        <v>1</v>
      </c>
      <c r="K1883">
        <v>1</v>
      </c>
      <c r="L1883">
        <v>1</v>
      </c>
      <c r="M1883">
        <v>1</v>
      </c>
      <c r="N1883">
        <v>1</v>
      </c>
      <c r="O1883">
        <v>1</v>
      </c>
      <c r="P1883">
        <v>1</v>
      </c>
      <c r="Q1883">
        <v>1</v>
      </c>
      <c r="R1883">
        <v>1</v>
      </c>
      <c r="S1883">
        <v>1</v>
      </c>
      <c r="T1883">
        <v>1</v>
      </c>
      <c r="U1883">
        <v>1</v>
      </c>
      <c r="V1883">
        <v>1</v>
      </c>
      <c r="W1883">
        <v>1</v>
      </c>
      <c r="X1883">
        <v>1</v>
      </c>
      <c r="Y1883">
        <v>1</v>
      </c>
      <c r="Z1883">
        <v>1</v>
      </c>
      <c r="AA1883">
        <v>1</v>
      </c>
      <c r="AB1883">
        <v>1</v>
      </c>
      <c r="AC1883">
        <v>1</v>
      </c>
      <c r="AD1883">
        <v>1</v>
      </c>
      <c r="AE1883">
        <v>1</v>
      </c>
      <c r="AF1883">
        <v>1</v>
      </c>
      <c r="AG1883">
        <v>1</v>
      </c>
      <c r="AH1883">
        <v>1</v>
      </c>
      <c r="AI1883">
        <v>1</v>
      </c>
      <c r="AJ1883">
        <v>1</v>
      </c>
      <c r="AK1883">
        <v>1</v>
      </c>
      <c r="AL1883">
        <v>1</v>
      </c>
      <c r="AM1883">
        <v>1</v>
      </c>
      <c r="AN1883">
        <v>1</v>
      </c>
      <c r="AO1883">
        <v>1</v>
      </c>
      <c r="AP1883">
        <v>1</v>
      </c>
      <c r="AQ1883">
        <v>1</v>
      </c>
      <c r="AR1883">
        <v>1</v>
      </c>
      <c r="AS1883">
        <v>1</v>
      </c>
      <c r="AT1883">
        <v>1</v>
      </c>
      <c r="AU1883">
        <v>1</v>
      </c>
      <c r="AV1883">
        <v>1</v>
      </c>
      <c r="AW1883">
        <v>1</v>
      </c>
      <c r="AX1883">
        <v>1</v>
      </c>
      <c r="AY1883">
        <v>1</v>
      </c>
    </row>
    <row r="1884" spans="1:51" x14ac:dyDescent="0.3">
      <c r="A1884" t="s">
        <v>743</v>
      </c>
      <c r="B1884">
        <v>4</v>
      </c>
      <c r="C1884">
        <v>2015</v>
      </c>
      <c r="D1884">
        <v>1</v>
      </c>
      <c r="E1884" t="s">
        <v>1661</v>
      </c>
      <c r="F1884" s="2">
        <v>4.88055E-15</v>
      </c>
      <c r="G1884" s="2">
        <v>2.68534E-14</v>
      </c>
      <c r="H1884" s="2">
        <v>3.26612E-13</v>
      </c>
      <c r="I1884" s="2">
        <v>3.6664699999999998E-12</v>
      </c>
      <c r="J1884" s="2">
        <v>3.7925499999999999E-11</v>
      </c>
      <c r="K1884" s="2">
        <v>3.6134600000000002E-10</v>
      </c>
      <c r="L1884" s="2">
        <v>3.17092E-9</v>
      </c>
      <c r="M1884" s="2">
        <v>2.5627499999999999E-8</v>
      </c>
      <c r="N1884" s="2">
        <v>1.9075699999999999E-7</v>
      </c>
      <c r="O1884" s="2">
        <v>1.3076500000000001E-6</v>
      </c>
      <c r="P1884" s="2">
        <v>8.2548499999999994E-6</v>
      </c>
      <c r="Q1884" s="2">
        <v>4.7976899999999998E-5</v>
      </c>
      <c r="R1884">
        <v>2.5655799999999999E-4</v>
      </c>
      <c r="S1884">
        <v>1.2600999999999999E-3</v>
      </c>
      <c r="T1884">
        <v>5.6568499999999997E-3</v>
      </c>
      <c r="U1884">
        <v>2.2908000000000001E-2</v>
      </c>
      <c r="V1884">
        <v>8.0974099999999993E-2</v>
      </c>
      <c r="W1884">
        <v>0.23322899999999999</v>
      </c>
      <c r="X1884">
        <v>0.49860500000000002</v>
      </c>
      <c r="Y1884">
        <v>0.76147900000000002</v>
      </c>
      <c r="Z1884">
        <v>0.90151599999999998</v>
      </c>
      <c r="AA1884">
        <v>0.96234200000000003</v>
      </c>
      <c r="AB1884">
        <v>0.98500299999999996</v>
      </c>
      <c r="AC1884">
        <v>0.99164399999999997</v>
      </c>
      <c r="AD1884">
        <v>0.991703</v>
      </c>
      <c r="AE1884">
        <v>0.98876600000000003</v>
      </c>
      <c r="AF1884">
        <v>0.98414900000000005</v>
      </c>
      <c r="AG1884">
        <v>0.97833199999999998</v>
      </c>
      <c r="AH1884">
        <v>0.97150099999999995</v>
      </c>
      <c r="AI1884">
        <v>0.96373299999999995</v>
      </c>
      <c r="AJ1884">
        <v>0.95507299999999995</v>
      </c>
      <c r="AK1884">
        <v>0.94555299999999998</v>
      </c>
      <c r="AL1884">
        <v>0.93520300000000001</v>
      </c>
      <c r="AM1884">
        <v>0.92405199999999998</v>
      </c>
      <c r="AN1884">
        <v>0.912134</v>
      </c>
      <c r="AO1884">
        <v>0.89947999999999995</v>
      </c>
      <c r="AP1884">
        <v>0.886127</v>
      </c>
      <c r="AQ1884">
        <v>0.87211099999999997</v>
      </c>
      <c r="AR1884">
        <v>0.85746900000000004</v>
      </c>
      <c r="AS1884">
        <v>0.84224200000000005</v>
      </c>
      <c r="AT1884">
        <v>0.82646799999999998</v>
      </c>
      <c r="AU1884">
        <v>0.81018900000000005</v>
      </c>
      <c r="AV1884">
        <v>0.79344800000000004</v>
      </c>
      <c r="AW1884">
        <v>0.776285</v>
      </c>
      <c r="AX1884">
        <v>0.75874399999999997</v>
      </c>
      <c r="AY1884">
        <v>0.74086799999999997</v>
      </c>
    </row>
    <row r="1885" spans="1:51" x14ac:dyDescent="0.3">
      <c r="A1885" t="s">
        <v>745</v>
      </c>
      <c r="B1885">
        <v>4</v>
      </c>
      <c r="C1885">
        <v>2015</v>
      </c>
      <c r="D1885">
        <v>1</v>
      </c>
      <c r="E1885" t="s">
        <v>1662</v>
      </c>
      <c r="F1885" s="2">
        <v>4.9242099999999999E-7</v>
      </c>
      <c r="G1885" s="2">
        <v>9.6514500000000006E-7</v>
      </c>
      <c r="H1885" s="2">
        <v>4.1816900000000003E-6</v>
      </c>
      <c r="I1885" s="2">
        <v>1.6722200000000001E-5</v>
      </c>
      <c r="J1885" s="2">
        <v>6.1617499999999997E-5</v>
      </c>
      <c r="K1885">
        <v>2.0913299999999999E-4</v>
      </c>
      <c r="L1885">
        <v>6.5375000000000003E-4</v>
      </c>
      <c r="M1885">
        <v>1.8821899999999999E-3</v>
      </c>
      <c r="N1885">
        <v>4.9908399999999999E-3</v>
      </c>
      <c r="O1885">
        <v>1.2188299999999999E-2</v>
      </c>
      <c r="P1885">
        <v>2.7413799999999999E-2</v>
      </c>
      <c r="Q1885">
        <v>5.6787700000000003E-2</v>
      </c>
      <c r="R1885">
        <v>0.10834199999999999</v>
      </c>
      <c r="S1885">
        <v>0.19037000000000001</v>
      </c>
      <c r="T1885">
        <v>0.30807600000000002</v>
      </c>
      <c r="U1885">
        <v>0.459171</v>
      </c>
      <c r="V1885">
        <v>0.63030299999999995</v>
      </c>
      <c r="W1885">
        <v>0.79686000000000001</v>
      </c>
      <c r="X1885">
        <v>0.92784</v>
      </c>
      <c r="Y1885">
        <v>0.99499899999999997</v>
      </c>
      <c r="Z1885">
        <v>1</v>
      </c>
      <c r="AA1885">
        <v>0.99979200000000001</v>
      </c>
      <c r="AB1885">
        <v>0.99865800000000005</v>
      </c>
      <c r="AC1885">
        <v>0.99654100000000001</v>
      </c>
      <c r="AD1885">
        <v>0.99344699999999997</v>
      </c>
      <c r="AE1885">
        <v>0.98938599999999999</v>
      </c>
      <c r="AF1885">
        <v>0.98436800000000002</v>
      </c>
      <c r="AG1885">
        <v>0.97841</v>
      </c>
      <c r="AH1885">
        <v>0.97152799999999995</v>
      </c>
      <c r="AI1885">
        <v>0.96374300000000002</v>
      </c>
      <c r="AJ1885">
        <v>0.95507699999999995</v>
      </c>
      <c r="AK1885">
        <v>0.94555400000000001</v>
      </c>
      <c r="AL1885">
        <v>0.93520300000000001</v>
      </c>
      <c r="AM1885">
        <v>0.92405300000000001</v>
      </c>
      <c r="AN1885">
        <v>0.912134</v>
      </c>
      <c r="AO1885">
        <v>0.89947999999999995</v>
      </c>
      <c r="AP1885">
        <v>0.886127</v>
      </c>
      <c r="AQ1885">
        <v>0.87211099999999997</v>
      </c>
      <c r="AR1885">
        <v>0.85746900000000004</v>
      </c>
      <c r="AS1885">
        <v>0.84224200000000005</v>
      </c>
      <c r="AT1885">
        <v>0.82646799999999998</v>
      </c>
      <c r="AU1885">
        <v>0.81018900000000005</v>
      </c>
      <c r="AV1885">
        <v>0.79344800000000004</v>
      </c>
      <c r="AW1885">
        <v>0.776285</v>
      </c>
      <c r="AX1885">
        <v>0.75874399999999997</v>
      </c>
      <c r="AY1885">
        <v>0.74086799999999997</v>
      </c>
    </row>
    <row r="1886" spans="1:51" x14ac:dyDescent="0.3">
      <c r="A1886" t="s">
        <v>747</v>
      </c>
      <c r="B1886">
        <v>4</v>
      </c>
      <c r="C1886">
        <v>2018</v>
      </c>
      <c r="D1886">
        <v>1</v>
      </c>
      <c r="E1886" t="s">
        <v>1785</v>
      </c>
      <c r="F1886" s="2">
        <v>9.9113399999999994E-9</v>
      </c>
      <c r="G1886" s="2">
        <v>2.7823200000000001E-8</v>
      </c>
      <c r="H1886" s="2">
        <v>7.8105199999999995E-8</v>
      </c>
      <c r="I1886" s="2">
        <v>2.1925699999999999E-7</v>
      </c>
      <c r="J1886" s="2">
        <v>6.1549900000000005E-7</v>
      </c>
      <c r="K1886" s="2">
        <v>1.72783E-6</v>
      </c>
      <c r="L1886" s="2">
        <v>4.8503500000000001E-6</v>
      </c>
      <c r="M1886" s="2">
        <v>1.3615799999999999E-5</v>
      </c>
      <c r="N1886" s="2">
        <v>3.82214E-5</v>
      </c>
      <c r="O1886">
        <v>1.0728799999999999E-4</v>
      </c>
      <c r="P1886">
        <v>3.0111999999999999E-4</v>
      </c>
      <c r="Q1886">
        <v>8.4484600000000001E-4</v>
      </c>
      <c r="R1886">
        <v>2.3680400000000001E-3</v>
      </c>
      <c r="S1886">
        <v>6.6192400000000002E-3</v>
      </c>
      <c r="T1886">
        <v>1.83619E-2</v>
      </c>
      <c r="U1886">
        <v>4.9889999999999997E-2</v>
      </c>
      <c r="V1886">
        <v>0.128469</v>
      </c>
      <c r="W1886">
        <v>0.29268499999999997</v>
      </c>
      <c r="X1886">
        <v>0.53738300000000006</v>
      </c>
      <c r="Y1886">
        <v>0.76530699999999996</v>
      </c>
      <c r="Z1886">
        <v>0.90151599999999998</v>
      </c>
      <c r="AA1886">
        <v>0.96254300000000004</v>
      </c>
      <c r="AB1886">
        <v>0.98632699999999995</v>
      </c>
      <c r="AC1886">
        <v>0.99508600000000003</v>
      </c>
      <c r="AD1886">
        <v>0.99824400000000002</v>
      </c>
      <c r="AE1886">
        <v>0.99937399999999998</v>
      </c>
      <c r="AF1886">
        <v>0.99977700000000003</v>
      </c>
      <c r="AG1886">
        <v>0.99992000000000003</v>
      </c>
      <c r="AH1886">
        <v>0.99997199999999997</v>
      </c>
      <c r="AI1886">
        <v>0.99999000000000005</v>
      </c>
      <c r="AJ1886">
        <v>0.999996</v>
      </c>
      <c r="AK1886">
        <v>0.99999899999999997</v>
      </c>
      <c r="AL1886">
        <v>1</v>
      </c>
      <c r="AM1886">
        <v>1</v>
      </c>
      <c r="AN1886">
        <v>1</v>
      </c>
      <c r="AO1886">
        <v>1</v>
      </c>
      <c r="AP1886">
        <v>1</v>
      </c>
      <c r="AQ1886">
        <v>1</v>
      </c>
      <c r="AR1886">
        <v>1</v>
      </c>
      <c r="AS1886">
        <v>1</v>
      </c>
      <c r="AT1886">
        <v>1</v>
      </c>
      <c r="AU1886">
        <v>1</v>
      </c>
      <c r="AV1886">
        <v>1</v>
      </c>
      <c r="AW1886">
        <v>1</v>
      </c>
      <c r="AX1886">
        <v>1</v>
      </c>
      <c r="AY1886">
        <v>1</v>
      </c>
    </row>
    <row r="1887" spans="1:51" x14ac:dyDescent="0.3">
      <c r="A1887" t="s">
        <v>749</v>
      </c>
      <c r="B1887">
        <v>4</v>
      </c>
      <c r="C1887">
        <v>2018</v>
      </c>
      <c r="D1887">
        <v>1</v>
      </c>
      <c r="E1887" t="s">
        <v>1786</v>
      </c>
      <c r="F1887">
        <v>1</v>
      </c>
      <c r="G1887">
        <v>1</v>
      </c>
      <c r="H1887">
        <v>1</v>
      </c>
      <c r="I1887">
        <v>1</v>
      </c>
      <c r="J1887">
        <v>1</v>
      </c>
      <c r="K1887">
        <v>1</v>
      </c>
      <c r="L1887">
        <v>1</v>
      </c>
      <c r="M1887">
        <v>1</v>
      </c>
      <c r="N1887">
        <v>1</v>
      </c>
      <c r="O1887">
        <v>1</v>
      </c>
      <c r="P1887">
        <v>1</v>
      </c>
      <c r="Q1887">
        <v>1</v>
      </c>
      <c r="R1887">
        <v>1</v>
      </c>
      <c r="S1887">
        <v>1</v>
      </c>
      <c r="T1887">
        <v>1</v>
      </c>
      <c r="U1887">
        <v>1</v>
      </c>
      <c r="V1887">
        <v>1</v>
      </c>
      <c r="W1887">
        <v>1</v>
      </c>
      <c r="X1887">
        <v>1</v>
      </c>
      <c r="Y1887">
        <v>1</v>
      </c>
      <c r="Z1887">
        <v>1</v>
      </c>
      <c r="AA1887">
        <v>1</v>
      </c>
      <c r="AB1887">
        <v>1</v>
      </c>
      <c r="AC1887">
        <v>1</v>
      </c>
      <c r="AD1887">
        <v>1</v>
      </c>
      <c r="AE1887">
        <v>1</v>
      </c>
      <c r="AF1887">
        <v>1</v>
      </c>
      <c r="AG1887">
        <v>1</v>
      </c>
      <c r="AH1887">
        <v>1</v>
      </c>
      <c r="AI1887">
        <v>1</v>
      </c>
      <c r="AJ1887">
        <v>1</v>
      </c>
      <c r="AK1887">
        <v>1</v>
      </c>
      <c r="AL1887">
        <v>1</v>
      </c>
      <c r="AM1887">
        <v>1</v>
      </c>
      <c r="AN1887">
        <v>1</v>
      </c>
      <c r="AO1887">
        <v>1</v>
      </c>
      <c r="AP1887">
        <v>1</v>
      </c>
      <c r="AQ1887">
        <v>1</v>
      </c>
      <c r="AR1887">
        <v>1</v>
      </c>
      <c r="AS1887">
        <v>1</v>
      </c>
      <c r="AT1887">
        <v>1</v>
      </c>
      <c r="AU1887">
        <v>1</v>
      </c>
      <c r="AV1887">
        <v>1</v>
      </c>
      <c r="AW1887">
        <v>1</v>
      </c>
      <c r="AX1887">
        <v>1</v>
      </c>
      <c r="AY1887">
        <v>1</v>
      </c>
    </row>
    <row r="1888" spans="1:51" x14ac:dyDescent="0.3">
      <c r="A1888" t="s">
        <v>743</v>
      </c>
      <c r="B1888">
        <v>4</v>
      </c>
      <c r="C1888">
        <v>2018</v>
      </c>
      <c r="D1888">
        <v>1</v>
      </c>
      <c r="E1888" t="s">
        <v>1696</v>
      </c>
      <c r="F1888" s="2">
        <v>4.88055E-15</v>
      </c>
      <c r="G1888" s="2">
        <v>2.68534E-14</v>
      </c>
      <c r="H1888" s="2">
        <v>3.26612E-13</v>
      </c>
      <c r="I1888" s="2">
        <v>3.6664699999999998E-12</v>
      </c>
      <c r="J1888" s="2">
        <v>3.7925499999999999E-11</v>
      </c>
      <c r="K1888" s="2">
        <v>3.6134600000000002E-10</v>
      </c>
      <c r="L1888" s="2">
        <v>3.17092E-9</v>
      </c>
      <c r="M1888" s="2">
        <v>2.5627499999999999E-8</v>
      </c>
      <c r="N1888" s="2">
        <v>1.9075699999999999E-7</v>
      </c>
      <c r="O1888" s="2">
        <v>1.3076500000000001E-6</v>
      </c>
      <c r="P1888" s="2">
        <v>8.2548499999999994E-6</v>
      </c>
      <c r="Q1888" s="2">
        <v>4.7976899999999998E-5</v>
      </c>
      <c r="R1888">
        <v>2.5655799999999999E-4</v>
      </c>
      <c r="S1888">
        <v>1.2600999999999999E-3</v>
      </c>
      <c r="T1888">
        <v>5.6568499999999997E-3</v>
      </c>
      <c r="U1888">
        <v>2.2908000000000001E-2</v>
      </c>
      <c r="V1888">
        <v>8.0974099999999993E-2</v>
      </c>
      <c r="W1888">
        <v>0.23322899999999999</v>
      </c>
      <c r="X1888">
        <v>0.49860500000000002</v>
      </c>
      <c r="Y1888">
        <v>0.76147900000000002</v>
      </c>
      <c r="Z1888">
        <v>0.90151599999999998</v>
      </c>
      <c r="AA1888">
        <v>0.96234200000000003</v>
      </c>
      <c r="AB1888">
        <v>0.98500299999999996</v>
      </c>
      <c r="AC1888">
        <v>0.99164399999999997</v>
      </c>
      <c r="AD1888">
        <v>0.991703</v>
      </c>
      <c r="AE1888">
        <v>0.98876600000000003</v>
      </c>
      <c r="AF1888">
        <v>0.98414900000000005</v>
      </c>
      <c r="AG1888">
        <v>0.97833199999999998</v>
      </c>
      <c r="AH1888">
        <v>0.97150099999999995</v>
      </c>
      <c r="AI1888">
        <v>0.96373299999999995</v>
      </c>
      <c r="AJ1888">
        <v>0.95507299999999995</v>
      </c>
      <c r="AK1888">
        <v>0.94555299999999998</v>
      </c>
      <c r="AL1888">
        <v>0.93520300000000001</v>
      </c>
      <c r="AM1888">
        <v>0.92405199999999998</v>
      </c>
      <c r="AN1888">
        <v>0.912134</v>
      </c>
      <c r="AO1888">
        <v>0.89947999999999995</v>
      </c>
      <c r="AP1888">
        <v>0.886127</v>
      </c>
      <c r="AQ1888">
        <v>0.87211099999999997</v>
      </c>
      <c r="AR1888">
        <v>0.85746900000000004</v>
      </c>
      <c r="AS1888">
        <v>0.84224200000000005</v>
      </c>
      <c r="AT1888">
        <v>0.82646799999999998</v>
      </c>
      <c r="AU1888">
        <v>0.81018900000000005</v>
      </c>
      <c r="AV1888">
        <v>0.79344800000000004</v>
      </c>
      <c r="AW1888">
        <v>0.776285</v>
      </c>
      <c r="AX1888">
        <v>0.75874399999999997</v>
      </c>
      <c r="AY1888">
        <v>0.74086799999999997</v>
      </c>
    </row>
    <row r="1889" spans="1:51" x14ac:dyDescent="0.3">
      <c r="A1889" t="s">
        <v>745</v>
      </c>
      <c r="B1889">
        <v>4</v>
      </c>
      <c r="C1889">
        <v>2018</v>
      </c>
      <c r="D1889">
        <v>1</v>
      </c>
      <c r="E1889" t="s">
        <v>1697</v>
      </c>
      <c r="F1889" s="2">
        <v>4.9242099999999999E-7</v>
      </c>
      <c r="G1889" s="2">
        <v>9.6514500000000006E-7</v>
      </c>
      <c r="H1889" s="2">
        <v>4.1816900000000003E-6</v>
      </c>
      <c r="I1889" s="2">
        <v>1.6722200000000001E-5</v>
      </c>
      <c r="J1889" s="2">
        <v>6.1617499999999997E-5</v>
      </c>
      <c r="K1889">
        <v>2.0913299999999999E-4</v>
      </c>
      <c r="L1889">
        <v>6.5375000000000003E-4</v>
      </c>
      <c r="M1889">
        <v>1.8821899999999999E-3</v>
      </c>
      <c r="N1889">
        <v>4.9908399999999999E-3</v>
      </c>
      <c r="O1889">
        <v>1.2188299999999999E-2</v>
      </c>
      <c r="P1889">
        <v>2.7413799999999999E-2</v>
      </c>
      <c r="Q1889">
        <v>5.6787700000000003E-2</v>
      </c>
      <c r="R1889">
        <v>0.10834199999999999</v>
      </c>
      <c r="S1889">
        <v>0.19037000000000001</v>
      </c>
      <c r="T1889">
        <v>0.30807600000000002</v>
      </c>
      <c r="U1889">
        <v>0.459171</v>
      </c>
      <c r="V1889">
        <v>0.63030299999999995</v>
      </c>
      <c r="W1889">
        <v>0.79686000000000001</v>
      </c>
      <c r="X1889">
        <v>0.92784</v>
      </c>
      <c r="Y1889">
        <v>0.99499899999999997</v>
      </c>
      <c r="Z1889">
        <v>1</v>
      </c>
      <c r="AA1889">
        <v>0.99979200000000001</v>
      </c>
      <c r="AB1889">
        <v>0.99865800000000005</v>
      </c>
      <c r="AC1889">
        <v>0.99654100000000001</v>
      </c>
      <c r="AD1889">
        <v>0.99344699999999997</v>
      </c>
      <c r="AE1889">
        <v>0.98938599999999999</v>
      </c>
      <c r="AF1889">
        <v>0.98436800000000002</v>
      </c>
      <c r="AG1889">
        <v>0.97841</v>
      </c>
      <c r="AH1889">
        <v>0.97152799999999995</v>
      </c>
      <c r="AI1889">
        <v>0.96374300000000002</v>
      </c>
      <c r="AJ1889">
        <v>0.95507699999999995</v>
      </c>
      <c r="AK1889">
        <v>0.94555400000000001</v>
      </c>
      <c r="AL1889">
        <v>0.93520300000000001</v>
      </c>
      <c r="AM1889">
        <v>0.92405300000000001</v>
      </c>
      <c r="AN1889">
        <v>0.912134</v>
      </c>
      <c r="AO1889">
        <v>0.89947999999999995</v>
      </c>
      <c r="AP1889">
        <v>0.886127</v>
      </c>
      <c r="AQ1889">
        <v>0.87211099999999997</v>
      </c>
      <c r="AR1889">
        <v>0.85746900000000004</v>
      </c>
      <c r="AS1889">
        <v>0.84224200000000005</v>
      </c>
      <c r="AT1889">
        <v>0.82646799999999998</v>
      </c>
      <c r="AU1889">
        <v>0.81018900000000005</v>
      </c>
      <c r="AV1889">
        <v>0.79344800000000004</v>
      </c>
      <c r="AW1889">
        <v>0.776285</v>
      </c>
      <c r="AX1889">
        <v>0.75874399999999997</v>
      </c>
      <c r="AY1889">
        <v>0.74086799999999997</v>
      </c>
    </row>
    <row r="1890" spans="1:51" x14ac:dyDescent="0.3">
      <c r="A1890" t="s">
        <v>743</v>
      </c>
      <c r="B1890">
        <v>4</v>
      </c>
      <c r="C1890">
        <v>2019</v>
      </c>
      <c r="D1890">
        <v>1</v>
      </c>
      <c r="E1890" t="s">
        <v>1787</v>
      </c>
      <c r="F1890" s="2">
        <v>3.9051700000000003E-15</v>
      </c>
      <c r="G1890" s="2">
        <v>2.14946E-14</v>
      </c>
      <c r="H1890" s="2">
        <v>2.6145200000000001E-13</v>
      </c>
      <c r="I1890" s="2">
        <v>2.9353699999999998E-12</v>
      </c>
      <c r="J1890" s="2">
        <v>3.0369199999999998E-11</v>
      </c>
      <c r="K1890" s="2">
        <v>2.8944900000000001E-10</v>
      </c>
      <c r="L1890" s="2">
        <v>2.5414399999999999E-9</v>
      </c>
      <c r="M1890" s="2">
        <v>2.0560500000000001E-8</v>
      </c>
      <c r="N1890" s="2">
        <v>1.53318E-7</v>
      </c>
      <c r="O1890" s="2">
        <v>1.0546400000000001E-6</v>
      </c>
      <c r="P1890" s="2">
        <v>6.7036200000000002E-6</v>
      </c>
      <c r="Q1890" s="2">
        <v>3.9527599999999997E-5</v>
      </c>
      <c r="R1890">
        <v>2.18159E-4</v>
      </c>
      <c r="S1890">
        <v>1.15026E-3</v>
      </c>
      <c r="T1890">
        <v>6.01886E-3</v>
      </c>
      <c r="U1890">
        <v>3.0913800000000002E-2</v>
      </c>
      <c r="V1890">
        <v>0.112679</v>
      </c>
      <c r="W1890">
        <v>0.26394400000000001</v>
      </c>
      <c r="X1890">
        <v>0.495031</v>
      </c>
      <c r="Y1890">
        <v>0.72237300000000004</v>
      </c>
      <c r="Z1890">
        <v>0.85134799999999999</v>
      </c>
      <c r="AA1890">
        <v>0.91653799999999996</v>
      </c>
      <c r="AB1890">
        <v>0.95010499999999998</v>
      </c>
      <c r="AC1890">
        <v>0.969032</v>
      </c>
      <c r="AD1890">
        <v>0.98016999999999999</v>
      </c>
      <c r="AE1890">
        <v>0.98579099999999997</v>
      </c>
      <c r="AF1890">
        <v>0.98649900000000001</v>
      </c>
      <c r="AG1890">
        <v>0.98266600000000004</v>
      </c>
      <c r="AH1890">
        <v>0.97720099999999999</v>
      </c>
      <c r="AI1890">
        <v>0.97098700000000004</v>
      </c>
      <c r="AJ1890">
        <v>0.96405799999999997</v>
      </c>
      <c r="AK1890">
        <v>0.95644200000000001</v>
      </c>
      <c r="AL1890">
        <v>0.94816100000000003</v>
      </c>
      <c r="AM1890">
        <v>0.93923900000000005</v>
      </c>
      <c r="AN1890">
        <v>0.92970399999999997</v>
      </c>
      <c r="AO1890">
        <v>0.91957999999999995</v>
      </c>
      <c r="AP1890">
        <v>0.90889600000000004</v>
      </c>
      <c r="AQ1890">
        <v>0.89768099999999995</v>
      </c>
      <c r="AR1890">
        <v>0.88596600000000003</v>
      </c>
      <c r="AS1890">
        <v>0.87378199999999995</v>
      </c>
      <c r="AT1890">
        <v>0.86116099999999995</v>
      </c>
      <c r="AU1890">
        <v>0.848136</v>
      </c>
      <c r="AV1890">
        <v>0.83474099999999996</v>
      </c>
      <c r="AW1890">
        <v>0.82100799999999996</v>
      </c>
      <c r="AX1890">
        <v>0.80697300000000005</v>
      </c>
      <c r="AY1890">
        <v>0.79266999999999999</v>
      </c>
    </row>
    <row r="1891" spans="1:51" x14ac:dyDescent="0.3">
      <c r="A1891" t="s">
        <v>745</v>
      </c>
      <c r="B1891">
        <v>4</v>
      </c>
      <c r="C1891">
        <v>2019</v>
      </c>
      <c r="D1891">
        <v>1</v>
      </c>
      <c r="E1891" t="s">
        <v>1788</v>
      </c>
      <c r="F1891">
        <v>1.71273E-4</v>
      </c>
      <c r="G1891">
        <v>3.35695E-4</v>
      </c>
      <c r="H1891">
        <v>5.4933399999999996E-4</v>
      </c>
      <c r="I1891">
        <v>8.8631400000000003E-4</v>
      </c>
      <c r="J1891">
        <v>1.4181E-3</v>
      </c>
      <c r="K1891">
        <v>2.2723700000000001E-3</v>
      </c>
      <c r="L1891">
        <v>3.6980300000000002E-3</v>
      </c>
      <c r="M1891">
        <v>6.20244E-3</v>
      </c>
      <c r="N1891">
        <v>1.08066E-2</v>
      </c>
      <c r="O1891">
        <v>1.9446000000000001E-2</v>
      </c>
      <c r="P1891">
        <v>3.5460800000000001E-2</v>
      </c>
      <c r="Q1891">
        <v>6.3947599999999993E-2</v>
      </c>
      <c r="R1891">
        <v>0.11153</v>
      </c>
      <c r="S1891">
        <v>0.18501799999999999</v>
      </c>
      <c r="T1891">
        <v>0.28870899999999999</v>
      </c>
      <c r="U1891">
        <v>0.42083599999999999</v>
      </c>
      <c r="V1891">
        <v>0.57068399999999997</v>
      </c>
      <c r="W1891">
        <v>0.71841600000000005</v>
      </c>
      <c r="X1891">
        <v>0.83894599999999997</v>
      </c>
      <c r="Y1891">
        <v>0.90926200000000001</v>
      </c>
      <c r="Z1891">
        <v>0.930145</v>
      </c>
      <c r="AA1891">
        <v>0.94649899999999998</v>
      </c>
      <c r="AB1891">
        <v>0.96102900000000002</v>
      </c>
      <c r="AC1891">
        <v>0.97294899999999995</v>
      </c>
      <c r="AD1891">
        <v>0.98156600000000005</v>
      </c>
      <c r="AE1891">
        <v>0.98628700000000002</v>
      </c>
      <c r="AF1891">
        <v>0.98667499999999997</v>
      </c>
      <c r="AG1891">
        <v>0.98272800000000005</v>
      </c>
      <c r="AH1891">
        <v>0.97722299999999995</v>
      </c>
      <c r="AI1891">
        <v>0.97099400000000002</v>
      </c>
      <c r="AJ1891">
        <v>0.96406099999999995</v>
      </c>
      <c r="AK1891">
        <v>0.95644300000000004</v>
      </c>
      <c r="AL1891">
        <v>0.94816100000000003</v>
      </c>
      <c r="AM1891">
        <v>0.93923999999999996</v>
      </c>
      <c r="AN1891">
        <v>0.92970399999999997</v>
      </c>
      <c r="AO1891">
        <v>0.91957999999999995</v>
      </c>
      <c r="AP1891">
        <v>0.90889600000000004</v>
      </c>
      <c r="AQ1891">
        <v>0.89768099999999995</v>
      </c>
      <c r="AR1891">
        <v>0.88596600000000003</v>
      </c>
      <c r="AS1891">
        <v>0.87378199999999995</v>
      </c>
      <c r="AT1891">
        <v>0.86116099999999995</v>
      </c>
      <c r="AU1891">
        <v>0.848136</v>
      </c>
      <c r="AV1891">
        <v>0.83474099999999996</v>
      </c>
      <c r="AW1891">
        <v>0.82100799999999996</v>
      </c>
      <c r="AX1891">
        <v>0.80697300000000005</v>
      </c>
      <c r="AY1891">
        <v>0.79266999999999999</v>
      </c>
    </row>
    <row r="1892" spans="1:51" x14ac:dyDescent="0.3">
      <c r="A1892" t="s">
        <v>743</v>
      </c>
      <c r="B1892">
        <v>5</v>
      </c>
      <c r="C1892">
        <v>1982</v>
      </c>
      <c r="D1892">
        <v>1</v>
      </c>
      <c r="E1892" t="s">
        <v>771</v>
      </c>
      <c r="F1892" s="2">
        <v>4.9242099999999999E-7</v>
      </c>
      <c r="G1892" s="2">
        <v>9.6514500000000006E-7</v>
      </c>
      <c r="H1892" s="2">
        <v>4.1816900000000003E-6</v>
      </c>
      <c r="I1892" s="2">
        <v>1.6722200000000001E-5</v>
      </c>
      <c r="J1892" s="2">
        <v>6.1617499999999997E-5</v>
      </c>
      <c r="K1892">
        <v>2.0913299999999999E-4</v>
      </c>
      <c r="L1892">
        <v>6.5375000000000003E-4</v>
      </c>
      <c r="M1892">
        <v>1.8821899999999999E-3</v>
      </c>
      <c r="N1892">
        <v>4.9908399999999999E-3</v>
      </c>
      <c r="O1892">
        <v>1.2188299999999999E-2</v>
      </c>
      <c r="P1892">
        <v>2.7413799999999999E-2</v>
      </c>
      <c r="Q1892">
        <v>5.6787700000000003E-2</v>
      </c>
      <c r="R1892">
        <v>0.10834199999999999</v>
      </c>
      <c r="S1892">
        <v>0.19037000000000001</v>
      </c>
      <c r="T1892">
        <v>0.30807600000000002</v>
      </c>
      <c r="U1892">
        <v>0.459171</v>
      </c>
      <c r="V1892">
        <v>0.63030299999999995</v>
      </c>
      <c r="W1892">
        <v>0.79686000000000001</v>
      </c>
      <c r="X1892">
        <v>0.92784</v>
      </c>
      <c r="Y1892">
        <v>0.99499899999999997</v>
      </c>
      <c r="Z1892">
        <v>1</v>
      </c>
      <c r="AA1892">
        <v>0.99979200000000001</v>
      </c>
      <c r="AB1892">
        <v>0.99865800000000005</v>
      </c>
      <c r="AC1892">
        <v>0.99654100000000001</v>
      </c>
      <c r="AD1892">
        <v>0.99344699999999997</v>
      </c>
      <c r="AE1892">
        <v>0.98938599999999999</v>
      </c>
      <c r="AF1892">
        <v>0.98436800000000002</v>
      </c>
      <c r="AG1892">
        <v>0.97841</v>
      </c>
      <c r="AH1892">
        <v>0.97152799999999995</v>
      </c>
      <c r="AI1892">
        <v>0.96374300000000002</v>
      </c>
      <c r="AJ1892">
        <v>0.95507699999999995</v>
      </c>
      <c r="AK1892">
        <v>0.94555400000000001</v>
      </c>
      <c r="AL1892">
        <v>0.93520300000000001</v>
      </c>
      <c r="AM1892">
        <v>0.92405300000000001</v>
      </c>
      <c r="AN1892">
        <v>0.912134</v>
      </c>
      <c r="AO1892">
        <v>0.89947999999999995</v>
      </c>
      <c r="AP1892">
        <v>0.886127</v>
      </c>
      <c r="AQ1892">
        <v>0.87211099999999997</v>
      </c>
      <c r="AR1892">
        <v>0.85746900000000004</v>
      </c>
      <c r="AS1892">
        <v>0.84224200000000005</v>
      </c>
      <c r="AT1892">
        <v>0.82646799999999998</v>
      </c>
      <c r="AU1892">
        <v>0.81018900000000005</v>
      </c>
      <c r="AV1892">
        <v>0.79344800000000004</v>
      </c>
      <c r="AW1892">
        <v>0.776285</v>
      </c>
      <c r="AX1892">
        <v>0.75874399999999997</v>
      </c>
      <c r="AY1892">
        <v>0.74086799999999997</v>
      </c>
    </row>
    <row r="1893" spans="1:51" x14ac:dyDescent="0.3">
      <c r="A1893" t="s">
        <v>745</v>
      </c>
      <c r="B1893">
        <v>5</v>
      </c>
      <c r="C1893">
        <v>1982</v>
      </c>
      <c r="D1893">
        <v>1</v>
      </c>
      <c r="E1893" t="s">
        <v>772</v>
      </c>
      <c r="F1893" s="2">
        <v>4.9242099999999999E-7</v>
      </c>
      <c r="G1893" s="2">
        <v>9.6514500000000006E-7</v>
      </c>
      <c r="H1893" s="2">
        <v>4.1816900000000003E-6</v>
      </c>
      <c r="I1893" s="2">
        <v>1.6722200000000001E-5</v>
      </c>
      <c r="J1893" s="2">
        <v>6.1617499999999997E-5</v>
      </c>
      <c r="K1893">
        <v>2.0913299999999999E-4</v>
      </c>
      <c r="L1893">
        <v>6.5375000000000003E-4</v>
      </c>
      <c r="M1893">
        <v>1.8821899999999999E-3</v>
      </c>
      <c r="N1893">
        <v>4.9908399999999999E-3</v>
      </c>
      <c r="O1893">
        <v>1.2188299999999999E-2</v>
      </c>
      <c r="P1893">
        <v>2.7413799999999999E-2</v>
      </c>
      <c r="Q1893">
        <v>5.6787700000000003E-2</v>
      </c>
      <c r="R1893">
        <v>0.10834199999999999</v>
      </c>
      <c r="S1893">
        <v>0.19037000000000001</v>
      </c>
      <c r="T1893">
        <v>0.30807600000000002</v>
      </c>
      <c r="U1893">
        <v>0.459171</v>
      </c>
      <c r="V1893">
        <v>0.63030299999999995</v>
      </c>
      <c r="W1893">
        <v>0.79686000000000001</v>
      </c>
      <c r="X1893">
        <v>0.92784</v>
      </c>
      <c r="Y1893">
        <v>0.99499899999999997</v>
      </c>
      <c r="Z1893">
        <v>1</v>
      </c>
      <c r="AA1893">
        <v>0.99979200000000001</v>
      </c>
      <c r="AB1893">
        <v>0.99865800000000005</v>
      </c>
      <c r="AC1893">
        <v>0.99654100000000001</v>
      </c>
      <c r="AD1893">
        <v>0.99344699999999997</v>
      </c>
      <c r="AE1893">
        <v>0.98938599999999999</v>
      </c>
      <c r="AF1893">
        <v>0.98436800000000002</v>
      </c>
      <c r="AG1893">
        <v>0.97841</v>
      </c>
      <c r="AH1893">
        <v>0.97152799999999995</v>
      </c>
      <c r="AI1893">
        <v>0.96374300000000002</v>
      </c>
      <c r="AJ1893">
        <v>0.95507699999999995</v>
      </c>
      <c r="AK1893">
        <v>0.94555400000000001</v>
      </c>
      <c r="AL1893">
        <v>0.93520300000000001</v>
      </c>
      <c r="AM1893">
        <v>0.92405300000000001</v>
      </c>
      <c r="AN1893">
        <v>0.912134</v>
      </c>
      <c r="AO1893">
        <v>0.89947999999999995</v>
      </c>
      <c r="AP1893">
        <v>0.886127</v>
      </c>
      <c r="AQ1893">
        <v>0.87211099999999997</v>
      </c>
      <c r="AR1893">
        <v>0.85746900000000004</v>
      </c>
      <c r="AS1893">
        <v>0.84224200000000005</v>
      </c>
      <c r="AT1893">
        <v>0.82646799999999998</v>
      </c>
      <c r="AU1893">
        <v>0.81018900000000005</v>
      </c>
      <c r="AV1893">
        <v>0.79344800000000004</v>
      </c>
      <c r="AW1893">
        <v>0.776285</v>
      </c>
      <c r="AX1893">
        <v>0.75874399999999997</v>
      </c>
      <c r="AY1893">
        <v>0.74086799999999997</v>
      </c>
    </row>
    <row r="1894" spans="1:51" x14ac:dyDescent="0.3">
      <c r="A1894" t="s">
        <v>747</v>
      </c>
      <c r="B1894">
        <v>5</v>
      </c>
      <c r="C1894">
        <v>1985</v>
      </c>
      <c r="D1894">
        <v>1</v>
      </c>
      <c r="E1894" t="s">
        <v>773</v>
      </c>
      <c r="F1894">
        <v>1</v>
      </c>
      <c r="G1894">
        <v>1</v>
      </c>
      <c r="H1894">
        <v>1</v>
      </c>
      <c r="I1894">
        <v>1</v>
      </c>
      <c r="J1894">
        <v>1</v>
      </c>
      <c r="K1894">
        <v>1</v>
      </c>
      <c r="L1894">
        <v>1</v>
      </c>
      <c r="M1894">
        <v>1</v>
      </c>
      <c r="N1894">
        <v>1</v>
      </c>
      <c r="O1894">
        <v>1</v>
      </c>
      <c r="P1894">
        <v>1</v>
      </c>
      <c r="Q1894">
        <v>1</v>
      </c>
      <c r="R1894">
        <v>1</v>
      </c>
      <c r="S1894">
        <v>1</v>
      </c>
      <c r="T1894">
        <v>1</v>
      </c>
      <c r="U1894">
        <v>1</v>
      </c>
      <c r="V1894">
        <v>1</v>
      </c>
      <c r="W1894">
        <v>1</v>
      </c>
      <c r="X1894">
        <v>1</v>
      </c>
      <c r="Y1894">
        <v>1</v>
      </c>
      <c r="Z1894">
        <v>1</v>
      </c>
      <c r="AA1894">
        <v>1</v>
      </c>
      <c r="AB1894">
        <v>1</v>
      </c>
      <c r="AC1894">
        <v>1</v>
      </c>
      <c r="AD1894">
        <v>1</v>
      </c>
      <c r="AE1894">
        <v>1</v>
      </c>
      <c r="AF1894">
        <v>1</v>
      </c>
      <c r="AG1894">
        <v>1</v>
      </c>
      <c r="AH1894">
        <v>1</v>
      </c>
      <c r="AI1894">
        <v>1</v>
      </c>
      <c r="AJ1894">
        <v>1</v>
      </c>
      <c r="AK1894">
        <v>1</v>
      </c>
      <c r="AL1894">
        <v>1</v>
      </c>
      <c r="AM1894">
        <v>1</v>
      </c>
      <c r="AN1894">
        <v>1</v>
      </c>
      <c r="AO1894">
        <v>1</v>
      </c>
      <c r="AP1894">
        <v>1</v>
      </c>
      <c r="AQ1894">
        <v>1</v>
      </c>
      <c r="AR1894">
        <v>1</v>
      </c>
      <c r="AS1894">
        <v>1</v>
      </c>
      <c r="AT1894">
        <v>1</v>
      </c>
      <c r="AU1894">
        <v>1</v>
      </c>
      <c r="AV1894">
        <v>1</v>
      </c>
      <c r="AW1894">
        <v>1</v>
      </c>
      <c r="AX1894">
        <v>1</v>
      </c>
      <c r="AY1894">
        <v>1</v>
      </c>
    </row>
    <row r="1895" spans="1:51" x14ac:dyDescent="0.3">
      <c r="A1895" t="s">
        <v>749</v>
      </c>
      <c r="B1895">
        <v>5</v>
      </c>
      <c r="C1895">
        <v>1985</v>
      </c>
      <c r="D1895">
        <v>1</v>
      </c>
      <c r="E1895" t="s">
        <v>774</v>
      </c>
      <c r="F1895">
        <v>1</v>
      </c>
      <c r="G1895">
        <v>1</v>
      </c>
      <c r="H1895">
        <v>1</v>
      </c>
      <c r="I1895">
        <v>1</v>
      </c>
      <c r="J1895">
        <v>1</v>
      </c>
      <c r="K1895">
        <v>1</v>
      </c>
      <c r="L1895">
        <v>1</v>
      </c>
      <c r="M1895">
        <v>1</v>
      </c>
      <c r="N1895">
        <v>1</v>
      </c>
      <c r="O1895">
        <v>1</v>
      </c>
      <c r="P1895">
        <v>1</v>
      </c>
      <c r="Q1895">
        <v>1</v>
      </c>
      <c r="R1895">
        <v>1</v>
      </c>
      <c r="S1895">
        <v>1</v>
      </c>
      <c r="T1895">
        <v>1</v>
      </c>
      <c r="U1895">
        <v>1</v>
      </c>
      <c r="V1895">
        <v>1</v>
      </c>
      <c r="W1895">
        <v>1</v>
      </c>
      <c r="X1895">
        <v>1</v>
      </c>
      <c r="Y1895">
        <v>1</v>
      </c>
      <c r="Z1895">
        <v>1</v>
      </c>
      <c r="AA1895">
        <v>1</v>
      </c>
      <c r="AB1895">
        <v>1</v>
      </c>
      <c r="AC1895">
        <v>1</v>
      </c>
      <c r="AD1895">
        <v>1</v>
      </c>
      <c r="AE1895">
        <v>1</v>
      </c>
      <c r="AF1895">
        <v>1</v>
      </c>
      <c r="AG1895">
        <v>1</v>
      </c>
      <c r="AH1895">
        <v>1</v>
      </c>
      <c r="AI1895">
        <v>1</v>
      </c>
      <c r="AJ1895">
        <v>1</v>
      </c>
      <c r="AK1895">
        <v>1</v>
      </c>
      <c r="AL1895">
        <v>1</v>
      </c>
      <c r="AM1895">
        <v>1</v>
      </c>
      <c r="AN1895">
        <v>1</v>
      </c>
      <c r="AO1895">
        <v>1</v>
      </c>
      <c r="AP1895">
        <v>1</v>
      </c>
      <c r="AQ1895">
        <v>1</v>
      </c>
      <c r="AR1895">
        <v>1</v>
      </c>
      <c r="AS1895">
        <v>1</v>
      </c>
      <c r="AT1895">
        <v>1</v>
      </c>
      <c r="AU1895">
        <v>1</v>
      </c>
      <c r="AV1895">
        <v>1</v>
      </c>
      <c r="AW1895">
        <v>1</v>
      </c>
      <c r="AX1895">
        <v>1</v>
      </c>
      <c r="AY1895">
        <v>1</v>
      </c>
    </row>
    <row r="1896" spans="1:51" x14ac:dyDescent="0.3">
      <c r="A1896" t="s">
        <v>743</v>
      </c>
      <c r="B1896">
        <v>5</v>
      </c>
      <c r="C1896">
        <v>1985</v>
      </c>
      <c r="D1896">
        <v>1</v>
      </c>
      <c r="E1896" t="s">
        <v>775</v>
      </c>
      <c r="F1896">
        <v>8.54396E-4</v>
      </c>
      <c r="G1896">
        <v>1.6746199999999999E-3</v>
      </c>
      <c r="H1896">
        <v>2.7299400000000001E-3</v>
      </c>
      <c r="I1896">
        <v>4.3646800000000001E-3</v>
      </c>
      <c r="J1896">
        <v>6.84405E-3</v>
      </c>
      <c r="K1896">
        <v>1.05253E-2</v>
      </c>
      <c r="L1896">
        <v>1.5875199999999999E-2</v>
      </c>
      <c r="M1896">
        <v>2.3483500000000001E-2</v>
      </c>
      <c r="N1896">
        <v>3.4069599999999998E-2</v>
      </c>
      <c r="O1896">
        <v>4.84768E-2</v>
      </c>
      <c r="P1896">
        <v>6.7649000000000001E-2</v>
      </c>
      <c r="Q1896">
        <v>9.2587000000000003E-2</v>
      </c>
      <c r="R1896">
        <v>0.12428</v>
      </c>
      <c r="S1896">
        <v>0.16361000000000001</v>
      </c>
      <c r="T1896">
        <v>0.21124299999999999</v>
      </c>
      <c r="U1896">
        <v>0.26749499999999998</v>
      </c>
      <c r="V1896">
        <v>0.332208</v>
      </c>
      <c r="W1896">
        <v>0.40463700000000002</v>
      </c>
      <c r="X1896">
        <v>0.483373</v>
      </c>
      <c r="Y1896">
        <v>0.56631799999999999</v>
      </c>
      <c r="Z1896">
        <v>0.65072700000000006</v>
      </c>
      <c r="AA1896">
        <v>0.73333000000000004</v>
      </c>
      <c r="AB1896">
        <v>0.81051399999999996</v>
      </c>
      <c r="AC1896">
        <v>0.878583</v>
      </c>
      <c r="AD1896">
        <v>0.93404200000000004</v>
      </c>
      <c r="AE1896">
        <v>0.97389199999999998</v>
      </c>
      <c r="AF1896">
        <v>0.99590199999999995</v>
      </c>
      <c r="AG1896">
        <v>1</v>
      </c>
      <c r="AH1896">
        <v>1</v>
      </c>
      <c r="AI1896">
        <v>0.99999899999999997</v>
      </c>
      <c r="AJ1896">
        <v>0.99999800000000005</v>
      </c>
      <c r="AK1896">
        <v>0.99999499999999997</v>
      </c>
      <c r="AL1896">
        <v>0.99999199999999999</v>
      </c>
      <c r="AM1896">
        <v>0.99998699999999996</v>
      </c>
      <c r="AN1896">
        <v>0.99998200000000004</v>
      </c>
      <c r="AO1896">
        <v>0.99997599999999998</v>
      </c>
      <c r="AP1896">
        <v>0.99997000000000003</v>
      </c>
      <c r="AQ1896">
        <v>0.99996200000000002</v>
      </c>
      <c r="AR1896">
        <v>0.99995400000000001</v>
      </c>
      <c r="AS1896">
        <v>0.99994499999999997</v>
      </c>
      <c r="AT1896">
        <v>0.99993500000000002</v>
      </c>
      <c r="AU1896">
        <v>0.99992499999999995</v>
      </c>
      <c r="AV1896">
        <v>0.99991399999999997</v>
      </c>
      <c r="AW1896">
        <v>0.99990199999999996</v>
      </c>
      <c r="AX1896">
        <v>0.99988999999999995</v>
      </c>
      <c r="AY1896">
        <v>0.99987700000000002</v>
      </c>
    </row>
    <row r="1897" spans="1:51" x14ac:dyDescent="0.3">
      <c r="A1897" t="s">
        <v>745</v>
      </c>
      <c r="B1897">
        <v>5</v>
      </c>
      <c r="C1897">
        <v>1985</v>
      </c>
      <c r="D1897">
        <v>1</v>
      </c>
      <c r="E1897" t="s">
        <v>776</v>
      </c>
      <c r="F1897">
        <v>8.54396E-4</v>
      </c>
      <c r="G1897">
        <v>1.6746199999999999E-3</v>
      </c>
      <c r="H1897">
        <v>2.7299400000000001E-3</v>
      </c>
      <c r="I1897">
        <v>4.3646800000000001E-3</v>
      </c>
      <c r="J1897">
        <v>6.84405E-3</v>
      </c>
      <c r="K1897">
        <v>1.05253E-2</v>
      </c>
      <c r="L1897">
        <v>1.5875199999999999E-2</v>
      </c>
      <c r="M1897">
        <v>2.3483500000000001E-2</v>
      </c>
      <c r="N1897">
        <v>3.4069599999999998E-2</v>
      </c>
      <c r="O1897">
        <v>4.84768E-2</v>
      </c>
      <c r="P1897">
        <v>6.7649000000000001E-2</v>
      </c>
      <c r="Q1897">
        <v>9.2587000000000003E-2</v>
      </c>
      <c r="R1897">
        <v>0.12428</v>
      </c>
      <c r="S1897">
        <v>0.16361000000000001</v>
      </c>
      <c r="T1897">
        <v>0.21124299999999999</v>
      </c>
      <c r="U1897">
        <v>0.26749499999999998</v>
      </c>
      <c r="V1897">
        <v>0.332208</v>
      </c>
      <c r="W1897">
        <v>0.40463700000000002</v>
      </c>
      <c r="X1897">
        <v>0.483373</v>
      </c>
      <c r="Y1897">
        <v>0.56631799999999999</v>
      </c>
      <c r="Z1897">
        <v>0.65072700000000006</v>
      </c>
      <c r="AA1897">
        <v>0.73333000000000004</v>
      </c>
      <c r="AB1897">
        <v>0.81051399999999996</v>
      </c>
      <c r="AC1897">
        <v>0.878583</v>
      </c>
      <c r="AD1897">
        <v>0.93404200000000004</v>
      </c>
      <c r="AE1897">
        <v>0.97389199999999998</v>
      </c>
      <c r="AF1897">
        <v>0.99590199999999995</v>
      </c>
      <c r="AG1897">
        <v>1</v>
      </c>
      <c r="AH1897">
        <v>1</v>
      </c>
      <c r="AI1897">
        <v>0.99999899999999997</v>
      </c>
      <c r="AJ1897">
        <v>0.99999800000000005</v>
      </c>
      <c r="AK1897">
        <v>0.99999499999999997</v>
      </c>
      <c r="AL1897">
        <v>0.99999199999999999</v>
      </c>
      <c r="AM1897">
        <v>0.99998699999999996</v>
      </c>
      <c r="AN1897">
        <v>0.99998200000000004</v>
      </c>
      <c r="AO1897">
        <v>0.99997599999999998</v>
      </c>
      <c r="AP1897">
        <v>0.99997000000000003</v>
      </c>
      <c r="AQ1897">
        <v>0.99996200000000002</v>
      </c>
      <c r="AR1897">
        <v>0.99995400000000001</v>
      </c>
      <c r="AS1897">
        <v>0.99994499999999997</v>
      </c>
      <c r="AT1897">
        <v>0.99993500000000002</v>
      </c>
      <c r="AU1897">
        <v>0.99992499999999995</v>
      </c>
      <c r="AV1897">
        <v>0.99991399999999997</v>
      </c>
      <c r="AW1897">
        <v>0.99990199999999996</v>
      </c>
      <c r="AX1897">
        <v>0.99988999999999995</v>
      </c>
      <c r="AY1897">
        <v>0.99987700000000002</v>
      </c>
    </row>
    <row r="1898" spans="1:51" x14ac:dyDescent="0.3">
      <c r="A1898" t="s">
        <v>747</v>
      </c>
      <c r="B1898">
        <v>5</v>
      </c>
      <c r="C1898">
        <v>2014</v>
      </c>
      <c r="D1898">
        <v>1</v>
      </c>
      <c r="E1898" t="s">
        <v>1567</v>
      </c>
      <c r="F1898">
        <v>1</v>
      </c>
      <c r="G1898">
        <v>1</v>
      </c>
      <c r="H1898">
        <v>1</v>
      </c>
      <c r="I1898">
        <v>1</v>
      </c>
      <c r="J1898">
        <v>1</v>
      </c>
      <c r="K1898">
        <v>1</v>
      </c>
      <c r="L1898">
        <v>1</v>
      </c>
      <c r="M1898">
        <v>1</v>
      </c>
      <c r="N1898">
        <v>1</v>
      </c>
      <c r="O1898">
        <v>1</v>
      </c>
      <c r="P1898">
        <v>1</v>
      </c>
      <c r="Q1898">
        <v>1</v>
      </c>
      <c r="R1898">
        <v>1</v>
      </c>
      <c r="S1898">
        <v>1</v>
      </c>
      <c r="T1898">
        <v>1</v>
      </c>
      <c r="U1898">
        <v>1</v>
      </c>
      <c r="V1898">
        <v>1</v>
      </c>
      <c r="W1898">
        <v>1</v>
      </c>
      <c r="X1898">
        <v>1</v>
      </c>
      <c r="Y1898">
        <v>1</v>
      </c>
      <c r="Z1898">
        <v>1</v>
      </c>
      <c r="AA1898">
        <v>1</v>
      </c>
      <c r="AB1898">
        <v>1</v>
      </c>
      <c r="AC1898">
        <v>1</v>
      </c>
      <c r="AD1898">
        <v>1</v>
      </c>
      <c r="AE1898">
        <v>1</v>
      </c>
      <c r="AF1898">
        <v>1</v>
      </c>
      <c r="AG1898">
        <v>1</v>
      </c>
      <c r="AH1898">
        <v>1</v>
      </c>
      <c r="AI1898">
        <v>1</v>
      </c>
      <c r="AJ1898">
        <v>1</v>
      </c>
      <c r="AK1898">
        <v>1</v>
      </c>
      <c r="AL1898">
        <v>1</v>
      </c>
      <c r="AM1898">
        <v>1</v>
      </c>
      <c r="AN1898">
        <v>1</v>
      </c>
      <c r="AO1898">
        <v>1</v>
      </c>
      <c r="AP1898">
        <v>1</v>
      </c>
      <c r="AQ1898">
        <v>1</v>
      </c>
      <c r="AR1898">
        <v>1</v>
      </c>
      <c r="AS1898">
        <v>1</v>
      </c>
      <c r="AT1898">
        <v>1</v>
      </c>
      <c r="AU1898">
        <v>1</v>
      </c>
      <c r="AV1898">
        <v>1</v>
      </c>
      <c r="AW1898">
        <v>1</v>
      </c>
      <c r="AX1898">
        <v>1</v>
      </c>
      <c r="AY1898">
        <v>1</v>
      </c>
    </row>
    <row r="1899" spans="1:51" x14ac:dyDescent="0.3">
      <c r="A1899" t="s">
        <v>749</v>
      </c>
      <c r="B1899">
        <v>5</v>
      </c>
      <c r="C1899">
        <v>2014</v>
      </c>
      <c r="D1899">
        <v>1</v>
      </c>
      <c r="E1899" t="s">
        <v>1568</v>
      </c>
      <c r="F1899">
        <v>1</v>
      </c>
      <c r="G1899">
        <v>1</v>
      </c>
      <c r="H1899">
        <v>1</v>
      </c>
      <c r="I1899">
        <v>1</v>
      </c>
      <c r="J1899">
        <v>1</v>
      </c>
      <c r="K1899">
        <v>1</v>
      </c>
      <c r="L1899">
        <v>1</v>
      </c>
      <c r="M1899">
        <v>1</v>
      </c>
      <c r="N1899">
        <v>1</v>
      </c>
      <c r="O1899">
        <v>1</v>
      </c>
      <c r="P1899">
        <v>1</v>
      </c>
      <c r="Q1899">
        <v>1</v>
      </c>
      <c r="R1899">
        <v>1</v>
      </c>
      <c r="S1899">
        <v>1</v>
      </c>
      <c r="T1899">
        <v>1</v>
      </c>
      <c r="U1899">
        <v>1</v>
      </c>
      <c r="V1899">
        <v>1</v>
      </c>
      <c r="W1899">
        <v>1</v>
      </c>
      <c r="X1899">
        <v>1</v>
      </c>
      <c r="Y1899">
        <v>1</v>
      </c>
      <c r="Z1899">
        <v>1</v>
      </c>
      <c r="AA1899">
        <v>1</v>
      </c>
      <c r="AB1899">
        <v>1</v>
      </c>
      <c r="AC1899">
        <v>1</v>
      </c>
      <c r="AD1899">
        <v>1</v>
      </c>
      <c r="AE1899">
        <v>1</v>
      </c>
      <c r="AF1899">
        <v>1</v>
      </c>
      <c r="AG1899">
        <v>1</v>
      </c>
      <c r="AH1899">
        <v>1</v>
      </c>
      <c r="AI1899">
        <v>1</v>
      </c>
      <c r="AJ1899">
        <v>1</v>
      </c>
      <c r="AK1899">
        <v>1</v>
      </c>
      <c r="AL1899">
        <v>1</v>
      </c>
      <c r="AM1899">
        <v>1</v>
      </c>
      <c r="AN1899">
        <v>1</v>
      </c>
      <c r="AO1899">
        <v>1</v>
      </c>
      <c r="AP1899">
        <v>1</v>
      </c>
      <c r="AQ1899">
        <v>1</v>
      </c>
      <c r="AR1899">
        <v>1</v>
      </c>
      <c r="AS1899">
        <v>1</v>
      </c>
      <c r="AT1899">
        <v>1</v>
      </c>
      <c r="AU1899">
        <v>1</v>
      </c>
      <c r="AV1899">
        <v>1</v>
      </c>
      <c r="AW1899">
        <v>1</v>
      </c>
      <c r="AX1899">
        <v>1</v>
      </c>
      <c r="AY1899">
        <v>1</v>
      </c>
    </row>
    <row r="1900" spans="1:51" x14ac:dyDescent="0.3">
      <c r="A1900" t="s">
        <v>743</v>
      </c>
      <c r="B1900">
        <v>5</v>
      </c>
      <c r="C1900">
        <v>2014</v>
      </c>
      <c r="D1900">
        <v>1</v>
      </c>
      <c r="E1900" t="s">
        <v>1569</v>
      </c>
      <c r="F1900">
        <v>8.54396E-4</v>
      </c>
      <c r="G1900">
        <v>1.6746199999999999E-3</v>
      </c>
      <c r="H1900">
        <v>2.7299400000000001E-3</v>
      </c>
      <c r="I1900">
        <v>4.3646800000000001E-3</v>
      </c>
      <c r="J1900">
        <v>6.84405E-3</v>
      </c>
      <c r="K1900">
        <v>1.05253E-2</v>
      </c>
      <c r="L1900">
        <v>1.5875199999999999E-2</v>
      </c>
      <c r="M1900">
        <v>2.3483500000000001E-2</v>
      </c>
      <c r="N1900">
        <v>3.4069599999999998E-2</v>
      </c>
      <c r="O1900">
        <v>4.84768E-2</v>
      </c>
      <c r="P1900">
        <v>6.7649000000000001E-2</v>
      </c>
      <c r="Q1900">
        <v>9.2587000000000003E-2</v>
      </c>
      <c r="R1900">
        <v>0.12428</v>
      </c>
      <c r="S1900">
        <v>0.16361000000000001</v>
      </c>
      <c r="T1900">
        <v>0.21124299999999999</v>
      </c>
      <c r="U1900">
        <v>0.26749499999999998</v>
      </c>
      <c r="V1900">
        <v>0.332208</v>
      </c>
      <c r="W1900">
        <v>0.40463700000000002</v>
      </c>
      <c r="X1900">
        <v>0.483373</v>
      </c>
      <c r="Y1900">
        <v>0.56631799999999999</v>
      </c>
      <c r="Z1900">
        <v>0.65072700000000006</v>
      </c>
      <c r="AA1900">
        <v>0.73333000000000004</v>
      </c>
      <c r="AB1900">
        <v>0.81051399999999996</v>
      </c>
      <c r="AC1900">
        <v>0.878583</v>
      </c>
      <c r="AD1900">
        <v>0.93404200000000004</v>
      </c>
      <c r="AE1900">
        <v>0.97389199999999998</v>
      </c>
      <c r="AF1900">
        <v>0.99590199999999995</v>
      </c>
      <c r="AG1900">
        <v>1</v>
      </c>
      <c r="AH1900">
        <v>1</v>
      </c>
      <c r="AI1900">
        <v>0.99999899999999997</v>
      </c>
      <c r="AJ1900">
        <v>0.99999800000000005</v>
      </c>
      <c r="AK1900">
        <v>0.99999499999999997</v>
      </c>
      <c r="AL1900">
        <v>0.99999199999999999</v>
      </c>
      <c r="AM1900">
        <v>0.99998699999999996</v>
      </c>
      <c r="AN1900">
        <v>0.99998200000000004</v>
      </c>
      <c r="AO1900">
        <v>0.99997599999999998</v>
      </c>
      <c r="AP1900">
        <v>0.99997000000000003</v>
      </c>
      <c r="AQ1900">
        <v>0.99996200000000002</v>
      </c>
      <c r="AR1900">
        <v>0.99995400000000001</v>
      </c>
      <c r="AS1900">
        <v>0.99994499999999997</v>
      </c>
      <c r="AT1900">
        <v>0.99993500000000002</v>
      </c>
      <c r="AU1900">
        <v>0.99992499999999995</v>
      </c>
      <c r="AV1900">
        <v>0.99991399999999997</v>
      </c>
      <c r="AW1900">
        <v>0.99990199999999996</v>
      </c>
      <c r="AX1900">
        <v>0.99988999999999995</v>
      </c>
      <c r="AY1900">
        <v>0.99987700000000002</v>
      </c>
    </row>
    <row r="1901" spans="1:51" x14ac:dyDescent="0.3">
      <c r="A1901" t="s">
        <v>745</v>
      </c>
      <c r="B1901">
        <v>5</v>
      </c>
      <c r="C1901">
        <v>2014</v>
      </c>
      <c r="D1901">
        <v>1</v>
      </c>
      <c r="E1901" t="s">
        <v>1570</v>
      </c>
      <c r="F1901">
        <v>8.54396E-4</v>
      </c>
      <c r="G1901">
        <v>1.6746199999999999E-3</v>
      </c>
      <c r="H1901">
        <v>2.7299400000000001E-3</v>
      </c>
      <c r="I1901">
        <v>4.3646800000000001E-3</v>
      </c>
      <c r="J1901">
        <v>6.84405E-3</v>
      </c>
      <c r="K1901">
        <v>1.05253E-2</v>
      </c>
      <c r="L1901">
        <v>1.5875199999999999E-2</v>
      </c>
      <c r="M1901">
        <v>2.3483500000000001E-2</v>
      </c>
      <c r="N1901">
        <v>3.4069599999999998E-2</v>
      </c>
      <c r="O1901">
        <v>4.84768E-2</v>
      </c>
      <c r="P1901">
        <v>6.7649000000000001E-2</v>
      </c>
      <c r="Q1901">
        <v>9.2587000000000003E-2</v>
      </c>
      <c r="R1901">
        <v>0.12428</v>
      </c>
      <c r="S1901">
        <v>0.16361000000000001</v>
      </c>
      <c r="T1901">
        <v>0.21124299999999999</v>
      </c>
      <c r="U1901">
        <v>0.26749499999999998</v>
      </c>
      <c r="V1901">
        <v>0.332208</v>
      </c>
      <c r="W1901">
        <v>0.40463700000000002</v>
      </c>
      <c r="X1901">
        <v>0.483373</v>
      </c>
      <c r="Y1901">
        <v>0.56631799999999999</v>
      </c>
      <c r="Z1901">
        <v>0.65072700000000006</v>
      </c>
      <c r="AA1901">
        <v>0.73333000000000004</v>
      </c>
      <c r="AB1901">
        <v>0.81051399999999996</v>
      </c>
      <c r="AC1901">
        <v>0.878583</v>
      </c>
      <c r="AD1901">
        <v>0.93404200000000004</v>
      </c>
      <c r="AE1901">
        <v>0.97389199999999998</v>
      </c>
      <c r="AF1901">
        <v>0.99590199999999995</v>
      </c>
      <c r="AG1901">
        <v>1</v>
      </c>
      <c r="AH1901">
        <v>1</v>
      </c>
      <c r="AI1901">
        <v>0.99999899999999997</v>
      </c>
      <c r="AJ1901">
        <v>0.99999800000000005</v>
      </c>
      <c r="AK1901">
        <v>0.99999499999999997</v>
      </c>
      <c r="AL1901">
        <v>0.99999199999999999</v>
      </c>
      <c r="AM1901">
        <v>0.99998699999999996</v>
      </c>
      <c r="AN1901">
        <v>0.99998200000000004</v>
      </c>
      <c r="AO1901">
        <v>0.99997599999999998</v>
      </c>
      <c r="AP1901">
        <v>0.99997000000000003</v>
      </c>
      <c r="AQ1901">
        <v>0.99996200000000002</v>
      </c>
      <c r="AR1901">
        <v>0.99995400000000001</v>
      </c>
      <c r="AS1901">
        <v>0.99994499999999997</v>
      </c>
      <c r="AT1901">
        <v>0.99993500000000002</v>
      </c>
      <c r="AU1901">
        <v>0.99992499999999995</v>
      </c>
      <c r="AV1901">
        <v>0.99991399999999997</v>
      </c>
      <c r="AW1901">
        <v>0.99990199999999996</v>
      </c>
      <c r="AX1901">
        <v>0.99988999999999995</v>
      </c>
      <c r="AY1901">
        <v>0.99987700000000002</v>
      </c>
    </row>
    <row r="1902" spans="1:51" x14ac:dyDescent="0.3">
      <c r="A1902" t="s">
        <v>747</v>
      </c>
      <c r="B1902">
        <v>5</v>
      </c>
      <c r="C1902">
        <v>2015</v>
      </c>
      <c r="D1902">
        <v>1</v>
      </c>
      <c r="E1902" t="s">
        <v>1663</v>
      </c>
      <c r="F1902">
        <v>1</v>
      </c>
      <c r="G1902">
        <v>1</v>
      </c>
      <c r="H1902">
        <v>1</v>
      </c>
      <c r="I1902">
        <v>1</v>
      </c>
      <c r="J1902">
        <v>1</v>
      </c>
      <c r="K1902">
        <v>1</v>
      </c>
      <c r="L1902">
        <v>1</v>
      </c>
      <c r="M1902">
        <v>1</v>
      </c>
      <c r="N1902">
        <v>1</v>
      </c>
      <c r="O1902">
        <v>1</v>
      </c>
      <c r="P1902">
        <v>1</v>
      </c>
      <c r="Q1902">
        <v>1</v>
      </c>
      <c r="R1902">
        <v>1</v>
      </c>
      <c r="S1902">
        <v>1</v>
      </c>
      <c r="T1902">
        <v>1</v>
      </c>
      <c r="U1902">
        <v>1</v>
      </c>
      <c r="V1902">
        <v>1</v>
      </c>
      <c r="W1902">
        <v>1</v>
      </c>
      <c r="X1902">
        <v>1</v>
      </c>
      <c r="Y1902">
        <v>1</v>
      </c>
      <c r="Z1902">
        <v>1</v>
      </c>
      <c r="AA1902">
        <v>1</v>
      </c>
      <c r="AB1902">
        <v>1</v>
      </c>
      <c r="AC1902">
        <v>1</v>
      </c>
      <c r="AD1902">
        <v>1</v>
      </c>
      <c r="AE1902">
        <v>1</v>
      </c>
      <c r="AF1902">
        <v>1</v>
      </c>
      <c r="AG1902">
        <v>1</v>
      </c>
      <c r="AH1902">
        <v>1</v>
      </c>
      <c r="AI1902">
        <v>1</v>
      </c>
      <c r="AJ1902">
        <v>1</v>
      </c>
      <c r="AK1902">
        <v>1</v>
      </c>
      <c r="AL1902">
        <v>1</v>
      </c>
      <c r="AM1902">
        <v>1</v>
      </c>
      <c r="AN1902">
        <v>1</v>
      </c>
      <c r="AO1902">
        <v>1</v>
      </c>
      <c r="AP1902">
        <v>1</v>
      </c>
      <c r="AQ1902">
        <v>1</v>
      </c>
      <c r="AR1902">
        <v>1</v>
      </c>
      <c r="AS1902">
        <v>1</v>
      </c>
      <c r="AT1902">
        <v>1</v>
      </c>
      <c r="AU1902">
        <v>1</v>
      </c>
      <c r="AV1902">
        <v>1</v>
      </c>
      <c r="AW1902">
        <v>1</v>
      </c>
      <c r="AX1902">
        <v>1</v>
      </c>
      <c r="AY1902">
        <v>1</v>
      </c>
    </row>
    <row r="1903" spans="1:51" x14ac:dyDescent="0.3">
      <c r="A1903" t="s">
        <v>749</v>
      </c>
      <c r="B1903">
        <v>5</v>
      </c>
      <c r="C1903">
        <v>2015</v>
      </c>
      <c r="D1903">
        <v>1</v>
      </c>
      <c r="E1903" t="s">
        <v>1664</v>
      </c>
      <c r="F1903">
        <v>1</v>
      </c>
      <c r="G1903">
        <v>1</v>
      </c>
      <c r="H1903">
        <v>1</v>
      </c>
      <c r="I1903">
        <v>1</v>
      </c>
      <c r="J1903">
        <v>1</v>
      </c>
      <c r="K1903">
        <v>1</v>
      </c>
      <c r="L1903">
        <v>1</v>
      </c>
      <c r="M1903">
        <v>1</v>
      </c>
      <c r="N1903">
        <v>1</v>
      </c>
      <c r="O1903">
        <v>1</v>
      </c>
      <c r="P1903">
        <v>1</v>
      </c>
      <c r="Q1903">
        <v>1</v>
      </c>
      <c r="R1903">
        <v>1</v>
      </c>
      <c r="S1903">
        <v>1</v>
      </c>
      <c r="T1903">
        <v>1</v>
      </c>
      <c r="U1903">
        <v>1</v>
      </c>
      <c r="V1903">
        <v>1</v>
      </c>
      <c r="W1903">
        <v>1</v>
      </c>
      <c r="X1903">
        <v>1</v>
      </c>
      <c r="Y1903">
        <v>1</v>
      </c>
      <c r="Z1903">
        <v>1</v>
      </c>
      <c r="AA1903">
        <v>1</v>
      </c>
      <c r="AB1903">
        <v>1</v>
      </c>
      <c r="AC1903">
        <v>1</v>
      </c>
      <c r="AD1903">
        <v>1</v>
      </c>
      <c r="AE1903">
        <v>1</v>
      </c>
      <c r="AF1903">
        <v>1</v>
      </c>
      <c r="AG1903">
        <v>1</v>
      </c>
      <c r="AH1903">
        <v>1</v>
      </c>
      <c r="AI1903">
        <v>1</v>
      </c>
      <c r="AJ1903">
        <v>1</v>
      </c>
      <c r="AK1903">
        <v>1</v>
      </c>
      <c r="AL1903">
        <v>1</v>
      </c>
      <c r="AM1903">
        <v>1</v>
      </c>
      <c r="AN1903">
        <v>1</v>
      </c>
      <c r="AO1903">
        <v>1</v>
      </c>
      <c r="AP1903">
        <v>1</v>
      </c>
      <c r="AQ1903">
        <v>1</v>
      </c>
      <c r="AR1903">
        <v>1</v>
      </c>
      <c r="AS1903">
        <v>1</v>
      </c>
      <c r="AT1903">
        <v>1</v>
      </c>
      <c r="AU1903">
        <v>1</v>
      </c>
      <c r="AV1903">
        <v>1</v>
      </c>
      <c r="AW1903">
        <v>1</v>
      </c>
      <c r="AX1903">
        <v>1</v>
      </c>
      <c r="AY1903">
        <v>1</v>
      </c>
    </row>
    <row r="1904" spans="1:51" x14ac:dyDescent="0.3">
      <c r="A1904" t="s">
        <v>743</v>
      </c>
      <c r="B1904">
        <v>5</v>
      </c>
      <c r="C1904">
        <v>2015</v>
      </c>
      <c r="D1904">
        <v>1</v>
      </c>
      <c r="E1904" t="s">
        <v>1665</v>
      </c>
      <c r="F1904" s="2">
        <v>4.9242099999999999E-7</v>
      </c>
      <c r="G1904" s="2">
        <v>9.6514500000000006E-7</v>
      </c>
      <c r="H1904" s="2">
        <v>4.1816900000000003E-6</v>
      </c>
      <c r="I1904" s="2">
        <v>1.6722200000000001E-5</v>
      </c>
      <c r="J1904" s="2">
        <v>6.1617499999999997E-5</v>
      </c>
      <c r="K1904">
        <v>2.0913299999999999E-4</v>
      </c>
      <c r="L1904">
        <v>6.5375000000000003E-4</v>
      </c>
      <c r="M1904">
        <v>1.8821899999999999E-3</v>
      </c>
      <c r="N1904">
        <v>4.9908399999999999E-3</v>
      </c>
      <c r="O1904">
        <v>1.2188299999999999E-2</v>
      </c>
      <c r="P1904">
        <v>2.7413799999999999E-2</v>
      </c>
      <c r="Q1904">
        <v>5.6787700000000003E-2</v>
      </c>
      <c r="R1904">
        <v>0.10834199999999999</v>
      </c>
      <c r="S1904">
        <v>0.19037000000000001</v>
      </c>
      <c r="T1904">
        <v>0.30807600000000002</v>
      </c>
      <c r="U1904">
        <v>0.459171</v>
      </c>
      <c r="V1904">
        <v>0.63030299999999995</v>
      </c>
      <c r="W1904">
        <v>0.79686000000000001</v>
      </c>
      <c r="X1904">
        <v>0.92784</v>
      </c>
      <c r="Y1904">
        <v>0.99499899999999997</v>
      </c>
      <c r="Z1904">
        <v>1</v>
      </c>
      <c r="AA1904">
        <v>0.99979200000000001</v>
      </c>
      <c r="AB1904">
        <v>0.99865800000000005</v>
      </c>
      <c r="AC1904">
        <v>0.99654100000000001</v>
      </c>
      <c r="AD1904">
        <v>0.99344699999999997</v>
      </c>
      <c r="AE1904">
        <v>0.98938599999999999</v>
      </c>
      <c r="AF1904">
        <v>0.98436800000000002</v>
      </c>
      <c r="AG1904">
        <v>0.97841</v>
      </c>
      <c r="AH1904">
        <v>0.97152799999999995</v>
      </c>
      <c r="AI1904">
        <v>0.96374300000000002</v>
      </c>
      <c r="AJ1904">
        <v>0.95507699999999995</v>
      </c>
      <c r="AK1904">
        <v>0.94555400000000001</v>
      </c>
      <c r="AL1904">
        <v>0.93520300000000001</v>
      </c>
      <c r="AM1904">
        <v>0.92405300000000001</v>
      </c>
      <c r="AN1904">
        <v>0.912134</v>
      </c>
      <c r="AO1904">
        <v>0.89947999999999995</v>
      </c>
      <c r="AP1904">
        <v>0.886127</v>
      </c>
      <c r="AQ1904">
        <v>0.87211099999999997</v>
      </c>
      <c r="AR1904">
        <v>0.85746900000000004</v>
      </c>
      <c r="AS1904">
        <v>0.84224200000000005</v>
      </c>
      <c r="AT1904">
        <v>0.82646799999999998</v>
      </c>
      <c r="AU1904">
        <v>0.81018900000000005</v>
      </c>
      <c r="AV1904">
        <v>0.79344800000000004</v>
      </c>
      <c r="AW1904">
        <v>0.776285</v>
      </c>
      <c r="AX1904">
        <v>0.75874399999999997</v>
      </c>
      <c r="AY1904">
        <v>0.74086799999999997</v>
      </c>
    </row>
    <row r="1905" spans="1:51" x14ac:dyDescent="0.3">
      <c r="A1905" t="s">
        <v>745</v>
      </c>
      <c r="B1905">
        <v>5</v>
      </c>
      <c r="C1905">
        <v>2015</v>
      </c>
      <c r="D1905">
        <v>1</v>
      </c>
      <c r="E1905" t="s">
        <v>1666</v>
      </c>
      <c r="F1905" s="2">
        <v>4.9242099999999999E-7</v>
      </c>
      <c r="G1905" s="2">
        <v>9.6514500000000006E-7</v>
      </c>
      <c r="H1905" s="2">
        <v>4.1816900000000003E-6</v>
      </c>
      <c r="I1905" s="2">
        <v>1.6722200000000001E-5</v>
      </c>
      <c r="J1905" s="2">
        <v>6.1617499999999997E-5</v>
      </c>
      <c r="K1905">
        <v>2.0913299999999999E-4</v>
      </c>
      <c r="L1905">
        <v>6.5375000000000003E-4</v>
      </c>
      <c r="M1905">
        <v>1.8821899999999999E-3</v>
      </c>
      <c r="N1905">
        <v>4.9908399999999999E-3</v>
      </c>
      <c r="O1905">
        <v>1.2188299999999999E-2</v>
      </c>
      <c r="P1905">
        <v>2.7413799999999999E-2</v>
      </c>
      <c r="Q1905">
        <v>5.6787700000000003E-2</v>
      </c>
      <c r="R1905">
        <v>0.10834199999999999</v>
      </c>
      <c r="S1905">
        <v>0.19037000000000001</v>
      </c>
      <c r="T1905">
        <v>0.30807600000000002</v>
      </c>
      <c r="U1905">
        <v>0.459171</v>
      </c>
      <c r="V1905">
        <v>0.63030299999999995</v>
      </c>
      <c r="W1905">
        <v>0.79686000000000001</v>
      </c>
      <c r="X1905">
        <v>0.92784</v>
      </c>
      <c r="Y1905">
        <v>0.99499899999999997</v>
      </c>
      <c r="Z1905">
        <v>1</v>
      </c>
      <c r="AA1905">
        <v>0.99979200000000001</v>
      </c>
      <c r="AB1905">
        <v>0.99865800000000005</v>
      </c>
      <c r="AC1905">
        <v>0.99654100000000001</v>
      </c>
      <c r="AD1905">
        <v>0.99344699999999997</v>
      </c>
      <c r="AE1905">
        <v>0.98938599999999999</v>
      </c>
      <c r="AF1905">
        <v>0.98436800000000002</v>
      </c>
      <c r="AG1905">
        <v>0.97841</v>
      </c>
      <c r="AH1905">
        <v>0.97152799999999995</v>
      </c>
      <c r="AI1905">
        <v>0.96374300000000002</v>
      </c>
      <c r="AJ1905">
        <v>0.95507699999999995</v>
      </c>
      <c r="AK1905">
        <v>0.94555400000000001</v>
      </c>
      <c r="AL1905">
        <v>0.93520300000000001</v>
      </c>
      <c r="AM1905">
        <v>0.92405300000000001</v>
      </c>
      <c r="AN1905">
        <v>0.912134</v>
      </c>
      <c r="AO1905">
        <v>0.89947999999999995</v>
      </c>
      <c r="AP1905">
        <v>0.886127</v>
      </c>
      <c r="AQ1905">
        <v>0.87211099999999997</v>
      </c>
      <c r="AR1905">
        <v>0.85746900000000004</v>
      </c>
      <c r="AS1905">
        <v>0.84224200000000005</v>
      </c>
      <c r="AT1905">
        <v>0.82646799999999998</v>
      </c>
      <c r="AU1905">
        <v>0.81018900000000005</v>
      </c>
      <c r="AV1905">
        <v>0.79344800000000004</v>
      </c>
      <c r="AW1905">
        <v>0.776285</v>
      </c>
      <c r="AX1905">
        <v>0.75874399999999997</v>
      </c>
      <c r="AY1905">
        <v>0.74086799999999997</v>
      </c>
    </row>
    <row r="1906" spans="1:51" x14ac:dyDescent="0.3">
      <c r="A1906" t="s">
        <v>747</v>
      </c>
      <c r="B1906">
        <v>5</v>
      </c>
      <c r="C1906">
        <v>2018</v>
      </c>
      <c r="D1906">
        <v>1</v>
      </c>
      <c r="E1906" t="s">
        <v>1789</v>
      </c>
      <c r="F1906">
        <v>1</v>
      </c>
      <c r="G1906">
        <v>1</v>
      </c>
      <c r="H1906">
        <v>1</v>
      </c>
      <c r="I1906">
        <v>1</v>
      </c>
      <c r="J1906">
        <v>1</v>
      </c>
      <c r="K1906">
        <v>1</v>
      </c>
      <c r="L1906">
        <v>1</v>
      </c>
      <c r="M1906">
        <v>1</v>
      </c>
      <c r="N1906">
        <v>1</v>
      </c>
      <c r="O1906">
        <v>1</v>
      </c>
      <c r="P1906">
        <v>1</v>
      </c>
      <c r="Q1906">
        <v>1</v>
      </c>
      <c r="R1906">
        <v>1</v>
      </c>
      <c r="S1906">
        <v>1</v>
      </c>
      <c r="T1906">
        <v>1</v>
      </c>
      <c r="U1906">
        <v>1</v>
      </c>
      <c r="V1906">
        <v>1</v>
      </c>
      <c r="W1906">
        <v>1</v>
      </c>
      <c r="X1906">
        <v>1</v>
      </c>
      <c r="Y1906">
        <v>1</v>
      </c>
      <c r="Z1906">
        <v>1</v>
      </c>
      <c r="AA1906">
        <v>1</v>
      </c>
      <c r="AB1906">
        <v>1</v>
      </c>
      <c r="AC1906">
        <v>1</v>
      </c>
      <c r="AD1906">
        <v>1</v>
      </c>
      <c r="AE1906">
        <v>1</v>
      </c>
      <c r="AF1906">
        <v>1</v>
      </c>
      <c r="AG1906">
        <v>1</v>
      </c>
      <c r="AH1906">
        <v>1</v>
      </c>
      <c r="AI1906">
        <v>1</v>
      </c>
      <c r="AJ1906">
        <v>1</v>
      </c>
      <c r="AK1906">
        <v>1</v>
      </c>
      <c r="AL1906">
        <v>1</v>
      </c>
      <c r="AM1906">
        <v>1</v>
      </c>
      <c r="AN1906">
        <v>1</v>
      </c>
      <c r="AO1906">
        <v>1</v>
      </c>
      <c r="AP1906">
        <v>1</v>
      </c>
      <c r="AQ1906">
        <v>1</v>
      </c>
      <c r="AR1906">
        <v>1</v>
      </c>
      <c r="AS1906">
        <v>1</v>
      </c>
      <c r="AT1906">
        <v>1</v>
      </c>
      <c r="AU1906">
        <v>1</v>
      </c>
      <c r="AV1906">
        <v>1</v>
      </c>
      <c r="AW1906">
        <v>1</v>
      </c>
      <c r="AX1906">
        <v>1</v>
      </c>
      <c r="AY1906">
        <v>1</v>
      </c>
    </row>
    <row r="1907" spans="1:51" x14ac:dyDescent="0.3">
      <c r="A1907" t="s">
        <v>749</v>
      </c>
      <c r="B1907">
        <v>5</v>
      </c>
      <c r="C1907">
        <v>2018</v>
      </c>
      <c r="D1907">
        <v>1</v>
      </c>
      <c r="E1907" t="s">
        <v>1790</v>
      </c>
      <c r="F1907">
        <v>1</v>
      </c>
      <c r="G1907">
        <v>1</v>
      </c>
      <c r="H1907">
        <v>1</v>
      </c>
      <c r="I1907">
        <v>1</v>
      </c>
      <c r="J1907">
        <v>1</v>
      </c>
      <c r="K1907">
        <v>1</v>
      </c>
      <c r="L1907">
        <v>1</v>
      </c>
      <c r="M1907">
        <v>1</v>
      </c>
      <c r="N1907">
        <v>1</v>
      </c>
      <c r="O1907">
        <v>1</v>
      </c>
      <c r="P1907">
        <v>1</v>
      </c>
      <c r="Q1907">
        <v>1</v>
      </c>
      <c r="R1907">
        <v>1</v>
      </c>
      <c r="S1907">
        <v>1</v>
      </c>
      <c r="T1907">
        <v>1</v>
      </c>
      <c r="U1907">
        <v>1</v>
      </c>
      <c r="V1907">
        <v>1</v>
      </c>
      <c r="W1907">
        <v>1</v>
      </c>
      <c r="X1907">
        <v>1</v>
      </c>
      <c r="Y1907">
        <v>1</v>
      </c>
      <c r="Z1907">
        <v>1</v>
      </c>
      <c r="AA1907">
        <v>1</v>
      </c>
      <c r="AB1907">
        <v>1</v>
      </c>
      <c r="AC1907">
        <v>1</v>
      </c>
      <c r="AD1907">
        <v>1</v>
      </c>
      <c r="AE1907">
        <v>1</v>
      </c>
      <c r="AF1907">
        <v>1</v>
      </c>
      <c r="AG1907">
        <v>1</v>
      </c>
      <c r="AH1907">
        <v>1</v>
      </c>
      <c r="AI1907">
        <v>1</v>
      </c>
      <c r="AJ1907">
        <v>1</v>
      </c>
      <c r="AK1907">
        <v>1</v>
      </c>
      <c r="AL1907">
        <v>1</v>
      </c>
      <c r="AM1907">
        <v>1</v>
      </c>
      <c r="AN1907">
        <v>1</v>
      </c>
      <c r="AO1907">
        <v>1</v>
      </c>
      <c r="AP1907">
        <v>1</v>
      </c>
      <c r="AQ1907">
        <v>1</v>
      </c>
      <c r="AR1907">
        <v>1</v>
      </c>
      <c r="AS1907">
        <v>1</v>
      </c>
      <c r="AT1907">
        <v>1</v>
      </c>
      <c r="AU1907">
        <v>1</v>
      </c>
      <c r="AV1907">
        <v>1</v>
      </c>
      <c r="AW1907">
        <v>1</v>
      </c>
      <c r="AX1907">
        <v>1</v>
      </c>
      <c r="AY1907">
        <v>1</v>
      </c>
    </row>
    <row r="1908" spans="1:51" x14ac:dyDescent="0.3">
      <c r="A1908" t="s">
        <v>743</v>
      </c>
      <c r="B1908">
        <v>5</v>
      </c>
      <c r="C1908">
        <v>2018</v>
      </c>
      <c r="D1908">
        <v>1</v>
      </c>
      <c r="E1908" t="s">
        <v>1698</v>
      </c>
      <c r="F1908" s="2">
        <v>4.9242099999999999E-7</v>
      </c>
      <c r="G1908" s="2">
        <v>9.6514500000000006E-7</v>
      </c>
      <c r="H1908" s="2">
        <v>4.1816900000000003E-6</v>
      </c>
      <c r="I1908" s="2">
        <v>1.6722200000000001E-5</v>
      </c>
      <c r="J1908" s="2">
        <v>6.1617499999999997E-5</v>
      </c>
      <c r="K1908">
        <v>2.0913299999999999E-4</v>
      </c>
      <c r="L1908">
        <v>6.5375000000000003E-4</v>
      </c>
      <c r="M1908">
        <v>1.8821899999999999E-3</v>
      </c>
      <c r="N1908">
        <v>4.9908399999999999E-3</v>
      </c>
      <c r="O1908">
        <v>1.2188299999999999E-2</v>
      </c>
      <c r="P1908">
        <v>2.7413799999999999E-2</v>
      </c>
      <c r="Q1908">
        <v>5.6787700000000003E-2</v>
      </c>
      <c r="R1908">
        <v>0.10834199999999999</v>
      </c>
      <c r="S1908">
        <v>0.19037000000000001</v>
      </c>
      <c r="T1908">
        <v>0.30807600000000002</v>
      </c>
      <c r="U1908">
        <v>0.459171</v>
      </c>
      <c r="V1908">
        <v>0.63030299999999995</v>
      </c>
      <c r="W1908">
        <v>0.79686000000000001</v>
      </c>
      <c r="X1908">
        <v>0.92784</v>
      </c>
      <c r="Y1908">
        <v>0.99499899999999997</v>
      </c>
      <c r="Z1908">
        <v>1</v>
      </c>
      <c r="AA1908">
        <v>0.99979200000000001</v>
      </c>
      <c r="AB1908">
        <v>0.99865800000000005</v>
      </c>
      <c r="AC1908">
        <v>0.99654100000000001</v>
      </c>
      <c r="AD1908">
        <v>0.99344699999999997</v>
      </c>
      <c r="AE1908">
        <v>0.98938599999999999</v>
      </c>
      <c r="AF1908">
        <v>0.98436800000000002</v>
      </c>
      <c r="AG1908">
        <v>0.97841</v>
      </c>
      <c r="AH1908">
        <v>0.97152799999999995</v>
      </c>
      <c r="AI1908">
        <v>0.96374300000000002</v>
      </c>
      <c r="AJ1908">
        <v>0.95507699999999995</v>
      </c>
      <c r="AK1908">
        <v>0.94555400000000001</v>
      </c>
      <c r="AL1908">
        <v>0.93520300000000001</v>
      </c>
      <c r="AM1908">
        <v>0.92405300000000001</v>
      </c>
      <c r="AN1908">
        <v>0.912134</v>
      </c>
      <c r="AO1908">
        <v>0.89947999999999995</v>
      </c>
      <c r="AP1908">
        <v>0.886127</v>
      </c>
      <c r="AQ1908">
        <v>0.87211099999999997</v>
      </c>
      <c r="AR1908">
        <v>0.85746900000000004</v>
      </c>
      <c r="AS1908">
        <v>0.84224200000000005</v>
      </c>
      <c r="AT1908">
        <v>0.82646799999999998</v>
      </c>
      <c r="AU1908">
        <v>0.81018900000000005</v>
      </c>
      <c r="AV1908">
        <v>0.79344800000000004</v>
      </c>
      <c r="AW1908">
        <v>0.776285</v>
      </c>
      <c r="AX1908">
        <v>0.75874399999999997</v>
      </c>
      <c r="AY1908">
        <v>0.74086799999999997</v>
      </c>
    </row>
    <row r="1909" spans="1:51" x14ac:dyDescent="0.3">
      <c r="A1909" t="s">
        <v>745</v>
      </c>
      <c r="B1909">
        <v>5</v>
      </c>
      <c r="C1909">
        <v>2018</v>
      </c>
      <c r="D1909">
        <v>1</v>
      </c>
      <c r="E1909" t="s">
        <v>1699</v>
      </c>
      <c r="F1909" s="2">
        <v>4.9242099999999999E-7</v>
      </c>
      <c r="G1909" s="2">
        <v>9.6514500000000006E-7</v>
      </c>
      <c r="H1909" s="2">
        <v>4.1816900000000003E-6</v>
      </c>
      <c r="I1909" s="2">
        <v>1.6722200000000001E-5</v>
      </c>
      <c r="J1909" s="2">
        <v>6.1617499999999997E-5</v>
      </c>
      <c r="K1909">
        <v>2.0913299999999999E-4</v>
      </c>
      <c r="L1909">
        <v>6.5375000000000003E-4</v>
      </c>
      <c r="M1909">
        <v>1.8821899999999999E-3</v>
      </c>
      <c r="N1909">
        <v>4.9908399999999999E-3</v>
      </c>
      <c r="O1909">
        <v>1.2188299999999999E-2</v>
      </c>
      <c r="P1909">
        <v>2.7413799999999999E-2</v>
      </c>
      <c r="Q1909">
        <v>5.6787700000000003E-2</v>
      </c>
      <c r="R1909">
        <v>0.10834199999999999</v>
      </c>
      <c r="S1909">
        <v>0.19037000000000001</v>
      </c>
      <c r="T1909">
        <v>0.30807600000000002</v>
      </c>
      <c r="U1909">
        <v>0.459171</v>
      </c>
      <c r="V1909">
        <v>0.63030299999999995</v>
      </c>
      <c r="W1909">
        <v>0.79686000000000001</v>
      </c>
      <c r="X1909">
        <v>0.92784</v>
      </c>
      <c r="Y1909">
        <v>0.99499899999999997</v>
      </c>
      <c r="Z1909">
        <v>1</v>
      </c>
      <c r="AA1909">
        <v>0.99979200000000001</v>
      </c>
      <c r="AB1909">
        <v>0.99865800000000005</v>
      </c>
      <c r="AC1909">
        <v>0.99654100000000001</v>
      </c>
      <c r="AD1909">
        <v>0.99344699999999997</v>
      </c>
      <c r="AE1909">
        <v>0.98938599999999999</v>
      </c>
      <c r="AF1909">
        <v>0.98436800000000002</v>
      </c>
      <c r="AG1909">
        <v>0.97841</v>
      </c>
      <c r="AH1909">
        <v>0.97152799999999995</v>
      </c>
      <c r="AI1909">
        <v>0.96374300000000002</v>
      </c>
      <c r="AJ1909">
        <v>0.95507699999999995</v>
      </c>
      <c r="AK1909">
        <v>0.94555400000000001</v>
      </c>
      <c r="AL1909">
        <v>0.93520300000000001</v>
      </c>
      <c r="AM1909">
        <v>0.92405300000000001</v>
      </c>
      <c r="AN1909">
        <v>0.912134</v>
      </c>
      <c r="AO1909">
        <v>0.89947999999999995</v>
      </c>
      <c r="AP1909">
        <v>0.886127</v>
      </c>
      <c r="AQ1909">
        <v>0.87211099999999997</v>
      </c>
      <c r="AR1909">
        <v>0.85746900000000004</v>
      </c>
      <c r="AS1909">
        <v>0.84224200000000005</v>
      </c>
      <c r="AT1909">
        <v>0.82646799999999998</v>
      </c>
      <c r="AU1909">
        <v>0.81018900000000005</v>
      </c>
      <c r="AV1909">
        <v>0.79344800000000004</v>
      </c>
      <c r="AW1909">
        <v>0.776285</v>
      </c>
      <c r="AX1909">
        <v>0.75874399999999997</v>
      </c>
      <c r="AY1909">
        <v>0.74086799999999997</v>
      </c>
    </row>
    <row r="1910" spans="1:51" x14ac:dyDescent="0.3">
      <c r="A1910" t="s">
        <v>743</v>
      </c>
      <c r="B1910">
        <v>5</v>
      </c>
      <c r="C1910">
        <v>2019</v>
      </c>
      <c r="D1910">
        <v>1</v>
      </c>
      <c r="E1910" t="s">
        <v>1791</v>
      </c>
      <c r="F1910">
        <v>1.71273E-4</v>
      </c>
      <c r="G1910">
        <v>3.35695E-4</v>
      </c>
      <c r="H1910">
        <v>5.4933399999999996E-4</v>
      </c>
      <c r="I1910">
        <v>8.8631400000000003E-4</v>
      </c>
      <c r="J1910">
        <v>1.4181E-3</v>
      </c>
      <c r="K1910">
        <v>2.2723700000000001E-3</v>
      </c>
      <c r="L1910">
        <v>3.6980300000000002E-3</v>
      </c>
      <c r="M1910">
        <v>6.20244E-3</v>
      </c>
      <c r="N1910">
        <v>1.08066E-2</v>
      </c>
      <c r="O1910">
        <v>1.9446000000000001E-2</v>
      </c>
      <c r="P1910">
        <v>3.5460800000000001E-2</v>
      </c>
      <c r="Q1910">
        <v>6.3947599999999993E-2</v>
      </c>
      <c r="R1910">
        <v>0.11153</v>
      </c>
      <c r="S1910">
        <v>0.18501799999999999</v>
      </c>
      <c r="T1910">
        <v>0.28870899999999999</v>
      </c>
      <c r="U1910">
        <v>0.42083599999999999</v>
      </c>
      <c r="V1910">
        <v>0.57068399999999997</v>
      </c>
      <c r="W1910">
        <v>0.71841600000000005</v>
      </c>
      <c r="X1910">
        <v>0.83894599999999997</v>
      </c>
      <c r="Y1910">
        <v>0.90926200000000001</v>
      </c>
      <c r="Z1910">
        <v>0.930145</v>
      </c>
      <c r="AA1910">
        <v>0.94649899999999998</v>
      </c>
      <c r="AB1910">
        <v>0.96102900000000002</v>
      </c>
      <c r="AC1910">
        <v>0.97294899999999995</v>
      </c>
      <c r="AD1910">
        <v>0.98156600000000005</v>
      </c>
      <c r="AE1910">
        <v>0.98628700000000002</v>
      </c>
      <c r="AF1910">
        <v>0.98667499999999997</v>
      </c>
      <c r="AG1910">
        <v>0.98272800000000005</v>
      </c>
      <c r="AH1910">
        <v>0.97722299999999995</v>
      </c>
      <c r="AI1910">
        <v>0.97099400000000002</v>
      </c>
      <c r="AJ1910">
        <v>0.96406099999999995</v>
      </c>
      <c r="AK1910">
        <v>0.95644300000000004</v>
      </c>
      <c r="AL1910">
        <v>0.94816100000000003</v>
      </c>
      <c r="AM1910">
        <v>0.93923999999999996</v>
      </c>
      <c r="AN1910">
        <v>0.92970399999999997</v>
      </c>
      <c r="AO1910">
        <v>0.91957999999999995</v>
      </c>
      <c r="AP1910">
        <v>0.90889600000000004</v>
      </c>
      <c r="AQ1910">
        <v>0.89768099999999995</v>
      </c>
      <c r="AR1910">
        <v>0.88596600000000003</v>
      </c>
      <c r="AS1910">
        <v>0.87378199999999995</v>
      </c>
      <c r="AT1910">
        <v>0.86116099999999995</v>
      </c>
      <c r="AU1910">
        <v>0.848136</v>
      </c>
      <c r="AV1910">
        <v>0.83474099999999996</v>
      </c>
      <c r="AW1910">
        <v>0.82100799999999996</v>
      </c>
      <c r="AX1910">
        <v>0.80697300000000005</v>
      </c>
      <c r="AY1910">
        <v>0.79266999999999999</v>
      </c>
    </row>
    <row r="1911" spans="1:51" x14ac:dyDescent="0.3">
      <c r="A1911" t="s">
        <v>745</v>
      </c>
      <c r="B1911">
        <v>5</v>
      </c>
      <c r="C1911">
        <v>2019</v>
      </c>
      <c r="D1911">
        <v>1</v>
      </c>
      <c r="E1911" t="s">
        <v>1792</v>
      </c>
      <c r="F1911">
        <v>1.71273E-4</v>
      </c>
      <c r="G1911">
        <v>3.35695E-4</v>
      </c>
      <c r="H1911">
        <v>5.4933399999999996E-4</v>
      </c>
      <c r="I1911">
        <v>8.8631400000000003E-4</v>
      </c>
      <c r="J1911">
        <v>1.4181E-3</v>
      </c>
      <c r="K1911">
        <v>2.2723700000000001E-3</v>
      </c>
      <c r="L1911">
        <v>3.6980300000000002E-3</v>
      </c>
      <c r="M1911">
        <v>6.20244E-3</v>
      </c>
      <c r="N1911">
        <v>1.08066E-2</v>
      </c>
      <c r="O1911">
        <v>1.9446000000000001E-2</v>
      </c>
      <c r="P1911">
        <v>3.5460800000000001E-2</v>
      </c>
      <c r="Q1911">
        <v>6.3947599999999993E-2</v>
      </c>
      <c r="R1911">
        <v>0.11153</v>
      </c>
      <c r="S1911">
        <v>0.18501799999999999</v>
      </c>
      <c r="T1911">
        <v>0.28870899999999999</v>
      </c>
      <c r="U1911">
        <v>0.42083599999999999</v>
      </c>
      <c r="V1911">
        <v>0.57068399999999997</v>
      </c>
      <c r="W1911">
        <v>0.71841600000000005</v>
      </c>
      <c r="X1911">
        <v>0.83894599999999997</v>
      </c>
      <c r="Y1911">
        <v>0.90926200000000001</v>
      </c>
      <c r="Z1911">
        <v>0.930145</v>
      </c>
      <c r="AA1911">
        <v>0.94649899999999998</v>
      </c>
      <c r="AB1911">
        <v>0.96102900000000002</v>
      </c>
      <c r="AC1911">
        <v>0.97294899999999995</v>
      </c>
      <c r="AD1911">
        <v>0.98156600000000005</v>
      </c>
      <c r="AE1911">
        <v>0.98628700000000002</v>
      </c>
      <c r="AF1911">
        <v>0.98667499999999997</v>
      </c>
      <c r="AG1911">
        <v>0.98272800000000005</v>
      </c>
      <c r="AH1911">
        <v>0.97722299999999995</v>
      </c>
      <c r="AI1911">
        <v>0.97099400000000002</v>
      </c>
      <c r="AJ1911">
        <v>0.96406099999999995</v>
      </c>
      <c r="AK1911">
        <v>0.95644300000000004</v>
      </c>
      <c r="AL1911">
        <v>0.94816100000000003</v>
      </c>
      <c r="AM1911">
        <v>0.93923999999999996</v>
      </c>
      <c r="AN1911">
        <v>0.92970399999999997</v>
      </c>
      <c r="AO1911">
        <v>0.91957999999999995</v>
      </c>
      <c r="AP1911">
        <v>0.90889600000000004</v>
      </c>
      <c r="AQ1911">
        <v>0.89768099999999995</v>
      </c>
      <c r="AR1911">
        <v>0.88596600000000003</v>
      </c>
      <c r="AS1911">
        <v>0.87378199999999995</v>
      </c>
      <c r="AT1911">
        <v>0.86116099999999995</v>
      </c>
      <c r="AU1911">
        <v>0.848136</v>
      </c>
      <c r="AV1911">
        <v>0.83474099999999996</v>
      </c>
      <c r="AW1911">
        <v>0.82100799999999996</v>
      </c>
      <c r="AX1911">
        <v>0.80697300000000005</v>
      </c>
      <c r="AY1911">
        <v>0.79266999999999999</v>
      </c>
    </row>
    <row r="1912" spans="1:51" x14ac:dyDescent="0.3">
      <c r="A1912" t="s">
        <v>743</v>
      </c>
      <c r="B1912">
        <v>6</v>
      </c>
      <c r="C1912">
        <v>1982</v>
      </c>
      <c r="D1912">
        <v>1</v>
      </c>
      <c r="E1912" t="s">
        <v>777</v>
      </c>
      <c r="F1912">
        <v>1.79476E-4</v>
      </c>
      <c r="G1912">
        <v>3.5177299999999999E-4</v>
      </c>
      <c r="H1912">
        <v>7.0902900000000002E-4</v>
      </c>
      <c r="I1912">
        <v>1.3836499999999999E-3</v>
      </c>
      <c r="J1912">
        <v>2.6142499999999998E-3</v>
      </c>
      <c r="K1912">
        <v>4.7822200000000002E-3</v>
      </c>
      <c r="L1912">
        <v>8.4697399999999999E-3</v>
      </c>
      <c r="M1912">
        <v>1.45235E-2</v>
      </c>
      <c r="N1912">
        <v>2.4111899999999999E-2</v>
      </c>
      <c r="O1912">
        <v>3.8757E-2</v>
      </c>
      <c r="P1912">
        <v>6.0315599999999997E-2</v>
      </c>
      <c r="Q1912">
        <v>9.0880000000000002E-2</v>
      </c>
      <c r="R1912">
        <v>0.132576</v>
      </c>
      <c r="S1912">
        <v>0.187251</v>
      </c>
      <c r="T1912">
        <v>0.25606000000000001</v>
      </c>
      <c r="U1912">
        <v>0.33901399999999998</v>
      </c>
      <c r="V1912">
        <v>0.43456400000000001</v>
      </c>
      <c r="W1912">
        <v>0.539323</v>
      </c>
      <c r="X1912">
        <v>0.64804399999999995</v>
      </c>
      <c r="Y1912">
        <v>0.75390900000000005</v>
      </c>
      <c r="Z1912">
        <v>0.84916599999999998</v>
      </c>
      <c r="AA1912">
        <v>0.92603199999999997</v>
      </c>
      <c r="AB1912">
        <v>0.97773100000000002</v>
      </c>
      <c r="AC1912">
        <v>0.99947699999999995</v>
      </c>
      <c r="AD1912">
        <v>1</v>
      </c>
      <c r="AE1912">
        <v>0.99998500000000001</v>
      </c>
      <c r="AF1912">
        <v>0.999942</v>
      </c>
      <c r="AG1912">
        <v>0.99990400000000002</v>
      </c>
      <c r="AH1912">
        <v>0.999884</v>
      </c>
      <c r="AI1912">
        <v>0.99987800000000004</v>
      </c>
      <c r="AJ1912">
        <v>0.99987700000000002</v>
      </c>
      <c r="AK1912">
        <v>0.99987700000000002</v>
      </c>
      <c r="AL1912">
        <v>0.99987700000000002</v>
      </c>
      <c r="AM1912">
        <v>0.99987700000000002</v>
      </c>
      <c r="AN1912">
        <v>0.99987700000000002</v>
      </c>
      <c r="AO1912">
        <v>0.99987700000000002</v>
      </c>
      <c r="AP1912">
        <v>0.99987700000000002</v>
      </c>
      <c r="AQ1912">
        <v>0.99987700000000002</v>
      </c>
      <c r="AR1912">
        <v>0.99987700000000002</v>
      </c>
      <c r="AS1912">
        <v>0.99987700000000002</v>
      </c>
      <c r="AT1912">
        <v>0.99987700000000002</v>
      </c>
      <c r="AU1912">
        <v>0.99987700000000002</v>
      </c>
      <c r="AV1912">
        <v>0.99987700000000002</v>
      </c>
      <c r="AW1912">
        <v>0.99987700000000002</v>
      </c>
      <c r="AX1912">
        <v>0.99987700000000002</v>
      </c>
      <c r="AY1912">
        <v>0.99987700000000002</v>
      </c>
    </row>
    <row r="1913" spans="1:51" x14ac:dyDescent="0.3">
      <c r="A1913" t="s">
        <v>745</v>
      </c>
      <c r="B1913">
        <v>6</v>
      </c>
      <c r="C1913">
        <v>1982</v>
      </c>
      <c r="D1913">
        <v>1</v>
      </c>
      <c r="E1913" t="s">
        <v>778</v>
      </c>
      <c r="F1913">
        <v>1.79476E-4</v>
      </c>
      <c r="G1913">
        <v>3.5177299999999999E-4</v>
      </c>
      <c r="H1913">
        <v>7.0902900000000002E-4</v>
      </c>
      <c r="I1913">
        <v>1.3836499999999999E-3</v>
      </c>
      <c r="J1913">
        <v>2.6142499999999998E-3</v>
      </c>
      <c r="K1913">
        <v>4.7822200000000002E-3</v>
      </c>
      <c r="L1913">
        <v>8.4697399999999999E-3</v>
      </c>
      <c r="M1913">
        <v>1.45235E-2</v>
      </c>
      <c r="N1913">
        <v>2.4111899999999999E-2</v>
      </c>
      <c r="O1913">
        <v>3.8757E-2</v>
      </c>
      <c r="P1913">
        <v>6.0315599999999997E-2</v>
      </c>
      <c r="Q1913">
        <v>9.0880000000000002E-2</v>
      </c>
      <c r="R1913">
        <v>0.132576</v>
      </c>
      <c r="S1913">
        <v>0.187251</v>
      </c>
      <c r="T1913">
        <v>0.25606000000000001</v>
      </c>
      <c r="U1913">
        <v>0.33901399999999998</v>
      </c>
      <c r="V1913">
        <v>0.43456400000000001</v>
      </c>
      <c r="W1913">
        <v>0.539323</v>
      </c>
      <c r="X1913">
        <v>0.64804399999999995</v>
      </c>
      <c r="Y1913">
        <v>0.75390900000000005</v>
      </c>
      <c r="Z1913">
        <v>0.84916599999999998</v>
      </c>
      <c r="AA1913">
        <v>0.92603199999999997</v>
      </c>
      <c r="AB1913">
        <v>0.97773100000000002</v>
      </c>
      <c r="AC1913">
        <v>0.99947699999999995</v>
      </c>
      <c r="AD1913">
        <v>1</v>
      </c>
      <c r="AE1913">
        <v>0.99998500000000001</v>
      </c>
      <c r="AF1913">
        <v>0.999942</v>
      </c>
      <c r="AG1913">
        <v>0.99990400000000002</v>
      </c>
      <c r="AH1913">
        <v>0.999884</v>
      </c>
      <c r="AI1913">
        <v>0.99987800000000004</v>
      </c>
      <c r="AJ1913">
        <v>0.99987700000000002</v>
      </c>
      <c r="AK1913">
        <v>0.99987700000000002</v>
      </c>
      <c r="AL1913">
        <v>0.99987700000000002</v>
      </c>
      <c r="AM1913">
        <v>0.99987700000000002</v>
      </c>
      <c r="AN1913">
        <v>0.99987700000000002</v>
      </c>
      <c r="AO1913">
        <v>0.99987700000000002</v>
      </c>
      <c r="AP1913">
        <v>0.99987700000000002</v>
      </c>
      <c r="AQ1913">
        <v>0.99987700000000002</v>
      </c>
      <c r="AR1913">
        <v>0.99987700000000002</v>
      </c>
      <c r="AS1913">
        <v>0.99987700000000002</v>
      </c>
      <c r="AT1913">
        <v>0.99987700000000002</v>
      </c>
      <c r="AU1913">
        <v>0.99987700000000002</v>
      </c>
      <c r="AV1913">
        <v>0.99987700000000002</v>
      </c>
      <c r="AW1913">
        <v>0.99987700000000002</v>
      </c>
      <c r="AX1913">
        <v>0.99987700000000002</v>
      </c>
      <c r="AY1913">
        <v>0.99987700000000002</v>
      </c>
    </row>
    <row r="1914" spans="1:51" x14ac:dyDescent="0.3">
      <c r="A1914" t="s">
        <v>747</v>
      </c>
      <c r="B1914">
        <v>6</v>
      </c>
      <c r="C1914">
        <v>1985</v>
      </c>
      <c r="D1914">
        <v>1</v>
      </c>
      <c r="E1914" t="s">
        <v>779</v>
      </c>
      <c r="F1914">
        <v>1</v>
      </c>
      <c r="G1914">
        <v>1</v>
      </c>
      <c r="H1914">
        <v>1</v>
      </c>
      <c r="I1914">
        <v>1</v>
      </c>
      <c r="J1914">
        <v>1</v>
      </c>
      <c r="K1914">
        <v>1</v>
      </c>
      <c r="L1914">
        <v>1</v>
      </c>
      <c r="M1914">
        <v>1</v>
      </c>
      <c r="N1914">
        <v>1</v>
      </c>
      <c r="O1914">
        <v>1</v>
      </c>
      <c r="P1914">
        <v>1</v>
      </c>
      <c r="Q1914">
        <v>1</v>
      </c>
      <c r="R1914">
        <v>1</v>
      </c>
      <c r="S1914">
        <v>1</v>
      </c>
      <c r="T1914">
        <v>1</v>
      </c>
      <c r="U1914">
        <v>1</v>
      </c>
      <c r="V1914">
        <v>1</v>
      </c>
      <c r="W1914">
        <v>1</v>
      </c>
      <c r="X1914">
        <v>1</v>
      </c>
      <c r="Y1914">
        <v>1</v>
      </c>
      <c r="Z1914">
        <v>1</v>
      </c>
      <c r="AA1914">
        <v>1</v>
      </c>
      <c r="AB1914">
        <v>1</v>
      </c>
      <c r="AC1914">
        <v>1</v>
      </c>
      <c r="AD1914">
        <v>1</v>
      </c>
      <c r="AE1914">
        <v>1</v>
      </c>
      <c r="AF1914">
        <v>1</v>
      </c>
      <c r="AG1914">
        <v>1</v>
      </c>
      <c r="AH1914">
        <v>1</v>
      </c>
      <c r="AI1914">
        <v>1</v>
      </c>
      <c r="AJ1914">
        <v>1</v>
      </c>
      <c r="AK1914">
        <v>1</v>
      </c>
      <c r="AL1914">
        <v>1</v>
      </c>
      <c r="AM1914">
        <v>1</v>
      </c>
      <c r="AN1914">
        <v>1</v>
      </c>
      <c r="AO1914">
        <v>1</v>
      </c>
      <c r="AP1914">
        <v>1</v>
      </c>
      <c r="AQ1914">
        <v>1</v>
      </c>
      <c r="AR1914">
        <v>1</v>
      </c>
      <c r="AS1914">
        <v>1</v>
      </c>
      <c r="AT1914">
        <v>1</v>
      </c>
      <c r="AU1914">
        <v>1</v>
      </c>
      <c r="AV1914">
        <v>1</v>
      </c>
      <c r="AW1914">
        <v>1</v>
      </c>
      <c r="AX1914">
        <v>1</v>
      </c>
      <c r="AY1914">
        <v>1</v>
      </c>
    </row>
    <row r="1915" spans="1:51" x14ac:dyDescent="0.3">
      <c r="A1915" t="s">
        <v>749</v>
      </c>
      <c r="B1915">
        <v>6</v>
      </c>
      <c r="C1915">
        <v>1985</v>
      </c>
      <c r="D1915">
        <v>1</v>
      </c>
      <c r="E1915" t="s">
        <v>780</v>
      </c>
      <c r="F1915">
        <v>1</v>
      </c>
      <c r="G1915">
        <v>1</v>
      </c>
      <c r="H1915">
        <v>1</v>
      </c>
      <c r="I1915">
        <v>1</v>
      </c>
      <c r="J1915">
        <v>1</v>
      </c>
      <c r="K1915">
        <v>1</v>
      </c>
      <c r="L1915">
        <v>1</v>
      </c>
      <c r="M1915">
        <v>1</v>
      </c>
      <c r="N1915">
        <v>1</v>
      </c>
      <c r="O1915">
        <v>1</v>
      </c>
      <c r="P1915">
        <v>1</v>
      </c>
      <c r="Q1915">
        <v>1</v>
      </c>
      <c r="R1915">
        <v>1</v>
      </c>
      <c r="S1915">
        <v>1</v>
      </c>
      <c r="T1915">
        <v>1</v>
      </c>
      <c r="U1915">
        <v>1</v>
      </c>
      <c r="V1915">
        <v>1</v>
      </c>
      <c r="W1915">
        <v>1</v>
      </c>
      <c r="X1915">
        <v>1</v>
      </c>
      <c r="Y1915">
        <v>1</v>
      </c>
      <c r="Z1915">
        <v>1</v>
      </c>
      <c r="AA1915">
        <v>1</v>
      </c>
      <c r="AB1915">
        <v>1</v>
      </c>
      <c r="AC1915">
        <v>1</v>
      </c>
      <c r="AD1915">
        <v>1</v>
      </c>
      <c r="AE1915">
        <v>1</v>
      </c>
      <c r="AF1915">
        <v>1</v>
      </c>
      <c r="AG1915">
        <v>1</v>
      </c>
      <c r="AH1915">
        <v>1</v>
      </c>
      <c r="AI1915">
        <v>1</v>
      </c>
      <c r="AJ1915">
        <v>1</v>
      </c>
      <c r="AK1915">
        <v>1</v>
      </c>
      <c r="AL1915">
        <v>1</v>
      </c>
      <c r="AM1915">
        <v>1</v>
      </c>
      <c r="AN1915">
        <v>1</v>
      </c>
      <c r="AO1915">
        <v>1</v>
      </c>
      <c r="AP1915">
        <v>1</v>
      </c>
      <c r="AQ1915">
        <v>1</v>
      </c>
      <c r="AR1915">
        <v>1</v>
      </c>
      <c r="AS1915">
        <v>1</v>
      </c>
      <c r="AT1915">
        <v>1</v>
      </c>
      <c r="AU1915">
        <v>1</v>
      </c>
      <c r="AV1915">
        <v>1</v>
      </c>
      <c r="AW1915">
        <v>1</v>
      </c>
      <c r="AX1915">
        <v>1</v>
      </c>
      <c r="AY1915">
        <v>1</v>
      </c>
    </row>
    <row r="1916" spans="1:51" x14ac:dyDescent="0.3">
      <c r="A1916" t="s">
        <v>743</v>
      </c>
      <c r="B1916">
        <v>6</v>
      </c>
      <c r="C1916">
        <v>1985</v>
      </c>
      <c r="D1916">
        <v>1</v>
      </c>
      <c r="E1916" t="s">
        <v>781</v>
      </c>
      <c r="F1916">
        <v>1.79476E-4</v>
      </c>
      <c r="G1916">
        <v>3.5177299999999999E-4</v>
      </c>
      <c r="H1916">
        <v>7.0902900000000002E-4</v>
      </c>
      <c r="I1916">
        <v>1.3836499999999999E-3</v>
      </c>
      <c r="J1916">
        <v>2.6142499999999998E-3</v>
      </c>
      <c r="K1916">
        <v>4.7822200000000002E-3</v>
      </c>
      <c r="L1916">
        <v>8.4697399999999999E-3</v>
      </c>
      <c r="M1916">
        <v>1.45235E-2</v>
      </c>
      <c r="N1916">
        <v>2.4111899999999999E-2</v>
      </c>
      <c r="O1916">
        <v>3.8757E-2</v>
      </c>
      <c r="P1916">
        <v>6.0315599999999997E-2</v>
      </c>
      <c r="Q1916">
        <v>9.0880000000000002E-2</v>
      </c>
      <c r="R1916">
        <v>0.132576</v>
      </c>
      <c r="S1916">
        <v>0.187251</v>
      </c>
      <c r="T1916">
        <v>0.25606000000000001</v>
      </c>
      <c r="U1916">
        <v>0.33901399999999998</v>
      </c>
      <c r="V1916">
        <v>0.43456400000000001</v>
      </c>
      <c r="W1916">
        <v>0.539323</v>
      </c>
      <c r="X1916">
        <v>0.64804399999999995</v>
      </c>
      <c r="Y1916">
        <v>0.75390900000000005</v>
      </c>
      <c r="Z1916">
        <v>0.84916599999999998</v>
      </c>
      <c r="AA1916">
        <v>0.92603199999999997</v>
      </c>
      <c r="AB1916">
        <v>0.97773100000000002</v>
      </c>
      <c r="AC1916">
        <v>0.99947699999999995</v>
      </c>
      <c r="AD1916">
        <v>1</v>
      </c>
      <c r="AE1916">
        <v>0.99998500000000001</v>
      </c>
      <c r="AF1916">
        <v>0.999942</v>
      </c>
      <c r="AG1916">
        <v>0.99990400000000002</v>
      </c>
      <c r="AH1916">
        <v>0.999884</v>
      </c>
      <c r="AI1916">
        <v>0.99987800000000004</v>
      </c>
      <c r="AJ1916">
        <v>0.99987700000000002</v>
      </c>
      <c r="AK1916">
        <v>0.99987700000000002</v>
      </c>
      <c r="AL1916">
        <v>0.99987700000000002</v>
      </c>
      <c r="AM1916">
        <v>0.99987700000000002</v>
      </c>
      <c r="AN1916">
        <v>0.99987700000000002</v>
      </c>
      <c r="AO1916">
        <v>0.99987700000000002</v>
      </c>
      <c r="AP1916">
        <v>0.99987700000000002</v>
      </c>
      <c r="AQ1916">
        <v>0.99987700000000002</v>
      </c>
      <c r="AR1916">
        <v>0.99987700000000002</v>
      </c>
      <c r="AS1916">
        <v>0.99987700000000002</v>
      </c>
      <c r="AT1916">
        <v>0.99987700000000002</v>
      </c>
      <c r="AU1916">
        <v>0.99987700000000002</v>
      </c>
      <c r="AV1916">
        <v>0.99987700000000002</v>
      </c>
      <c r="AW1916">
        <v>0.99987700000000002</v>
      </c>
      <c r="AX1916">
        <v>0.99987700000000002</v>
      </c>
      <c r="AY1916">
        <v>0.99987700000000002</v>
      </c>
    </row>
    <row r="1917" spans="1:51" x14ac:dyDescent="0.3">
      <c r="A1917" t="s">
        <v>745</v>
      </c>
      <c r="B1917">
        <v>6</v>
      </c>
      <c r="C1917">
        <v>1985</v>
      </c>
      <c r="D1917">
        <v>1</v>
      </c>
      <c r="E1917" t="s">
        <v>782</v>
      </c>
      <c r="F1917">
        <v>1.79476E-4</v>
      </c>
      <c r="G1917">
        <v>3.5177299999999999E-4</v>
      </c>
      <c r="H1917">
        <v>7.0902900000000002E-4</v>
      </c>
      <c r="I1917">
        <v>1.3836499999999999E-3</v>
      </c>
      <c r="J1917">
        <v>2.6142499999999998E-3</v>
      </c>
      <c r="K1917">
        <v>4.7822200000000002E-3</v>
      </c>
      <c r="L1917">
        <v>8.4697399999999999E-3</v>
      </c>
      <c r="M1917">
        <v>1.45235E-2</v>
      </c>
      <c r="N1917">
        <v>2.4111899999999999E-2</v>
      </c>
      <c r="O1917">
        <v>3.8757E-2</v>
      </c>
      <c r="P1917">
        <v>6.0315599999999997E-2</v>
      </c>
      <c r="Q1917">
        <v>9.0880000000000002E-2</v>
      </c>
      <c r="R1917">
        <v>0.132576</v>
      </c>
      <c r="S1917">
        <v>0.187251</v>
      </c>
      <c r="T1917">
        <v>0.25606000000000001</v>
      </c>
      <c r="U1917">
        <v>0.33901399999999998</v>
      </c>
      <c r="V1917">
        <v>0.43456400000000001</v>
      </c>
      <c r="W1917">
        <v>0.539323</v>
      </c>
      <c r="X1917">
        <v>0.64804399999999995</v>
      </c>
      <c r="Y1917">
        <v>0.75390900000000005</v>
      </c>
      <c r="Z1917">
        <v>0.84916599999999998</v>
      </c>
      <c r="AA1917">
        <v>0.92603199999999997</v>
      </c>
      <c r="AB1917">
        <v>0.97773100000000002</v>
      </c>
      <c r="AC1917">
        <v>0.99947699999999995</v>
      </c>
      <c r="AD1917">
        <v>1</v>
      </c>
      <c r="AE1917">
        <v>0.99998500000000001</v>
      </c>
      <c r="AF1917">
        <v>0.999942</v>
      </c>
      <c r="AG1917">
        <v>0.99990400000000002</v>
      </c>
      <c r="AH1917">
        <v>0.999884</v>
      </c>
      <c r="AI1917">
        <v>0.99987800000000004</v>
      </c>
      <c r="AJ1917">
        <v>0.99987700000000002</v>
      </c>
      <c r="AK1917">
        <v>0.99987700000000002</v>
      </c>
      <c r="AL1917">
        <v>0.99987700000000002</v>
      </c>
      <c r="AM1917">
        <v>0.99987700000000002</v>
      </c>
      <c r="AN1917">
        <v>0.99987700000000002</v>
      </c>
      <c r="AO1917">
        <v>0.99987700000000002</v>
      </c>
      <c r="AP1917">
        <v>0.99987700000000002</v>
      </c>
      <c r="AQ1917">
        <v>0.99987700000000002</v>
      </c>
      <c r="AR1917">
        <v>0.99987700000000002</v>
      </c>
      <c r="AS1917">
        <v>0.99987700000000002</v>
      </c>
      <c r="AT1917">
        <v>0.99987700000000002</v>
      </c>
      <c r="AU1917">
        <v>0.99987700000000002</v>
      </c>
      <c r="AV1917">
        <v>0.99987700000000002</v>
      </c>
      <c r="AW1917">
        <v>0.99987700000000002</v>
      </c>
      <c r="AX1917">
        <v>0.99987700000000002</v>
      </c>
      <c r="AY1917">
        <v>0.99987700000000002</v>
      </c>
    </row>
    <row r="1918" spans="1:51" x14ac:dyDescent="0.3">
      <c r="A1918" t="s">
        <v>747</v>
      </c>
      <c r="B1918">
        <v>6</v>
      </c>
      <c r="C1918">
        <v>2018</v>
      </c>
      <c r="D1918">
        <v>1</v>
      </c>
      <c r="E1918" t="s">
        <v>1793</v>
      </c>
      <c r="F1918">
        <v>1</v>
      </c>
      <c r="G1918">
        <v>1</v>
      </c>
      <c r="H1918">
        <v>1</v>
      </c>
      <c r="I1918">
        <v>1</v>
      </c>
      <c r="J1918">
        <v>1</v>
      </c>
      <c r="K1918">
        <v>1</v>
      </c>
      <c r="L1918">
        <v>1</v>
      </c>
      <c r="M1918">
        <v>1</v>
      </c>
      <c r="N1918">
        <v>1</v>
      </c>
      <c r="O1918">
        <v>1</v>
      </c>
      <c r="P1918">
        <v>1</v>
      </c>
      <c r="Q1918">
        <v>1</v>
      </c>
      <c r="R1918">
        <v>1</v>
      </c>
      <c r="S1918">
        <v>1</v>
      </c>
      <c r="T1918">
        <v>1</v>
      </c>
      <c r="U1918">
        <v>1</v>
      </c>
      <c r="V1918">
        <v>1</v>
      </c>
      <c r="W1918">
        <v>1</v>
      </c>
      <c r="X1918">
        <v>1</v>
      </c>
      <c r="Y1918">
        <v>1</v>
      </c>
      <c r="Z1918">
        <v>1</v>
      </c>
      <c r="AA1918">
        <v>1</v>
      </c>
      <c r="AB1918">
        <v>1</v>
      </c>
      <c r="AC1918">
        <v>1</v>
      </c>
      <c r="AD1918">
        <v>1</v>
      </c>
      <c r="AE1918">
        <v>1</v>
      </c>
      <c r="AF1918">
        <v>1</v>
      </c>
      <c r="AG1918">
        <v>1</v>
      </c>
      <c r="AH1918">
        <v>1</v>
      </c>
      <c r="AI1918">
        <v>1</v>
      </c>
      <c r="AJ1918">
        <v>1</v>
      </c>
      <c r="AK1918">
        <v>1</v>
      </c>
      <c r="AL1918">
        <v>1</v>
      </c>
      <c r="AM1918">
        <v>1</v>
      </c>
      <c r="AN1918">
        <v>1</v>
      </c>
      <c r="AO1918">
        <v>1</v>
      </c>
      <c r="AP1918">
        <v>1</v>
      </c>
      <c r="AQ1918">
        <v>1</v>
      </c>
      <c r="AR1918">
        <v>1</v>
      </c>
      <c r="AS1918">
        <v>1</v>
      </c>
      <c r="AT1918">
        <v>1</v>
      </c>
      <c r="AU1918">
        <v>1</v>
      </c>
      <c r="AV1918">
        <v>1</v>
      </c>
      <c r="AW1918">
        <v>1</v>
      </c>
      <c r="AX1918">
        <v>1</v>
      </c>
      <c r="AY1918">
        <v>1</v>
      </c>
    </row>
    <row r="1919" spans="1:51" x14ac:dyDescent="0.3">
      <c r="A1919" t="s">
        <v>749</v>
      </c>
      <c r="B1919">
        <v>6</v>
      </c>
      <c r="C1919">
        <v>2018</v>
      </c>
      <c r="D1919">
        <v>1</v>
      </c>
      <c r="E1919" t="s">
        <v>1794</v>
      </c>
      <c r="F1919">
        <v>1</v>
      </c>
      <c r="G1919">
        <v>1</v>
      </c>
      <c r="H1919">
        <v>1</v>
      </c>
      <c r="I1919">
        <v>1</v>
      </c>
      <c r="J1919">
        <v>1</v>
      </c>
      <c r="K1919">
        <v>1</v>
      </c>
      <c r="L1919">
        <v>1</v>
      </c>
      <c r="M1919">
        <v>1</v>
      </c>
      <c r="N1919">
        <v>1</v>
      </c>
      <c r="O1919">
        <v>1</v>
      </c>
      <c r="P1919">
        <v>1</v>
      </c>
      <c r="Q1919">
        <v>1</v>
      </c>
      <c r="R1919">
        <v>1</v>
      </c>
      <c r="S1919">
        <v>1</v>
      </c>
      <c r="T1919">
        <v>1</v>
      </c>
      <c r="U1919">
        <v>1</v>
      </c>
      <c r="V1919">
        <v>1</v>
      </c>
      <c r="W1919">
        <v>1</v>
      </c>
      <c r="X1919">
        <v>1</v>
      </c>
      <c r="Y1919">
        <v>1</v>
      </c>
      <c r="Z1919">
        <v>1</v>
      </c>
      <c r="AA1919">
        <v>1</v>
      </c>
      <c r="AB1919">
        <v>1</v>
      </c>
      <c r="AC1919">
        <v>1</v>
      </c>
      <c r="AD1919">
        <v>1</v>
      </c>
      <c r="AE1919">
        <v>1</v>
      </c>
      <c r="AF1919">
        <v>1</v>
      </c>
      <c r="AG1919">
        <v>1</v>
      </c>
      <c r="AH1919">
        <v>1</v>
      </c>
      <c r="AI1919">
        <v>1</v>
      </c>
      <c r="AJ1919">
        <v>1</v>
      </c>
      <c r="AK1919">
        <v>1</v>
      </c>
      <c r="AL1919">
        <v>1</v>
      </c>
      <c r="AM1919">
        <v>1</v>
      </c>
      <c r="AN1919">
        <v>1</v>
      </c>
      <c r="AO1919">
        <v>1</v>
      </c>
      <c r="AP1919">
        <v>1</v>
      </c>
      <c r="AQ1919">
        <v>1</v>
      </c>
      <c r="AR1919">
        <v>1</v>
      </c>
      <c r="AS1919">
        <v>1</v>
      </c>
      <c r="AT1919">
        <v>1</v>
      </c>
      <c r="AU1919">
        <v>1</v>
      </c>
      <c r="AV1919">
        <v>1</v>
      </c>
      <c r="AW1919">
        <v>1</v>
      </c>
      <c r="AX1919">
        <v>1</v>
      </c>
      <c r="AY1919">
        <v>1</v>
      </c>
    </row>
    <row r="1920" spans="1:51" x14ac:dyDescent="0.3">
      <c r="A1920" t="s">
        <v>743</v>
      </c>
      <c r="B1920">
        <v>6</v>
      </c>
      <c r="C1920">
        <v>2018</v>
      </c>
      <c r="D1920">
        <v>1</v>
      </c>
      <c r="E1920" t="s">
        <v>1700</v>
      </c>
      <c r="F1920">
        <v>1.79476E-4</v>
      </c>
      <c r="G1920">
        <v>3.5177299999999999E-4</v>
      </c>
      <c r="H1920">
        <v>7.0902900000000002E-4</v>
      </c>
      <c r="I1920">
        <v>1.3836499999999999E-3</v>
      </c>
      <c r="J1920">
        <v>2.6142499999999998E-3</v>
      </c>
      <c r="K1920">
        <v>4.7822200000000002E-3</v>
      </c>
      <c r="L1920">
        <v>8.4697399999999999E-3</v>
      </c>
      <c r="M1920">
        <v>1.45235E-2</v>
      </c>
      <c r="N1920">
        <v>2.4111899999999999E-2</v>
      </c>
      <c r="O1920">
        <v>3.8757E-2</v>
      </c>
      <c r="P1920">
        <v>6.0315599999999997E-2</v>
      </c>
      <c r="Q1920">
        <v>9.0880000000000002E-2</v>
      </c>
      <c r="R1920">
        <v>0.132576</v>
      </c>
      <c r="S1920">
        <v>0.187251</v>
      </c>
      <c r="T1920">
        <v>0.25606000000000001</v>
      </c>
      <c r="U1920">
        <v>0.33901399999999998</v>
      </c>
      <c r="V1920">
        <v>0.43456400000000001</v>
      </c>
      <c r="W1920">
        <v>0.539323</v>
      </c>
      <c r="X1920">
        <v>0.64804399999999995</v>
      </c>
      <c r="Y1920">
        <v>0.75390900000000005</v>
      </c>
      <c r="Z1920">
        <v>0.84916599999999998</v>
      </c>
      <c r="AA1920">
        <v>0.92603199999999997</v>
      </c>
      <c r="AB1920">
        <v>0.97773100000000002</v>
      </c>
      <c r="AC1920">
        <v>0.99947699999999995</v>
      </c>
      <c r="AD1920">
        <v>1</v>
      </c>
      <c r="AE1920">
        <v>0.99998500000000001</v>
      </c>
      <c r="AF1920">
        <v>0.999942</v>
      </c>
      <c r="AG1920">
        <v>0.99990400000000002</v>
      </c>
      <c r="AH1920">
        <v>0.999884</v>
      </c>
      <c r="AI1920">
        <v>0.99987800000000004</v>
      </c>
      <c r="AJ1920">
        <v>0.99987700000000002</v>
      </c>
      <c r="AK1920">
        <v>0.99987700000000002</v>
      </c>
      <c r="AL1920">
        <v>0.99987700000000002</v>
      </c>
      <c r="AM1920">
        <v>0.99987700000000002</v>
      </c>
      <c r="AN1920">
        <v>0.99987700000000002</v>
      </c>
      <c r="AO1920">
        <v>0.99987700000000002</v>
      </c>
      <c r="AP1920">
        <v>0.99987700000000002</v>
      </c>
      <c r="AQ1920">
        <v>0.99987700000000002</v>
      </c>
      <c r="AR1920">
        <v>0.99987700000000002</v>
      </c>
      <c r="AS1920">
        <v>0.99987700000000002</v>
      </c>
      <c r="AT1920">
        <v>0.99987700000000002</v>
      </c>
      <c r="AU1920">
        <v>0.99987700000000002</v>
      </c>
      <c r="AV1920">
        <v>0.99987700000000002</v>
      </c>
      <c r="AW1920">
        <v>0.99987700000000002</v>
      </c>
      <c r="AX1920">
        <v>0.99987700000000002</v>
      </c>
      <c r="AY1920">
        <v>0.99987700000000002</v>
      </c>
    </row>
    <row r="1921" spans="1:51" x14ac:dyDescent="0.3">
      <c r="A1921" t="s">
        <v>745</v>
      </c>
      <c r="B1921">
        <v>6</v>
      </c>
      <c r="C1921">
        <v>2018</v>
      </c>
      <c r="D1921">
        <v>1</v>
      </c>
      <c r="E1921" t="s">
        <v>1701</v>
      </c>
      <c r="F1921">
        <v>1.79476E-4</v>
      </c>
      <c r="G1921">
        <v>3.5177299999999999E-4</v>
      </c>
      <c r="H1921">
        <v>7.0902900000000002E-4</v>
      </c>
      <c r="I1921">
        <v>1.3836499999999999E-3</v>
      </c>
      <c r="J1921">
        <v>2.6142499999999998E-3</v>
      </c>
      <c r="K1921">
        <v>4.7822200000000002E-3</v>
      </c>
      <c r="L1921">
        <v>8.4697399999999999E-3</v>
      </c>
      <c r="M1921">
        <v>1.45235E-2</v>
      </c>
      <c r="N1921">
        <v>2.4111899999999999E-2</v>
      </c>
      <c r="O1921">
        <v>3.8757E-2</v>
      </c>
      <c r="P1921">
        <v>6.0315599999999997E-2</v>
      </c>
      <c r="Q1921">
        <v>9.0880000000000002E-2</v>
      </c>
      <c r="R1921">
        <v>0.132576</v>
      </c>
      <c r="S1921">
        <v>0.187251</v>
      </c>
      <c r="T1921">
        <v>0.25606000000000001</v>
      </c>
      <c r="U1921">
        <v>0.33901399999999998</v>
      </c>
      <c r="V1921">
        <v>0.43456400000000001</v>
      </c>
      <c r="W1921">
        <v>0.539323</v>
      </c>
      <c r="X1921">
        <v>0.64804399999999995</v>
      </c>
      <c r="Y1921">
        <v>0.75390900000000005</v>
      </c>
      <c r="Z1921">
        <v>0.84916599999999998</v>
      </c>
      <c r="AA1921">
        <v>0.92603199999999997</v>
      </c>
      <c r="AB1921">
        <v>0.97773100000000002</v>
      </c>
      <c r="AC1921">
        <v>0.99947699999999995</v>
      </c>
      <c r="AD1921">
        <v>1</v>
      </c>
      <c r="AE1921">
        <v>0.99998500000000001</v>
      </c>
      <c r="AF1921">
        <v>0.999942</v>
      </c>
      <c r="AG1921">
        <v>0.99990400000000002</v>
      </c>
      <c r="AH1921">
        <v>0.999884</v>
      </c>
      <c r="AI1921">
        <v>0.99987800000000004</v>
      </c>
      <c r="AJ1921">
        <v>0.99987700000000002</v>
      </c>
      <c r="AK1921">
        <v>0.99987700000000002</v>
      </c>
      <c r="AL1921">
        <v>0.99987700000000002</v>
      </c>
      <c r="AM1921">
        <v>0.99987700000000002</v>
      </c>
      <c r="AN1921">
        <v>0.99987700000000002</v>
      </c>
      <c r="AO1921">
        <v>0.99987700000000002</v>
      </c>
      <c r="AP1921">
        <v>0.99987700000000002</v>
      </c>
      <c r="AQ1921">
        <v>0.99987700000000002</v>
      </c>
      <c r="AR1921">
        <v>0.99987700000000002</v>
      </c>
      <c r="AS1921">
        <v>0.99987700000000002</v>
      </c>
      <c r="AT1921">
        <v>0.99987700000000002</v>
      </c>
      <c r="AU1921">
        <v>0.99987700000000002</v>
      </c>
      <c r="AV1921">
        <v>0.99987700000000002</v>
      </c>
      <c r="AW1921">
        <v>0.99987700000000002</v>
      </c>
      <c r="AX1921">
        <v>0.99987700000000002</v>
      </c>
      <c r="AY1921">
        <v>0.99987700000000002</v>
      </c>
    </row>
    <row r="1922" spans="1:51" x14ac:dyDescent="0.3">
      <c r="A1922" t="s">
        <v>743</v>
      </c>
      <c r="B1922">
        <v>6</v>
      </c>
      <c r="C1922">
        <v>2019</v>
      </c>
      <c r="D1922">
        <v>1</v>
      </c>
      <c r="E1922" t="s">
        <v>1795</v>
      </c>
      <c r="F1922">
        <v>1.79476E-4</v>
      </c>
      <c r="G1922">
        <v>3.5177299999999999E-4</v>
      </c>
      <c r="H1922">
        <v>7.0902900000000002E-4</v>
      </c>
      <c r="I1922">
        <v>1.3836499999999999E-3</v>
      </c>
      <c r="J1922">
        <v>2.6142499999999998E-3</v>
      </c>
      <c r="K1922">
        <v>4.7822200000000002E-3</v>
      </c>
      <c r="L1922">
        <v>8.4697399999999999E-3</v>
      </c>
      <c r="M1922">
        <v>1.45235E-2</v>
      </c>
      <c r="N1922">
        <v>2.4111899999999999E-2</v>
      </c>
      <c r="O1922">
        <v>3.8757E-2</v>
      </c>
      <c r="P1922">
        <v>6.0315599999999997E-2</v>
      </c>
      <c r="Q1922">
        <v>9.0880000000000002E-2</v>
      </c>
      <c r="R1922">
        <v>0.132576</v>
      </c>
      <c r="S1922">
        <v>0.187251</v>
      </c>
      <c r="T1922">
        <v>0.25606000000000001</v>
      </c>
      <c r="U1922">
        <v>0.33901399999999998</v>
      </c>
      <c r="V1922">
        <v>0.43456400000000001</v>
      </c>
      <c r="W1922">
        <v>0.539323</v>
      </c>
      <c r="X1922">
        <v>0.64804399999999995</v>
      </c>
      <c r="Y1922">
        <v>0.75390900000000005</v>
      </c>
      <c r="Z1922">
        <v>0.84916599999999998</v>
      </c>
      <c r="AA1922">
        <v>0.92603199999999997</v>
      </c>
      <c r="AB1922">
        <v>0.97773100000000002</v>
      </c>
      <c r="AC1922">
        <v>0.99947699999999995</v>
      </c>
      <c r="AD1922">
        <v>1</v>
      </c>
      <c r="AE1922">
        <v>0.99998500000000001</v>
      </c>
      <c r="AF1922">
        <v>0.999942</v>
      </c>
      <c r="AG1922">
        <v>0.99990400000000002</v>
      </c>
      <c r="AH1922">
        <v>0.999884</v>
      </c>
      <c r="AI1922">
        <v>0.99987800000000004</v>
      </c>
      <c r="AJ1922">
        <v>0.99987700000000002</v>
      </c>
      <c r="AK1922">
        <v>0.99987700000000002</v>
      </c>
      <c r="AL1922">
        <v>0.99987700000000002</v>
      </c>
      <c r="AM1922">
        <v>0.99987700000000002</v>
      </c>
      <c r="AN1922">
        <v>0.99987700000000002</v>
      </c>
      <c r="AO1922">
        <v>0.99987700000000002</v>
      </c>
      <c r="AP1922">
        <v>0.99987700000000002</v>
      </c>
      <c r="AQ1922">
        <v>0.99987700000000002</v>
      </c>
      <c r="AR1922">
        <v>0.99987700000000002</v>
      </c>
      <c r="AS1922">
        <v>0.99987700000000002</v>
      </c>
      <c r="AT1922">
        <v>0.99987700000000002</v>
      </c>
      <c r="AU1922">
        <v>0.99987700000000002</v>
      </c>
      <c r="AV1922">
        <v>0.99987700000000002</v>
      </c>
      <c r="AW1922">
        <v>0.99987700000000002</v>
      </c>
      <c r="AX1922">
        <v>0.99987700000000002</v>
      </c>
      <c r="AY1922">
        <v>0.99987700000000002</v>
      </c>
    </row>
    <row r="1923" spans="1:51" x14ac:dyDescent="0.3">
      <c r="A1923" t="s">
        <v>745</v>
      </c>
      <c r="B1923">
        <v>6</v>
      </c>
      <c r="C1923">
        <v>2019</v>
      </c>
      <c r="D1923">
        <v>1</v>
      </c>
      <c r="E1923" t="s">
        <v>1796</v>
      </c>
      <c r="F1923">
        <v>1.79476E-4</v>
      </c>
      <c r="G1923">
        <v>3.5177299999999999E-4</v>
      </c>
      <c r="H1923">
        <v>7.0902900000000002E-4</v>
      </c>
      <c r="I1923">
        <v>1.3836499999999999E-3</v>
      </c>
      <c r="J1923">
        <v>2.6142499999999998E-3</v>
      </c>
      <c r="K1923">
        <v>4.7822200000000002E-3</v>
      </c>
      <c r="L1923">
        <v>8.4697399999999999E-3</v>
      </c>
      <c r="M1923">
        <v>1.45235E-2</v>
      </c>
      <c r="N1923">
        <v>2.4111899999999999E-2</v>
      </c>
      <c r="O1923">
        <v>3.8757E-2</v>
      </c>
      <c r="P1923">
        <v>6.0315599999999997E-2</v>
      </c>
      <c r="Q1923">
        <v>9.0880000000000002E-2</v>
      </c>
      <c r="R1923">
        <v>0.132576</v>
      </c>
      <c r="S1923">
        <v>0.187251</v>
      </c>
      <c r="T1923">
        <v>0.25606000000000001</v>
      </c>
      <c r="U1923">
        <v>0.33901399999999998</v>
      </c>
      <c r="V1923">
        <v>0.43456400000000001</v>
      </c>
      <c r="W1923">
        <v>0.539323</v>
      </c>
      <c r="X1923">
        <v>0.64804399999999995</v>
      </c>
      <c r="Y1923">
        <v>0.75390900000000005</v>
      </c>
      <c r="Z1923">
        <v>0.84916599999999998</v>
      </c>
      <c r="AA1923">
        <v>0.92603199999999997</v>
      </c>
      <c r="AB1923">
        <v>0.97773100000000002</v>
      </c>
      <c r="AC1923">
        <v>0.99947699999999995</v>
      </c>
      <c r="AD1923">
        <v>1</v>
      </c>
      <c r="AE1923">
        <v>0.99998500000000001</v>
      </c>
      <c r="AF1923">
        <v>0.999942</v>
      </c>
      <c r="AG1923">
        <v>0.99990400000000002</v>
      </c>
      <c r="AH1923">
        <v>0.999884</v>
      </c>
      <c r="AI1923">
        <v>0.99987800000000004</v>
      </c>
      <c r="AJ1923">
        <v>0.99987700000000002</v>
      </c>
      <c r="AK1923">
        <v>0.99987700000000002</v>
      </c>
      <c r="AL1923">
        <v>0.99987700000000002</v>
      </c>
      <c r="AM1923">
        <v>0.99987700000000002</v>
      </c>
      <c r="AN1923">
        <v>0.99987700000000002</v>
      </c>
      <c r="AO1923">
        <v>0.99987700000000002</v>
      </c>
      <c r="AP1923">
        <v>0.99987700000000002</v>
      </c>
      <c r="AQ1923">
        <v>0.99987700000000002</v>
      </c>
      <c r="AR1923">
        <v>0.99987700000000002</v>
      </c>
      <c r="AS1923">
        <v>0.99987700000000002</v>
      </c>
      <c r="AT1923">
        <v>0.99987700000000002</v>
      </c>
      <c r="AU1923">
        <v>0.99987700000000002</v>
      </c>
      <c r="AV1923">
        <v>0.99987700000000002</v>
      </c>
      <c r="AW1923">
        <v>0.99987700000000002</v>
      </c>
      <c r="AX1923">
        <v>0.99987700000000002</v>
      </c>
      <c r="AY1923">
        <v>0.99987700000000002</v>
      </c>
    </row>
    <row r="1925" spans="1:51" x14ac:dyDescent="0.3">
      <c r="A1925" t="s">
        <v>62</v>
      </c>
    </row>
    <row r="1926" spans="1:51" x14ac:dyDescent="0.3">
      <c r="A1926" t="s">
        <v>783</v>
      </c>
    </row>
    <row r="1927" spans="1:51" x14ac:dyDescent="0.3">
      <c r="A1927" t="s">
        <v>784</v>
      </c>
    </row>
    <row r="1928" spans="1:51" x14ac:dyDescent="0.3">
      <c r="A1928" t="s">
        <v>785</v>
      </c>
      <c r="B1928">
        <v>2019</v>
      </c>
      <c r="C1928" t="s">
        <v>786</v>
      </c>
      <c r="D1928">
        <v>2014</v>
      </c>
      <c r="E1928" t="s">
        <v>642</v>
      </c>
      <c r="F1928" t="s">
        <v>1797</v>
      </c>
      <c r="G1928" t="s">
        <v>724</v>
      </c>
    </row>
    <row r="1929" spans="1:51" x14ac:dyDescent="0.3">
      <c r="A1929" t="s">
        <v>787</v>
      </c>
      <c r="B1929" t="s">
        <v>788</v>
      </c>
      <c r="C1929" t="s">
        <v>632</v>
      </c>
      <c r="D1929" t="s">
        <v>789</v>
      </c>
      <c r="E1929" t="s">
        <v>726</v>
      </c>
      <c r="F1929" t="s">
        <v>790</v>
      </c>
      <c r="G1929" t="s">
        <v>727</v>
      </c>
      <c r="H1929">
        <v>0</v>
      </c>
      <c r="I1929">
        <v>1</v>
      </c>
      <c r="J1929">
        <v>2</v>
      </c>
      <c r="K1929">
        <v>3</v>
      </c>
      <c r="L1929">
        <v>4</v>
      </c>
      <c r="M1929">
        <v>5</v>
      </c>
      <c r="N1929">
        <v>6</v>
      </c>
      <c r="O1929">
        <v>7</v>
      </c>
      <c r="P1929">
        <v>8</v>
      </c>
      <c r="Q1929">
        <v>9</v>
      </c>
      <c r="R1929">
        <v>10</v>
      </c>
      <c r="S1929">
        <v>11</v>
      </c>
      <c r="T1929">
        <v>12</v>
      </c>
      <c r="U1929">
        <v>13</v>
      </c>
      <c r="V1929">
        <v>14</v>
      </c>
      <c r="W1929">
        <v>15</v>
      </c>
      <c r="X1929">
        <v>16</v>
      </c>
      <c r="Y1929">
        <v>17</v>
      </c>
      <c r="Z1929">
        <v>18</v>
      </c>
      <c r="AA1929">
        <v>19</v>
      </c>
      <c r="AB1929">
        <v>20</v>
      </c>
      <c r="AC1929">
        <v>21</v>
      </c>
      <c r="AD1929">
        <v>22</v>
      </c>
      <c r="AE1929">
        <v>23</v>
      </c>
      <c r="AF1929">
        <v>24</v>
      </c>
      <c r="AG1929">
        <v>25</v>
      </c>
      <c r="AH1929">
        <v>26</v>
      </c>
      <c r="AI1929">
        <v>27</v>
      </c>
      <c r="AJ1929">
        <v>28</v>
      </c>
      <c r="AK1929">
        <v>29</v>
      </c>
      <c r="AL1929">
        <v>30</v>
      </c>
    </row>
    <row r="1930" spans="1:51" x14ac:dyDescent="0.3">
      <c r="A1930" t="s">
        <v>791</v>
      </c>
      <c r="B1930">
        <v>1</v>
      </c>
      <c r="C1930">
        <v>1982</v>
      </c>
      <c r="D1930">
        <v>1</v>
      </c>
      <c r="E1930">
        <v>1</v>
      </c>
      <c r="F1930">
        <v>1</v>
      </c>
      <c r="G1930" t="s">
        <v>792</v>
      </c>
      <c r="H1930">
        <v>0</v>
      </c>
      <c r="I1930">
        <v>1</v>
      </c>
      <c r="J1930">
        <v>1</v>
      </c>
      <c r="K1930">
        <v>1</v>
      </c>
      <c r="L1930">
        <v>1</v>
      </c>
      <c r="M1930">
        <v>1</v>
      </c>
      <c r="N1930">
        <v>1</v>
      </c>
      <c r="O1930">
        <v>1</v>
      </c>
      <c r="P1930">
        <v>1</v>
      </c>
      <c r="Q1930">
        <v>1</v>
      </c>
      <c r="R1930">
        <v>1</v>
      </c>
      <c r="S1930">
        <v>1</v>
      </c>
      <c r="T1930">
        <v>1</v>
      </c>
      <c r="U1930">
        <v>1</v>
      </c>
      <c r="V1930">
        <v>1</v>
      </c>
      <c r="W1930">
        <v>1</v>
      </c>
      <c r="X1930">
        <v>1</v>
      </c>
      <c r="Y1930">
        <v>1</v>
      </c>
      <c r="Z1930">
        <v>1</v>
      </c>
      <c r="AA1930">
        <v>1</v>
      </c>
      <c r="AB1930">
        <v>1</v>
      </c>
      <c r="AC1930">
        <v>1</v>
      </c>
      <c r="AD1930">
        <v>1</v>
      </c>
      <c r="AE1930">
        <v>1</v>
      </c>
      <c r="AF1930">
        <v>1</v>
      </c>
      <c r="AG1930">
        <v>1</v>
      </c>
      <c r="AH1930">
        <v>1</v>
      </c>
      <c r="AI1930">
        <v>1</v>
      </c>
      <c r="AJ1930">
        <v>1</v>
      </c>
      <c r="AK1930">
        <v>1</v>
      </c>
      <c r="AL1930">
        <v>1</v>
      </c>
    </row>
    <row r="1931" spans="1:51" x14ac:dyDescent="0.3">
      <c r="A1931" t="s">
        <v>791</v>
      </c>
      <c r="B1931">
        <v>1</v>
      </c>
      <c r="C1931">
        <v>1985</v>
      </c>
      <c r="D1931">
        <v>1</v>
      </c>
      <c r="E1931">
        <v>1</v>
      </c>
      <c r="F1931">
        <v>1</v>
      </c>
      <c r="G1931" t="s">
        <v>793</v>
      </c>
      <c r="H1931">
        <v>0</v>
      </c>
      <c r="I1931">
        <v>1</v>
      </c>
      <c r="J1931">
        <v>1</v>
      </c>
      <c r="K1931">
        <v>1</v>
      </c>
      <c r="L1931">
        <v>1</v>
      </c>
      <c r="M1931">
        <v>1</v>
      </c>
      <c r="N1931">
        <v>1</v>
      </c>
      <c r="O1931">
        <v>1</v>
      </c>
      <c r="P1931">
        <v>1</v>
      </c>
      <c r="Q1931">
        <v>1</v>
      </c>
      <c r="R1931">
        <v>1</v>
      </c>
      <c r="S1931">
        <v>1</v>
      </c>
      <c r="T1931">
        <v>1</v>
      </c>
      <c r="U1931">
        <v>1</v>
      </c>
      <c r="V1931">
        <v>1</v>
      </c>
      <c r="W1931">
        <v>1</v>
      </c>
      <c r="X1931">
        <v>1</v>
      </c>
      <c r="Y1931">
        <v>1</v>
      </c>
      <c r="Z1931">
        <v>1</v>
      </c>
      <c r="AA1931">
        <v>1</v>
      </c>
      <c r="AB1931">
        <v>1</v>
      </c>
      <c r="AC1931">
        <v>1</v>
      </c>
      <c r="AD1931">
        <v>1</v>
      </c>
      <c r="AE1931">
        <v>1</v>
      </c>
      <c r="AF1931">
        <v>1</v>
      </c>
      <c r="AG1931">
        <v>1</v>
      </c>
      <c r="AH1931">
        <v>1</v>
      </c>
      <c r="AI1931">
        <v>1</v>
      </c>
      <c r="AJ1931">
        <v>1</v>
      </c>
      <c r="AK1931">
        <v>1</v>
      </c>
      <c r="AL1931">
        <v>1</v>
      </c>
    </row>
    <row r="1932" spans="1:51" x14ac:dyDescent="0.3">
      <c r="A1932" t="s">
        <v>791</v>
      </c>
      <c r="B1932">
        <v>1</v>
      </c>
      <c r="C1932">
        <v>2018</v>
      </c>
      <c r="D1932">
        <v>1</v>
      </c>
      <c r="E1932">
        <v>1</v>
      </c>
      <c r="F1932">
        <v>1</v>
      </c>
      <c r="G1932" t="s">
        <v>1702</v>
      </c>
      <c r="H1932">
        <v>0</v>
      </c>
      <c r="I1932">
        <v>1</v>
      </c>
      <c r="J1932">
        <v>1</v>
      </c>
      <c r="K1932">
        <v>1</v>
      </c>
      <c r="L1932">
        <v>1</v>
      </c>
      <c r="M1932">
        <v>1</v>
      </c>
      <c r="N1932">
        <v>1</v>
      </c>
      <c r="O1932">
        <v>1</v>
      </c>
      <c r="P1932">
        <v>1</v>
      </c>
      <c r="Q1932">
        <v>1</v>
      </c>
      <c r="R1932">
        <v>1</v>
      </c>
      <c r="S1932">
        <v>1</v>
      </c>
      <c r="T1932">
        <v>1</v>
      </c>
      <c r="U1932">
        <v>1</v>
      </c>
      <c r="V1932">
        <v>1</v>
      </c>
      <c r="W1932">
        <v>1</v>
      </c>
      <c r="X1932">
        <v>1</v>
      </c>
      <c r="Y1932">
        <v>1</v>
      </c>
      <c r="Z1932">
        <v>1</v>
      </c>
      <c r="AA1932">
        <v>1</v>
      </c>
      <c r="AB1932">
        <v>1</v>
      </c>
      <c r="AC1932">
        <v>1</v>
      </c>
      <c r="AD1932">
        <v>1</v>
      </c>
      <c r="AE1932">
        <v>1</v>
      </c>
      <c r="AF1932">
        <v>1</v>
      </c>
      <c r="AG1932">
        <v>1</v>
      </c>
      <c r="AH1932">
        <v>1</v>
      </c>
      <c r="AI1932">
        <v>1</v>
      </c>
      <c r="AJ1932">
        <v>1</v>
      </c>
      <c r="AK1932">
        <v>1</v>
      </c>
      <c r="AL1932">
        <v>1</v>
      </c>
    </row>
    <row r="1933" spans="1:51" x14ac:dyDescent="0.3">
      <c r="A1933" t="s">
        <v>791</v>
      </c>
      <c r="B1933">
        <v>1</v>
      </c>
      <c r="C1933">
        <v>2019</v>
      </c>
      <c r="D1933">
        <v>1</v>
      </c>
      <c r="E1933">
        <v>1</v>
      </c>
      <c r="F1933">
        <v>1</v>
      </c>
      <c r="G1933" t="s">
        <v>1798</v>
      </c>
      <c r="H1933">
        <v>0</v>
      </c>
      <c r="I1933">
        <v>1</v>
      </c>
      <c r="J1933">
        <v>1</v>
      </c>
      <c r="K1933">
        <v>1</v>
      </c>
      <c r="L1933">
        <v>1</v>
      </c>
      <c r="M1933">
        <v>1</v>
      </c>
      <c r="N1933">
        <v>1</v>
      </c>
      <c r="O1933">
        <v>1</v>
      </c>
      <c r="P1933">
        <v>1</v>
      </c>
      <c r="Q1933">
        <v>1</v>
      </c>
      <c r="R1933">
        <v>1</v>
      </c>
      <c r="S1933">
        <v>1</v>
      </c>
      <c r="T1933">
        <v>1</v>
      </c>
      <c r="U1933">
        <v>1</v>
      </c>
      <c r="V1933">
        <v>1</v>
      </c>
      <c r="W1933">
        <v>1</v>
      </c>
      <c r="X1933">
        <v>1</v>
      </c>
      <c r="Y1933">
        <v>1</v>
      </c>
      <c r="Z1933">
        <v>1</v>
      </c>
      <c r="AA1933">
        <v>1</v>
      </c>
      <c r="AB1933">
        <v>1</v>
      </c>
      <c r="AC1933">
        <v>1</v>
      </c>
      <c r="AD1933">
        <v>1</v>
      </c>
      <c r="AE1933">
        <v>1</v>
      </c>
      <c r="AF1933">
        <v>1</v>
      </c>
      <c r="AG1933">
        <v>1</v>
      </c>
      <c r="AH1933">
        <v>1</v>
      </c>
      <c r="AI1933">
        <v>1</v>
      </c>
      <c r="AJ1933">
        <v>1</v>
      </c>
      <c r="AK1933">
        <v>1</v>
      </c>
      <c r="AL1933">
        <v>1</v>
      </c>
    </row>
    <row r="1934" spans="1:51" x14ac:dyDescent="0.3">
      <c r="A1934" t="s">
        <v>791</v>
      </c>
      <c r="B1934">
        <v>2</v>
      </c>
      <c r="C1934">
        <v>1982</v>
      </c>
      <c r="D1934">
        <v>1</v>
      </c>
      <c r="E1934">
        <v>1</v>
      </c>
      <c r="F1934">
        <v>1</v>
      </c>
      <c r="G1934" t="s">
        <v>794</v>
      </c>
      <c r="H1934">
        <v>0</v>
      </c>
      <c r="I1934">
        <v>1</v>
      </c>
      <c r="J1934">
        <v>1</v>
      </c>
      <c r="K1934">
        <v>1</v>
      </c>
      <c r="L1934">
        <v>1</v>
      </c>
      <c r="M1934">
        <v>1</v>
      </c>
      <c r="N1934">
        <v>1</v>
      </c>
      <c r="O1934">
        <v>1</v>
      </c>
      <c r="P1934">
        <v>1</v>
      </c>
      <c r="Q1934">
        <v>1</v>
      </c>
      <c r="R1934">
        <v>1</v>
      </c>
      <c r="S1934">
        <v>1</v>
      </c>
      <c r="T1934">
        <v>1</v>
      </c>
      <c r="U1934">
        <v>1</v>
      </c>
      <c r="V1934">
        <v>1</v>
      </c>
      <c r="W1934">
        <v>1</v>
      </c>
      <c r="X1934">
        <v>1</v>
      </c>
      <c r="Y1934">
        <v>1</v>
      </c>
      <c r="Z1934">
        <v>1</v>
      </c>
      <c r="AA1934">
        <v>1</v>
      </c>
      <c r="AB1934">
        <v>1</v>
      </c>
      <c r="AC1934">
        <v>1</v>
      </c>
      <c r="AD1934">
        <v>1</v>
      </c>
      <c r="AE1934">
        <v>1</v>
      </c>
      <c r="AF1934">
        <v>1</v>
      </c>
      <c r="AG1934">
        <v>1</v>
      </c>
      <c r="AH1934">
        <v>1</v>
      </c>
      <c r="AI1934">
        <v>1</v>
      </c>
      <c r="AJ1934">
        <v>1</v>
      </c>
      <c r="AK1934">
        <v>1</v>
      </c>
      <c r="AL1934">
        <v>1</v>
      </c>
    </row>
    <row r="1935" spans="1:51" x14ac:dyDescent="0.3">
      <c r="A1935" t="s">
        <v>791</v>
      </c>
      <c r="B1935">
        <v>2</v>
      </c>
      <c r="C1935">
        <v>1985</v>
      </c>
      <c r="D1935">
        <v>1</v>
      </c>
      <c r="E1935">
        <v>1</v>
      </c>
      <c r="F1935">
        <v>1</v>
      </c>
      <c r="G1935" t="s">
        <v>795</v>
      </c>
      <c r="H1935">
        <v>0</v>
      </c>
      <c r="I1935">
        <v>1</v>
      </c>
      <c r="J1935">
        <v>1</v>
      </c>
      <c r="K1935">
        <v>1</v>
      </c>
      <c r="L1935">
        <v>1</v>
      </c>
      <c r="M1935">
        <v>1</v>
      </c>
      <c r="N1935">
        <v>1</v>
      </c>
      <c r="O1935">
        <v>1</v>
      </c>
      <c r="P1935">
        <v>1</v>
      </c>
      <c r="Q1935">
        <v>1</v>
      </c>
      <c r="R1935">
        <v>1</v>
      </c>
      <c r="S1935">
        <v>1</v>
      </c>
      <c r="T1935">
        <v>1</v>
      </c>
      <c r="U1935">
        <v>1</v>
      </c>
      <c r="V1935">
        <v>1</v>
      </c>
      <c r="W1935">
        <v>1</v>
      </c>
      <c r="X1935">
        <v>1</v>
      </c>
      <c r="Y1935">
        <v>1</v>
      </c>
      <c r="Z1935">
        <v>1</v>
      </c>
      <c r="AA1935">
        <v>1</v>
      </c>
      <c r="AB1935">
        <v>1</v>
      </c>
      <c r="AC1935">
        <v>1</v>
      </c>
      <c r="AD1935">
        <v>1</v>
      </c>
      <c r="AE1935">
        <v>1</v>
      </c>
      <c r="AF1935">
        <v>1</v>
      </c>
      <c r="AG1935">
        <v>1</v>
      </c>
      <c r="AH1935">
        <v>1</v>
      </c>
      <c r="AI1935">
        <v>1</v>
      </c>
      <c r="AJ1935">
        <v>1</v>
      </c>
      <c r="AK1935">
        <v>1</v>
      </c>
      <c r="AL1935">
        <v>1</v>
      </c>
    </row>
    <row r="1936" spans="1:51" x14ac:dyDescent="0.3">
      <c r="A1936" t="s">
        <v>791</v>
      </c>
      <c r="B1936">
        <v>2</v>
      </c>
      <c r="C1936">
        <v>2018</v>
      </c>
      <c r="D1936">
        <v>1</v>
      </c>
      <c r="E1936">
        <v>1</v>
      </c>
      <c r="F1936">
        <v>1</v>
      </c>
      <c r="G1936" t="s">
        <v>1703</v>
      </c>
      <c r="H1936">
        <v>0</v>
      </c>
      <c r="I1936">
        <v>1</v>
      </c>
      <c r="J1936">
        <v>1</v>
      </c>
      <c r="K1936">
        <v>1</v>
      </c>
      <c r="L1936">
        <v>1</v>
      </c>
      <c r="M1936">
        <v>1</v>
      </c>
      <c r="N1936">
        <v>1</v>
      </c>
      <c r="O1936">
        <v>1</v>
      </c>
      <c r="P1936">
        <v>1</v>
      </c>
      <c r="Q1936">
        <v>1</v>
      </c>
      <c r="R1936">
        <v>1</v>
      </c>
      <c r="S1936">
        <v>1</v>
      </c>
      <c r="T1936">
        <v>1</v>
      </c>
      <c r="U1936">
        <v>1</v>
      </c>
      <c r="V1936">
        <v>1</v>
      </c>
      <c r="W1936">
        <v>1</v>
      </c>
      <c r="X1936">
        <v>1</v>
      </c>
      <c r="Y1936">
        <v>1</v>
      </c>
      <c r="Z1936">
        <v>1</v>
      </c>
      <c r="AA1936">
        <v>1</v>
      </c>
      <c r="AB1936">
        <v>1</v>
      </c>
      <c r="AC1936">
        <v>1</v>
      </c>
      <c r="AD1936">
        <v>1</v>
      </c>
      <c r="AE1936">
        <v>1</v>
      </c>
      <c r="AF1936">
        <v>1</v>
      </c>
      <c r="AG1936">
        <v>1</v>
      </c>
      <c r="AH1936">
        <v>1</v>
      </c>
      <c r="AI1936">
        <v>1</v>
      </c>
      <c r="AJ1936">
        <v>1</v>
      </c>
      <c r="AK1936">
        <v>1</v>
      </c>
      <c r="AL1936">
        <v>1</v>
      </c>
    </row>
    <row r="1937" spans="1:38" x14ac:dyDescent="0.3">
      <c r="A1937" t="s">
        <v>791</v>
      </c>
      <c r="B1937">
        <v>2</v>
      </c>
      <c r="C1937">
        <v>2019</v>
      </c>
      <c r="D1937">
        <v>1</v>
      </c>
      <c r="E1937">
        <v>1</v>
      </c>
      <c r="F1937">
        <v>1</v>
      </c>
      <c r="G1937" t="s">
        <v>1799</v>
      </c>
      <c r="H1937">
        <v>0</v>
      </c>
      <c r="I1937">
        <v>1</v>
      </c>
      <c r="J1937">
        <v>1</v>
      </c>
      <c r="K1937">
        <v>1</v>
      </c>
      <c r="L1937">
        <v>1</v>
      </c>
      <c r="M1937">
        <v>1</v>
      </c>
      <c r="N1937">
        <v>1</v>
      </c>
      <c r="O1937">
        <v>1</v>
      </c>
      <c r="P1937">
        <v>1</v>
      </c>
      <c r="Q1937">
        <v>1</v>
      </c>
      <c r="R1937">
        <v>1</v>
      </c>
      <c r="S1937">
        <v>1</v>
      </c>
      <c r="T1937">
        <v>1</v>
      </c>
      <c r="U1937">
        <v>1</v>
      </c>
      <c r="V1937">
        <v>1</v>
      </c>
      <c r="W1937">
        <v>1</v>
      </c>
      <c r="X1937">
        <v>1</v>
      </c>
      <c r="Y1937">
        <v>1</v>
      </c>
      <c r="Z1937">
        <v>1</v>
      </c>
      <c r="AA1937">
        <v>1</v>
      </c>
      <c r="AB1937">
        <v>1</v>
      </c>
      <c r="AC1937">
        <v>1</v>
      </c>
      <c r="AD1937">
        <v>1</v>
      </c>
      <c r="AE1937">
        <v>1</v>
      </c>
      <c r="AF1937">
        <v>1</v>
      </c>
      <c r="AG1937">
        <v>1</v>
      </c>
      <c r="AH1937">
        <v>1</v>
      </c>
      <c r="AI1937">
        <v>1</v>
      </c>
      <c r="AJ1937">
        <v>1</v>
      </c>
      <c r="AK1937">
        <v>1</v>
      </c>
      <c r="AL1937">
        <v>1</v>
      </c>
    </row>
    <row r="1938" spans="1:38" x14ac:dyDescent="0.3">
      <c r="A1938" t="s">
        <v>791</v>
      </c>
      <c r="B1938">
        <v>3</v>
      </c>
      <c r="C1938">
        <v>1982</v>
      </c>
      <c r="D1938">
        <v>1</v>
      </c>
      <c r="E1938">
        <v>1</v>
      </c>
      <c r="F1938">
        <v>1</v>
      </c>
      <c r="G1938" t="s">
        <v>796</v>
      </c>
      <c r="H1938">
        <v>0</v>
      </c>
      <c r="I1938">
        <v>1</v>
      </c>
      <c r="J1938">
        <v>1</v>
      </c>
      <c r="K1938">
        <v>1</v>
      </c>
      <c r="L1938">
        <v>1</v>
      </c>
      <c r="M1938">
        <v>1</v>
      </c>
      <c r="N1938">
        <v>1</v>
      </c>
      <c r="O1938">
        <v>1</v>
      </c>
      <c r="P1938">
        <v>1</v>
      </c>
      <c r="Q1938">
        <v>1</v>
      </c>
      <c r="R1938">
        <v>1</v>
      </c>
      <c r="S1938">
        <v>1</v>
      </c>
      <c r="T1938">
        <v>1</v>
      </c>
      <c r="U1938">
        <v>1</v>
      </c>
      <c r="V1938">
        <v>1</v>
      </c>
      <c r="W1938">
        <v>1</v>
      </c>
      <c r="X1938">
        <v>1</v>
      </c>
      <c r="Y1938">
        <v>1</v>
      </c>
      <c r="Z1938">
        <v>1</v>
      </c>
      <c r="AA1938">
        <v>1</v>
      </c>
      <c r="AB1938">
        <v>1</v>
      </c>
      <c r="AC1938">
        <v>1</v>
      </c>
      <c r="AD1938">
        <v>1</v>
      </c>
      <c r="AE1938">
        <v>1</v>
      </c>
      <c r="AF1938">
        <v>1</v>
      </c>
      <c r="AG1938">
        <v>1</v>
      </c>
      <c r="AH1938">
        <v>1</v>
      </c>
      <c r="AI1938">
        <v>1</v>
      </c>
      <c r="AJ1938">
        <v>1</v>
      </c>
      <c r="AK1938">
        <v>1</v>
      </c>
      <c r="AL1938">
        <v>1</v>
      </c>
    </row>
    <row r="1939" spans="1:38" x14ac:dyDescent="0.3">
      <c r="A1939" t="s">
        <v>791</v>
      </c>
      <c r="B1939">
        <v>3</v>
      </c>
      <c r="C1939">
        <v>1985</v>
      </c>
      <c r="D1939">
        <v>1</v>
      </c>
      <c r="E1939">
        <v>1</v>
      </c>
      <c r="F1939">
        <v>1</v>
      </c>
      <c r="G1939" t="s">
        <v>797</v>
      </c>
      <c r="H1939">
        <v>0</v>
      </c>
      <c r="I1939">
        <v>1</v>
      </c>
      <c r="J1939">
        <v>1</v>
      </c>
      <c r="K1939">
        <v>1</v>
      </c>
      <c r="L1939">
        <v>1</v>
      </c>
      <c r="M1939">
        <v>1</v>
      </c>
      <c r="N1939">
        <v>1</v>
      </c>
      <c r="O1939">
        <v>1</v>
      </c>
      <c r="P1939">
        <v>1</v>
      </c>
      <c r="Q1939">
        <v>1</v>
      </c>
      <c r="R1939">
        <v>1</v>
      </c>
      <c r="S1939">
        <v>1</v>
      </c>
      <c r="T1939">
        <v>1</v>
      </c>
      <c r="U1939">
        <v>1</v>
      </c>
      <c r="V1939">
        <v>1</v>
      </c>
      <c r="W1939">
        <v>1</v>
      </c>
      <c r="X1939">
        <v>1</v>
      </c>
      <c r="Y1939">
        <v>1</v>
      </c>
      <c r="Z1939">
        <v>1</v>
      </c>
      <c r="AA1939">
        <v>1</v>
      </c>
      <c r="AB1939">
        <v>1</v>
      </c>
      <c r="AC1939">
        <v>1</v>
      </c>
      <c r="AD1939">
        <v>1</v>
      </c>
      <c r="AE1939">
        <v>1</v>
      </c>
      <c r="AF1939">
        <v>1</v>
      </c>
      <c r="AG1939">
        <v>1</v>
      </c>
      <c r="AH1939">
        <v>1</v>
      </c>
      <c r="AI1939">
        <v>1</v>
      </c>
      <c r="AJ1939">
        <v>1</v>
      </c>
      <c r="AK1939">
        <v>1</v>
      </c>
      <c r="AL1939">
        <v>1</v>
      </c>
    </row>
    <row r="1940" spans="1:38" x14ac:dyDescent="0.3">
      <c r="A1940" t="s">
        <v>791</v>
      </c>
      <c r="B1940">
        <v>3</v>
      </c>
      <c r="C1940">
        <v>2018</v>
      </c>
      <c r="D1940">
        <v>1</v>
      </c>
      <c r="E1940">
        <v>1</v>
      </c>
      <c r="F1940">
        <v>1</v>
      </c>
      <c r="G1940" t="s">
        <v>1704</v>
      </c>
      <c r="H1940">
        <v>0</v>
      </c>
      <c r="I1940">
        <v>1</v>
      </c>
      <c r="J1940">
        <v>1</v>
      </c>
      <c r="K1940">
        <v>1</v>
      </c>
      <c r="L1940">
        <v>1</v>
      </c>
      <c r="M1940">
        <v>1</v>
      </c>
      <c r="N1940">
        <v>1</v>
      </c>
      <c r="O1940">
        <v>1</v>
      </c>
      <c r="P1940">
        <v>1</v>
      </c>
      <c r="Q1940">
        <v>1</v>
      </c>
      <c r="R1940">
        <v>1</v>
      </c>
      <c r="S1940">
        <v>1</v>
      </c>
      <c r="T1940">
        <v>1</v>
      </c>
      <c r="U1940">
        <v>1</v>
      </c>
      <c r="V1940">
        <v>1</v>
      </c>
      <c r="W1940">
        <v>1</v>
      </c>
      <c r="X1940">
        <v>1</v>
      </c>
      <c r="Y1940">
        <v>1</v>
      </c>
      <c r="Z1940">
        <v>1</v>
      </c>
      <c r="AA1940">
        <v>1</v>
      </c>
      <c r="AB1940">
        <v>1</v>
      </c>
      <c r="AC1940">
        <v>1</v>
      </c>
      <c r="AD1940">
        <v>1</v>
      </c>
      <c r="AE1940">
        <v>1</v>
      </c>
      <c r="AF1940">
        <v>1</v>
      </c>
      <c r="AG1940">
        <v>1</v>
      </c>
      <c r="AH1940">
        <v>1</v>
      </c>
      <c r="AI1940">
        <v>1</v>
      </c>
      <c r="AJ1940">
        <v>1</v>
      </c>
      <c r="AK1940">
        <v>1</v>
      </c>
      <c r="AL1940">
        <v>1</v>
      </c>
    </row>
    <row r="1941" spans="1:38" x14ac:dyDescent="0.3">
      <c r="A1941" t="s">
        <v>791</v>
      </c>
      <c r="B1941">
        <v>3</v>
      </c>
      <c r="C1941">
        <v>2019</v>
      </c>
      <c r="D1941">
        <v>1</v>
      </c>
      <c r="E1941">
        <v>1</v>
      </c>
      <c r="F1941">
        <v>1</v>
      </c>
      <c r="G1941" t="s">
        <v>1800</v>
      </c>
      <c r="H1941">
        <v>0</v>
      </c>
      <c r="I1941">
        <v>1</v>
      </c>
      <c r="J1941">
        <v>1</v>
      </c>
      <c r="K1941">
        <v>1</v>
      </c>
      <c r="L1941">
        <v>1</v>
      </c>
      <c r="M1941">
        <v>1</v>
      </c>
      <c r="N1941">
        <v>1</v>
      </c>
      <c r="O1941">
        <v>1</v>
      </c>
      <c r="P1941">
        <v>1</v>
      </c>
      <c r="Q1941">
        <v>1</v>
      </c>
      <c r="R1941">
        <v>1</v>
      </c>
      <c r="S1941">
        <v>1</v>
      </c>
      <c r="T1941">
        <v>1</v>
      </c>
      <c r="U1941">
        <v>1</v>
      </c>
      <c r="V1941">
        <v>1</v>
      </c>
      <c r="W1941">
        <v>1</v>
      </c>
      <c r="X1941">
        <v>1</v>
      </c>
      <c r="Y1941">
        <v>1</v>
      </c>
      <c r="Z1941">
        <v>1</v>
      </c>
      <c r="AA1941">
        <v>1</v>
      </c>
      <c r="AB1941">
        <v>1</v>
      </c>
      <c r="AC1941">
        <v>1</v>
      </c>
      <c r="AD1941">
        <v>1</v>
      </c>
      <c r="AE1941">
        <v>1</v>
      </c>
      <c r="AF1941">
        <v>1</v>
      </c>
      <c r="AG1941">
        <v>1</v>
      </c>
      <c r="AH1941">
        <v>1</v>
      </c>
      <c r="AI1941">
        <v>1</v>
      </c>
      <c r="AJ1941">
        <v>1</v>
      </c>
      <c r="AK1941">
        <v>1</v>
      </c>
      <c r="AL1941">
        <v>1</v>
      </c>
    </row>
    <row r="1942" spans="1:38" x14ac:dyDescent="0.3">
      <c r="A1942" t="s">
        <v>791</v>
      </c>
      <c r="B1942">
        <v>4</v>
      </c>
      <c r="C1942">
        <v>1982</v>
      </c>
      <c r="D1942">
        <v>1</v>
      </c>
      <c r="E1942">
        <v>1</v>
      </c>
      <c r="F1942">
        <v>1</v>
      </c>
      <c r="G1942" t="s">
        <v>798</v>
      </c>
      <c r="H1942">
        <v>0</v>
      </c>
      <c r="I1942">
        <v>1</v>
      </c>
      <c r="J1942">
        <v>1</v>
      </c>
      <c r="K1942">
        <v>1</v>
      </c>
      <c r="L1942">
        <v>1</v>
      </c>
      <c r="M1942">
        <v>1</v>
      </c>
      <c r="N1942">
        <v>1</v>
      </c>
      <c r="O1942">
        <v>1</v>
      </c>
      <c r="P1942">
        <v>1</v>
      </c>
      <c r="Q1942">
        <v>1</v>
      </c>
      <c r="R1942">
        <v>1</v>
      </c>
      <c r="S1942">
        <v>1</v>
      </c>
      <c r="T1942">
        <v>1</v>
      </c>
      <c r="U1942">
        <v>1</v>
      </c>
      <c r="V1942">
        <v>1</v>
      </c>
      <c r="W1942">
        <v>1</v>
      </c>
      <c r="X1942">
        <v>1</v>
      </c>
      <c r="Y1942">
        <v>1</v>
      </c>
      <c r="Z1942">
        <v>1</v>
      </c>
      <c r="AA1942">
        <v>1</v>
      </c>
      <c r="AB1942">
        <v>1</v>
      </c>
      <c r="AC1942">
        <v>1</v>
      </c>
      <c r="AD1942">
        <v>1</v>
      </c>
      <c r="AE1942">
        <v>1</v>
      </c>
      <c r="AF1942">
        <v>1</v>
      </c>
      <c r="AG1942">
        <v>1</v>
      </c>
      <c r="AH1942">
        <v>1</v>
      </c>
      <c r="AI1942">
        <v>1</v>
      </c>
      <c r="AJ1942">
        <v>1</v>
      </c>
      <c r="AK1942">
        <v>1</v>
      </c>
      <c r="AL1942">
        <v>1</v>
      </c>
    </row>
    <row r="1943" spans="1:38" x14ac:dyDescent="0.3">
      <c r="A1943" t="s">
        <v>791</v>
      </c>
      <c r="B1943">
        <v>4</v>
      </c>
      <c r="C1943">
        <v>1985</v>
      </c>
      <c r="D1943">
        <v>1</v>
      </c>
      <c r="E1943">
        <v>1</v>
      </c>
      <c r="F1943">
        <v>1</v>
      </c>
      <c r="G1943" t="s">
        <v>799</v>
      </c>
      <c r="H1943">
        <v>0</v>
      </c>
      <c r="I1943">
        <v>1</v>
      </c>
      <c r="J1943">
        <v>1</v>
      </c>
      <c r="K1943">
        <v>1</v>
      </c>
      <c r="L1943">
        <v>1</v>
      </c>
      <c r="M1943">
        <v>1</v>
      </c>
      <c r="N1943">
        <v>1</v>
      </c>
      <c r="O1943">
        <v>1</v>
      </c>
      <c r="P1943">
        <v>1</v>
      </c>
      <c r="Q1943">
        <v>1</v>
      </c>
      <c r="R1943">
        <v>1</v>
      </c>
      <c r="S1943">
        <v>1</v>
      </c>
      <c r="T1943">
        <v>1</v>
      </c>
      <c r="U1943">
        <v>1</v>
      </c>
      <c r="V1943">
        <v>1</v>
      </c>
      <c r="W1943">
        <v>1</v>
      </c>
      <c r="X1943">
        <v>1</v>
      </c>
      <c r="Y1943">
        <v>1</v>
      </c>
      <c r="Z1943">
        <v>1</v>
      </c>
      <c r="AA1943">
        <v>1</v>
      </c>
      <c r="AB1943">
        <v>1</v>
      </c>
      <c r="AC1943">
        <v>1</v>
      </c>
      <c r="AD1943">
        <v>1</v>
      </c>
      <c r="AE1943">
        <v>1</v>
      </c>
      <c r="AF1943">
        <v>1</v>
      </c>
      <c r="AG1943">
        <v>1</v>
      </c>
      <c r="AH1943">
        <v>1</v>
      </c>
      <c r="AI1943">
        <v>1</v>
      </c>
      <c r="AJ1943">
        <v>1</v>
      </c>
      <c r="AK1943">
        <v>1</v>
      </c>
      <c r="AL1943">
        <v>1</v>
      </c>
    </row>
    <row r="1944" spans="1:38" x14ac:dyDescent="0.3">
      <c r="A1944" t="s">
        <v>791</v>
      </c>
      <c r="B1944">
        <v>4</v>
      </c>
      <c r="C1944">
        <v>2018</v>
      </c>
      <c r="D1944">
        <v>1</v>
      </c>
      <c r="E1944">
        <v>1</v>
      </c>
      <c r="F1944">
        <v>1</v>
      </c>
      <c r="G1944" t="s">
        <v>1705</v>
      </c>
      <c r="H1944">
        <v>0</v>
      </c>
      <c r="I1944">
        <v>1</v>
      </c>
      <c r="J1944">
        <v>1</v>
      </c>
      <c r="K1944">
        <v>1</v>
      </c>
      <c r="L1944">
        <v>1</v>
      </c>
      <c r="M1944">
        <v>1</v>
      </c>
      <c r="N1944">
        <v>1</v>
      </c>
      <c r="O1944">
        <v>1</v>
      </c>
      <c r="P1944">
        <v>1</v>
      </c>
      <c r="Q1944">
        <v>1</v>
      </c>
      <c r="R1944">
        <v>1</v>
      </c>
      <c r="S1944">
        <v>1</v>
      </c>
      <c r="T1944">
        <v>1</v>
      </c>
      <c r="U1944">
        <v>1</v>
      </c>
      <c r="V1944">
        <v>1</v>
      </c>
      <c r="W1944">
        <v>1</v>
      </c>
      <c r="X1944">
        <v>1</v>
      </c>
      <c r="Y1944">
        <v>1</v>
      </c>
      <c r="Z1944">
        <v>1</v>
      </c>
      <c r="AA1944">
        <v>1</v>
      </c>
      <c r="AB1944">
        <v>1</v>
      </c>
      <c r="AC1944">
        <v>1</v>
      </c>
      <c r="AD1944">
        <v>1</v>
      </c>
      <c r="AE1944">
        <v>1</v>
      </c>
      <c r="AF1944">
        <v>1</v>
      </c>
      <c r="AG1944">
        <v>1</v>
      </c>
      <c r="AH1944">
        <v>1</v>
      </c>
      <c r="AI1944">
        <v>1</v>
      </c>
      <c r="AJ1944">
        <v>1</v>
      </c>
      <c r="AK1944">
        <v>1</v>
      </c>
      <c r="AL1944">
        <v>1</v>
      </c>
    </row>
    <row r="1945" spans="1:38" x14ac:dyDescent="0.3">
      <c r="A1945" t="s">
        <v>791</v>
      </c>
      <c r="B1945">
        <v>4</v>
      </c>
      <c r="C1945">
        <v>2019</v>
      </c>
      <c r="D1945">
        <v>1</v>
      </c>
      <c r="E1945">
        <v>1</v>
      </c>
      <c r="F1945">
        <v>1</v>
      </c>
      <c r="G1945" t="s">
        <v>1801</v>
      </c>
      <c r="H1945">
        <v>0</v>
      </c>
      <c r="I1945">
        <v>1</v>
      </c>
      <c r="J1945">
        <v>1</v>
      </c>
      <c r="K1945">
        <v>1</v>
      </c>
      <c r="L1945">
        <v>1</v>
      </c>
      <c r="M1945">
        <v>1</v>
      </c>
      <c r="N1945">
        <v>1</v>
      </c>
      <c r="O1945">
        <v>1</v>
      </c>
      <c r="P1945">
        <v>1</v>
      </c>
      <c r="Q1945">
        <v>1</v>
      </c>
      <c r="R1945">
        <v>1</v>
      </c>
      <c r="S1945">
        <v>1</v>
      </c>
      <c r="T1945">
        <v>1</v>
      </c>
      <c r="U1945">
        <v>1</v>
      </c>
      <c r="V1945">
        <v>1</v>
      </c>
      <c r="W1945">
        <v>1</v>
      </c>
      <c r="X1945">
        <v>1</v>
      </c>
      <c r="Y1945">
        <v>1</v>
      </c>
      <c r="Z1945">
        <v>1</v>
      </c>
      <c r="AA1945">
        <v>1</v>
      </c>
      <c r="AB1945">
        <v>1</v>
      </c>
      <c r="AC1945">
        <v>1</v>
      </c>
      <c r="AD1945">
        <v>1</v>
      </c>
      <c r="AE1945">
        <v>1</v>
      </c>
      <c r="AF1945">
        <v>1</v>
      </c>
      <c r="AG1945">
        <v>1</v>
      </c>
      <c r="AH1945">
        <v>1</v>
      </c>
      <c r="AI1945">
        <v>1</v>
      </c>
      <c r="AJ1945">
        <v>1</v>
      </c>
      <c r="AK1945">
        <v>1</v>
      </c>
      <c r="AL1945">
        <v>1</v>
      </c>
    </row>
    <row r="1946" spans="1:38" x14ac:dyDescent="0.3">
      <c r="A1946" t="s">
        <v>791</v>
      </c>
      <c r="B1946">
        <v>5</v>
      </c>
      <c r="C1946">
        <v>1982</v>
      </c>
      <c r="D1946">
        <v>1</v>
      </c>
      <c r="E1946">
        <v>1</v>
      </c>
      <c r="F1946">
        <v>1</v>
      </c>
      <c r="G1946" t="s">
        <v>800</v>
      </c>
      <c r="H1946">
        <v>0</v>
      </c>
      <c r="I1946">
        <v>1</v>
      </c>
      <c r="J1946">
        <v>1</v>
      </c>
      <c r="K1946">
        <v>1</v>
      </c>
      <c r="L1946">
        <v>1</v>
      </c>
      <c r="M1946">
        <v>1</v>
      </c>
      <c r="N1946">
        <v>1</v>
      </c>
      <c r="O1946">
        <v>1</v>
      </c>
      <c r="P1946">
        <v>1</v>
      </c>
      <c r="Q1946">
        <v>1</v>
      </c>
      <c r="R1946">
        <v>1</v>
      </c>
      <c r="S1946">
        <v>1</v>
      </c>
      <c r="T1946">
        <v>1</v>
      </c>
      <c r="U1946">
        <v>1</v>
      </c>
      <c r="V1946">
        <v>1</v>
      </c>
      <c r="W1946">
        <v>1</v>
      </c>
      <c r="X1946">
        <v>1</v>
      </c>
      <c r="Y1946">
        <v>1</v>
      </c>
      <c r="Z1946">
        <v>1</v>
      </c>
      <c r="AA1946">
        <v>1</v>
      </c>
      <c r="AB1946">
        <v>1</v>
      </c>
      <c r="AC1946">
        <v>1</v>
      </c>
      <c r="AD1946">
        <v>1</v>
      </c>
      <c r="AE1946">
        <v>1</v>
      </c>
      <c r="AF1946">
        <v>1</v>
      </c>
      <c r="AG1946">
        <v>1</v>
      </c>
      <c r="AH1946">
        <v>1</v>
      </c>
      <c r="AI1946">
        <v>1</v>
      </c>
      <c r="AJ1946">
        <v>1</v>
      </c>
      <c r="AK1946">
        <v>1</v>
      </c>
      <c r="AL1946">
        <v>1</v>
      </c>
    </row>
    <row r="1947" spans="1:38" x14ac:dyDescent="0.3">
      <c r="A1947" t="s">
        <v>791</v>
      </c>
      <c r="B1947">
        <v>5</v>
      </c>
      <c r="C1947">
        <v>1985</v>
      </c>
      <c r="D1947">
        <v>1</v>
      </c>
      <c r="E1947">
        <v>1</v>
      </c>
      <c r="F1947">
        <v>1</v>
      </c>
      <c r="G1947" t="s">
        <v>801</v>
      </c>
      <c r="H1947">
        <v>0</v>
      </c>
      <c r="I1947">
        <v>1</v>
      </c>
      <c r="J1947">
        <v>1</v>
      </c>
      <c r="K1947">
        <v>1</v>
      </c>
      <c r="L1947">
        <v>1</v>
      </c>
      <c r="M1947">
        <v>1</v>
      </c>
      <c r="N1947">
        <v>1</v>
      </c>
      <c r="O1947">
        <v>1</v>
      </c>
      <c r="P1947">
        <v>1</v>
      </c>
      <c r="Q1947">
        <v>1</v>
      </c>
      <c r="R1947">
        <v>1</v>
      </c>
      <c r="S1947">
        <v>1</v>
      </c>
      <c r="T1947">
        <v>1</v>
      </c>
      <c r="U1947">
        <v>1</v>
      </c>
      <c r="V1947">
        <v>1</v>
      </c>
      <c r="W1947">
        <v>1</v>
      </c>
      <c r="X1947">
        <v>1</v>
      </c>
      <c r="Y1947">
        <v>1</v>
      </c>
      <c r="Z1947">
        <v>1</v>
      </c>
      <c r="AA1947">
        <v>1</v>
      </c>
      <c r="AB1947">
        <v>1</v>
      </c>
      <c r="AC1947">
        <v>1</v>
      </c>
      <c r="AD1947">
        <v>1</v>
      </c>
      <c r="AE1947">
        <v>1</v>
      </c>
      <c r="AF1947">
        <v>1</v>
      </c>
      <c r="AG1947">
        <v>1</v>
      </c>
      <c r="AH1947">
        <v>1</v>
      </c>
      <c r="AI1947">
        <v>1</v>
      </c>
      <c r="AJ1947">
        <v>1</v>
      </c>
      <c r="AK1947">
        <v>1</v>
      </c>
      <c r="AL1947">
        <v>1</v>
      </c>
    </row>
    <row r="1948" spans="1:38" x14ac:dyDescent="0.3">
      <c r="A1948" t="s">
        <v>791</v>
      </c>
      <c r="B1948">
        <v>5</v>
      </c>
      <c r="C1948">
        <v>2018</v>
      </c>
      <c r="D1948">
        <v>1</v>
      </c>
      <c r="E1948">
        <v>1</v>
      </c>
      <c r="F1948">
        <v>1</v>
      </c>
      <c r="G1948" t="s">
        <v>1706</v>
      </c>
      <c r="H1948">
        <v>0</v>
      </c>
      <c r="I1948">
        <v>1</v>
      </c>
      <c r="J1948">
        <v>1</v>
      </c>
      <c r="K1948">
        <v>1</v>
      </c>
      <c r="L1948">
        <v>1</v>
      </c>
      <c r="M1948">
        <v>1</v>
      </c>
      <c r="N1948">
        <v>1</v>
      </c>
      <c r="O1948">
        <v>1</v>
      </c>
      <c r="P1948">
        <v>1</v>
      </c>
      <c r="Q1948">
        <v>1</v>
      </c>
      <c r="R1948">
        <v>1</v>
      </c>
      <c r="S1948">
        <v>1</v>
      </c>
      <c r="T1948">
        <v>1</v>
      </c>
      <c r="U1948">
        <v>1</v>
      </c>
      <c r="V1948">
        <v>1</v>
      </c>
      <c r="W1948">
        <v>1</v>
      </c>
      <c r="X1948">
        <v>1</v>
      </c>
      <c r="Y1948">
        <v>1</v>
      </c>
      <c r="Z1948">
        <v>1</v>
      </c>
      <c r="AA1948">
        <v>1</v>
      </c>
      <c r="AB1948">
        <v>1</v>
      </c>
      <c r="AC1948">
        <v>1</v>
      </c>
      <c r="AD1948">
        <v>1</v>
      </c>
      <c r="AE1948">
        <v>1</v>
      </c>
      <c r="AF1948">
        <v>1</v>
      </c>
      <c r="AG1948">
        <v>1</v>
      </c>
      <c r="AH1948">
        <v>1</v>
      </c>
      <c r="AI1948">
        <v>1</v>
      </c>
      <c r="AJ1948">
        <v>1</v>
      </c>
      <c r="AK1948">
        <v>1</v>
      </c>
      <c r="AL1948">
        <v>1</v>
      </c>
    </row>
    <row r="1949" spans="1:38" x14ac:dyDescent="0.3">
      <c r="A1949" t="s">
        <v>791</v>
      </c>
      <c r="B1949">
        <v>5</v>
      </c>
      <c r="C1949">
        <v>2019</v>
      </c>
      <c r="D1949">
        <v>1</v>
      </c>
      <c r="E1949">
        <v>1</v>
      </c>
      <c r="F1949">
        <v>1</v>
      </c>
      <c r="G1949" t="s">
        <v>1802</v>
      </c>
      <c r="H1949">
        <v>0</v>
      </c>
      <c r="I1949">
        <v>1</v>
      </c>
      <c r="J1949">
        <v>1</v>
      </c>
      <c r="K1949">
        <v>1</v>
      </c>
      <c r="L1949">
        <v>1</v>
      </c>
      <c r="M1949">
        <v>1</v>
      </c>
      <c r="N1949">
        <v>1</v>
      </c>
      <c r="O1949">
        <v>1</v>
      </c>
      <c r="P1949">
        <v>1</v>
      </c>
      <c r="Q1949">
        <v>1</v>
      </c>
      <c r="R1949">
        <v>1</v>
      </c>
      <c r="S1949">
        <v>1</v>
      </c>
      <c r="T1949">
        <v>1</v>
      </c>
      <c r="U1949">
        <v>1</v>
      </c>
      <c r="V1949">
        <v>1</v>
      </c>
      <c r="W1949">
        <v>1</v>
      </c>
      <c r="X1949">
        <v>1</v>
      </c>
      <c r="Y1949">
        <v>1</v>
      </c>
      <c r="Z1949">
        <v>1</v>
      </c>
      <c r="AA1949">
        <v>1</v>
      </c>
      <c r="AB1949">
        <v>1</v>
      </c>
      <c r="AC1949">
        <v>1</v>
      </c>
      <c r="AD1949">
        <v>1</v>
      </c>
      <c r="AE1949">
        <v>1</v>
      </c>
      <c r="AF1949">
        <v>1</v>
      </c>
      <c r="AG1949">
        <v>1</v>
      </c>
      <c r="AH1949">
        <v>1</v>
      </c>
      <c r="AI1949">
        <v>1</v>
      </c>
      <c r="AJ1949">
        <v>1</v>
      </c>
      <c r="AK1949">
        <v>1</v>
      </c>
      <c r="AL1949">
        <v>1</v>
      </c>
    </row>
    <row r="1950" spans="1:38" x14ac:dyDescent="0.3">
      <c r="A1950" t="s">
        <v>791</v>
      </c>
      <c r="B1950">
        <v>6</v>
      </c>
      <c r="C1950">
        <v>1982</v>
      </c>
      <c r="D1950">
        <v>1</v>
      </c>
      <c r="E1950">
        <v>1</v>
      </c>
      <c r="F1950">
        <v>1</v>
      </c>
      <c r="G1950" t="s">
        <v>802</v>
      </c>
      <c r="H1950">
        <v>0</v>
      </c>
      <c r="I1950">
        <v>1</v>
      </c>
      <c r="J1950">
        <v>1</v>
      </c>
      <c r="K1950">
        <v>1</v>
      </c>
      <c r="L1950">
        <v>1</v>
      </c>
      <c r="M1950">
        <v>1</v>
      </c>
      <c r="N1950">
        <v>1</v>
      </c>
      <c r="O1950">
        <v>1</v>
      </c>
      <c r="P1950">
        <v>1</v>
      </c>
      <c r="Q1950">
        <v>1</v>
      </c>
      <c r="R1950">
        <v>1</v>
      </c>
      <c r="S1950">
        <v>1</v>
      </c>
      <c r="T1950">
        <v>1</v>
      </c>
      <c r="U1950">
        <v>1</v>
      </c>
      <c r="V1950">
        <v>1</v>
      </c>
      <c r="W1950">
        <v>1</v>
      </c>
      <c r="X1950">
        <v>1</v>
      </c>
      <c r="Y1950">
        <v>1</v>
      </c>
      <c r="Z1950">
        <v>1</v>
      </c>
      <c r="AA1950">
        <v>1</v>
      </c>
      <c r="AB1950">
        <v>1</v>
      </c>
      <c r="AC1950">
        <v>1</v>
      </c>
      <c r="AD1950">
        <v>1</v>
      </c>
      <c r="AE1950">
        <v>1</v>
      </c>
      <c r="AF1950">
        <v>1</v>
      </c>
      <c r="AG1950">
        <v>1</v>
      </c>
      <c r="AH1950">
        <v>1</v>
      </c>
      <c r="AI1950">
        <v>1</v>
      </c>
      <c r="AJ1950">
        <v>1</v>
      </c>
      <c r="AK1950">
        <v>1</v>
      </c>
      <c r="AL1950">
        <v>1</v>
      </c>
    </row>
    <row r="1951" spans="1:38" x14ac:dyDescent="0.3">
      <c r="A1951" t="s">
        <v>791</v>
      </c>
      <c r="B1951">
        <v>6</v>
      </c>
      <c r="C1951">
        <v>1985</v>
      </c>
      <c r="D1951">
        <v>1</v>
      </c>
      <c r="E1951">
        <v>1</v>
      </c>
      <c r="F1951">
        <v>1</v>
      </c>
      <c r="G1951" t="s">
        <v>803</v>
      </c>
      <c r="H1951">
        <v>0</v>
      </c>
      <c r="I1951">
        <v>1</v>
      </c>
      <c r="J1951">
        <v>1</v>
      </c>
      <c r="K1951">
        <v>1</v>
      </c>
      <c r="L1951">
        <v>1</v>
      </c>
      <c r="M1951">
        <v>1</v>
      </c>
      <c r="N1951">
        <v>1</v>
      </c>
      <c r="O1951">
        <v>1</v>
      </c>
      <c r="P1951">
        <v>1</v>
      </c>
      <c r="Q1951">
        <v>1</v>
      </c>
      <c r="R1951">
        <v>1</v>
      </c>
      <c r="S1951">
        <v>1</v>
      </c>
      <c r="T1951">
        <v>1</v>
      </c>
      <c r="U1951">
        <v>1</v>
      </c>
      <c r="V1951">
        <v>1</v>
      </c>
      <c r="W1951">
        <v>1</v>
      </c>
      <c r="X1951">
        <v>1</v>
      </c>
      <c r="Y1951">
        <v>1</v>
      </c>
      <c r="Z1951">
        <v>1</v>
      </c>
      <c r="AA1951">
        <v>1</v>
      </c>
      <c r="AB1951">
        <v>1</v>
      </c>
      <c r="AC1951">
        <v>1</v>
      </c>
      <c r="AD1951">
        <v>1</v>
      </c>
      <c r="AE1951">
        <v>1</v>
      </c>
      <c r="AF1951">
        <v>1</v>
      </c>
      <c r="AG1951">
        <v>1</v>
      </c>
      <c r="AH1951">
        <v>1</v>
      </c>
      <c r="AI1951">
        <v>1</v>
      </c>
      <c r="AJ1951">
        <v>1</v>
      </c>
      <c r="AK1951">
        <v>1</v>
      </c>
      <c r="AL1951">
        <v>1</v>
      </c>
    </row>
    <row r="1952" spans="1:38" x14ac:dyDescent="0.3">
      <c r="A1952" t="s">
        <v>791</v>
      </c>
      <c r="B1952">
        <v>6</v>
      </c>
      <c r="C1952">
        <v>2018</v>
      </c>
      <c r="D1952">
        <v>1</v>
      </c>
      <c r="E1952">
        <v>1</v>
      </c>
      <c r="F1952">
        <v>1</v>
      </c>
      <c r="G1952" t="s">
        <v>1707</v>
      </c>
      <c r="H1952">
        <v>0</v>
      </c>
      <c r="I1952">
        <v>1</v>
      </c>
      <c r="J1952">
        <v>1</v>
      </c>
      <c r="K1952">
        <v>1</v>
      </c>
      <c r="L1952">
        <v>1</v>
      </c>
      <c r="M1952">
        <v>1</v>
      </c>
      <c r="N1952">
        <v>1</v>
      </c>
      <c r="O1952">
        <v>1</v>
      </c>
      <c r="P1952">
        <v>1</v>
      </c>
      <c r="Q1952">
        <v>1</v>
      </c>
      <c r="R1952">
        <v>1</v>
      </c>
      <c r="S1952">
        <v>1</v>
      </c>
      <c r="T1952">
        <v>1</v>
      </c>
      <c r="U1952">
        <v>1</v>
      </c>
      <c r="V1952">
        <v>1</v>
      </c>
      <c r="W1952">
        <v>1</v>
      </c>
      <c r="X1952">
        <v>1</v>
      </c>
      <c r="Y1952">
        <v>1</v>
      </c>
      <c r="Z1952">
        <v>1</v>
      </c>
      <c r="AA1952">
        <v>1</v>
      </c>
      <c r="AB1952">
        <v>1</v>
      </c>
      <c r="AC1952">
        <v>1</v>
      </c>
      <c r="AD1952">
        <v>1</v>
      </c>
      <c r="AE1952">
        <v>1</v>
      </c>
      <c r="AF1952">
        <v>1</v>
      </c>
      <c r="AG1952">
        <v>1</v>
      </c>
      <c r="AH1952">
        <v>1</v>
      </c>
      <c r="AI1952">
        <v>1</v>
      </c>
      <c r="AJ1952">
        <v>1</v>
      </c>
      <c r="AK1952">
        <v>1</v>
      </c>
      <c r="AL1952">
        <v>1</v>
      </c>
    </row>
    <row r="1953" spans="1:38" x14ac:dyDescent="0.3">
      <c r="A1953" t="s">
        <v>791</v>
      </c>
      <c r="B1953">
        <v>6</v>
      </c>
      <c r="C1953">
        <v>2019</v>
      </c>
      <c r="D1953">
        <v>1</v>
      </c>
      <c r="E1953">
        <v>1</v>
      </c>
      <c r="F1953">
        <v>1</v>
      </c>
      <c r="G1953" t="s">
        <v>1803</v>
      </c>
      <c r="H1953">
        <v>0</v>
      </c>
      <c r="I1953">
        <v>1</v>
      </c>
      <c r="J1953">
        <v>1</v>
      </c>
      <c r="K1953">
        <v>1</v>
      </c>
      <c r="L1953">
        <v>1</v>
      </c>
      <c r="M1953">
        <v>1</v>
      </c>
      <c r="N1953">
        <v>1</v>
      </c>
      <c r="O1953">
        <v>1</v>
      </c>
      <c r="P1953">
        <v>1</v>
      </c>
      <c r="Q1953">
        <v>1</v>
      </c>
      <c r="R1953">
        <v>1</v>
      </c>
      <c r="S1953">
        <v>1</v>
      </c>
      <c r="T1953">
        <v>1</v>
      </c>
      <c r="U1953">
        <v>1</v>
      </c>
      <c r="V1953">
        <v>1</v>
      </c>
      <c r="W1953">
        <v>1</v>
      </c>
      <c r="X1953">
        <v>1</v>
      </c>
      <c r="Y1953">
        <v>1</v>
      </c>
      <c r="Z1953">
        <v>1</v>
      </c>
      <c r="AA1953">
        <v>1</v>
      </c>
      <c r="AB1953">
        <v>1</v>
      </c>
      <c r="AC1953">
        <v>1</v>
      </c>
      <c r="AD1953">
        <v>1</v>
      </c>
      <c r="AE1953">
        <v>1</v>
      </c>
      <c r="AF1953">
        <v>1</v>
      </c>
      <c r="AG1953">
        <v>1</v>
      </c>
      <c r="AH1953">
        <v>1</v>
      </c>
      <c r="AI1953">
        <v>1</v>
      </c>
      <c r="AJ1953">
        <v>1</v>
      </c>
      <c r="AK1953">
        <v>1</v>
      </c>
      <c r="AL1953">
        <v>1</v>
      </c>
    </row>
    <row r="1954" spans="1:38" x14ac:dyDescent="0.3">
      <c r="A1954" t="s">
        <v>791</v>
      </c>
      <c r="B1954">
        <v>7</v>
      </c>
      <c r="C1954">
        <v>1985</v>
      </c>
      <c r="D1954">
        <v>1</v>
      </c>
      <c r="E1954">
        <v>1</v>
      </c>
      <c r="F1954">
        <v>1</v>
      </c>
      <c r="G1954" t="s">
        <v>804</v>
      </c>
      <c r="H1954">
        <v>0</v>
      </c>
      <c r="I1954">
        <v>0</v>
      </c>
      <c r="J1954">
        <v>1</v>
      </c>
      <c r="K1954">
        <v>1</v>
      </c>
      <c r="L1954">
        <v>1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v>0</v>
      </c>
      <c r="AB1954">
        <v>0</v>
      </c>
      <c r="AC1954">
        <v>0</v>
      </c>
      <c r="AD1954">
        <v>0</v>
      </c>
      <c r="AE1954">
        <v>0</v>
      </c>
      <c r="AF1954">
        <v>0</v>
      </c>
      <c r="AG1954">
        <v>0</v>
      </c>
      <c r="AH1954">
        <v>0</v>
      </c>
      <c r="AI1954">
        <v>0</v>
      </c>
      <c r="AJ1954">
        <v>0</v>
      </c>
      <c r="AK1954">
        <v>0</v>
      </c>
      <c r="AL1954">
        <v>0</v>
      </c>
    </row>
    <row r="1955" spans="1:38" x14ac:dyDescent="0.3">
      <c r="A1955" t="s">
        <v>791</v>
      </c>
      <c r="B1955">
        <v>7</v>
      </c>
      <c r="C1955">
        <v>2018</v>
      </c>
      <c r="D1955">
        <v>1</v>
      </c>
      <c r="E1955">
        <v>1</v>
      </c>
      <c r="F1955">
        <v>1</v>
      </c>
      <c r="G1955" t="s">
        <v>1804</v>
      </c>
      <c r="H1955">
        <v>0</v>
      </c>
      <c r="I1955">
        <v>0</v>
      </c>
      <c r="J1955">
        <v>1</v>
      </c>
      <c r="K1955">
        <v>1</v>
      </c>
      <c r="L1955">
        <v>1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0</v>
      </c>
      <c r="AA1955">
        <v>0</v>
      </c>
      <c r="AB1955">
        <v>0</v>
      </c>
      <c r="AC1955">
        <v>0</v>
      </c>
      <c r="AD1955">
        <v>0</v>
      </c>
      <c r="AE1955">
        <v>0</v>
      </c>
      <c r="AF1955">
        <v>0</v>
      </c>
      <c r="AG1955">
        <v>0</v>
      </c>
      <c r="AH1955">
        <v>0</v>
      </c>
      <c r="AI1955">
        <v>0</v>
      </c>
      <c r="AJ1955">
        <v>0</v>
      </c>
      <c r="AK1955">
        <v>0</v>
      </c>
      <c r="AL1955">
        <v>0</v>
      </c>
    </row>
    <row r="1956" spans="1:38" x14ac:dyDescent="0.3">
      <c r="A1956" t="s">
        <v>791</v>
      </c>
      <c r="B1956">
        <v>8</v>
      </c>
      <c r="C1956">
        <v>1985</v>
      </c>
      <c r="D1956">
        <v>1</v>
      </c>
      <c r="E1956">
        <v>1</v>
      </c>
      <c r="F1956">
        <v>1</v>
      </c>
      <c r="G1956" t="s">
        <v>805</v>
      </c>
      <c r="H1956">
        <v>0</v>
      </c>
      <c r="I1956">
        <v>1</v>
      </c>
      <c r="J1956">
        <v>1</v>
      </c>
      <c r="K1956">
        <v>1</v>
      </c>
      <c r="L1956">
        <v>1</v>
      </c>
      <c r="M1956">
        <v>1</v>
      </c>
      <c r="N1956">
        <v>1</v>
      </c>
      <c r="O1956">
        <v>1</v>
      </c>
      <c r="P1956">
        <v>1</v>
      </c>
      <c r="Q1956">
        <v>1</v>
      </c>
      <c r="R1956">
        <v>1</v>
      </c>
      <c r="S1956">
        <v>1</v>
      </c>
      <c r="T1956">
        <v>1</v>
      </c>
      <c r="U1956">
        <v>1</v>
      </c>
      <c r="V1956">
        <v>1</v>
      </c>
      <c r="W1956">
        <v>1</v>
      </c>
      <c r="X1956">
        <v>1</v>
      </c>
      <c r="Y1956">
        <v>1</v>
      </c>
      <c r="Z1956">
        <v>1</v>
      </c>
      <c r="AA1956">
        <v>1</v>
      </c>
      <c r="AB1956">
        <v>1</v>
      </c>
      <c r="AC1956">
        <v>1</v>
      </c>
      <c r="AD1956">
        <v>1</v>
      </c>
      <c r="AE1956">
        <v>1</v>
      </c>
      <c r="AF1956">
        <v>1</v>
      </c>
      <c r="AG1956">
        <v>1</v>
      </c>
      <c r="AH1956">
        <v>1</v>
      </c>
      <c r="AI1956">
        <v>1</v>
      </c>
      <c r="AJ1956">
        <v>1</v>
      </c>
      <c r="AK1956">
        <v>1</v>
      </c>
      <c r="AL1956">
        <v>1</v>
      </c>
    </row>
    <row r="1957" spans="1:38" x14ac:dyDescent="0.3">
      <c r="A1957" t="s">
        <v>791</v>
      </c>
      <c r="B1957">
        <v>8</v>
      </c>
      <c r="C1957">
        <v>2018</v>
      </c>
      <c r="D1957">
        <v>1</v>
      </c>
      <c r="E1957">
        <v>1</v>
      </c>
      <c r="F1957">
        <v>1</v>
      </c>
      <c r="G1957" t="s">
        <v>1805</v>
      </c>
      <c r="H1957">
        <v>0</v>
      </c>
      <c r="I1957">
        <v>1</v>
      </c>
      <c r="J1957">
        <v>1</v>
      </c>
      <c r="K1957">
        <v>1</v>
      </c>
      <c r="L1957">
        <v>1</v>
      </c>
      <c r="M1957">
        <v>1</v>
      </c>
      <c r="N1957">
        <v>1</v>
      </c>
      <c r="O1957">
        <v>1</v>
      </c>
      <c r="P1957">
        <v>1</v>
      </c>
      <c r="Q1957">
        <v>1</v>
      </c>
      <c r="R1957">
        <v>1</v>
      </c>
      <c r="S1957">
        <v>1</v>
      </c>
      <c r="T1957">
        <v>1</v>
      </c>
      <c r="U1957">
        <v>1</v>
      </c>
      <c r="V1957">
        <v>1</v>
      </c>
      <c r="W1957">
        <v>1</v>
      </c>
      <c r="X1957">
        <v>1</v>
      </c>
      <c r="Y1957">
        <v>1</v>
      </c>
      <c r="Z1957">
        <v>1</v>
      </c>
      <c r="AA1957">
        <v>1</v>
      </c>
      <c r="AB1957">
        <v>1</v>
      </c>
      <c r="AC1957">
        <v>1</v>
      </c>
      <c r="AD1957">
        <v>1</v>
      </c>
      <c r="AE1957">
        <v>1</v>
      </c>
      <c r="AF1957">
        <v>1</v>
      </c>
      <c r="AG1957">
        <v>1</v>
      </c>
      <c r="AH1957">
        <v>1</v>
      </c>
      <c r="AI1957">
        <v>1</v>
      </c>
      <c r="AJ1957">
        <v>1</v>
      </c>
      <c r="AK1957">
        <v>1</v>
      </c>
      <c r="AL1957">
        <v>1</v>
      </c>
    </row>
    <row r="1958" spans="1:38" x14ac:dyDescent="0.3">
      <c r="A1958" t="s">
        <v>791</v>
      </c>
      <c r="B1958">
        <v>9</v>
      </c>
      <c r="C1958">
        <v>1985</v>
      </c>
      <c r="D1958">
        <v>1</v>
      </c>
      <c r="E1958">
        <v>1</v>
      </c>
      <c r="F1958">
        <v>1</v>
      </c>
      <c r="G1958" t="s">
        <v>1571</v>
      </c>
      <c r="H1958">
        <v>0</v>
      </c>
      <c r="I1958">
        <v>1</v>
      </c>
      <c r="J1958">
        <v>1</v>
      </c>
      <c r="K1958">
        <v>1</v>
      </c>
      <c r="L1958">
        <v>1</v>
      </c>
      <c r="M1958">
        <v>1</v>
      </c>
      <c r="N1958">
        <v>1</v>
      </c>
      <c r="O1958">
        <v>1</v>
      </c>
      <c r="P1958">
        <v>1</v>
      </c>
      <c r="Q1958">
        <v>1</v>
      </c>
      <c r="R1958">
        <v>1</v>
      </c>
      <c r="S1958">
        <v>1</v>
      </c>
      <c r="T1958">
        <v>1</v>
      </c>
      <c r="U1958">
        <v>1</v>
      </c>
      <c r="V1958">
        <v>1</v>
      </c>
      <c r="W1958">
        <v>1</v>
      </c>
      <c r="X1958">
        <v>1</v>
      </c>
      <c r="Y1958">
        <v>1</v>
      </c>
      <c r="Z1958">
        <v>1</v>
      </c>
      <c r="AA1958">
        <v>1</v>
      </c>
      <c r="AB1958">
        <v>1</v>
      </c>
      <c r="AC1958">
        <v>1</v>
      </c>
      <c r="AD1958">
        <v>1</v>
      </c>
      <c r="AE1958">
        <v>1</v>
      </c>
      <c r="AF1958">
        <v>1</v>
      </c>
      <c r="AG1958">
        <v>1</v>
      </c>
      <c r="AH1958">
        <v>1</v>
      </c>
      <c r="AI1958">
        <v>1</v>
      </c>
      <c r="AJ1958">
        <v>1</v>
      </c>
      <c r="AK1958">
        <v>1</v>
      </c>
      <c r="AL1958">
        <v>1</v>
      </c>
    </row>
    <row r="1959" spans="1:38" x14ac:dyDescent="0.3">
      <c r="A1959" t="s">
        <v>791</v>
      </c>
      <c r="B1959">
        <v>9</v>
      </c>
      <c r="C1959">
        <v>2018</v>
      </c>
      <c r="D1959">
        <v>1</v>
      </c>
      <c r="E1959">
        <v>1</v>
      </c>
      <c r="F1959">
        <v>1</v>
      </c>
      <c r="G1959" t="s">
        <v>1806</v>
      </c>
      <c r="H1959">
        <v>0</v>
      </c>
      <c r="I1959">
        <v>1</v>
      </c>
      <c r="J1959">
        <v>1</v>
      </c>
      <c r="K1959">
        <v>1</v>
      </c>
      <c r="L1959">
        <v>1</v>
      </c>
      <c r="M1959">
        <v>1</v>
      </c>
      <c r="N1959">
        <v>1</v>
      </c>
      <c r="O1959">
        <v>1</v>
      </c>
      <c r="P1959">
        <v>1</v>
      </c>
      <c r="Q1959">
        <v>1</v>
      </c>
      <c r="R1959">
        <v>1</v>
      </c>
      <c r="S1959">
        <v>1</v>
      </c>
      <c r="T1959">
        <v>1</v>
      </c>
      <c r="U1959">
        <v>1</v>
      </c>
      <c r="V1959">
        <v>1</v>
      </c>
      <c r="W1959">
        <v>1</v>
      </c>
      <c r="X1959">
        <v>1</v>
      </c>
      <c r="Y1959">
        <v>1</v>
      </c>
      <c r="Z1959">
        <v>1</v>
      </c>
      <c r="AA1959">
        <v>1</v>
      </c>
      <c r="AB1959">
        <v>1</v>
      </c>
      <c r="AC1959">
        <v>1</v>
      </c>
      <c r="AD1959">
        <v>1</v>
      </c>
      <c r="AE1959">
        <v>1</v>
      </c>
      <c r="AF1959">
        <v>1</v>
      </c>
      <c r="AG1959">
        <v>1</v>
      </c>
      <c r="AH1959">
        <v>1</v>
      </c>
      <c r="AI1959">
        <v>1</v>
      </c>
      <c r="AJ1959">
        <v>1</v>
      </c>
      <c r="AK1959">
        <v>1</v>
      </c>
      <c r="AL1959">
        <v>1</v>
      </c>
    </row>
    <row r="1960" spans="1:38" x14ac:dyDescent="0.3">
      <c r="A1960" t="s">
        <v>806</v>
      </c>
      <c r="B1960" t="s">
        <v>103</v>
      </c>
      <c r="C1960">
        <v>1982</v>
      </c>
      <c r="D1960">
        <v>1</v>
      </c>
      <c r="E1960">
        <v>1</v>
      </c>
      <c r="F1960">
        <v>1</v>
      </c>
      <c r="G1960" t="s">
        <v>807</v>
      </c>
      <c r="H1960">
        <v>0</v>
      </c>
      <c r="I1960">
        <v>0</v>
      </c>
      <c r="J1960">
        <v>0</v>
      </c>
      <c r="K1960">
        <v>0</v>
      </c>
      <c r="L1960">
        <v>3.2867899999999999E-2</v>
      </c>
      <c r="M1960">
        <v>0.16573599999999999</v>
      </c>
      <c r="N1960">
        <v>0.463362</v>
      </c>
      <c r="O1960">
        <v>0.85394599999999998</v>
      </c>
      <c r="P1960">
        <v>1.2412700000000001</v>
      </c>
      <c r="Q1960">
        <v>1.5986</v>
      </c>
      <c r="R1960">
        <v>1.93425</v>
      </c>
      <c r="S1960">
        <v>2.2574200000000002</v>
      </c>
      <c r="T1960">
        <v>2.57179</v>
      </c>
      <c r="U1960">
        <v>2.8776199999999998</v>
      </c>
      <c r="V1960">
        <v>3.1738200000000001</v>
      </c>
      <c r="W1960">
        <v>3.45905</v>
      </c>
      <c r="X1960">
        <v>3.7321300000000002</v>
      </c>
      <c r="Y1960">
        <v>3.9921799999999998</v>
      </c>
      <c r="Z1960">
        <v>4.2386100000000004</v>
      </c>
      <c r="AA1960">
        <v>4.4711499999999997</v>
      </c>
      <c r="AB1960">
        <v>4.68973</v>
      </c>
      <c r="AC1960">
        <v>4.8944900000000002</v>
      </c>
      <c r="AD1960">
        <v>5.0856399999999997</v>
      </c>
      <c r="AE1960">
        <v>5.2635199999999998</v>
      </c>
      <c r="AF1960">
        <v>5.4284699999999999</v>
      </c>
      <c r="AG1960">
        <v>5.5809100000000003</v>
      </c>
      <c r="AH1960">
        <v>5.7212899999999998</v>
      </c>
      <c r="AI1960">
        <v>5.8501099999999999</v>
      </c>
      <c r="AJ1960">
        <v>5.9679200000000003</v>
      </c>
      <c r="AK1960">
        <v>6.0720400000000003</v>
      </c>
      <c r="AL1960">
        <v>6.3067099999999998</v>
      </c>
    </row>
    <row r="1961" spans="1:38" x14ac:dyDescent="0.3">
      <c r="A1961" t="s">
        <v>808</v>
      </c>
      <c r="B1961">
        <v>1</v>
      </c>
      <c r="C1961">
        <v>1982</v>
      </c>
      <c r="D1961">
        <v>1</v>
      </c>
      <c r="E1961">
        <v>1</v>
      </c>
      <c r="F1961">
        <v>1</v>
      </c>
      <c r="G1961" t="s">
        <v>809</v>
      </c>
      <c r="H1961">
        <v>0</v>
      </c>
      <c r="I1961" s="2">
        <v>7.9366299999999997E-9</v>
      </c>
      <c r="J1961" s="2">
        <v>1.34802E-5</v>
      </c>
      <c r="K1961">
        <v>2.1354899999999999E-3</v>
      </c>
      <c r="L1961">
        <v>4.9663600000000002E-2</v>
      </c>
      <c r="M1961">
        <v>0.29003499999999999</v>
      </c>
      <c r="N1961">
        <v>0.66572399999999998</v>
      </c>
      <c r="O1961">
        <v>0.89530500000000002</v>
      </c>
      <c r="P1961">
        <v>0.94981800000000005</v>
      </c>
      <c r="Q1961">
        <v>0.92449099999999995</v>
      </c>
      <c r="R1961">
        <v>0.87029500000000004</v>
      </c>
      <c r="S1961">
        <v>0.80552400000000002</v>
      </c>
      <c r="T1961">
        <v>0.73821599999999998</v>
      </c>
      <c r="U1961">
        <v>0.67279900000000004</v>
      </c>
      <c r="V1961">
        <v>0.61174300000000004</v>
      </c>
      <c r="W1961">
        <v>0.55625100000000005</v>
      </c>
      <c r="X1961">
        <v>0.50670999999999999</v>
      </c>
      <c r="Y1961">
        <v>0.46301300000000001</v>
      </c>
      <c r="Z1961">
        <v>0.42477999999999999</v>
      </c>
      <c r="AA1961">
        <v>0.39150200000000002</v>
      </c>
      <c r="AB1961">
        <v>0.36263200000000001</v>
      </c>
      <c r="AC1961">
        <v>0.33763100000000001</v>
      </c>
      <c r="AD1961">
        <v>0.31600200000000001</v>
      </c>
      <c r="AE1961">
        <v>0.297296</v>
      </c>
      <c r="AF1961">
        <v>0.28111999999999998</v>
      </c>
      <c r="AG1961">
        <v>0.26712900000000001</v>
      </c>
      <c r="AH1961">
        <v>0.25502999999999998</v>
      </c>
      <c r="AI1961">
        <v>0.24456800000000001</v>
      </c>
      <c r="AJ1961">
        <v>0.23491400000000001</v>
      </c>
      <c r="AK1961">
        <v>0.225854</v>
      </c>
      <c r="AL1961">
        <v>0.206506</v>
      </c>
    </row>
    <row r="1962" spans="1:38" x14ac:dyDescent="0.3">
      <c r="A1962" t="s">
        <v>810</v>
      </c>
      <c r="B1962">
        <v>1</v>
      </c>
      <c r="C1962">
        <v>1982</v>
      </c>
      <c r="D1962">
        <v>1</v>
      </c>
      <c r="E1962">
        <v>1</v>
      </c>
      <c r="F1962">
        <v>1</v>
      </c>
      <c r="G1962" t="s">
        <v>811</v>
      </c>
      <c r="H1962">
        <v>1.0083399999999999E-2</v>
      </c>
      <c r="I1962">
        <v>0.15074199999999999</v>
      </c>
      <c r="J1962">
        <v>0.38920300000000002</v>
      </c>
      <c r="K1962">
        <v>0.54470499999999999</v>
      </c>
      <c r="L1962">
        <v>0.70552300000000001</v>
      </c>
      <c r="M1962">
        <v>0.86744699999999997</v>
      </c>
      <c r="N1962">
        <v>1.0417099999999999</v>
      </c>
      <c r="O1962">
        <v>1.2516799999999999</v>
      </c>
      <c r="P1962">
        <v>1.50335</v>
      </c>
      <c r="Q1962">
        <v>1.77979</v>
      </c>
      <c r="R1962">
        <v>2.0636100000000002</v>
      </c>
      <c r="S1962">
        <v>2.3452500000000001</v>
      </c>
      <c r="T1962">
        <v>2.6196600000000001</v>
      </c>
      <c r="U1962">
        <v>2.8836499999999998</v>
      </c>
      <c r="V1962">
        <v>3.1349999999999998</v>
      </c>
      <c r="W1962">
        <v>3.37216</v>
      </c>
      <c r="X1962">
        <v>3.59416</v>
      </c>
      <c r="Y1962">
        <v>3.8004500000000001</v>
      </c>
      <c r="Z1962">
        <v>3.9908700000000001</v>
      </c>
      <c r="AA1962">
        <v>4.1654999999999998</v>
      </c>
      <c r="AB1962">
        <v>4.3247099999999996</v>
      </c>
      <c r="AC1962">
        <v>4.4689800000000002</v>
      </c>
      <c r="AD1962">
        <v>4.5989500000000003</v>
      </c>
      <c r="AE1962">
        <v>4.7153600000000004</v>
      </c>
      <c r="AF1962">
        <v>4.8189799999999998</v>
      </c>
      <c r="AG1962">
        <v>4.9106399999999999</v>
      </c>
      <c r="AH1962">
        <v>4.9911599999999998</v>
      </c>
      <c r="AI1962">
        <v>5.06135</v>
      </c>
      <c r="AJ1962">
        <v>5.1358600000000001</v>
      </c>
      <c r="AK1962">
        <v>5.2166399999999999</v>
      </c>
      <c r="AL1962">
        <v>5.4001999999999999</v>
      </c>
    </row>
    <row r="1963" spans="1:38" x14ac:dyDescent="0.3">
      <c r="A1963" t="s">
        <v>808</v>
      </c>
      <c r="B1963">
        <v>2</v>
      </c>
      <c r="C1963">
        <v>1982</v>
      </c>
      <c r="D1963">
        <v>1</v>
      </c>
      <c r="E1963">
        <v>1</v>
      </c>
      <c r="F1963">
        <v>1</v>
      </c>
      <c r="G1963" t="s">
        <v>812</v>
      </c>
      <c r="H1963">
        <v>0</v>
      </c>
      <c r="I1963" s="2">
        <v>1.9447E-13</v>
      </c>
      <c r="J1963" s="2">
        <v>1.9324799999999998E-8</v>
      </c>
      <c r="K1963" s="2">
        <v>9.7519899999999994E-5</v>
      </c>
      <c r="L1963">
        <v>1.60252E-2</v>
      </c>
      <c r="M1963">
        <v>0.21352099999999999</v>
      </c>
      <c r="N1963">
        <v>0.63539100000000004</v>
      </c>
      <c r="O1963">
        <v>0.90395499999999995</v>
      </c>
      <c r="P1963">
        <v>0.98241100000000003</v>
      </c>
      <c r="Q1963">
        <v>0.99724199999999996</v>
      </c>
      <c r="R1963">
        <v>0.99956900000000004</v>
      </c>
      <c r="S1963">
        <v>0.99992599999999998</v>
      </c>
      <c r="T1963">
        <v>0.99998500000000001</v>
      </c>
      <c r="U1963">
        <v>0.999996</v>
      </c>
      <c r="V1963">
        <v>0.99999899999999997</v>
      </c>
      <c r="W1963">
        <v>1</v>
      </c>
      <c r="X1963">
        <v>1</v>
      </c>
      <c r="Y1963">
        <v>1</v>
      </c>
      <c r="Z1963">
        <v>1</v>
      </c>
      <c r="AA1963">
        <v>1</v>
      </c>
      <c r="AB1963">
        <v>1</v>
      </c>
      <c r="AC1963">
        <v>1</v>
      </c>
      <c r="AD1963">
        <v>1</v>
      </c>
      <c r="AE1963">
        <v>1</v>
      </c>
      <c r="AF1963">
        <v>1</v>
      </c>
      <c r="AG1963">
        <v>1</v>
      </c>
      <c r="AH1963">
        <v>1</v>
      </c>
      <c r="AI1963">
        <v>1</v>
      </c>
      <c r="AJ1963">
        <v>1</v>
      </c>
      <c r="AK1963">
        <v>1</v>
      </c>
      <c r="AL1963">
        <v>1</v>
      </c>
    </row>
    <row r="1964" spans="1:38" x14ac:dyDescent="0.3">
      <c r="A1964" t="s">
        <v>810</v>
      </c>
      <c r="B1964">
        <v>2</v>
      </c>
      <c r="C1964">
        <v>1982</v>
      </c>
      <c r="D1964">
        <v>1</v>
      </c>
      <c r="E1964">
        <v>1</v>
      </c>
      <c r="F1964">
        <v>1</v>
      </c>
      <c r="G1964" t="s">
        <v>813</v>
      </c>
      <c r="H1964">
        <v>0.13836399999999999</v>
      </c>
      <c r="I1964">
        <v>0.32993099999999997</v>
      </c>
      <c r="J1964">
        <v>0.60707800000000001</v>
      </c>
      <c r="K1964">
        <v>0.76846099999999995</v>
      </c>
      <c r="L1964">
        <v>0.85340899999999997</v>
      </c>
      <c r="M1964">
        <v>0.94052899999999995</v>
      </c>
      <c r="N1964">
        <v>1.0661799999999999</v>
      </c>
      <c r="O1964">
        <v>1.25901</v>
      </c>
      <c r="P1964">
        <v>1.51668</v>
      </c>
      <c r="Q1964">
        <v>1.8103899999999999</v>
      </c>
      <c r="R1964">
        <v>2.1170499999999999</v>
      </c>
      <c r="S1964">
        <v>2.4258199999999999</v>
      </c>
      <c r="T1964">
        <v>2.7313399999999999</v>
      </c>
      <c r="U1964">
        <v>3.03017</v>
      </c>
      <c r="V1964">
        <v>3.3198099999999999</v>
      </c>
      <c r="W1964">
        <v>3.5983999999999998</v>
      </c>
      <c r="X1964">
        <v>3.8646500000000001</v>
      </c>
      <c r="Y1964">
        <v>4.1176899999999996</v>
      </c>
      <c r="Z1964">
        <v>4.3570399999999996</v>
      </c>
      <c r="AA1964">
        <v>4.5824999999999996</v>
      </c>
      <c r="AB1964">
        <v>4.7940800000000001</v>
      </c>
      <c r="AC1964">
        <v>4.9919500000000001</v>
      </c>
      <c r="AD1964">
        <v>5.1763899999999996</v>
      </c>
      <c r="AE1964">
        <v>5.3477199999999998</v>
      </c>
      <c r="AF1964">
        <v>5.5063500000000003</v>
      </c>
      <c r="AG1964">
        <v>5.6526899999999998</v>
      </c>
      <c r="AH1964">
        <v>5.78721</v>
      </c>
      <c r="AI1964">
        <v>5.91045</v>
      </c>
      <c r="AJ1964">
        <v>6.0212300000000001</v>
      </c>
      <c r="AK1964">
        <v>6.1207500000000001</v>
      </c>
      <c r="AL1964">
        <v>6.3448200000000003</v>
      </c>
    </row>
    <row r="1965" spans="1:38" x14ac:dyDescent="0.3">
      <c r="A1965" t="s">
        <v>808</v>
      </c>
      <c r="B1965">
        <v>3</v>
      </c>
      <c r="C1965">
        <v>1982</v>
      </c>
      <c r="D1965">
        <v>1</v>
      </c>
      <c r="E1965">
        <v>1</v>
      </c>
      <c r="F1965">
        <v>1</v>
      </c>
      <c r="G1965" t="s">
        <v>814</v>
      </c>
      <c r="H1965">
        <v>0</v>
      </c>
      <c r="I1965" s="2">
        <v>8.8442700000000004E-8</v>
      </c>
      <c r="J1965" s="2">
        <v>1.22943E-5</v>
      </c>
      <c r="K1965">
        <v>7.83664E-4</v>
      </c>
      <c r="L1965">
        <v>2.2161299999999998E-2</v>
      </c>
      <c r="M1965">
        <v>0.18355299999999999</v>
      </c>
      <c r="N1965">
        <v>0.53240299999999996</v>
      </c>
      <c r="O1965">
        <v>0.82188499999999998</v>
      </c>
      <c r="P1965">
        <v>0.94855699999999998</v>
      </c>
      <c r="Q1965">
        <v>0.98688699999999996</v>
      </c>
      <c r="R1965">
        <v>0.99668999999999996</v>
      </c>
      <c r="S1965">
        <v>0.99911000000000005</v>
      </c>
      <c r="T1965">
        <v>0.99973500000000004</v>
      </c>
      <c r="U1965">
        <v>0.99991099999999999</v>
      </c>
      <c r="V1965">
        <v>0.99996600000000002</v>
      </c>
      <c r="W1965">
        <v>0.99998500000000001</v>
      </c>
      <c r="X1965">
        <v>0.99999300000000002</v>
      </c>
      <c r="Y1965">
        <v>0.999996</v>
      </c>
      <c r="Z1965">
        <v>0.99999800000000005</v>
      </c>
      <c r="AA1965">
        <v>0.99999899999999997</v>
      </c>
      <c r="AB1965">
        <v>0.99999899999999997</v>
      </c>
      <c r="AC1965">
        <v>0.99999899999999997</v>
      </c>
      <c r="AD1965">
        <v>0.99999899999999997</v>
      </c>
      <c r="AE1965">
        <v>0.99999899999999997</v>
      </c>
      <c r="AF1965">
        <v>0.99999899999999997</v>
      </c>
      <c r="AG1965">
        <v>0.99999899999999997</v>
      </c>
      <c r="AH1965">
        <v>0.99999899999999997</v>
      </c>
      <c r="AI1965">
        <v>0.99999899999999997</v>
      </c>
      <c r="AJ1965">
        <v>0.99999899999999997</v>
      </c>
      <c r="AK1965">
        <v>1</v>
      </c>
      <c r="AL1965">
        <v>1</v>
      </c>
    </row>
    <row r="1966" spans="1:38" x14ac:dyDescent="0.3">
      <c r="A1966" t="s">
        <v>810</v>
      </c>
      <c r="B1966">
        <v>3</v>
      </c>
      <c r="C1966">
        <v>1982</v>
      </c>
      <c r="D1966">
        <v>1</v>
      </c>
      <c r="E1966">
        <v>1</v>
      </c>
      <c r="F1966">
        <v>1</v>
      </c>
      <c r="G1966" t="s">
        <v>815</v>
      </c>
      <c r="H1966">
        <v>3.8933599999999999E-2</v>
      </c>
      <c r="I1966">
        <v>0.133521</v>
      </c>
      <c r="J1966">
        <v>0.30696800000000002</v>
      </c>
      <c r="K1966">
        <v>0.53575499999999998</v>
      </c>
      <c r="L1966">
        <v>0.74839199999999995</v>
      </c>
      <c r="M1966">
        <v>0.91515100000000005</v>
      </c>
      <c r="N1966">
        <v>1.08142</v>
      </c>
      <c r="O1966">
        <v>1.2836099999999999</v>
      </c>
      <c r="P1966">
        <v>1.5329200000000001</v>
      </c>
      <c r="Q1966">
        <v>1.81759</v>
      </c>
      <c r="R1966">
        <v>2.11971</v>
      </c>
      <c r="S1966">
        <v>2.4267599999999998</v>
      </c>
      <c r="T1966">
        <v>2.7316799999999999</v>
      </c>
      <c r="U1966">
        <v>3.0303100000000001</v>
      </c>
      <c r="V1966">
        <v>3.3198699999999999</v>
      </c>
      <c r="W1966">
        <v>3.59843</v>
      </c>
      <c r="X1966">
        <v>3.8646699999999998</v>
      </c>
      <c r="Y1966">
        <v>4.1177000000000001</v>
      </c>
      <c r="Z1966">
        <v>4.3570500000000001</v>
      </c>
      <c r="AA1966">
        <v>4.5824999999999996</v>
      </c>
      <c r="AB1966">
        <v>4.7940800000000001</v>
      </c>
      <c r="AC1966">
        <v>4.9919500000000001</v>
      </c>
      <c r="AD1966">
        <v>5.1763899999999996</v>
      </c>
      <c r="AE1966">
        <v>5.3477300000000003</v>
      </c>
      <c r="AF1966">
        <v>5.5063500000000003</v>
      </c>
      <c r="AG1966">
        <v>5.6526899999999998</v>
      </c>
      <c r="AH1966">
        <v>5.78721</v>
      </c>
      <c r="AI1966">
        <v>5.91045</v>
      </c>
      <c r="AJ1966">
        <v>6.0212399999999997</v>
      </c>
      <c r="AK1966">
        <v>6.1207500000000001</v>
      </c>
      <c r="AL1966">
        <v>6.3448200000000003</v>
      </c>
    </row>
    <row r="1967" spans="1:38" x14ac:dyDescent="0.3">
      <c r="A1967" t="s">
        <v>808</v>
      </c>
      <c r="B1967">
        <v>4</v>
      </c>
      <c r="C1967">
        <v>1982</v>
      </c>
      <c r="D1967">
        <v>1</v>
      </c>
      <c r="E1967">
        <v>1</v>
      </c>
      <c r="F1967">
        <v>1</v>
      </c>
      <c r="G1967" t="s">
        <v>816</v>
      </c>
      <c r="H1967">
        <v>0</v>
      </c>
      <c r="I1967">
        <v>1.0703399999999999E-3</v>
      </c>
      <c r="J1967">
        <v>2.1484300000000001E-2</v>
      </c>
      <c r="K1967">
        <v>0.13211200000000001</v>
      </c>
      <c r="L1967">
        <v>0.40218399999999999</v>
      </c>
      <c r="M1967">
        <v>0.72536900000000004</v>
      </c>
      <c r="N1967">
        <v>0.92127999999999999</v>
      </c>
      <c r="O1967">
        <v>0.98361399999999999</v>
      </c>
      <c r="P1967">
        <v>0.99309400000000003</v>
      </c>
      <c r="Q1967">
        <v>0.98968999999999996</v>
      </c>
      <c r="R1967">
        <v>0.98300200000000004</v>
      </c>
      <c r="S1967">
        <v>0.97497699999999998</v>
      </c>
      <c r="T1967">
        <v>0.96624600000000005</v>
      </c>
      <c r="U1967">
        <v>0.95717699999999994</v>
      </c>
      <c r="V1967">
        <v>0.94803099999999996</v>
      </c>
      <c r="W1967">
        <v>0.93899699999999997</v>
      </c>
      <c r="X1967">
        <v>0.93021100000000001</v>
      </c>
      <c r="Y1967">
        <v>0.921767</v>
      </c>
      <c r="Z1967">
        <v>0.91372500000000001</v>
      </c>
      <c r="AA1967">
        <v>0.90612300000000001</v>
      </c>
      <c r="AB1967">
        <v>0.89897899999999997</v>
      </c>
      <c r="AC1967">
        <v>0.89229899999999995</v>
      </c>
      <c r="AD1967">
        <v>0.88608200000000004</v>
      </c>
      <c r="AE1967">
        <v>0.88031899999999996</v>
      </c>
      <c r="AF1967">
        <v>0.87499800000000005</v>
      </c>
      <c r="AG1967">
        <v>0.87010399999999999</v>
      </c>
      <c r="AH1967">
        <v>0.865618</v>
      </c>
      <c r="AI1967">
        <v>0.86152200000000001</v>
      </c>
      <c r="AJ1967">
        <v>0.85784000000000005</v>
      </c>
      <c r="AK1967">
        <v>0.85452700000000004</v>
      </c>
      <c r="AL1967">
        <v>0.84708700000000003</v>
      </c>
    </row>
    <row r="1968" spans="1:38" x14ac:dyDescent="0.3">
      <c r="A1968" t="s">
        <v>810</v>
      </c>
      <c r="B1968">
        <v>4</v>
      </c>
      <c r="C1968">
        <v>1982</v>
      </c>
      <c r="D1968">
        <v>1</v>
      </c>
      <c r="E1968">
        <v>1</v>
      </c>
      <c r="F1968">
        <v>1</v>
      </c>
      <c r="G1968" t="s">
        <v>817</v>
      </c>
      <c r="H1968">
        <v>3.3670100000000001E-2</v>
      </c>
      <c r="I1968">
        <v>0.102828</v>
      </c>
      <c r="J1968">
        <v>0.21950800000000001</v>
      </c>
      <c r="K1968">
        <v>0.36700500000000003</v>
      </c>
      <c r="L1968">
        <v>0.542404</v>
      </c>
      <c r="M1968">
        <v>0.73897000000000002</v>
      </c>
      <c r="N1968">
        <v>0.96111800000000003</v>
      </c>
      <c r="O1968">
        <v>1.2182200000000001</v>
      </c>
      <c r="P1968">
        <v>1.50379</v>
      </c>
      <c r="Q1968">
        <v>1.80437</v>
      </c>
      <c r="R1968">
        <v>2.11076</v>
      </c>
      <c r="S1968">
        <v>2.4173</v>
      </c>
      <c r="T1968">
        <v>2.7198899999999999</v>
      </c>
      <c r="U1968">
        <v>3.0153400000000001</v>
      </c>
      <c r="V1968">
        <v>3.3012100000000002</v>
      </c>
      <c r="W1968">
        <v>3.5757099999999999</v>
      </c>
      <c r="X1968">
        <v>3.8375300000000001</v>
      </c>
      <c r="Y1968">
        <v>4.0858600000000003</v>
      </c>
      <c r="Z1968">
        <v>4.3202199999999999</v>
      </c>
      <c r="AA1968">
        <v>4.5404400000000003</v>
      </c>
      <c r="AB1968">
        <v>4.7465900000000003</v>
      </c>
      <c r="AC1968">
        <v>4.93886</v>
      </c>
      <c r="AD1968">
        <v>5.1175800000000002</v>
      </c>
      <c r="AE1968">
        <v>5.2831599999999996</v>
      </c>
      <c r="AF1968">
        <v>5.4360499999999998</v>
      </c>
      <c r="AG1968">
        <v>5.57674</v>
      </c>
      <c r="AH1968">
        <v>5.7057700000000002</v>
      </c>
      <c r="AI1968">
        <v>5.82369</v>
      </c>
      <c r="AJ1968">
        <v>5.9310999999999998</v>
      </c>
      <c r="AK1968">
        <v>6.0292000000000003</v>
      </c>
      <c r="AL1968">
        <v>6.2504900000000001</v>
      </c>
    </row>
    <row r="1969" spans="1:38" x14ac:dyDescent="0.3">
      <c r="A1969" t="s">
        <v>808</v>
      </c>
      <c r="B1969">
        <v>5</v>
      </c>
      <c r="C1969">
        <v>1982</v>
      </c>
      <c r="D1969">
        <v>1</v>
      </c>
      <c r="E1969">
        <v>1</v>
      </c>
      <c r="F1969">
        <v>1</v>
      </c>
      <c r="G1969" t="s">
        <v>818</v>
      </c>
      <c r="H1969">
        <v>0</v>
      </c>
      <c r="I1969">
        <v>1.0703399999999999E-3</v>
      </c>
      <c r="J1969">
        <v>2.1484300000000001E-2</v>
      </c>
      <c r="K1969">
        <v>0.13211200000000001</v>
      </c>
      <c r="L1969">
        <v>0.40218399999999999</v>
      </c>
      <c r="M1969">
        <v>0.72536900000000004</v>
      </c>
      <c r="N1969">
        <v>0.92127999999999999</v>
      </c>
      <c r="O1969">
        <v>0.98361399999999999</v>
      </c>
      <c r="P1969">
        <v>0.99309400000000003</v>
      </c>
      <c r="Q1969">
        <v>0.98968999999999996</v>
      </c>
      <c r="R1969">
        <v>0.98300200000000004</v>
      </c>
      <c r="S1969">
        <v>0.97497699999999998</v>
      </c>
      <c r="T1969">
        <v>0.96624600000000005</v>
      </c>
      <c r="U1969">
        <v>0.95717699999999994</v>
      </c>
      <c r="V1969">
        <v>0.94803099999999996</v>
      </c>
      <c r="W1969">
        <v>0.93899699999999997</v>
      </c>
      <c r="X1969">
        <v>0.93021100000000001</v>
      </c>
      <c r="Y1969">
        <v>0.921767</v>
      </c>
      <c r="Z1969">
        <v>0.91372500000000001</v>
      </c>
      <c r="AA1969">
        <v>0.90612300000000001</v>
      </c>
      <c r="AB1969">
        <v>0.89897899999999997</v>
      </c>
      <c r="AC1969">
        <v>0.89229899999999995</v>
      </c>
      <c r="AD1969">
        <v>0.88608200000000004</v>
      </c>
      <c r="AE1969">
        <v>0.88031899999999996</v>
      </c>
      <c r="AF1969">
        <v>0.87499800000000005</v>
      </c>
      <c r="AG1969">
        <v>0.87010399999999999</v>
      </c>
      <c r="AH1969">
        <v>0.865618</v>
      </c>
      <c r="AI1969">
        <v>0.86152200000000001</v>
      </c>
      <c r="AJ1969">
        <v>0.85784000000000005</v>
      </c>
      <c r="AK1969">
        <v>0.85452700000000004</v>
      </c>
      <c r="AL1969">
        <v>0.84708700000000003</v>
      </c>
    </row>
    <row r="1970" spans="1:38" x14ac:dyDescent="0.3">
      <c r="A1970" t="s">
        <v>810</v>
      </c>
      <c r="B1970">
        <v>5</v>
      </c>
      <c r="C1970">
        <v>1982</v>
      </c>
      <c r="D1970">
        <v>1</v>
      </c>
      <c r="E1970">
        <v>1</v>
      </c>
      <c r="F1970">
        <v>1</v>
      </c>
      <c r="G1970" t="s">
        <v>819</v>
      </c>
      <c r="H1970">
        <v>3.3670100000000001E-2</v>
      </c>
      <c r="I1970">
        <v>0.102828</v>
      </c>
      <c r="J1970">
        <v>0.21950800000000001</v>
      </c>
      <c r="K1970">
        <v>0.36700500000000003</v>
      </c>
      <c r="L1970">
        <v>0.542404</v>
      </c>
      <c r="M1970">
        <v>0.73897000000000002</v>
      </c>
      <c r="N1970">
        <v>0.96111800000000003</v>
      </c>
      <c r="O1970">
        <v>1.2182200000000001</v>
      </c>
      <c r="P1970">
        <v>1.50379</v>
      </c>
      <c r="Q1970">
        <v>1.80437</v>
      </c>
      <c r="R1970">
        <v>2.11076</v>
      </c>
      <c r="S1970">
        <v>2.4173</v>
      </c>
      <c r="T1970">
        <v>2.7198899999999999</v>
      </c>
      <c r="U1970">
        <v>3.0153400000000001</v>
      </c>
      <c r="V1970">
        <v>3.3012100000000002</v>
      </c>
      <c r="W1970">
        <v>3.5757099999999999</v>
      </c>
      <c r="X1970">
        <v>3.8375300000000001</v>
      </c>
      <c r="Y1970">
        <v>4.0858600000000003</v>
      </c>
      <c r="Z1970">
        <v>4.3202199999999999</v>
      </c>
      <c r="AA1970">
        <v>4.5404400000000003</v>
      </c>
      <c r="AB1970">
        <v>4.7465900000000003</v>
      </c>
      <c r="AC1970">
        <v>4.93886</v>
      </c>
      <c r="AD1970">
        <v>5.1175800000000002</v>
      </c>
      <c r="AE1970">
        <v>5.2831599999999996</v>
      </c>
      <c r="AF1970">
        <v>5.4360499999999998</v>
      </c>
      <c r="AG1970">
        <v>5.57674</v>
      </c>
      <c r="AH1970">
        <v>5.7057700000000002</v>
      </c>
      <c r="AI1970">
        <v>5.82369</v>
      </c>
      <c r="AJ1970">
        <v>5.9310999999999998</v>
      </c>
      <c r="AK1970">
        <v>6.0292000000000003</v>
      </c>
      <c r="AL1970">
        <v>6.2504900000000001</v>
      </c>
    </row>
    <row r="1971" spans="1:38" x14ac:dyDescent="0.3">
      <c r="A1971" t="s">
        <v>808</v>
      </c>
      <c r="B1971">
        <v>6</v>
      </c>
      <c r="C1971">
        <v>1982</v>
      </c>
      <c r="D1971">
        <v>1</v>
      </c>
      <c r="E1971">
        <v>1</v>
      </c>
      <c r="F1971">
        <v>1</v>
      </c>
      <c r="G1971" t="s">
        <v>820</v>
      </c>
      <c r="H1971">
        <v>0</v>
      </c>
      <c r="I1971">
        <v>8.1927300000000005E-3</v>
      </c>
      <c r="J1971">
        <v>4.5186499999999998E-2</v>
      </c>
      <c r="K1971">
        <v>0.13944300000000001</v>
      </c>
      <c r="L1971">
        <v>0.308392</v>
      </c>
      <c r="M1971">
        <v>0.52603599999999995</v>
      </c>
      <c r="N1971">
        <v>0.73426400000000003</v>
      </c>
      <c r="O1971">
        <v>0.88197599999999998</v>
      </c>
      <c r="P1971">
        <v>0.95832899999999999</v>
      </c>
      <c r="Q1971">
        <v>0.98764399999999997</v>
      </c>
      <c r="R1971">
        <v>0.99662799999999996</v>
      </c>
      <c r="S1971">
        <v>0.99904000000000004</v>
      </c>
      <c r="T1971">
        <v>0.99965599999999999</v>
      </c>
      <c r="U1971">
        <v>0.99981500000000001</v>
      </c>
      <c r="V1971">
        <v>0.99985800000000002</v>
      </c>
      <c r="W1971">
        <v>0.99987099999999995</v>
      </c>
      <c r="X1971">
        <v>0.99987400000000004</v>
      </c>
      <c r="Y1971">
        <v>0.99987599999999999</v>
      </c>
      <c r="Z1971">
        <v>0.99987599999999999</v>
      </c>
      <c r="AA1971">
        <v>0.99987599999999999</v>
      </c>
      <c r="AB1971">
        <v>0.99987599999999999</v>
      </c>
      <c r="AC1971">
        <v>0.99987599999999999</v>
      </c>
      <c r="AD1971">
        <v>0.99987599999999999</v>
      </c>
      <c r="AE1971">
        <v>0.99987599999999999</v>
      </c>
      <c r="AF1971">
        <v>0.99987599999999999</v>
      </c>
      <c r="AG1971">
        <v>0.99987599999999999</v>
      </c>
      <c r="AH1971">
        <v>0.99987599999999999</v>
      </c>
      <c r="AI1971">
        <v>0.99987599999999999</v>
      </c>
      <c r="AJ1971">
        <v>0.99987599999999999</v>
      </c>
      <c r="AK1971">
        <v>0.99987599999999999</v>
      </c>
      <c r="AL1971">
        <v>0.99987700000000002</v>
      </c>
    </row>
    <row r="1972" spans="1:38" x14ac:dyDescent="0.3">
      <c r="A1972" t="s">
        <v>810</v>
      </c>
      <c r="B1972">
        <v>6</v>
      </c>
      <c r="C1972">
        <v>1982</v>
      </c>
      <c r="D1972">
        <v>1</v>
      </c>
      <c r="E1972">
        <v>1</v>
      </c>
      <c r="F1972">
        <v>1</v>
      </c>
      <c r="G1972" t="s">
        <v>821</v>
      </c>
      <c r="H1972">
        <v>1.8754E-2</v>
      </c>
      <c r="I1972">
        <v>7.7080899999999994E-2</v>
      </c>
      <c r="J1972">
        <v>0.18803</v>
      </c>
      <c r="K1972">
        <v>0.33777800000000002</v>
      </c>
      <c r="L1972">
        <v>0.52639899999999995</v>
      </c>
      <c r="M1972">
        <v>0.74613799999999997</v>
      </c>
      <c r="N1972">
        <v>0.98876200000000003</v>
      </c>
      <c r="O1972">
        <v>1.2482899999999999</v>
      </c>
      <c r="P1972">
        <v>1.5241400000000001</v>
      </c>
      <c r="Q1972">
        <v>1.8163100000000001</v>
      </c>
      <c r="R1972">
        <v>2.11965</v>
      </c>
      <c r="S1972">
        <v>2.4267599999999998</v>
      </c>
      <c r="T1972">
        <v>2.7316600000000002</v>
      </c>
      <c r="U1972">
        <v>3.0302899999999999</v>
      </c>
      <c r="V1972">
        <v>3.3198500000000002</v>
      </c>
      <c r="W1972">
        <v>3.59842</v>
      </c>
      <c r="X1972">
        <v>3.8646600000000002</v>
      </c>
      <c r="Y1972">
        <v>4.1177000000000001</v>
      </c>
      <c r="Z1972">
        <v>4.3570399999999996</v>
      </c>
      <c r="AA1972">
        <v>4.5824999999999996</v>
      </c>
      <c r="AB1972">
        <v>4.7940800000000001</v>
      </c>
      <c r="AC1972">
        <v>4.9919500000000001</v>
      </c>
      <c r="AD1972">
        <v>5.1763899999999996</v>
      </c>
      <c r="AE1972">
        <v>5.3477300000000003</v>
      </c>
      <c r="AF1972">
        <v>5.5063500000000003</v>
      </c>
      <c r="AG1972">
        <v>5.6526899999999998</v>
      </c>
      <c r="AH1972">
        <v>5.78721</v>
      </c>
      <c r="AI1972">
        <v>5.91045</v>
      </c>
      <c r="AJ1972">
        <v>6.0212300000000001</v>
      </c>
      <c r="AK1972">
        <v>6.1207500000000001</v>
      </c>
      <c r="AL1972">
        <v>6.3448200000000003</v>
      </c>
    </row>
    <row r="1973" spans="1:38" x14ac:dyDescent="0.3">
      <c r="A1973" t="s">
        <v>806</v>
      </c>
      <c r="B1973" t="s">
        <v>103</v>
      </c>
      <c r="C1973">
        <v>1985</v>
      </c>
      <c r="D1973">
        <v>1</v>
      </c>
      <c r="E1973">
        <v>1</v>
      </c>
      <c r="F1973">
        <v>1</v>
      </c>
      <c r="G1973" t="s">
        <v>822</v>
      </c>
      <c r="H1973">
        <v>0</v>
      </c>
      <c r="I1973">
        <v>0</v>
      </c>
      <c r="J1973">
        <v>0</v>
      </c>
      <c r="K1973">
        <v>0</v>
      </c>
      <c r="L1973">
        <v>3.2867899999999999E-2</v>
      </c>
      <c r="M1973">
        <v>0.16573599999999999</v>
      </c>
      <c r="N1973">
        <v>0.463362</v>
      </c>
      <c r="O1973">
        <v>0.85394599999999998</v>
      </c>
      <c r="P1973">
        <v>1.2412700000000001</v>
      </c>
      <c r="Q1973">
        <v>1.5986</v>
      </c>
      <c r="R1973">
        <v>1.93425</v>
      </c>
      <c r="S1973">
        <v>2.2574200000000002</v>
      </c>
      <c r="T1973">
        <v>2.57179</v>
      </c>
      <c r="U1973">
        <v>2.8776199999999998</v>
      </c>
      <c r="V1973">
        <v>3.1738200000000001</v>
      </c>
      <c r="W1973">
        <v>3.45905</v>
      </c>
      <c r="X1973">
        <v>3.7321300000000002</v>
      </c>
      <c r="Y1973">
        <v>3.9921799999999998</v>
      </c>
      <c r="Z1973">
        <v>4.2386100000000004</v>
      </c>
      <c r="AA1973">
        <v>4.4711499999999997</v>
      </c>
      <c r="AB1973">
        <v>4.68973</v>
      </c>
      <c r="AC1973">
        <v>4.8944900000000002</v>
      </c>
      <c r="AD1973">
        <v>5.0856399999999997</v>
      </c>
      <c r="AE1973">
        <v>5.2635199999999998</v>
      </c>
      <c r="AF1973">
        <v>5.4284699999999999</v>
      </c>
      <c r="AG1973">
        <v>5.5809100000000003</v>
      </c>
      <c r="AH1973">
        <v>5.7212899999999998</v>
      </c>
      <c r="AI1973">
        <v>5.8501099999999999</v>
      </c>
      <c r="AJ1973">
        <v>5.9679200000000003</v>
      </c>
      <c r="AK1973">
        <v>6.0720400000000003</v>
      </c>
      <c r="AL1973">
        <v>6.3067099999999998</v>
      </c>
    </row>
    <row r="1974" spans="1:38" x14ac:dyDescent="0.3">
      <c r="A1974" t="s">
        <v>808</v>
      </c>
      <c r="B1974">
        <v>1</v>
      </c>
      <c r="C1974">
        <v>1985</v>
      </c>
      <c r="D1974">
        <v>1</v>
      </c>
      <c r="E1974">
        <v>1</v>
      </c>
      <c r="F1974">
        <v>1</v>
      </c>
      <c r="G1974" t="s">
        <v>823</v>
      </c>
      <c r="H1974">
        <v>0</v>
      </c>
      <c r="I1974">
        <v>3.3128300000000001E-3</v>
      </c>
      <c r="J1974">
        <v>4.8035599999999998E-2</v>
      </c>
      <c r="K1974">
        <v>0.22831399999999999</v>
      </c>
      <c r="L1974">
        <v>0.55937400000000004</v>
      </c>
      <c r="M1974">
        <v>0.84764200000000001</v>
      </c>
      <c r="N1974">
        <v>0.961391</v>
      </c>
      <c r="O1974">
        <v>0.96040499999999995</v>
      </c>
      <c r="P1974">
        <v>0.91160200000000002</v>
      </c>
      <c r="Q1974">
        <v>0.84170299999999998</v>
      </c>
      <c r="R1974">
        <v>0.76340200000000003</v>
      </c>
      <c r="S1974">
        <v>0.68457900000000005</v>
      </c>
      <c r="T1974">
        <v>0.60999300000000001</v>
      </c>
      <c r="U1974">
        <v>0.542134</v>
      </c>
      <c r="V1974">
        <v>0.48196499999999998</v>
      </c>
      <c r="W1974">
        <v>0.42951499999999998</v>
      </c>
      <c r="X1974">
        <v>0.384297</v>
      </c>
      <c r="Y1974">
        <v>0.345582</v>
      </c>
      <c r="Z1974">
        <v>0.31256899999999999</v>
      </c>
      <c r="AA1974">
        <v>0.28447099999999997</v>
      </c>
      <c r="AB1974">
        <v>0.26057200000000003</v>
      </c>
      <c r="AC1974">
        <v>0.240235</v>
      </c>
      <c r="AD1974">
        <v>0.222914</v>
      </c>
      <c r="AE1974">
        <v>0.20814299999999999</v>
      </c>
      <c r="AF1974">
        <v>0.19553100000000001</v>
      </c>
      <c r="AG1974">
        <v>0.184751</v>
      </c>
      <c r="AH1974">
        <v>0.17552599999999999</v>
      </c>
      <c r="AI1974">
        <v>0.167631</v>
      </c>
      <c r="AJ1974">
        <v>0.160278</v>
      </c>
      <c r="AK1974">
        <v>0.153307</v>
      </c>
      <c r="AL1974">
        <v>0.138575</v>
      </c>
    </row>
    <row r="1975" spans="1:38" x14ac:dyDescent="0.3">
      <c r="A1975" t="s">
        <v>810</v>
      </c>
      <c r="B1975">
        <v>1</v>
      </c>
      <c r="C1975">
        <v>1985</v>
      </c>
      <c r="D1975">
        <v>1</v>
      </c>
      <c r="E1975">
        <v>1</v>
      </c>
      <c r="F1975">
        <v>1</v>
      </c>
      <c r="G1975" t="s">
        <v>824</v>
      </c>
      <c r="H1975">
        <v>3.06524E-2</v>
      </c>
      <c r="I1975">
        <v>9.6751500000000004E-2</v>
      </c>
      <c r="J1975">
        <v>0.209426</v>
      </c>
      <c r="K1975">
        <v>0.35223900000000002</v>
      </c>
      <c r="L1975">
        <v>0.52276500000000004</v>
      </c>
      <c r="M1975">
        <v>0.71741299999999997</v>
      </c>
      <c r="N1975">
        <v>0.94350800000000001</v>
      </c>
      <c r="O1975">
        <v>1.20035</v>
      </c>
      <c r="P1975">
        <v>1.4748000000000001</v>
      </c>
      <c r="Q1975">
        <v>1.75637</v>
      </c>
      <c r="R1975">
        <v>2.0385900000000001</v>
      </c>
      <c r="S1975">
        <v>2.3167200000000001</v>
      </c>
      <c r="T1975">
        <v>2.5870600000000001</v>
      </c>
      <c r="U1975">
        <v>2.8467199999999999</v>
      </c>
      <c r="V1975">
        <v>3.0935800000000002</v>
      </c>
      <c r="W1975">
        <v>3.32613</v>
      </c>
      <c r="X1975">
        <v>3.5434000000000001</v>
      </c>
      <c r="Y1975">
        <v>3.7448899999999998</v>
      </c>
      <c r="Z1975">
        <v>3.9304199999999998</v>
      </c>
      <c r="AA1975">
        <v>4.1001200000000004</v>
      </c>
      <c r="AB1975">
        <v>4.2543499999999996</v>
      </c>
      <c r="AC1975">
        <v>4.3936099999999998</v>
      </c>
      <c r="AD1975">
        <v>4.5185599999999999</v>
      </c>
      <c r="AE1975">
        <v>4.6299200000000003</v>
      </c>
      <c r="AF1975">
        <v>4.7285000000000004</v>
      </c>
      <c r="AG1975">
        <v>4.8151099999999998</v>
      </c>
      <c r="AH1975">
        <v>4.8905799999999999</v>
      </c>
      <c r="AI1975">
        <v>4.9557399999999996</v>
      </c>
      <c r="AJ1975">
        <v>5.02712</v>
      </c>
      <c r="AK1975">
        <v>5.1067400000000003</v>
      </c>
      <c r="AL1975">
        <v>5.2876799999999999</v>
      </c>
    </row>
    <row r="1976" spans="1:38" x14ac:dyDescent="0.3">
      <c r="A1976" t="s">
        <v>808</v>
      </c>
      <c r="B1976">
        <v>2</v>
      </c>
      <c r="C1976">
        <v>1985</v>
      </c>
      <c r="D1976">
        <v>1</v>
      </c>
      <c r="E1976">
        <v>1</v>
      </c>
      <c r="F1976">
        <v>1</v>
      </c>
      <c r="G1976" t="s">
        <v>825</v>
      </c>
      <c r="H1976">
        <v>0</v>
      </c>
      <c r="I1976" s="2">
        <v>7.8587300000000002E-6</v>
      </c>
      <c r="J1976">
        <v>6.0167700000000001E-4</v>
      </c>
      <c r="K1976">
        <v>1.8467000000000001E-2</v>
      </c>
      <c r="L1976">
        <v>0.18110399999999999</v>
      </c>
      <c r="M1976">
        <v>0.56129600000000002</v>
      </c>
      <c r="N1976">
        <v>0.85687599999999997</v>
      </c>
      <c r="O1976">
        <v>0.96616000000000002</v>
      </c>
      <c r="P1976">
        <v>0.99292499999999995</v>
      </c>
      <c r="Q1976">
        <v>0.99849399999999999</v>
      </c>
      <c r="R1976">
        <v>0.99964699999999995</v>
      </c>
      <c r="S1976">
        <v>0.99990599999999996</v>
      </c>
      <c r="T1976">
        <v>0.99997100000000005</v>
      </c>
      <c r="U1976">
        <v>0.99999000000000005</v>
      </c>
      <c r="V1976">
        <v>0.999996</v>
      </c>
      <c r="W1976">
        <v>0.99999800000000005</v>
      </c>
      <c r="X1976">
        <v>0.99999899999999997</v>
      </c>
      <c r="Y1976">
        <v>1</v>
      </c>
      <c r="Z1976">
        <v>1</v>
      </c>
      <c r="AA1976">
        <v>1</v>
      </c>
      <c r="AB1976">
        <v>1</v>
      </c>
      <c r="AC1976">
        <v>1</v>
      </c>
      <c r="AD1976">
        <v>1</v>
      </c>
      <c r="AE1976">
        <v>1</v>
      </c>
      <c r="AF1976">
        <v>1</v>
      </c>
      <c r="AG1976">
        <v>1</v>
      </c>
      <c r="AH1976">
        <v>1</v>
      </c>
      <c r="AI1976">
        <v>1</v>
      </c>
      <c r="AJ1976">
        <v>1</v>
      </c>
      <c r="AK1976">
        <v>1</v>
      </c>
      <c r="AL1976">
        <v>1</v>
      </c>
    </row>
    <row r="1977" spans="1:38" x14ac:dyDescent="0.3">
      <c r="A1977" t="s">
        <v>810</v>
      </c>
      <c r="B1977">
        <v>2</v>
      </c>
      <c r="C1977">
        <v>1985</v>
      </c>
      <c r="D1977">
        <v>1</v>
      </c>
      <c r="E1977">
        <v>1</v>
      </c>
      <c r="F1977">
        <v>1</v>
      </c>
      <c r="G1977" t="s">
        <v>826</v>
      </c>
      <c r="H1977">
        <v>3.3720800000000002E-2</v>
      </c>
      <c r="I1977">
        <v>0.121296</v>
      </c>
      <c r="J1977">
        <v>0.28170099999999998</v>
      </c>
      <c r="K1977">
        <v>0.46624500000000002</v>
      </c>
      <c r="L1977">
        <v>0.62582499999999996</v>
      </c>
      <c r="M1977">
        <v>0.78459199999999996</v>
      </c>
      <c r="N1977">
        <v>0.98081700000000005</v>
      </c>
      <c r="O1977">
        <v>1.22654</v>
      </c>
      <c r="P1977">
        <v>1.5083899999999999</v>
      </c>
      <c r="Q1977">
        <v>1.80887</v>
      </c>
      <c r="R1977">
        <v>2.1168499999999999</v>
      </c>
      <c r="S1977">
        <v>2.4258099999999998</v>
      </c>
      <c r="T1977">
        <v>2.7313499999999999</v>
      </c>
      <c r="U1977">
        <v>3.0301800000000001</v>
      </c>
      <c r="V1977">
        <v>3.3198099999999999</v>
      </c>
      <c r="W1977">
        <v>3.5984099999999999</v>
      </c>
      <c r="X1977">
        <v>3.8646500000000001</v>
      </c>
      <c r="Y1977">
        <v>4.1176899999999996</v>
      </c>
      <c r="Z1977">
        <v>4.3570399999999996</v>
      </c>
      <c r="AA1977">
        <v>4.5824999999999996</v>
      </c>
      <c r="AB1977">
        <v>4.7940800000000001</v>
      </c>
      <c r="AC1977">
        <v>4.9919500000000001</v>
      </c>
      <c r="AD1977">
        <v>5.1763899999999996</v>
      </c>
      <c r="AE1977">
        <v>5.3477300000000003</v>
      </c>
      <c r="AF1977">
        <v>5.5063500000000003</v>
      </c>
      <c r="AG1977">
        <v>5.6526899999999998</v>
      </c>
      <c r="AH1977">
        <v>5.78721</v>
      </c>
      <c r="AI1977">
        <v>5.91045</v>
      </c>
      <c r="AJ1977">
        <v>6.0212300000000001</v>
      </c>
      <c r="AK1977">
        <v>6.1207500000000001</v>
      </c>
      <c r="AL1977">
        <v>6.3448200000000003</v>
      </c>
    </row>
    <row r="1978" spans="1:38" x14ac:dyDescent="0.3">
      <c r="A1978" t="s">
        <v>808</v>
      </c>
      <c r="B1978">
        <v>3</v>
      </c>
      <c r="C1978">
        <v>1985</v>
      </c>
      <c r="D1978">
        <v>1</v>
      </c>
      <c r="E1978">
        <v>1</v>
      </c>
      <c r="F1978">
        <v>1</v>
      </c>
      <c r="G1978" t="s">
        <v>827</v>
      </c>
      <c r="H1978">
        <v>0</v>
      </c>
      <c r="I1978" s="2">
        <v>8.8442700000000004E-8</v>
      </c>
      <c r="J1978" s="2">
        <v>1.22943E-5</v>
      </c>
      <c r="K1978">
        <v>7.83664E-4</v>
      </c>
      <c r="L1978">
        <v>2.2161299999999998E-2</v>
      </c>
      <c r="M1978">
        <v>0.18355299999999999</v>
      </c>
      <c r="N1978">
        <v>0.53240299999999996</v>
      </c>
      <c r="O1978">
        <v>0.82188499999999998</v>
      </c>
      <c r="P1978">
        <v>0.94855699999999998</v>
      </c>
      <c r="Q1978">
        <v>0.98688699999999996</v>
      </c>
      <c r="R1978">
        <v>0.99668999999999996</v>
      </c>
      <c r="S1978">
        <v>0.99911000000000005</v>
      </c>
      <c r="T1978">
        <v>0.99973500000000004</v>
      </c>
      <c r="U1978">
        <v>0.99991099999999999</v>
      </c>
      <c r="V1978">
        <v>0.99996600000000002</v>
      </c>
      <c r="W1978">
        <v>0.99998500000000001</v>
      </c>
      <c r="X1978">
        <v>0.99999300000000002</v>
      </c>
      <c r="Y1978">
        <v>0.999996</v>
      </c>
      <c r="Z1978">
        <v>0.99999800000000005</v>
      </c>
      <c r="AA1978">
        <v>0.99999899999999997</v>
      </c>
      <c r="AB1978">
        <v>0.99999899999999997</v>
      </c>
      <c r="AC1978">
        <v>0.99999899999999997</v>
      </c>
      <c r="AD1978">
        <v>0.99999899999999997</v>
      </c>
      <c r="AE1978">
        <v>0.99999899999999997</v>
      </c>
      <c r="AF1978">
        <v>0.99999899999999997</v>
      </c>
      <c r="AG1978">
        <v>0.99999899999999997</v>
      </c>
      <c r="AH1978">
        <v>0.99999899999999997</v>
      </c>
      <c r="AI1978">
        <v>0.99999899999999997</v>
      </c>
      <c r="AJ1978">
        <v>0.99999899999999997</v>
      </c>
      <c r="AK1978">
        <v>1</v>
      </c>
      <c r="AL1978">
        <v>1</v>
      </c>
    </row>
    <row r="1979" spans="1:38" x14ac:dyDescent="0.3">
      <c r="A1979" t="s">
        <v>810</v>
      </c>
      <c r="B1979">
        <v>3</v>
      </c>
      <c r="C1979">
        <v>1985</v>
      </c>
      <c r="D1979">
        <v>1</v>
      </c>
      <c r="E1979">
        <v>1</v>
      </c>
      <c r="F1979">
        <v>1</v>
      </c>
      <c r="G1979" t="s">
        <v>828</v>
      </c>
      <c r="H1979">
        <v>3.8933599999999999E-2</v>
      </c>
      <c r="I1979">
        <v>0.133521</v>
      </c>
      <c r="J1979">
        <v>0.30696800000000002</v>
      </c>
      <c r="K1979">
        <v>0.53575499999999998</v>
      </c>
      <c r="L1979">
        <v>0.74839199999999995</v>
      </c>
      <c r="M1979">
        <v>0.91515100000000005</v>
      </c>
      <c r="N1979">
        <v>1.08142</v>
      </c>
      <c r="O1979">
        <v>1.2836099999999999</v>
      </c>
      <c r="P1979">
        <v>1.5329200000000001</v>
      </c>
      <c r="Q1979">
        <v>1.81759</v>
      </c>
      <c r="R1979">
        <v>2.11971</v>
      </c>
      <c r="S1979">
        <v>2.4267599999999998</v>
      </c>
      <c r="T1979">
        <v>2.7316799999999999</v>
      </c>
      <c r="U1979">
        <v>3.0303100000000001</v>
      </c>
      <c r="V1979">
        <v>3.3198699999999999</v>
      </c>
      <c r="W1979">
        <v>3.59843</v>
      </c>
      <c r="X1979">
        <v>3.8646699999999998</v>
      </c>
      <c r="Y1979">
        <v>4.1177000000000001</v>
      </c>
      <c r="Z1979">
        <v>4.3570500000000001</v>
      </c>
      <c r="AA1979">
        <v>4.5824999999999996</v>
      </c>
      <c r="AB1979">
        <v>4.7940800000000001</v>
      </c>
      <c r="AC1979">
        <v>4.9919500000000001</v>
      </c>
      <c r="AD1979">
        <v>5.1763899999999996</v>
      </c>
      <c r="AE1979">
        <v>5.3477300000000003</v>
      </c>
      <c r="AF1979">
        <v>5.5063500000000003</v>
      </c>
      <c r="AG1979">
        <v>5.6526899999999998</v>
      </c>
      <c r="AH1979">
        <v>5.78721</v>
      </c>
      <c r="AI1979">
        <v>5.91045</v>
      </c>
      <c r="AJ1979">
        <v>6.0212399999999997</v>
      </c>
      <c r="AK1979">
        <v>6.1207500000000001</v>
      </c>
      <c r="AL1979">
        <v>6.3448200000000003</v>
      </c>
    </row>
    <row r="1980" spans="1:38" x14ac:dyDescent="0.3">
      <c r="A1980" t="s">
        <v>808</v>
      </c>
      <c r="B1980">
        <v>4</v>
      </c>
      <c r="C1980">
        <v>1985</v>
      </c>
      <c r="D1980">
        <v>1</v>
      </c>
      <c r="E1980">
        <v>1</v>
      </c>
      <c r="F1980">
        <v>1</v>
      </c>
      <c r="G1980" t="s">
        <v>829</v>
      </c>
      <c r="H1980">
        <v>0</v>
      </c>
      <c r="I1980">
        <v>1.4546E-2</v>
      </c>
      <c r="J1980">
        <v>5.2434099999999997E-2</v>
      </c>
      <c r="K1980">
        <v>0.12701999999999999</v>
      </c>
      <c r="L1980">
        <v>0.246392</v>
      </c>
      <c r="M1980">
        <v>0.40070499999999998</v>
      </c>
      <c r="N1980">
        <v>0.56703700000000001</v>
      </c>
      <c r="O1980">
        <v>0.719503</v>
      </c>
      <c r="P1980">
        <v>0.838924</v>
      </c>
      <c r="Q1980">
        <v>0.91817899999999997</v>
      </c>
      <c r="R1980">
        <v>0.96258500000000002</v>
      </c>
      <c r="S1980">
        <v>0.98403700000000005</v>
      </c>
      <c r="T1980">
        <v>0.99336599999999997</v>
      </c>
      <c r="U1980">
        <v>0.99720600000000004</v>
      </c>
      <c r="V1980">
        <v>0.99876799999999999</v>
      </c>
      <c r="W1980">
        <v>0.999417</v>
      </c>
      <c r="X1980">
        <v>0.99969799999999998</v>
      </c>
      <c r="Y1980">
        <v>0.99982499999999996</v>
      </c>
      <c r="Z1980">
        <v>0.99988600000000005</v>
      </c>
      <c r="AA1980">
        <v>0.99991600000000003</v>
      </c>
      <c r="AB1980">
        <v>0.99993100000000001</v>
      </c>
      <c r="AC1980">
        <v>0.99993900000000002</v>
      </c>
      <c r="AD1980">
        <v>0.999942</v>
      </c>
      <c r="AE1980">
        <v>0.99994300000000003</v>
      </c>
      <c r="AF1980">
        <v>0.999942</v>
      </c>
      <c r="AG1980">
        <v>0.99994099999999997</v>
      </c>
      <c r="AH1980">
        <v>0.99993900000000002</v>
      </c>
      <c r="AI1980">
        <v>0.99993699999999996</v>
      </c>
      <c r="AJ1980">
        <v>0.99993600000000005</v>
      </c>
      <c r="AK1980">
        <v>0.99993799999999999</v>
      </c>
      <c r="AL1980">
        <v>0.99993900000000002</v>
      </c>
    </row>
    <row r="1981" spans="1:38" x14ac:dyDescent="0.3">
      <c r="A1981" t="s">
        <v>810</v>
      </c>
      <c r="B1981">
        <v>4</v>
      </c>
      <c r="C1981">
        <v>1985</v>
      </c>
      <c r="D1981">
        <v>1</v>
      </c>
      <c r="E1981">
        <v>1</v>
      </c>
      <c r="F1981">
        <v>1</v>
      </c>
      <c r="G1981" t="s">
        <v>830</v>
      </c>
      <c r="H1981">
        <v>1.5474399999999999E-2</v>
      </c>
      <c r="I1981">
        <v>6.9767399999999993E-2</v>
      </c>
      <c r="J1981">
        <v>0.17798900000000001</v>
      </c>
      <c r="K1981">
        <v>0.32710400000000001</v>
      </c>
      <c r="L1981">
        <v>0.518293</v>
      </c>
      <c r="M1981">
        <v>0.74444600000000005</v>
      </c>
      <c r="N1981">
        <v>0.99751900000000004</v>
      </c>
      <c r="O1981">
        <v>1.2695000000000001</v>
      </c>
      <c r="P1981">
        <v>1.5532699999999999</v>
      </c>
      <c r="Q1981">
        <v>1.84406</v>
      </c>
      <c r="R1981">
        <v>2.1398999999999999</v>
      </c>
      <c r="S1981">
        <v>2.43912</v>
      </c>
      <c r="T1981">
        <v>2.73847</v>
      </c>
      <c r="U1981">
        <v>3.0338799999999999</v>
      </c>
      <c r="V1981">
        <v>3.3217500000000002</v>
      </c>
      <c r="W1981">
        <v>3.5994600000000001</v>
      </c>
      <c r="X1981">
        <v>3.8652500000000001</v>
      </c>
      <c r="Y1981">
        <v>4.1180500000000002</v>
      </c>
      <c r="Z1981">
        <v>4.3572699999999998</v>
      </c>
      <c r="AA1981">
        <v>4.5826500000000001</v>
      </c>
      <c r="AB1981">
        <v>4.7941799999999999</v>
      </c>
      <c r="AC1981">
        <v>4.9920299999999997</v>
      </c>
      <c r="AD1981">
        <v>5.17645</v>
      </c>
      <c r="AE1981">
        <v>5.3477699999999997</v>
      </c>
      <c r="AF1981">
        <v>5.5063899999999997</v>
      </c>
      <c r="AG1981">
        <v>5.6527200000000004</v>
      </c>
      <c r="AH1981">
        <v>5.7872399999999997</v>
      </c>
      <c r="AI1981">
        <v>5.9104799999999997</v>
      </c>
      <c r="AJ1981">
        <v>6.0212500000000002</v>
      </c>
      <c r="AK1981">
        <v>6.1207599999999998</v>
      </c>
      <c r="AL1981">
        <v>6.3448099999999998</v>
      </c>
    </row>
    <row r="1982" spans="1:38" x14ac:dyDescent="0.3">
      <c r="A1982" t="s">
        <v>808</v>
      </c>
      <c r="B1982">
        <v>5</v>
      </c>
      <c r="C1982">
        <v>1985</v>
      </c>
      <c r="D1982">
        <v>1</v>
      </c>
      <c r="E1982">
        <v>1</v>
      </c>
      <c r="F1982">
        <v>1</v>
      </c>
      <c r="G1982" t="s">
        <v>831</v>
      </c>
      <c r="H1982">
        <v>0</v>
      </c>
      <c r="I1982">
        <v>1.4546E-2</v>
      </c>
      <c r="J1982">
        <v>5.2434099999999997E-2</v>
      </c>
      <c r="K1982">
        <v>0.12701999999999999</v>
      </c>
      <c r="L1982">
        <v>0.246392</v>
      </c>
      <c r="M1982">
        <v>0.40070499999999998</v>
      </c>
      <c r="N1982">
        <v>0.56703700000000001</v>
      </c>
      <c r="O1982">
        <v>0.719503</v>
      </c>
      <c r="P1982">
        <v>0.838924</v>
      </c>
      <c r="Q1982">
        <v>0.91817899999999997</v>
      </c>
      <c r="R1982">
        <v>0.96258500000000002</v>
      </c>
      <c r="S1982">
        <v>0.98403700000000005</v>
      </c>
      <c r="T1982">
        <v>0.99336599999999997</v>
      </c>
      <c r="U1982">
        <v>0.99720600000000004</v>
      </c>
      <c r="V1982">
        <v>0.99876799999999999</v>
      </c>
      <c r="W1982">
        <v>0.999417</v>
      </c>
      <c r="X1982">
        <v>0.99969799999999998</v>
      </c>
      <c r="Y1982">
        <v>0.99982499999999996</v>
      </c>
      <c r="Z1982">
        <v>0.99988600000000005</v>
      </c>
      <c r="AA1982">
        <v>0.99991600000000003</v>
      </c>
      <c r="AB1982">
        <v>0.99993100000000001</v>
      </c>
      <c r="AC1982">
        <v>0.99993900000000002</v>
      </c>
      <c r="AD1982">
        <v>0.999942</v>
      </c>
      <c r="AE1982">
        <v>0.99994300000000003</v>
      </c>
      <c r="AF1982">
        <v>0.999942</v>
      </c>
      <c r="AG1982">
        <v>0.99994099999999997</v>
      </c>
      <c r="AH1982">
        <v>0.99993900000000002</v>
      </c>
      <c r="AI1982">
        <v>0.99993699999999996</v>
      </c>
      <c r="AJ1982">
        <v>0.99993600000000005</v>
      </c>
      <c r="AK1982">
        <v>0.99993799999999999</v>
      </c>
      <c r="AL1982">
        <v>0.99993900000000002</v>
      </c>
    </row>
    <row r="1983" spans="1:38" x14ac:dyDescent="0.3">
      <c r="A1983" t="s">
        <v>810</v>
      </c>
      <c r="B1983">
        <v>5</v>
      </c>
      <c r="C1983">
        <v>1985</v>
      </c>
      <c r="D1983">
        <v>1</v>
      </c>
      <c r="E1983">
        <v>1</v>
      </c>
      <c r="F1983">
        <v>1</v>
      </c>
      <c r="G1983" t="s">
        <v>832</v>
      </c>
      <c r="H1983">
        <v>1.5474399999999999E-2</v>
      </c>
      <c r="I1983">
        <v>6.9767399999999993E-2</v>
      </c>
      <c r="J1983">
        <v>0.17798900000000001</v>
      </c>
      <c r="K1983">
        <v>0.32710400000000001</v>
      </c>
      <c r="L1983">
        <v>0.518293</v>
      </c>
      <c r="M1983">
        <v>0.74444600000000005</v>
      </c>
      <c r="N1983">
        <v>0.99751900000000004</v>
      </c>
      <c r="O1983">
        <v>1.2695000000000001</v>
      </c>
      <c r="P1983">
        <v>1.5532699999999999</v>
      </c>
      <c r="Q1983">
        <v>1.84406</v>
      </c>
      <c r="R1983">
        <v>2.1398999999999999</v>
      </c>
      <c r="S1983">
        <v>2.43912</v>
      </c>
      <c r="T1983">
        <v>2.73847</v>
      </c>
      <c r="U1983">
        <v>3.0338799999999999</v>
      </c>
      <c r="V1983">
        <v>3.3217500000000002</v>
      </c>
      <c r="W1983">
        <v>3.5994600000000001</v>
      </c>
      <c r="X1983">
        <v>3.8652500000000001</v>
      </c>
      <c r="Y1983">
        <v>4.1180500000000002</v>
      </c>
      <c r="Z1983">
        <v>4.3572699999999998</v>
      </c>
      <c r="AA1983">
        <v>4.5826500000000001</v>
      </c>
      <c r="AB1983">
        <v>4.7941799999999999</v>
      </c>
      <c r="AC1983">
        <v>4.9920299999999997</v>
      </c>
      <c r="AD1983">
        <v>5.17645</v>
      </c>
      <c r="AE1983">
        <v>5.3477699999999997</v>
      </c>
      <c r="AF1983">
        <v>5.5063899999999997</v>
      </c>
      <c r="AG1983">
        <v>5.6527200000000004</v>
      </c>
      <c r="AH1983">
        <v>5.7872399999999997</v>
      </c>
      <c r="AI1983">
        <v>5.9104799999999997</v>
      </c>
      <c r="AJ1983">
        <v>6.0212500000000002</v>
      </c>
      <c r="AK1983">
        <v>6.1207599999999998</v>
      </c>
      <c r="AL1983">
        <v>6.3448099999999998</v>
      </c>
    </row>
    <row r="1984" spans="1:38" x14ac:dyDescent="0.3">
      <c r="A1984" t="s">
        <v>808</v>
      </c>
      <c r="B1984">
        <v>6</v>
      </c>
      <c r="C1984">
        <v>1985</v>
      </c>
      <c r="D1984">
        <v>1</v>
      </c>
      <c r="E1984">
        <v>1</v>
      </c>
      <c r="F1984">
        <v>1</v>
      </c>
      <c r="G1984" t="s">
        <v>833</v>
      </c>
      <c r="H1984">
        <v>0</v>
      </c>
      <c r="I1984">
        <v>8.1927300000000005E-3</v>
      </c>
      <c r="J1984">
        <v>4.5186499999999998E-2</v>
      </c>
      <c r="K1984">
        <v>0.13944300000000001</v>
      </c>
      <c r="L1984">
        <v>0.308392</v>
      </c>
      <c r="M1984">
        <v>0.52603599999999995</v>
      </c>
      <c r="N1984">
        <v>0.73426400000000003</v>
      </c>
      <c r="O1984">
        <v>0.88197599999999998</v>
      </c>
      <c r="P1984">
        <v>0.95832899999999999</v>
      </c>
      <c r="Q1984">
        <v>0.98764399999999997</v>
      </c>
      <c r="R1984">
        <v>0.99662799999999996</v>
      </c>
      <c r="S1984">
        <v>0.99904000000000004</v>
      </c>
      <c r="T1984">
        <v>0.99965599999999999</v>
      </c>
      <c r="U1984">
        <v>0.99981500000000001</v>
      </c>
      <c r="V1984">
        <v>0.99985800000000002</v>
      </c>
      <c r="W1984">
        <v>0.99987099999999995</v>
      </c>
      <c r="X1984">
        <v>0.99987400000000004</v>
      </c>
      <c r="Y1984">
        <v>0.99987599999999999</v>
      </c>
      <c r="Z1984">
        <v>0.99987599999999999</v>
      </c>
      <c r="AA1984">
        <v>0.99987599999999999</v>
      </c>
      <c r="AB1984">
        <v>0.99987599999999999</v>
      </c>
      <c r="AC1984">
        <v>0.99987599999999999</v>
      </c>
      <c r="AD1984">
        <v>0.99987599999999999</v>
      </c>
      <c r="AE1984">
        <v>0.99987599999999999</v>
      </c>
      <c r="AF1984">
        <v>0.99987599999999999</v>
      </c>
      <c r="AG1984">
        <v>0.99987599999999999</v>
      </c>
      <c r="AH1984">
        <v>0.99987599999999999</v>
      </c>
      <c r="AI1984">
        <v>0.99987599999999999</v>
      </c>
      <c r="AJ1984">
        <v>0.99987599999999999</v>
      </c>
      <c r="AK1984">
        <v>0.99987599999999999</v>
      </c>
      <c r="AL1984">
        <v>0.99987700000000002</v>
      </c>
    </row>
    <row r="1985" spans="1:38" x14ac:dyDescent="0.3">
      <c r="A1985" t="s">
        <v>810</v>
      </c>
      <c r="B1985">
        <v>6</v>
      </c>
      <c r="C1985">
        <v>1985</v>
      </c>
      <c r="D1985">
        <v>1</v>
      </c>
      <c r="E1985">
        <v>1</v>
      </c>
      <c r="F1985">
        <v>1</v>
      </c>
      <c r="G1985" t="s">
        <v>834</v>
      </c>
      <c r="H1985">
        <v>1.8754E-2</v>
      </c>
      <c r="I1985">
        <v>7.7080899999999994E-2</v>
      </c>
      <c r="J1985">
        <v>0.18803</v>
      </c>
      <c r="K1985">
        <v>0.33777800000000002</v>
      </c>
      <c r="L1985">
        <v>0.52639899999999995</v>
      </c>
      <c r="M1985">
        <v>0.74613799999999997</v>
      </c>
      <c r="N1985">
        <v>0.98876200000000003</v>
      </c>
      <c r="O1985">
        <v>1.2482899999999999</v>
      </c>
      <c r="P1985">
        <v>1.5241400000000001</v>
      </c>
      <c r="Q1985">
        <v>1.8163100000000001</v>
      </c>
      <c r="R1985">
        <v>2.11965</v>
      </c>
      <c r="S1985">
        <v>2.4267599999999998</v>
      </c>
      <c r="T1985">
        <v>2.7316600000000002</v>
      </c>
      <c r="U1985">
        <v>3.0302899999999999</v>
      </c>
      <c r="V1985">
        <v>3.3198500000000002</v>
      </c>
      <c r="W1985">
        <v>3.59842</v>
      </c>
      <c r="X1985">
        <v>3.8646600000000002</v>
      </c>
      <c r="Y1985">
        <v>4.1177000000000001</v>
      </c>
      <c r="Z1985">
        <v>4.3570399999999996</v>
      </c>
      <c r="AA1985">
        <v>4.5824999999999996</v>
      </c>
      <c r="AB1985">
        <v>4.7940800000000001</v>
      </c>
      <c r="AC1985">
        <v>4.9919500000000001</v>
      </c>
      <c r="AD1985">
        <v>5.1763899999999996</v>
      </c>
      <c r="AE1985">
        <v>5.3477300000000003</v>
      </c>
      <c r="AF1985">
        <v>5.5063500000000003</v>
      </c>
      <c r="AG1985">
        <v>5.6526899999999998</v>
      </c>
      <c r="AH1985">
        <v>5.78721</v>
      </c>
      <c r="AI1985">
        <v>5.91045</v>
      </c>
      <c r="AJ1985">
        <v>6.0212300000000001</v>
      </c>
      <c r="AK1985">
        <v>6.1207500000000001</v>
      </c>
      <c r="AL1985">
        <v>6.3448200000000003</v>
      </c>
    </row>
    <row r="1986" spans="1:38" x14ac:dyDescent="0.3">
      <c r="A1986" t="s">
        <v>806</v>
      </c>
      <c r="B1986" t="s">
        <v>103</v>
      </c>
      <c r="C1986">
        <v>1986</v>
      </c>
      <c r="D1986">
        <v>1</v>
      </c>
      <c r="E1986">
        <v>1</v>
      </c>
      <c r="F1986">
        <v>1</v>
      </c>
      <c r="G1986" t="s">
        <v>835</v>
      </c>
      <c r="H1986">
        <v>0</v>
      </c>
      <c r="I1986">
        <v>0</v>
      </c>
      <c r="J1986">
        <v>0</v>
      </c>
      <c r="K1986">
        <v>0</v>
      </c>
      <c r="L1986">
        <v>3.2867899999999999E-2</v>
      </c>
      <c r="M1986">
        <v>0.16573599999999999</v>
      </c>
      <c r="N1986">
        <v>0.463362</v>
      </c>
      <c r="O1986">
        <v>0.85394599999999998</v>
      </c>
      <c r="P1986">
        <v>1.2412700000000001</v>
      </c>
      <c r="Q1986">
        <v>1.5986</v>
      </c>
      <c r="R1986">
        <v>1.93425</v>
      </c>
      <c r="S1986">
        <v>2.2574200000000002</v>
      </c>
      <c r="T1986">
        <v>2.57179</v>
      </c>
      <c r="U1986">
        <v>2.8776199999999998</v>
      </c>
      <c r="V1986">
        <v>3.1738200000000001</v>
      </c>
      <c r="W1986">
        <v>3.45905</v>
      </c>
      <c r="X1986">
        <v>3.7321300000000002</v>
      </c>
      <c r="Y1986">
        <v>3.9921799999999998</v>
      </c>
      <c r="Z1986">
        <v>4.2386100000000004</v>
      </c>
      <c r="AA1986">
        <v>4.4711499999999997</v>
      </c>
      <c r="AB1986">
        <v>4.68973</v>
      </c>
      <c r="AC1986">
        <v>4.8944900000000002</v>
      </c>
      <c r="AD1986">
        <v>5.0856399999999997</v>
      </c>
      <c r="AE1986">
        <v>5.2635199999999998</v>
      </c>
      <c r="AF1986">
        <v>5.4284699999999999</v>
      </c>
      <c r="AG1986">
        <v>5.5809100000000003</v>
      </c>
      <c r="AH1986">
        <v>5.7212899999999998</v>
      </c>
      <c r="AI1986">
        <v>5.8501099999999999</v>
      </c>
      <c r="AJ1986">
        <v>5.9679200000000003</v>
      </c>
      <c r="AK1986">
        <v>6.0720400000000003</v>
      </c>
      <c r="AL1986">
        <v>6.3067099999999998</v>
      </c>
    </row>
    <row r="1987" spans="1:38" x14ac:dyDescent="0.3">
      <c r="A1987" t="s">
        <v>808</v>
      </c>
      <c r="B1987">
        <v>1</v>
      </c>
      <c r="C1987">
        <v>1986</v>
      </c>
      <c r="D1987">
        <v>1</v>
      </c>
      <c r="E1987">
        <v>1</v>
      </c>
      <c r="F1987">
        <v>1</v>
      </c>
      <c r="G1987" t="s">
        <v>836</v>
      </c>
      <c r="H1987">
        <v>0</v>
      </c>
      <c r="I1987">
        <v>3.3128300000000001E-3</v>
      </c>
      <c r="J1987">
        <v>4.8035599999999998E-2</v>
      </c>
      <c r="K1987">
        <v>0.22831399999999999</v>
      </c>
      <c r="L1987">
        <v>0.55937400000000004</v>
      </c>
      <c r="M1987">
        <v>0.84764200000000001</v>
      </c>
      <c r="N1987">
        <v>0.961391</v>
      </c>
      <c r="O1987">
        <v>0.96040499999999995</v>
      </c>
      <c r="P1987">
        <v>0.91160200000000002</v>
      </c>
      <c r="Q1987">
        <v>0.84170299999999998</v>
      </c>
      <c r="R1987">
        <v>0.76340200000000003</v>
      </c>
      <c r="S1987">
        <v>0.68457900000000005</v>
      </c>
      <c r="T1987">
        <v>0.60999300000000001</v>
      </c>
      <c r="U1987">
        <v>0.542134</v>
      </c>
      <c r="V1987">
        <v>0.48196499999999998</v>
      </c>
      <c r="W1987">
        <v>0.42951499999999998</v>
      </c>
      <c r="X1987">
        <v>0.384297</v>
      </c>
      <c r="Y1987">
        <v>0.345582</v>
      </c>
      <c r="Z1987">
        <v>0.31256899999999999</v>
      </c>
      <c r="AA1987">
        <v>0.28447099999999997</v>
      </c>
      <c r="AB1987">
        <v>0.26057200000000003</v>
      </c>
      <c r="AC1987">
        <v>0.240235</v>
      </c>
      <c r="AD1987">
        <v>0.222914</v>
      </c>
      <c r="AE1987">
        <v>0.20814299999999999</v>
      </c>
      <c r="AF1987">
        <v>0.19553100000000001</v>
      </c>
      <c r="AG1987">
        <v>0.184751</v>
      </c>
      <c r="AH1987">
        <v>0.17552599999999999</v>
      </c>
      <c r="AI1987">
        <v>0.167631</v>
      </c>
      <c r="AJ1987">
        <v>0.160278</v>
      </c>
      <c r="AK1987">
        <v>0.153307</v>
      </c>
      <c r="AL1987">
        <v>0.138575</v>
      </c>
    </row>
    <row r="1988" spans="1:38" x14ac:dyDescent="0.3">
      <c r="A1988" t="s">
        <v>810</v>
      </c>
      <c r="B1988">
        <v>1</v>
      </c>
      <c r="C1988">
        <v>1986</v>
      </c>
      <c r="D1988">
        <v>1</v>
      </c>
      <c r="E1988">
        <v>1</v>
      </c>
      <c r="F1988">
        <v>1</v>
      </c>
      <c r="G1988" t="s">
        <v>837</v>
      </c>
      <c r="H1988">
        <v>3.06524E-2</v>
      </c>
      <c r="I1988">
        <v>9.6751500000000004E-2</v>
      </c>
      <c r="J1988">
        <v>0.209426</v>
      </c>
      <c r="K1988">
        <v>0.35223900000000002</v>
      </c>
      <c r="L1988">
        <v>0.52276500000000004</v>
      </c>
      <c r="M1988">
        <v>0.71741299999999997</v>
      </c>
      <c r="N1988">
        <v>0.94350800000000001</v>
      </c>
      <c r="O1988">
        <v>1.20035</v>
      </c>
      <c r="P1988">
        <v>1.4748000000000001</v>
      </c>
      <c r="Q1988">
        <v>1.75637</v>
      </c>
      <c r="R1988">
        <v>2.0385900000000001</v>
      </c>
      <c r="S1988">
        <v>2.3167200000000001</v>
      </c>
      <c r="T1988">
        <v>2.5870600000000001</v>
      </c>
      <c r="U1988">
        <v>2.8467199999999999</v>
      </c>
      <c r="V1988">
        <v>3.0935800000000002</v>
      </c>
      <c r="W1988">
        <v>3.32613</v>
      </c>
      <c r="X1988">
        <v>3.5434000000000001</v>
      </c>
      <c r="Y1988">
        <v>3.7448899999999998</v>
      </c>
      <c r="Z1988">
        <v>3.9304199999999998</v>
      </c>
      <c r="AA1988">
        <v>4.1001200000000004</v>
      </c>
      <c r="AB1988">
        <v>4.2543499999999996</v>
      </c>
      <c r="AC1988">
        <v>4.3936099999999998</v>
      </c>
      <c r="AD1988">
        <v>4.5185599999999999</v>
      </c>
      <c r="AE1988">
        <v>4.6299200000000003</v>
      </c>
      <c r="AF1988">
        <v>4.7285000000000004</v>
      </c>
      <c r="AG1988">
        <v>4.8151099999999998</v>
      </c>
      <c r="AH1988">
        <v>4.8905799999999999</v>
      </c>
      <c r="AI1988">
        <v>4.9557399999999996</v>
      </c>
      <c r="AJ1988">
        <v>5.02712</v>
      </c>
      <c r="AK1988">
        <v>5.1067400000000003</v>
      </c>
      <c r="AL1988">
        <v>5.2876799999999999</v>
      </c>
    </row>
    <row r="1989" spans="1:38" x14ac:dyDescent="0.3">
      <c r="A1989" t="s">
        <v>808</v>
      </c>
      <c r="B1989">
        <v>2</v>
      </c>
      <c r="C1989">
        <v>1986</v>
      </c>
      <c r="D1989">
        <v>1</v>
      </c>
      <c r="E1989">
        <v>1</v>
      </c>
      <c r="F1989">
        <v>1</v>
      </c>
      <c r="G1989" t="s">
        <v>838</v>
      </c>
      <c r="H1989">
        <v>0</v>
      </c>
      <c r="I1989" s="2">
        <v>7.8587300000000002E-6</v>
      </c>
      <c r="J1989">
        <v>6.0167700000000001E-4</v>
      </c>
      <c r="K1989">
        <v>1.8467000000000001E-2</v>
      </c>
      <c r="L1989">
        <v>0.18110399999999999</v>
      </c>
      <c r="M1989">
        <v>0.56129600000000002</v>
      </c>
      <c r="N1989">
        <v>0.85687599999999997</v>
      </c>
      <c r="O1989">
        <v>0.96616000000000002</v>
      </c>
      <c r="P1989">
        <v>0.99292499999999995</v>
      </c>
      <c r="Q1989">
        <v>0.99849399999999999</v>
      </c>
      <c r="R1989">
        <v>0.99964699999999995</v>
      </c>
      <c r="S1989">
        <v>0.99990599999999996</v>
      </c>
      <c r="T1989">
        <v>0.99997100000000005</v>
      </c>
      <c r="U1989">
        <v>0.99999000000000005</v>
      </c>
      <c r="V1989">
        <v>0.999996</v>
      </c>
      <c r="W1989">
        <v>0.99999800000000005</v>
      </c>
      <c r="X1989">
        <v>0.99999899999999997</v>
      </c>
      <c r="Y1989">
        <v>1</v>
      </c>
      <c r="Z1989">
        <v>1</v>
      </c>
      <c r="AA1989">
        <v>1</v>
      </c>
      <c r="AB1989">
        <v>1</v>
      </c>
      <c r="AC1989">
        <v>1</v>
      </c>
      <c r="AD1989">
        <v>1</v>
      </c>
      <c r="AE1989">
        <v>1</v>
      </c>
      <c r="AF1989">
        <v>1</v>
      </c>
      <c r="AG1989">
        <v>1</v>
      </c>
      <c r="AH1989">
        <v>1</v>
      </c>
      <c r="AI1989">
        <v>1</v>
      </c>
      <c r="AJ1989">
        <v>1</v>
      </c>
      <c r="AK1989">
        <v>1</v>
      </c>
      <c r="AL1989">
        <v>1</v>
      </c>
    </row>
    <row r="1990" spans="1:38" x14ac:dyDescent="0.3">
      <c r="A1990" t="s">
        <v>810</v>
      </c>
      <c r="B1990">
        <v>2</v>
      </c>
      <c r="C1990">
        <v>1986</v>
      </c>
      <c r="D1990">
        <v>1</v>
      </c>
      <c r="E1990">
        <v>1</v>
      </c>
      <c r="F1990">
        <v>1</v>
      </c>
      <c r="G1990" t="s">
        <v>839</v>
      </c>
      <c r="H1990">
        <v>3.3720800000000002E-2</v>
      </c>
      <c r="I1990">
        <v>0.121296</v>
      </c>
      <c r="J1990">
        <v>0.28170099999999998</v>
      </c>
      <c r="K1990">
        <v>0.46624500000000002</v>
      </c>
      <c r="L1990">
        <v>0.62582499999999996</v>
      </c>
      <c r="M1990">
        <v>0.78459199999999996</v>
      </c>
      <c r="N1990">
        <v>0.98081700000000005</v>
      </c>
      <c r="O1990">
        <v>1.22654</v>
      </c>
      <c r="P1990">
        <v>1.5083899999999999</v>
      </c>
      <c r="Q1990">
        <v>1.80887</v>
      </c>
      <c r="R1990">
        <v>2.1168499999999999</v>
      </c>
      <c r="S1990">
        <v>2.4258099999999998</v>
      </c>
      <c r="T1990">
        <v>2.7313499999999999</v>
      </c>
      <c r="U1990">
        <v>3.0301800000000001</v>
      </c>
      <c r="V1990">
        <v>3.3198099999999999</v>
      </c>
      <c r="W1990">
        <v>3.5984099999999999</v>
      </c>
      <c r="X1990">
        <v>3.8646500000000001</v>
      </c>
      <c r="Y1990">
        <v>4.1176899999999996</v>
      </c>
      <c r="Z1990">
        <v>4.3570399999999996</v>
      </c>
      <c r="AA1990">
        <v>4.5824999999999996</v>
      </c>
      <c r="AB1990">
        <v>4.7940800000000001</v>
      </c>
      <c r="AC1990">
        <v>4.9919500000000001</v>
      </c>
      <c r="AD1990">
        <v>5.1763899999999996</v>
      </c>
      <c r="AE1990">
        <v>5.3477300000000003</v>
      </c>
      <c r="AF1990">
        <v>5.5063500000000003</v>
      </c>
      <c r="AG1990">
        <v>5.6526899999999998</v>
      </c>
      <c r="AH1990">
        <v>5.78721</v>
      </c>
      <c r="AI1990">
        <v>5.91045</v>
      </c>
      <c r="AJ1990">
        <v>6.0212300000000001</v>
      </c>
      <c r="AK1990">
        <v>6.1207500000000001</v>
      </c>
      <c r="AL1990">
        <v>6.3448200000000003</v>
      </c>
    </row>
    <row r="1991" spans="1:38" x14ac:dyDescent="0.3">
      <c r="A1991" t="s">
        <v>808</v>
      </c>
      <c r="B1991">
        <v>3</v>
      </c>
      <c r="C1991">
        <v>1986</v>
      </c>
      <c r="D1991">
        <v>1</v>
      </c>
      <c r="E1991">
        <v>1</v>
      </c>
      <c r="F1991">
        <v>1</v>
      </c>
      <c r="G1991" t="s">
        <v>840</v>
      </c>
      <c r="H1991">
        <v>0</v>
      </c>
      <c r="I1991" s="2">
        <v>8.8442700000000004E-8</v>
      </c>
      <c r="J1991" s="2">
        <v>1.22943E-5</v>
      </c>
      <c r="K1991">
        <v>7.83664E-4</v>
      </c>
      <c r="L1991">
        <v>2.2161299999999998E-2</v>
      </c>
      <c r="M1991">
        <v>0.18355299999999999</v>
      </c>
      <c r="N1991">
        <v>0.53240299999999996</v>
      </c>
      <c r="O1991">
        <v>0.82188499999999998</v>
      </c>
      <c r="P1991">
        <v>0.94855699999999998</v>
      </c>
      <c r="Q1991">
        <v>0.98688699999999996</v>
      </c>
      <c r="R1991">
        <v>0.99668999999999996</v>
      </c>
      <c r="S1991">
        <v>0.99911000000000005</v>
      </c>
      <c r="T1991">
        <v>0.99973500000000004</v>
      </c>
      <c r="U1991">
        <v>0.99991099999999999</v>
      </c>
      <c r="V1991">
        <v>0.99996600000000002</v>
      </c>
      <c r="W1991">
        <v>0.99998500000000001</v>
      </c>
      <c r="X1991">
        <v>0.99999300000000002</v>
      </c>
      <c r="Y1991">
        <v>0.999996</v>
      </c>
      <c r="Z1991">
        <v>0.99999800000000005</v>
      </c>
      <c r="AA1991">
        <v>0.99999899999999997</v>
      </c>
      <c r="AB1991">
        <v>0.99999899999999997</v>
      </c>
      <c r="AC1991">
        <v>0.99999899999999997</v>
      </c>
      <c r="AD1991">
        <v>0.99999899999999997</v>
      </c>
      <c r="AE1991">
        <v>0.99999899999999997</v>
      </c>
      <c r="AF1991">
        <v>0.99999899999999997</v>
      </c>
      <c r="AG1991">
        <v>0.99999899999999997</v>
      </c>
      <c r="AH1991">
        <v>0.99999899999999997</v>
      </c>
      <c r="AI1991">
        <v>0.99999899999999997</v>
      </c>
      <c r="AJ1991">
        <v>0.99999899999999997</v>
      </c>
      <c r="AK1991">
        <v>1</v>
      </c>
      <c r="AL1991">
        <v>1</v>
      </c>
    </row>
    <row r="1992" spans="1:38" x14ac:dyDescent="0.3">
      <c r="A1992" t="s">
        <v>810</v>
      </c>
      <c r="B1992">
        <v>3</v>
      </c>
      <c r="C1992">
        <v>1986</v>
      </c>
      <c r="D1992">
        <v>1</v>
      </c>
      <c r="E1992">
        <v>1</v>
      </c>
      <c r="F1992">
        <v>1</v>
      </c>
      <c r="G1992" t="s">
        <v>841</v>
      </c>
      <c r="H1992">
        <v>3.8933599999999999E-2</v>
      </c>
      <c r="I1992">
        <v>0.133521</v>
      </c>
      <c r="J1992">
        <v>0.30696800000000002</v>
      </c>
      <c r="K1992">
        <v>0.53575499999999998</v>
      </c>
      <c r="L1992">
        <v>0.74839199999999995</v>
      </c>
      <c r="M1992">
        <v>0.91515100000000005</v>
      </c>
      <c r="N1992">
        <v>1.08142</v>
      </c>
      <c r="O1992">
        <v>1.2836099999999999</v>
      </c>
      <c r="P1992">
        <v>1.5329200000000001</v>
      </c>
      <c r="Q1992">
        <v>1.81759</v>
      </c>
      <c r="R1992">
        <v>2.11971</v>
      </c>
      <c r="S1992">
        <v>2.4267599999999998</v>
      </c>
      <c r="T1992">
        <v>2.7316799999999999</v>
      </c>
      <c r="U1992">
        <v>3.0303100000000001</v>
      </c>
      <c r="V1992">
        <v>3.3198699999999999</v>
      </c>
      <c r="W1992">
        <v>3.59843</v>
      </c>
      <c r="X1992">
        <v>3.8646699999999998</v>
      </c>
      <c r="Y1992">
        <v>4.1177000000000001</v>
      </c>
      <c r="Z1992">
        <v>4.3570500000000001</v>
      </c>
      <c r="AA1992">
        <v>4.5824999999999996</v>
      </c>
      <c r="AB1992">
        <v>4.7940800000000001</v>
      </c>
      <c r="AC1992">
        <v>4.9919500000000001</v>
      </c>
      <c r="AD1992">
        <v>5.1763899999999996</v>
      </c>
      <c r="AE1992">
        <v>5.3477300000000003</v>
      </c>
      <c r="AF1992">
        <v>5.5063500000000003</v>
      </c>
      <c r="AG1992">
        <v>5.6526899999999998</v>
      </c>
      <c r="AH1992">
        <v>5.78721</v>
      </c>
      <c r="AI1992">
        <v>5.91045</v>
      </c>
      <c r="AJ1992">
        <v>6.0212399999999997</v>
      </c>
      <c r="AK1992">
        <v>6.1207500000000001</v>
      </c>
      <c r="AL1992">
        <v>6.3448200000000003</v>
      </c>
    </row>
    <row r="1993" spans="1:38" x14ac:dyDescent="0.3">
      <c r="A1993" t="s">
        <v>808</v>
      </c>
      <c r="B1993">
        <v>4</v>
      </c>
      <c r="C1993">
        <v>1986</v>
      </c>
      <c r="D1993">
        <v>1</v>
      </c>
      <c r="E1993">
        <v>1</v>
      </c>
      <c r="F1993">
        <v>1</v>
      </c>
      <c r="G1993" t="s">
        <v>842</v>
      </c>
      <c r="H1993">
        <v>0</v>
      </c>
      <c r="I1993">
        <v>1.4546E-2</v>
      </c>
      <c r="J1993">
        <v>5.2434099999999997E-2</v>
      </c>
      <c r="K1993">
        <v>0.12701999999999999</v>
      </c>
      <c r="L1993">
        <v>0.246392</v>
      </c>
      <c r="M1993">
        <v>0.40070499999999998</v>
      </c>
      <c r="N1993">
        <v>0.56703700000000001</v>
      </c>
      <c r="O1993">
        <v>0.719503</v>
      </c>
      <c r="P1993">
        <v>0.838924</v>
      </c>
      <c r="Q1993">
        <v>0.91817899999999997</v>
      </c>
      <c r="R1993">
        <v>0.96258500000000002</v>
      </c>
      <c r="S1993">
        <v>0.98403700000000005</v>
      </c>
      <c r="T1993">
        <v>0.99336599999999997</v>
      </c>
      <c r="U1993">
        <v>0.99720600000000004</v>
      </c>
      <c r="V1993">
        <v>0.99876799999999999</v>
      </c>
      <c r="W1993">
        <v>0.999417</v>
      </c>
      <c r="X1993">
        <v>0.99969799999999998</v>
      </c>
      <c r="Y1993">
        <v>0.99982499999999996</v>
      </c>
      <c r="Z1993">
        <v>0.99988600000000005</v>
      </c>
      <c r="AA1993">
        <v>0.99991600000000003</v>
      </c>
      <c r="AB1993">
        <v>0.99993100000000001</v>
      </c>
      <c r="AC1993">
        <v>0.99993900000000002</v>
      </c>
      <c r="AD1993">
        <v>0.999942</v>
      </c>
      <c r="AE1993">
        <v>0.99994300000000003</v>
      </c>
      <c r="AF1993">
        <v>0.999942</v>
      </c>
      <c r="AG1993">
        <v>0.99994099999999997</v>
      </c>
      <c r="AH1993">
        <v>0.99993900000000002</v>
      </c>
      <c r="AI1993">
        <v>0.99993699999999996</v>
      </c>
      <c r="AJ1993">
        <v>0.99993600000000005</v>
      </c>
      <c r="AK1993">
        <v>0.99993799999999999</v>
      </c>
      <c r="AL1993">
        <v>0.99993900000000002</v>
      </c>
    </row>
    <row r="1994" spans="1:38" x14ac:dyDescent="0.3">
      <c r="A1994" t="s">
        <v>810</v>
      </c>
      <c r="B1994">
        <v>4</v>
      </c>
      <c r="C1994">
        <v>1986</v>
      </c>
      <c r="D1994">
        <v>1</v>
      </c>
      <c r="E1994">
        <v>1</v>
      </c>
      <c r="F1994">
        <v>1</v>
      </c>
      <c r="G1994" t="s">
        <v>843</v>
      </c>
      <c r="H1994">
        <v>1.5474399999999999E-2</v>
      </c>
      <c r="I1994">
        <v>6.9767399999999993E-2</v>
      </c>
      <c r="J1994">
        <v>0.17798900000000001</v>
      </c>
      <c r="K1994">
        <v>0.32710400000000001</v>
      </c>
      <c r="L1994">
        <v>0.518293</v>
      </c>
      <c r="M1994">
        <v>0.74444600000000005</v>
      </c>
      <c r="N1994">
        <v>0.99751900000000004</v>
      </c>
      <c r="O1994">
        <v>1.2695000000000001</v>
      </c>
      <c r="P1994">
        <v>1.5532699999999999</v>
      </c>
      <c r="Q1994">
        <v>1.84406</v>
      </c>
      <c r="R1994">
        <v>2.1398999999999999</v>
      </c>
      <c r="S1994">
        <v>2.43912</v>
      </c>
      <c r="T1994">
        <v>2.73847</v>
      </c>
      <c r="U1994">
        <v>3.0338799999999999</v>
      </c>
      <c r="V1994">
        <v>3.3217500000000002</v>
      </c>
      <c r="W1994">
        <v>3.5994600000000001</v>
      </c>
      <c r="X1994">
        <v>3.8652500000000001</v>
      </c>
      <c r="Y1994">
        <v>4.1180500000000002</v>
      </c>
      <c r="Z1994">
        <v>4.3572699999999998</v>
      </c>
      <c r="AA1994">
        <v>4.5826500000000001</v>
      </c>
      <c r="AB1994">
        <v>4.7941799999999999</v>
      </c>
      <c r="AC1994">
        <v>4.9920299999999997</v>
      </c>
      <c r="AD1994">
        <v>5.17645</v>
      </c>
      <c r="AE1994">
        <v>5.3477699999999997</v>
      </c>
      <c r="AF1994">
        <v>5.5063899999999997</v>
      </c>
      <c r="AG1994">
        <v>5.6527200000000004</v>
      </c>
      <c r="AH1994">
        <v>5.7872399999999997</v>
      </c>
      <c r="AI1994">
        <v>5.9104799999999997</v>
      </c>
      <c r="AJ1994">
        <v>6.0212500000000002</v>
      </c>
      <c r="AK1994">
        <v>6.1207599999999998</v>
      </c>
      <c r="AL1994">
        <v>6.3448099999999998</v>
      </c>
    </row>
    <row r="1995" spans="1:38" x14ac:dyDescent="0.3">
      <c r="A1995" t="s">
        <v>808</v>
      </c>
      <c r="B1995">
        <v>5</v>
      </c>
      <c r="C1995">
        <v>1986</v>
      </c>
      <c r="D1995">
        <v>1</v>
      </c>
      <c r="E1995">
        <v>1</v>
      </c>
      <c r="F1995">
        <v>1</v>
      </c>
      <c r="G1995" t="s">
        <v>844</v>
      </c>
      <c r="H1995">
        <v>0</v>
      </c>
      <c r="I1995">
        <v>1.4546E-2</v>
      </c>
      <c r="J1995">
        <v>5.2434099999999997E-2</v>
      </c>
      <c r="K1995">
        <v>0.12701999999999999</v>
      </c>
      <c r="L1995">
        <v>0.246392</v>
      </c>
      <c r="M1995">
        <v>0.40070499999999998</v>
      </c>
      <c r="N1995">
        <v>0.56703700000000001</v>
      </c>
      <c r="O1995">
        <v>0.719503</v>
      </c>
      <c r="P1995">
        <v>0.838924</v>
      </c>
      <c r="Q1995">
        <v>0.91817899999999997</v>
      </c>
      <c r="R1995">
        <v>0.96258500000000002</v>
      </c>
      <c r="S1995">
        <v>0.98403700000000005</v>
      </c>
      <c r="T1995">
        <v>0.99336599999999997</v>
      </c>
      <c r="U1995">
        <v>0.99720600000000004</v>
      </c>
      <c r="V1995">
        <v>0.99876799999999999</v>
      </c>
      <c r="W1995">
        <v>0.999417</v>
      </c>
      <c r="X1995">
        <v>0.99969799999999998</v>
      </c>
      <c r="Y1995">
        <v>0.99982499999999996</v>
      </c>
      <c r="Z1995">
        <v>0.99988600000000005</v>
      </c>
      <c r="AA1995">
        <v>0.99991600000000003</v>
      </c>
      <c r="AB1995">
        <v>0.99993100000000001</v>
      </c>
      <c r="AC1995">
        <v>0.99993900000000002</v>
      </c>
      <c r="AD1995">
        <v>0.999942</v>
      </c>
      <c r="AE1995">
        <v>0.99994300000000003</v>
      </c>
      <c r="AF1995">
        <v>0.999942</v>
      </c>
      <c r="AG1995">
        <v>0.99994099999999997</v>
      </c>
      <c r="AH1995">
        <v>0.99993900000000002</v>
      </c>
      <c r="AI1995">
        <v>0.99993699999999996</v>
      </c>
      <c r="AJ1995">
        <v>0.99993600000000005</v>
      </c>
      <c r="AK1995">
        <v>0.99993799999999999</v>
      </c>
      <c r="AL1995">
        <v>0.99993900000000002</v>
      </c>
    </row>
    <row r="1996" spans="1:38" x14ac:dyDescent="0.3">
      <c r="A1996" t="s">
        <v>810</v>
      </c>
      <c r="B1996">
        <v>5</v>
      </c>
      <c r="C1996">
        <v>1986</v>
      </c>
      <c r="D1996">
        <v>1</v>
      </c>
      <c r="E1996">
        <v>1</v>
      </c>
      <c r="F1996">
        <v>1</v>
      </c>
      <c r="G1996" t="s">
        <v>845</v>
      </c>
      <c r="H1996">
        <v>1.5474399999999999E-2</v>
      </c>
      <c r="I1996">
        <v>6.9767399999999993E-2</v>
      </c>
      <c r="J1996">
        <v>0.17798900000000001</v>
      </c>
      <c r="K1996">
        <v>0.32710400000000001</v>
      </c>
      <c r="L1996">
        <v>0.518293</v>
      </c>
      <c r="M1996">
        <v>0.74444600000000005</v>
      </c>
      <c r="N1996">
        <v>0.99751900000000004</v>
      </c>
      <c r="O1996">
        <v>1.2695000000000001</v>
      </c>
      <c r="P1996">
        <v>1.5532699999999999</v>
      </c>
      <c r="Q1996">
        <v>1.84406</v>
      </c>
      <c r="R1996">
        <v>2.1398999999999999</v>
      </c>
      <c r="S1996">
        <v>2.43912</v>
      </c>
      <c r="T1996">
        <v>2.73847</v>
      </c>
      <c r="U1996">
        <v>3.0338799999999999</v>
      </c>
      <c r="V1996">
        <v>3.3217500000000002</v>
      </c>
      <c r="W1996">
        <v>3.5994600000000001</v>
      </c>
      <c r="X1996">
        <v>3.8652500000000001</v>
      </c>
      <c r="Y1996">
        <v>4.1180500000000002</v>
      </c>
      <c r="Z1996">
        <v>4.3572699999999998</v>
      </c>
      <c r="AA1996">
        <v>4.5826500000000001</v>
      </c>
      <c r="AB1996">
        <v>4.7941799999999999</v>
      </c>
      <c r="AC1996">
        <v>4.9920299999999997</v>
      </c>
      <c r="AD1996">
        <v>5.17645</v>
      </c>
      <c r="AE1996">
        <v>5.3477699999999997</v>
      </c>
      <c r="AF1996">
        <v>5.5063899999999997</v>
      </c>
      <c r="AG1996">
        <v>5.6527200000000004</v>
      </c>
      <c r="AH1996">
        <v>5.7872399999999997</v>
      </c>
      <c r="AI1996">
        <v>5.9104799999999997</v>
      </c>
      <c r="AJ1996">
        <v>6.0212500000000002</v>
      </c>
      <c r="AK1996">
        <v>6.1207599999999998</v>
      </c>
      <c r="AL1996">
        <v>6.3448099999999998</v>
      </c>
    </row>
    <row r="1997" spans="1:38" x14ac:dyDescent="0.3">
      <c r="A1997" t="s">
        <v>808</v>
      </c>
      <c r="B1997">
        <v>6</v>
      </c>
      <c r="C1997">
        <v>1986</v>
      </c>
      <c r="D1997">
        <v>1</v>
      </c>
      <c r="E1997">
        <v>1</v>
      </c>
      <c r="F1997">
        <v>1</v>
      </c>
      <c r="G1997" t="s">
        <v>846</v>
      </c>
      <c r="H1997">
        <v>0</v>
      </c>
      <c r="I1997">
        <v>8.1927300000000005E-3</v>
      </c>
      <c r="J1997">
        <v>4.5186499999999998E-2</v>
      </c>
      <c r="K1997">
        <v>0.13944300000000001</v>
      </c>
      <c r="L1997">
        <v>0.308392</v>
      </c>
      <c r="M1997">
        <v>0.52603599999999995</v>
      </c>
      <c r="N1997">
        <v>0.73426400000000003</v>
      </c>
      <c r="O1997">
        <v>0.88197599999999998</v>
      </c>
      <c r="P1997">
        <v>0.95832899999999999</v>
      </c>
      <c r="Q1997">
        <v>0.98764399999999997</v>
      </c>
      <c r="R1997">
        <v>0.99662799999999996</v>
      </c>
      <c r="S1997">
        <v>0.99904000000000004</v>
      </c>
      <c r="T1997">
        <v>0.99965599999999999</v>
      </c>
      <c r="U1997">
        <v>0.99981500000000001</v>
      </c>
      <c r="V1997">
        <v>0.99985800000000002</v>
      </c>
      <c r="W1997">
        <v>0.99987099999999995</v>
      </c>
      <c r="X1997">
        <v>0.99987400000000004</v>
      </c>
      <c r="Y1997">
        <v>0.99987599999999999</v>
      </c>
      <c r="Z1997">
        <v>0.99987599999999999</v>
      </c>
      <c r="AA1997">
        <v>0.99987599999999999</v>
      </c>
      <c r="AB1997">
        <v>0.99987599999999999</v>
      </c>
      <c r="AC1997">
        <v>0.99987599999999999</v>
      </c>
      <c r="AD1997">
        <v>0.99987599999999999</v>
      </c>
      <c r="AE1997">
        <v>0.99987599999999999</v>
      </c>
      <c r="AF1997">
        <v>0.99987599999999999</v>
      </c>
      <c r="AG1997">
        <v>0.99987599999999999</v>
      </c>
      <c r="AH1997">
        <v>0.99987599999999999</v>
      </c>
      <c r="AI1997">
        <v>0.99987599999999999</v>
      </c>
      <c r="AJ1997">
        <v>0.99987599999999999</v>
      </c>
      <c r="AK1997">
        <v>0.99987599999999999</v>
      </c>
      <c r="AL1997">
        <v>0.99987700000000002</v>
      </c>
    </row>
    <row r="1998" spans="1:38" x14ac:dyDescent="0.3">
      <c r="A1998" t="s">
        <v>810</v>
      </c>
      <c r="B1998">
        <v>6</v>
      </c>
      <c r="C1998">
        <v>1986</v>
      </c>
      <c r="D1998">
        <v>1</v>
      </c>
      <c r="E1998">
        <v>1</v>
      </c>
      <c r="F1998">
        <v>1</v>
      </c>
      <c r="G1998" t="s">
        <v>847</v>
      </c>
      <c r="H1998">
        <v>1.8754E-2</v>
      </c>
      <c r="I1998">
        <v>7.7080899999999994E-2</v>
      </c>
      <c r="J1998">
        <v>0.18803</v>
      </c>
      <c r="K1998">
        <v>0.33777800000000002</v>
      </c>
      <c r="L1998">
        <v>0.52639899999999995</v>
      </c>
      <c r="M1998">
        <v>0.74613799999999997</v>
      </c>
      <c r="N1998">
        <v>0.98876200000000003</v>
      </c>
      <c r="O1998">
        <v>1.2482899999999999</v>
      </c>
      <c r="P1998">
        <v>1.5241400000000001</v>
      </c>
      <c r="Q1998">
        <v>1.8163100000000001</v>
      </c>
      <c r="R1998">
        <v>2.11965</v>
      </c>
      <c r="S1998">
        <v>2.4267599999999998</v>
      </c>
      <c r="T1998">
        <v>2.7316600000000002</v>
      </c>
      <c r="U1998">
        <v>3.0302899999999999</v>
      </c>
      <c r="V1998">
        <v>3.3198500000000002</v>
      </c>
      <c r="W1998">
        <v>3.59842</v>
      </c>
      <c r="X1998">
        <v>3.8646600000000002</v>
      </c>
      <c r="Y1998">
        <v>4.1177000000000001</v>
      </c>
      <c r="Z1998">
        <v>4.3570399999999996</v>
      </c>
      <c r="AA1998">
        <v>4.5824999999999996</v>
      </c>
      <c r="AB1998">
        <v>4.7940800000000001</v>
      </c>
      <c r="AC1998">
        <v>4.9919500000000001</v>
      </c>
      <c r="AD1998">
        <v>5.1763899999999996</v>
      </c>
      <c r="AE1998">
        <v>5.3477300000000003</v>
      </c>
      <c r="AF1998">
        <v>5.5063500000000003</v>
      </c>
      <c r="AG1998">
        <v>5.6526899999999998</v>
      </c>
      <c r="AH1998">
        <v>5.78721</v>
      </c>
      <c r="AI1998">
        <v>5.91045</v>
      </c>
      <c r="AJ1998">
        <v>6.0212300000000001</v>
      </c>
      <c r="AK1998">
        <v>6.1207500000000001</v>
      </c>
      <c r="AL1998">
        <v>6.3448200000000003</v>
      </c>
    </row>
    <row r="1999" spans="1:38" x14ac:dyDescent="0.3">
      <c r="A1999" t="s">
        <v>806</v>
      </c>
      <c r="B1999" t="s">
        <v>103</v>
      </c>
      <c r="C1999">
        <v>1987</v>
      </c>
      <c r="D1999">
        <v>1</v>
      </c>
      <c r="E1999">
        <v>1</v>
      </c>
      <c r="F1999">
        <v>1</v>
      </c>
      <c r="G1999" t="s">
        <v>848</v>
      </c>
      <c r="H1999">
        <v>0</v>
      </c>
      <c r="I1999">
        <v>0</v>
      </c>
      <c r="J1999">
        <v>0</v>
      </c>
      <c r="K1999">
        <v>0</v>
      </c>
      <c r="L1999">
        <v>3.2867899999999999E-2</v>
      </c>
      <c r="M1999">
        <v>0.16573599999999999</v>
      </c>
      <c r="N1999">
        <v>0.463362</v>
      </c>
      <c r="O1999">
        <v>0.85394599999999998</v>
      </c>
      <c r="P1999">
        <v>1.2412700000000001</v>
      </c>
      <c r="Q1999">
        <v>1.5986</v>
      </c>
      <c r="R1999">
        <v>1.93425</v>
      </c>
      <c r="S1999">
        <v>2.2574200000000002</v>
      </c>
      <c r="T1999">
        <v>2.57179</v>
      </c>
      <c r="U1999">
        <v>2.8776199999999998</v>
      </c>
      <c r="V1999">
        <v>3.1738200000000001</v>
      </c>
      <c r="W1999">
        <v>3.45905</v>
      </c>
      <c r="X1999">
        <v>3.7321300000000002</v>
      </c>
      <c r="Y1999">
        <v>3.9921799999999998</v>
      </c>
      <c r="Z1999">
        <v>4.2386100000000004</v>
      </c>
      <c r="AA1999">
        <v>4.4711499999999997</v>
      </c>
      <c r="AB1999">
        <v>4.68973</v>
      </c>
      <c r="AC1999">
        <v>4.8944900000000002</v>
      </c>
      <c r="AD1999">
        <v>5.0856399999999997</v>
      </c>
      <c r="AE1999">
        <v>5.2635199999999998</v>
      </c>
      <c r="AF1999">
        <v>5.4284699999999999</v>
      </c>
      <c r="AG1999">
        <v>5.5809100000000003</v>
      </c>
      <c r="AH1999">
        <v>5.7212899999999998</v>
      </c>
      <c r="AI1999">
        <v>5.8501099999999999</v>
      </c>
      <c r="AJ1999">
        <v>5.9679200000000003</v>
      </c>
      <c r="AK1999">
        <v>6.0720400000000003</v>
      </c>
      <c r="AL1999">
        <v>6.3067099999999998</v>
      </c>
    </row>
    <row r="2000" spans="1:38" x14ac:dyDescent="0.3">
      <c r="A2000" t="s">
        <v>808</v>
      </c>
      <c r="B2000">
        <v>1</v>
      </c>
      <c r="C2000">
        <v>1987</v>
      </c>
      <c r="D2000">
        <v>1</v>
      </c>
      <c r="E2000">
        <v>1</v>
      </c>
      <c r="F2000">
        <v>1</v>
      </c>
      <c r="G2000" t="s">
        <v>849</v>
      </c>
      <c r="H2000">
        <v>0</v>
      </c>
      <c r="I2000">
        <v>3.3128300000000001E-3</v>
      </c>
      <c r="J2000">
        <v>4.8035599999999998E-2</v>
      </c>
      <c r="K2000">
        <v>0.22831399999999999</v>
      </c>
      <c r="L2000">
        <v>0.55937400000000004</v>
      </c>
      <c r="M2000">
        <v>0.84764200000000001</v>
      </c>
      <c r="N2000">
        <v>0.961391</v>
      </c>
      <c r="O2000">
        <v>0.96040499999999995</v>
      </c>
      <c r="P2000">
        <v>0.91160200000000002</v>
      </c>
      <c r="Q2000">
        <v>0.84170299999999998</v>
      </c>
      <c r="R2000">
        <v>0.76340200000000003</v>
      </c>
      <c r="S2000">
        <v>0.68457900000000005</v>
      </c>
      <c r="T2000">
        <v>0.60999300000000001</v>
      </c>
      <c r="U2000">
        <v>0.542134</v>
      </c>
      <c r="V2000">
        <v>0.48196499999999998</v>
      </c>
      <c r="W2000">
        <v>0.42951499999999998</v>
      </c>
      <c r="X2000">
        <v>0.384297</v>
      </c>
      <c r="Y2000">
        <v>0.345582</v>
      </c>
      <c r="Z2000">
        <v>0.31256899999999999</v>
      </c>
      <c r="AA2000">
        <v>0.28447099999999997</v>
      </c>
      <c r="AB2000">
        <v>0.26057200000000003</v>
      </c>
      <c r="AC2000">
        <v>0.240235</v>
      </c>
      <c r="AD2000">
        <v>0.222914</v>
      </c>
      <c r="AE2000">
        <v>0.20814299999999999</v>
      </c>
      <c r="AF2000">
        <v>0.19553100000000001</v>
      </c>
      <c r="AG2000">
        <v>0.184751</v>
      </c>
      <c r="AH2000">
        <v>0.17552599999999999</v>
      </c>
      <c r="AI2000">
        <v>0.167631</v>
      </c>
      <c r="AJ2000">
        <v>0.160278</v>
      </c>
      <c r="AK2000">
        <v>0.153307</v>
      </c>
      <c r="AL2000">
        <v>0.138575</v>
      </c>
    </row>
    <row r="2001" spans="1:38" x14ac:dyDescent="0.3">
      <c r="A2001" t="s">
        <v>810</v>
      </c>
      <c r="B2001">
        <v>1</v>
      </c>
      <c r="C2001">
        <v>1987</v>
      </c>
      <c r="D2001">
        <v>1</v>
      </c>
      <c r="E2001">
        <v>1</v>
      </c>
      <c r="F2001">
        <v>1</v>
      </c>
      <c r="G2001" t="s">
        <v>850</v>
      </c>
      <c r="H2001">
        <v>3.06524E-2</v>
      </c>
      <c r="I2001">
        <v>9.6751500000000004E-2</v>
      </c>
      <c r="J2001">
        <v>0.209426</v>
      </c>
      <c r="K2001">
        <v>0.35223900000000002</v>
      </c>
      <c r="L2001">
        <v>0.52276500000000004</v>
      </c>
      <c r="M2001">
        <v>0.71741299999999997</v>
      </c>
      <c r="N2001">
        <v>0.94350800000000001</v>
      </c>
      <c r="O2001">
        <v>1.20035</v>
      </c>
      <c r="P2001">
        <v>1.4748000000000001</v>
      </c>
      <c r="Q2001">
        <v>1.75637</v>
      </c>
      <c r="R2001">
        <v>2.0385900000000001</v>
      </c>
      <c r="S2001">
        <v>2.3167200000000001</v>
      </c>
      <c r="T2001">
        <v>2.5870600000000001</v>
      </c>
      <c r="U2001">
        <v>2.8467199999999999</v>
      </c>
      <c r="V2001">
        <v>3.0935800000000002</v>
      </c>
      <c r="W2001">
        <v>3.32613</v>
      </c>
      <c r="X2001">
        <v>3.5434000000000001</v>
      </c>
      <c r="Y2001">
        <v>3.7448899999999998</v>
      </c>
      <c r="Z2001">
        <v>3.9304199999999998</v>
      </c>
      <c r="AA2001">
        <v>4.1001200000000004</v>
      </c>
      <c r="AB2001">
        <v>4.2543499999999996</v>
      </c>
      <c r="AC2001">
        <v>4.3936099999999998</v>
      </c>
      <c r="AD2001">
        <v>4.5185599999999999</v>
      </c>
      <c r="AE2001">
        <v>4.6299200000000003</v>
      </c>
      <c r="AF2001">
        <v>4.7285000000000004</v>
      </c>
      <c r="AG2001">
        <v>4.8151099999999998</v>
      </c>
      <c r="AH2001">
        <v>4.8905799999999999</v>
      </c>
      <c r="AI2001">
        <v>4.9557399999999996</v>
      </c>
      <c r="AJ2001">
        <v>5.02712</v>
      </c>
      <c r="AK2001">
        <v>5.1067400000000003</v>
      </c>
      <c r="AL2001">
        <v>5.2876799999999999</v>
      </c>
    </row>
    <row r="2002" spans="1:38" x14ac:dyDescent="0.3">
      <c r="A2002" t="s">
        <v>808</v>
      </c>
      <c r="B2002">
        <v>2</v>
      </c>
      <c r="C2002">
        <v>1987</v>
      </c>
      <c r="D2002">
        <v>1</v>
      </c>
      <c r="E2002">
        <v>1</v>
      </c>
      <c r="F2002">
        <v>1</v>
      </c>
      <c r="G2002" t="s">
        <v>851</v>
      </c>
      <c r="H2002">
        <v>0</v>
      </c>
      <c r="I2002" s="2">
        <v>7.8587300000000002E-6</v>
      </c>
      <c r="J2002">
        <v>6.0167700000000001E-4</v>
      </c>
      <c r="K2002">
        <v>1.8467000000000001E-2</v>
      </c>
      <c r="L2002">
        <v>0.18110399999999999</v>
      </c>
      <c r="M2002">
        <v>0.56129600000000002</v>
      </c>
      <c r="N2002">
        <v>0.85687599999999997</v>
      </c>
      <c r="O2002">
        <v>0.96616000000000002</v>
      </c>
      <c r="P2002">
        <v>0.99292499999999995</v>
      </c>
      <c r="Q2002">
        <v>0.99849399999999999</v>
      </c>
      <c r="R2002">
        <v>0.99964699999999995</v>
      </c>
      <c r="S2002">
        <v>0.99990599999999996</v>
      </c>
      <c r="T2002">
        <v>0.99997100000000005</v>
      </c>
      <c r="U2002">
        <v>0.99999000000000005</v>
      </c>
      <c r="V2002">
        <v>0.999996</v>
      </c>
      <c r="W2002">
        <v>0.99999800000000005</v>
      </c>
      <c r="X2002">
        <v>0.99999899999999997</v>
      </c>
      <c r="Y2002">
        <v>1</v>
      </c>
      <c r="Z2002">
        <v>1</v>
      </c>
      <c r="AA2002">
        <v>1</v>
      </c>
      <c r="AB2002">
        <v>1</v>
      </c>
      <c r="AC2002">
        <v>1</v>
      </c>
      <c r="AD2002">
        <v>1</v>
      </c>
      <c r="AE2002">
        <v>1</v>
      </c>
      <c r="AF2002">
        <v>1</v>
      </c>
      <c r="AG2002">
        <v>1</v>
      </c>
      <c r="AH2002">
        <v>1</v>
      </c>
      <c r="AI2002">
        <v>1</v>
      </c>
      <c r="AJ2002">
        <v>1</v>
      </c>
      <c r="AK2002">
        <v>1</v>
      </c>
      <c r="AL2002">
        <v>1</v>
      </c>
    </row>
    <row r="2003" spans="1:38" x14ac:dyDescent="0.3">
      <c r="A2003" t="s">
        <v>810</v>
      </c>
      <c r="B2003">
        <v>2</v>
      </c>
      <c r="C2003">
        <v>1987</v>
      </c>
      <c r="D2003">
        <v>1</v>
      </c>
      <c r="E2003">
        <v>1</v>
      </c>
      <c r="F2003">
        <v>1</v>
      </c>
      <c r="G2003" t="s">
        <v>852</v>
      </c>
      <c r="H2003">
        <v>3.3720800000000002E-2</v>
      </c>
      <c r="I2003">
        <v>0.121296</v>
      </c>
      <c r="J2003">
        <v>0.28170099999999998</v>
      </c>
      <c r="K2003">
        <v>0.46624500000000002</v>
      </c>
      <c r="L2003">
        <v>0.62582499999999996</v>
      </c>
      <c r="M2003">
        <v>0.78459199999999996</v>
      </c>
      <c r="N2003">
        <v>0.98081700000000005</v>
      </c>
      <c r="O2003">
        <v>1.22654</v>
      </c>
      <c r="P2003">
        <v>1.5083899999999999</v>
      </c>
      <c r="Q2003">
        <v>1.80887</v>
      </c>
      <c r="R2003">
        <v>2.1168499999999999</v>
      </c>
      <c r="S2003">
        <v>2.4258099999999998</v>
      </c>
      <c r="T2003">
        <v>2.7313499999999999</v>
      </c>
      <c r="U2003">
        <v>3.0301800000000001</v>
      </c>
      <c r="V2003">
        <v>3.3198099999999999</v>
      </c>
      <c r="W2003">
        <v>3.5984099999999999</v>
      </c>
      <c r="X2003">
        <v>3.8646500000000001</v>
      </c>
      <c r="Y2003">
        <v>4.1176899999999996</v>
      </c>
      <c r="Z2003">
        <v>4.3570399999999996</v>
      </c>
      <c r="AA2003">
        <v>4.5824999999999996</v>
      </c>
      <c r="AB2003">
        <v>4.7940800000000001</v>
      </c>
      <c r="AC2003">
        <v>4.9919500000000001</v>
      </c>
      <c r="AD2003">
        <v>5.1763899999999996</v>
      </c>
      <c r="AE2003">
        <v>5.3477300000000003</v>
      </c>
      <c r="AF2003">
        <v>5.5063500000000003</v>
      </c>
      <c r="AG2003">
        <v>5.6526899999999998</v>
      </c>
      <c r="AH2003">
        <v>5.78721</v>
      </c>
      <c r="AI2003">
        <v>5.91045</v>
      </c>
      <c r="AJ2003">
        <v>6.0212300000000001</v>
      </c>
      <c r="AK2003">
        <v>6.1207500000000001</v>
      </c>
      <c r="AL2003">
        <v>6.3448200000000003</v>
      </c>
    </row>
    <row r="2004" spans="1:38" x14ac:dyDescent="0.3">
      <c r="A2004" t="s">
        <v>808</v>
      </c>
      <c r="B2004">
        <v>3</v>
      </c>
      <c r="C2004">
        <v>1987</v>
      </c>
      <c r="D2004">
        <v>1</v>
      </c>
      <c r="E2004">
        <v>1</v>
      </c>
      <c r="F2004">
        <v>1</v>
      </c>
      <c r="G2004" t="s">
        <v>853</v>
      </c>
      <c r="H2004">
        <v>0</v>
      </c>
      <c r="I2004" s="2">
        <v>8.8442700000000004E-8</v>
      </c>
      <c r="J2004" s="2">
        <v>1.22943E-5</v>
      </c>
      <c r="K2004">
        <v>7.83664E-4</v>
      </c>
      <c r="L2004">
        <v>2.2161299999999998E-2</v>
      </c>
      <c r="M2004">
        <v>0.18355299999999999</v>
      </c>
      <c r="N2004">
        <v>0.53240299999999996</v>
      </c>
      <c r="O2004">
        <v>0.82188499999999998</v>
      </c>
      <c r="P2004">
        <v>0.94855699999999998</v>
      </c>
      <c r="Q2004">
        <v>0.98688699999999996</v>
      </c>
      <c r="R2004">
        <v>0.99668999999999996</v>
      </c>
      <c r="S2004">
        <v>0.99911000000000005</v>
      </c>
      <c r="T2004">
        <v>0.99973500000000004</v>
      </c>
      <c r="U2004">
        <v>0.99991099999999999</v>
      </c>
      <c r="V2004">
        <v>0.99996600000000002</v>
      </c>
      <c r="W2004">
        <v>0.99998500000000001</v>
      </c>
      <c r="X2004">
        <v>0.99999300000000002</v>
      </c>
      <c r="Y2004">
        <v>0.999996</v>
      </c>
      <c r="Z2004">
        <v>0.99999800000000005</v>
      </c>
      <c r="AA2004">
        <v>0.99999899999999997</v>
      </c>
      <c r="AB2004">
        <v>0.99999899999999997</v>
      </c>
      <c r="AC2004">
        <v>0.99999899999999997</v>
      </c>
      <c r="AD2004">
        <v>0.99999899999999997</v>
      </c>
      <c r="AE2004">
        <v>0.99999899999999997</v>
      </c>
      <c r="AF2004">
        <v>0.99999899999999997</v>
      </c>
      <c r="AG2004">
        <v>0.99999899999999997</v>
      </c>
      <c r="AH2004">
        <v>0.99999899999999997</v>
      </c>
      <c r="AI2004">
        <v>0.99999899999999997</v>
      </c>
      <c r="AJ2004">
        <v>0.99999899999999997</v>
      </c>
      <c r="AK2004">
        <v>1</v>
      </c>
      <c r="AL2004">
        <v>1</v>
      </c>
    </row>
    <row r="2005" spans="1:38" x14ac:dyDescent="0.3">
      <c r="A2005" t="s">
        <v>810</v>
      </c>
      <c r="B2005">
        <v>3</v>
      </c>
      <c r="C2005">
        <v>1987</v>
      </c>
      <c r="D2005">
        <v>1</v>
      </c>
      <c r="E2005">
        <v>1</v>
      </c>
      <c r="F2005">
        <v>1</v>
      </c>
      <c r="G2005" t="s">
        <v>854</v>
      </c>
      <c r="H2005">
        <v>3.8933599999999999E-2</v>
      </c>
      <c r="I2005">
        <v>0.133521</v>
      </c>
      <c r="J2005">
        <v>0.30696800000000002</v>
      </c>
      <c r="K2005">
        <v>0.53575499999999998</v>
      </c>
      <c r="L2005">
        <v>0.74839199999999995</v>
      </c>
      <c r="M2005">
        <v>0.91515100000000005</v>
      </c>
      <c r="N2005">
        <v>1.08142</v>
      </c>
      <c r="O2005">
        <v>1.2836099999999999</v>
      </c>
      <c r="P2005">
        <v>1.5329200000000001</v>
      </c>
      <c r="Q2005">
        <v>1.81759</v>
      </c>
      <c r="R2005">
        <v>2.11971</v>
      </c>
      <c r="S2005">
        <v>2.4267599999999998</v>
      </c>
      <c r="T2005">
        <v>2.7316799999999999</v>
      </c>
      <c r="U2005">
        <v>3.0303100000000001</v>
      </c>
      <c r="V2005">
        <v>3.3198699999999999</v>
      </c>
      <c r="W2005">
        <v>3.59843</v>
      </c>
      <c r="X2005">
        <v>3.8646699999999998</v>
      </c>
      <c r="Y2005">
        <v>4.1177000000000001</v>
      </c>
      <c r="Z2005">
        <v>4.3570500000000001</v>
      </c>
      <c r="AA2005">
        <v>4.5824999999999996</v>
      </c>
      <c r="AB2005">
        <v>4.7940800000000001</v>
      </c>
      <c r="AC2005">
        <v>4.9919500000000001</v>
      </c>
      <c r="AD2005">
        <v>5.1763899999999996</v>
      </c>
      <c r="AE2005">
        <v>5.3477300000000003</v>
      </c>
      <c r="AF2005">
        <v>5.5063500000000003</v>
      </c>
      <c r="AG2005">
        <v>5.6526899999999998</v>
      </c>
      <c r="AH2005">
        <v>5.78721</v>
      </c>
      <c r="AI2005">
        <v>5.91045</v>
      </c>
      <c r="AJ2005">
        <v>6.0212399999999997</v>
      </c>
      <c r="AK2005">
        <v>6.1207500000000001</v>
      </c>
      <c r="AL2005">
        <v>6.3448200000000003</v>
      </c>
    </row>
    <row r="2006" spans="1:38" x14ac:dyDescent="0.3">
      <c r="A2006" t="s">
        <v>808</v>
      </c>
      <c r="B2006">
        <v>4</v>
      </c>
      <c r="C2006">
        <v>1987</v>
      </c>
      <c r="D2006">
        <v>1</v>
      </c>
      <c r="E2006">
        <v>1</v>
      </c>
      <c r="F2006">
        <v>1</v>
      </c>
      <c r="G2006" t="s">
        <v>855</v>
      </c>
      <c r="H2006">
        <v>0</v>
      </c>
      <c r="I2006">
        <v>1.4546E-2</v>
      </c>
      <c r="J2006">
        <v>5.2434099999999997E-2</v>
      </c>
      <c r="K2006">
        <v>0.12701999999999999</v>
      </c>
      <c r="L2006">
        <v>0.246392</v>
      </c>
      <c r="M2006">
        <v>0.40070499999999998</v>
      </c>
      <c r="N2006">
        <v>0.56703700000000001</v>
      </c>
      <c r="O2006">
        <v>0.719503</v>
      </c>
      <c r="P2006">
        <v>0.838924</v>
      </c>
      <c r="Q2006">
        <v>0.91817899999999997</v>
      </c>
      <c r="R2006">
        <v>0.96258500000000002</v>
      </c>
      <c r="S2006">
        <v>0.98403700000000005</v>
      </c>
      <c r="T2006">
        <v>0.99336599999999997</v>
      </c>
      <c r="U2006">
        <v>0.99720600000000004</v>
      </c>
      <c r="V2006">
        <v>0.99876799999999999</v>
      </c>
      <c r="W2006">
        <v>0.999417</v>
      </c>
      <c r="X2006">
        <v>0.99969799999999998</v>
      </c>
      <c r="Y2006">
        <v>0.99982499999999996</v>
      </c>
      <c r="Z2006">
        <v>0.99988600000000005</v>
      </c>
      <c r="AA2006">
        <v>0.99991600000000003</v>
      </c>
      <c r="AB2006">
        <v>0.99993100000000001</v>
      </c>
      <c r="AC2006">
        <v>0.99993900000000002</v>
      </c>
      <c r="AD2006">
        <v>0.999942</v>
      </c>
      <c r="AE2006">
        <v>0.99994300000000003</v>
      </c>
      <c r="AF2006">
        <v>0.999942</v>
      </c>
      <c r="AG2006">
        <v>0.99994099999999997</v>
      </c>
      <c r="AH2006">
        <v>0.99993900000000002</v>
      </c>
      <c r="AI2006">
        <v>0.99993699999999996</v>
      </c>
      <c r="AJ2006">
        <v>0.99993600000000005</v>
      </c>
      <c r="AK2006">
        <v>0.99993799999999999</v>
      </c>
      <c r="AL2006">
        <v>0.99993900000000002</v>
      </c>
    </row>
    <row r="2007" spans="1:38" x14ac:dyDescent="0.3">
      <c r="A2007" t="s">
        <v>810</v>
      </c>
      <c r="B2007">
        <v>4</v>
      </c>
      <c r="C2007">
        <v>1987</v>
      </c>
      <c r="D2007">
        <v>1</v>
      </c>
      <c r="E2007">
        <v>1</v>
      </c>
      <c r="F2007">
        <v>1</v>
      </c>
      <c r="G2007" t="s">
        <v>856</v>
      </c>
      <c r="H2007">
        <v>1.5474399999999999E-2</v>
      </c>
      <c r="I2007">
        <v>6.9767399999999993E-2</v>
      </c>
      <c r="J2007">
        <v>0.17798900000000001</v>
      </c>
      <c r="K2007">
        <v>0.32710400000000001</v>
      </c>
      <c r="L2007">
        <v>0.518293</v>
      </c>
      <c r="M2007">
        <v>0.74444600000000005</v>
      </c>
      <c r="N2007">
        <v>0.99751900000000004</v>
      </c>
      <c r="O2007">
        <v>1.2695000000000001</v>
      </c>
      <c r="P2007">
        <v>1.5532699999999999</v>
      </c>
      <c r="Q2007">
        <v>1.84406</v>
      </c>
      <c r="R2007">
        <v>2.1398999999999999</v>
      </c>
      <c r="S2007">
        <v>2.43912</v>
      </c>
      <c r="T2007">
        <v>2.73847</v>
      </c>
      <c r="U2007">
        <v>3.0338799999999999</v>
      </c>
      <c r="V2007">
        <v>3.3217500000000002</v>
      </c>
      <c r="W2007">
        <v>3.5994600000000001</v>
      </c>
      <c r="X2007">
        <v>3.8652500000000001</v>
      </c>
      <c r="Y2007">
        <v>4.1180500000000002</v>
      </c>
      <c r="Z2007">
        <v>4.3572699999999998</v>
      </c>
      <c r="AA2007">
        <v>4.5826500000000001</v>
      </c>
      <c r="AB2007">
        <v>4.7941799999999999</v>
      </c>
      <c r="AC2007">
        <v>4.9920299999999997</v>
      </c>
      <c r="AD2007">
        <v>5.17645</v>
      </c>
      <c r="AE2007">
        <v>5.3477699999999997</v>
      </c>
      <c r="AF2007">
        <v>5.5063899999999997</v>
      </c>
      <c r="AG2007">
        <v>5.6527200000000004</v>
      </c>
      <c r="AH2007">
        <v>5.7872399999999997</v>
      </c>
      <c r="AI2007">
        <v>5.9104799999999997</v>
      </c>
      <c r="AJ2007">
        <v>6.0212500000000002</v>
      </c>
      <c r="AK2007">
        <v>6.1207599999999998</v>
      </c>
      <c r="AL2007">
        <v>6.3448099999999998</v>
      </c>
    </row>
    <row r="2008" spans="1:38" x14ac:dyDescent="0.3">
      <c r="A2008" t="s">
        <v>808</v>
      </c>
      <c r="B2008">
        <v>5</v>
      </c>
      <c r="C2008">
        <v>1987</v>
      </c>
      <c r="D2008">
        <v>1</v>
      </c>
      <c r="E2008">
        <v>1</v>
      </c>
      <c r="F2008">
        <v>1</v>
      </c>
      <c r="G2008" t="s">
        <v>857</v>
      </c>
      <c r="H2008">
        <v>0</v>
      </c>
      <c r="I2008">
        <v>1.4546E-2</v>
      </c>
      <c r="J2008">
        <v>5.2434099999999997E-2</v>
      </c>
      <c r="K2008">
        <v>0.12701999999999999</v>
      </c>
      <c r="L2008">
        <v>0.246392</v>
      </c>
      <c r="M2008">
        <v>0.40070499999999998</v>
      </c>
      <c r="N2008">
        <v>0.56703700000000001</v>
      </c>
      <c r="O2008">
        <v>0.719503</v>
      </c>
      <c r="P2008">
        <v>0.838924</v>
      </c>
      <c r="Q2008">
        <v>0.91817899999999997</v>
      </c>
      <c r="R2008">
        <v>0.96258500000000002</v>
      </c>
      <c r="S2008">
        <v>0.98403700000000005</v>
      </c>
      <c r="T2008">
        <v>0.99336599999999997</v>
      </c>
      <c r="U2008">
        <v>0.99720600000000004</v>
      </c>
      <c r="V2008">
        <v>0.99876799999999999</v>
      </c>
      <c r="W2008">
        <v>0.999417</v>
      </c>
      <c r="X2008">
        <v>0.99969799999999998</v>
      </c>
      <c r="Y2008">
        <v>0.99982499999999996</v>
      </c>
      <c r="Z2008">
        <v>0.99988600000000005</v>
      </c>
      <c r="AA2008">
        <v>0.99991600000000003</v>
      </c>
      <c r="AB2008">
        <v>0.99993100000000001</v>
      </c>
      <c r="AC2008">
        <v>0.99993900000000002</v>
      </c>
      <c r="AD2008">
        <v>0.999942</v>
      </c>
      <c r="AE2008">
        <v>0.99994300000000003</v>
      </c>
      <c r="AF2008">
        <v>0.999942</v>
      </c>
      <c r="AG2008">
        <v>0.99994099999999997</v>
      </c>
      <c r="AH2008">
        <v>0.99993900000000002</v>
      </c>
      <c r="AI2008">
        <v>0.99993699999999996</v>
      </c>
      <c r="AJ2008">
        <v>0.99993600000000005</v>
      </c>
      <c r="AK2008">
        <v>0.99993799999999999</v>
      </c>
      <c r="AL2008">
        <v>0.99993900000000002</v>
      </c>
    </row>
    <row r="2009" spans="1:38" x14ac:dyDescent="0.3">
      <c r="A2009" t="s">
        <v>810</v>
      </c>
      <c r="B2009">
        <v>5</v>
      </c>
      <c r="C2009">
        <v>1987</v>
      </c>
      <c r="D2009">
        <v>1</v>
      </c>
      <c r="E2009">
        <v>1</v>
      </c>
      <c r="F2009">
        <v>1</v>
      </c>
      <c r="G2009" t="s">
        <v>858</v>
      </c>
      <c r="H2009">
        <v>1.5474399999999999E-2</v>
      </c>
      <c r="I2009">
        <v>6.9767399999999993E-2</v>
      </c>
      <c r="J2009">
        <v>0.17798900000000001</v>
      </c>
      <c r="K2009">
        <v>0.32710400000000001</v>
      </c>
      <c r="L2009">
        <v>0.518293</v>
      </c>
      <c r="M2009">
        <v>0.74444600000000005</v>
      </c>
      <c r="N2009">
        <v>0.99751900000000004</v>
      </c>
      <c r="O2009">
        <v>1.2695000000000001</v>
      </c>
      <c r="P2009">
        <v>1.5532699999999999</v>
      </c>
      <c r="Q2009">
        <v>1.84406</v>
      </c>
      <c r="R2009">
        <v>2.1398999999999999</v>
      </c>
      <c r="S2009">
        <v>2.43912</v>
      </c>
      <c r="T2009">
        <v>2.73847</v>
      </c>
      <c r="U2009">
        <v>3.0338799999999999</v>
      </c>
      <c r="V2009">
        <v>3.3217500000000002</v>
      </c>
      <c r="W2009">
        <v>3.5994600000000001</v>
      </c>
      <c r="X2009">
        <v>3.8652500000000001</v>
      </c>
      <c r="Y2009">
        <v>4.1180500000000002</v>
      </c>
      <c r="Z2009">
        <v>4.3572699999999998</v>
      </c>
      <c r="AA2009">
        <v>4.5826500000000001</v>
      </c>
      <c r="AB2009">
        <v>4.7941799999999999</v>
      </c>
      <c r="AC2009">
        <v>4.9920299999999997</v>
      </c>
      <c r="AD2009">
        <v>5.17645</v>
      </c>
      <c r="AE2009">
        <v>5.3477699999999997</v>
      </c>
      <c r="AF2009">
        <v>5.5063899999999997</v>
      </c>
      <c r="AG2009">
        <v>5.6527200000000004</v>
      </c>
      <c r="AH2009">
        <v>5.7872399999999997</v>
      </c>
      <c r="AI2009">
        <v>5.9104799999999997</v>
      </c>
      <c r="AJ2009">
        <v>6.0212500000000002</v>
      </c>
      <c r="AK2009">
        <v>6.1207599999999998</v>
      </c>
      <c r="AL2009">
        <v>6.3448099999999998</v>
      </c>
    </row>
    <row r="2010" spans="1:38" x14ac:dyDescent="0.3">
      <c r="A2010" t="s">
        <v>808</v>
      </c>
      <c r="B2010">
        <v>6</v>
      </c>
      <c r="C2010">
        <v>1987</v>
      </c>
      <c r="D2010">
        <v>1</v>
      </c>
      <c r="E2010">
        <v>1</v>
      </c>
      <c r="F2010">
        <v>1</v>
      </c>
      <c r="G2010" t="s">
        <v>859</v>
      </c>
      <c r="H2010">
        <v>0</v>
      </c>
      <c r="I2010">
        <v>8.1927300000000005E-3</v>
      </c>
      <c r="J2010">
        <v>4.5186499999999998E-2</v>
      </c>
      <c r="K2010">
        <v>0.13944300000000001</v>
      </c>
      <c r="L2010">
        <v>0.308392</v>
      </c>
      <c r="M2010">
        <v>0.52603599999999995</v>
      </c>
      <c r="N2010">
        <v>0.73426400000000003</v>
      </c>
      <c r="O2010">
        <v>0.88197599999999998</v>
      </c>
      <c r="P2010">
        <v>0.95832899999999999</v>
      </c>
      <c r="Q2010">
        <v>0.98764399999999997</v>
      </c>
      <c r="R2010">
        <v>0.99662799999999996</v>
      </c>
      <c r="S2010">
        <v>0.99904000000000004</v>
      </c>
      <c r="T2010">
        <v>0.99965599999999999</v>
      </c>
      <c r="U2010">
        <v>0.99981500000000001</v>
      </c>
      <c r="V2010">
        <v>0.99985800000000002</v>
      </c>
      <c r="W2010">
        <v>0.99987099999999995</v>
      </c>
      <c r="X2010">
        <v>0.99987400000000004</v>
      </c>
      <c r="Y2010">
        <v>0.99987599999999999</v>
      </c>
      <c r="Z2010">
        <v>0.99987599999999999</v>
      </c>
      <c r="AA2010">
        <v>0.99987599999999999</v>
      </c>
      <c r="AB2010">
        <v>0.99987599999999999</v>
      </c>
      <c r="AC2010">
        <v>0.99987599999999999</v>
      </c>
      <c r="AD2010">
        <v>0.99987599999999999</v>
      </c>
      <c r="AE2010">
        <v>0.99987599999999999</v>
      </c>
      <c r="AF2010">
        <v>0.99987599999999999</v>
      </c>
      <c r="AG2010">
        <v>0.99987599999999999</v>
      </c>
      <c r="AH2010">
        <v>0.99987599999999999</v>
      </c>
      <c r="AI2010">
        <v>0.99987599999999999</v>
      </c>
      <c r="AJ2010">
        <v>0.99987599999999999</v>
      </c>
      <c r="AK2010">
        <v>0.99987599999999999</v>
      </c>
      <c r="AL2010">
        <v>0.99987700000000002</v>
      </c>
    </row>
    <row r="2011" spans="1:38" x14ac:dyDescent="0.3">
      <c r="A2011" t="s">
        <v>810</v>
      </c>
      <c r="B2011">
        <v>6</v>
      </c>
      <c r="C2011">
        <v>1987</v>
      </c>
      <c r="D2011">
        <v>1</v>
      </c>
      <c r="E2011">
        <v>1</v>
      </c>
      <c r="F2011">
        <v>1</v>
      </c>
      <c r="G2011" t="s">
        <v>860</v>
      </c>
      <c r="H2011">
        <v>1.8754E-2</v>
      </c>
      <c r="I2011">
        <v>7.7080899999999994E-2</v>
      </c>
      <c r="J2011">
        <v>0.18803</v>
      </c>
      <c r="K2011">
        <v>0.33777800000000002</v>
      </c>
      <c r="L2011">
        <v>0.52639899999999995</v>
      </c>
      <c r="M2011">
        <v>0.74613799999999997</v>
      </c>
      <c r="N2011">
        <v>0.98876200000000003</v>
      </c>
      <c r="O2011">
        <v>1.2482899999999999</v>
      </c>
      <c r="P2011">
        <v>1.5241400000000001</v>
      </c>
      <c r="Q2011">
        <v>1.8163100000000001</v>
      </c>
      <c r="R2011">
        <v>2.11965</v>
      </c>
      <c r="S2011">
        <v>2.4267599999999998</v>
      </c>
      <c r="T2011">
        <v>2.7316600000000002</v>
      </c>
      <c r="U2011">
        <v>3.0302899999999999</v>
      </c>
      <c r="V2011">
        <v>3.3198500000000002</v>
      </c>
      <c r="W2011">
        <v>3.59842</v>
      </c>
      <c r="X2011">
        <v>3.8646600000000002</v>
      </c>
      <c r="Y2011">
        <v>4.1177000000000001</v>
      </c>
      <c r="Z2011">
        <v>4.3570399999999996</v>
      </c>
      <c r="AA2011">
        <v>4.5824999999999996</v>
      </c>
      <c r="AB2011">
        <v>4.7940800000000001</v>
      </c>
      <c r="AC2011">
        <v>4.9919500000000001</v>
      </c>
      <c r="AD2011">
        <v>5.1763899999999996</v>
      </c>
      <c r="AE2011">
        <v>5.3477300000000003</v>
      </c>
      <c r="AF2011">
        <v>5.5063500000000003</v>
      </c>
      <c r="AG2011">
        <v>5.6526899999999998</v>
      </c>
      <c r="AH2011">
        <v>5.78721</v>
      </c>
      <c r="AI2011">
        <v>5.91045</v>
      </c>
      <c r="AJ2011">
        <v>6.0212300000000001</v>
      </c>
      <c r="AK2011">
        <v>6.1207500000000001</v>
      </c>
      <c r="AL2011">
        <v>6.3448200000000003</v>
      </c>
    </row>
    <row r="2012" spans="1:38" x14ac:dyDescent="0.3">
      <c r="A2012" t="s">
        <v>806</v>
      </c>
      <c r="B2012" t="s">
        <v>103</v>
      </c>
      <c r="C2012">
        <v>1988</v>
      </c>
      <c r="D2012">
        <v>1</v>
      </c>
      <c r="E2012">
        <v>1</v>
      </c>
      <c r="F2012">
        <v>1</v>
      </c>
      <c r="G2012" t="s">
        <v>861</v>
      </c>
      <c r="H2012">
        <v>0</v>
      </c>
      <c r="I2012">
        <v>0</v>
      </c>
      <c r="J2012">
        <v>0</v>
      </c>
      <c r="K2012">
        <v>0</v>
      </c>
      <c r="L2012">
        <v>3.2867899999999999E-2</v>
      </c>
      <c r="M2012">
        <v>0.16573599999999999</v>
      </c>
      <c r="N2012">
        <v>0.463362</v>
      </c>
      <c r="O2012">
        <v>0.85394599999999998</v>
      </c>
      <c r="P2012">
        <v>1.2412700000000001</v>
      </c>
      <c r="Q2012">
        <v>1.5986</v>
      </c>
      <c r="R2012">
        <v>1.93425</v>
      </c>
      <c r="S2012">
        <v>2.2574200000000002</v>
      </c>
      <c r="T2012">
        <v>2.57179</v>
      </c>
      <c r="U2012">
        <v>2.8776199999999998</v>
      </c>
      <c r="V2012">
        <v>3.1738200000000001</v>
      </c>
      <c r="W2012">
        <v>3.45905</v>
      </c>
      <c r="X2012">
        <v>3.7321300000000002</v>
      </c>
      <c r="Y2012">
        <v>3.9921799999999998</v>
      </c>
      <c r="Z2012">
        <v>4.2386100000000004</v>
      </c>
      <c r="AA2012">
        <v>4.4711499999999997</v>
      </c>
      <c r="AB2012">
        <v>4.68973</v>
      </c>
      <c r="AC2012">
        <v>4.8944900000000002</v>
      </c>
      <c r="AD2012">
        <v>5.0856399999999997</v>
      </c>
      <c r="AE2012">
        <v>5.2635199999999998</v>
      </c>
      <c r="AF2012">
        <v>5.4284699999999999</v>
      </c>
      <c r="AG2012">
        <v>5.5809100000000003</v>
      </c>
      <c r="AH2012">
        <v>5.7212899999999998</v>
      </c>
      <c r="AI2012">
        <v>5.8501099999999999</v>
      </c>
      <c r="AJ2012">
        <v>5.9679200000000003</v>
      </c>
      <c r="AK2012">
        <v>6.0720400000000003</v>
      </c>
      <c r="AL2012">
        <v>6.3067099999999998</v>
      </c>
    </row>
    <row r="2013" spans="1:38" x14ac:dyDescent="0.3">
      <c r="A2013" t="s">
        <v>808</v>
      </c>
      <c r="B2013">
        <v>1</v>
      </c>
      <c r="C2013">
        <v>1988</v>
      </c>
      <c r="D2013">
        <v>1</v>
      </c>
      <c r="E2013">
        <v>1</v>
      </c>
      <c r="F2013">
        <v>1</v>
      </c>
      <c r="G2013" t="s">
        <v>862</v>
      </c>
      <c r="H2013">
        <v>0</v>
      </c>
      <c r="I2013">
        <v>3.3128300000000001E-3</v>
      </c>
      <c r="J2013">
        <v>4.8035599999999998E-2</v>
      </c>
      <c r="K2013">
        <v>0.22831399999999999</v>
      </c>
      <c r="L2013">
        <v>0.55937400000000004</v>
      </c>
      <c r="M2013">
        <v>0.84764200000000001</v>
      </c>
      <c r="N2013">
        <v>0.961391</v>
      </c>
      <c r="O2013">
        <v>0.96040499999999995</v>
      </c>
      <c r="P2013">
        <v>0.91160200000000002</v>
      </c>
      <c r="Q2013">
        <v>0.84170299999999998</v>
      </c>
      <c r="R2013">
        <v>0.76340200000000003</v>
      </c>
      <c r="S2013">
        <v>0.68457900000000005</v>
      </c>
      <c r="T2013">
        <v>0.60999300000000001</v>
      </c>
      <c r="U2013">
        <v>0.542134</v>
      </c>
      <c r="V2013">
        <v>0.48196499999999998</v>
      </c>
      <c r="W2013">
        <v>0.42951499999999998</v>
      </c>
      <c r="X2013">
        <v>0.384297</v>
      </c>
      <c r="Y2013">
        <v>0.345582</v>
      </c>
      <c r="Z2013">
        <v>0.31256899999999999</v>
      </c>
      <c r="AA2013">
        <v>0.28447099999999997</v>
      </c>
      <c r="AB2013">
        <v>0.26057200000000003</v>
      </c>
      <c r="AC2013">
        <v>0.240235</v>
      </c>
      <c r="AD2013">
        <v>0.222914</v>
      </c>
      <c r="AE2013">
        <v>0.20814299999999999</v>
      </c>
      <c r="AF2013">
        <v>0.19553100000000001</v>
      </c>
      <c r="AG2013">
        <v>0.184751</v>
      </c>
      <c r="AH2013">
        <v>0.17552599999999999</v>
      </c>
      <c r="AI2013">
        <v>0.167631</v>
      </c>
      <c r="AJ2013">
        <v>0.160278</v>
      </c>
      <c r="AK2013">
        <v>0.153307</v>
      </c>
      <c r="AL2013">
        <v>0.138575</v>
      </c>
    </row>
    <row r="2014" spans="1:38" x14ac:dyDescent="0.3">
      <c r="A2014" t="s">
        <v>810</v>
      </c>
      <c r="B2014">
        <v>1</v>
      </c>
      <c r="C2014">
        <v>1988</v>
      </c>
      <c r="D2014">
        <v>1</v>
      </c>
      <c r="E2014">
        <v>1</v>
      </c>
      <c r="F2014">
        <v>1</v>
      </c>
      <c r="G2014" t="s">
        <v>863</v>
      </c>
      <c r="H2014">
        <v>3.06524E-2</v>
      </c>
      <c r="I2014">
        <v>9.6751500000000004E-2</v>
      </c>
      <c r="J2014">
        <v>0.209426</v>
      </c>
      <c r="K2014">
        <v>0.35223900000000002</v>
      </c>
      <c r="L2014">
        <v>0.52276500000000004</v>
      </c>
      <c r="M2014">
        <v>0.71741299999999997</v>
      </c>
      <c r="N2014">
        <v>0.94350800000000001</v>
      </c>
      <c r="O2014">
        <v>1.20035</v>
      </c>
      <c r="P2014">
        <v>1.4748000000000001</v>
      </c>
      <c r="Q2014">
        <v>1.75637</v>
      </c>
      <c r="R2014">
        <v>2.0385900000000001</v>
      </c>
      <c r="S2014">
        <v>2.3167200000000001</v>
      </c>
      <c r="T2014">
        <v>2.5870600000000001</v>
      </c>
      <c r="U2014">
        <v>2.8467199999999999</v>
      </c>
      <c r="V2014">
        <v>3.0935800000000002</v>
      </c>
      <c r="W2014">
        <v>3.32613</v>
      </c>
      <c r="X2014">
        <v>3.5434000000000001</v>
      </c>
      <c r="Y2014">
        <v>3.7448899999999998</v>
      </c>
      <c r="Z2014">
        <v>3.9304199999999998</v>
      </c>
      <c r="AA2014">
        <v>4.1001200000000004</v>
      </c>
      <c r="AB2014">
        <v>4.2543499999999996</v>
      </c>
      <c r="AC2014">
        <v>4.3936099999999998</v>
      </c>
      <c r="AD2014">
        <v>4.5185599999999999</v>
      </c>
      <c r="AE2014">
        <v>4.6299200000000003</v>
      </c>
      <c r="AF2014">
        <v>4.7285000000000004</v>
      </c>
      <c r="AG2014">
        <v>4.8151099999999998</v>
      </c>
      <c r="AH2014">
        <v>4.8905799999999999</v>
      </c>
      <c r="AI2014">
        <v>4.9557399999999996</v>
      </c>
      <c r="AJ2014">
        <v>5.02712</v>
      </c>
      <c r="AK2014">
        <v>5.1067400000000003</v>
      </c>
      <c r="AL2014">
        <v>5.2876799999999999</v>
      </c>
    </row>
    <row r="2015" spans="1:38" x14ac:dyDescent="0.3">
      <c r="A2015" t="s">
        <v>808</v>
      </c>
      <c r="B2015">
        <v>2</v>
      </c>
      <c r="C2015">
        <v>1988</v>
      </c>
      <c r="D2015">
        <v>1</v>
      </c>
      <c r="E2015">
        <v>1</v>
      </c>
      <c r="F2015">
        <v>1</v>
      </c>
      <c r="G2015" t="s">
        <v>864</v>
      </c>
      <c r="H2015">
        <v>0</v>
      </c>
      <c r="I2015" s="2">
        <v>7.8587300000000002E-6</v>
      </c>
      <c r="J2015">
        <v>6.0167700000000001E-4</v>
      </c>
      <c r="K2015">
        <v>1.8467000000000001E-2</v>
      </c>
      <c r="L2015">
        <v>0.18110399999999999</v>
      </c>
      <c r="M2015">
        <v>0.56129600000000002</v>
      </c>
      <c r="N2015">
        <v>0.85687599999999997</v>
      </c>
      <c r="O2015">
        <v>0.96616000000000002</v>
      </c>
      <c r="P2015">
        <v>0.99292499999999995</v>
      </c>
      <c r="Q2015">
        <v>0.99849399999999999</v>
      </c>
      <c r="R2015">
        <v>0.99964699999999995</v>
      </c>
      <c r="S2015">
        <v>0.99990599999999996</v>
      </c>
      <c r="T2015">
        <v>0.99997100000000005</v>
      </c>
      <c r="U2015">
        <v>0.99999000000000005</v>
      </c>
      <c r="V2015">
        <v>0.999996</v>
      </c>
      <c r="W2015">
        <v>0.99999800000000005</v>
      </c>
      <c r="X2015">
        <v>0.99999899999999997</v>
      </c>
      <c r="Y2015">
        <v>1</v>
      </c>
      <c r="Z2015">
        <v>1</v>
      </c>
      <c r="AA2015">
        <v>1</v>
      </c>
      <c r="AB2015">
        <v>1</v>
      </c>
      <c r="AC2015">
        <v>1</v>
      </c>
      <c r="AD2015">
        <v>1</v>
      </c>
      <c r="AE2015">
        <v>1</v>
      </c>
      <c r="AF2015">
        <v>1</v>
      </c>
      <c r="AG2015">
        <v>1</v>
      </c>
      <c r="AH2015">
        <v>1</v>
      </c>
      <c r="AI2015">
        <v>1</v>
      </c>
      <c r="AJ2015">
        <v>1</v>
      </c>
      <c r="AK2015">
        <v>1</v>
      </c>
      <c r="AL2015">
        <v>1</v>
      </c>
    </row>
    <row r="2016" spans="1:38" x14ac:dyDescent="0.3">
      <c r="A2016" t="s">
        <v>810</v>
      </c>
      <c r="B2016">
        <v>2</v>
      </c>
      <c r="C2016">
        <v>1988</v>
      </c>
      <c r="D2016">
        <v>1</v>
      </c>
      <c r="E2016">
        <v>1</v>
      </c>
      <c r="F2016">
        <v>1</v>
      </c>
      <c r="G2016" t="s">
        <v>865</v>
      </c>
      <c r="H2016">
        <v>3.3720800000000002E-2</v>
      </c>
      <c r="I2016">
        <v>0.121296</v>
      </c>
      <c r="J2016">
        <v>0.28170099999999998</v>
      </c>
      <c r="K2016">
        <v>0.46624500000000002</v>
      </c>
      <c r="L2016">
        <v>0.62582499999999996</v>
      </c>
      <c r="M2016">
        <v>0.78459199999999996</v>
      </c>
      <c r="N2016">
        <v>0.98081700000000005</v>
      </c>
      <c r="O2016">
        <v>1.22654</v>
      </c>
      <c r="P2016">
        <v>1.5083899999999999</v>
      </c>
      <c r="Q2016">
        <v>1.80887</v>
      </c>
      <c r="R2016">
        <v>2.1168499999999999</v>
      </c>
      <c r="S2016">
        <v>2.4258099999999998</v>
      </c>
      <c r="T2016">
        <v>2.7313499999999999</v>
      </c>
      <c r="U2016">
        <v>3.0301800000000001</v>
      </c>
      <c r="V2016">
        <v>3.3198099999999999</v>
      </c>
      <c r="W2016">
        <v>3.5984099999999999</v>
      </c>
      <c r="X2016">
        <v>3.8646500000000001</v>
      </c>
      <c r="Y2016">
        <v>4.1176899999999996</v>
      </c>
      <c r="Z2016">
        <v>4.3570399999999996</v>
      </c>
      <c r="AA2016">
        <v>4.5824999999999996</v>
      </c>
      <c r="AB2016">
        <v>4.7940800000000001</v>
      </c>
      <c r="AC2016">
        <v>4.9919500000000001</v>
      </c>
      <c r="AD2016">
        <v>5.1763899999999996</v>
      </c>
      <c r="AE2016">
        <v>5.3477300000000003</v>
      </c>
      <c r="AF2016">
        <v>5.5063500000000003</v>
      </c>
      <c r="AG2016">
        <v>5.6526899999999998</v>
      </c>
      <c r="AH2016">
        <v>5.78721</v>
      </c>
      <c r="AI2016">
        <v>5.91045</v>
      </c>
      <c r="AJ2016">
        <v>6.0212300000000001</v>
      </c>
      <c r="AK2016">
        <v>6.1207500000000001</v>
      </c>
      <c r="AL2016">
        <v>6.3448200000000003</v>
      </c>
    </row>
    <row r="2017" spans="1:38" x14ac:dyDescent="0.3">
      <c r="A2017" t="s">
        <v>808</v>
      </c>
      <c r="B2017">
        <v>3</v>
      </c>
      <c r="C2017">
        <v>1988</v>
      </c>
      <c r="D2017">
        <v>1</v>
      </c>
      <c r="E2017">
        <v>1</v>
      </c>
      <c r="F2017">
        <v>1</v>
      </c>
      <c r="G2017" t="s">
        <v>866</v>
      </c>
      <c r="H2017">
        <v>0</v>
      </c>
      <c r="I2017" s="2">
        <v>8.8442700000000004E-8</v>
      </c>
      <c r="J2017" s="2">
        <v>1.22943E-5</v>
      </c>
      <c r="K2017">
        <v>7.83664E-4</v>
      </c>
      <c r="L2017">
        <v>2.2161299999999998E-2</v>
      </c>
      <c r="M2017">
        <v>0.18355299999999999</v>
      </c>
      <c r="N2017">
        <v>0.53240299999999996</v>
      </c>
      <c r="O2017">
        <v>0.82188499999999998</v>
      </c>
      <c r="P2017">
        <v>0.94855699999999998</v>
      </c>
      <c r="Q2017">
        <v>0.98688699999999996</v>
      </c>
      <c r="R2017">
        <v>0.99668999999999996</v>
      </c>
      <c r="S2017">
        <v>0.99911000000000005</v>
      </c>
      <c r="T2017">
        <v>0.99973500000000004</v>
      </c>
      <c r="U2017">
        <v>0.99991099999999999</v>
      </c>
      <c r="V2017">
        <v>0.99996600000000002</v>
      </c>
      <c r="W2017">
        <v>0.99998500000000001</v>
      </c>
      <c r="X2017">
        <v>0.99999300000000002</v>
      </c>
      <c r="Y2017">
        <v>0.999996</v>
      </c>
      <c r="Z2017">
        <v>0.99999800000000005</v>
      </c>
      <c r="AA2017">
        <v>0.99999899999999997</v>
      </c>
      <c r="AB2017">
        <v>0.99999899999999997</v>
      </c>
      <c r="AC2017">
        <v>0.99999899999999997</v>
      </c>
      <c r="AD2017">
        <v>0.99999899999999997</v>
      </c>
      <c r="AE2017">
        <v>0.99999899999999997</v>
      </c>
      <c r="AF2017">
        <v>0.99999899999999997</v>
      </c>
      <c r="AG2017">
        <v>0.99999899999999997</v>
      </c>
      <c r="AH2017">
        <v>0.99999899999999997</v>
      </c>
      <c r="AI2017">
        <v>0.99999899999999997</v>
      </c>
      <c r="AJ2017">
        <v>0.99999899999999997</v>
      </c>
      <c r="AK2017">
        <v>1</v>
      </c>
      <c r="AL2017">
        <v>1</v>
      </c>
    </row>
    <row r="2018" spans="1:38" x14ac:dyDescent="0.3">
      <c r="A2018" t="s">
        <v>810</v>
      </c>
      <c r="B2018">
        <v>3</v>
      </c>
      <c r="C2018">
        <v>1988</v>
      </c>
      <c r="D2018">
        <v>1</v>
      </c>
      <c r="E2018">
        <v>1</v>
      </c>
      <c r="F2018">
        <v>1</v>
      </c>
      <c r="G2018" t="s">
        <v>867</v>
      </c>
      <c r="H2018">
        <v>3.8933599999999999E-2</v>
      </c>
      <c r="I2018">
        <v>0.133521</v>
      </c>
      <c r="J2018">
        <v>0.30696800000000002</v>
      </c>
      <c r="K2018">
        <v>0.53575499999999998</v>
      </c>
      <c r="L2018">
        <v>0.74839199999999995</v>
      </c>
      <c r="M2018">
        <v>0.91515100000000005</v>
      </c>
      <c r="N2018">
        <v>1.08142</v>
      </c>
      <c r="O2018">
        <v>1.2836099999999999</v>
      </c>
      <c r="P2018">
        <v>1.5329200000000001</v>
      </c>
      <c r="Q2018">
        <v>1.81759</v>
      </c>
      <c r="R2018">
        <v>2.11971</v>
      </c>
      <c r="S2018">
        <v>2.4267599999999998</v>
      </c>
      <c r="T2018">
        <v>2.7316799999999999</v>
      </c>
      <c r="U2018">
        <v>3.0303100000000001</v>
      </c>
      <c r="V2018">
        <v>3.3198699999999999</v>
      </c>
      <c r="W2018">
        <v>3.59843</v>
      </c>
      <c r="X2018">
        <v>3.8646699999999998</v>
      </c>
      <c r="Y2018">
        <v>4.1177000000000001</v>
      </c>
      <c r="Z2018">
        <v>4.3570500000000001</v>
      </c>
      <c r="AA2018">
        <v>4.5824999999999996</v>
      </c>
      <c r="AB2018">
        <v>4.7940800000000001</v>
      </c>
      <c r="AC2018">
        <v>4.9919500000000001</v>
      </c>
      <c r="AD2018">
        <v>5.1763899999999996</v>
      </c>
      <c r="AE2018">
        <v>5.3477300000000003</v>
      </c>
      <c r="AF2018">
        <v>5.5063500000000003</v>
      </c>
      <c r="AG2018">
        <v>5.6526899999999998</v>
      </c>
      <c r="AH2018">
        <v>5.78721</v>
      </c>
      <c r="AI2018">
        <v>5.91045</v>
      </c>
      <c r="AJ2018">
        <v>6.0212399999999997</v>
      </c>
      <c r="AK2018">
        <v>6.1207500000000001</v>
      </c>
      <c r="AL2018">
        <v>6.3448200000000003</v>
      </c>
    </row>
    <row r="2019" spans="1:38" x14ac:dyDescent="0.3">
      <c r="A2019" t="s">
        <v>808</v>
      </c>
      <c r="B2019">
        <v>4</v>
      </c>
      <c r="C2019">
        <v>1988</v>
      </c>
      <c r="D2019">
        <v>1</v>
      </c>
      <c r="E2019">
        <v>1</v>
      </c>
      <c r="F2019">
        <v>1</v>
      </c>
      <c r="G2019" t="s">
        <v>868</v>
      </c>
      <c r="H2019">
        <v>0</v>
      </c>
      <c r="I2019">
        <v>1.4546E-2</v>
      </c>
      <c r="J2019">
        <v>5.2434099999999997E-2</v>
      </c>
      <c r="K2019">
        <v>0.12701999999999999</v>
      </c>
      <c r="L2019">
        <v>0.246392</v>
      </c>
      <c r="M2019">
        <v>0.40070499999999998</v>
      </c>
      <c r="N2019">
        <v>0.56703700000000001</v>
      </c>
      <c r="O2019">
        <v>0.719503</v>
      </c>
      <c r="P2019">
        <v>0.838924</v>
      </c>
      <c r="Q2019">
        <v>0.91817899999999997</v>
      </c>
      <c r="R2019">
        <v>0.96258500000000002</v>
      </c>
      <c r="S2019">
        <v>0.98403700000000005</v>
      </c>
      <c r="T2019">
        <v>0.99336599999999997</v>
      </c>
      <c r="U2019">
        <v>0.99720600000000004</v>
      </c>
      <c r="V2019">
        <v>0.99876799999999999</v>
      </c>
      <c r="W2019">
        <v>0.999417</v>
      </c>
      <c r="X2019">
        <v>0.99969799999999998</v>
      </c>
      <c r="Y2019">
        <v>0.99982499999999996</v>
      </c>
      <c r="Z2019">
        <v>0.99988600000000005</v>
      </c>
      <c r="AA2019">
        <v>0.99991600000000003</v>
      </c>
      <c r="AB2019">
        <v>0.99993100000000001</v>
      </c>
      <c r="AC2019">
        <v>0.99993900000000002</v>
      </c>
      <c r="AD2019">
        <v>0.999942</v>
      </c>
      <c r="AE2019">
        <v>0.99994300000000003</v>
      </c>
      <c r="AF2019">
        <v>0.999942</v>
      </c>
      <c r="AG2019">
        <v>0.99994099999999997</v>
      </c>
      <c r="AH2019">
        <v>0.99993900000000002</v>
      </c>
      <c r="AI2019">
        <v>0.99993699999999996</v>
      </c>
      <c r="AJ2019">
        <v>0.99993600000000005</v>
      </c>
      <c r="AK2019">
        <v>0.99993799999999999</v>
      </c>
      <c r="AL2019">
        <v>0.99993900000000002</v>
      </c>
    </row>
    <row r="2020" spans="1:38" x14ac:dyDescent="0.3">
      <c r="A2020" t="s">
        <v>810</v>
      </c>
      <c r="B2020">
        <v>4</v>
      </c>
      <c r="C2020">
        <v>1988</v>
      </c>
      <c r="D2020">
        <v>1</v>
      </c>
      <c r="E2020">
        <v>1</v>
      </c>
      <c r="F2020">
        <v>1</v>
      </c>
      <c r="G2020" t="s">
        <v>869</v>
      </c>
      <c r="H2020">
        <v>1.5474399999999999E-2</v>
      </c>
      <c r="I2020">
        <v>6.9767399999999993E-2</v>
      </c>
      <c r="J2020">
        <v>0.17798900000000001</v>
      </c>
      <c r="K2020">
        <v>0.32710400000000001</v>
      </c>
      <c r="L2020">
        <v>0.518293</v>
      </c>
      <c r="M2020">
        <v>0.74444600000000005</v>
      </c>
      <c r="N2020">
        <v>0.99751900000000004</v>
      </c>
      <c r="O2020">
        <v>1.2695000000000001</v>
      </c>
      <c r="P2020">
        <v>1.5532699999999999</v>
      </c>
      <c r="Q2020">
        <v>1.84406</v>
      </c>
      <c r="R2020">
        <v>2.1398999999999999</v>
      </c>
      <c r="S2020">
        <v>2.43912</v>
      </c>
      <c r="T2020">
        <v>2.73847</v>
      </c>
      <c r="U2020">
        <v>3.0338799999999999</v>
      </c>
      <c r="V2020">
        <v>3.3217500000000002</v>
      </c>
      <c r="W2020">
        <v>3.5994600000000001</v>
      </c>
      <c r="X2020">
        <v>3.8652500000000001</v>
      </c>
      <c r="Y2020">
        <v>4.1180500000000002</v>
      </c>
      <c r="Z2020">
        <v>4.3572699999999998</v>
      </c>
      <c r="AA2020">
        <v>4.5826500000000001</v>
      </c>
      <c r="AB2020">
        <v>4.7941799999999999</v>
      </c>
      <c r="AC2020">
        <v>4.9920299999999997</v>
      </c>
      <c r="AD2020">
        <v>5.17645</v>
      </c>
      <c r="AE2020">
        <v>5.3477699999999997</v>
      </c>
      <c r="AF2020">
        <v>5.5063899999999997</v>
      </c>
      <c r="AG2020">
        <v>5.6527200000000004</v>
      </c>
      <c r="AH2020">
        <v>5.7872399999999997</v>
      </c>
      <c r="AI2020">
        <v>5.9104799999999997</v>
      </c>
      <c r="AJ2020">
        <v>6.0212500000000002</v>
      </c>
      <c r="AK2020">
        <v>6.1207599999999998</v>
      </c>
      <c r="AL2020">
        <v>6.3448099999999998</v>
      </c>
    </row>
    <row r="2021" spans="1:38" x14ac:dyDescent="0.3">
      <c r="A2021" t="s">
        <v>808</v>
      </c>
      <c r="B2021">
        <v>5</v>
      </c>
      <c r="C2021">
        <v>1988</v>
      </c>
      <c r="D2021">
        <v>1</v>
      </c>
      <c r="E2021">
        <v>1</v>
      </c>
      <c r="F2021">
        <v>1</v>
      </c>
      <c r="G2021" t="s">
        <v>870</v>
      </c>
      <c r="H2021">
        <v>0</v>
      </c>
      <c r="I2021">
        <v>1.4546E-2</v>
      </c>
      <c r="J2021">
        <v>5.2434099999999997E-2</v>
      </c>
      <c r="K2021">
        <v>0.12701999999999999</v>
      </c>
      <c r="L2021">
        <v>0.246392</v>
      </c>
      <c r="M2021">
        <v>0.40070499999999998</v>
      </c>
      <c r="N2021">
        <v>0.56703700000000001</v>
      </c>
      <c r="O2021">
        <v>0.719503</v>
      </c>
      <c r="P2021">
        <v>0.838924</v>
      </c>
      <c r="Q2021">
        <v>0.91817899999999997</v>
      </c>
      <c r="R2021">
        <v>0.96258500000000002</v>
      </c>
      <c r="S2021">
        <v>0.98403700000000005</v>
      </c>
      <c r="T2021">
        <v>0.99336599999999997</v>
      </c>
      <c r="U2021">
        <v>0.99720600000000004</v>
      </c>
      <c r="V2021">
        <v>0.99876799999999999</v>
      </c>
      <c r="W2021">
        <v>0.999417</v>
      </c>
      <c r="X2021">
        <v>0.99969799999999998</v>
      </c>
      <c r="Y2021">
        <v>0.99982499999999996</v>
      </c>
      <c r="Z2021">
        <v>0.99988600000000005</v>
      </c>
      <c r="AA2021">
        <v>0.99991600000000003</v>
      </c>
      <c r="AB2021">
        <v>0.99993100000000001</v>
      </c>
      <c r="AC2021">
        <v>0.99993900000000002</v>
      </c>
      <c r="AD2021">
        <v>0.999942</v>
      </c>
      <c r="AE2021">
        <v>0.99994300000000003</v>
      </c>
      <c r="AF2021">
        <v>0.999942</v>
      </c>
      <c r="AG2021">
        <v>0.99994099999999997</v>
      </c>
      <c r="AH2021">
        <v>0.99993900000000002</v>
      </c>
      <c r="AI2021">
        <v>0.99993699999999996</v>
      </c>
      <c r="AJ2021">
        <v>0.99993600000000005</v>
      </c>
      <c r="AK2021">
        <v>0.99993799999999999</v>
      </c>
      <c r="AL2021">
        <v>0.99993900000000002</v>
      </c>
    </row>
    <row r="2022" spans="1:38" x14ac:dyDescent="0.3">
      <c r="A2022" t="s">
        <v>810</v>
      </c>
      <c r="B2022">
        <v>5</v>
      </c>
      <c r="C2022">
        <v>1988</v>
      </c>
      <c r="D2022">
        <v>1</v>
      </c>
      <c r="E2022">
        <v>1</v>
      </c>
      <c r="F2022">
        <v>1</v>
      </c>
      <c r="G2022" t="s">
        <v>871</v>
      </c>
      <c r="H2022">
        <v>1.5474399999999999E-2</v>
      </c>
      <c r="I2022">
        <v>6.9767399999999993E-2</v>
      </c>
      <c r="J2022">
        <v>0.17798900000000001</v>
      </c>
      <c r="K2022">
        <v>0.32710400000000001</v>
      </c>
      <c r="L2022">
        <v>0.518293</v>
      </c>
      <c r="M2022">
        <v>0.74444600000000005</v>
      </c>
      <c r="N2022">
        <v>0.99751900000000004</v>
      </c>
      <c r="O2022">
        <v>1.2695000000000001</v>
      </c>
      <c r="P2022">
        <v>1.5532699999999999</v>
      </c>
      <c r="Q2022">
        <v>1.84406</v>
      </c>
      <c r="R2022">
        <v>2.1398999999999999</v>
      </c>
      <c r="S2022">
        <v>2.43912</v>
      </c>
      <c r="T2022">
        <v>2.73847</v>
      </c>
      <c r="U2022">
        <v>3.0338799999999999</v>
      </c>
      <c r="V2022">
        <v>3.3217500000000002</v>
      </c>
      <c r="W2022">
        <v>3.5994600000000001</v>
      </c>
      <c r="X2022">
        <v>3.8652500000000001</v>
      </c>
      <c r="Y2022">
        <v>4.1180500000000002</v>
      </c>
      <c r="Z2022">
        <v>4.3572699999999998</v>
      </c>
      <c r="AA2022">
        <v>4.5826500000000001</v>
      </c>
      <c r="AB2022">
        <v>4.7941799999999999</v>
      </c>
      <c r="AC2022">
        <v>4.9920299999999997</v>
      </c>
      <c r="AD2022">
        <v>5.17645</v>
      </c>
      <c r="AE2022">
        <v>5.3477699999999997</v>
      </c>
      <c r="AF2022">
        <v>5.5063899999999997</v>
      </c>
      <c r="AG2022">
        <v>5.6527200000000004</v>
      </c>
      <c r="AH2022">
        <v>5.7872399999999997</v>
      </c>
      <c r="AI2022">
        <v>5.9104799999999997</v>
      </c>
      <c r="AJ2022">
        <v>6.0212500000000002</v>
      </c>
      <c r="AK2022">
        <v>6.1207599999999998</v>
      </c>
      <c r="AL2022">
        <v>6.3448099999999998</v>
      </c>
    </row>
    <row r="2023" spans="1:38" x14ac:dyDescent="0.3">
      <c r="A2023" t="s">
        <v>808</v>
      </c>
      <c r="B2023">
        <v>6</v>
      </c>
      <c r="C2023">
        <v>1988</v>
      </c>
      <c r="D2023">
        <v>1</v>
      </c>
      <c r="E2023">
        <v>1</v>
      </c>
      <c r="F2023">
        <v>1</v>
      </c>
      <c r="G2023" t="s">
        <v>872</v>
      </c>
      <c r="H2023">
        <v>0</v>
      </c>
      <c r="I2023">
        <v>8.1927300000000005E-3</v>
      </c>
      <c r="J2023">
        <v>4.5186499999999998E-2</v>
      </c>
      <c r="K2023">
        <v>0.13944300000000001</v>
      </c>
      <c r="L2023">
        <v>0.308392</v>
      </c>
      <c r="M2023">
        <v>0.52603599999999995</v>
      </c>
      <c r="N2023">
        <v>0.73426400000000003</v>
      </c>
      <c r="O2023">
        <v>0.88197599999999998</v>
      </c>
      <c r="P2023">
        <v>0.95832899999999999</v>
      </c>
      <c r="Q2023">
        <v>0.98764399999999997</v>
      </c>
      <c r="R2023">
        <v>0.99662799999999996</v>
      </c>
      <c r="S2023">
        <v>0.99904000000000004</v>
      </c>
      <c r="T2023">
        <v>0.99965599999999999</v>
      </c>
      <c r="U2023">
        <v>0.99981500000000001</v>
      </c>
      <c r="V2023">
        <v>0.99985800000000002</v>
      </c>
      <c r="W2023">
        <v>0.99987099999999995</v>
      </c>
      <c r="X2023">
        <v>0.99987400000000004</v>
      </c>
      <c r="Y2023">
        <v>0.99987599999999999</v>
      </c>
      <c r="Z2023">
        <v>0.99987599999999999</v>
      </c>
      <c r="AA2023">
        <v>0.99987599999999999</v>
      </c>
      <c r="AB2023">
        <v>0.99987599999999999</v>
      </c>
      <c r="AC2023">
        <v>0.99987599999999999</v>
      </c>
      <c r="AD2023">
        <v>0.99987599999999999</v>
      </c>
      <c r="AE2023">
        <v>0.99987599999999999</v>
      </c>
      <c r="AF2023">
        <v>0.99987599999999999</v>
      </c>
      <c r="AG2023">
        <v>0.99987599999999999</v>
      </c>
      <c r="AH2023">
        <v>0.99987599999999999</v>
      </c>
      <c r="AI2023">
        <v>0.99987599999999999</v>
      </c>
      <c r="AJ2023">
        <v>0.99987599999999999</v>
      </c>
      <c r="AK2023">
        <v>0.99987599999999999</v>
      </c>
      <c r="AL2023">
        <v>0.99987700000000002</v>
      </c>
    </row>
    <row r="2024" spans="1:38" x14ac:dyDescent="0.3">
      <c r="A2024" t="s">
        <v>810</v>
      </c>
      <c r="B2024">
        <v>6</v>
      </c>
      <c r="C2024">
        <v>1988</v>
      </c>
      <c r="D2024">
        <v>1</v>
      </c>
      <c r="E2024">
        <v>1</v>
      </c>
      <c r="F2024">
        <v>1</v>
      </c>
      <c r="G2024" t="s">
        <v>873</v>
      </c>
      <c r="H2024">
        <v>1.8754E-2</v>
      </c>
      <c r="I2024">
        <v>7.7080899999999994E-2</v>
      </c>
      <c r="J2024">
        <v>0.18803</v>
      </c>
      <c r="K2024">
        <v>0.33777800000000002</v>
      </c>
      <c r="L2024">
        <v>0.52639899999999995</v>
      </c>
      <c r="M2024">
        <v>0.74613799999999997</v>
      </c>
      <c r="N2024">
        <v>0.98876200000000003</v>
      </c>
      <c r="O2024">
        <v>1.2482899999999999</v>
      </c>
      <c r="P2024">
        <v>1.5241400000000001</v>
      </c>
      <c r="Q2024">
        <v>1.8163100000000001</v>
      </c>
      <c r="R2024">
        <v>2.11965</v>
      </c>
      <c r="S2024">
        <v>2.4267599999999998</v>
      </c>
      <c r="T2024">
        <v>2.7316600000000002</v>
      </c>
      <c r="U2024">
        <v>3.0302899999999999</v>
      </c>
      <c r="V2024">
        <v>3.3198500000000002</v>
      </c>
      <c r="W2024">
        <v>3.59842</v>
      </c>
      <c r="X2024">
        <v>3.8646600000000002</v>
      </c>
      <c r="Y2024">
        <v>4.1177000000000001</v>
      </c>
      <c r="Z2024">
        <v>4.3570399999999996</v>
      </c>
      <c r="AA2024">
        <v>4.5824999999999996</v>
      </c>
      <c r="AB2024">
        <v>4.7940800000000001</v>
      </c>
      <c r="AC2024">
        <v>4.9919500000000001</v>
      </c>
      <c r="AD2024">
        <v>5.1763899999999996</v>
      </c>
      <c r="AE2024">
        <v>5.3477300000000003</v>
      </c>
      <c r="AF2024">
        <v>5.5063500000000003</v>
      </c>
      <c r="AG2024">
        <v>5.6526899999999998</v>
      </c>
      <c r="AH2024">
        <v>5.78721</v>
      </c>
      <c r="AI2024">
        <v>5.91045</v>
      </c>
      <c r="AJ2024">
        <v>6.0212300000000001</v>
      </c>
      <c r="AK2024">
        <v>6.1207500000000001</v>
      </c>
      <c r="AL2024">
        <v>6.3448200000000003</v>
      </c>
    </row>
    <row r="2025" spans="1:38" x14ac:dyDescent="0.3">
      <c r="A2025" t="s">
        <v>806</v>
      </c>
      <c r="B2025" t="s">
        <v>103</v>
      </c>
      <c r="C2025">
        <v>1989</v>
      </c>
      <c r="D2025">
        <v>1</v>
      </c>
      <c r="E2025">
        <v>1</v>
      </c>
      <c r="F2025">
        <v>1</v>
      </c>
      <c r="G2025" t="s">
        <v>874</v>
      </c>
      <c r="H2025">
        <v>0</v>
      </c>
      <c r="I2025">
        <v>0</v>
      </c>
      <c r="J2025">
        <v>0</v>
      </c>
      <c r="K2025">
        <v>0</v>
      </c>
      <c r="L2025">
        <v>3.2867899999999999E-2</v>
      </c>
      <c r="M2025">
        <v>0.16573599999999999</v>
      </c>
      <c r="N2025">
        <v>0.463362</v>
      </c>
      <c r="O2025">
        <v>0.85394599999999998</v>
      </c>
      <c r="P2025">
        <v>1.2412700000000001</v>
      </c>
      <c r="Q2025">
        <v>1.5986</v>
      </c>
      <c r="R2025">
        <v>1.93425</v>
      </c>
      <c r="S2025">
        <v>2.2574200000000002</v>
      </c>
      <c r="T2025">
        <v>2.57179</v>
      </c>
      <c r="U2025">
        <v>2.8776199999999998</v>
      </c>
      <c r="V2025">
        <v>3.1738200000000001</v>
      </c>
      <c r="W2025">
        <v>3.45905</v>
      </c>
      <c r="X2025">
        <v>3.7321300000000002</v>
      </c>
      <c r="Y2025">
        <v>3.9921799999999998</v>
      </c>
      <c r="Z2025">
        <v>4.2386100000000004</v>
      </c>
      <c r="AA2025">
        <v>4.4711499999999997</v>
      </c>
      <c r="AB2025">
        <v>4.68973</v>
      </c>
      <c r="AC2025">
        <v>4.8944900000000002</v>
      </c>
      <c r="AD2025">
        <v>5.0856399999999997</v>
      </c>
      <c r="AE2025">
        <v>5.2635199999999998</v>
      </c>
      <c r="AF2025">
        <v>5.4284699999999999</v>
      </c>
      <c r="AG2025">
        <v>5.5809100000000003</v>
      </c>
      <c r="AH2025">
        <v>5.7212899999999998</v>
      </c>
      <c r="AI2025">
        <v>5.8501099999999999</v>
      </c>
      <c r="AJ2025">
        <v>5.9679200000000003</v>
      </c>
      <c r="AK2025">
        <v>6.0720400000000003</v>
      </c>
      <c r="AL2025">
        <v>6.3067099999999998</v>
      </c>
    </row>
    <row r="2026" spans="1:38" x14ac:dyDescent="0.3">
      <c r="A2026" t="s">
        <v>808</v>
      </c>
      <c r="B2026">
        <v>1</v>
      </c>
      <c r="C2026">
        <v>1989</v>
      </c>
      <c r="D2026">
        <v>1</v>
      </c>
      <c r="E2026">
        <v>1</v>
      </c>
      <c r="F2026">
        <v>1</v>
      </c>
      <c r="G2026" t="s">
        <v>875</v>
      </c>
      <c r="H2026">
        <v>0</v>
      </c>
      <c r="I2026">
        <v>3.3128300000000001E-3</v>
      </c>
      <c r="J2026">
        <v>4.8035599999999998E-2</v>
      </c>
      <c r="K2026">
        <v>0.22831399999999999</v>
      </c>
      <c r="L2026">
        <v>0.55937400000000004</v>
      </c>
      <c r="M2026">
        <v>0.84764200000000001</v>
      </c>
      <c r="N2026">
        <v>0.961391</v>
      </c>
      <c r="O2026">
        <v>0.96040499999999995</v>
      </c>
      <c r="P2026">
        <v>0.91160200000000002</v>
      </c>
      <c r="Q2026">
        <v>0.84170299999999998</v>
      </c>
      <c r="R2026">
        <v>0.76340200000000003</v>
      </c>
      <c r="S2026">
        <v>0.68457900000000005</v>
      </c>
      <c r="T2026">
        <v>0.60999300000000001</v>
      </c>
      <c r="U2026">
        <v>0.542134</v>
      </c>
      <c r="V2026">
        <v>0.48196499999999998</v>
      </c>
      <c r="W2026">
        <v>0.42951499999999998</v>
      </c>
      <c r="X2026">
        <v>0.384297</v>
      </c>
      <c r="Y2026">
        <v>0.345582</v>
      </c>
      <c r="Z2026">
        <v>0.31256899999999999</v>
      </c>
      <c r="AA2026">
        <v>0.28447099999999997</v>
      </c>
      <c r="AB2026">
        <v>0.26057200000000003</v>
      </c>
      <c r="AC2026">
        <v>0.240235</v>
      </c>
      <c r="AD2026">
        <v>0.222914</v>
      </c>
      <c r="AE2026">
        <v>0.20814299999999999</v>
      </c>
      <c r="AF2026">
        <v>0.19553100000000001</v>
      </c>
      <c r="AG2026">
        <v>0.184751</v>
      </c>
      <c r="AH2026">
        <v>0.17552599999999999</v>
      </c>
      <c r="AI2026">
        <v>0.167631</v>
      </c>
      <c r="AJ2026">
        <v>0.160278</v>
      </c>
      <c r="AK2026">
        <v>0.153307</v>
      </c>
      <c r="AL2026">
        <v>0.138575</v>
      </c>
    </row>
    <row r="2027" spans="1:38" x14ac:dyDescent="0.3">
      <c r="A2027" t="s">
        <v>810</v>
      </c>
      <c r="B2027">
        <v>1</v>
      </c>
      <c r="C2027">
        <v>1989</v>
      </c>
      <c r="D2027">
        <v>1</v>
      </c>
      <c r="E2027">
        <v>1</v>
      </c>
      <c r="F2027">
        <v>1</v>
      </c>
      <c r="G2027" t="s">
        <v>876</v>
      </c>
      <c r="H2027">
        <v>3.06524E-2</v>
      </c>
      <c r="I2027">
        <v>9.6751500000000004E-2</v>
      </c>
      <c r="J2027">
        <v>0.209426</v>
      </c>
      <c r="K2027">
        <v>0.35223900000000002</v>
      </c>
      <c r="L2027">
        <v>0.52276500000000004</v>
      </c>
      <c r="M2027">
        <v>0.71741299999999997</v>
      </c>
      <c r="N2027">
        <v>0.94350800000000001</v>
      </c>
      <c r="O2027">
        <v>1.20035</v>
      </c>
      <c r="P2027">
        <v>1.4748000000000001</v>
      </c>
      <c r="Q2027">
        <v>1.75637</v>
      </c>
      <c r="R2027">
        <v>2.0385900000000001</v>
      </c>
      <c r="S2027">
        <v>2.3167200000000001</v>
      </c>
      <c r="T2027">
        <v>2.5870600000000001</v>
      </c>
      <c r="U2027">
        <v>2.8467199999999999</v>
      </c>
      <c r="V2027">
        <v>3.0935800000000002</v>
      </c>
      <c r="W2027">
        <v>3.32613</v>
      </c>
      <c r="X2027">
        <v>3.5434000000000001</v>
      </c>
      <c r="Y2027">
        <v>3.7448899999999998</v>
      </c>
      <c r="Z2027">
        <v>3.9304199999999998</v>
      </c>
      <c r="AA2027">
        <v>4.1001200000000004</v>
      </c>
      <c r="AB2027">
        <v>4.2543499999999996</v>
      </c>
      <c r="AC2027">
        <v>4.3936099999999998</v>
      </c>
      <c r="AD2027">
        <v>4.5185599999999999</v>
      </c>
      <c r="AE2027">
        <v>4.6299200000000003</v>
      </c>
      <c r="AF2027">
        <v>4.7285000000000004</v>
      </c>
      <c r="AG2027">
        <v>4.8151099999999998</v>
      </c>
      <c r="AH2027">
        <v>4.8905799999999999</v>
      </c>
      <c r="AI2027">
        <v>4.9557399999999996</v>
      </c>
      <c r="AJ2027">
        <v>5.02712</v>
      </c>
      <c r="AK2027">
        <v>5.1067400000000003</v>
      </c>
      <c r="AL2027">
        <v>5.2876799999999999</v>
      </c>
    </row>
    <row r="2028" spans="1:38" x14ac:dyDescent="0.3">
      <c r="A2028" t="s">
        <v>808</v>
      </c>
      <c r="B2028">
        <v>2</v>
      </c>
      <c r="C2028">
        <v>1989</v>
      </c>
      <c r="D2028">
        <v>1</v>
      </c>
      <c r="E2028">
        <v>1</v>
      </c>
      <c r="F2028">
        <v>1</v>
      </c>
      <c r="G2028" t="s">
        <v>877</v>
      </c>
      <c r="H2028">
        <v>0</v>
      </c>
      <c r="I2028" s="2">
        <v>7.8587300000000002E-6</v>
      </c>
      <c r="J2028">
        <v>6.0167700000000001E-4</v>
      </c>
      <c r="K2028">
        <v>1.8467000000000001E-2</v>
      </c>
      <c r="L2028">
        <v>0.18110399999999999</v>
      </c>
      <c r="M2028">
        <v>0.56129600000000002</v>
      </c>
      <c r="N2028">
        <v>0.85687599999999997</v>
      </c>
      <c r="O2028">
        <v>0.96616000000000002</v>
      </c>
      <c r="P2028">
        <v>0.99292499999999995</v>
      </c>
      <c r="Q2028">
        <v>0.99849399999999999</v>
      </c>
      <c r="R2028">
        <v>0.99964699999999995</v>
      </c>
      <c r="S2028">
        <v>0.99990599999999996</v>
      </c>
      <c r="T2028">
        <v>0.99997100000000005</v>
      </c>
      <c r="U2028">
        <v>0.99999000000000005</v>
      </c>
      <c r="V2028">
        <v>0.999996</v>
      </c>
      <c r="W2028">
        <v>0.99999800000000005</v>
      </c>
      <c r="X2028">
        <v>0.99999899999999997</v>
      </c>
      <c r="Y2028">
        <v>1</v>
      </c>
      <c r="Z2028">
        <v>1</v>
      </c>
      <c r="AA2028">
        <v>1</v>
      </c>
      <c r="AB2028">
        <v>1</v>
      </c>
      <c r="AC2028">
        <v>1</v>
      </c>
      <c r="AD2028">
        <v>1</v>
      </c>
      <c r="AE2028">
        <v>1</v>
      </c>
      <c r="AF2028">
        <v>1</v>
      </c>
      <c r="AG2028">
        <v>1</v>
      </c>
      <c r="AH2028">
        <v>1</v>
      </c>
      <c r="AI2028">
        <v>1</v>
      </c>
      <c r="AJ2028">
        <v>1</v>
      </c>
      <c r="AK2028">
        <v>1</v>
      </c>
      <c r="AL2028">
        <v>1</v>
      </c>
    </row>
    <row r="2029" spans="1:38" x14ac:dyDescent="0.3">
      <c r="A2029" t="s">
        <v>810</v>
      </c>
      <c r="B2029">
        <v>2</v>
      </c>
      <c r="C2029">
        <v>1989</v>
      </c>
      <c r="D2029">
        <v>1</v>
      </c>
      <c r="E2029">
        <v>1</v>
      </c>
      <c r="F2029">
        <v>1</v>
      </c>
      <c r="G2029" t="s">
        <v>878</v>
      </c>
      <c r="H2029">
        <v>3.3720800000000002E-2</v>
      </c>
      <c r="I2029">
        <v>0.121296</v>
      </c>
      <c r="J2029">
        <v>0.28170099999999998</v>
      </c>
      <c r="K2029">
        <v>0.46624500000000002</v>
      </c>
      <c r="L2029">
        <v>0.62582499999999996</v>
      </c>
      <c r="M2029">
        <v>0.78459199999999996</v>
      </c>
      <c r="N2029">
        <v>0.98081700000000005</v>
      </c>
      <c r="O2029">
        <v>1.22654</v>
      </c>
      <c r="P2029">
        <v>1.5083899999999999</v>
      </c>
      <c r="Q2029">
        <v>1.80887</v>
      </c>
      <c r="R2029">
        <v>2.1168499999999999</v>
      </c>
      <c r="S2029">
        <v>2.4258099999999998</v>
      </c>
      <c r="T2029">
        <v>2.7313499999999999</v>
      </c>
      <c r="U2029">
        <v>3.0301800000000001</v>
      </c>
      <c r="V2029">
        <v>3.3198099999999999</v>
      </c>
      <c r="W2029">
        <v>3.5984099999999999</v>
      </c>
      <c r="X2029">
        <v>3.8646500000000001</v>
      </c>
      <c r="Y2029">
        <v>4.1176899999999996</v>
      </c>
      <c r="Z2029">
        <v>4.3570399999999996</v>
      </c>
      <c r="AA2029">
        <v>4.5824999999999996</v>
      </c>
      <c r="AB2029">
        <v>4.7940800000000001</v>
      </c>
      <c r="AC2029">
        <v>4.9919500000000001</v>
      </c>
      <c r="AD2029">
        <v>5.1763899999999996</v>
      </c>
      <c r="AE2029">
        <v>5.3477300000000003</v>
      </c>
      <c r="AF2029">
        <v>5.5063500000000003</v>
      </c>
      <c r="AG2029">
        <v>5.6526899999999998</v>
      </c>
      <c r="AH2029">
        <v>5.78721</v>
      </c>
      <c r="AI2029">
        <v>5.91045</v>
      </c>
      <c r="AJ2029">
        <v>6.0212300000000001</v>
      </c>
      <c r="AK2029">
        <v>6.1207500000000001</v>
      </c>
      <c r="AL2029">
        <v>6.3448200000000003</v>
      </c>
    </row>
    <row r="2030" spans="1:38" x14ac:dyDescent="0.3">
      <c r="A2030" t="s">
        <v>808</v>
      </c>
      <c r="B2030">
        <v>3</v>
      </c>
      <c r="C2030">
        <v>1989</v>
      </c>
      <c r="D2030">
        <v>1</v>
      </c>
      <c r="E2030">
        <v>1</v>
      </c>
      <c r="F2030">
        <v>1</v>
      </c>
      <c r="G2030" t="s">
        <v>879</v>
      </c>
      <c r="H2030">
        <v>0</v>
      </c>
      <c r="I2030" s="2">
        <v>8.8442700000000004E-8</v>
      </c>
      <c r="J2030" s="2">
        <v>1.22943E-5</v>
      </c>
      <c r="K2030">
        <v>7.83664E-4</v>
      </c>
      <c r="L2030">
        <v>2.2161299999999998E-2</v>
      </c>
      <c r="M2030">
        <v>0.18355299999999999</v>
      </c>
      <c r="N2030">
        <v>0.53240299999999996</v>
      </c>
      <c r="O2030">
        <v>0.82188499999999998</v>
      </c>
      <c r="P2030">
        <v>0.94855699999999998</v>
      </c>
      <c r="Q2030">
        <v>0.98688699999999996</v>
      </c>
      <c r="R2030">
        <v>0.99668999999999996</v>
      </c>
      <c r="S2030">
        <v>0.99911000000000005</v>
      </c>
      <c r="T2030">
        <v>0.99973500000000004</v>
      </c>
      <c r="U2030">
        <v>0.99991099999999999</v>
      </c>
      <c r="V2030">
        <v>0.99996600000000002</v>
      </c>
      <c r="W2030">
        <v>0.99998500000000001</v>
      </c>
      <c r="X2030">
        <v>0.99999300000000002</v>
      </c>
      <c r="Y2030">
        <v>0.999996</v>
      </c>
      <c r="Z2030">
        <v>0.99999800000000005</v>
      </c>
      <c r="AA2030">
        <v>0.99999899999999997</v>
      </c>
      <c r="AB2030">
        <v>0.99999899999999997</v>
      </c>
      <c r="AC2030">
        <v>0.99999899999999997</v>
      </c>
      <c r="AD2030">
        <v>0.99999899999999997</v>
      </c>
      <c r="AE2030">
        <v>0.99999899999999997</v>
      </c>
      <c r="AF2030">
        <v>0.99999899999999997</v>
      </c>
      <c r="AG2030">
        <v>0.99999899999999997</v>
      </c>
      <c r="AH2030">
        <v>0.99999899999999997</v>
      </c>
      <c r="AI2030">
        <v>0.99999899999999997</v>
      </c>
      <c r="AJ2030">
        <v>0.99999899999999997</v>
      </c>
      <c r="AK2030">
        <v>1</v>
      </c>
      <c r="AL2030">
        <v>1</v>
      </c>
    </row>
    <row r="2031" spans="1:38" x14ac:dyDescent="0.3">
      <c r="A2031" t="s">
        <v>810</v>
      </c>
      <c r="B2031">
        <v>3</v>
      </c>
      <c r="C2031">
        <v>1989</v>
      </c>
      <c r="D2031">
        <v>1</v>
      </c>
      <c r="E2031">
        <v>1</v>
      </c>
      <c r="F2031">
        <v>1</v>
      </c>
      <c r="G2031" t="s">
        <v>880</v>
      </c>
      <c r="H2031">
        <v>3.8933599999999999E-2</v>
      </c>
      <c r="I2031">
        <v>0.133521</v>
      </c>
      <c r="J2031">
        <v>0.30696800000000002</v>
      </c>
      <c r="K2031">
        <v>0.53575499999999998</v>
      </c>
      <c r="L2031">
        <v>0.74839199999999995</v>
      </c>
      <c r="M2031">
        <v>0.91515100000000005</v>
      </c>
      <c r="N2031">
        <v>1.08142</v>
      </c>
      <c r="O2031">
        <v>1.2836099999999999</v>
      </c>
      <c r="P2031">
        <v>1.5329200000000001</v>
      </c>
      <c r="Q2031">
        <v>1.81759</v>
      </c>
      <c r="R2031">
        <v>2.11971</v>
      </c>
      <c r="S2031">
        <v>2.4267599999999998</v>
      </c>
      <c r="T2031">
        <v>2.7316799999999999</v>
      </c>
      <c r="U2031">
        <v>3.0303100000000001</v>
      </c>
      <c r="V2031">
        <v>3.3198699999999999</v>
      </c>
      <c r="W2031">
        <v>3.59843</v>
      </c>
      <c r="X2031">
        <v>3.8646699999999998</v>
      </c>
      <c r="Y2031">
        <v>4.1177000000000001</v>
      </c>
      <c r="Z2031">
        <v>4.3570500000000001</v>
      </c>
      <c r="AA2031">
        <v>4.5824999999999996</v>
      </c>
      <c r="AB2031">
        <v>4.7940800000000001</v>
      </c>
      <c r="AC2031">
        <v>4.9919500000000001</v>
      </c>
      <c r="AD2031">
        <v>5.1763899999999996</v>
      </c>
      <c r="AE2031">
        <v>5.3477300000000003</v>
      </c>
      <c r="AF2031">
        <v>5.5063500000000003</v>
      </c>
      <c r="AG2031">
        <v>5.6526899999999998</v>
      </c>
      <c r="AH2031">
        <v>5.78721</v>
      </c>
      <c r="AI2031">
        <v>5.91045</v>
      </c>
      <c r="AJ2031">
        <v>6.0212399999999997</v>
      </c>
      <c r="AK2031">
        <v>6.1207500000000001</v>
      </c>
      <c r="AL2031">
        <v>6.3448200000000003</v>
      </c>
    </row>
    <row r="2032" spans="1:38" x14ac:dyDescent="0.3">
      <c r="A2032" t="s">
        <v>808</v>
      </c>
      <c r="B2032">
        <v>4</v>
      </c>
      <c r="C2032">
        <v>1989</v>
      </c>
      <c r="D2032">
        <v>1</v>
      </c>
      <c r="E2032">
        <v>1</v>
      </c>
      <c r="F2032">
        <v>1</v>
      </c>
      <c r="G2032" t="s">
        <v>881</v>
      </c>
      <c r="H2032">
        <v>0</v>
      </c>
      <c r="I2032">
        <v>1.4546E-2</v>
      </c>
      <c r="J2032">
        <v>5.2434099999999997E-2</v>
      </c>
      <c r="K2032">
        <v>0.12701999999999999</v>
      </c>
      <c r="L2032">
        <v>0.246392</v>
      </c>
      <c r="M2032">
        <v>0.40070499999999998</v>
      </c>
      <c r="N2032">
        <v>0.56703700000000001</v>
      </c>
      <c r="O2032">
        <v>0.719503</v>
      </c>
      <c r="P2032">
        <v>0.838924</v>
      </c>
      <c r="Q2032">
        <v>0.91817899999999997</v>
      </c>
      <c r="R2032">
        <v>0.96258500000000002</v>
      </c>
      <c r="S2032">
        <v>0.98403700000000005</v>
      </c>
      <c r="T2032">
        <v>0.99336599999999997</v>
      </c>
      <c r="U2032">
        <v>0.99720600000000004</v>
      </c>
      <c r="V2032">
        <v>0.99876799999999999</v>
      </c>
      <c r="W2032">
        <v>0.999417</v>
      </c>
      <c r="X2032">
        <v>0.99969799999999998</v>
      </c>
      <c r="Y2032">
        <v>0.99982499999999996</v>
      </c>
      <c r="Z2032">
        <v>0.99988600000000005</v>
      </c>
      <c r="AA2032">
        <v>0.99991600000000003</v>
      </c>
      <c r="AB2032">
        <v>0.99993100000000001</v>
      </c>
      <c r="AC2032">
        <v>0.99993900000000002</v>
      </c>
      <c r="AD2032">
        <v>0.999942</v>
      </c>
      <c r="AE2032">
        <v>0.99994300000000003</v>
      </c>
      <c r="AF2032">
        <v>0.999942</v>
      </c>
      <c r="AG2032">
        <v>0.99994099999999997</v>
      </c>
      <c r="AH2032">
        <v>0.99993900000000002</v>
      </c>
      <c r="AI2032">
        <v>0.99993699999999996</v>
      </c>
      <c r="AJ2032">
        <v>0.99993600000000005</v>
      </c>
      <c r="AK2032">
        <v>0.99993799999999999</v>
      </c>
      <c r="AL2032">
        <v>0.99993900000000002</v>
      </c>
    </row>
    <row r="2033" spans="1:38" x14ac:dyDescent="0.3">
      <c r="A2033" t="s">
        <v>810</v>
      </c>
      <c r="B2033">
        <v>4</v>
      </c>
      <c r="C2033">
        <v>1989</v>
      </c>
      <c r="D2033">
        <v>1</v>
      </c>
      <c r="E2033">
        <v>1</v>
      </c>
      <c r="F2033">
        <v>1</v>
      </c>
      <c r="G2033" t="s">
        <v>882</v>
      </c>
      <c r="H2033">
        <v>1.5474399999999999E-2</v>
      </c>
      <c r="I2033">
        <v>6.9767399999999993E-2</v>
      </c>
      <c r="J2033">
        <v>0.17798900000000001</v>
      </c>
      <c r="K2033">
        <v>0.32710400000000001</v>
      </c>
      <c r="L2033">
        <v>0.518293</v>
      </c>
      <c r="M2033">
        <v>0.74444600000000005</v>
      </c>
      <c r="N2033">
        <v>0.99751900000000004</v>
      </c>
      <c r="O2033">
        <v>1.2695000000000001</v>
      </c>
      <c r="P2033">
        <v>1.5532699999999999</v>
      </c>
      <c r="Q2033">
        <v>1.84406</v>
      </c>
      <c r="R2033">
        <v>2.1398999999999999</v>
      </c>
      <c r="S2033">
        <v>2.43912</v>
      </c>
      <c r="T2033">
        <v>2.73847</v>
      </c>
      <c r="U2033">
        <v>3.0338799999999999</v>
      </c>
      <c r="V2033">
        <v>3.3217500000000002</v>
      </c>
      <c r="W2033">
        <v>3.5994600000000001</v>
      </c>
      <c r="X2033">
        <v>3.8652500000000001</v>
      </c>
      <c r="Y2033">
        <v>4.1180500000000002</v>
      </c>
      <c r="Z2033">
        <v>4.3572699999999998</v>
      </c>
      <c r="AA2033">
        <v>4.5826500000000001</v>
      </c>
      <c r="AB2033">
        <v>4.7941799999999999</v>
      </c>
      <c r="AC2033">
        <v>4.9920299999999997</v>
      </c>
      <c r="AD2033">
        <v>5.17645</v>
      </c>
      <c r="AE2033">
        <v>5.3477699999999997</v>
      </c>
      <c r="AF2033">
        <v>5.5063899999999997</v>
      </c>
      <c r="AG2033">
        <v>5.6527200000000004</v>
      </c>
      <c r="AH2033">
        <v>5.7872399999999997</v>
      </c>
      <c r="AI2033">
        <v>5.9104799999999997</v>
      </c>
      <c r="AJ2033">
        <v>6.0212500000000002</v>
      </c>
      <c r="AK2033">
        <v>6.1207599999999998</v>
      </c>
      <c r="AL2033">
        <v>6.3448099999999998</v>
      </c>
    </row>
    <row r="2034" spans="1:38" x14ac:dyDescent="0.3">
      <c r="A2034" t="s">
        <v>808</v>
      </c>
      <c r="B2034">
        <v>5</v>
      </c>
      <c r="C2034">
        <v>1989</v>
      </c>
      <c r="D2034">
        <v>1</v>
      </c>
      <c r="E2034">
        <v>1</v>
      </c>
      <c r="F2034">
        <v>1</v>
      </c>
      <c r="G2034" t="s">
        <v>883</v>
      </c>
      <c r="H2034">
        <v>0</v>
      </c>
      <c r="I2034">
        <v>1.4546E-2</v>
      </c>
      <c r="J2034">
        <v>5.2434099999999997E-2</v>
      </c>
      <c r="K2034">
        <v>0.12701999999999999</v>
      </c>
      <c r="L2034">
        <v>0.246392</v>
      </c>
      <c r="M2034">
        <v>0.40070499999999998</v>
      </c>
      <c r="N2034">
        <v>0.56703700000000001</v>
      </c>
      <c r="O2034">
        <v>0.719503</v>
      </c>
      <c r="P2034">
        <v>0.838924</v>
      </c>
      <c r="Q2034">
        <v>0.91817899999999997</v>
      </c>
      <c r="R2034">
        <v>0.96258500000000002</v>
      </c>
      <c r="S2034">
        <v>0.98403700000000005</v>
      </c>
      <c r="T2034">
        <v>0.99336599999999997</v>
      </c>
      <c r="U2034">
        <v>0.99720600000000004</v>
      </c>
      <c r="V2034">
        <v>0.99876799999999999</v>
      </c>
      <c r="W2034">
        <v>0.999417</v>
      </c>
      <c r="X2034">
        <v>0.99969799999999998</v>
      </c>
      <c r="Y2034">
        <v>0.99982499999999996</v>
      </c>
      <c r="Z2034">
        <v>0.99988600000000005</v>
      </c>
      <c r="AA2034">
        <v>0.99991600000000003</v>
      </c>
      <c r="AB2034">
        <v>0.99993100000000001</v>
      </c>
      <c r="AC2034">
        <v>0.99993900000000002</v>
      </c>
      <c r="AD2034">
        <v>0.999942</v>
      </c>
      <c r="AE2034">
        <v>0.99994300000000003</v>
      </c>
      <c r="AF2034">
        <v>0.999942</v>
      </c>
      <c r="AG2034">
        <v>0.99994099999999997</v>
      </c>
      <c r="AH2034">
        <v>0.99993900000000002</v>
      </c>
      <c r="AI2034">
        <v>0.99993699999999996</v>
      </c>
      <c r="AJ2034">
        <v>0.99993600000000005</v>
      </c>
      <c r="AK2034">
        <v>0.99993799999999999</v>
      </c>
      <c r="AL2034">
        <v>0.99993900000000002</v>
      </c>
    </row>
    <row r="2035" spans="1:38" x14ac:dyDescent="0.3">
      <c r="A2035" t="s">
        <v>810</v>
      </c>
      <c r="B2035">
        <v>5</v>
      </c>
      <c r="C2035">
        <v>1989</v>
      </c>
      <c r="D2035">
        <v>1</v>
      </c>
      <c r="E2035">
        <v>1</v>
      </c>
      <c r="F2035">
        <v>1</v>
      </c>
      <c r="G2035" t="s">
        <v>884</v>
      </c>
      <c r="H2035">
        <v>1.5474399999999999E-2</v>
      </c>
      <c r="I2035">
        <v>6.9767399999999993E-2</v>
      </c>
      <c r="J2035">
        <v>0.17798900000000001</v>
      </c>
      <c r="K2035">
        <v>0.32710400000000001</v>
      </c>
      <c r="L2035">
        <v>0.518293</v>
      </c>
      <c r="M2035">
        <v>0.74444600000000005</v>
      </c>
      <c r="N2035">
        <v>0.99751900000000004</v>
      </c>
      <c r="O2035">
        <v>1.2695000000000001</v>
      </c>
      <c r="P2035">
        <v>1.5532699999999999</v>
      </c>
      <c r="Q2035">
        <v>1.84406</v>
      </c>
      <c r="R2035">
        <v>2.1398999999999999</v>
      </c>
      <c r="S2035">
        <v>2.43912</v>
      </c>
      <c r="T2035">
        <v>2.73847</v>
      </c>
      <c r="U2035">
        <v>3.0338799999999999</v>
      </c>
      <c r="V2035">
        <v>3.3217500000000002</v>
      </c>
      <c r="W2035">
        <v>3.5994600000000001</v>
      </c>
      <c r="X2035">
        <v>3.8652500000000001</v>
      </c>
      <c r="Y2035">
        <v>4.1180500000000002</v>
      </c>
      <c r="Z2035">
        <v>4.3572699999999998</v>
      </c>
      <c r="AA2035">
        <v>4.5826500000000001</v>
      </c>
      <c r="AB2035">
        <v>4.7941799999999999</v>
      </c>
      <c r="AC2035">
        <v>4.9920299999999997</v>
      </c>
      <c r="AD2035">
        <v>5.17645</v>
      </c>
      <c r="AE2035">
        <v>5.3477699999999997</v>
      </c>
      <c r="AF2035">
        <v>5.5063899999999997</v>
      </c>
      <c r="AG2035">
        <v>5.6527200000000004</v>
      </c>
      <c r="AH2035">
        <v>5.7872399999999997</v>
      </c>
      <c r="AI2035">
        <v>5.9104799999999997</v>
      </c>
      <c r="AJ2035">
        <v>6.0212500000000002</v>
      </c>
      <c r="AK2035">
        <v>6.1207599999999998</v>
      </c>
      <c r="AL2035">
        <v>6.3448099999999998</v>
      </c>
    </row>
    <row r="2036" spans="1:38" x14ac:dyDescent="0.3">
      <c r="A2036" t="s">
        <v>808</v>
      </c>
      <c r="B2036">
        <v>6</v>
      </c>
      <c r="C2036">
        <v>1989</v>
      </c>
      <c r="D2036">
        <v>1</v>
      </c>
      <c r="E2036">
        <v>1</v>
      </c>
      <c r="F2036">
        <v>1</v>
      </c>
      <c r="G2036" t="s">
        <v>885</v>
      </c>
      <c r="H2036">
        <v>0</v>
      </c>
      <c r="I2036">
        <v>8.1927300000000005E-3</v>
      </c>
      <c r="J2036">
        <v>4.5186499999999998E-2</v>
      </c>
      <c r="K2036">
        <v>0.13944300000000001</v>
      </c>
      <c r="L2036">
        <v>0.308392</v>
      </c>
      <c r="M2036">
        <v>0.52603599999999995</v>
      </c>
      <c r="N2036">
        <v>0.73426400000000003</v>
      </c>
      <c r="O2036">
        <v>0.88197599999999998</v>
      </c>
      <c r="P2036">
        <v>0.95832899999999999</v>
      </c>
      <c r="Q2036">
        <v>0.98764399999999997</v>
      </c>
      <c r="R2036">
        <v>0.99662799999999996</v>
      </c>
      <c r="S2036">
        <v>0.99904000000000004</v>
      </c>
      <c r="T2036">
        <v>0.99965599999999999</v>
      </c>
      <c r="U2036">
        <v>0.99981500000000001</v>
      </c>
      <c r="V2036">
        <v>0.99985800000000002</v>
      </c>
      <c r="W2036">
        <v>0.99987099999999995</v>
      </c>
      <c r="X2036">
        <v>0.99987400000000004</v>
      </c>
      <c r="Y2036">
        <v>0.99987599999999999</v>
      </c>
      <c r="Z2036">
        <v>0.99987599999999999</v>
      </c>
      <c r="AA2036">
        <v>0.99987599999999999</v>
      </c>
      <c r="AB2036">
        <v>0.99987599999999999</v>
      </c>
      <c r="AC2036">
        <v>0.99987599999999999</v>
      </c>
      <c r="AD2036">
        <v>0.99987599999999999</v>
      </c>
      <c r="AE2036">
        <v>0.99987599999999999</v>
      </c>
      <c r="AF2036">
        <v>0.99987599999999999</v>
      </c>
      <c r="AG2036">
        <v>0.99987599999999999</v>
      </c>
      <c r="AH2036">
        <v>0.99987599999999999</v>
      </c>
      <c r="AI2036">
        <v>0.99987599999999999</v>
      </c>
      <c r="AJ2036">
        <v>0.99987599999999999</v>
      </c>
      <c r="AK2036">
        <v>0.99987599999999999</v>
      </c>
      <c r="AL2036">
        <v>0.99987700000000002</v>
      </c>
    </row>
    <row r="2037" spans="1:38" x14ac:dyDescent="0.3">
      <c r="A2037" t="s">
        <v>810</v>
      </c>
      <c r="B2037">
        <v>6</v>
      </c>
      <c r="C2037">
        <v>1989</v>
      </c>
      <c r="D2037">
        <v>1</v>
      </c>
      <c r="E2037">
        <v>1</v>
      </c>
      <c r="F2037">
        <v>1</v>
      </c>
      <c r="G2037" t="s">
        <v>886</v>
      </c>
      <c r="H2037">
        <v>1.8754E-2</v>
      </c>
      <c r="I2037">
        <v>7.7080899999999994E-2</v>
      </c>
      <c r="J2037">
        <v>0.18803</v>
      </c>
      <c r="K2037">
        <v>0.33777800000000002</v>
      </c>
      <c r="L2037">
        <v>0.52639899999999995</v>
      </c>
      <c r="M2037">
        <v>0.74613799999999997</v>
      </c>
      <c r="N2037">
        <v>0.98876200000000003</v>
      </c>
      <c r="O2037">
        <v>1.2482899999999999</v>
      </c>
      <c r="P2037">
        <v>1.5241400000000001</v>
      </c>
      <c r="Q2037">
        <v>1.8163100000000001</v>
      </c>
      <c r="R2037">
        <v>2.11965</v>
      </c>
      <c r="S2037">
        <v>2.4267599999999998</v>
      </c>
      <c r="T2037">
        <v>2.7316600000000002</v>
      </c>
      <c r="U2037">
        <v>3.0302899999999999</v>
      </c>
      <c r="V2037">
        <v>3.3198500000000002</v>
      </c>
      <c r="W2037">
        <v>3.59842</v>
      </c>
      <c r="X2037">
        <v>3.8646600000000002</v>
      </c>
      <c r="Y2037">
        <v>4.1177000000000001</v>
      </c>
      <c r="Z2037">
        <v>4.3570399999999996</v>
      </c>
      <c r="AA2037">
        <v>4.5824999999999996</v>
      </c>
      <c r="AB2037">
        <v>4.7940800000000001</v>
      </c>
      <c r="AC2037">
        <v>4.9919500000000001</v>
      </c>
      <c r="AD2037">
        <v>5.1763899999999996</v>
      </c>
      <c r="AE2037">
        <v>5.3477300000000003</v>
      </c>
      <c r="AF2037">
        <v>5.5063500000000003</v>
      </c>
      <c r="AG2037">
        <v>5.6526899999999998</v>
      </c>
      <c r="AH2037">
        <v>5.78721</v>
      </c>
      <c r="AI2037">
        <v>5.91045</v>
      </c>
      <c r="AJ2037">
        <v>6.0212300000000001</v>
      </c>
      <c r="AK2037">
        <v>6.1207500000000001</v>
      </c>
      <c r="AL2037">
        <v>6.3448200000000003</v>
      </c>
    </row>
    <row r="2038" spans="1:38" x14ac:dyDescent="0.3">
      <c r="A2038" t="s">
        <v>806</v>
      </c>
      <c r="B2038" t="s">
        <v>103</v>
      </c>
      <c r="C2038">
        <v>1990</v>
      </c>
      <c r="D2038">
        <v>1</v>
      </c>
      <c r="E2038">
        <v>1</v>
      </c>
      <c r="F2038">
        <v>1</v>
      </c>
      <c r="G2038" t="s">
        <v>887</v>
      </c>
      <c r="H2038">
        <v>0</v>
      </c>
      <c r="I2038">
        <v>0</v>
      </c>
      <c r="J2038">
        <v>0</v>
      </c>
      <c r="K2038">
        <v>0</v>
      </c>
      <c r="L2038">
        <v>3.2867899999999999E-2</v>
      </c>
      <c r="M2038">
        <v>0.16573599999999999</v>
      </c>
      <c r="N2038">
        <v>0.463362</v>
      </c>
      <c r="O2038">
        <v>0.85394599999999998</v>
      </c>
      <c r="P2038">
        <v>1.2412700000000001</v>
      </c>
      <c r="Q2038">
        <v>1.5986</v>
      </c>
      <c r="R2038">
        <v>1.93425</v>
      </c>
      <c r="S2038">
        <v>2.2574200000000002</v>
      </c>
      <c r="T2038">
        <v>2.57179</v>
      </c>
      <c r="U2038">
        <v>2.8776199999999998</v>
      </c>
      <c r="V2038">
        <v>3.1738200000000001</v>
      </c>
      <c r="W2038">
        <v>3.45905</v>
      </c>
      <c r="X2038">
        <v>3.7321300000000002</v>
      </c>
      <c r="Y2038">
        <v>3.9921799999999998</v>
      </c>
      <c r="Z2038">
        <v>4.2386100000000004</v>
      </c>
      <c r="AA2038">
        <v>4.4711499999999997</v>
      </c>
      <c r="AB2038">
        <v>4.68973</v>
      </c>
      <c r="AC2038">
        <v>4.8944900000000002</v>
      </c>
      <c r="AD2038">
        <v>5.0856399999999997</v>
      </c>
      <c r="AE2038">
        <v>5.2635199999999998</v>
      </c>
      <c r="AF2038">
        <v>5.4284699999999999</v>
      </c>
      <c r="AG2038">
        <v>5.5809100000000003</v>
      </c>
      <c r="AH2038">
        <v>5.7212899999999998</v>
      </c>
      <c r="AI2038">
        <v>5.8501099999999999</v>
      </c>
      <c r="AJ2038">
        <v>5.9679200000000003</v>
      </c>
      <c r="AK2038">
        <v>6.0720400000000003</v>
      </c>
      <c r="AL2038">
        <v>6.3067099999999998</v>
      </c>
    </row>
    <row r="2039" spans="1:38" x14ac:dyDescent="0.3">
      <c r="A2039" t="s">
        <v>808</v>
      </c>
      <c r="B2039">
        <v>1</v>
      </c>
      <c r="C2039">
        <v>1990</v>
      </c>
      <c r="D2039">
        <v>1</v>
      </c>
      <c r="E2039">
        <v>1</v>
      </c>
      <c r="F2039">
        <v>1</v>
      </c>
      <c r="G2039" t="s">
        <v>888</v>
      </c>
      <c r="H2039">
        <v>0</v>
      </c>
      <c r="I2039">
        <v>3.3128300000000001E-3</v>
      </c>
      <c r="J2039">
        <v>4.8035599999999998E-2</v>
      </c>
      <c r="K2039">
        <v>0.22831399999999999</v>
      </c>
      <c r="L2039">
        <v>0.55937400000000004</v>
      </c>
      <c r="M2039">
        <v>0.84764200000000001</v>
      </c>
      <c r="N2039">
        <v>0.961391</v>
      </c>
      <c r="O2039">
        <v>0.96040499999999995</v>
      </c>
      <c r="P2039">
        <v>0.91160200000000002</v>
      </c>
      <c r="Q2039">
        <v>0.84170299999999998</v>
      </c>
      <c r="R2039">
        <v>0.76340200000000003</v>
      </c>
      <c r="S2039">
        <v>0.68457900000000005</v>
      </c>
      <c r="T2039">
        <v>0.60999300000000001</v>
      </c>
      <c r="U2039">
        <v>0.542134</v>
      </c>
      <c r="V2039">
        <v>0.48196499999999998</v>
      </c>
      <c r="W2039">
        <v>0.42951499999999998</v>
      </c>
      <c r="X2039">
        <v>0.384297</v>
      </c>
      <c r="Y2039">
        <v>0.345582</v>
      </c>
      <c r="Z2039">
        <v>0.31256899999999999</v>
      </c>
      <c r="AA2039">
        <v>0.28447099999999997</v>
      </c>
      <c r="AB2039">
        <v>0.26057200000000003</v>
      </c>
      <c r="AC2039">
        <v>0.240235</v>
      </c>
      <c r="AD2039">
        <v>0.222914</v>
      </c>
      <c r="AE2039">
        <v>0.20814299999999999</v>
      </c>
      <c r="AF2039">
        <v>0.19553100000000001</v>
      </c>
      <c r="AG2039">
        <v>0.184751</v>
      </c>
      <c r="AH2039">
        <v>0.17552599999999999</v>
      </c>
      <c r="AI2039">
        <v>0.167631</v>
      </c>
      <c r="AJ2039">
        <v>0.160278</v>
      </c>
      <c r="AK2039">
        <v>0.153307</v>
      </c>
      <c r="AL2039">
        <v>0.138575</v>
      </c>
    </row>
    <row r="2040" spans="1:38" x14ac:dyDescent="0.3">
      <c r="A2040" t="s">
        <v>810</v>
      </c>
      <c r="B2040">
        <v>1</v>
      </c>
      <c r="C2040">
        <v>1990</v>
      </c>
      <c r="D2040">
        <v>1</v>
      </c>
      <c r="E2040">
        <v>1</v>
      </c>
      <c r="F2040">
        <v>1</v>
      </c>
      <c r="G2040" t="s">
        <v>889</v>
      </c>
      <c r="H2040">
        <v>3.06524E-2</v>
      </c>
      <c r="I2040">
        <v>9.6751500000000004E-2</v>
      </c>
      <c r="J2040">
        <v>0.209426</v>
      </c>
      <c r="K2040">
        <v>0.35223900000000002</v>
      </c>
      <c r="L2040">
        <v>0.52276500000000004</v>
      </c>
      <c r="M2040">
        <v>0.71741299999999997</v>
      </c>
      <c r="N2040">
        <v>0.94350800000000001</v>
      </c>
      <c r="O2040">
        <v>1.20035</v>
      </c>
      <c r="P2040">
        <v>1.4748000000000001</v>
      </c>
      <c r="Q2040">
        <v>1.75637</v>
      </c>
      <c r="R2040">
        <v>2.0385900000000001</v>
      </c>
      <c r="S2040">
        <v>2.3167200000000001</v>
      </c>
      <c r="T2040">
        <v>2.5870600000000001</v>
      </c>
      <c r="U2040">
        <v>2.8467199999999999</v>
      </c>
      <c r="V2040">
        <v>3.0935800000000002</v>
      </c>
      <c r="W2040">
        <v>3.32613</v>
      </c>
      <c r="X2040">
        <v>3.5434000000000001</v>
      </c>
      <c r="Y2040">
        <v>3.7448899999999998</v>
      </c>
      <c r="Z2040">
        <v>3.9304199999999998</v>
      </c>
      <c r="AA2040">
        <v>4.1001200000000004</v>
      </c>
      <c r="AB2040">
        <v>4.2543499999999996</v>
      </c>
      <c r="AC2040">
        <v>4.3936099999999998</v>
      </c>
      <c r="AD2040">
        <v>4.5185599999999999</v>
      </c>
      <c r="AE2040">
        <v>4.6299200000000003</v>
      </c>
      <c r="AF2040">
        <v>4.7285000000000004</v>
      </c>
      <c r="AG2040">
        <v>4.8151099999999998</v>
      </c>
      <c r="AH2040">
        <v>4.8905799999999999</v>
      </c>
      <c r="AI2040">
        <v>4.9557399999999996</v>
      </c>
      <c r="AJ2040">
        <v>5.02712</v>
      </c>
      <c r="AK2040">
        <v>5.1067400000000003</v>
      </c>
      <c r="AL2040">
        <v>5.2876799999999999</v>
      </c>
    </row>
    <row r="2041" spans="1:38" x14ac:dyDescent="0.3">
      <c r="A2041" t="s">
        <v>808</v>
      </c>
      <c r="B2041">
        <v>2</v>
      </c>
      <c r="C2041">
        <v>1990</v>
      </c>
      <c r="D2041">
        <v>1</v>
      </c>
      <c r="E2041">
        <v>1</v>
      </c>
      <c r="F2041">
        <v>1</v>
      </c>
      <c r="G2041" t="s">
        <v>890</v>
      </c>
      <c r="H2041">
        <v>0</v>
      </c>
      <c r="I2041" s="2">
        <v>7.8587300000000002E-6</v>
      </c>
      <c r="J2041">
        <v>6.0167700000000001E-4</v>
      </c>
      <c r="K2041">
        <v>1.8467000000000001E-2</v>
      </c>
      <c r="L2041">
        <v>0.18110399999999999</v>
      </c>
      <c r="M2041">
        <v>0.56129600000000002</v>
      </c>
      <c r="N2041">
        <v>0.85687599999999997</v>
      </c>
      <c r="O2041">
        <v>0.96616000000000002</v>
      </c>
      <c r="P2041">
        <v>0.99292499999999995</v>
      </c>
      <c r="Q2041">
        <v>0.99849399999999999</v>
      </c>
      <c r="R2041">
        <v>0.99964699999999995</v>
      </c>
      <c r="S2041">
        <v>0.99990599999999996</v>
      </c>
      <c r="T2041">
        <v>0.99997100000000005</v>
      </c>
      <c r="U2041">
        <v>0.99999000000000005</v>
      </c>
      <c r="V2041">
        <v>0.999996</v>
      </c>
      <c r="W2041">
        <v>0.99999800000000005</v>
      </c>
      <c r="X2041">
        <v>0.99999899999999997</v>
      </c>
      <c r="Y2041">
        <v>1</v>
      </c>
      <c r="Z2041">
        <v>1</v>
      </c>
      <c r="AA2041">
        <v>1</v>
      </c>
      <c r="AB2041">
        <v>1</v>
      </c>
      <c r="AC2041">
        <v>1</v>
      </c>
      <c r="AD2041">
        <v>1</v>
      </c>
      <c r="AE2041">
        <v>1</v>
      </c>
      <c r="AF2041">
        <v>1</v>
      </c>
      <c r="AG2041">
        <v>1</v>
      </c>
      <c r="AH2041">
        <v>1</v>
      </c>
      <c r="AI2041">
        <v>1</v>
      </c>
      <c r="AJ2041">
        <v>1</v>
      </c>
      <c r="AK2041">
        <v>1</v>
      </c>
      <c r="AL2041">
        <v>1</v>
      </c>
    </row>
    <row r="2042" spans="1:38" x14ac:dyDescent="0.3">
      <c r="A2042" t="s">
        <v>810</v>
      </c>
      <c r="B2042">
        <v>2</v>
      </c>
      <c r="C2042">
        <v>1990</v>
      </c>
      <c r="D2042">
        <v>1</v>
      </c>
      <c r="E2042">
        <v>1</v>
      </c>
      <c r="F2042">
        <v>1</v>
      </c>
      <c r="G2042" t="s">
        <v>891</v>
      </c>
      <c r="H2042">
        <v>3.3720800000000002E-2</v>
      </c>
      <c r="I2042">
        <v>0.121296</v>
      </c>
      <c r="J2042">
        <v>0.28170099999999998</v>
      </c>
      <c r="K2042">
        <v>0.46624500000000002</v>
      </c>
      <c r="L2042">
        <v>0.62582499999999996</v>
      </c>
      <c r="M2042">
        <v>0.78459199999999996</v>
      </c>
      <c r="N2042">
        <v>0.98081700000000005</v>
      </c>
      <c r="O2042">
        <v>1.22654</v>
      </c>
      <c r="P2042">
        <v>1.5083899999999999</v>
      </c>
      <c r="Q2042">
        <v>1.80887</v>
      </c>
      <c r="R2042">
        <v>2.1168499999999999</v>
      </c>
      <c r="S2042">
        <v>2.4258099999999998</v>
      </c>
      <c r="T2042">
        <v>2.7313499999999999</v>
      </c>
      <c r="U2042">
        <v>3.0301800000000001</v>
      </c>
      <c r="V2042">
        <v>3.3198099999999999</v>
      </c>
      <c r="W2042">
        <v>3.5984099999999999</v>
      </c>
      <c r="X2042">
        <v>3.8646500000000001</v>
      </c>
      <c r="Y2042">
        <v>4.1176899999999996</v>
      </c>
      <c r="Z2042">
        <v>4.3570399999999996</v>
      </c>
      <c r="AA2042">
        <v>4.5824999999999996</v>
      </c>
      <c r="AB2042">
        <v>4.7940800000000001</v>
      </c>
      <c r="AC2042">
        <v>4.9919500000000001</v>
      </c>
      <c r="AD2042">
        <v>5.1763899999999996</v>
      </c>
      <c r="AE2042">
        <v>5.3477300000000003</v>
      </c>
      <c r="AF2042">
        <v>5.5063500000000003</v>
      </c>
      <c r="AG2042">
        <v>5.6526899999999998</v>
      </c>
      <c r="AH2042">
        <v>5.78721</v>
      </c>
      <c r="AI2042">
        <v>5.91045</v>
      </c>
      <c r="AJ2042">
        <v>6.0212300000000001</v>
      </c>
      <c r="AK2042">
        <v>6.1207500000000001</v>
      </c>
      <c r="AL2042">
        <v>6.3448200000000003</v>
      </c>
    </row>
    <row r="2043" spans="1:38" x14ac:dyDescent="0.3">
      <c r="A2043" t="s">
        <v>808</v>
      </c>
      <c r="B2043">
        <v>3</v>
      </c>
      <c r="C2043">
        <v>1990</v>
      </c>
      <c r="D2043">
        <v>1</v>
      </c>
      <c r="E2043">
        <v>1</v>
      </c>
      <c r="F2043">
        <v>1</v>
      </c>
      <c r="G2043" t="s">
        <v>892</v>
      </c>
      <c r="H2043">
        <v>0</v>
      </c>
      <c r="I2043" s="2">
        <v>8.8442700000000004E-8</v>
      </c>
      <c r="J2043" s="2">
        <v>1.22943E-5</v>
      </c>
      <c r="K2043">
        <v>7.83664E-4</v>
      </c>
      <c r="L2043">
        <v>2.2161299999999998E-2</v>
      </c>
      <c r="M2043">
        <v>0.18355299999999999</v>
      </c>
      <c r="N2043">
        <v>0.53240299999999996</v>
      </c>
      <c r="O2043">
        <v>0.82188499999999998</v>
      </c>
      <c r="P2043">
        <v>0.94855699999999998</v>
      </c>
      <c r="Q2043">
        <v>0.98688699999999996</v>
      </c>
      <c r="R2043">
        <v>0.99668999999999996</v>
      </c>
      <c r="S2043">
        <v>0.99911000000000005</v>
      </c>
      <c r="T2043">
        <v>0.99973500000000004</v>
      </c>
      <c r="U2043">
        <v>0.99991099999999999</v>
      </c>
      <c r="V2043">
        <v>0.99996600000000002</v>
      </c>
      <c r="W2043">
        <v>0.99998500000000001</v>
      </c>
      <c r="X2043">
        <v>0.99999300000000002</v>
      </c>
      <c r="Y2043">
        <v>0.999996</v>
      </c>
      <c r="Z2043">
        <v>0.99999800000000005</v>
      </c>
      <c r="AA2043">
        <v>0.99999899999999997</v>
      </c>
      <c r="AB2043">
        <v>0.99999899999999997</v>
      </c>
      <c r="AC2043">
        <v>0.99999899999999997</v>
      </c>
      <c r="AD2043">
        <v>0.99999899999999997</v>
      </c>
      <c r="AE2043">
        <v>0.99999899999999997</v>
      </c>
      <c r="AF2043">
        <v>0.99999899999999997</v>
      </c>
      <c r="AG2043">
        <v>0.99999899999999997</v>
      </c>
      <c r="AH2043">
        <v>0.99999899999999997</v>
      </c>
      <c r="AI2043">
        <v>0.99999899999999997</v>
      </c>
      <c r="AJ2043">
        <v>0.99999899999999997</v>
      </c>
      <c r="AK2043">
        <v>1</v>
      </c>
      <c r="AL2043">
        <v>1</v>
      </c>
    </row>
    <row r="2044" spans="1:38" x14ac:dyDescent="0.3">
      <c r="A2044" t="s">
        <v>810</v>
      </c>
      <c r="B2044">
        <v>3</v>
      </c>
      <c r="C2044">
        <v>1990</v>
      </c>
      <c r="D2044">
        <v>1</v>
      </c>
      <c r="E2044">
        <v>1</v>
      </c>
      <c r="F2044">
        <v>1</v>
      </c>
      <c r="G2044" t="s">
        <v>893</v>
      </c>
      <c r="H2044">
        <v>3.8933599999999999E-2</v>
      </c>
      <c r="I2044">
        <v>0.133521</v>
      </c>
      <c r="J2044">
        <v>0.30696800000000002</v>
      </c>
      <c r="K2044">
        <v>0.53575499999999998</v>
      </c>
      <c r="L2044">
        <v>0.74839199999999995</v>
      </c>
      <c r="M2044">
        <v>0.91515100000000005</v>
      </c>
      <c r="N2044">
        <v>1.08142</v>
      </c>
      <c r="O2044">
        <v>1.2836099999999999</v>
      </c>
      <c r="P2044">
        <v>1.5329200000000001</v>
      </c>
      <c r="Q2044">
        <v>1.81759</v>
      </c>
      <c r="R2044">
        <v>2.11971</v>
      </c>
      <c r="S2044">
        <v>2.4267599999999998</v>
      </c>
      <c r="T2044">
        <v>2.7316799999999999</v>
      </c>
      <c r="U2044">
        <v>3.0303100000000001</v>
      </c>
      <c r="V2044">
        <v>3.3198699999999999</v>
      </c>
      <c r="W2044">
        <v>3.59843</v>
      </c>
      <c r="X2044">
        <v>3.8646699999999998</v>
      </c>
      <c r="Y2044">
        <v>4.1177000000000001</v>
      </c>
      <c r="Z2044">
        <v>4.3570500000000001</v>
      </c>
      <c r="AA2044">
        <v>4.5824999999999996</v>
      </c>
      <c r="AB2044">
        <v>4.7940800000000001</v>
      </c>
      <c r="AC2044">
        <v>4.9919500000000001</v>
      </c>
      <c r="AD2044">
        <v>5.1763899999999996</v>
      </c>
      <c r="AE2044">
        <v>5.3477300000000003</v>
      </c>
      <c r="AF2044">
        <v>5.5063500000000003</v>
      </c>
      <c r="AG2044">
        <v>5.6526899999999998</v>
      </c>
      <c r="AH2044">
        <v>5.78721</v>
      </c>
      <c r="AI2044">
        <v>5.91045</v>
      </c>
      <c r="AJ2044">
        <v>6.0212399999999997</v>
      </c>
      <c r="AK2044">
        <v>6.1207500000000001</v>
      </c>
      <c r="AL2044">
        <v>6.3448200000000003</v>
      </c>
    </row>
    <row r="2045" spans="1:38" x14ac:dyDescent="0.3">
      <c r="A2045" t="s">
        <v>808</v>
      </c>
      <c r="B2045">
        <v>4</v>
      </c>
      <c r="C2045">
        <v>1990</v>
      </c>
      <c r="D2045">
        <v>1</v>
      </c>
      <c r="E2045">
        <v>1</v>
      </c>
      <c r="F2045">
        <v>1</v>
      </c>
      <c r="G2045" t="s">
        <v>894</v>
      </c>
      <c r="H2045">
        <v>0</v>
      </c>
      <c r="I2045">
        <v>1.4546E-2</v>
      </c>
      <c r="J2045">
        <v>5.2434099999999997E-2</v>
      </c>
      <c r="K2045">
        <v>0.12701999999999999</v>
      </c>
      <c r="L2045">
        <v>0.246392</v>
      </c>
      <c r="M2045">
        <v>0.40070499999999998</v>
      </c>
      <c r="N2045">
        <v>0.56703700000000001</v>
      </c>
      <c r="O2045">
        <v>0.719503</v>
      </c>
      <c r="P2045">
        <v>0.838924</v>
      </c>
      <c r="Q2045">
        <v>0.91817899999999997</v>
      </c>
      <c r="R2045">
        <v>0.96258500000000002</v>
      </c>
      <c r="S2045">
        <v>0.98403700000000005</v>
      </c>
      <c r="T2045">
        <v>0.99336599999999997</v>
      </c>
      <c r="U2045">
        <v>0.99720600000000004</v>
      </c>
      <c r="V2045">
        <v>0.99876799999999999</v>
      </c>
      <c r="W2045">
        <v>0.999417</v>
      </c>
      <c r="X2045">
        <v>0.99969799999999998</v>
      </c>
      <c r="Y2045">
        <v>0.99982499999999996</v>
      </c>
      <c r="Z2045">
        <v>0.99988600000000005</v>
      </c>
      <c r="AA2045">
        <v>0.99991600000000003</v>
      </c>
      <c r="AB2045">
        <v>0.99993100000000001</v>
      </c>
      <c r="AC2045">
        <v>0.99993900000000002</v>
      </c>
      <c r="AD2045">
        <v>0.999942</v>
      </c>
      <c r="AE2045">
        <v>0.99994300000000003</v>
      </c>
      <c r="AF2045">
        <v>0.999942</v>
      </c>
      <c r="AG2045">
        <v>0.99994099999999997</v>
      </c>
      <c r="AH2045">
        <v>0.99993900000000002</v>
      </c>
      <c r="AI2045">
        <v>0.99993699999999996</v>
      </c>
      <c r="AJ2045">
        <v>0.99993600000000005</v>
      </c>
      <c r="AK2045">
        <v>0.99993799999999999</v>
      </c>
      <c r="AL2045">
        <v>0.99993900000000002</v>
      </c>
    </row>
    <row r="2046" spans="1:38" x14ac:dyDescent="0.3">
      <c r="A2046" t="s">
        <v>810</v>
      </c>
      <c r="B2046">
        <v>4</v>
      </c>
      <c r="C2046">
        <v>1990</v>
      </c>
      <c r="D2046">
        <v>1</v>
      </c>
      <c r="E2046">
        <v>1</v>
      </c>
      <c r="F2046">
        <v>1</v>
      </c>
      <c r="G2046" t="s">
        <v>895</v>
      </c>
      <c r="H2046">
        <v>1.5474399999999999E-2</v>
      </c>
      <c r="I2046">
        <v>6.9767399999999993E-2</v>
      </c>
      <c r="J2046">
        <v>0.17798900000000001</v>
      </c>
      <c r="K2046">
        <v>0.32710400000000001</v>
      </c>
      <c r="L2046">
        <v>0.518293</v>
      </c>
      <c r="M2046">
        <v>0.74444600000000005</v>
      </c>
      <c r="N2046">
        <v>0.99751900000000004</v>
      </c>
      <c r="O2046">
        <v>1.2695000000000001</v>
      </c>
      <c r="P2046">
        <v>1.5532699999999999</v>
      </c>
      <c r="Q2046">
        <v>1.84406</v>
      </c>
      <c r="R2046">
        <v>2.1398999999999999</v>
      </c>
      <c r="S2046">
        <v>2.43912</v>
      </c>
      <c r="T2046">
        <v>2.73847</v>
      </c>
      <c r="U2046">
        <v>3.0338799999999999</v>
      </c>
      <c r="V2046">
        <v>3.3217500000000002</v>
      </c>
      <c r="W2046">
        <v>3.5994600000000001</v>
      </c>
      <c r="X2046">
        <v>3.8652500000000001</v>
      </c>
      <c r="Y2046">
        <v>4.1180500000000002</v>
      </c>
      <c r="Z2046">
        <v>4.3572699999999998</v>
      </c>
      <c r="AA2046">
        <v>4.5826500000000001</v>
      </c>
      <c r="AB2046">
        <v>4.7941799999999999</v>
      </c>
      <c r="AC2046">
        <v>4.9920299999999997</v>
      </c>
      <c r="AD2046">
        <v>5.17645</v>
      </c>
      <c r="AE2046">
        <v>5.3477699999999997</v>
      </c>
      <c r="AF2046">
        <v>5.5063899999999997</v>
      </c>
      <c r="AG2046">
        <v>5.6527200000000004</v>
      </c>
      <c r="AH2046">
        <v>5.7872399999999997</v>
      </c>
      <c r="AI2046">
        <v>5.9104799999999997</v>
      </c>
      <c r="AJ2046">
        <v>6.0212500000000002</v>
      </c>
      <c r="AK2046">
        <v>6.1207599999999998</v>
      </c>
      <c r="AL2046">
        <v>6.3448099999999998</v>
      </c>
    </row>
    <row r="2047" spans="1:38" x14ac:dyDescent="0.3">
      <c r="A2047" t="s">
        <v>808</v>
      </c>
      <c r="B2047">
        <v>5</v>
      </c>
      <c r="C2047">
        <v>1990</v>
      </c>
      <c r="D2047">
        <v>1</v>
      </c>
      <c r="E2047">
        <v>1</v>
      </c>
      <c r="F2047">
        <v>1</v>
      </c>
      <c r="G2047" t="s">
        <v>896</v>
      </c>
      <c r="H2047">
        <v>0</v>
      </c>
      <c r="I2047">
        <v>1.4546E-2</v>
      </c>
      <c r="J2047">
        <v>5.2434099999999997E-2</v>
      </c>
      <c r="K2047">
        <v>0.12701999999999999</v>
      </c>
      <c r="L2047">
        <v>0.246392</v>
      </c>
      <c r="M2047">
        <v>0.40070499999999998</v>
      </c>
      <c r="N2047">
        <v>0.56703700000000001</v>
      </c>
      <c r="O2047">
        <v>0.719503</v>
      </c>
      <c r="P2047">
        <v>0.838924</v>
      </c>
      <c r="Q2047">
        <v>0.91817899999999997</v>
      </c>
      <c r="R2047">
        <v>0.96258500000000002</v>
      </c>
      <c r="S2047">
        <v>0.98403700000000005</v>
      </c>
      <c r="T2047">
        <v>0.99336599999999997</v>
      </c>
      <c r="U2047">
        <v>0.99720600000000004</v>
      </c>
      <c r="V2047">
        <v>0.99876799999999999</v>
      </c>
      <c r="W2047">
        <v>0.999417</v>
      </c>
      <c r="X2047">
        <v>0.99969799999999998</v>
      </c>
      <c r="Y2047">
        <v>0.99982499999999996</v>
      </c>
      <c r="Z2047">
        <v>0.99988600000000005</v>
      </c>
      <c r="AA2047">
        <v>0.99991600000000003</v>
      </c>
      <c r="AB2047">
        <v>0.99993100000000001</v>
      </c>
      <c r="AC2047">
        <v>0.99993900000000002</v>
      </c>
      <c r="AD2047">
        <v>0.999942</v>
      </c>
      <c r="AE2047">
        <v>0.99994300000000003</v>
      </c>
      <c r="AF2047">
        <v>0.999942</v>
      </c>
      <c r="AG2047">
        <v>0.99994099999999997</v>
      </c>
      <c r="AH2047">
        <v>0.99993900000000002</v>
      </c>
      <c r="AI2047">
        <v>0.99993699999999996</v>
      </c>
      <c r="AJ2047">
        <v>0.99993600000000005</v>
      </c>
      <c r="AK2047">
        <v>0.99993799999999999</v>
      </c>
      <c r="AL2047">
        <v>0.99993900000000002</v>
      </c>
    </row>
    <row r="2048" spans="1:38" x14ac:dyDescent="0.3">
      <c r="A2048" t="s">
        <v>810</v>
      </c>
      <c r="B2048">
        <v>5</v>
      </c>
      <c r="C2048">
        <v>1990</v>
      </c>
      <c r="D2048">
        <v>1</v>
      </c>
      <c r="E2048">
        <v>1</v>
      </c>
      <c r="F2048">
        <v>1</v>
      </c>
      <c r="G2048" t="s">
        <v>897</v>
      </c>
      <c r="H2048">
        <v>1.5474399999999999E-2</v>
      </c>
      <c r="I2048">
        <v>6.9767399999999993E-2</v>
      </c>
      <c r="J2048">
        <v>0.17798900000000001</v>
      </c>
      <c r="K2048">
        <v>0.32710400000000001</v>
      </c>
      <c r="L2048">
        <v>0.518293</v>
      </c>
      <c r="M2048">
        <v>0.74444600000000005</v>
      </c>
      <c r="N2048">
        <v>0.99751900000000004</v>
      </c>
      <c r="O2048">
        <v>1.2695000000000001</v>
      </c>
      <c r="P2048">
        <v>1.5532699999999999</v>
      </c>
      <c r="Q2048">
        <v>1.84406</v>
      </c>
      <c r="R2048">
        <v>2.1398999999999999</v>
      </c>
      <c r="S2048">
        <v>2.43912</v>
      </c>
      <c r="T2048">
        <v>2.73847</v>
      </c>
      <c r="U2048">
        <v>3.0338799999999999</v>
      </c>
      <c r="V2048">
        <v>3.3217500000000002</v>
      </c>
      <c r="W2048">
        <v>3.5994600000000001</v>
      </c>
      <c r="X2048">
        <v>3.8652500000000001</v>
      </c>
      <c r="Y2048">
        <v>4.1180500000000002</v>
      </c>
      <c r="Z2048">
        <v>4.3572699999999998</v>
      </c>
      <c r="AA2048">
        <v>4.5826500000000001</v>
      </c>
      <c r="AB2048">
        <v>4.7941799999999999</v>
      </c>
      <c r="AC2048">
        <v>4.9920299999999997</v>
      </c>
      <c r="AD2048">
        <v>5.17645</v>
      </c>
      <c r="AE2048">
        <v>5.3477699999999997</v>
      </c>
      <c r="AF2048">
        <v>5.5063899999999997</v>
      </c>
      <c r="AG2048">
        <v>5.6527200000000004</v>
      </c>
      <c r="AH2048">
        <v>5.7872399999999997</v>
      </c>
      <c r="AI2048">
        <v>5.9104799999999997</v>
      </c>
      <c r="AJ2048">
        <v>6.0212500000000002</v>
      </c>
      <c r="AK2048">
        <v>6.1207599999999998</v>
      </c>
      <c r="AL2048">
        <v>6.3448099999999998</v>
      </c>
    </row>
    <row r="2049" spans="1:38" x14ac:dyDescent="0.3">
      <c r="A2049" t="s">
        <v>808</v>
      </c>
      <c r="B2049">
        <v>6</v>
      </c>
      <c r="C2049">
        <v>1990</v>
      </c>
      <c r="D2049">
        <v>1</v>
      </c>
      <c r="E2049">
        <v>1</v>
      </c>
      <c r="F2049">
        <v>1</v>
      </c>
      <c r="G2049" t="s">
        <v>898</v>
      </c>
      <c r="H2049">
        <v>0</v>
      </c>
      <c r="I2049">
        <v>8.1927300000000005E-3</v>
      </c>
      <c r="J2049">
        <v>4.5186499999999998E-2</v>
      </c>
      <c r="K2049">
        <v>0.13944300000000001</v>
      </c>
      <c r="L2049">
        <v>0.308392</v>
      </c>
      <c r="M2049">
        <v>0.52603599999999995</v>
      </c>
      <c r="N2049">
        <v>0.73426400000000003</v>
      </c>
      <c r="O2049">
        <v>0.88197599999999998</v>
      </c>
      <c r="P2049">
        <v>0.95832899999999999</v>
      </c>
      <c r="Q2049">
        <v>0.98764399999999997</v>
      </c>
      <c r="R2049">
        <v>0.99662799999999996</v>
      </c>
      <c r="S2049">
        <v>0.99904000000000004</v>
      </c>
      <c r="T2049">
        <v>0.99965599999999999</v>
      </c>
      <c r="U2049">
        <v>0.99981500000000001</v>
      </c>
      <c r="V2049">
        <v>0.99985800000000002</v>
      </c>
      <c r="W2049">
        <v>0.99987099999999995</v>
      </c>
      <c r="X2049">
        <v>0.99987400000000004</v>
      </c>
      <c r="Y2049">
        <v>0.99987599999999999</v>
      </c>
      <c r="Z2049">
        <v>0.99987599999999999</v>
      </c>
      <c r="AA2049">
        <v>0.99987599999999999</v>
      </c>
      <c r="AB2049">
        <v>0.99987599999999999</v>
      </c>
      <c r="AC2049">
        <v>0.99987599999999999</v>
      </c>
      <c r="AD2049">
        <v>0.99987599999999999</v>
      </c>
      <c r="AE2049">
        <v>0.99987599999999999</v>
      </c>
      <c r="AF2049">
        <v>0.99987599999999999</v>
      </c>
      <c r="AG2049">
        <v>0.99987599999999999</v>
      </c>
      <c r="AH2049">
        <v>0.99987599999999999</v>
      </c>
      <c r="AI2049">
        <v>0.99987599999999999</v>
      </c>
      <c r="AJ2049">
        <v>0.99987599999999999</v>
      </c>
      <c r="AK2049">
        <v>0.99987599999999999</v>
      </c>
      <c r="AL2049">
        <v>0.99987700000000002</v>
      </c>
    </row>
    <row r="2050" spans="1:38" x14ac:dyDescent="0.3">
      <c r="A2050" t="s">
        <v>810</v>
      </c>
      <c r="B2050">
        <v>6</v>
      </c>
      <c r="C2050">
        <v>1990</v>
      </c>
      <c r="D2050">
        <v>1</v>
      </c>
      <c r="E2050">
        <v>1</v>
      </c>
      <c r="F2050">
        <v>1</v>
      </c>
      <c r="G2050" t="s">
        <v>899</v>
      </c>
      <c r="H2050">
        <v>1.8754E-2</v>
      </c>
      <c r="I2050">
        <v>7.7080899999999994E-2</v>
      </c>
      <c r="J2050">
        <v>0.18803</v>
      </c>
      <c r="K2050">
        <v>0.33777800000000002</v>
      </c>
      <c r="L2050">
        <v>0.52639899999999995</v>
      </c>
      <c r="M2050">
        <v>0.74613799999999997</v>
      </c>
      <c r="N2050">
        <v>0.98876200000000003</v>
      </c>
      <c r="O2050">
        <v>1.2482899999999999</v>
      </c>
      <c r="P2050">
        <v>1.5241400000000001</v>
      </c>
      <c r="Q2050">
        <v>1.8163100000000001</v>
      </c>
      <c r="R2050">
        <v>2.11965</v>
      </c>
      <c r="S2050">
        <v>2.4267599999999998</v>
      </c>
      <c r="T2050">
        <v>2.7316600000000002</v>
      </c>
      <c r="U2050">
        <v>3.0302899999999999</v>
      </c>
      <c r="V2050">
        <v>3.3198500000000002</v>
      </c>
      <c r="W2050">
        <v>3.59842</v>
      </c>
      <c r="X2050">
        <v>3.8646600000000002</v>
      </c>
      <c r="Y2050">
        <v>4.1177000000000001</v>
      </c>
      <c r="Z2050">
        <v>4.3570399999999996</v>
      </c>
      <c r="AA2050">
        <v>4.5824999999999996</v>
      </c>
      <c r="AB2050">
        <v>4.7940800000000001</v>
      </c>
      <c r="AC2050">
        <v>4.9919500000000001</v>
      </c>
      <c r="AD2050">
        <v>5.1763899999999996</v>
      </c>
      <c r="AE2050">
        <v>5.3477300000000003</v>
      </c>
      <c r="AF2050">
        <v>5.5063500000000003</v>
      </c>
      <c r="AG2050">
        <v>5.6526899999999998</v>
      </c>
      <c r="AH2050">
        <v>5.78721</v>
      </c>
      <c r="AI2050">
        <v>5.91045</v>
      </c>
      <c r="AJ2050">
        <v>6.0212300000000001</v>
      </c>
      <c r="AK2050">
        <v>6.1207500000000001</v>
      </c>
      <c r="AL2050">
        <v>6.3448200000000003</v>
      </c>
    </row>
    <row r="2051" spans="1:38" x14ac:dyDescent="0.3">
      <c r="A2051" t="s">
        <v>806</v>
      </c>
      <c r="B2051" t="s">
        <v>103</v>
      </c>
      <c r="C2051">
        <v>1991</v>
      </c>
      <c r="D2051">
        <v>1</v>
      </c>
      <c r="E2051">
        <v>1</v>
      </c>
      <c r="F2051">
        <v>1</v>
      </c>
      <c r="G2051" t="s">
        <v>900</v>
      </c>
      <c r="H2051">
        <v>0</v>
      </c>
      <c r="I2051">
        <v>0</v>
      </c>
      <c r="J2051">
        <v>0</v>
      </c>
      <c r="K2051">
        <v>0</v>
      </c>
      <c r="L2051">
        <v>3.2867899999999999E-2</v>
      </c>
      <c r="M2051">
        <v>0.16573599999999999</v>
      </c>
      <c r="N2051">
        <v>0.463362</v>
      </c>
      <c r="O2051">
        <v>0.85394599999999998</v>
      </c>
      <c r="P2051">
        <v>1.2412700000000001</v>
      </c>
      <c r="Q2051">
        <v>1.5986</v>
      </c>
      <c r="R2051">
        <v>1.93425</v>
      </c>
      <c r="S2051">
        <v>2.2574200000000002</v>
      </c>
      <c r="T2051">
        <v>2.57179</v>
      </c>
      <c r="U2051">
        <v>2.8776199999999998</v>
      </c>
      <c r="V2051">
        <v>3.1738200000000001</v>
      </c>
      <c r="W2051">
        <v>3.45905</v>
      </c>
      <c r="X2051">
        <v>3.7321300000000002</v>
      </c>
      <c r="Y2051">
        <v>3.9921799999999998</v>
      </c>
      <c r="Z2051">
        <v>4.2386100000000004</v>
      </c>
      <c r="AA2051">
        <v>4.4711499999999997</v>
      </c>
      <c r="AB2051">
        <v>4.68973</v>
      </c>
      <c r="AC2051">
        <v>4.8944900000000002</v>
      </c>
      <c r="AD2051">
        <v>5.0856399999999997</v>
      </c>
      <c r="AE2051">
        <v>5.2635199999999998</v>
      </c>
      <c r="AF2051">
        <v>5.4284699999999999</v>
      </c>
      <c r="AG2051">
        <v>5.5809100000000003</v>
      </c>
      <c r="AH2051">
        <v>5.7212899999999998</v>
      </c>
      <c r="AI2051">
        <v>5.8501099999999999</v>
      </c>
      <c r="AJ2051">
        <v>5.9679200000000003</v>
      </c>
      <c r="AK2051">
        <v>6.0720400000000003</v>
      </c>
      <c r="AL2051">
        <v>6.3067099999999998</v>
      </c>
    </row>
    <row r="2052" spans="1:38" x14ac:dyDescent="0.3">
      <c r="A2052" t="s">
        <v>808</v>
      </c>
      <c r="B2052">
        <v>1</v>
      </c>
      <c r="C2052">
        <v>1991</v>
      </c>
      <c r="D2052">
        <v>1</v>
      </c>
      <c r="E2052">
        <v>1</v>
      </c>
      <c r="F2052">
        <v>1</v>
      </c>
      <c r="G2052" t="s">
        <v>901</v>
      </c>
      <c r="H2052">
        <v>0</v>
      </c>
      <c r="I2052">
        <v>3.3128300000000001E-3</v>
      </c>
      <c r="J2052">
        <v>4.8035599999999998E-2</v>
      </c>
      <c r="K2052">
        <v>0.22831399999999999</v>
      </c>
      <c r="L2052">
        <v>0.55937400000000004</v>
      </c>
      <c r="M2052">
        <v>0.84764200000000001</v>
      </c>
      <c r="N2052">
        <v>0.961391</v>
      </c>
      <c r="O2052">
        <v>0.96040499999999995</v>
      </c>
      <c r="P2052">
        <v>0.91160200000000002</v>
      </c>
      <c r="Q2052">
        <v>0.84170299999999998</v>
      </c>
      <c r="R2052">
        <v>0.76340200000000003</v>
      </c>
      <c r="S2052">
        <v>0.68457900000000005</v>
      </c>
      <c r="T2052">
        <v>0.60999300000000001</v>
      </c>
      <c r="U2052">
        <v>0.542134</v>
      </c>
      <c r="V2052">
        <v>0.48196499999999998</v>
      </c>
      <c r="W2052">
        <v>0.42951499999999998</v>
      </c>
      <c r="X2052">
        <v>0.384297</v>
      </c>
      <c r="Y2052">
        <v>0.345582</v>
      </c>
      <c r="Z2052">
        <v>0.31256899999999999</v>
      </c>
      <c r="AA2052">
        <v>0.28447099999999997</v>
      </c>
      <c r="AB2052">
        <v>0.26057200000000003</v>
      </c>
      <c r="AC2052">
        <v>0.240235</v>
      </c>
      <c r="AD2052">
        <v>0.222914</v>
      </c>
      <c r="AE2052">
        <v>0.20814299999999999</v>
      </c>
      <c r="AF2052">
        <v>0.19553100000000001</v>
      </c>
      <c r="AG2052">
        <v>0.184751</v>
      </c>
      <c r="AH2052">
        <v>0.17552599999999999</v>
      </c>
      <c r="AI2052">
        <v>0.167631</v>
      </c>
      <c r="AJ2052">
        <v>0.160278</v>
      </c>
      <c r="AK2052">
        <v>0.153307</v>
      </c>
      <c r="AL2052">
        <v>0.138575</v>
      </c>
    </row>
    <row r="2053" spans="1:38" x14ac:dyDescent="0.3">
      <c r="A2053" t="s">
        <v>810</v>
      </c>
      <c r="B2053">
        <v>1</v>
      </c>
      <c r="C2053">
        <v>1991</v>
      </c>
      <c r="D2053">
        <v>1</v>
      </c>
      <c r="E2053">
        <v>1</v>
      </c>
      <c r="F2053">
        <v>1</v>
      </c>
      <c r="G2053" t="s">
        <v>902</v>
      </c>
      <c r="H2053">
        <v>3.06524E-2</v>
      </c>
      <c r="I2053">
        <v>9.6751500000000004E-2</v>
      </c>
      <c r="J2053">
        <v>0.209426</v>
      </c>
      <c r="K2053">
        <v>0.35223900000000002</v>
      </c>
      <c r="L2053">
        <v>0.52276500000000004</v>
      </c>
      <c r="M2053">
        <v>0.71741299999999997</v>
      </c>
      <c r="N2053">
        <v>0.94350800000000001</v>
      </c>
      <c r="O2053">
        <v>1.20035</v>
      </c>
      <c r="P2053">
        <v>1.4748000000000001</v>
      </c>
      <c r="Q2053">
        <v>1.75637</v>
      </c>
      <c r="R2053">
        <v>2.0385900000000001</v>
      </c>
      <c r="S2053">
        <v>2.3167200000000001</v>
      </c>
      <c r="T2053">
        <v>2.5870600000000001</v>
      </c>
      <c r="U2053">
        <v>2.8467199999999999</v>
      </c>
      <c r="V2053">
        <v>3.0935800000000002</v>
      </c>
      <c r="W2053">
        <v>3.32613</v>
      </c>
      <c r="X2053">
        <v>3.5434000000000001</v>
      </c>
      <c r="Y2053">
        <v>3.7448899999999998</v>
      </c>
      <c r="Z2053">
        <v>3.9304199999999998</v>
      </c>
      <c r="AA2053">
        <v>4.1001200000000004</v>
      </c>
      <c r="AB2053">
        <v>4.2543499999999996</v>
      </c>
      <c r="AC2053">
        <v>4.3936099999999998</v>
      </c>
      <c r="AD2053">
        <v>4.5185599999999999</v>
      </c>
      <c r="AE2053">
        <v>4.6299200000000003</v>
      </c>
      <c r="AF2053">
        <v>4.7285000000000004</v>
      </c>
      <c r="AG2053">
        <v>4.8151099999999998</v>
      </c>
      <c r="AH2053">
        <v>4.8905799999999999</v>
      </c>
      <c r="AI2053">
        <v>4.9557399999999996</v>
      </c>
      <c r="AJ2053">
        <v>5.02712</v>
      </c>
      <c r="AK2053">
        <v>5.1067400000000003</v>
      </c>
      <c r="AL2053">
        <v>5.2876799999999999</v>
      </c>
    </row>
    <row r="2054" spans="1:38" x14ac:dyDescent="0.3">
      <c r="A2054" t="s">
        <v>808</v>
      </c>
      <c r="B2054">
        <v>2</v>
      </c>
      <c r="C2054">
        <v>1991</v>
      </c>
      <c r="D2054">
        <v>1</v>
      </c>
      <c r="E2054">
        <v>1</v>
      </c>
      <c r="F2054">
        <v>1</v>
      </c>
      <c r="G2054" t="s">
        <v>903</v>
      </c>
      <c r="H2054">
        <v>0</v>
      </c>
      <c r="I2054" s="2">
        <v>7.8587300000000002E-6</v>
      </c>
      <c r="J2054">
        <v>6.0167700000000001E-4</v>
      </c>
      <c r="K2054">
        <v>1.8467000000000001E-2</v>
      </c>
      <c r="L2054">
        <v>0.18110399999999999</v>
      </c>
      <c r="M2054">
        <v>0.56129600000000002</v>
      </c>
      <c r="N2054">
        <v>0.85687599999999997</v>
      </c>
      <c r="O2054">
        <v>0.96616000000000002</v>
      </c>
      <c r="P2054">
        <v>0.99292499999999995</v>
      </c>
      <c r="Q2054">
        <v>0.99849399999999999</v>
      </c>
      <c r="R2054">
        <v>0.99964699999999995</v>
      </c>
      <c r="S2054">
        <v>0.99990599999999996</v>
      </c>
      <c r="T2054">
        <v>0.99997100000000005</v>
      </c>
      <c r="U2054">
        <v>0.99999000000000005</v>
      </c>
      <c r="V2054">
        <v>0.999996</v>
      </c>
      <c r="W2054">
        <v>0.99999800000000005</v>
      </c>
      <c r="X2054">
        <v>0.99999899999999997</v>
      </c>
      <c r="Y2054">
        <v>1</v>
      </c>
      <c r="Z2054">
        <v>1</v>
      </c>
      <c r="AA2054">
        <v>1</v>
      </c>
      <c r="AB2054">
        <v>1</v>
      </c>
      <c r="AC2054">
        <v>1</v>
      </c>
      <c r="AD2054">
        <v>1</v>
      </c>
      <c r="AE2054">
        <v>1</v>
      </c>
      <c r="AF2054">
        <v>1</v>
      </c>
      <c r="AG2054">
        <v>1</v>
      </c>
      <c r="AH2054">
        <v>1</v>
      </c>
      <c r="AI2054">
        <v>1</v>
      </c>
      <c r="AJ2054">
        <v>1</v>
      </c>
      <c r="AK2054">
        <v>1</v>
      </c>
      <c r="AL2054">
        <v>1</v>
      </c>
    </row>
    <row r="2055" spans="1:38" x14ac:dyDescent="0.3">
      <c r="A2055" t="s">
        <v>810</v>
      </c>
      <c r="B2055">
        <v>2</v>
      </c>
      <c r="C2055">
        <v>1991</v>
      </c>
      <c r="D2055">
        <v>1</v>
      </c>
      <c r="E2055">
        <v>1</v>
      </c>
      <c r="F2055">
        <v>1</v>
      </c>
      <c r="G2055" t="s">
        <v>904</v>
      </c>
      <c r="H2055">
        <v>3.3720800000000002E-2</v>
      </c>
      <c r="I2055">
        <v>0.121296</v>
      </c>
      <c r="J2055">
        <v>0.28170099999999998</v>
      </c>
      <c r="K2055">
        <v>0.46624500000000002</v>
      </c>
      <c r="L2055">
        <v>0.62582499999999996</v>
      </c>
      <c r="M2055">
        <v>0.78459199999999996</v>
      </c>
      <c r="N2055">
        <v>0.98081700000000005</v>
      </c>
      <c r="O2055">
        <v>1.22654</v>
      </c>
      <c r="P2055">
        <v>1.5083899999999999</v>
      </c>
      <c r="Q2055">
        <v>1.80887</v>
      </c>
      <c r="R2055">
        <v>2.1168499999999999</v>
      </c>
      <c r="S2055">
        <v>2.4258099999999998</v>
      </c>
      <c r="T2055">
        <v>2.7313499999999999</v>
      </c>
      <c r="U2055">
        <v>3.0301800000000001</v>
      </c>
      <c r="V2055">
        <v>3.3198099999999999</v>
      </c>
      <c r="W2055">
        <v>3.5984099999999999</v>
      </c>
      <c r="X2055">
        <v>3.8646500000000001</v>
      </c>
      <c r="Y2055">
        <v>4.1176899999999996</v>
      </c>
      <c r="Z2055">
        <v>4.3570399999999996</v>
      </c>
      <c r="AA2055">
        <v>4.5824999999999996</v>
      </c>
      <c r="AB2055">
        <v>4.7940800000000001</v>
      </c>
      <c r="AC2055">
        <v>4.9919500000000001</v>
      </c>
      <c r="AD2055">
        <v>5.1763899999999996</v>
      </c>
      <c r="AE2055">
        <v>5.3477300000000003</v>
      </c>
      <c r="AF2055">
        <v>5.5063500000000003</v>
      </c>
      <c r="AG2055">
        <v>5.6526899999999998</v>
      </c>
      <c r="AH2055">
        <v>5.78721</v>
      </c>
      <c r="AI2055">
        <v>5.91045</v>
      </c>
      <c r="AJ2055">
        <v>6.0212300000000001</v>
      </c>
      <c r="AK2055">
        <v>6.1207500000000001</v>
      </c>
      <c r="AL2055">
        <v>6.3448200000000003</v>
      </c>
    </row>
    <row r="2056" spans="1:38" x14ac:dyDescent="0.3">
      <c r="A2056" t="s">
        <v>808</v>
      </c>
      <c r="B2056">
        <v>3</v>
      </c>
      <c r="C2056">
        <v>1991</v>
      </c>
      <c r="D2056">
        <v>1</v>
      </c>
      <c r="E2056">
        <v>1</v>
      </c>
      <c r="F2056">
        <v>1</v>
      </c>
      <c r="G2056" t="s">
        <v>905</v>
      </c>
      <c r="H2056">
        <v>0</v>
      </c>
      <c r="I2056" s="2">
        <v>8.8442700000000004E-8</v>
      </c>
      <c r="J2056" s="2">
        <v>1.22943E-5</v>
      </c>
      <c r="K2056">
        <v>7.83664E-4</v>
      </c>
      <c r="L2056">
        <v>2.2161299999999998E-2</v>
      </c>
      <c r="M2056">
        <v>0.18355299999999999</v>
      </c>
      <c r="N2056">
        <v>0.53240299999999996</v>
      </c>
      <c r="O2056">
        <v>0.82188499999999998</v>
      </c>
      <c r="P2056">
        <v>0.94855699999999998</v>
      </c>
      <c r="Q2056">
        <v>0.98688699999999996</v>
      </c>
      <c r="R2056">
        <v>0.99668999999999996</v>
      </c>
      <c r="S2056">
        <v>0.99911000000000005</v>
      </c>
      <c r="T2056">
        <v>0.99973500000000004</v>
      </c>
      <c r="U2056">
        <v>0.99991099999999999</v>
      </c>
      <c r="V2056">
        <v>0.99996600000000002</v>
      </c>
      <c r="W2056">
        <v>0.99998500000000001</v>
      </c>
      <c r="X2056">
        <v>0.99999300000000002</v>
      </c>
      <c r="Y2056">
        <v>0.999996</v>
      </c>
      <c r="Z2056">
        <v>0.99999800000000005</v>
      </c>
      <c r="AA2056">
        <v>0.99999899999999997</v>
      </c>
      <c r="AB2056">
        <v>0.99999899999999997</v>
      </c>
      <c r="AC2056">
        <v>0.99999899999999997</v>
      </c>
      <c r="AD2056">
        <v>0.99999899999999997</v>
      </c>
      <c r="AE2056">
        <v>0.99999899999999997</v>
      </c>
      <c r="AF2056">
        <v>0.99999899999999997</v>
      </c>
      <c r="AG2056">
        <v>0.99999899999999997</v>
      </c>
      <c r="AH2056">
        <v>0.99999899999999997</v>
      </c>
      <c r="AI2056">
        <v>0.99999899999999997</v>
      </c>
      <c r="AJ2056">
        <v>0.99999899999999997</v>
      </c>
      <c r="AK2056">
        <v>1</v>
      </c>
      <c r="AL2056">
        <v>1</v>
      </c>
    </row>
    <row r="2057" spans="1:38" x14ac:dyDescent="0.3">
      <c r="A2057" t="s">
        <v>810</v>
      </c>
      <c r="B2057">
        <v>3</v>
      </c>
      <c r="C2057">
        <v>1991</v>
      </c>
      <c r="D2057">
        <v>1</v>
      </c>
      <c r="E2057">
        <v>1</v>
      </c>
      <c r="F2057">
        <v>1</v>
      </c>
      <c r="G2057" t="s">
        <v>906</v>
      </c>
      <c r="H2057">
        <v>3.8933599999999999E-2</v>
      </c>
      <c r="I2057">
        <v>0.133521</v>
      </c>
      <c r="J2057">
        <v>0.30696800000000002</v>
      </c>
      <c r="K2057">
        <v>0.53575499999999998</v>
      </c>
      <c r="L2057">
        <v>0.74839199999999995</v>
      </c>
      <c r="M2057">
        <v>0.91515100000000005</v>
      </c>
      <c r="N2057">
        <v>1.08142</v>
      </c>
      <c r="O2057">
        <v>1.2836099999999999</v>
      </c>
      <c r="P2057">
        <v>1.5329200000000001</v>
      </c>
      <c r="Q2057">
        <v>1.81759</v>
      </c>
      <c r="R2057">
        <v>2.11971</v>
      </c>
      <c r="S2057">
        <v>2.4267599999999998</v>
      </c>
      <c r="T2057">
        <v>2.7316799999999999</v>
      </c>
      <c r="U2057">
        <v>3.0303100000000001</v>
      </c>
      <c r="V2057">
        <v>3.3198699999999999</v>
      </c>
      <c r="W2057">
        <v>3.59843</v>
      </c>
      <c r="X2057">
        <v>3.8646699999999998</v>
      </c>
      <c r="Y2057">
        <v>4.1177000000000001</v>
      </c>
      <c r="Z2057">
        <v>4.3570500000000001</v>
      </c>
      <c r="AA2057">
        <v>4.5824999999999996</v>
      </c>
      <c r="AB2057">
        <v>4.7940800000000001</v>
      </c>
      <c r="AC2057">
        <v>4.9919500000000001</v>
      </c>
      <c r="AD2057">
        <v>5.1763899999999996</v>
      </c>
      <c r="AE2057">
        <v>5.3477300000000003</v>
      </c>
      <c r="AF2057">
        <v>5.5063500000000003</v>
      </c>
      <c r="AG2057">
        <v>5.6526899999999998</v>
      </c>
      <c r="AH2057">
        <v>5.78721</v>
      </c>
      <c r="AI2057">
        <v>5.91045</v>
      </c>
      <c r="AJ2057">
        <v>6.0212399999999997</v>
      </c>
      <c r="AK2057">
        <v>6.1207500000000001</v>
      </c>
      <c r="AL2057">
        <v>6.3448200000000003</v>
      </c>
    </row>
    <row r="2058" spans="1:38" x14ac:dyDescent="0.3">
      <c r="A2058" t="s">
        <v>808</v>
      </c>
      <c r="B2058">
        <v>4</v>
      </c>
      <c r="C2058">
        <v>1991</v>
      </c>
      <c r="D2058">
        <v>1</v>
      </c>
      <c r="E2058">
        <v>1</v>
      </c>
      <c r="F2058">
        <v>1</v>
      </c>
      <c r="G2058" t="s">
        <v>907</v>
      </c>
      <c r="H2058">
        <v>0</v>
      </c>
      <c r="I2058">
        <v>1.4546E-2</v>
      </c>
      <c r="J2058">
        <v>5.2434099999999997E-2</v>
      </c>
      <c r="K2058">
        <v>0.12701999999999999</v>
      </c>
      <c r="L2058">
        <v>0.246392</v>
      </c>
      <c r="M2058">
        <v>0.40070499999999998</v>
      </c>
      <c r="N2058">
        <v>0.56703700000000001</v>
      </c>
      <c r="O2058">
        <v>0.719503</v>
      </c>
      <c r="P2058">
        <v>0.838924</v>
      </c>
      <c r="Q2058">
        <v>0.91817899999999997</v>
      </c>
      <c r="R2058">
        <v>0.96258500000000002</v>
      </c>
      <c r="S2058">
        <v>0.98403700000000005</v>
      </c>
      <c r="T2058">
        <v>0.99336599999999997</v>
      </c>
      <c r="U2058">
        <v>0.99720600000000004</v>
      </c>
      <c r="V2058">
        <v>0.99876799999999999</v>
      </c>
      <c r="W2058">
        <v>0.999417</v>
      </c>
      <c r="X2058">
        <v>0.99969799999999998</v>
      </c>
      <c r="Y2058">
        <v>0.99982499999999996</v>
      </c>
      <c r="Z2058">
        <v>0.99988600000000005</v>
      </c>
      <c r="AA2058">
        <v>0.99991600000000003</v>
      </c>
      <c r="AB2058">
        <v>0.99993100000000001</v>
      </c>
      <c r="AC2058">
        <v>0.99993900000000002</v>
      </c>
      <c r="AD2058">
        <v>0.999942</v>
      </c>
      <c r="AE2058">
        <v>0.99994300000000003</v>
      </c>
      <c r="AF2058">
        <v>0.999942</v>
      </c>
      <c r="AG2058">
        <v>0.99994099999999997</v>
      </c>
      <c r="AH2058">
        <v>0.99993900000000002</v>
      </c>
      <c r="AI2058">
        <v>0.99993699999999996</v>
      </c>
      <c r="AJ2058">
        <v>0.99993600000000005</v>
      </c>
      <c r="AK2058">
        <v>0.99993799999999999</v>
      </c>
      <c r="AL2058">
        <v>0.99993900000000002</v>
      </c>
    </row>
    <row r="2059" spans="1:38" x14ac:dyDescent="0.3">
      <c r="A2059" t="s">
        <v>810</v>
      </c>
      <c r="B2059">
        <v>4</v>
      </c>
      <c r="C2059">
        <v>1991</v>
      </c>
      <c r="D2059">
        <v>1</v>
      </c>
      <c r="E2059">
        <v>1</v>
      </c>
      <c r="F2059">
        <v>1</v>
      </c>
      <c r="G2059" t="s">
        <v>908</v>
      </c>
      <c r="H2059">
        <v>1.5474399999999999E-2</v>
      </c>
      <c r="I2059">
        <v>6.9767399999999993E-2</v>
      </c>
      <c r="J2059">
        <v>0.17798900000000001</v>
      </c>
      <c r="K2059">
        <v>0.32710400000000001</v>
      </c>
      <c r="L2059">
        <v>0.518293</v>
      </c>
      <c r="M2059">
        <v>0.74444600000000005</v>
      </c>
      <c r="N2059">
        <v>0.99751900000000004</v>
      </c>
      <c r="O2059">
        <v>1.2695000000000001</v>
      </c>
      <c r="P2059">
        <v>1.5532699999999999</v>
      </c>
      <c r="Q2059">
        <v>1.84406</v>
      </c>
      <c r="R2059">
        <v>2.1398999999999999</v>
      </c>
      <c r="S2059">
        <v>2.43912</v>
      </c>
      <c r="T2059">
        <v>2.73847</v>
      </c>
      <c r="U2059">
        <v>3.0338799999999999</v>
      </c>
      <c r="V2059">
        <v>3.3217500000000002</v>
      </c>
      <c r="W2059">
        <v>3.5994600000000001</v>
      </c>
      <c r="X2059">
        <v>3.8652500000000001</v>
      </c>
      <c r="Y2059">
        <v>4.1180500000000002</v>
      </c>
      <c r="Z2059">
        <v>4.3572699999999998</v>
      </c>
      <c r="AA2059">
        <v>4.5826500000000001</v>
      </c>
      <c r="AB2059">
        <v>4.7941799999999999</v>
      </c>
      <c r="AC2059">
        <v>4.9920299999999997</v>
      </c>
      <c r="AD2059">
        <v>5.17645</v>
      </c>
      <c r="AE2059">
        <v>5.3477699999999997</v>
      </c>
      <c r="AF2059">
        <v>5.5063899999999997</v>
      </c>
      <c r="AG2059">
        <v>5.6527200000000004</v>
      </c>
      <c r="AH2059">
        <v>5.7872399999999997</v>
      </c>
      <c r="AI2059">
        <v>5.9104799999999997</v>
      </c>
      <c r="AJ2059">
        <v>6.0212500000000002</v>
      </c>
      <c r="AK2059">
        <v>6.1207599999999998</v>
      </c>
      <c r="AL2059">
        <v>6.3448099999999998</v>
      </c>
    </row>
    <row r="2060" spans="1:38" x14ac:dyDescent="0.3">
      <c r="A2060" t="s">
        <v>808</v>
      </c>
      <c r="B2060">
        <v>5</v>
      </c>
      <c r="C2060">
        <v>1991</v>
      </c>
      <c r="D2060">
        <v>1</v>
      </c>
      <c r="E2060">
        <v>1</v>
      </c>
      <c r="F2060">
        <v>1</v>
      </c>
      <c r="G2060" t="s">
        <v>909</v>
      </c>
      <c r="H2060">
        <v>0</v>
      </c>
      <c r="I2060">
        <v>1.4546E-2</v>
      </c>
      <c r="J2060">
        <v>5.2434099999999997E-2</v>
      </c>
      <c r="K2060">
        <v>0.12701999999999999</v>
      </c>
      <c r="L2060">
        <v>0.246392</v>
      </c>
      <c r="M2060">
        <v>0.40070499999999998</v>
      </c>
      <c r="N2060">
        <v>0.56703700000000001</v>
      </c>
      <c r="O2060">
        <v>0.719503</v>
      </c>
      <c r="P2060">
        <v>0.838924</v>
      </c>
      <c r="Q2060">
        <v>0.91817899999999997</v>
      </c>
      <c r="R2060">
        <v>0.96258500000000002</v>
      </c>
      <c r="S2060">
        <v>0.98403700000000005</v>
      </c>
      <c r="T2060">
        <v>0.99336599999999997</v>
      </c>
      <c r="U2060">
        <v>0.99720600000000004</v>
      </c>
      <c r="V2060">
        <v>0.99876799999999999</v>
      </c>
      <c r="W2060">
        <v>0.999417</v>
      </c>
      <c r="X2060">
        <v>0.99969799999999998</v>
      </c>
      <c r="Y2060">
        <v>0.99982499999999996</v>
      </c>
      <c r="Z2060">
        <v>0.99988600000000005</v>
      </c>
      <c r="AA2060">
        <v>0.99991600000000003</v>
      </c>
      <c r="AB2060">
        <v>0.99993100000000001</v>
      </c>
      <c r="AC2060">
        <v>0.99993900000000002</v>
      </c>
      <c r="AD2060">
        <v>0.999942</v>
      </c>
      <c r="AE2060">
        <v>0.99994300000000003</v>
      </c>
      <c r="AF2060">
        <v>0.999942</v>
      </c>
      <c r="AG2060">
        <v>0.99994099999999997</v>
      </c>
      <c r="AH2060">
        <v>0.99993900000000002</v>
      </c>
      <c r="AI2060">
        <v>0.99993699999999996</v>
      </c>
      <c r="AJ2060">
        <v>0.99993600000000005</v>
      </c>
      <c r="AK2060">
        <v>0.99993799999999999</v>
      </c>
      <c r="AL2060">
        <v>0.99993900000000002</v>
      </c>
    </row>
    <row r="2061" spans="1:38" x14ac:dyDescent="0.3">
      <c r="A2061" t="s">
        <v>810</v>
      </c>
      <c r="B2061">
        <v>5</v>
      </c>
      <c r="C2061">
        <v>1991</v>
      </c>
      <c r="D2061">
        <v>1</v>
      </c>
      <c r="E2061">
        <v>1</v>
      </c>
      <c r="F2061">
        <v>1</v>
      </c>
      <c r="G2061" t="s">
        <v>910</v>
      </c>
      <c r="H2061">
        <v>1.5474399999999999E-2</v>
      </c>
      <c r="I2061">
        <v>6.9767399999999993E-2</v>
      </c>
      <c r="J2061">
        <v>0.17798900000000001</v>
      </c>
      <c r="K2061">
        <v>0.32710400000000001</v>
      </c>
      <c r="L2061">
        <v>0.518293</v>
      </c>
      <c r="M2061">
        <v>0.74444600000000005</v>
      </c>
      <c r="N2061">
        <v>0.99751900000000004</v>
      </c>
      <c r="O2061">
        <v>1.2695000000000001</v>
      </c>
      <c r="P2061">
        <v>1.5532699999999999</v>
      </c>
      <c r="Q2061">
        <v>1.84406</v>
      </c>
      <c r="R2061">
        <v>2.1398999999999999</v>
      </c>
      <c r="S2061">
        <v>2.43912</v>
      </c>
      <c r="T2061">
        <v>2.73847</v>
      </c>
      <c r="U2061">
        <v>3.0338799999999999</v>
      </c>
      <c r="V2061">
        <v>3.3217500000000002</v>
      </c>
      <c r="W2061">
        <v>3.5994600000000001</v>
      </c>
      <c r="X2061">
        <v>3.8652500000000001</v>
      </c>
      <c r="Y2061">
        <v>4.1180500000000002</v>
      </c>
      <c r="Z2061">
        <v>4.3572699999999998</v>
      </c>
      <c r="AA2061">
        <v>4.5826500000000001</v>
      </c>
      <c r="AB2061">
        <v>4.7941799999999999</v>
      </c>
      <c r="AC2061">
        <v>4.9920299999999997</v>
      </c>
      <c r="AD2061">
        <v>5.17645</v>
      </c>
      <c r="AE2061">
        <v>5.3477699999999997</v>
      </c>
      <c r="AF2061">
        <v>5.5063899999999997</v>
      </c>
      <c r="AG2061">
        <v>5.6527200000000004</v>
      </c>
      <c r="AH2061">
        <v>5.7872399999999997</v>
      </c>
      <c r="AI2061">
        <v>5.9104799999999997</v>
      </c>
      <c r="AJ2061">
        <v>6.0212500000000002</v>
      </c>
      <c r="AK2061">
        <v>6.1207599999999998</v>
      </c>
      <c r="AL2061">
        <v>6.3448099999999998</v>
      </c>
    </row>
    <row r="2062" spans="1:38" x14ac:dyDescent="0.3">
      <c r="A2062" t="s">
        <v>808</v>
      </c>
      <c r="B2062">
        <v>6</v>
      </c>
      <c r="C2062">
        <v>1991</v>
      </c>
      <c r="D2062">
        <v>1</v>
      </c>
      <c r="E2062">
        <v>1</v>
      </c>
      <c r="F2062">
        <v>1</v>
      </c>
      <c r="G2062" t="s">
        <v>911</v>
      </c>
      <c r="H2062">
        <v>0</v>
      </c>
      <c r="I2062">
        <v>8.1927300000000005E-3</v>
      </c>
      <c r="J2062">
        <v>4.5186499999999998E-2</v>
      </c>
      <c r="K2062">
        <v>0.13944300000000001</v>
      </c>
      <c r="L2062">
        <v>0.308392</v>
      </c>
      <c r="M2062">
        <v>0.52603599999999995</v>
      </c>
      <c r="N2062">
        <v>0.73426400000000003</v>
      </c>
      <c r="O2062">
        <v>0.88197599999999998</v>
      </c>
      <c r="P2062">
        <v>0.95832899999999999</v>
      </c>
      <c r="Q2062">
        <v>0.98764399999999997</v>
      </c>
      <c r="R2062">
        <v>0.99662799999999996</v>
      </c>
      <c r="S2062">
        <v>0.99904000000000004</v>
      </c>
      <c r="T2062">
        <v>0.99965599999999999</v>
      </c>
      <c r="U2062">
        <v>0.99981500000000001</v>
      </c>
      <c r="V2062">
        <v>0.99985800000000002</v>
      </c>
      <c r="W2062">
        <v>0.99987099999999995</v>
      </c>
      <c r="X2062">
        <v>0.99987400000000004</v>
      </c>
      <c r="Y2062">
        <v>0.99987599999999999</v>
      </c>
      <c r="Z2062">
        <v>0.99987599999999999</v>
      </c>
      <c r="AA2062">
        <v>0.99987599999999999</v>
      </c>
      <c r="AB2062">
        <v>0.99987599999999999</v>
      </c>
      <c r="AC2062">
        <v>0.99987599999999999</v>
      </c>
      <c r="AD2062">
        <v>0.99987599999999999</v>
      </c>
      <c r="AE2062">
        <v>0.99987599999999999</v>
      </c>
      <c r="AF2062">
        <v>0.99987599999999999</v>
      </c>
      <c r="AG2062">
        <v>0.99987599999999999</v>
      </c>
      <c r="AH2062">
        <v>0.99987599999999999</v>
      </c>
      <c r="AI2062">
        <v>0.99987599999999999</v>
      </c>
      <c r="AJ2062">
        <v>0.99987599999999999</v>
      </c>
      <c r="AK2062">
        <v>0.99987599999999999</v>
      </c>
      <c r="AL2062">
        <v>0.99987700000000002</v>
      </c>
    </row>
    <row r="2063" spans="1:38" x14ac:dyDescent="0.3">
      <c r="A2063" t="s">
        <v>810</v>
      </c>
      <c r="B2063">
        <v>6</v>
      </c>
      <c r="C2063">
        <v>1991</v>
      </c>
      <c r="D2063">
        <v>1</v>
      </c>
      <c r="E2063">
        <v>1</v>
      </c>
      <c r="F2063">
        <v>1</v>
      </c>
      <c r="G2063" t="s">
        <v>912</v>
      </c>
      <c r="H2063">
        <v>1.8754E-2</v>
      </c>
      <c r="I2063">
        <v>7.7080899999999994E-2</v>
      </c>
      <c r="J2063">
        <v>0.18803</v>
      </c>
      <c r="K2063">
        <v>0.33777800000000002</v>
      </c>
      <c r="L2063">
        <v>0.52639899999999995</v>
      </c>
      <c r="M2063">
        <v>0.74613799999999997</v>
      </c>
      <c r="N2063">
        <v>0.98876200000000003</v>
      </c>
      <c r="O2063">
        <v>1.2482899999999999</v>
      </c>
      <c r="P2063">
        <v>1.5241400000000001</v>
      </c>
      <c r="Q2063">
        <v>1.8163100000000001</v>
      </c>
      <c r="R2063">
        <v>2.11965</v>
      </c>
      <c r="S2063">
        <v>2.4267599999999998</v>
      </c>
      <c r="T2063">
        <v>2.7316600000000002</v>
      </c>
      <c r="U2063">
        <v>3.0302899999999999</v>
      </c>
      <c r="V2063">
        <v>3.3198500000000002</v>
      </c>
      <c r="W2063">
        <v>3.59842</v>
      </c>
      <c r="X2063">
        <v>3.8646600000000002</v>
      </c>
      <c r="Y2063">
        <v>4.1177000000000001</v>
      </c>
      <c r="Z2063">
        <v>4.3570399999999996</v>
      </c>
      <c r="AA2063">
        <v>4.5824999999999996</v>
      </c>
      <c r="AB2063">
        <v>4.7940800000000001</v>
      </c>
      <c r="AC2063">
        <v>4.9919500000000001</v>
      </c>
      <c r="AD2063">
        <v>5.1763899999999996</v>
      </c>
      <c r="AE2063">
        <v>5.3477300000000003</v>
      </c>
      <c r="AF2063">
        <v>5.5063500000000003</v>
      </c>
      <c r="AG2063">
        <v>5.6526899999999998</v>
      </c>
      <c r="AH2063">
        <v>5.78721</v>
      </c>
      <c r="AI2063">
        <v>5.91045</v>
      </c>
      <c r="AJ2063">
        <v>6.0212300000000001</v>
      </c>
      <c r="AK2063">
        <v>6.1207500000000001</v>
      </c>
      <c r="AL2063">
        <v>6.3448200000000003</v>
      </c>
    </row>
    <row r="2064" spans="1:38" x14ac:dyDescent="0.3">
      <c r="A2064" t="s">
        <v>806</v>
      </c>
      <c r="B2064" t="s">
        <v>103</v>
      </c>
      <c r="C2064">
        <v>1992</v>
      </c>
      <c r="D2064">
        <v>1</v>
      </c>
      <c r="E2064">
        <v>1</v>
      </c>
      <c r="F2064">
        <v>1</v>
      </c>
      <c r="G2064" t="s">
        <v>913</v>
      </c>
      <c r="H2064">
        <v>0</v>
      </c>
      <c r="I2064">
        <v>0</v>
      </c>
      <c r="J2064">
        <v>0</v>
      </c>
      <c r="K2064">
        <v>0</v>
      </c>
      <c r="L2064">
        <v>3.2867899999999999E-2</v>
      </c>
      <c r="M2064">
        <v>0.16573599999999999</v>
      </c>
      <c r="N2064">
        <v>0.463362</v>
      </c>
      <c r="O2064">
        <v>0.85394599999999998</v>
      </c>
      <c r="P2064">
        <v>1.2412700000000001</v>
      </c>
      <c r="Q2064">
        <v>1.5986</v>
      </c>
      <c r="R2064">
        <v>1.93425</v>
      </c>
      <c r="S2064">
        <v>2.2574200000000002</v>
      </c>
      <c r="T2064">
        <v>2.57179</v>
      </c>
      <c r="U2064">
        <v>2.8776199999999998</v>
      </c>
      <c r="V2064">
        <v>3.1738200000000001</v>
      </c>
      <c r="W2064">
        <v>3.45905</v>
      </c>
      <c r="X2064">
        <v>3.7321300000000002</v>
      </c>
      <c r="Y2064">
        <v>3.9921799999999998</v>
      </c>
      <c r="Z2064">
        <v>4.2386100000000004</v>
      </c>
      <c r="AA2064">
        <v>4.4711499999999997</v>
      </c>
      <c r="AB2064">
        <v>4.68973</v>
      </c>
      <c r="AC2064">
        <v>4.8944900000000002</v>
      </c>
      <c r="AD2064">
        <v>5.0856399999999997</v>
      </c>
      <c r="AE2064">
        <v>5.2635199999999998</v>
      </c>
      <c r="AF2064">
        <v>5.4284699999999999</v>
      </c>
      <c r="AG2064">
        <v>5.5809100000000003</v>
      </c>
      <c r="AH2064">
        <v>5.7212899999999998</v>
      </c>
      <c r="AI2064">
        <v>5.8501099999999999</v>
      </c>
      <c r="AJ2064">
        <v>5.9679200000000003</v>
      </c>
      <c r="AK2064">
        <v>6.0720400000000003</v>
      </c>
      <c r="AL2064">
        <v>6.3067099999999998</v>
      </c>
    </row>
    <row r="2065" spans="1:38" x14ac:dyDescent="0.3">
      <c r="A2065" t="s">
        <v>808</v>
      </c>
      <c r="B2065">
        <v>1</v>
      </c>
      <c r="C2065">
        <v>1992</v>
      </c>
      <c r="D2065">
        <v>1</v>
      </c>
      <c r="E2065">
        <v>1</v>
      </c>
      <c r="F2065">
        <v>1</v>
      </c>
      <c r="G2065" t="s">
        <v>914</v>
      </c>
      <c r="H2065">
        <v>0</v>
      </c>
      <c r="I2065">
        <v>3.3128300000000001E-3</v>
      </c>
      <c r="J2065">
        <v>4.8035599999999998E-2</v>
      </c>
      <c r="K2065">
        <v>0.22831399999999999</v>
      </c>
      <c r="L2065">
        <v>0.55937400000000004</v>
      </c>
      <c r="M2065">
        <v>0.84764200000000001</v>
      </c>
      <c r="N2065">
        <v>0.961391</v>
      </c>
      <c r="O2065">
        <v>0.96040499999999995</v>
      </c>
      <c r="P2065">
        <v>0.91160200000000002</v>
      </c>
      <c r="Q2065">
        <v>0.84170299999999998</v>
      </c>
      <c r="R2065">
        <v>0.76340200000000003</v>
      </c>
      <c r="S2065">
        <v>0.68457900000000005</v>
      </c>
      <c r="T2065">
        <v>0.60999300000000001</v>
      </c>
      <c r="U2065">
        <v>0.542134</v>
      </c>
      <c r="V2065">
        <v>0.48196499999999998</v>
      </c>
      <c r="W2065">
        <v>0.42951499999999998</v>
      </c>
      <c r="X2065">
        <v>0.384297</v>
      </c>
      <c r="Y2065">
        <v>0.345582</v>
      </c>
      <c r="Z2065">
        <v>0.31256899999999999</v>
      </c>
      <c r="AA2065">
        <v>0.28447099999999997</v>
      </c>
      <c r="AB2065">
        <v>0.26057200000000003</v>
      </c>
      <c r="AC2065">
        <v>0.240235</v>
      </c>
      <c r="AD2065">
        <v>0.222914</v>
      </c>
      <c r="AE2065">
        <v>0.20814299999999999</v>
      </c>
      <c r="AF2065">
        <v>0.19553100000000001</v>
      </c>
      <c r="AG2065">
        <v>0.184751</v>
      </c>
      <c r="AH2065">
        <v>0.17552599999999999</v>
      </c>
      <c r="AI2065">
        <v>0.167631</v>
      </c>
      <c r="AJ2065">
        <v>0.160278</v>
      </c>
      <c r="AK2065">
        <v>0.153307</v>
      </c>
      <c r="AL2065">
        <v>0.138575</v>
      </c>
    </row>
    <row r="2066" spans="1:38" x14ac:dyDescent="0.3">
      <c r="A2066" t="s">
        <v>810</v>
      </c>
      <c r="B2066">
        <v>1</v>
      </c>
      <c r="C2066">
        <v>1992</v>
      </c>
      <c r="D2066">
        <v>1</v>
      </c>
      <c r="E2066">
        <v>1</v>
      </c>
      <c r="F2066">
        <v>1</v>
      </c>
      <c r="G2066" t="s">
        <v>915</v>
      </c>
      <c r="H2066">
        <v>3.06524E-2</v>
      </c>
      <c r="I2066">
        <v>9.6751500000000004E-2</v>
      </c>
      <c r="J2066">
        <v>0.209426</v>
      </c>
      <c r="K2066">
        <v>0.35223900000000002</v>
      </c>
      <c r="L2066">
        <v>0.52276500000000004</v>
      </c>
      <c r="M2066">
        <v>0.71741299999999997</v>
      </c>
      <c r="N2066">
        <v>0.94350800000000001</v>
      </c>
      <c r="O2066">
        <v>1.20035</v>
      </c>
      <c r="P2066">
        <v>1.4748000000000001</v>
      </c>
      <c r="Q2066">
        <v>1.75637</v>
      </c>
      <c r="R2066">
        <v>2.0385900000000001</v>
      </c>
      <c r="S2066">
        <v>2.3167200000000001</v>
      </c>
      <c r="T2066">
        <v>2.5870600000000001</v>
      </c>
      <c r="U2066">
        <v>2.8467199999999999</v>
      </c>
      <c r="V2066">
        <v>3.0935800000000002</v>
      </c>
      <c r="W2066">
        <v>3.32613</v>
      </c>
      <c r="X2066">
        <v>3.5434000000000001</v>
      </c>
      <c r="Y2066">
        <v>3.7448899999999998</v>
      </c>
      <c r="Z2066">
        <v>3.9304199999999998</v>
      </c>
      <c r="AA2066">
        <v>4.1001200000000004</v>
      </c>
      <c r="AB2066">
        <v>4.2543499999999996</v>
      </c>
      <c r="AC2066">
        <v>4.3936099999999998</v>
      </c>
      <c r="AD2066">
        <v>4.5185599999999999</v>
      </c>
      <c r="AE2066">
        <v>4.6299200000000003</v>
      </c>
      <c r="AF2066">
        <v>4.7285000000000004</v>
      </c>
      <c r="AG2066">
        <v>4.8151099999999998</v>
      </c>
      <c r="AH2066">
        <v>4.8905799999999999</v>
      </c>
      <c r="AI2066">
        <v>4.9557399999999996</v>
      </c>
      <c r="AJ2066">
        <v>5.02712</v>
      </c>
      <c r="AK2066">
        <v>5.1067400000000003</v>
      </c>
      <c r="AL2066">
        <v>5.2876799999999999</v>
      </c>
    </row>
    <row r="2067" spans="1:38" x14ac:dyDescent="0.3">
      <c r="A2067" t="s">
        <v>808</v>
      </c>
      <c r="B2067">
        <v>2</v>
      </c>
      <c r="C2067">
        <v>1992</v>
      </c>
      <c r="D2067">
        <v>1</v>
      </c>
      <c r="E2067">
        <v>1</v>
      </c>
      <c r="F2067">
        <v>1</v>
      </c>
      <c r="G2067" t="s">
        <v>916</v>
      </c>
      <c r="H2067">
        <v>0</v>
      </c>
      <c r="I2067" s="2">
        <v>7.8587300000000002E-6</v>
      </c>
      <c r="J2067">
        <v>6.0167700000000001E-4</v>
      </c>
      <c r="K2067">
        <v>1.8467000000000001E-2</v>
      </c>
      <c r="L2067">
        <v>0.18110399999999999</v>
      </c>
      <c r="M2067">
        <v>0.56129600000000002</v>
      </c>
      <c r="N2067">
        <v>0.85687599999999997</v>
      </c>
      <c r="O2067">
        <v>0.96616000000000002</v>
      </c>
      <c r="P2067">
        <v>0.99292499999999995</v>
      </c>
      <c r="Q2067">
        <v>0.99849399999999999</v>
      </c>
      <c r="R2067">
        <v>0.99964699999999995</v>
      </c>
      <c r="S2067">
        <v>0.99990599999999996</v>
      </c>
      <c r="T2067">
        <v>0.99997100000000005</v>
      </c>
      <c r="U2067">
        <v>0.99999000000000005</v>
      </c>
      <c r="V2067">
        <v>0.999996</v>
      </c>
      <c r="W2067">
        <v>0.99999800000000005</v>
      </c>
      <c r="X2067">
        <v>0.99999899999999997</v>
      </c>
      <c r="Y2067">
        <v>1</v>
      </c>
      <c r="Z2067">
        <v>1</v>
      </c>
      <c r="AA2067">
        <v>1</v>
      </c>
      <c r="AB2067">
        <v>1</v>
      </c>
      <c r="AC2067">
        <v>1</v>
      </c>
      <c r="AD2067">
        <v>1</v>
      </c>
      <c r="AE2067">
        <v>1</v>
      </c>
      <c r="AF2067">
        <v>1</v>
      </c>
      <c r="AG2067">
        <v>1</v>
      </c>
      <c r="AH2067">
        <v>1</v>
      </c>
      <c r="AI2067">
        <v>1</v>
      </c>
      <c r="AJ2067">
        <v>1</v>
      </c>
      <c r="AK2067">
        <v>1</v>
      </c>
      <c r="AL2067">
        <v>1</v>
      </c>
    </row>
    <row r="2068" spans="1:38" x14ac:dyDescent="0.3">
      <c r="A2068" t="s">
        <v>810</v>
      </c>
      <c r="B2068">
        <v>2</v>
      </c>
      <c r="C2068">
        <v>1992</v>
      </c>
      <c r="D2068">
        <v>1</v>
      </c>
      <c r="E2068">
        <v>1</v>
      </c>
      <c r="F2068">
        <v>1</v>
      </c>
      <c r="G2068" t="s">
        <v>917</v>
      </c>
      <c r="H2068">
        <v>3.3720800000000002E-2</v>
      </c>
      <c r="I2068">
        <v>0.121296</v>
      </c>
      <c r="J2068">
        <v>0.28170099999999998</v>
      </c>
      <c r="K2068">
        <v>0.46624500000000002</v>
      </c>
      <c r="L2068">
        <v>0.62582499999999996</v>
      </c>
      <c r="M2068">
        <v>0.78459199999999996</v>
      </c>
      <c r="N2068">
        <v>0.98081700000000005</v>
      </c>
      <c r="O2068">
        <v>1.22654</v>
      </c>
      <c r="P2068">
        <v>1.5083899999999999</v>
      </c>
      <c r="Q2068">
        <v>1.80887</v>
      </c>
      <c r="R2068">
        <v>2.1168499999999999</v>
      </c>
      <c r="S2068">
        <v>2.4258099999999998</v>
      </c>
      <c r="T2068">
        <v>2.7313499999999999</v>
      </c>
      <c r="U2068">
        <v>3.0301800000000001</v>
      </c>
      <c r="V2068">
        <v>3.3198099999999999</v>
      </c>
      <c r="W2068">
        <v>3.5984099999999999</v>
      </c>
      <c r="X2068">
        <v>3.8646500000000001</v>
      </c>
      <c r="Y2068">
        <v>4.1176899999999996</v>
      </c>
      <c r="Z2068">
        <v>4.3570399999999996</v>
      </c>
      <c r="AA2068">
        <v>4.5824999999999996</v>
      </c>
      <c r="AB2068">
        <v>4.7940800000000001</v>
      </c>
      <c r="AC2068">
        <v>4.9919500000000001</v>
      </c>
      <c r="AD2068">
        <v>5.1763899999999996</v>
      </c>
      <c r="AE2068">
        <v>5.3477300000000003</v>
      </c>
      <c r="AF2068">
        <v>5.5063500000000003</v>
      </c>
      <c r="AG2068">
        <v>5.6526899999999998</v>
      </c>
      <c r="AH2068">
        <v>5.78721</v>
      </c>
      <c r="AI2068">
        <v>5.91045</v>
      </c>
      <c r="AJ2068">
        <v>6.0212300000000001</v>
      </c>
      <c r="AK2068">
        <v>6.1207500000000001</v>
      </c>
      <c r="AL2068">
        <v>6.3448200000000003</v>
      </c>
    </row>
    <row r="2069" spans="1:38" x14ac:dyDescent="0.3">
      <c r="A2069" t="s">
        <v>808</v>
      </c>
      <c r="B2069">
        <v>3</v>
      </c>
      <c r="C2069">
        <v>1992</v>
      </c>
      <c r="D2069">
        <v>1</v>
      </c>
      <c r="E2069">
        <v>1</v>
      </c>
      <c r="F2069">
        <v>1</v>
      </c>
      <c r="G2069" t="s">
        <v>918</v>
      </c>
      <c r="H2069">
        <v>0</v>
      </c>
      <c r="I2069" s="2">
        <v>8.8442700000000004E-8</v>
      </c>
      <c r="J2069" s="2">
        <v>1.22943E-5</v>
      </c>
      <c r="K2069">
        <v>7.83664E-4</v>
      </c>
      <c r="L2069">
        <v>2.2161299999999998E-2</v>
      </c>
      <c r="M2069">
        <v>0.18355299999999999</v>
      </c>
      <c r="N2069">
        <v>0.53240299999999996</v>
      </c>
      <c r="O2069">
        <v>0.82188499999999998</v>
      </c>
      <c r="P2069">
        <v>0.94855699999999998</v>
      </c>
      <c r="Q2069">
        <v>0.98688699999999996</v>
      </c>
      <c r="R2069">
        <v>0.99668999999999996</v>
      </c>
      <c r="S2069">
        <v>0.99911000000000005</v>
      </c>
      <c r="T2069">
        <v>0.99973500000000004</v>
      </c>
      <c r="U2069">
        <v>0.99991099999999999</v>
      </c>
      <c r="V2069">
        <v>0.99996600000000002</v>
      </c>
      <c r="W2069">
        <v>0.99998500000000001</v>
      </c>
      <c r="X2069">
        <v>0.99999300000000002</v>
      </c>
      <c r="Y2069">
        <v>0.999996</v>
      </c>
      <c r="Z2069">
        <v>0.99999800000000005</v>
      </c>
      <c r="AA2069">
        <v>0.99999899999999997</v>
      </c>
      <c r="AB2069">
        <v>0.99999899999999997</v>
      </c>
      <c r="AC2069">
        <v>0.99999899999999997</v>
      </c>
      <c r="AD2069">
        <v>0.99999899999999997</v>
      </c>
      <c r="AE2069">
        <v>0.99999899999999997</v>
      </c>
      <c r="AF2069">
        <v>0.99999899999999997</v>
      </c>
      <c r="AG2069">
        <v>0.99999899999999997</v>
      </c>
      <c r="AH2069">
        <v>0.99999899999999997</v>
      </c>
      <c r="AI2069">
        <v>0.99999899999999997</v>
      </c>
      <c r="AJ2069">
        <v>0.99999899999999997</v>
      </c>
      <c r="AK2069">
        <v>1</v>
      </c>
      <c r="AL2069">
        <v>1</v>
      </c>
    </row>
    <row r="2070" spans="1:38" x14ac:dyDescent="0.3">
      <c r="A2070" t="s">
        <v>810</v>
      </c>
      <c r="B2070">
        <v>3</v>
      </c>
      <c r="C2070">
        <v>1992</v>
      </c>
      <c r="D2070">
        <v>1</v>
      </c>
      <c r="E2070">
        <v>1</v>
      </c>
      <c r="F2070">
        <v>1</v>
      </c>
      <c r="G2070" t="s">
        <v>919</v>
      </c>
      <c r="H2070">
        <v>3.8933599999999999E-2</v>
      </c>
      <c r="I2070">
        <v>0.133521</v>
      </c>
      <c r="J2070">
        <v>0.30696800000000002</v>
      </c>
      <c r="K2070">
        <v>0.53575499999999998</v>
      </c>
      <c r="L2070">
        <v>0.74839199999999995</v>
      </c>
      <c r="M2070">
        <v>0.91515100000000005</v>
      </c>
      <c r="N2070">
        <v>1.08142</v>
      </c>
      <c r="O2070">
        <v>1.2836099999999999</v>
      </c>
      <c r="P2070">
        <v>1.5329200000000001</v>
      </c>
      <c r="Q2070">
        <v>1.81759</v>
      </c>
      <c r="R2070">
        <v>2.11971</v>
      </c>
      <c r="S2070">
        <v>2.4267599999999998</v>
      </c>
      <c r="T2070">
        <v>2.7316799999999999</v>
      </c>
      <c r="U2070">
        <v>3.0303100000000001</v>
      </c>
      <c r="V2070">
        <v>3.3198699999999999</v>
      </c>
      <c r="W2070">
        <v>3.59843</v>
      </c>
      <c r="X2070">
        <v>3.8646699999999998</v>
      </c>
      <c r="Y2070">
        <v>4.1177000000000001</v>
      </c>
      <c r="Z2070">
        <v>4.3570500000000001</v>
      </c>
      <c r="AA2070">
        <v>4.5824999999999996</v>
      </c>
      <c r="AB2070">
        <v>4.7940800000000001</v>
      </c>
      <c r="AC2070">
        <v>4.9919500000000001</v>
      </c>
      <c r="AD2070">
        <v>5.1763899999999996</v>
      </c>
      <c r="AE2070">
        <v>5.3477300000000003</v>
      </c>
      <c r="AF2070">
        <v>5.5063500000000003</v>
      </c>
      <c r="AG2070">
        <v>5.6526899999999998</v>
      </c>
      <c r="AH2070">
        <v>5.78721</v>
      </c>
      <c r="AI2070">
        <v>5.91045</v>
      </c>
      <c r="AJ2070">
        <v>6.0212399999999997</v>
      </c>
      <c r="AK2070">
        <v>6.1207500000000001</v>
      </c>
      <c r="AL2070">
        <v>6.3448200000000003</v>
      </c>
    </row>
    <row r="2071" spans="1:38" x14ac:dyDescent="0.3">
      <c r="A2071" t="s">
        <v>808</v>
      </c>
      <c r="B2071">
        <v>4</v>
      </c>
      <c r="C2071">
        <v>1992</v>
      </c>
      <c r="D2071">
        <v>1</v>
      </c>
      <c r="E2071">
        <v>1</v>
      </c>
      <c r="F2071">
        <v>1</v>
      </c>
      <c r="G2071" t="s">
        <v>920</v>
      </c>
      <c r="H2071">
        <v>0</v>
      </c>
      <c r="I2071">
        <v>1.4546E-2</v>
      </c>
      <c r="J2071">
        <v>5.2434099999999997E-2</v>
      </c>
      <c r="K2071">
        <v>0.12701999999999999</v>
      </c>
      <c r="L2071">
        <v>0.246392</v>
      </c>
      <c r="M2071">
        <v>0.40070499999999998</v>
      </c>
      <c r="N2071">
        <v>0.56703700000000001</v>
      </c>
      <c r="O2071">
        <v>0.719503</v>
      </c>
      <c r="P2071">
        <v>0.838924</v>
      </c>
      <c r="Q2071">
        <v>0.91817899999999997</v>
      </c>
      <c r="R2071">
        <v>0.96258500000000002</v>
      </c>
      <c r="S2071">
        <v>0.98403700000000005</v>
      </c>
      <c r="T2071">
        <v>0.99336599999999997</v>
      </c>
      <c r="U2071">
        <v>0.99720600000000004</v>
      </c>
      <c r="V2071">
        <v>0.99876799999999999</v>
      </c>
      <c r="W2071">
        <v>0.999417</v>
      </c>
      <c r="X2071">
        <v>0.99969799999999998</v>
      </c>
      <c r="Y2071">
        <v>0.99982499999999996</v>
      </c>
      <c r="Z2071">
        <v>0.99988600000000005</v>
      </c>
      <c r="AA2071">
        <v>0.99991600000000003</v>
      </c>
      <c r="AB2071">
        <v>0.99993100000000001</v>
      </c>
      <c r="AC2071">
        <v>0.99993900000000002</v>
      </c>
      <c r="AD2071">
        <v>0.999942</v>
      </c>
      <c r="AE2071">
        <v>0.99994300000000003</v>
      </c>
      <c r="AF2071">
        <v>0.999942</v>
      </c>
      <c r="AG2071">
        <v>0.99994099999999997</v>
      </c>
      <c r="AH2071">
        <v>0.99993900000000002</v>
      </c>
      <c r="AI2071">
        <v>0.99993699999999996</v>
      </c>
      <c r="AJ2071">
        <v>0.99993600000000005</v>
      </c>
      <c r="AK2071">
        <v>0.99993799999999999</v>
      </c>
      <c r="AL2071">
        <v>0.99993900000000002</v>
      </c>
    </row>
    <row r="2072" spans="1:38" x14ac:dyDescent="0.3">
      <c r="A2072" t="s">
        <v>810</v>
      </c>
      <c r="B2072">
        <v>4</v>
      </c>
      <c r="C2072">
        <v>1992</v>
      </c>
      <c r="D2072">
        <v>1</v>
      </c>
      <c r="E2072">
        <v>1</v>
      </c>
      <c r="F2072">
        <v>1</v>
      </c>
      <c r="G2072" t="s">
        <v>921</v>
      </c>
      <c r="H2072">
        <v>1.5474399999999999E-2</v>
      </c>
      <c r="I2072">
        <v>6.9767399999999993E-2</v>
      </c>
      <c r="J2072">
        <v>0.17798900000000001</v>
      </c>
      <c r="K2072">
        <v>0.32710400000000001</v>
      </c>
      <c r="L2072">
        <v>0.518293</v>
      </c>
      <c r="M2072">
        <v>0.74444600000000005</v>
      </c>
      <c r="N2072">
        <v>0.99751900000000004</v>
      </c>
      <c r="O2072">
        <v>1.2695000000000001</v>
      </c>
      <c r="P2072">
        <v>1.5532699999999999</v>
      </c>
      <c r="Q2072">
        <v>1.84406</v>
      </c>
      <c r="R2072">
        <v>2.1398999999999999</v>
      </c>
      <c r="S2072">
        <v>2.43912</v>
      </c>
      <c r="T2072">
        <v>2.73847</v>
      </c>
      <c r="U2072">
        <v>3.0338799999999999</v>
      </c>
      <c r="V2072">
        <v>3.3217500000000002</v>
      </c>
      <c r="W2072">
        <v>3.5994600000000001</v>
      </c>
      <c r="X2072">
        <v>3.8652500000000001</v>
      </c>
      <c r="Y2072">
        <v>4.1180500000000002</v>
      </c>
      <c r="Z2072">
        <v>4.3572699999999998</v>
      </c>
      <c r="AA2072">
        <v>4.5826500000000001</v>
      </c>
      <c r="AB2072">
        <v>4.7941799999999999</v>
      </c>
      <c r="AC2072">
        <v>4.9920299999999997</v>
      </c>
      <c r="AD2072">
        <v>5.17645</v>
      </c>
      <c r="AE2072">
        <v>5.3477699999999997</v>
      </c>
      <c r="AF2072">
        <v>5.5063899999999997</v>
      </c>
      <c r="AG2072">
        <v>5.6527200000000004</v>
      </c>
      <c r="AH2072">
        <v>5.7872399999999997</v>
      </c>
      <c r="AI2072">
        <v>5.9104799999999997</v>
      </c>
      <c r="AJ2072">
        <v>6.0212500000000002</v>
      </c>
      <c r="AK2072">
        <v>6.1207599999999998</v>
      </c>
      <c r="AL2072">
        <v>6.3448099999999998</v>
      </c>
    </row>
    <row r="2073" spans="1:38" x14ac:dyDescent="0.3">
      <c r="A2073" t="s">
        <v>808</v>
      </c>
      <c r="B2073">
        <v>5</v>
      </c>
      <c r="C2073">
        <v>1992</v>
      </c>
      <c r="D2073">
        <v>1</v>
      </c>
      <c r="E2073">
        <v>1</v>
      </c>
      <c r="F2073">
        <v>1</v>
      </c>
      <c r="G2073" t="s">
        <v>922</v>
      </c>
      <c r="H2073">
        <v>0</v>
      </c>
      <c r="I2073">
        <v>1.4546E-2</v>
      </c>
      <c r="J2073">
        <v>5.2434099999999997E-2</v>
      </c>
      <c r="K2073">
        <v>0.12701999999999999</v>
      </c>
      <c r="L2073">
        <v>0.246392</v>
      </c>
      <c r="M2073">
        <v>0.40070499999999998</v>
      </c>
      <c r="N2073">
        <v>0.56703700000000001</v>
      </c>
      <c r="O2073">
        <v>0.719503</v>
      </c>
      <c r="P2073">
        <v>0.838924</v>
      </c>
      <c r="Q2073">
        <v>0.91817899999999997</v>
      </c>
      <c r="R2073">
        <v>0.96258500000000002</v>
      </c>
      <c r="S2073">
        <v>0.98403700000000005</v>
      </c>
      <c r="T2073">
        <v>0.99336599999999997</v>
      </c>
      <c r="U2073">
        <v>0.99720600000000004</v>
      </c>
      <c r="V2073">
        <v>0.99876799999999999</v>
      </c>
      <c r="W2073">
        <v>0.999417</v>
      </c>
      <c r="X2073">
        <v>0.99969799999999998</v>
      </c>
      <c r="Y2073">
        <v>0.99982499999999996</v>
      </c>
      <c r="Z2073">
        <v>0.99988600000000005</v>
      </c>
      <c r="AA2073">
        <v>0.99991600000000003</v>
      </c>
      <c r="AB2073">
        <v>0.99993100000000001</v>
      </c>
      <c r="AC2073">
        <v>0.99993900000000002</v>
      </c>
      <c r="AD2073">
        <v>0.999942</v>
      </c>
      <c r="AE2073">
        <v>0.99994300000000003</v>
      </c>
      <c r="AF2073">
        <v>0.999942</v>
      </c>
      <c r="AG2073">
        <v>0.99994099999999997</v>
      </c>
      <c r="AH2073">
        <v>0.99993900000000002</v>
      </c>
      <c r="AI2073">
        <v>0.99993699999999996</v>
      </c>
      <c r="AJ2073">
        <v>0.99993600000000005</v>
      </c>
      <c r="AK2073">
        <v>0.99993799999999999</v>
      </c>
      <c r="AL2073">
        <v>0.99993900000000002</v>
      </c>
    </row>
    <row r="2074" spans="1:38" x14ac:dyDescent="0.3">
      <c r="A2074" t="s">
        <v>810</v>
      </c>
      <c r="B2074">
        <v>5</v>
      </c>
      <c r="C2074">
        <v>1992</v>
      </c>
      <c r="D2074">
        <v>1</v>
      </c>
      <c r="E2074">
        <v>1</v>
      </c>
      <c r="F2074">
        <v>1</v>
      </c>
      <c r="G2074" t="s">
        <v>923</v>
      </c>
      <c r="H2074">
        <v>1.5474399999999999E-2</v>
      </c>
      <c r="I2074">
        <v>6.9767399999999993E-2</v>
      </c>
      <c r="J2074">
        <v>0.17798900000000001</v>
      </c>
      <c r="K2074">
        <v>0.32710400000000001</v>
      </c>
      <c r="L2074">
        <v>0.518293</v>
      </c>
      <c r="M2074">
        <v>0.74444600000000005</v>
      </c>
      <c r="N2074">
        <v>0.99751900000000004</v>
      </c>
      <c r="O2074">
        <v>1.2695000000000001</v>
      </c>
      <c r="P2074">
        <v>1.5532699999999999</v>
      </c>
      <c r="Q2074">
        <v>1.84406</v>
      </c>
      <c r="R2074">
        <v>2.1398999999999999</v>
      </c>
      <c r="S2074">
        <v>2.43912</v>
      </c>
      <c r="T2074">
        <v>2.73847</v>
      </c>
      <c r="U2074">
        <v>3.0338799999999999</v>
      </c>
      <c r="V2074">
        <v>3.3217500000000002</v>
      </c>
      <c r="W2074">
        <v>3.5994600000000001</v>
      </c>
      <c r="X2074">
        <v>3.8652500000000001</v>
      </c>
      <c r="Y2074">
        <v>4.1180500000000002</v>
      </c>
      <c r="Z2074">
        <v>4.3572699999999998</v>
      </c>
      <c r="AA2074">
        <v>4.5826500000000001</v>
      </c>
      <c r="AB2074">
        <v>4.7941799999999999</v>
      </c>
      <c r="AC2074">
        <v>4.9920299999999997</v>
      </c>
      <c r="AD2074">
        <v>5.17645</v>
      </c>
      <c r="AE2074">
        <v>5.3477699999999997</v>
      </c>
      <c r="AF2074">
        <v>5.5063899999999997</v>
      </c>
      <c r="AG2074">
        <v>5.6527200000000004</v>
      </c>
      <c r="AH2074">
        <v>5.7872399999999997</v>
      </c>
      <c r="AI2074">
        <v>5.9104799999999997</v>
      </c>
      <c r="AJ2074">
        <v>6.0212500000000002</v>
      </c>
      <c r="AK2074">
        <v>6.1207599999999998</v>
      </c>
      <c r="AL2074">
        <v>6.3448099999999998</v>
      </c>
    </row>
    <row r="2075" spans="1:38" x14ac:dyDescent="0.3">
      <c r="A2075" t="s">
        <v>808</v>
      </c>
      <c r="B2075">
        <v>6</v>
      </c>
      <c r="C2075">
        <v>1992</v>
      </c>
      <c r="D2075">
        <v>1</v>
      </c>
      <c r="E2075">
        <v>1</v>
      </c>
      <c r="F2075">
        <v>1</v>
      </c>
      <c r="G2075" t="s">
        <v>924</v>
      </c>
      <c r="H2075">
        <v>0</v>
      </c>
      <c r="I2075">
        <v>8.1927300000000005E-3</v>
      </c>
      <c r="J2075">
        <v>4.5186499999999998E-2</v>
      </c>
      <c r="K2075">
        <v>0.13944300000000001</v>
      </c>
      <c r="L2075">
        <v>0.308392</v>
      </c>
      <c r="M2075">
        <v>0.52603599999999995</v>
      </c>
      <c r="N2075">
        <v>0.73426400000000003</v>
      </c>
      <c r="O2075">
        <v>0.88197599999999998</v>
      </c>
      <c r="P2075">
        <v>0.95832899999999999</v>
      </c>
      <c r="Q2075">
        <v>0.98764399999999997</v>
      </c>
      <c r="R2075">
        <v>0.99662799999999996</v>
      </c>
      <c r="S2075">
        <v>0.99904000000000004</v>
      </c>
      <c r="T2075">
        <v>0.99965599999999999</v>
      </c>
      <c r="U2075">
        <v>0.99981500000000001</v>
      </c>
      <c r="V2075">
        <v>0.99985800000000002</v>
      </c>
      <c r="W2075">
        <v>0.99987099999999995</v>
      </c>
      <c r="X2075">
        <v>0.99987400000000004</v>
      </c>
      <c r="Y2075">
        <v>0.99987599999999999</v>
      </c>
      <c r="Z2075">
        <v>0.99987599999999999</v>
      </c>
      <c r="AA2075">
        <v>0.99987599999999999</v>
      </c>
      <c r="AB2075">
        <v>0.99987599999999999</v>
      </c>
      <c r="AC2075">
        <v>0.99987599999999999</v>
      </c>
      <c r="AD2075">
        <v>0.99987599999999999</v>
      </c>
      <c r="AE2075">
        <v>0.99987599999999999</v>
      </c>
      <c r="AF2075">
        <v>0.99987599999999999</v>
      </c>
      <c r="AG2075">
        <v>0.99987599999999999</v>
      </c>
      <c r="AH2075">
        <v>0.99987599999999999</v>
      </c>
      <c r="AI2075">
        <v>0.99987599999999999</v>
      </c>
      <c r="AJ2075">
        <v>0.99987599999999999</v>
      </c>
      <c r="AK2075">
        <v>0.99987599999999999</v>
      </c>
      <c r="AL2075">
        <v>0.99987700000000002</v>
      </c>
    </row>
    <row r="2076" spans="1:38" x14ac:dyDescent="0.3">
      <c r="A2076" t="s">
        <v>810</v>
      </c>
      <c r="B2076">
        <v>6</v>
      </c>
      <c r="C2076">
        <v>1992</v>
      </c>
      <c r="D2076">
        <v>1</v>
      </c>
      <c r="E2076">
        <v>1</v>
      </c>
      <c r="F2076">
        <v>1</v>
      </c>
      <c r="G2076" t="s">
        <v>925</v>
      </c>
      <c r="H2076">
        <v>1.8754E-2</v>
      </c>
      <c r="I2076">
        <v>7.7080899999999994E-2</v>
      </c>
      <c r="J2076">
        <v>0.18803</v>
      </c>
      <c r="K2076">
        <v>0.33777800000000002</v>
      </c>
      <c r="L2076">
        <v>0.52639899999999995</v>
      </c>
      <c r="M2076">
        <v>0.74613799999999997</v>
      </c>
      <c r="N2076">
        <v>0.98876200000000003</v>
      </c>
      <c r="O2076">
        <v>1.2482899999999999</v>
      </c>
      <c r="P2076">
        <v>1.5241400000000001</v>
      </c>
      <c r="Q2076">
        <v>1.8163100000000001</v>
      </c>
      <c r="R2076">
        <v>2.11965</v>
      </c>
      <c r="S2076">
        <v>2.4267599999999998</v>
      </c>
      <c r="T2076">
        <v>2.7316600000000002</v>
      </c>
      <c r="U2076">
        <v>3.0302899999999999</v>
      </c>
      <c r="V2076">
        <v>3.3198500000000002</v>
      </c>
      <c r="W2076">
        <v>3.59842</v>
      </c>
      <c r="X2076">
        <v>3.8646600000000002</v>
      </c>
      <c r="Y2076">
        <v>4.1177000000000001</v>
      </c>
      <c r="Z2076">
        <v>4.3570399999999996</v>
      </c>
      <c r="AA2076">
        <v>4.5824999999999996</v>
      </c>
      <c r="AB2076">
        <v>4.7940800000000001</v>
      </c>
      <c r="AC2076">
        <v>4.9919500000000001</v>
      </c>
      <c r="AD2076">
        <v>5.1763899999999996</v>
      </c>
      <c r="AE2076">
        <v>5.3477300000000003</v>
      </c>
      <c r="AF2076">
        <v>5.5063500000000003</v>
      </c>
      <c r="AG2076">
        <v>5.6526899999999998</v>
      </c>
      <c r="AH2076">
        <v>5.78721</v>
      </c>
      <c r="AI2076">
        <v>5.91045</v>
      </c>
      <c r="AJ2076">
        <v>6.0212300000000001</v>
      </c>
      <c r="AK2076">
        <v>6.1207500000000001</v>
      </c>
      <c r="AL2076">
        <v>6.3448200000000003</v>
      </c>
    </row>
    <row r="2077" spans="1:38" x14ac:dyDescent="0.3">
      <c r="A2077" t="s">
        <v>806</v>
      </c>
      <c r="B2077" t="s">
        <v>103</v>
      </c>
      <c r="C2077">
        <v>1993</v>
      </c>
      <c r="D2077">
        <v>1</v>
      </c>
      <c r="E2077">
        <v>1</v>
      </c>
      <c r="F2077">
        <v>1</v>
      </c>
      <c r="G2077" t="s">
        <v>926</v>
      </c>
      <c r="H2077">
        <v>0</v>
      </c>
      <c r="I2077">
        <v>0</v>
      </c>
      <c r="J2077">
        <v>0</v>
      </c>
      <c r="K2077">
        <v>0</v>
      </c>
      <c r="L2077">
        <v>3.2867899999999999E-2</v>
      </c>
      <c r="M2077">
        <v>0.16573599999999999</v>
      </c>
      <c r="N2077">
        <v>0.463362</v>
      </c>
      <c r="O2077">
        <v>0.85394599999999998</v>
      </c>
      <c r="P2077">
        <v>1.2412700000000001</v>
      </c>
      <c r="Q2077">
        <v>1.5986</v>
      </c>
      <c r="R2077">
        <v>1.93425</v>
      </c>
      <c r="S2077">
        <v>2.2574200000000002</v>
      </c>
      <c r="T2077">
        <v>2.57179</v>
      </c>
      <c r="U2077">
        <v>2.8776199999999998</v>
      </c>
      <c r="V2077">
        <v>3.1738200000000001</v>
      </c>
      <c r="W2077">
        <v>3.45905</v>
      </c>
      <c r="X2077">
        <v>3.7321300000000002</v>
      </c>
      <c r="Y2077">
        <v>3.9921799999999998</v>
      </c>
      <c r="Z2077">
        <v>4.2386100000000004</v>
      </c>
      <c r="AA2077">
        <v>4.4711499999999997</v>
      </c>
      <c r="AB2077">
        <v>4.68973</v>
      </c>
      <c r="AC2077">
        <v>4.8944900000000002</v>
      </c>
      <c r="AD2077">
        <v>5.0856399999999997</v>
      </c>
      <c r="AE2077">
        <v>5.2635199999999998</v>
      </c>
      <c r="AF2077">
        <v>5.4284699999999999</v>
      </c>
      <c r="AG2077">
        <v>5.5809100000000003</v>
      </c>
      <c r="AH2077">
        <v>5.7212899999999998</v>
      </c>
      <c r="AI2077">
        <v>5.8501099999999999</v>
      </c>
      <c r="AJ2077">
        <v>5.9679200000000003</v>
      </c>
      <c r="AK2077">
        <v>6.0720400000000003</v>
      </c>
      <c r="AL2077">
        <v>6.3067099999999998</v>
      </c>
    </row>
    <row r="2078" spans="1:38" x14ac:dyDescent="0.3">
      <c r="A2078" t="s">
        <v>808</v>
      </c>
      <c r="B2078">
        <v>1</v>
      </c>
      <c r="C2078">
        <v>1993</v>
      </c>
      <c r="D2078">
        <v>1</v>
      </c>
      <c r="E2078">
        <v>1</v>
      </c>
      <c r="F2078">
        <v>1</v>
      </c>
      <c r="G2078" t="s">
        <v>927</v>
      </c>
      <c r="H2078">
        <v>0</v>
      </c>
      <c r="I2078">
        <v>3.3128300000000001E-3</v>
      </c>
      <c r="J2078">
        <v>4.8035599999999998E-2</v>
      </c>
      <c r="K2078">
        <v>0.22831399999999999</v>
      </c>
      <c r="L2078">
        <v>0.55937400000000004</v>
      </c>
      <c r="M2078">
        <v>0.84764200000000001</v>
      </c>
      <c r="N2078">
        <v>0.961391</v>
      </c>
      <c r="O2078">
        <v>0.96040499999999995</v>
      </c>
      <c r="P2078">
        <v>0.91160200000000002</v>
      </c>
      <c r="Q2078">
        <v>0.84170299999999998</v>
      </c>
      <c r="R2078">
        <v>0.76340200000000003</v>
      </c>
      <c r="S2078">
        <v>0.68457900000000005</v>
      </c>
      <c r="T2078">
        <v>0.60999300000000001</v>
      </c>
      <c r="U2078">
        <v>0.542134</v>
      </c>
      <c r="V2078">
        <v>0.48196499999999998</v>
      </c>
      <c r="W2078">
        <v>0.42951499999999998</v>
      </c>
      <c r="X2078">
        <v>0.384297</v>
      </c>
      <c r="Y2078">
        <v>0.345582</v>
      </c>
      <c r="Z2078">
        <v>0.31256899999999999</v>
      </c>
      <c r="AA2078">
        <v>0.28447099999999997</v>
      </c>
      <c r="AB2078">
        <v>0.26057200000000003</v>
      </c>
      <c r="AC2078">
        <v>0.240235</v>
      </c>
      <c r="AD2078">
        <v>0.222914</v>
      </c>
      <c r="AE2078">
        <v>0.20814299999999999</v>
      </c>
      <c r="AF2078">
        <v>0.19553100000000001</v>
      </c>
      <c r="AG2078">
        <v>0.184751</v>
      </c>
      <c r="AH2078">
        <v>0.17552599999999999</v>
      </c>
      <c r="AI2078">
        <v>0.167631</v>
      </c>
      <c r="AJ2078">
        <v>0.160278</v>
      </c>
      <c r="AK2078">
        <v>0.153307</v>
      </c>
      <c r="AL2078">
        <v>0.138575</v>
      </c>
    </row>
    <row r="2079" spans="1:38" x14ac:dyDescent="0.3">
      <c r="A2079" t="s">
        <v>810</v>
      </c>
      <c r="B2079">
        <v>1</v>
      </c>
      <c r="C2079">
        <v>1993</v>
      </c>
      <c r="D2079">
        <v>1</v>
      </c>
      <c r="E2079">
        <v>1</v>
      </c>
      <c r="F2079">
        <v>1</v>
      </c>
      <c r="G2079" t="s">
        <v>928</v>
      </c>
      <c r="H2079">
        <v>3.06524E-2</v>
      </c>
      <c r="I2079">
        <v>9.6751500000000004E-2</v>
      </c>
      <c r="J2079">
        <v>0.209426</v>
      </c>
      <c r="K2079">
        <v>0.35223900000000002</v>
      </c>
      <c r="L2079">
        <v>0.52276500000000004</v>
      </c>
      <c r="M2079">
        <v>0.71741299999999997</v>
      </c>
      <c r="N2079">
        <v>0.94350800000000001</v>
      </c>
      <c r="O2079">
        <v>1.20035</v>
      </c>
      <c r="P2079">
        <v>1.4748000000000001</v>
      </c>
      <c r="Q2079">
        <v>1.75637</v>
      </c>
      <c r="R2079">
        <v>2.0385900000000001</v>
      </c>
      <c r="S2079">
        <v>2.3167200000000001</v>
      </c>
      <c r="T2079">
        <v>2.5870600000000001</v>
      </c>
      <c r="U2079">
        <v>2.8467199999999999</v>
      </c>
      <c r="V2079">
        <v>3.0935800000000002</v>
      </c>
      <c r="W2079">
        <v>3.32613</v>
      </c>
      <c r="X2079">
        <v>3.5434000000000001</v>
      </c>
      <c r="Y2079">
        <v>3.7448899999999998</v>
      </c>
      <c r="Z2079">
        <v>3.9304199999999998</v>
      </c>
      <c r="AA2079">
        <v>4.1001200000000004</v>
      </c>
      <c r="AB2079">
        <v>4.2543499999999996</v>
      </c>
      <c r="AC2079">
        <v>4.3936099999999998</v>
      </c>
      <c r="AD2079">
        <v>4.5185599999999999</v>
      </c>
      <c r="AE2079">
        <v>4.6299200000000003</v>
      </c>
      <c r="AF2079">
        <v>4.7285000000000004</v>
      </c>
      <c r="AG2079">
        <v>4.8151099999999998</v>
      </c>
      <c r="AH2079">
        <v>4.8905799999999999</v>
      </c>
      <c r="AI2079">
        <v>4.9557399999999996</v>
      </c>
      <c r="AJ2079">
        <v>5.02712</v>
      </c>
      <c r="AK2079">
        <v>5.1067400000000003</v>
      </c>
      <c r="AL2079">
        <v>5.2876799999999999</v>
      </c>
    </row>
    <row r="2080" spans="1:38" x14ac:dyDescent="0.3">
      <c r="A2080" t="s">
        <v>808</v>
      </c>
      <c r="B2080">
        <v>2</v>
      </c>
      <c r="C2080">
        <v>1993</v>
      </c>
      <c r="D2080">
        <v>1</v>
      </c>
      <c r="E2080">
        <v>1</v>
      </c>
      <c r="F2080">
        <v>1</v>
      </c>
      <c r="G2080" t="s">
        <v>929</v>
      </c>
      <c r="H2080">
        <v>0</v>
      </c>
      <c r="I2080" s="2">
        <v>7.8587300000000002E-6</v>
      </c>
      <c r="J2080">
        <v>6.0167700000000001E-4</v>
      </c>
      <c r="K2080">
        <v>1.8467000000000001E-2</v>
      </c>
      <c r="L2080">
        <v>0.18110399999999999</v>
      </c>
      <c r="M2080">
        <v>0.56129600000000002</v>
      </c>
      <c r="N2080">
        <v>0.85687599999999997</v>
      </c>
      <c r="O2080">
        <v>0.96616000000000002</v>
      </c>
      <c r="P2080">
        <v>0.99292499999999995</v>
      </c>
      <c r="Q2080">
        <v>0.99849399999999999</v>
      </c>
      <c r="R2080">
        <v>0.99964699999999995</v>
      </c>
      <c r="S2080">
        <v>0.99990599999999996</v>
      </c>
      <c r="T2080">
        <v>0.99997100000000005</v>
      </c>
      <c r="U2080">
        <v>0.99999000000000005</v>
      </c>
      <c r="V2080">
        <v>0.999996</v>
      </c>
      <c r="W2080">
        <v>0.99999800000000005</v>
      </c>
      <c r="X2080">
        <v>0.99999899999999997</v>
      </c>
      <c r="Y2080">
        <v>1</v>
      </c>
      <c r="Z2080">
        <v>1</v>
      </c>
      <c r="AA2080">
        <v>1</v>
      </c>
      <c r="AB2080">
        <v>1</v>
      </c>
      <c r="AC2080">
        <v>1</v>
      </c>
      <c r="AD2080">
        <v>1</v>
      </c>
      <c r="AE2080">
        <v>1</v>
      </c>
      <c r="AF2080">
        <v>1</v>
      </c>
      <c r="AG2080">
        <v>1</v>
      </c>
      <c r="AH2080">
        <v>1</v>
      </c>
      <c r="AI2080">
        <v>1</v>
      </c>
      <c r="AJ2080">
        <v>1</v>
      </c>
      <c r="AK2080">
        <v>1</v>
      </c>
      <c r="AL2080">
        <v>1</v>
      </c>
    </row>
    <row r="2081" spans="1:38" x14ac:dyDescent="0.3">
      <c r="A2081" t="s">
        <v>810</v>
      </c>
      <c r="B2081">
        <v>2</v>
      </c>
      <c r="C2081">
        <v>1993</v>
      </c>
      <c r="D2081">
        <v>1</v>
      </c>
      <c r="E2081">
        <v>1</v>
      </c>
      <c r="F2081">
        <v>1</v>
      </c>
      <c r="G2081" t="s">
        <v>930</v>
      </c>
      <c r="H2081">
        <v>3.3720800000000002E-2</v>
      </c>
      <c r="I2081">
        <v>0.121296</v>
      </c>
      <c r="J2081">
        <v>0.28170099999999998</v>
      </c>
      <c r="K2081">
        <v>0.46624500000000002</v>
      </c>
      <c r="L2081">
        <v>0.62582499999999996</v>
      </c>
      <c r="M2081">
        <v>0.78459199999999996</v>
      </c>
      <c r="N2081">
        <v>0.98081700000000005</v>
      </c>
      <c r="O2081">
        <v>1.22654</v>
      </c>
      <c r="P2081">
        <v>1.5083899999999999</v>
      </c>
      <c r="Q2081">
        <v>1.80887</v>
      </c>
      <c r="R2081">
        <v>2.1168499999999999</v>
      </c>
      <c r="S2081">
        <v>2.4258099999999998</v>
      </c>
      <c r="T2081">
        <v>2.7313499999999999</v>
      </c>
      <c r="U2081">
        <v>3.0301800000000001</v>
      </c>
      <c r="V2081">
        <v>3.3198099999999999</v>
      </c>
      <c r="W2081">
        <v>3.5984099999999999</v>
      </c>
      <c r="X2081">
        <v>3.8646500000000001</v>
      </c>
      <c r="Y2081">
        <v>4.1176899999999996</v>
      </c>
      <c r="Z2081">
        <v>4.3570399999999996</v>
      </c>
      <c r="AA2081">
        <v>4.5824999999999996</v>
      </c>
      <c r="AB2081">
        <v>4.7940800000000001</v>
      </c>
      <c r="AC2081">
        <v>4.9919500000000001</v>
      </c>
      <c r="AD2081">
        <v>5.1763899999999996</v>
      </c>
      <c r="AE2081">
        <v>5.3477300000000003</v>
      </c>
      <c r="AF2081">
        <v>5.5063500000000003</v>
      </c>
      <c r="AG2081">
        <v>5.6526899999999998</v>
      </c>
      <c r="AH2081">
        <v>5.78721</v>
      </c>
      <c r="AI2081">
        <v>5.91045</v>
      </c>
      <c r="AJ2081">
        <v>6.0212300000000001</v>
      </c>
      <c r="AK2081">
        <v>6.1207500000000001</v>
      </c>
      <c r="AL2081">
        <v>6.3448200000000003</v>
      </c>
    </row>
    <row r="2082" spans="1:38" x14ac:dyDescent="0.3">
      <c r="A2082" t="s">
        <v>808</v>
      </c>
      <c r="B2082">
        <v>3</v>
      </c>
      <c r="C2082">
        <v>1993</v>
      </c>
      <c r="D2082">
        <v>1</v>
      </c>
      <c r="E2082">
        <v>1</v>
      </c>
      <c r="F2082">
        <v>1</v>
      </c>
      <c r="G2082" t="s">
        <v>931</v>
      </c>
      <c r="H2082">
        <v>0</v>
      </c>
      <c r="I2082" s="2">
        <v>8.8442700000000004E-8</v>
      </c>
      <c r="J2082" s="2">
        <v>1.22943E-5</v>
      </c>
      <c r="K2082">
        <v>7.83664E-4</v>
      </c>
      <c r="L2082">
        <v>2.2161299999999998E-2</v>
      </c>
      <c r="M2082">
        <v>0.18355299999999999</v>
      </c>
      <c r="N2082">
        <v>0.53240299999999996</v>
      </c>
      <c r="O2082">
        <v>0.82188499999999998</v>
      </c>
      <c r="P2082">
        <v>0.94855699999999998</v>
      </c>
      <c r="Q2082">
        <v>0.98688699999999996</v>
      </c>
      <c r="R2082">
        <v>0.99668999999999996</v>
      </c>
      <c r="S2082">
        <v>0.99911000000000005</v>
      </c>
      <c r="T2082">
        <v>0.99973500000000004</v>
      </c>
      <c r="U2082">
        <v>0.99991099999999999</v>
      </c>
      <c r="V2082">
        <v>0.99996600000000002</v>
      </c>
      <c r="W2082">
        <v>0.99998500000000001</v>
      </c>
      <c r="X2082">
        <v>0.99999300000000002</v>
      </c>
      <c r="Y2082">
        <v>0.999996</v>
      </c>
      <c r="Z2082">
        <v>0.99999800000000005</v>
      </c>
      <c r="AA2082">
        <v>0.99999899999999997</v>
      </c>
      <c r="AB2082">
        <v>0.99999899999999997</v>
      </c>
      <c r="AC2082">
        <v>0.99999899999999997</v>
      </c>
      <c r="AD2082">
        <v>0.99999899999999997</v>
      </c>
      <c r="AE2082">
        <v>0.99999899999999997</v>
      </c>
      <c r="AF2082">
        <v>0.99999899999999997</v>
      </c>
      <c r="AG2082">
        <v>0.99999899999999997</v>
      </c>
      <c r="AH2082">
        <v>0.99999899999999997</v>
      </c>
      <c r="AI2082">
        <v>0.99999899999999997</v>
      </c>
      <c r="AJ2082">
        <v>0.99999899999999997</v>
      </c>
      <c r="AK2082">
        <v>1</v>
      </c>
      <c r="AL2082">
        <v>1</v>
      </c>
    </row>
    <row r="2083" spans="1:38" x14ac:dyDescent="0.3">
      <c r="A2083" t="s">
        <v>810</v>
      </c>
      <c r="B2083">
        <v>3</v>
      </c>
      <c r="C2083">
        <v>1993</v>
      </c>
      <c r="D2083">
        <v>1</v>
      </c>
      <c r="E2083">
        <v>1</v>
      </c>
      <c r="F2083">
        <v>1</v>
      </c>
      <c r="G2083" t="s">
        <v>932</v>
      </c>
      <c r="H2083">
        <v>3.8933599999999999E-2</v>
      </c>
      <c r="I2083">
        <v>0.133521</v>
      </c>
      <c r="J2083">
        <v>0.30696800000000002</v>
      </c>
      <c r="K2083">
        <v>0.53575499999999998</v>
      </c>
      <c r="L2083">
        <v>0.74839199999999995</v>
      </c>
      <c r="M2083">
        <v>0.91515100000000005</v>
      </c>
      <c r="N2083">
        <v>1.08142</v>
      </c>
      <c r="O2083">
        <v>1.2836099999999999</v>
      </c>
      <c r="P2083">
        <v>1.5329200000000001</v>
      </c>
      <c r="Q2083">
        <v>1.81759</v>
      </c>
      <c r="R2083">
        <v>2.11971</v>
      </c>
      <c r="S2083">
        <v>2.4267599999999998</v>
      </c>
      <c r="T2083">
        <v>2.7316799999999999</v>
      </c>
      <c r="U2083">
        <v>3.0303100000000001</v>
      </c>
      <c r="V2083">
        <v>3.3198699999999999</v>
      </c>
      <c r="W2083">
        <v>3.59843</v>
      </c>
      <c r="X2083">
        <v>3.8646699999999998</v>
      </c>
      <c r="Y2083">
        <v>4.1177000000000001</v>
      </c>
      <c r="Z2083">
        <v>4.3570500000000001</v>
      </c>
      <c r="AA2083">
        <v>4.5824999999999996</v>
      </c>
      <c r="AB2083">
        <v>4.7940800000000001</v>
      </c>
      <c r="AC2083">
        <v>4.9919500000000001</v>
      </c>
      <c r="AD2083">
        <v>5.1763899999999996</v>
      </c>
      <c r="AE2083">
        <v>5.3477300000000003</v>
      </c>
      <c r="AF2083">
        <v>5.5063500000000003</v>
      </c>
      <c r="AG2083">
        <v>5.6526899999999998</v>
      </c>
      <c r="AH2083">
        <v>5.78721</v>
      </c>
      <c r="AI2083">
        <v>5.91045</v>
      </c>
      <c r="AJ2083">
        <v>6.0212399999999997</v>
      </c>
      <c r="AK2083">
        <v>6.1207500000000001</v>
      </c>
      <c r="AL2083">
        <v>6.3448200000000003</v>
      </c>
    </row>
    <row r="2084" spans="1:38" x14ac:dyDescent="0.3">
      <c r="A2084" t="s">
        <v>808</v>
      </c>
      <c r="B2084">
        <v>4</v>
      </c>
      <c r="C2084">
        <v>1993</v>
      </c>
      <c r="D2084">
        <v>1</v>
      </c>
      <c r="E2084">
        <v>1</v>
      </c>
      <c r="F2084">
        <v>1</v>
      </c>
      <c r="G2084" t="s">
        <v>933</v>
      </c>
      <c r="H2084">
        <v>0</v>
      </c>
      <c r="I2084">
        <v>1.4546E-2</v>
      </c>
      <c r="J2084">
        <v>5.2434099999999997E-2</v>
      </c>
      <c r="K2084">
        <v>0.12701999999999999</v>
      </c>
      <c r="L2084">
        <v>0.246392</v>
      </c>
      <c r="M2084">
        <v>0.40070499999999998</v>
      </c>
      <c r="N2084">
        <v>0.56703700000000001</v>
      </c>
      <c r="O2084">
        <v>0.719503</v>
      </c>
      <c r="P2084">
        <v>0.838924</v>
      </c>
      <c r="Q2084">
        <v>0.91817899999999997</v>
      </c>
      <c r="R2084">
        <v>0.96258500000000002</v>
      </c>
      <c r="S2084">
        <v>0.98403700000000005</v>
      </c>
      <c r="T2084">
        <v>0.99336599999999997</v>
      </c>
      <c r="U2084">
        <v>0.99720600000000004</v>
      </c>
      <c r="V2084">
        <v>0.99876799999999999</v>
      </c>
      <c r="W2084">
        <v>0.999417</v>
      </c>
      <c r="X2084">
        <v>0.99969799999999998</v>
      </c>
      <c r="Y2084">
        <v>0.99982499999999996</v>
      </c>
      <c r="Z2084">
        <v>0.99988600000000005</v>
      </c>
      <c r="AA2084">
        <v>0.99991600000000003</v>
      </c>
      <c r="AB2084">
        <v>0.99993100000000001</v>
      </c>
      <c r="AC2084">
        <v>0.99993900000000002</v>
      </c>
      <c r="AD2084">
        <v>0.999942</v>
      </c>
      <c r="AE2084">
        <v>0.99994300000000003</v>
      </c>
      <c r="AF2084">
        <v>0.999942</v>
      </c>
      <c r="AG2084">
        <v>0.99994099999999997</v>
      </c>
      <c r="AH2084">
        <v>0.99993900000000002</v>
      </c>
      <c r="AI2084">
        <v>0.99993699999999996</v>
      </c>
      <c r="AJ2084">
        <v>0.99993600000000005</v>
      </c>
      <c r="AK2084">
        <v>0.99993799999999999</v>
      </c>
      <c r="AL2084">
        <v>0.99993900000000002</v>
      </c>
    </row>
    <row r="2085" spans="1:38" x14ac:dyDescent="0.3">
      <c r="A2085" t="s">
        <v>810</v>
      </c>
      <c r="B2085">
        <v>4</v>
      </c>
      <c r="C2085">
        <v>1993</v>
      </c>
      <c r="D2085">
        <v>1</v>
      </c>
      <c r="E2085">
        <v>1</v>
      </c>
      <c r="F2085">
        <v>1</v>
      </c>
      <c r="G2085" t="s">
        <v>934</v>
      </c>
      <c r="H2085">
        <v>1.5474399999999999E-2</v>
      </c>
      <c r="I2085">
        <v>6.9767399999999993E-2</v>
      </c>
      <c r="J2085">
        <v>0.17798900000000001</v>
      </c>
      <c r="K2085">
        <v>0.32710400000000001</v>
      </c>
      <c r="L2085">
        <v>0.518293</v>
      </c>
      <c r="M2085">
        <v>0.74444600000000005</v>
      </c>
      <c r="N2085">
        <v>0.99751900000000004</v>
      </c>
      <c r="O2085">
        <v>1.2695000000000001</v>
      </c>
      <c r="P2085">
        <v>1.5532699999999999</v>
      </c>
      <c r="Q2085">
        <v>1.84406</v>
      </c>
      <c r="R2085">
        <v>2.1398999999999999</v>
      </c>
      <c r="S2085">
        <v>2.43912</v>
      </c>
      <c r="T2085">
        <v>2.73847</v>
      </c>
      <c r="U2085">
        <v>3.0338799999999999</v>
      </c>
      <c r="V2085">
        <v>3.3217500000000002</v>
      </c>
      <c r="W2085">
        <v>3.5994600000000001</v>
      </c>
      <c r="X2085">
        <v>3.8652500000000001</v>
      </c>
      <c r="Y2085">
        <v>4.1180500000000002</v>
      </c>
      <c r="Z2085">
        <v>4.3572699999999998</v>
      </c>
      <c r="AA2085">
        <v>4.5826500000000001</v>
      </c>
      <c r="AB2085">
        <v>4.7941799999999999</v>
      </c>
      <c r="AC2085">
        <v>4.9920299999999997</v>
      </c>
      <c r="AD2085">
        <v>5.17645</v>
      </c>
      <c r="AE2085">
        <v>5.3477699999999997</v>
      </c>
      <c r="AF2085">
        <v>5.5063899999999997</v>
      </c>
      <c r="AG2085">
        <v>5.6527200000000004</v>
      </c>
      <c r="AH2085">
        <v>5.7872399999999997</v>
      </c>
      <c r="AI2085">
        <v>5.9104799999999997</v>
      </c>
      <c r="AJ2085">
        <v>6.0212500000000002</v>
      </c>
      <c r="AK2085">
        <v>6.1207599999999998</v>
      </c>
      <c r="AL2085">
        <v>6.3448099999999998</v>
      </c>
    </row>
    <row r="2086" spans="1:38" x14ac:dyDescent="0.3">
      <c r="A2086" t="s">
        <v>808</v>
      </c>
      <c r="B2086">
        <v>5</v>
      </c>
      <c r="C2086">
        <v>1993</v>
      </c>
      <c r="D2086">
        <v>1</v>
      </c>
      <c r="E2086">
        <v>1</v>
      </c>
      <c r="F2086">
        <v>1</v>
      </c>
      <c r="G2086" t="s">
        <v>935</v>
      </c>
      <c r="H2086">
        <v>0</v>
      </c>
      <c r="I2086">
        <v>1.4546E-2</v>
      </c>
      <c r="J2086">
        <v>5.2434099999999997E-2</v>
      </c>
      <c r="K2086">
        <v>0.12701999999999999</v>
      </c>
      <c r="L2086">
        <v>0.246392</v>
      </c>
      <c r="M2086">
        <v>0.40070499999999998</v>
      </c>
      <c r="N2086">
        <v>0.56703700000000001</v>
      </c>
      <c r="O2086">
        <v>0.719503</v>
      </c>
      <c r="P2086">
        <v>0.838924</v>
      </c>
      <c r="Q2086">
        <v>0.91817899999999997</v>
      </c>
      <c r="R2086">
        <v>0.96258500000000002</v>
      </c>
      <c r="S2086">
        <v>0.98403700000000005</v>
      </c>
      <c r="T2086">
        <v>0.99336599999999997</v>
      </c>
      <c r="U2086">
        <v>0.99720600000000004</v>
      </c>
      <c r="V2086">
        <v>0.99876799999999999</v>
      </c>
      <c r="W2086">
        <v>0.999417</v>
      </c>
      <c r="X2086">
        <v>0.99969799999999998</v>
      </c>
      <c r="Y2086">
        <v>0.99982499999999996</v>
      </c>
      <c r="Z2086">
        <v>0.99988600000000005</v>
      </c>
      <c r="AA2086">
        <v>0.99991600000000003</v>
      </c>
      <c r="AB2086">
        <v>0.99993100000000001</v>
      </c>
      <c r="AC2086">
        <v>0.99993900000000002</v>
      </c>
      <c r="AD2086">
        <v>0.999942</v>
      </c>
      <c r="AE2086">
        <v>0.99994300000000003</v>
      </c>
      <c r="AF2086">
        <v>0.999942</v>
      </c>
      <c r="AG2086">
        <v>0.99994099999999997</v>
      </c>
      <c r="AH2086">
        <v>0.99993900000000002</v>
      </c>
      <c r="AI2086">
        <v>0.99993699999999996</v>
      </c>
      <c r="AJ2086">
        <v>0.99993600000000005</v>
      </c>
      <c r="AK2086">
        <v>0.99993799999999999</v>
      </c>
      <c r="AL2086">
        <v>0.99993900000000002</v>
      </c>
    </row>
    <row r="2087" spans="1:38" x14ac:dyDescent="0.3">
      <c r="A2087" t="s">
        <v>810</v>
      </c>
      <c r="B2087">
        <v>5</v>
      </c>
      <c r="C2087">
        <v>1993</v>
      </c>
      <c r="D2087">
        <v>1</v>
      </c>
      <c r="E2087">
        <v>1</v>
      </c>
      <c r="F2087">
        <v>1</v>
      </c>
      <c r="G2087" t="s">
        <v>936</v>
      </c>
      <c r="H2087">
        <v>1.5474399999999999E-2</v>
      </c>
      <c r="I2087">
        <v>6.9767399999999993E-2</v>
      </c>
      <c r="J2087">
        <v>0.17798900000000001</v>
      </c>
      <c r="K2087">
        <v>0.32710400000000001</v>
      </c>
      <c r="L2087">
        <v>0.518293</v>
      </c>
      <c r="M2087">
        <v>0.74444600000000005</v>
      </c>
      <c r="N2087">
        <v>0.99751900000000004</v>
      </c>
      <c r="O2087">
        <v>1.2695000000000001</v>
      </c>
      <c r="P2087">
        <v>1.5532699999999999</v>
      </c>
      <c r="Q2087">
        <v>1.84406</v>
      </c>
      <c r="R2087">
        <v>2.1398999999999999</v>
      </c>
      <c r="S2087">
        <v>2.43912</v>
      </c>
      <c r="T2087">
        <v>2.73847</v>
      </c>
      <c r="U2087">
        <v>3.0338799999999999</v>
      </c>
      <c r="V2087">
        <v>3.3217500000000002</v>
      </c>
      <c r="W2087">
        <v>3.5994600000000001</v>
      </c>
      <c r="X2087">
        <v>3.8652500000000001</v>
      </c>
      <c r="Y2087">
        <v>4.1180500000000002</v>
      </c>
      <c r="Z2087">
        <v>4.3572699999999998</v>
      </c>
      <c r="AA2087">
        <v>4.5826500000000001</v>
      </c>
      <c r="AB2087">
        <v>4.7941799999999999</v>
      </c>
      <c r="AC2087">
        <v>4.9920299999999997</v>
      </c>
      <c r="AD2087">
        <v>5.17645</v>
      </c>
      <c r="AE2087">
        <v>5.3477699999999997</v>
      </c>
      <c r="AF2087">
        <v>5.5063899999999997</v>
      </c>
      <c r="AG2087">
        <v>5.6527200000000004</v>
      </c>
      <c r="AH2087">
        <v>5.7872399999999997</v>
      </c>
      <c r="AI2087">
        <v>5.9104799999999997</v>
      </c>
      <c r="AJ2087">
        <v>6.0212500000000002</v>
      </c>
      <c r="AK2087">
        <v>6.1207599999999998</v>
      </c>
      <c r="AL2087">
        <v>6.3448099999999998</v>
      </c>
    </row>
    <row r="2088" spans="1:38" x14ac:dyDescent="0.3">
      <c r="A2088" t="s">
        <v>808</v>
      </c>
      <c r="B2088">
        <v>6</v>
      </c>
      <c r="C2088">
        <v>1993</v>
      </c>
      <c r="D2088">
        <v>1</v>
      </c>
      <c r="E2088">
        <v>1</v>
      </c>
      <c r="F2088">
        <v>1</v>
      </c>
      <c r="G2088" t="s">
        <v>937</v>
      </c>
      <c r="H2088">
        <v>0</v>
      </c>
      <c r="I2088">
        <v>8.1927300000000005E-3</v>
      </c>
      <c r="J2088">
        <v>4.5186499999999998E-2</v>
      </c>
      <c r="K2088">
        <v>0.13944300000000001</v>
      </c>
      <c r="L2088">
        <v>0.308392</v>
      </c>
      <c r="M2088">
        <v>0.52603599999999995</v>
      </c>
      <c r="N2088">
        <v>0.73426400000000003</v>
      </c>
      <c r="O2088">
        <v>0.88197599999999998</v>
      </c>
      <c r="P2088">
        <v>0.95832899999999999</v>
      </c>
      <c r="Q2088">
        <v>0.98764399999999997</v>
      </c>
      <c r="R2088">
        <v>0.99662799999999996</v>
      </c>
      <c r="S2088">
        <v>0.99904000000000004</v>
      </c>
      <c r="T2088">
        <v>0.99965599999999999</v>
      </c>
      <c r="U2088">
        <v>0.99981500000000001</v>
      </c>
      <c r="V2088">
        <v>0.99985800000000002</v>
      </c>
      <c r="W2088">
        <v>0.99987099999999995</v>
      </c>
      <c r="X2088">
        <v>0.99987400000000004</v>
      </c>
      <c r="Y2088">
        <v>0.99987599999999999</v>
      </c>
      <c r="Z2088">
        <v>0.99987599999999999</v>
      </c>
      <c r="AA2088">
        <v>0.99987599999999999</v>
      </c>
      <c r="AB2088">
        <v>0.99987599999999999</v>
      </c>
      <c r="AC2088">
        <v>0.99987599999999999</v>
      </c>
      <c r="AD2088">
        <v>0.99987599999999999</v>
      </c>
      <c r="AE2088">
        <v>0.99987599999999999</v>
      </c>
      <c r="AF2088">
        <v>0.99987599999999999</v>
      </c>
      <c r="AG2088">
        <v>0.99987599999999999</v>
      </c>
      <c r="AH2088">
        <v>0.99987599999999999</v>
      </c>
      <c r="AI2088">
        <v>0.99987599999999999</v>
      </c>
      <c r="AJ2088">
        <v>0.99987599999999999</v>
      </c>
      <c r="AK2088">
        <v>0.99987599999999999</v>
      </c>
      <c r="AL2088">
        <v>0.99987700000000002</v>
      </c>
    </row>
    <row r="2089" spans="1:38" x14ac:dyDescent="0.3">
      <c r="A2089" t="s">
        <v>810</v>
      </c>
      <c r="B2089">
        <v>6</v>
      </c>
      <c r="C2089">
        <v>1993</v>
      </c>
      <c r="D2089">
        <v>1</v>
      </c>
      <c r="E2089">
        <v>1</v>
      </c>
      <c r="F2089">
        <v>1</v>
      </c>
      <c r="G2089" t="s">
        <v>938</v>
      </c>
      <c r="H2089">
        <v>1.8754E-2</v>
      </c>
      <c r="I2089">
        <v>7.7080899999999994E-2</v>
      </c>
      <c r="J2089">
        <v>0.18803</v>
      </c>
      <c r="K2089">
        <v>0.33777800000000002</v>
      </c>
      <c r="L2089">
        <v>0.52639899999999995</v>
      </c>
      <c r="M2089">
        <v>0.74613799999999997</v>
      </c>
      <c r="N2089">
        <v>0.98876200000000003</v>
      </c>
      <c r="O2089">
        <v>1.2482899999999999</v>
      </c>
      <c r="P2089">
        <v>1.5241400000000001</v>
      </c>
      <c r="Q2089">
        <v>1.8163100000000001</v>
      </c>
      <c r="R2089">
        <v>2.11965</v>
      </c>
      <c r="S2089">
        <v>2.4267599999999998</v>
      </c>
      <c r="T2089">
        <v>2.7316600000000002</v>
      </c>
      <c r="U2089">
        <v>3.0302899999999999</v>
      </c>
      <c r="V2089">
        <v>3.3198500000000002</v>
      </c>
      <c r="W2089">
        <v>3.59842</v>
      </c>
      <c r="X2089">
        <v>3.8646600000000002</v>
      </c>
      <c r="Y2089">
        <v>4.1177000000000001</v>
      </c>
      <c r="Z2089">
        <v>4.3570399999999996</v>
      </c>
      <c r="AA2089">
        <v>4.5824999999999996</v>
      </c>
      <c r="AB2089">
        <v>4.7940800000000001</v>
      </c>
      <c r="AC2089">
        <v>4.9919500000000001</v>
      </c>
      <c r="AD2089">
        <v>5.1763899999999996</v>
      </c>
      <c r="AE2089">
        <v>5.3477300000000003</v>
      </c>
      <c r="AF2089">
        <v>5.5063500000000003</v>
      </c>
      <c r="AG2089">
        <v>5.6526899999999998</v>
      </c>
      <c r="AH2089">
        <v>5.78721</v>
      </c>
      <c r="AI2089">
        <v>5.91045</v>
      </c>
      <c r="AJ2089">
        <v>6.0212300000000001</v>
      </c>
      <c r="AK2089">
        <v>6.1207500000000001</v>
      </c>
      <c r="AL2089">
        <v>6.3448200000000003</v>
      </c>
    </row>
    <row r="2090" spans="1:38" x14ac:dyDescent="0.3">
      <c r="A2090" t="s">
        <v>806</v>
      </c>
      <c r="B2090" t="s">
        <v>103</v>
      </c>
      <c r="C2090">
        <v>1994</v>
      </c>
      <c r="D2090">
        <v>1</v>
      </c>
      <c r="E2090">
        <v>1</v>
      </c>
      <c r="F2090">
        <v>1</v>
      </c>
      <c r="G2090" t="s">
        <v>939</v>
      </c>
      <c r="H2090">
        <v>0</v>
      </c>
      <c r="I2090">
        <v>0</v>
      </c>
      <c r="J2090">
        <v>0</v>
      </c>
      <c r="K2090">
        <v>0</v>
      </c>
      <c r="L2090">
        <v>3.2867899999999999E-2</v>
      </c>
      <c r="M2090">
        <v>0.16573599999999999</v>
      </c>
      <c r="N2090">
        <v>0.463362</v>
      </c>
      <c r="O2090">
        <v>0.85394599999999998</v>
      </c>
      <c r="P2090">
        <v>1.2412700000000001</v>
      </c>
      <c r="Q2090">
        <v>1.5986</v>
      </c>
      <c r="R2090">
        <v>1.93425</v>
      </c>
      <c r="S2090">
        <v>2.2574200000000002</v>
      </c>
      <c r="T2090">
        <v>2.57179</v>
      </c>
      <c r="U2090">
        <v>2.8776199999999998</v>
      </c>
      <c r="V2090">
        <v>3.1738200000000001</v>
      </c>
      <c r="W2090">
        <v>3.45905</v>
      </c>
      <c r="X2090">
        <v>3.7321300000000002</v>
      </c>
      <c r="Y2090">
        <v>3.9921799999999998</v>
      </c>
      <c r="Z2090">
        <v>4.2386100000000004</v>
      </c>
      <c r="AA2090">
        <v>4.4711499999999997</v>
      </c>
      <c r="AB2090">
        <v>4.68973</v>
      </c>
      <c r="AC2090">
        <v>4.8944900000000002</v>
      </c>
      <c r="AD2090">
        <v>5.0856399999999997</v>
      </c>
      <c r="AE2090">
        <v>5.2635199999999998</v>
      </c>
      <c r="AF2090">
        <v>5.4284699999999999</v>
      </c>
      <c r="AG2090">
        <v>5.5809100000000003</v>
      </c>
      <c r="AH2090">
        <v>5.7212899999999998</v>
      </c>
      <c r="AI2090">
        <v>5.8501099999999999</v>
      </c>
      <c r="AJ2090">
        <v>5.9679200000000003</v>
      </c>
      <c r="AK2090">
        <v>6.0720400000000003</v>
      </c>
      <c r="AL2090">
        <v>6.3067099999999998</v>
      </c>
    </row>
    <row r="2091" spans="1:38" x14ac:dyDescent="0.3">
      <c r="A2091" t="s">
        <v>808</v>
      </c>
      <c r="B2091">
        <v>1</v>
      </c>
      <c r="C2091">
        <v>1994</v>
      </c>
      <c r="D2091">
        <v>1</v>
      </c>
      <c r="E2091">
        <v>1</v>
      </c>
      <c r="F2091">
        <v>1</v>
      </c>
      <c r="G2091" t="s">
        <v>940</v>
      </c>
      <c r="H2091">
        <v>0</v>
      </c>
      <c r="I2091">
        <v>3.3128300000000001E-3</v>
      </c>
      <c r="J2091">
        <v>4.8035599999999998E-2</v>
      </c>
      <c r="K2091">
        <v>0.22831399999999999</v>
      </c>
      <c r="L2091">
        <v>0.55937400000000004</v>
      </c>
      <c r="M2091">
        <v>0.84764200000000001</v>
      </c>
      <c r="N2091">
        <v>0.961391</v>
      </c>
      <c r="O2091">
        <v>0.96040499999999995</v>
      </c>
      <c r="P2091">
        <v>0.91160200000000002</v>
      </c>
      <c r="Q2091">
        <v>0.84170299999999998</v>
      </c>
      <c r="R2091">
        <v>0.76340200000000003</v>
      </c>
      <c r="S2091">
        <v>0.68457900000000005</v>
      </c>
      <c r="T2091">
        <v>0.60999300000000001</v>
      </c>
      <c r="U2091">
        <v>0.542134</v>
      </c>
      <c r="V2091">
        <v>0.48196499999999998</v>
      </c>
      <c r="W2091">
        <v>0.42951499999999998</v>
      </c>
      <c r="X2091">
        <v>0.384297</v>
      </c>
      <c r="Y2091">
        <v>0.345582</v>
      </c>
      <c r="Z2091">
        <v>0.31256899999999999</v>
      </c>
      <c r="AA2091">
        <v>0.28447099999999997</v>
      </c>
      <c r="AB2091">
        <v>0.26057200000000003</v>
      </c>
      <c r="AC2091">
        <v>0.240235</v>
      </c>
      <c r="AD2091">
        <v>0.222914</v>
      </c>
      <c r="AE2091">
        <v>0.20814299999999999</v>
      </c>
      <c r="AF2091">
        <v>0.19553100000000001</v>
      </c>
      <c r="AG2091">
        <v>0.184751</v>
      </c>
      <c r="AH2091">
        <v>0.17552599999999999</v>
      </c>
      <c r="AI2091">
        <v>0.167631</v>
      </c>
      <c r="AJ2091">
        <v>0.160278</v>
      </c>
      <c r="AK2091">
        <v>0.153307</v>
      </c>
      <c r="AL2091">
        <v>0.138575</v>
      </c>
    </row>
    <row r="2092" spans="1:38" x14ac:dyDescent="0.3">
      <c r="A2092" t="s">
        <v>810</v>
      </c>
      <c r="B2092">
        <v>1</v>
      </c>
      <c r="C2092">
        <v>1994</v>
      </c>
      <c r="D2092">
        <v>1</v>
      </c>
      <c r="E2092">
        <v>1</v>
      </c>
      <c r="F2092">
        <v>1</v>
      </c>
      <c r="G2092" t="s">
        <v>941</v>
      </c>
      <c r="H2092">
        <v>3.06524E-2</v>
      </c>
      <c r="I2092">
        <v>9.6751500000000004E-2</v>
      </c>
      <c r="J2092">
        <v>0.209426</v>
      </c>
      <c r="K2092">
        <v>0.35223900000000002</v>
      </c>
      <c r="L2092">
        <v>0.52276500000000004</v>
      </c>
      <c r="M2092">
        <v>0.71741299999999997</v>
      </c>
      <c r="N2092">
        <v>0.94350800000000001</v>
      </c>
      <c r="O2092">
        <v>1.20035</v>
      </c>
      <c r="P2092">
        <v>1.4748000000000001</v>
      </c>
      <c r="Q2092">
        <v>1.75637</v>
      </c>
      <c r="R2092">
        <v>2.0385900000000001</v>
      </c>
      <c r="S2092">
        <v>2.3167200000000001</v>
      </c>
      <c r="T2092">
        <v>2.5870600000000001</v>
      </c>
      <c r="U2092">
        <v>2.8467199999999999</v>
      </c>
      <c r="V2092">
        <v>3.0935800000000002</v>
      </c>
      <c r="W2092">
        <v>3.32613</v>
      </c>
      <c r="X2092">
        <v>3.5434000000000001</v>
      </c>
      <c r="Y2092">
        <v>3.7448899999999998</v>
      </c>
      <c r="Z2092">
        <v>3.9304199999999998</v>
      </c>
      <c r="AA2092">
        <v>4.1001200000000004</v>
      </c>
      <c r="AB2092">
        <v>4.2543499999999996</v>
      </c>
      <c r="AC2092">
        <v>4.3936099999999998</v>
      </c>
      <c r="AD2092">
        <v>4.5185599999999999</v>
      </c>
      <c r="AE2092">
        <v>4.6299200000000003</v>
      </c>
      <c r="AF2092">
        <v>4.7285000000000004</v>
      </c>
      <c r="AG2092">
        <v>4.8151099999999998</v>
      </c>
      <c r="AH2092">
        <v>4.8905799999999999</v>
      </c>
      <c r="AI2092">
        <v>4.9557399999999996</v>
      </c>
      <c r="AJ2092">
        <v>5.02712</v>
      </c>
      <c r="AK2092">
        <v>5.1067400000000003</v>
      </c>
      <c r="AL2092">
        <v>5.2876799999999999</v>
      </c>
    </row>
    <row r="2093" spans="1:38" x14ac:dyDescent="0.3">
      <c r="A2093" t="s">
        <v>808</v>
      </c>
      <c r="B2093">
        <v>2</v>
      </c>
      <c r="C2093">
        <v>1994</v>
      </c>
      <c r="D2093">
        <v>1</v>
      </c>
      <c r="E2093">
        <v>1</v>
      </c>
      <c r="F2093">
        <v>1</v>
      </c>
      <c r="G2093" t="s">
        <v>942</v>
      </c>
      <c r="H2093">
        <v>0</v>
      </c>
      <c r="I2093" s="2">
        <v>7.8587300000000002E-6</v>
      </c>
      <c r="J2093">
        <v>6.0167700000000001E-4</v>
      </c>
      <c r="K2093">
        <v>1.8467000000000001E-2</v>
      </c>
      <c r="L2093">
        <v>0.18110399999999999</v>
      </c>
      <c r="M2093">
        <v>0.56129600000000002</v>
      </c>
      <c r="N2093">
        <v>0.85687599999999997</v>
      </c>
      <c r="O2093">
        <v>0.96616000000000002</v>
      </c>
      <c r="P2093">
        <v>0.99292499999999995</v>
      </c>
      <c r="Q2093">
        <v>0.99849399999999999</v>
      </c>
      <c r="R2093">
        <v>0.99964699999999995</v>
      </c>
      <c r="S2093">
        <v>0.99990599999999996</v>
      </c>
      <c r="T2093">
        <v>0.99997100000000005</v>
      </c>
      <c r="U2093">
        <v>0.99999000000000005</v>
      </c>
      <c r="V2093">
        <v>0.999996</v>
      </c>
      <c r="W2093">
        <v>0.99999800000000005</v>
      </c>
      <c r="X2093">
        <v>0.99999899999999997</v>
      </c>
      <c r="Y2093">
        <v>1</v>
      </c>
      <c r="Z2093">
        <v>1</v>
      </c>
      <c r="AA2093">
        <v>1</v>
      </c>
      <c r="AB2093">
        <v>1</v>
      </c>
      <c r="AC2093">
        <v>1</v>
      </c>
      <c r="AD2093">
        <v>1</v>
      </c>
      <c r="AE2093">
        <v>1</v>
      </c>
      <c r="AF2093">
        <v>1</v>
      </c>
      <c r="AG2093">
        <v>1</v>
      </c>
      <c r="AH2093">
        <v>1</v>
      </c>
      <c r="AI2093">
        <v>1</v>
      </c>
      <c r="AJ2093">
        <v>1</v>
      </c>
      <c r="AK2093">
        <v>1</v>
      </c>
      <c r="AL2093">
        <v>1</v>
      </c>
    </row>
    <row r="2094" spans="1:38" x14ac:dyDescent="0.3">
      <c r="A2094" t="s">
        <v>810</v>
      </c>
      <c r="B2094">
        <v>2</v>
      </c>
      <c r="C2094">
        <v>1994</v>
      </c>
      <c r="D2094">
        <v>1</v>
      </c>
      <c r="E2094">
        <v>1</v>
      </c>
      <c r="F2094">
        <v>1</v>
      </c>
      <c r="G2094" t="s">
        <v>943</v>
      </c>
      <c r="H2094">
        <v>3.3720800000000002E-2</v>
      </c>
      <c r="I2094">
        <v>0.121296</v>
      </c>
      <c r="J2094">
        <v>0.28170099999999998</v>
      </c>
      <c r="K2094">
        <v>0.46624500000000002</v>
      </c>
      <c r="L2094">
        <v>0.62582499999999996</v>
      </c>
      <c r="M2094">
        <v>0.78459199999999996</v>
      </c>
      <c r="N2094">
        <v>0.98081700000000005</v>
      </c>
      <c r="O2094">
        <v>1.22654</v>
      </c>
      <c r="P2094">
        <v>1.5083899999999999</v>
      </c>
      <c r="Q2094">
        <v>1.80887</v>
      </c>
      <c r="R2094">
        <v>2.1168499999999999</v>
      </c>
      <c r="S2094">
        <v>2.4258099999999998</v>
      </c>
      <c r="T2094">
        <v>2.7313499999999999</v>
      </c>
      <c r="U2094">
        <v>3.0301800000000001</v>
      </c>
      <c r="V2094">
        <v>3.3198099999999999</v>
      </c>
      <c r="W2094">
        <v>3.5984099999999999</v>
      </c>
      <c r="X2094">
        <v>3.8646500000000001</v>
      </c>
      <c r="Y2094">
        <v>4.1176899999999996</v>
      </c>
      <c r="Z2094">
        <v>4.3570399999999996</v>
      </c>
      <c r="AA2094">
        <v>4.5824999999999996</v>
      </c>
      <c r="AB2094">
        <v>4.7940800000000001</v>
      </c>
      <c r="AC2094">
        <v>4.9919500000000001</v>
      </c>
      <c r="AD2094">
        <v>5.1763899999999996</v>
      </c>
      <c r="AE2094">
        <v>5.3477300000000003</v>
      </c>
      <c r="AF2094">
        <v>5.5063500000000003</v>
      </c>
      <c r="AG2094">
        <v>5.6526899999999998</v>
      </c>
      <c r="AH2094">
        <v>5.78721</v>
      </c>
      <c r="AI2094">
        <v>5.91045</v>
      </c>
      <c r="AJ2094">
        <v>6.0212300000000001</v>
      </c>
      <c r="AK2094">
        <v>6.1207500000000001</v>
      </c>
      <c r="AL2094">
        <v>6.3448200000000003</v>
      </c>
    </row>
    <row r="2095" spans="1:38" x14ac:dyDescent="0.3">
      <c r="A2095" t="s">
        <v>808</v>
      </c>
      <c r="B2095">
        <v>3</v>
      </c>
      <c r="C2095">
        <v>1994</v>
      </c>
      <c r="D2095">
        <v>1</v>
      </c>
      <c r="E2095">
        <v>1</v>
      </c>
      <c r="F2095">
        <v>1</v>
      </c>
      <c r="G2095" t="s">
        <v>944</v>
      </c>
      <c r="H2095">
        <v>0</v>
      </c>
      <c r="I2095" s="2">
        <v>8.8442700000000004E-8</v>
      </c>
      <c r="J2095" s="2">
        <v>1.22943E-5</v>
      </c>
      <c r="K2095">
        <v>7.83664E-4</v>
      </c>
      <c r="L2095">
        <v>2.2161299999999998E-2</v>
      </c>
      <c r="M2095">
        <v>0.18355299999999999</v>
      </c>
      <c r="N2095">
        <v>0.53240299999999996</v>
      </c>
      <c r="O2095">
        <v>0.82188499999999998</v>
      </c>
      <c r="P2095">
        <v>0.94855699999999998</v>
      </c>
      <c r="Q2095">
        <v>0.98688699999999996</v>
      </c>
      <c r="R2095">
        <v>0.99668999999999996</v>
      </c>
      <c r="S2095">
        <v>0.99911000000000005</v>
      </c>
      <c r="T2095">
        <v>0.99973500000000004</v>
      </c>
      <c r="U2095">
        <v>0.99991099999999999</v>
      </c>
      <c r="V2095">
        <v>0.99996600000000002</v>
      </c>
      <c r="W2095">
        <v>0.99998500000000001</v>
      </c>
      <c r="X2095">
        <v>0.99999300000000002</v>
      </c>
      <c r="Y2095">
        <v>0.999996</v>
      </c>
      <c r="Z2095">
        <v>0.99999800000000005</v>
      </c>
      <c r="AA2095">
        <v>0.99999899999999997</v>
      </c>
      <c r="AB2095">
        <v>0.99999899999999997</v>
      </c>
      <c r="AC2095">
        <v>0.99999899999999997</v>
      </c>
      <c r="AD2095">
        <v>0.99999899999999997</v>
      </c>
      <c r="AE2095">
        <v>0.99999899999999997</v>
      </c>
      <c r="AF2095">
        <v>0.99999899999999997</v>
      </c>
      <c r="AG2095">
        <v>0.99999899999999997</v>
      </c>
      <c r="AH2095">
        <v>0.99999899999999997</v>
      </c>
      <c r="AI2095">
        <v>0.99999899999999997</v>
      </c>
      <c r="AJ2095">
        <v>0.99999899999999997</v>
      </c>
      <c r="AK2095">
        <v>1</v>
      </c>
      <c r="AL2095">
        <v>1</v>
      </c>
    </row>
    <row r="2096" spans="1:38" x14ac:dyDescent="0.3">
      <c r="A2096" t="s">
        <v>810</v>
      </c>
      <c r="B2096">
        <v>3</v>
      </c>
      <c r="C2096">
        <v>1994</v>
      </c>
      <c r="D2096">
        <v>1</v>
      </c>
      <c r="E2096">
        <v>1</v>
      </c>
      <c r="F2096">
        <v>1</v>
      </c>
      <c r="G2096" t="s">
        <v>945</v>
      </c>
      <c r="H2096">
        <v>3.8933599999999999E-2</v>
      </c>
      <c r="I2096">
        <v>0.133521</v>
      </c>
      <c r="J2096">
        <v>0.30696800000000002</v>
      </c>
      <c r="K2096">
        <v>0.53575499999999998</v>
      </c>
      <c r="L2096">
        <v>0.74839199999999995</v>
      </c>
      <c r="M2096">
        <v>0.91515100000000005</v>
      </c>
      <c r="N2096">
        <v>1.08142</v>
      </c>
      <c r="O2096">
        <v>1.2836099999999999</v>
      </c>
      <c r="P2096">
        <v>1.5329200000000001</v>
      </c>
      <c r="Q2096">
        <v>1.81759</v>
      </c>
      <c r="R2096">
        <v>2.11971</v>
      </c>
      <c r="S2096">
        <v>2.4267599999999998</v>
      </c>
      <c r="T2096">
        <v>2.7316799999999999</v>
      </c>
      <c r="U2096">
        <v>3.0303100000000001</v>
      </c>
      <c r="V2096">
        <v>3.3198699999999999</v>
      </c>
      <c r="W2096">
        <v>3.59843</v>
      </c>
      <c r="X2096">
        <v>3.8646699999999998</v>
      </c>
      <c r="Y2096">
        <v>4.1177000000000001</v>
      </c>
      <c r="Z2096">
        <v>4.3570500000000001</v>
      </c>
      <c r="AA2096">
        <v>4.5824999999999996</v>
      </c>
      <c r="AB2096">
        <v>4.7940800000000001</v>
      </c>
      <c r="AC2096">
        <v>4.9919500000000001</v>
      </c>
      <c r="AD2096">
        <v>5.1763899999999996</v>
      </c>
      <c r="AE2096">
        <v>5.3477300000000003</v>
      </c>
      <c r="AF2096">
        <v>5.5063500000000003</v>
      </c>
      <c r="AG2096">
        <v>5.6526899999999998</v>
      </c>
      <c r="AH2096">
        <v>5.78721</v>
      </c>
      <c r="AI2096">
        <v>5.91045</v>
      </c>
      <c r="AJ2096">
        <v>6.0212399999999997</v>
      </c>
      <c r="AK2096">
        <v>6.1207500000000001</v>
      </c>
      <c r="AL2096">
        <v>6.3448200000000003</v>
      </c>
    </row>
    <row r="2097" spans="1:38" x14ac:dyDescent="0.3">
      <c r="A2097" t="s">
        <v>808</v>
      </c>
      <c r="B2097">
        <v>4</v>
      </c>
      <c r="C2097">
        <v>1994</v>
      </c>
      <c r="D2097">
        <v>1</v>
      </c>
      <c r="E2097">
        <v>1</v>
      </c>
      <c r="F2097">
        <v>1</v>
      </c>
      <c r="G2097" t="s">
        <v>946</v>
      </c>
      <c r="H2097">
        <v>0</v>
      </c>
      <c r="I2097">
        <v>1.4546E-2</v>
      </c>
      <c r="J2097">
        <v>5.2434099999999997E-2</v>
      </c>
      <c r="K2097">
        <v>0.12701999999999999</v>
      </c>
      <c r="L2097">
        <v>0.246392</v>
      </c>
      <c r="M2097">
        <v>0.40070499999999998</v>
      </c>
      <c r="N2097">
        <v>0.56703700000000001</v>
      </c>
      <c r="O2097">
        <v>0.719503</v>
      </c>
      <c r="P2097">
        <v>0.838924</v>
      </c>
      <c r="Q2097">
        <v>0.91817899999999997</v>
      </c>
      <c r="R2097">
        <v>0.96258500000000002</v>
      </c>
      <c r="S2097">
        <v>0.98403700000000005</v>
      </c>
      <c r="T2097">
        <v>0.99336599999999997</v>
      </c>
      <c r="U2097">
        <v>0.99720600000000004</v>
      </c>
      <c r="V2097">
        <v>0.99876799999999999</v>
      </c>
      <c r="W2097">
        <v>0.999417</v>
      </c>
      <c r="X2097">
        <v>0.99969799999999998</v>
      </c>
      <c r="Y2097">
        <v>0.99982499999999996</v>
      </c>
      <c r="Z2097">
        <v>0.99988600000000005</v>
      </c>
      <c r="AA2097">
        <v>0.99991600000000003</v>
      </c>
      <c r="AB2097">
        <v>0.99993100000000001</v>
      </c>
      <c r="AC2097">
        <v>0.99993900000000002</v>
      </c>
      <c r="AD2097">
        <v>0.999942</v>
      </c>
      <c r="AE2097">
        <v>0.99994300000000003</v>
      </c>
      <c r="AF2097">
        <v>0.999942</v>
      </c>
      <c r="AG2097">
        <v>0.99994099999999997</v>
      </c>
      <c r="AH2097">
        <v>0.99993900000000002</v>
      </c>
      <c r="AI2097">
        <v>0.99993699999999996</v>
      </c>
      <c r="AJ2097">
        <v>0.99993600000000005</v>
      </c>
      <c r="AK2097">
        <v>0.99993799999999999</v>
      </c>
      <c r="AL2097">
        <v>0.99993900000000002</v>
      </c>
    </row>
    <row r="2098" spans="1:38" x14ac:dyDescent="0.3">
      <c r="A2098" t="s">
        <v>810</v>
      </c>
      <c r="B2098">
        <v>4</v>
      </c>
      <c r="C2098">
        <v>1994</v>
      </c>
      <c r="D2098">
        <v>1</v>
      </c>
      <c r="E2098">
        <v>1</v>
      </c>
      <c r="F2098">
        <v>1</v>
      </c>
      <c r="G2098" t="s">
        <v>947</v>
      </c>
      <c r="H2098">
        <v>1.5474399999999999E-2</v>
      </c>
      <c r="I2098">
        <v>6.9767399999999993E-2</v>
      </c>
      <c r="J2098">
        <v>0.17798900000000001</v>
      </c>
      <c r="K2098">
        <v>0.32710400000000001</v>
      </c>
      <c r="L2098">
        <v>0.518293</v>
      </c>
      <c r="M2098">
        <v>0.74444600000000005</v>
      </c>
      <c r="N2098">
        <v>0.99751900000000004</v>
      </c>
      <c r="O2098">
        <v>1.2695000000000001</v>
      </c>
      <c r="P2098">
        <v>1.5532699999999999</v>
      </c>
      <c r="Q2098">
        <v>1.84406</v>
      </c>
      <c r="R2098">
        <v>2.1398999999999999</v>
      </c>
      <c r="S2098">
        <v>2.43912</v>
      </c>
      <c r="T2098">
        <v>2.73847</v>
      </c>
      <c r="U2098">
        <v>3.0338799999999999</v>
      </c>
      <c r="V2098">
        <v>3.3217500000000002</v>
      </c>
      <c r="W2098">
        <v>3.5994600000000001</v>
      </c>
      <c r="X2098">
        <v>3.8652500000000001</v>
      </c>
      <c r="Y2098">
        <v>4.1180500000000002</v>
      </c>
      <c r="Z2098">
        <v>4.3572699999999998</v>
      </c>
      <c r="AA2098">
        <v>4.5826500000000001</v>
      </c>
      <c r="AB2098">
        <v>4.7941799999999999</v>
      </c>
      <c r="AC2098">
        <v>4.9920299999999997</v>
      </c>
      <c r="AD2098">
        <v>5.17645</v>
      </c>
      <c r="AE2098">
        <v>5.3477699999999997</v>
      </c>
      <c r="AF2098">
        <v>5.5063899999999997</v>
      </c>
      <c r="AG2098">
        <v>5.6527200000000004</v>
      </c>
      <c r="AH2098">
        <v>5.7872399999999997</v>
      </c>
      <c r="AI2098">
        <v>5.9104799999999997</v>
      </c>
      <c r="AJ2098">
        <v>6.0212500000000002</v>
      </c>
      <c r="AK2098">
        <v>6.1207599999999998</v>
      </c>
      <c r="AL2098">
        <v>6.3448099999999998</v>
      </c>
    </row>
    <row r="2099" spans="1:38" x14ac:dyDescent="0.3">
      <c r="A2099" t="s">
        <v>808</v>
      </c>
      <c r="B2099">
        <v>5</v>
      </c>
      <c r="C2099">
        <v>1994</v>
      </c>
      <c r="D2099">
        <v>1</v>
      </c>
      <c r="E2099">
        <v>1</v>
      </c>
      <c r="F2099">
        <v>1</v>
      </c>
      <c r="G2099" t="s">
        <v>948</v>
      </c>
      <c r="H2099">
        <v>0</v>
      </c>
      <c r="I2099">
        <v>1.4546E-2</v>
      </c>
      <c r="J2099">
        <v>5.2434099999999997E-2</v>
      </c>
      <c r="K2099">
        <v>0.12701999999999999</v>
      </c>
      <c r="L2099">
        <v>0.246392</v>
      </c>
      <c r="M2099">
        <v>0.40070499999999998</v>
      </c>
      <c r="N2099">
        <v>0.56703700000000001</v>
      </c>
      <c r="O2099">
        <v>0.719503</v>
      </c>
      <c r="P2099">
        <v>0.838924</v>
      </c>
      <c r="Q2099">
        <v>0.91817899999999997</v>
      </c>
      <c r="R2099">
        <v>0.96258500000000002</v>
      </c>
      <c r="S2099">
        <v>0.98403700000000005</v>
      </c>
      <c r="T2099">
        <v>0.99336599999999997</v>
      </c>
      <c r="U2099">
        <v>0.99720600000000004</v>
      </c>
      <c r="V2099">
        <v>0.99876799999999999</v>
      </c>
      <c r="W2099">
        <v>0.999417</v>
      </c>
      <c r="X2099">
        <v>0.99969799999999998</v>
      </c>
      <c r="Y2099">
        <v>0.99982499999999996</v>
      </c>
      <c r="Z2099">
        <v>0.99988600000000005</v>
      </c>
      <c r="AA2099">
        <v>0.99991600000000003</v>
      </c>
      <c r="AB2099">
        <v>0.99993100000000001</v>
      </c>
      <c r="AC2099">
        <v>0.99993900000000002</v>
      </c>
      <c r="AD2099">
        <v>0.999942</v>
      </c>
      <c r="AE2099">
        <v>0.99994300000000003</v>
      </c>
      <c r="AF2099">
        <v>0.999942</v>
      </c>
      <c r="AG2099">
        <v>0.99994099999999997</v>
      </c>
      <c r="AH2099">
        <v>0.99993900000000002</v>
      </c>
      <c r="AI2099">
        <v>0.99993699999999996</v>
      </c>
      <c r="AJ2099">
        <v>0.99993600000000005</v>
      </c>
      <c r="AK2099">
        <v>0.99993799999999999</v>
      </c>
      <c r="AL2099">
        <v>0.99993900000000002</v>
      </c>
    </row>
    <row r="2100" spans="1:38" x14ac:dyDescent="0.3">
      <c r="A2100" t="s">
        <v>810</v>
      </c>
      <c r="B2100">
        <v>5</v>
      </c>
      <c r="C2100">
        <v>1994</v>
      </c>
      <c r="D2100">
        <v>1</v>
      </c>
      <c r="E2100">
        <v>1</v>
      </c>
      <c r="F2100">
        <v>1</v>
      </c>
      <c r="G2100" t="s">
        <v>949</v>
      </c>
      <c r="H2100">
        <v>1.5474399999999999E-2</v>
      </c>
      <c r="I2100">
        <v>6.9767399999999993E-2</v>
      </c>
      <c r="J2100">
        <v>0.17798900000000001</v>
      </c>
      <c r="K2100">
        <v>0.32710400000000001</v>
      </c>
      <c r="L2100">
        <v>0.518293</v>
      </c>
      <c r="M2100">
        <v>0.74444600000000005</v>
      </c>
      <c r="N2100">
        <v>0.99751900000000004</v>
      </c>
      <c r="O2100">
        <v>1.2695000000000001</v>
      </c>
      <c r="P2100">
        <v>1.5532699999999999</v>
      </c>
      <c r="Q2100">
        <v>1.84406</v>
      </c>
      <c r="R2100">
        <v>2.1398999999999999</v>
      </c>
      <c r="S2100">
        <v>2.43912</v>
      </c>
      <c r="T2100">
        <v>2.73847</v>
      </c>
      <c r="U2100">
        <v>3.0338799999999999</v>
      </c>
      <c r="V2100">
        <v>3.3217500000000002</v>
      </c>
      <c r="W2100">
        <v>3.5994600000000001</v>
      </c>
      <c r="X2100">
        <v>3.8652500000000001</v>
      </c>
      <c r="Y2100">
        <v>4.1180500000000002</v>
      </c>
      <c r="Z2100">
        <v>4.3572699999999998</v>
      </c>
      <c r="AA2100">
        <v>4.5826500000000001</v>
      </c>
      <c r="AB2100">
        <v>4.7941799999999999</v>
      </c>
      <c r="AC2100">
        <v>4.9920299999999997</v>
      </c>
      <c r="AD2100">
        <v>5.17645</v>
      </c>
      <c r="AE2100">
        <v>5.3477699999999997</v>
      </c>
      <c r="AF2100">
        <v>5.5063899999999997</v>
      </c>
      <c r="AG2100">
        <v>5.6527200000000004</v>
      </c>
      <c r="AH2100">
        <v>5.7872399999999997</v>
      </c>
      <c r="AI2100">
        <v>5.9104799999999997</v>
      </c>
      <c r="AJ2100">
        <v>6.0212500000000002</v>
      </c>
      <c r="AK2100">
        <v>6.1207599999999998</v>
      </c>
      <c r="AL2100">
        <v>6.3448099999999998</v>
      </c>
    </row>
    <row r="2101" spans="1:38" x14ac:dyDescent="0.3">
      <c r="A2101" t="s">
        <v>808</v>
      </c>
      <c r="B2101">
        <v>6</v>
      </c>
      <c r="C2101">
        <v>1994</v>
      </c>
      <c r="D2101">
        <v>1</v>
      </c>
      <c r="E2101">
        <v>1</v>
      </c>
      <c r="F2101">
        <v>1</v>
      </c>
      <c r="G2101" t="s">
        <v>950</v>
      </c>
      <c r="H2101">
        <v>0</v>
      </c>
      <c r="I2101">
        <v>8.1927300000000005E-3</v>
      </c>
      <c r="J2101">
        <v>4.5186499999999998E-2</v>
      </c>
      <c r="K2101">
        <v>0.13944300000000001</v>
      </c>
      <c r="L2101">
        <v>0.308392</v>
      </c>
      <c r="M2101">
        <v>0.52603599999999995</v>
      </c>
      <c r="N2101">
        <v>0.73426400000000003</v>
      </c>
      <c r="O2101">
        <v>0.88197599999999998</v>
      </c>
      <c r="P2101">
        <v>0.95832899999999999</v>
      </c>
      <c r="Q2101">
        <v>0.98764399999999997</v>
      </c>
      <c r="R2101">
        <v>0.99662799999999996</v>
      </c>
      <c r="S2101">
        <v>0.99904000000000004</v>
      </c>
      <c r="T2101">
        <v>0.99965599999999999</v>
      </c>
      <c r="U2101">
        <v>0.99981500000000001</v>
      </c>
      <c r="V2101">
        <v>0.99985800000000002</v>
      </c>
      <c r="W2101">
        <v>0.99987099999999995</v>
      </c>
      <c r="X2101">
        <v>0.99987400000000004</v>
      </c>
      <c r="Y2101">
        <v>0.99987599999999999</v>
      </c>
      <c r="Z2101">
        <v>0.99987599999999999</v>
      </c>
      <c r="AA2101">
        <v>0.99987599999999999</v>
      </c>
      <c r="AB2101">
        <v>0.99987599999999999</v>
      </c>
      <c r="AC2101">
        <v>0.99987599999999999</v>
      </c>
      <c r="AD2101">
        <v>0.99987599999999999</v>
      </c>
      <c r="AE2101">
        <v>0.99987599999999999</v>
      </c>
      <c r="AF2101">
        <v>0.99987599999999999</v>
      </c>
      <c r="AG2101">
        <v>0.99987599999999999</v>
      </c>
      <c r="AH2101">
        <v>0.99987599999999999</v>
      </c>
      <c r="AI2101">
        <v>0.99987599999999999</v>
      </c>
      <c r="AJ2101">
        <v>0.99987599999999999</v>
      </c>
      <c r="AK2101">
        <v>0.99987599999999999</v>
      </c>
      <c r="AL2101">
        <v>0.99987700000000002</v>
      </c>
    </row>
    <row r="2102" spans="1:38" x14ac:dyDescent="0.3">
      <c r="A2102" t="s">
        <v>810</v>
      </c>
      <c r="B2102">
        <v>6</v>
      </c>
      <c r="C2102">
        <v>1994</v>
      </c>
      <c r="D2102">
        <v>1</v>
      </c>
      <c r="E2102">
        <v>1</v>
      </c>
      <c r="F2102">
        <v>1</v>
      </c>
      <c r="G2102" t="s">
        <v>951</v>
      </c>
      <c r="H2102">
        <v>1.8754E-2</v>
      </c>
      <c r="I2102">
        <v>7.7080899999999994E-2</v>
      </c>
      <c r="J2102">
        <v>0.18803</v>
      </c>
      <c r="K2102">
        <v>0.33777800000000002</v>
      </c>
      <c r="L2102">
        <v>0.52639899999999995</v>
      </c>
      <c r="M2102">
        <v>0.74613799999999997</v>
      </c>
      <c r="N2102">
        <v>0.98876200000000003</v>
      </c>
      <c r="O2102">
        <v>1.2482899999999999</v>
      </c>
      <c r="P2102">
        <v>1.5241400000000001</v>
      </c>
      <c r="Q2102">
        <v>1.8163100000000001</v>
      </c>
      <c r="R2102">
        <v>2.11965</v>
      </c>
      <c r="S2102">
        <v>2.4267599999999998</v>
      </c>
      <c r="T2102">
        <v>2.7316600000000002</v>
      </c>
      <c r="U2102">
        <v>3.0302899999999999</v>
      </c>
      <c r="V2102">
        <v>3.3198500000000002</v>
      </c>
      <c r="W2102">
        <v>3.59842</v>
      </c>
      <c r="X2102">
        <v>3.8646600000000002</v>
      </c>
      <c r="Y2102">
        <v>4.1177000000000001</v>
      </c>
      <c r="Z2102">
        <v>4.3570399999999996</v>
      </c>
      <c r="AA2102">
        <v>4.5824999999999996</v>
      </c>
      <c r="AB2102">
        <v>4.7940800000000001</v>
      </c>
      <c r="AC2102">
        <v>4.9919500000000001</v>
      </c>
      <c r="AD2102">
        <v>5.1763899999999996</v>
      </c>
      <c r="AE2102">
        <v>5.3477300000000003</v>
      </c>
      <c r="AF2102">
        <v>5.5063500000000003</v>
      </c>
      <c r="AG2102">
        <v>5.6526899999999998</v>
      </c>
      <c r="AH2102">
        <v>5.78721</v>
      </c>
      <c r="AI2102">
        <v>5.91045</v>
      </c>
      <c r="AJ2102">
        <v>6.0212300000000001</v>
      </c>
      <c r="AK2102">
        <v>6.1207500000000001</v>
      </c>
      <c r="AL2102">
        <v>6.3448200000000003</v>
      </c>
    </row>
    <row r="2103" spans="1:38" x14ac:dyDescent="0.3">
      <c r="A2103" t="s">
        <v>806</v>
      </c>
      <c r="B2103" t="s">
        <v>103</v>
      </c>
      <c r="C2103">
        <v>1995</v>
      </c>
      <c r="D2103">
        <v>1</v>
      </c>
      <c r="E2103">
        <v>1</v>
      </c>
      <c r="F2103">
        <v>1</v>
      </c>
      <c r="G2103" t="s">
        <v>952</v>
      </c>
      <c r="H2103">
        <v>0</v>
      </c>
      <c r="I2103">
        <v>0</v>
      </c>
      <c r="J2103">
        <v>0</v>
      </c>
      <c r="K2103">
        <v>0</v>
      </c>
      <c r="L2103">
        <v>3.2867899999999999E-2</v>
      </c>
      <c r="M2103">
        <v>0.16573599999999999</v>
      </c>
      <c r="N2103">
        <v>0.463362</v>
      </c>
      <c r="O2103">
        <v>0.85394599999999998</v>
      </c>
      <c r="P2103">
        <v>1.2412700000000001</v>
      </c>
      <c r="Q2103">
        <v>1.5986</v>
      </c>
      <c r="R2103">
        <v>1.93425</v>
      </c>
      <c r="S2103">
        <v>2.2574200000000002</v>
      </c>
      <c r="T2103">
        <v>2.57179</v>
      </c>
      <c r="U2103">
        <v>2.8776199999999998</v>
      </c>
      <c r="V2103">
        <v>3.1738200000000001</v>
      </c>
      <c r="W2103">
        <v>3.45905</v>
      </c>
      <c r="X2103">
        <v>3.7321300000000002</v>
      </c>
      <c r="Y2103">
        <v>3.9921799999999998</v>
      </c>
      <c r="Z2103">
        <v>4.2386100000000004</v>
      </c>
      <c r="AA2103">
        <v>4.4711499999999997</v>
      </c>
      <c r="AB2103">
        <v>4.68973</v>
      </c>
      <c r="AC2103">
        <v>4.8944900000000002</v>
      </c>
      <c r="AD2103">
        <v>5.0856399999999997</v>
      </c>
      <c r="AE2103">
        <v>5.2635199999999998</v>
      </c>
      <c r="AF2103">
        <v>5.4284699999999999</v>
      </c>
      <c r="AG2103">
        <v>5.5809100000000003</v>
      </c>
      <c r="AH2103">
        <v>5.7212899999999998</v>
      </c>
      <c r="AI2103">
        <v>5.8501099999999999</v>
      </c>
      <c r="AJ2103">
        <v>5.9679200000000003</v>
      </c>
      <c r="AK2103">
        <v>6.0720400000000003</v>
      </c>
      <c r="AL2103">
        <v>6.3067099999999998</v>
      </c>
    </row>
    <row r="2104" spans="1:38" x14ac:dyDescent="0.3">
      <c r="A2104" t="s">
        <v>808</v>
      </c>
      <c r="B2104">
        <v>1</v>
      </c>
      <c r="C2104">
        <v>1995</v>
      </c>
      <c r="D2104">
        <v>1</v>
      </c>
      <c r="E2104">
        <v>1</v>
      </c>
      <c r="F2104">
        <v>1</v>
      </c>
      <c r="G2104" t="s">
        <v>953</v>
      </c>
      <c r="H2104">
        <v>0</v>
      </c>
      <c r="I2104">
        <v>3.3128300000000001E-3</v>
      </c>
      <c r="J2104">
        <v>4.8035599999999998E-2</v>
      </c>
      <c r="K2104">
        <v>0.22831399999999999</v>
      </c>
      <c r="L2104">
        <v>0.55937400000000004</v>
      </c>
      <c r="M2104">
        <v>0.84764200000000001</v>
      </c>
      <c r="N2104">
        <v>0.961391</v>
      </c>
      <c r="O2104">
        <v>0.96040499999999995</v>
      </c>
      <c r="P2104">
        <v>0.91160200000000002</v>
      </c>
      <c r="Q2104">
        <v>0.84170299999999998</v>
      </c>
      <c r="R2104">
        <v>0.76340200000000003</v>
      </c>
      <c r="S2104">
        <v>0.68457900000000005</v>
      </c>
      <c r="T2104">
        <v>0.60999300000000001</v>
      </c>
      <c r="U2104">
        <v>0.542134</v>
      </c>
      <c r="V2104">
        <v>0.48196499999999998</v>
      </c>
      <c r="W2104">
        <v>0.42951499999999998</v>
      </c>
      <c r="X2104">
        <v>0.384297</v>
      </c>
      <c r="Y2104">
        <v>0.345582</v>
      </c>
      <c r="Z2104">
        <v>0.31256899999999999</v>
      </c>
      <c r="AA2104">
        <v>0.28447099999999997</v>
      </c>
      <c r="AB2104">
        <v>0.26057200000000003</v>
      </c>
      <c r="AC2104">
        <v>0.240235</v>
      </c>
      <c r="AD2104">
        <v>0.222914</v>
      </c>
      <c r="AE2104">
        <v>0.20814299999999999</v>
      </c>
      <c r="AF2104">
        <v>0.19553100000000001</v>
      </c>
      <c r="AG2104">
        <v>0.184751</v>
      </c>
      <c r="AH2104">
        <v>0.17552599999999999</v>
      </c>
      <c r="AI2104">
        <v>0.167631</v>
      </c>
      <c r="AJ2104">
        <v>0.160278</v>
      </c>
      <c r="AK2104">
        <v>0.153307</v>
      </c>
      <c r="AL2104">
        <v>0.138575</v>
      </c>
    </row>
    <row r="2105" spans="1:38" x14ac:dyDescent="0.3">
      <c r="A2105" t="s">
        <v>810</v>
      </c>
      <c r="B2105">
        <v>1</v>
      </c>
      <c r="C2105">
        <v>1995</v>
      </c>
      <c r="D2105">
        <v>1</v>
      </c>
      <c r="E2105">
        <v>1</v>
      </c>
      <c r="F2105">
        <v>1</v>
      </c>
      <c r="G2105" t="s">
        <v>954</v>
      </c>
      <c r="H2105">
        <v>3.06524E-2</v>
      </c>
      <c r="I2105">
        <v>9.6751500000000004E-2</v>
      </c>
      <c r="J2105">
        <v>0.209426</v>
      </c>
      <c r="K2105">
        <v>0.35223900000000002</v>
      </c>
      <c r="L2105">
        <v>0.52276500000000004</v>
      </c>
      <c r="M2105">
        <v>0.71741299999999997</v>
      </c>
      <c r="N2105">
        <v>0.94350800000000001</v>
      </c>
      <c r="O2105">
        <v>1.20035</v>
      </c>
      <c r="P2105">
        <v>1.4748000000000001</v>
      </c>
      <c r="Q2105">
        <v>1.75637</v>
      </c>
      <c r="R2105">
        <v>2.0385900000000001</v>
      </c>
      <c r="S2105">
        <v>2.3167200000000001</v>
      </c>
      <c r="T2105">
        <v>2.5870600000000001</v>
      </c>
      <c r="U2105">
        <v>2.8467199999999999</v>
      </c>
      <c r="V2105">
        <v>3.0935800000000002</v>
      </c>
      <c r="W2105">
        <v>3.32613</v>
      </c>
      <c r="X2105">
        <v>3.5434000000000001</v>
      </c>
      <c r="Y2105">
        <v>3.7448899999999998</v>
      </c>
      <c r="Z2105">
        <v>3.9304199999999998</v>
      </c>
      <c r="AA2105">
        <v>4.1001200000000004</v>
      </c>
      <c r="AB2105">
        <v>4.2543499999999996</v>
      </c>
      <c r="AC2105">
        <v>4.3936099999999998</v>
      </c>
      <c r="AD2105">
        <v>4.5185599999999999</v>
      </c>
      <c r="AE2105">
        <v>4.6299200000000003</v>
      </c>
      <c r="AF2105">
        <v>4.7285000000000004</v>
      </c>
      <c r="AG2105">
        <v>4.8151099999999998</v>
      </c>
      <c r="AH2105">
        <v>4.8905799999999999</v>
      </c>
      <c r="AI2105">
        <v>4.9557399999999996</v>
      </c>
      <c r="AJ2105">
        <v>5.02712</v>
      </c>
      <c r="AK2105">
        <v>5.1067400000000003</v>
      </c>
      <c r="AL2105">
        <v>5.2876799999999999</v>
      </c>
    </row>
    <row r="2106" spans="1:38" x14ac:dyDescent="0.3">
      <c r="A2106" t="s">
        <v>808</v>
      </c>
      <c r="B2106">
        <v>2</v>
      </c>
      <c r="C2106">
        <v>1995</v>
      </c>
      <c r="D2106">
        <v>1</v>
      </c>
      <c r="E2106">
        <v>1</v>
      </c>
      <c r="F2106">
        <v>1</v>
      </c>
      <c r="G2106" t="s">
        <v>955</v>
      </c>
      <c r="H2106">
        <v>0</v>
      </c>
      <c r="I2106" s="2">
        <v>7.8587300000000002E-6</v>
      </c>
      <c r="J2106">
        <v>6.0167700000000001E-4</v>
      </c>
      <c r="K2106">
        <v>1.8467000000000001E-2</v>
      </c>
      <c r="L2106">
        <v>0.18110399999999999</v>
      </c>
      <c r="M2106">
        <v>0.56129600000000002</v>
      </c>
      <c r="N2106">
        <v>0.85687599999999997</v>
      </c>
      <c r="O2106">
        <v>0.96616000000000002</v>
      </c>
      <c r="P2106">
        <v>0.99292499999999995</v>
      </c>
      <c r="Q2106">
        <v>0.99849399999999999</v>
      </c>
      <c r="R2106">
        <v>0.99964699999999995</v>
      </c>
      <c r="S2106">
        <v>0.99990599999999996</v>
      </c>
      <c r="T2106">
        <v>0.99997100000000005</v>
      </c>
      <c r="U2106">
        <v>0.99999000000000005</v>
      </c>
      <c r="V2106">
        <v>0.999996</v>
      </c>
      <c r="W2106">
        <v>0.99999800000000005</v>
      </c>
      <c r="X2106">
        <v>0.99999899999999997</v>
      </c>
      <c r="Y2106">
        <v>1</v>
      </c>
      <c r="Z2106">
        <v>1</v>
      </c>
      <c r="AA2106">
        <v>1</v>
      </c>
      <c r="AB2106">
        <v>1</v>
      </c>
      <c r="AC2106">
        <v>1</v>
      </c>
      <c r="AD2106">
        <v>1</v>
      </c>
      <c r="AE2106">
        <v>1</v>
      </c>
      <c r="AF2106">
        <v>1</v>
      </c>
      <c r="AG2106">
        <v>1</v>
      </c>
      <c r="AH2106">
        <v>1</v>
      </c>
      <c r="AI2106">
        <v>1</v>
      </c>
      <c r="AJ2106">
        <v>1</v>
      </c>
      <c r="AK2106">
        <v>1</v>
      </c>
      <c r="AL2106">
        <v>1</v>
      </c>
    </row>
    <row r="2107" spans="1:38" x14ac:dyDescent="0.3">
      <c r="A2107" t="s">
        <v>810</v>
      </c>
      <c r="B2107">
        <v>2</v>
      </c>
      <c r="C2107">
        <v>1995</v>
      </c>
      <c r="D2107">
        <v>1</v>
      </c>
      <c r="E2107">
        <v>1</v>
      </c>
      <c r="F2107">
        <v>1</v>
      </c>
      <c r="G2107" t="s">
        <v>956</v>
      </c>
      <c r="H2107">
        <v>3.3720800000000002E-2</v>
      </c>
      <c r="I2107">
        <v>0.121296</v>
      </c>
      <c r="J2107">
        <v>0.28170099999999998</v>
      </c>
      <c r="K2107">
        <v>0.46624500000000002</v>
      </c>
      <c r="L2107">
        <v>0.62582499999999996</v>
      </c>
      <c r="M2107">
        <v>0.78459199999999996</v>
      </c>
      <c r="N2107">
        <v>0.98081700000000005</v>
      </c>
      <c r="O2107">
        <v>1.22654</v>
      </c>
      <c r="P2107">
        <v>1.5083899999999999</v>
      </c>
      <c r="Q2107">
        <v>1.80887</v>
      </c>
      <c r="R2107">
        <v>2.1168499999999999</v>
      </c>
      <c r="S2107">
        <v>2.4258099999999998</v>
      </c>
      <c r="T2107">
        <v>2.7313499999999999</v>
      </c>
      <c r="U2107">
        <v>3.0301800000000001</v>
      </c>
      <c r="V2107">
        <v>3.3198099999999999</v>
      </c>
      <c r="W2107">
        <v>3.5984099999999999</v>
      </c>
      <c r="X2107">
        <v>3.8646500000000001</v>
      </c>
      <c r="Y2107">
        <v>4.1176899999999996</v>
      </c>
      <c r="Z2107">
        <v>4.3570399999999996</v>
      </c>
      <c r="AA2107">
        <v>4.5824999999999996</v>
      </c>
      <c r="AB2107">
        <v>4.7940800000000001</v>
      </c>
      <c r="AC2107">
        <v>4.9919500000000001</v>
      </c>
      <c r="AD2107">
        <v>5.1763899999999996</v>
      </c>
      <c r="AE2107">
        <v>5.3477300000000003</v>
      </c>
      <c r="AF2107">
        <v>5.5063500000000003</v>
      </c>
      <c r="AG2107">
        <v>5.6526899999999998</v>
      </c>
      <c r="AH2107">
        <v>5.78721</v>
      </c>
      <c r="AI2107">
        <v>5.91045</v>
      </c>
      <c r="AJ2107">
        <v>6.0212300000000001</v>
      </c>
      <c r="AK2107">
        <v>6.1207500000000001</v>
      </c>
      <c r="AL2107">
        <v>6.3448200000000003</v>
      </c>
    </row>
    <row r="2108" spans="1:38" x14ac:dyDescent="0.3">
      <c r="A2108" t="s">
        <v>808</v>
      </c>
      <c r="B2108">
        <v>3</v>
      </c>
      <c r="C2108">
        <v>1995</v>
      </c>
      <c r="D2108">
        <v>1</v>
      </c>
      <c r="E2108">
        <v>1</v>
      </c>
      <c r="F2108">
        <v>1</v>
      </c>
      <c r="G2108" t="s">
        <v>957</v>
      </c>
      <c r="H2108">
        <v>0</v>
      </c>
      <c r="I2108" s="2">
        <v>8.8442700000000004E-8</v>
      </c>
      <c r="J2108" s="2">
        <v>1.22943E-5</v>
      </c>
      <c r="K2108">
        <v>7.83664E-4</v>
      </c>
      <c r="L2108">
        <v>2.2161299999999998E-2</v>
      </c>
      <c r="M2108">
        <v>0.18355299999999999</v>
      </c>
      <c r="N2108">
        <v>0.53240299999999996</v>
      </c>
      <c r="O2108">
        <v>0.82188499999999998</v>
      </c>
      <c r="P2108">
        <v>0.94855699999999998</v>
      </c>
      <c r="Q2108">
        <v>0.98688699999999996</v>
      </c>
      <c r="R2108">
        <v>0.99668999999999996</v>
      </c>
      <c r="S2108">
        <v>0.99911000000000005</v>
      </c>
      <c r="T2108">
        <v>0.99973500000000004</v>
      </c>
      <c r="U2108">
        <v>0.99991099999999999</v>
      </c>
      <c r="V2108">
        <v>0.99996600000000002</v>
      </c>
      <c r="W2108">
        <v>0.99998500000000001</v>
      </c>
      <c r="X2108">
        <v>0.99999300000000002</v>
      </c>
      <c r="Y2108">
        <v>0.999996</v>
      </c>
      <c r="Z2108">
        <v>0.99999800000000005</v>
      </c>
      <c r="AA2108">
        <v>0.99999899999999997</v>
      </c>
      <c r="AB2108">
        <v>0.99999899999999997</v>
      </c>
      <c r="AC2108">
        <v>0.99999899999999997</v>
      </c>
      <c r="AD2108">
        <v>0.99999899999999997</v>
      </c>
      <c r="AE2108">
        <v>0.99999899999999997</v>
      </c>
      <c r="AF2108">
        <v>0.99999899999999997</v>
      </c>
      <c r="AG2108">
        <v>0.99999899999999997</v>
      </c>
      <c r="AH2108">
        <v>0.99999899999999997</v>
      </c>
      <c r="AI2108">
        <v>0.99999899999999997</v>
      </c>
      <c r="AJ2108">
        <v>0.99999899999999997</v>
      </c>
      <c r="AK2108">
        <v>1</v>
      </c>
      <c r="AL2108">
        <v>1</v>
      </c>
    </row>
    <row r="2109" spans="1:38" x14ac:dyDescent="0.3">
      <c r="A2109" t="s">
        <v>810</v>
      </c>
      <c r="B2109">
        <v>3</v>
      </c>
      <c r="C2109">
        <v>1995</v>
      </c>
      <c r="D2109">
        <v>1</v>
      </c>
      <c r="E2109">
        <v>1</v>
      </c>
      <c r="F2109">
        <v>1</v>
      </c>
      <c r="G2109" t="s">
        <v>958</v>
      </c>
      <c r="H2109">
        <v>3.8933599999999999E-2</v>
      </c>
      <c r="I2109">
        <v>0.133521</v>
      </c>
      <c r="J2109">
        <v>0.30696800000000002</v>
      </c>
      <c r="K2109">
        <v>0.53575499999999998</v>
      </c>
      <c r="L2109">
        <v>0.74839199999999995</v>
      </c>
      <c r="M2109">
        <v>0.91515100000000005</v>
      </c>
      <c r="N2109">
        <v>1.08142</v>
      </c>
      <c r="O2109">
        <v>1.2836099999999999</v>
      </c>
      <c r="P2109">
        <v>1.5329200000000001</v>
      </c>
      <c r="Q2109">
        <v>1.81759</v>
      </c>
      <c r="R2109">
        <v>2.11971</v>
      </c>
      <c r="S2109">
        <v>2.4267599999999998</v>
      </c>
      <c r="T2109">
        <v>2.7316799999999999</v>
      </c>
      <c r="U2109">
        <v>3.0303100000000001</v>
      </c>
      <c r="V2109">
        <v>3.3198699999999999</v>
      </c>
      <c r="W2109">
        <v>3.59843</v>
      </c>
      <c r="X2109">
        <v>3.8646699999999998</v>
      </c>
      <c r="Y2109">
        <v>4.1177000000000001</v>
      </c>
      <c r="Z2109">
        <v>4.3570500000000001</v>
      </c>
      <c r="AA2109">
        <v>4.5824999999999996</v>
      </c>
      <c r="AB2109">
        <v>4.7940800000000001</v>
      </c>
      <c r="AC2109">
        <v>4.9919500000000001</v>
      </c>
      <c r="AD2109">
        <v>5.1763899999999996</v>
      </c>
      <c r="AE2109">
        <v>5.3477300000000003</v>
      </c>
      <c r="AF2109">
        <v>5.5063500000000003</v>
      </c>
      <c r="AG2109">
        <v>5.6526899999999998</v>
      </c>
      <c r="AH2109">
        <v>5.78721</v>
      </c>
      <c r="AI2109">
        <v>5.91045</v>
      </c>
      <c r="AJ2109">
        <v>6.0212399999999997</v>
      </c>
      <c r="AK2109">
        <v>6.1207500000000001</v>
      </c>
      <c r="AL2109">
        <v>6.3448200000000003</v>
      </c>
    </row>
    <row r="2110" spans="1:38" x14ac:dyDescent="0.3">
      <c r="A2110" t="s">
        <v>808</v>
      </c>
      <c r="B2110">
        <v>4</v>
      </c>
      <c r="C2110">
        <v>1995</v>
      </c>
      <c r="D2110">
        <v>1</v>
      </c>
      <c r="E2110">
        <v>1</v>
      </c>
      <c r="F2110">
        <v>1</v>
      </c>
      <c r="G2110" t="s">
        <v>959</v>
      </c>
      <c r="H2110">
        <v>0</v>
      </c>
      <c r="I2110">
        <v>1.4546E-2</v>
      </c>
      <c r="J2110">
        <v>5.2434099999999997E-2</v>
      </c>
      <c r="K2110">
        <v>0.12701999999999999</v>
      </c>
      <c r="L2110">
        <v>0.246392</v>
      </c>
      <c r="M2110">
        <v>0.40070499999999998</v>
      </c>
      <c r="N2110">
        <v>0.56703700000000001</v>
      </c>
      <c r="O2110">
        <v>0.719503</v>
      </c>
      <c r="P2110">
        <v>0.838924</v>
      </c>
      <c r="Q2110">
        <v>0.91817899999999997</v>
      </c>
      <c r="R2110">
        <v>0.96258500000000002</v>
      </c>
      <c r="S2110">
        <v>0.98403700000000005</v>
      </c>
      <c r="T2110">
        <v>0.99336599999999997</v>
      </c>
      <c r="U2110">
        <v>0.99720600000000004</v>
      </c>
      <c r="V2110">
        <v>0.99876799999999999</v>
      </c>
      <c r="W2110">
        <v>0.999417</v>
      </c>
      <c r="X2110">
        <v>0.99969799999999998</v>
      </c>
      <c r="Y2110">
        <v>0.99982499999999996</v>
      </c>
      <c r="Z2110">
        <v>0.99988600000000005</v>
      </c>
      <c r="AA2110">
        <v>0.99991600000000003</v>
      </c>
      <c r="AB2110">
        <v>0.99993100000000001</v>
      </c>
      <c r="AC2110">
        <v>0.99993900000000002</v>
      </c>
      <c r="AD2110">
        <v>0.999942</v>
      </c>
      <c r="AE2110">
        <v>0.99994300000000003</v>
      </c>
      <c r="AF2110">
        <v>0.999942</v>
      </c>
      <c r="AG2110">
        <v>0.99994099999999997</v>
      </c>
      <c r="AH2110">
        <v>0.99993900000000002</v>
      </c>
      <c r="AI2110">
        <v>0.99993699999999996</v>
      </c>
      <c r="AJ2110">
        <v>0.99993600000000005</v>
      </c>
      <c r="AK2110">
        <v>0.99993799999999999</v>
      </c>
      <c r="AL2110">
        <v>0.99993900000000002</v>
      </c>
    </row>
    <row r="2111" spans="1:38" x14ac:dyDescent="0.3">
      <c r="A2111" t="s">
        <v>810</v>
      </c>
      <c r="B2111">
        <v>4</v>
      </c>
      <c r="C2111">
        <v>1995</v>
      </c>
      <c r="D2111">
        <v>1</v>
      </c>
      <c r="E2111">
        <v>1</v>
      </c>
      <c r="F2111">
        <v>1</v>
      </c>
      <c r="G2111" t="s">
        <v>960</v>
      </c>
      <c r="H2111">
        <v>1.5474399999999999E-2</v>
      </c>
      <c r="I2111">
        <v>6.9767399999999993E-2</v>
      </c>
      <c r="J2111">
        <v>0.17798900000000001</v>
      </c>
      <c r="K2111">
        <v>0.32710400000000001</v>
      </c>
      <c r="L2111">
        <v>0.518293</v>
      </c>
      <c r="M2111">
        <v>0.74444600000000005</v>
      </c>
      <c r="N2111">
        <v>0.99751900000000004</v>
      </c>
      <c r="O2111">
        <v>1.2695000000000001</v>
      </c>
      <c r="P2111">
        <v>1.5532699999999999</v>
      </c>
      <c r="Q2111">
        <v>1.84406</v>
      </c>
      <c r="R2111">
        <v>2.1398999999999999</v>
      </c>
      <c r="S2111">
        <v>2.43912</v>
      </c>
      <c r="T2111">
        <v>2.73847</v>
      </c>
      <c r="U2111">
        <v>3.0338799999999999</v>
      </c>
      <c r="V2111">
        <v>3.3217500000000002</v>
      </c>
      <c r="W2111">
        <v>3.5994600000000001</v>
      </c>
      <c r="X2111">
        <v>3.8652500000000001</v>
      </c>
      <c r="Y2111">
        <v>4.1180500000000002</v>
      </c>
      <c r="Z2111">
        <v>4.3572699999999998</v>
      </c>
      <c r="AA2111">
        <v>4.5826500000000001</v>
      </c>
      <c r="AB2111">
        <v>4.7941799999999999</v>
      </c>
      <c r="AC2111">
        <v>4.9920299999999997</v>
      </c>
      <c r="AD2111">
        <v>5.17645</v>
      </c>
      <c r="AE2111">
        <v>5.3477699999999997</v>
      </c>
      <c r="AF2111">
        <v>5.5063899999999997</v>
      </c>
      <c r="AG2111">
        <v>5.6527200000000004</v>
      </c>
      <c r="AH2111">
        <v>5.7872399999999997</v>
      </c>
      <c r="AI2111">
        <v>5.9104799999999997</v>
      </c>
      <c r="AJ2111">
        <v>6.0212500000000002</v>
      </c>
      <c r="AK2111">
        <v>6.1207599999999998</v>
      </c>
      <c r="AL2111">
        <v>6.3448099999999998</v>
      </c>
    </row>
    <row r="2112" spans="1:38" x14ac:dyDescent="0.3">
      <c r="A2112" t="s">
        <v>808</v>
      </c>
      <c r="B2112">
        <v>5</v>
      </c>
      <c r="C2112">
        <v>1995</v>
      </c>
      <c r="D2112">
        <v>1</v>
      </c>
      <c r="E2112">
        <v>1</v>
      </c>
      <c r="F2112">
        <v>1</v>
      </c>
      <c r="G2112" t="s">
        <v>961</v>
      </c>
      <c r="H2112">
        <v>0</v>
      </c>
      <c r="I2112">
        <v>1.4546E-2</v>
      </c>
      <c r="J2112">
        <v>5.2434099999999997E-2</v>
      </c>
      <c r="K2112">
        <v>0.12701999999999999</v>
      </c>
      <c r="L2112">
        <v>0.246392</v>
      </c>
      <c r="M2112">
        <v>0.40070499999999998</v>
      </c>
      <c r="N2112">
        <v>0.56703700000000001</v>
      </c>
      <c r="O2112">
        <v>0.719503</v>
      </c>
      <c r="P2112">
        <v>0.838924</v>
      </c>
      <c r="Q2112">
        <v>0.91817899999999997</v>
      </c>
      <c r="R2112">
        <v>0.96258500000000002</v>
      </c>
      <c r="S2112">
        <v>0.98403700000000005</v>
      </c>
      <c r="T2112">
        <v>0.99336599999999997</v>
      </c>
      <c r="U2112">
        <v>0.99720600000000004</v>
      </c>
      <c r="V2112">
        <v>0.99876799999999999</v>
      </c>
      <c r="W2112">
        <v>0.999417</v>
      </c>
      <c r="X2112">
        <v>0.99969799999999998</v>
      </c>
      <c r="Y2112">
        <v>0.99982499999999996</v>
      </c>
      <c r="Z2112">
        <v>0.99988600000000005</v>
      </c>
      <c r="AA2112">
        <v>0.99991600000000003</v>
      </c>
      <c r="AB2112">
        <v>0.99993100000000001</v>
      </c>
      <c r="AC2112">
        <v>0.99993900000000002</v>
      </c>
      <c r="AD2112">
        <v>0.999942</v>
      </c>
      <c r="AE2112">
        <v>0.99994300000000003</v>
      </c>
      <c r="AF2112">
        <v>0.999942</v>
      </c>
      <c r="AG2112">
        <v>0.99994099999999997</v>
      </c>
      <c r="AH2112">
        <v>0.99993900000000002</v>
      </c>
      <c r="AI2112">
        <v>0.99993699999999996</v>
      </c>
      <c r="AJ2112">
        <v>0.99993600000000005</v>
      </c>
      <c r="AK2112">
        <v>0.99993799999999999</v>
      </c>
      <c r="AL2112">
        <v>0.99993900000000002</v>
      </c>
    </row>
    <row r="2113" spans="1:38" x14ac:dyDescent="0.3">
      <c r="A2113" t="s">
        <v>810</v>
      </c>
      <c r="B2113">
        <v>5</v>
      </c>
      <c r="C2113">
        <v>1995</v>
      </c>
      <c r="D2113">
        <v>1</v>
      </c>
      <c r="E2113">
        <v>1</v>
      </c>
      <c r="F2113">
        <v>1</v>
      </c>
      <c r="G2113" t="s">
        <v>962</v>
      </c>
      <c r="H2113">
        <v>1.5474399999999999E-2</v>
      </c>
      <c r="I2113">
        <v>6.9767399999999993E-2</v>
      </c>
      <c r="J2113">
        <v>0.17798900000000001</v>
      </c>
      <c r="K2113">
        <v>0.32710400000000001</v>
      </c>
      <c r="L2113">
        <v>0.518293</v>
      </c>
      <c r="M2113">
        <v>0.74444600000000005</v>
      </c>
      <c r="N2113">
        <v>0.99751900000000004</v>
      </c>
      <c r="O2113">
        <v>1.2695000000000001</v>
      </c>
      <c r="P2113">
        <v>1.5532699999999999</v>
      </c>
      <c r="Q2113">
        <v>1.84406</v>
      </c>
      <c r="R2113">
        <v>2.1398999999999999</v>
      </c>
      <c r="S2113">
        <v>2.43912</v>
      </c>
      <c r="T2113">
        <v>2.73847</v>
      </c>
      <c r="U2113">
        <v>3.0338799999999999</v>
      </c>
      <c r="V2113">
        <v>3.3217500000000002</v>
      </c>
      <c r="W2113">
        <v>3.5994600000000001</v>
      </c>
      <c r="X2113">
        <v>3.8652500000000001</v>
      </c>
      <c r="Y2113">
        <v>4.1180500000000002</v>
      </c>
      <c r="Z2113">
        <v>4.3572699999999998</v>
      </c>
      <c r="AA2113">
        <v>4.5826500000000001</v>
      </c>
      <c r="AB2113">
        <v>4.7941799999999999</v>
      </c>
      <c r="AC2113">
        <v>4.9920299999999997</v>
      </c>
      <c r="AD2113">
        <v>5.17645</v>
      </c>
      <c r="AE2113">
        <v>5.3477699999999997</v>
      </c>
      <c r="AF2113">
        <v>5.5063899999999997</v>
      </c>
      <c r="AG2113">
        <v>5.6527200000000004</v>
      </c>
      <c r="AH2113">
        <v>5.7872399999999997</v>
      </c>
      <c r="AI2113">
        <v>5.9104799999999997</v>
      </c>
      <c r="AJ2113">
        <v>6.0212500000000002</v>
      </c>
      <c r="AK2113">
        <v>6.1207599999999998</v>
      </c>
      <c r="AL2113">
        <v>6.3448099999999998</v>
      </c>
    </row>
    <row r="2114" spans="1:38" x14ac:dyDescent="0.3">
      <c r="A2114" t="s">
        <v>808</v>
      </c>
      <c r="B2114">
        <v>6</v>
      </c>
      <c r="C2114">
        <v>1995</v>
      </c>
      <c r="D2114">
        <v>1</v>
      </c>
      <c r="E2114">
        <v>1</v>
      </c>
      <c r="F2114">
        <v>1</v>
      </c>
      <c r="G2114" t="s">
        <v>963</v>
      </c>
      <c r="H2114">
        <v>0</v>
      </c>
      <c r="I2114">
        <v>8.1927300000000005E-3</v>
      </c>
      <c r="J2114">
        <v>4.5186499999999998E-2</v>
      </c>
      <c r="K2114">
        <v>0.13944300000000001</v>
      </c>
      <c r="L2114">
        <v>0.308392</v>
      </c>
      <c r="M2114">
        <v>0.52603599999999995</v>
      </c>
      <c r="N2114">
        <v>0.73426400000000003</v>
      </c>
      <c r="O2114">
        <v>0.88197599999999998</v>
      </c>
      <c r="P2114">
        <v>0.95832899999999999</v>
      </c>
      <c r="Q2114">
        <v>0.98764399999999997</v>
      </c>
      <c r="R2114">
        <v>0.99662799999999996</v>
      </c>
      <c r="S2114">
        <v>0.99904000000000004</v>
      </c>
      <c r="T2114">
        <v>0.99965599999999999</v>
      </c>
      <c r="U2114">
        <v>0.99981500000000001</v>
      </c>
      <c r="V2114">
        <v>0.99985800000000002</v>
      </c>
      <c r="W2114">
        <v>0.99987099999999995</v>
      </c>
      <c r="X2114">
        <v>0.99987400000000004</v>
      </c>
      <c r="Y2114">
        <v>0.99987599999999999</v>
      </c>
      <c r="Z2114">
        <v>0.99987599999999999</v>
      </c>
      <c r="AA2114">
        <v>0.99987599999999999</v>
      </c>
      <c r="AB2114">
        <v>0.99987599999999999</v>
      </c>
      <c r="AC2114">
        <v>0.99987599999999999</v>
      </c>
      <c r="AD2114">
        <v>0.99987599999999999</v>
      </c>
      <c r="AE2114">
        <v>0.99987599999999999</v>
      </c>
      <c r="AF2114">
        <v>0.99987599999999999</v>
      </c>
      <c r="AG2114">
        <v>0.99987599999999999</v>
      </c>
      <c r="AH2114">
        <v>0.99987599999999999</v>
      </c>
      <c r="AI2114">
        <v>0.99987599999999999</v>
      </c>
      <c r="AJ2114">
        <v>0.99987599999999999</v>
      </c>
      <c r="AK2114">
        <v>0.99987599999999999</v>
      </c>
      <c r="AL2114">
        <v>0.99987700000000002</v>
      </c>
    </row>
    <row r="2115" spans="1:38" x14ac:dyDescent="0.3">
      <c r="A2115" t="s">
        <v>810</v>
      </c>
      <c r="B2115">
        <v>6</v>
      </c>
      <c r="C2115">
        <v>1995</v>
      </c>
      <c r="D2115">
        <v>1</v>
      </c>
      <c r="E2115">
        <v>1</v>
      </c>
      <c r="F2115">
        <v>1</v>
      </c>
      <c r="G2115" t="s">
        <v>964</v>
      </c>
      <c r="H2115">
        <v>1.8754E-2</v>
      </c>
      <c r="I2115">
        <v>7.7080899999999994E-2</v>
      </c>
      <c r="J2115">
        <v>0.18803</v>
      </c>
      <c r="K2115">
        <v>0.33777800000000002</v>
      </c>
      <c r="L2115">
        <v>0.52639899999999995</v>
      </c>
      <c r="M2115">
        <v>0.74613799999999997</v>
      </c>
      <c r="N2115">
        <v>0.98876200000000003</v>
      </c>
      <c r="O2115">
        <v>1.2482899999999999</v>
      </c>
      <c r="P2115">
        <v>1.5241400000000001</v>
      </c>
      <c r="Q2115">
        <v>1.8163100000000001</v>
      </c>
      <c r="R2115">
        <v>2.11965</v>
      </c>
      <c r="S2115">
        <v>2.4267599999999998</v>
      </c>
      <c r="T2115">
        <v>2.7316600000000002</v>
      </c>
      <c r="U2115">
        <v>3.0302899999999999</v>
      </c>
      <c r="V2115">
        <v>3.3198500000000002</v>
      </c>
      <c r="W2115">
        <v>3.59842</v>
      </c>
      <c r="X2115">
        <v>3.8646600000000002</v>
      </c>
      <c r="Y2115">
        <v>4.1177000000000001</v>
      </c>
      <c r="Z2115">
        <v>4.3570399999999996</v>
      </c>
      <c r="AA2115">
        <v>4.5824999999999996</v>
      </c>
      <c r="AB2115">
        <v>4.7940800000000001</v>
      </c>
      <c r="AC2115">
        <v>4.9919500000000001</v>
      </c>
      <c r="AD2115">
        <v>5.1763899999999996</v>
      </c>
      <c r="AE2115">
        <v>5.3477300000000003</v>
      </c>
      <c r="AF2115">
        <v>5.5063500000000003</v>
      </c>
      <c r="AG2115">
        <v>5.6526899999999998</v>
      </c>
      <c r="AH2115">
        <v>5.78721</v>
      </c>
      <c r="AI2115">
        <v>5.91045</v>
      </c>
      <c r="AJ2115">
        <v>6.0212300000000001</v>
      </c>
      <c r="AK2115">
        <v>6.1207500000000001</v>
      </c>
      <c r="AL2115">
        <v>6.3448200000000003</v>
      </c>
    </row>
    <row r="2116" spans="1:38" x14ac:dyDescent="0.3">
      <c r="A2116" t="s">
        <v>806</v>
      </c>
      <c r="B2116" t="s">
        <v>103</v>
      </c>
      <c r="C2116">
        <v>1996</v>
      </c>
      <c r="D2116">
        <v>1</v>
      </c>
      <c r="E2116">
        <v>1</v>
      </c>
      <c r="F2116">
        <v>1</v>
      </c>
      <c r="G2116" t="s">
        <v>965</v>
      </c>
      <c r="H2116">
        <v>0</v>
      </c>
      <c r="I2116">
        <v>0</v>
      </c>
      <c r="J2116">
        <v>0</v>
      </c>
      <c r="K2116">
        <v>0</v>
      </c>
      <c r="L2116">
        <v>3.2867899999999999E-2</v>
      </c>
      <c r="M2116">
        <v>0.16573599999999999</v>
      </c>
      <c r="N2116">
        <v>0.463362</v>
      </c>
      <c r="O2116">
        <v>0.85394599999999998</v>
      </c>
      <c r="P2116">
        <v>1.2412700000000001</v>
      </c>
      <c r="Q2116">
        <v>1.5986</v>
      </c>
      <c r="R2116">
        <v>1.93425</v>
      </c>
      <c r="S2116">
        <v>2.2574200000000002</v>
      </c>
      <c r="T2116">
        <v>2.57179</v>
      </c>
      <c r="U2116">
        <v>2.8776199999999998</v>
      </c>
      <c r="V2116">
        <v>3.1738200000000001</v>
      </c>
      <c r="W2116">
        <v>3.45905</v>
      </c>
      <c r="X2116">
        <v>3.7321300000000002</v>
      </c>
      <c r="Y2116">
        <v>3.9921799999999998</v>
      </c>
      <c r="Z2116">
        <v>4.2386100000000004</v>
      </c>
      <c r="AA2116">
        <v>4.4711499999999997</v>
      </c>
      <c r="AB2116">
        <v>4.68973</v>
      </c>
      <c r="AC2116">
        <v>4.8944900000000002</v>
      </c>
      <c r="AD2116">
        <v>5.0856399999999997</v>
      </c>
      <c r="AE2116">
        <v>5.2635199999999998</v>
      </c>
      <c r="AF2116">
        <v>5.4284699999999999</v>
      </c>
      <c r="AG2116">
        <v>5.5809100000000003</v>
      </c>
      <c r="AH2116">
        <v>5.7212899999999998</v>
      </c>
      <c r="AI2116">
        <v>5.8501099999999999</v>
      </c>
      <c r="AJ2116">
        <v>5.9679200000000003</v>
      </c>
      <c r="AK2116">
        <v>6.0720400000000003</v>
      </c>
      <c r="AL2116">
        <v>6.3067099999999998</v>
      </c>
    </row>
    <row r="2117" spans="1:38" x14ac:dyDescent="0.3">
      <c r="A2117" t="s">
        <v>808</v>
      </c>
      <c r="B2117">
        <v>1</v>
      </c>
      <c r="C2117">
        <v>1996</v>
      </c>
      <c r="D2117">
        <v>1</v>
      </c>
      <c r="E2117">
        <v>1</v>
      </c>
      <c r="F2117">
        <v>1</v>
      </c>
      <c r="G2117" t="s">
        <v>966</v>
      </c>
      <c r="H2117">
        <v>0</v>
      </c>
      <c r="I2117">
        <v>3.3128300000000001E-3</v>
      </c>
      <c r="J2117">
        <v>4.8035599999999998E-2</v>
      </c>
      <c r="K2117">
        <v>0.22831399999999999</v>
      </c>
      <c r="L2117">
        <v>0.55937400000000004</v>
      </c>
      <c r="M2117">
        <v>0.84764200000000001</v>
      </c>
      <c r="N2117">
        <v>0.961391</v>
      </c>
      <c r="O2117">
        <v>0.96040499999999995</v>
      </c>
      <c r="P2117">
        <v>0.91160200000000002</v>
      </c>
      <c r="Q2117">
        <v>0.84170299999999998</v>
      </c>
      <c r="R2117">
        <v>0.76340200000000003</v>
      </c>
      <c r="S2117">
        <v>0.68457900000000005</v>
      </c>
      <c r="T2117">
        <v>0.60999300000000001</v>
      </c>
      <c r="U2117">
        <v>0.542134</v>
      </c>
      <c r="V2117">
        <v>0.48196499999999998</v>
      </c>
      <c r="W2117">
        <v>0.42951499999999998</v>
      </c>
      <c r="X2117">
        <v>0.384297</v>
      </c>
      <c r="Y2117">
        <v>0.345582</v>
      </c>
      <c r="Z2117">
        <v>0.31256899999999999</v>
      </c>
      <c r="AA2117">
        <v>0.28447099999999997</v>
      </c>
      <c r="AB2117">
        <v>0.26057200000000003</v>
      </c>
      <c r="AC2117">
        <v>0.240235</v>
      </c>
      <c r="AD2117">
        <v>0.222914</v>
      </c>
      <c r="AE2117">
        <v>0.20814299999999999</v>
      </c>
      <c r="AF2117">
        <v>0.19553100000000001</v>
      </c>
      <c r="AG2117">
        <v>0.184751</v>
      </c>
      <c r="AH2117">
        <v>0.17552599999999999</v>
      </c>
      <c r="AI2117">
        <v>0.167631</v>
      </c>
      <c r="AJ2117">
        <v>0.160278</v>
      </c>
      <c r="AK2117">
        <v>0.153307</v>
      </c>
      <c r="AL2117">
        <v>0.138575</v>
      </c>
    </row>
    <row r="2118" spans="1:38" x14ac:dyDescent="0.3">
      <c r="A2118" t="s">
        <v>810</v>
      </c>
      <c r="B2118">
        <v>1</v>
      </c>
      <c r="C2118">
        <v>1996</v>
      </c>
      <c r="D2118">
        <v>1</v>
      </c>
      <c r="E2118">
        <v>1</v>
      </c>
      <c r="F2118">
        <v>1</v>
      </c>
      <c r="G2118" t="s">
        <v>967</v>
      </c>
      <c r="H2118">
        <v>3.06524E-2</v>
      </c>
      <c r="I2118">
        <v>9.6751500000000004E-2</v>
      </c>
      <c r="J2118">
        <v>0.209426</v>
      </c>
      <c r="K2118">
        <v>0.35223900000000002</v>
      </c>
      <c r="L2118">
        <v>0.52276500000000004</v>
      </c>
      <c r="M2118">
        <v>0.71741299999999997</v>
      </c>
      <c r="N2118">
        <v>0.94350800000000001</v>
      </c>
      <c r="O2118">
        <v>1.20035</v>
      </c>
      <c r="P2118">
        <v>1.4748000000000001</v>
      </c>
      <c r="Q2118">
        <v>1.75637</v>
      </c>
      <c r="R2118">
        <v>2.0385900000000001</v>
      </c>
      <c r="S2118">
        <v>2.3167200000000001</v>
      </c>
      <c r="T2118">
        <v>2.5870600000000001</v>
      </c>
      <c r="U2118">
        <v>2.8467199999999999</v>
      </c>
      <c r="V2118">
        <v>3.0935800000000002</v>
      </c>
      <c r="W2118">
        <v>3.32613</v>
      </c>
      <c r="X2118">
        <v>3.5434000000000001</v>
      </c>
      <c r="Y2118">
        <v>3.7448899999999998</v>
      </c>
      <c r="Z2118">
        <v>3.9304199999999998</v>
      </c>
      <c r="AA2118">
        <v>4.1001200000000004</v>
      </c>
      <c r="AB2118">
        <v>4.2543499999999996</v>
      </c>
      <c r="AC2118">
        <v>4.3936099999999998</v>
      </c>
      <c r="AD2118">
        <v>4.5185599999999999</v>
      </c>
      <c r="AE2118">
        <v>4.6299200000000003</v>
      </c>
      <c r="AF2118">
        <v>4.7285000000000004</v>
      </c>
      <c r="AG2118">
        <v>4.8151099999999998</v>
      </c>
      <c r="AH2118">
        <v>4.8905799999999999</v>
      </c>
      <c r="AI2118">
        <v>4.9557399999999996</v>
      </c>
      <c r="AJ2118">
        <v>5.02712</v>
      </c>
      <c r="AK2118">
        <v>5.1067400000000003</v>
      </c>
      <c r="AL2118">
        <v>5.2876799999999999</v>
      </c>
    </row>
    <row r="2119" spans="1:38" x14ac:dyDescent="0.3">
      <c r="A2119" t="s">
        <v>808</v>
      </c>
      <c r="B2119">
        <v>2</v>
      </c>
      <c r="C2119">
        <v>1996</v>
      </c>
      <c r="D2119">
        <v>1</v>
      </c>
      <c r="E2119">
        <v>1</v>
      </c>
      <c r="F2119">
        <v>1</v>
      </c>
      <c r="G2119" t="s">
        <v>968</v>
      </c>
      <c r="H2119">
        <v>0</v>
      </c>
      <c r="I2119" s="2">
        <v>7.8587300000000002E-6</v>
      </c>
      <c r="J2119">
        <v>6.0167700000000001E-4</v>
      </c>
      <c r="K2119">
        <v>1.8467000000000001E-2</v>
      </c>
      <c r="L2119">
        <v>0.18110399999999999</v>
      </c>
      <c r="M2119">
        <v>0.56129600000000002</v>
      </c>
      <c r="N2119">
        <v>0.85687599999999997</v>
      </c>
      <c r="O2119">
        <v>0.96616000000000002</v>
      </c>
      <c r="P2119">
        <v>0.99292499999999995</v>
      </c>
      <c r="Q2119">
        <v>0.99849399999999999</v>
      </c>
      <c r="R2119">
        <v>0.99964699999999995</v>
      </c>
      <c r="S2119">
        <v>0.99990599999999996</v>
      </c>
      <c r="T2119">
        <v>0.99997100000000005</v>
      </c>
      <c r="U2119">
        <v>0.99999000000000005</v>
      </c>
      <c r="V2119">
        <v>0.999996</v>
      </c>
      <c r="W2119">
        <v>0.99999800000000005</v>
      </c>
      <c r="X2119">
        <v>0.99999899999999997</v>
      </c>
      <c r="Y2119">
        <v>1</v>
      </c>
      <c r="Z2119">
        <v>1</v>
      </c>
      <c r="AA2119">
        <v>1</v>
      </c>
      <c r="AB2119">
        <v>1</v>
      </c>
      <c r="AC2119">
        <v>1</v>
      </c>
      <c r="AD2119">
        <v>1</v>
      </c>
      <c r="AE2119">
        <v>1</v>
      </c>
      <c r="AF2119">
        <v>1</v>
      </c>
      <c r="AG2119">
        <v>1</v>
      </c>
      <c r="AH2119">
        <v>1</v>
      </c>
      <c r="AI2119">
        <v>1</v>
      </c>
      <c r="AJ2119">
        <v>1</v>
      </c>
      <c r="AK2119">
        <v>1</v>
      </c>
      <c r="AL2119">
        <v>1</v>
      </c>
    </row>
    <row r="2120" spans="1:38" x14ac:dyDescent="0.3">
      <c r="A2120" t="s">
        <v>810</v>
      </c>
      <c r="B2120">
        <v>2</v>
      </c>
      <c r="C2120">
        <v>1996</v>
      </c>
      <c r="D2120">
        <v>1</v>
      </c>
      <c r="E2120">
        <v>1</v>
      </c>
      <c r="F2120">
        <v>1</v>
      </c>
      <c r="G2120" t="s">
        <v>969</v>
      </c>
      <c r="H2120">
        <v>3.3720800000000002E-2</v>
      </c>
      <c r="I2120">
        <v>0.121296</v>
      </c>
      <c r="J2120">
        <v>0.28170099999999998</v>
      </c>
      <c r="K2120">
        <v>0.46624500000000002</v>
      </c>
      <c r="L2120">
        <v>0.62582499999999996</v>
      </c>
      <c r="M2120">
        <v>0.78459199999999996</v>
      </c>
      <c r="N2120">
        <v>0.98081700000000005</v>
      </c>
      <c r="O2120">
        <v>1.22654</v>
      </c>
      <c r="P2120">
        <v>1.5083899999999999</v>
      </c>
      <c r="Q2120">
        <v>1.80887</v>
      </c>
      <c r="R2120">
        <v>2.1168499999999999</v>
      </c>
      <c r="S2120">
        <v>2.4258099999999998</v>
      </c>
      <c r="T2120">
        <v>2.7313499999999999</v>
      </c>
      <c r="U2120">
        <v>3.0301800000000001</v>
      </c>
      <c r="V2120">
        <v>3.3198099999999999</v>
      </c>
      <c r="W2120">
        <v>3.5984099999999999</v>
      </c>
      <c r="X2120">
        <v>3.8646500000000001</v>
      </c>
      <c r="Y2120">
        <v>4.1176899999999996</v>
      </c>
      <c r="Z2120">
        <v>4.3570399999999996</v>
      </c>
      <c r="AA2120">
        <v>4.5824999999999996</v>
      </c>
      <c r="AB2120">
        <v>4.7940800000000001</v>
      </c>
      <c r="AC2120">
        <v>4.9919500000000001</v>
      </c>
      <c r="AD2120">
        <v>5.1763899999999996</v>
      </c>
      <c r="AE2120">
        <v>5.3477300000000003</v>
      </c>
      <c r="AF2120">
        <v>5.5063500000000003</v>
      </c>
      <c r="AG2120">
        <v>5.6526899999999998</v>
      </c>
      <c r="AH2120">
        <v>5.78721</v>
      </c>
      <c r="AI2120">
        <v>5.91045</v>
      </c>
      <c r="AJ2120">
        <v>6.0212300000000001</v>
      </c>
      <c r="AK2120">
        <v>6.1207500000000001</v>
      </c>
      <c r="AL2120">
        <v>6.3448200000000003</v>
      </c>
    </row>
    <row r="2121" spans="1:38" x14ac:dyDescent="0.3">
      <c r="A2121" t="s">
        <v>808</v>
      </c>
      <c r="B2121">
        <v>3</v>
      </c>
      <c r="C2121">
        <v>1996</v>
      </c>
      <c r="D2121">
        <v>1</v>
      </c>
      <c r="E2121">
        <v>1</v>
      </c>
      <c r="F2121">
        <v>1</v>
      </c>
      <c r="G2121" t="s">
        <v>970</v>
      </c>
      <c r="H2121">
        <v>0</v>
      </c>
      <c r="I2121" s="2">
        <v>8.8442700000000004E-8</v>
      </c>
      <c r="J2121" s="2">
        <v>1.22943E-5</v>
      </c>
      <c r="K2121">
        <v>7.83664E-4</v>
      </c>
      <c r="L2121">
        <v>2.2161299999999998E-2</v>
      </c>
      <c r="M2121">
        <v>0.18355299999999999</v>
      </c>
      <c r="N2121">
        <v>0.53240299999999996</v>
      </c>
      <c r="O2121">
        <v>0.82188499999999998</v>
      </c>
      <c r="P2121">
        <v>0.94855699999999998</v>
      </c>
      <c r="Q2121">
        <v>0.98688699999999996</v>
      </c>
      <c r="R2121">
        <v>0.99668999999999996</v>
      </c>
      <c r="S2121">
        <v>0.99911000000000005</v>
      </c>
      <c r="T2121">
        <v>0.99973500000000004</v>
      </c>
      <c r="U2121">
        <v>0.99991099999999999</v>
      </c>
      <c r="V2121">
        <v>0.99996600000000002</v>
      </c>
      <c r="W2121">
        <v>0.99998500000000001</v>
      </c>
      <c r="X2121">
        <v>0.99999300000000002</v>
      </c>
      <c r="Y2121">
        <v>0.999996</v>
      </c>
      <c r="Z2121">
        <v>0.99999800000000005</v>
      </c>
      <c r="AA2121">
        <v>0.99999899999999997</v>
      </c>
      <c r="AB2121">
        <v>0.99999899999999997</v>
      </c>
      <c r="AC2121">
        <v>0.99999899999999997</v>
      </c>
      <c r="AD2121">
        <v>0.99999899999999997</v>
      </c>
      <c r="AE2121">
        <v>0.99999899999999997</v>
      </c>
      <c r="AF2121">
        <v>0.99999899999999997</v>
      </c>
      <c r="AG2121">
        <v>0.99999899999999997</v>
      </c>
      <c r="AH2121">
        <v>0.99999899999999997</v>
      </c>
      <c r="AI2121">
        <v>0.99999899999999997</v>
      </c>
      <c r="AJ2121">
        <v>0.99999899999999997</v>
      </c>
      <c r="AK2121">
        <v>1</v>
      </c>
      <c r="AL2121">
        <v>1</v>
      </c>
    </row>
    <row r="2122" spans="1:38" x14ac:dyDescent="0.3">
      <c r="A2122" t="s">
        <v>810</v>
      </c>
      <c r="B2122">
        <v>3</v>
      </c>
      <c r="C2122">
        <v>1996</v>
      </c>
      <c r="D2122">
        <v>1</v>
      </c>
      <c r="E2122">
        <v>1</v>
      </c>
      <c r="F2122">
        <v>1</v>
      </c>
      <c r="G2122" t="s">
        <v>971</v>
      </c>
      <c r="H2122">
        <v>3.8933599999999999E-2</v>
      </c>
      <c r="I2122">
        <v>0.133521</v>
      </c>
      <c r="J2122">
        <v>0.30696800000000002</v>
      </c>
      <c r="K2122">
        <v>0.53575499999999998</v>
      </c>
      <c r="L2122">
        <v>0.74839199999999995</v>
      </c>
      <c r="M2122">
        <v>0.91515100000000005</v>
      </c>
      <c r="N2122">
        <v>1.08142</v>
      </c>
      <c r="O2122">
        <v>1.2836099999999999</v>
      </c>
      <c r="P2122">
        <v>1.5329200000000001</v>
      </c>
      <c r="Q2122">
        <v>1.81759</v>
      </c>
      <c r="R2122">
        <v>2.11971</v>
      </c>
      <c r="S2122">
        <v>2.4267599999999998</v>
      </c>
      <c r="T2122">
        <v>2.7316799999999999</v>
      </c>
      <c r="U2122">
        <v>3.0303100000000001</v>
      </c>
      <c r="V2122">
        <v>3.3198699999999999</v>
      </c>
      <c r="W2122">
        <v>3.59843</v>
      </c>
      <c r="X2122">
        <v>3.8646699999999998</v>
      </c>
      <c r="Y2122">
        <v>4.1177000000000001</v>
      </c>
      <c r="Z2122">
        <v>4.3570500000000001</v>
      </c>
      <c r="AA2122">
        <v>4.5824999999999996</v>
      </c>
      <c r="AB2122">
        <v>4.7940800000000001</v>
      </c>
      <c r="AC2122">
        <v>4.9919500000000001</v>
      </c>
      <c r="AD2122">
        <v>5.1763899999999996</v>
      </c>
      <c r="AE2122">
        <v>5.3477300000000003</v>
      </c>
      <c r="AF2122">
        <v>5.5063500000000003</v>
      </c>
      <c r="AG2122">
        <v>5.6526899999999998</v>
      </c>
      <c r="AH2122">
        <v>5.78721</v>
      </c>
      <c r="AI2122">
        <v>5.91045</v>
      </c>
      <c r="AJ2122">
        <v>6.0212399999999997</v>
      </c>
      <c r="AK2122">
        <v>6.1207500000000001</v>
      </c>
      <c r="AL2122">
        <v>6.3448200000000003</v>
      </c>
    </row>
    <row r="2123" spans="1:38" x14ac:dyDescent="0.3">
      <c r="A2123" t="s">
        <v>808</v>
      </c>
      <c r="B2123">
        <v>4</v>
      </c>
      <c r="C2123">
        <v>1996</v>
      </c>
      <c r="D2123">
        <v>1</v>
      </c>
      <c r="E2123">
        <v>1</v>
      </c>
      <c r="F2123">
        <v>1</v>
      </c>
      <c r="G2123" t="s">
        <v>972</v>
      </c>
      <c r="H2123">
        <v>0</v>
      </c>
      <c r="I2123">
        <v>1.4546E-2</v>
      </c>
      <c r="J2123">
        <v>5.2434099999999997E-2</v>
      </c>
      <c r="K2123">
        <v>0.12701999999999999</v>
      </c>
      <c r="L2123">
        <v>0.246392</v>
      </c>
      <c r="M2123">
        <v>0.40070499999999998</v>
      </c>
      <c r="N2123">
        <v>0.56703700000000001</v>
      </c>
      <c r="O2123">
        <v>0.719503</v>
      </c>
      <c r="P2123">
        <v>0.838924</v>
      </c>
      <c r="Q2123">
        <v>0.91817899999999997</v>
      </c>
      <c r="R2123">
        <v>0.96258500000000002</v>
      </c>
      <c r="S2123">
        <v>0.98403700000000005</v>
      </c>
      <c r="T2123">
        <v>0.99336599999999997</v>
      </c>
      <c r="U2123">
        <v>0.99720600000000004</v>
      </c>
      <c r="V2123">
        <v>0.99876799999999999</v>
      </c>
      <c r="W2123">
        <v>0.999417</v>
      </c>
      <c r="X2123">
        <v>0.99969799999999998</v>
      </c>
      <c r="Y2123">
        <v>0.99982499999999996</v>
      </c>
      <c r="Z2123">
        <v>0.99988600000000005</v>
      </c>
      <c r="AA2123">
        <v>0.99991600000000003</v>
      </c>
      <c r="AB2123">
        <v>0.99993100000000001</v>
      </c>
      <c r="AC2123">
        <v>0.99993900000000002</v>
      </c>
      <c r="AD2123">
        <v>0.999942</v>
      </c>
      <c r="AE2123">
        <v>0.99994300000000003</v>
      </c>
      <c r="AF2123">
        <v>0.999942</v>
      </c>
      <c r="AG2123">
        <v>0.99994099999999997</v>
      </c>
      <c r="AH2123">
        <v>0.99993900000000002</v>
      </c>
      <c r="AI2123">
        <v>0.99993699999999996</v>
      </c>
      <c r="AJ2123">
        <v>0.99993600000000005</v>
      </c>
      <c r="AK2123">
        <v>0.99993799999999999</v>
      </c>
      <c r="AL2123">
        <v>0.99993900000000002</v>
      </c>
    </row>
    <row r="2124" spans="1:38" x14ac:dyDescent="0.3">
      <c r="A2124" t="s">
        <v>810</v>
      </c>
      <c r="B2124">
        <v>4</v>
      </c>
      <c r="C2124">
        <v>1996</v>
      </c>
      <c r="D2124">
        <v>1</v>
      </c>
      <c r="E2124">
        <v>1</v>
      </c>
      <c r="F2124">
        <v>1</v>
      </c>
      <c r="G2124" t="s">
        <v>973</v>
      </c>
      <c r="H2124">
        <v>1.5474399999999999E-2</v>
      </c>
      <c r="I2124">
        <v>6.9767399999999993E-2</v>
      </c>
      <c r="J2124">
        <v>0.17798900000000001</v>
      </c>
      <c r="K2124">
        <v>0.32710400000000001</v>
      </c>
      <c r="L2124">
        <v>0.518293</v>
      </c>
      <c r="M2124">
        <v>0.74444600000000005</v>
      </c>
      <c r="N2124">
        <v>0.99751900000000004</v>
      </c>
      <c r="O2124">
        <v>1.2695000000000001</v>
      </c>
      <c r="P2124">
        <v>1.5532699999999999</v>
      </c>
      <c r="Q2124">
        <v>1.84406</v>
      </c>
      <c r="R2124">
        <v>2.1398999999999999</v>
      </c>
      <c r="S2124">
        <v>2.43912</v>
      </c>
      <c r="T2124">
        <v>2.73847</v>
      </c>
      <c r="U2124">
        <v>3.0338799999999999</v>
      </c>
      <c r="V2124">
        <v>3.3217500000000002</v>
      </c>
      <c r="W2124">
        <v>3.5994600000000001</v>
      </c>
      <c r="X2124">
        <v>3.8652500000000001</v>
      </c>
      <c r="Y2124">
        <v>4.1180500000000002</v>
      </c>
      <c r="Z2124">
        <v>4.3572699999999998</v>
      </c>
      <c r="AA2124">
        <v>4.5826500000000001</v>
      </c>
      <c r="AB2124">
        <v>4.7941799999999999</v>
      </c>
      <c r="AC2124">
        <v>4.9920299999999997</v>
      </c>
      <c r="AD2124">
        <v>5.17645</v>
      </c>
      <c r="AE2124">
        <v>5.3477699999999997</v>
      </c>
      <c r="AF2124">
        <v>5.5063899999999997</v>
      </c>
      <c r="AG2124">
        <v>5.6527200000000004</v>
      </c>
      <c r="AH2124">
        <v>5.7872399999999997</v>
      </c>
      <c r="AI2124">
        <v>5.9104799999999997</v>
      </c>
      <c r="AJ2124">
        <v>6.0212500000000002</v>
      </c>
      <c r="AK2124">
        <v>6.1207599999999998</v>
      </c>
      <c r="AL2124">
        <v>6.3448099999999998</v>
      </c>
    </row>
    <row r="2125" spans="1:38" x14ac:dyDescent="0.3">
      <c r="A2125" t="s">
        <v>808</v>
      </c>
      <c r="B2125">
        <v>5</v>
      </c>
      <c r="C2125">
        <v>1996</v>
      </c>
      <c r="D2125">
        <v>1</v>
      </c>
      <c r="E2125">
        <v>1</v>
      </c>
      <c r="F2125">
        <v>1</v>
      </c>
      <c r="G2125" t="s">
        <v>974</v>
      </c>
      <c r="H2125">
        <v>0</v>
      </c>
      <c r="I2125">
        <v>1.4546E-2</v>
      </c>
      <c r="J2125">
        <v>5.2434099999999997E-2</v>
      </c>
      <c r="K2125">
        <v>0.12701999999999999</v>
      </c>
      <c r="L2125">
        <v>0.246392</v>
      </c>
      <c r="M2125">
        <v>0.40070499999999998</v>
      </c>
      <c r="N2125">
        <v>0.56703700000000001</v>
      </c>
      <c r="O2125">
        <v>0.719503</v>
      </c>
      <c r="P2125">
        <v>0.838924</v>
      </c>
      <c r="Q2125">
        <v>0.91817899999999997</v>
      </c>
      <c r="R2125">
        <v>0.96258500000000002</v>
      </c>
      <c r="S2125">
        <v>0.98403700000000005</v>
      </c>
      <c r="T2125">
        <v>0.99336599999999997</v>
      </c>
      <c r="U2125">
        <v>0.99720600000000004</v>
      </c>
      <c r="V2125">
        <v>0.99876799999999999</v>
      </c>
      <c r="W2125">
        <v>0.999417</v>
      </c>
      <c r="X2125">
        <v>0.99969799999999998</v>
      </c>
      <c r="Y2125">
        <v>0.99982499999999996</v>
      </c>
      <c r="Z2125">
        <v>0.99988600000000005</v>
      </c>
      <c r="AA2125">
        <v>0.99991600000000003</v>
      </c>
      <c r="AB2125">
        <v>0.99993100000000001</v>
      </c>
      <c r="AC2125">
        <v>0.99993900000000002</v>
      </c>
      <c r="AD2125">
        <v>0.999942</v>
      </c>
      <c r="AE2125">
        <v>0.99994300000000003</v>
      </c>
      <c r="AF2125">
        <v>0.999942</v>
      </c>
      <c r="AG2125">
        <v>0.99994099999999997</v>
      </c>
      <c r="AH2125">
        <v>0.99993900000000002</v>
      </c>
      <c r="AI2125">
        <v>0.99993699999999996</v>
      </c>
      <c r="AJ2125">
        <v>0.99993600000000005</v>
      </c>
      <c r="AK2125">
        <v>0.99993799999999999</v>
      </c>
      <c r="AL2125">
        <v>0.99993900000000002</v>
      </c>
    </row>
    <row r="2126" spans="1:38" x14ac:dyDescent="0.3">
      <c r="A2126" t="s">
        <v>810</v>
      </c>
      <c r="B2126">
        <v>5</v>
      </c>
      <c r="C2126">
        <v>1996</v>
      </c>
      <c r="D2126">
        <v>1</v>
      </c>
      <c r="E2126">
        <v>1</v>
      </c>
      <c r="F2126">
        <v>1</v>
      </c>
      <c r="G2126" t="s">
        <v>975</v>
      </c>
      <c r="H2126">
        <v>1.5474399999999999E-2</v>
      </c>
      <c r="I2126">
        <v>6.9767399999999993E-2</v>
      </c>
      <c r="J2126">
        <v>0.17798900000000001</v>
      </c>
      <c r="K2126">
        <v>0.32710400000000001</v>
      </c>
      <c r="L2126">
        <v>0.518293</v>
      </c>
      <c r="M2126">
        <v>0.74444600000000005</v>
      </c>
      <c r="N2126">
        <v>0.99751900000000004</v>
      </c>
      <c r="O2126">
        <v>1.2695000000000001</v>
      </c>
      <c r="P2126">
        <v>1.5532699999999999</v>
      </c>
      <c r="Q2126">
        <v>1.84406</v>
      </c>
      <c r="R2126">
        <v>2.1398999999999999</v>
      </c>
      <c r="S2126">
        <v>2.43912</v>
      </c>
      <c r="T2126">
        <v>2.73847</v>
      </c>
      <c r="U2126">
        <v>3.0338799999999999</v>
      </c>
      <c r="V2126">
        <v>3.3217500000000002</v>
      </c>
      <c r="W2126">
        <v>3.5994600000000001</v>
      </c>
      <c r="X2126">
        <v>3.8652500000000001</v>
      </c>
      <c r="Y2126">
        <v>4.1180500000000002</v>
      </c>
      <c r="Z2126">
        <v>4.3572699999999998</v>
      </c>
      <c r="AA2126">
        <v>4.5826500000000001</v>
      </c>
      <c r="AB2126">
        <v>4.7941799999999999</v>
      </c>
      <c r="AC2126">
        <v>4.9920299999999997</v>
      </c>
      <c r="AD2126">
        <v>5.17645</v>
      </c>
      <c r="AE2126">
        <v>5.3477699999999997</v>
      </c>
      <c r="AF2126">
        <v>5.5063899999999997</v>
      </c>
      <c r="AG2126">
        <v>5.6527200000000004</v>
      </c>
      <c r="AH2126">
        <v>5.7872399999999997</v>
      </c>
      <c r="AI2126">
        <v>5.9104799999999997</v>
      </c>
      <c r="AJ2126">
        <v>6.0212500000000002</v>
      </c>
      <c r="AK2126">
        <v>6.1207599999999998</v>
      </c>
      <c r="AL2126">
        <v>6.3448099999999998</v>
      </c>
    </row>
    <row r="2127" spans="1:38" x14ac:dyDescent="0.3">
      <c r="A2127" t="s">
        <v>808</v>
      </c>
      <c r="B2127">
        <v>6</v>
      </c>
      <c r="C2127">
        <v>1996</v>
      </c>
      <c r="D2127">
        <v>1</v>
      </c>
      <c r="E2127">
        <v>1</v>
      </c>
      <c r="F2127">
        <v>1</v>
      </c>
      <c r="G2127" t="s">
        <v>976</v>
      </c>
      <c r="H2127">
        <v>0</v>
      </c>
      <c r="I2127">
        <v>8.1927300000000005E-3</v>
      </c>
      <c r="J2127">
        <v>4.5186499999999998E-2</v>
      </c>
      <c r="K2127">
        <v>0.13944300000000001</v>
      </c>
      <c r="L2127">
        <v>0.308392</v>
      </c>
      <c r="M2127">
        <v>0.52603599999999995</v>
      </c>
      <c r="N2127">
        <v>0.73426400000000003</v>
      </c>
      <c r="O2127">
        <v>0.88197599999999998</v>
      </c>
      <c r="P2127">
        <v>0.95832899999999999</v>
      </c>
      <c r="Q2127">
        <v>0.98764399999999997</v>
      </c>
      <c r="R2127">
        <v>0.99662799999999996</v>
      </c>
      <c r="S2127">
        <v>0.99904000000000004</v>
      </c>
      <c r="T2127">
        <v>0.99965599999999999</v>
      </c>
      <c r="U2127">
        <v>0.99981500000000001</v>
      </c>
      <c r="V2127">
        <v>0.99985800000000002</v>
      </c>
      <c r="W2127">
        <v>0.99987099999999995</v>
      </c>
      <c r="X2127">
        <v>0.99987400000000004</v>
      </c>
      <c r="Y2127">
        <v>0.99987599999999999</v>
      </c>
      <c r="Z2127">
        <v>0.99987599999999999</v>
      </c>
      <c r="AA2127">
        <v>0.99987599999999999</v>
      </c>
      <c r="AB2127">
        <v>0.99987599999999999</v>
      </c>
      <c r="AC2127">
        <v>0.99987599999999999</v>
      </c>
      <c r="AD2127">
        <v>0.99987599999999999</v>
      </c>
      <c r="AE2127">
        <v>0.99987599999999999</v>
      </c>
      <c r="AF2127">
        <v>0.99987599999999999</v>
      </c>
      <c r="AG2127">
        <v>0.99987599999999999</v>
      </c>
      <c r="AH2127">
        <v>0.99987599999999999</v>
      </c>
      <c r="AI2127">
        <v>0.99987599999999999</v>
      </c>
      <c r="AJ2127">
        <v>0.99987599999999999</v>
      </c>
      <c r="AK2127">
        <v>0.99987599999999999</v>
      </c>
      <c r="AL2127">
        <v>0.99987700000000002</v>
      </c>
    </row>
    <row r="2128" spans="1:38" x14ac:dyDescent="0.3">
      <c r="A2128" t="s">
        <v>810</v>
      </c>
      <c r="B2128">
        <v>6</v>
      </c>
      <c r="C2128">
        <v>1996</v>
      </c>
      <c r="D2128">
        <v>1</v>
      </c>
      <c r="E2128">
        <v>1</v>
      </c>
      <c r="F2128">
        <v>1</v>
      </c>
      <c r="G2128" t="s">
        <v>977</v>
      </c>
      <c r="H2128">
        <v>1.8754E-2</v>
      </c>
      <c r="I2128">
        <v>7.7080899999999994E-2</v>
      </c>
      <c r="J2128">
        <v>0.18803</v>
      </c>
      <c r="K2128">
        <v>0.33777800000000002</v>
      </c>
      <c r="L2128">
        <v>0.52639899999999995</v>
      </c>
      <c r="M2128">
        <v>0.74613799999999997</v>
      </c>
      <c r="N2128">
        <v>0.98876200000000003</v>
      </c>
      <c r="O2128">
        <v>1.2482899999999999</v>
      </c>
      <c r="P2128">
        <v>1.5241400000000001</v>
      </c>
      <c r="Q2128">
        <v>1.8163100000000001</v>
      </c>
      <c r="R2128">
        <v>2.11965</v>
      </c>
      <c r="S2128">
        <v>2.4267599999999998</v>
      </c>
      <c r="T2128">
        <v>2.7316600000000002</v>
      </c>
      <c r="U2128">
        <v>3.0302899999999999</v>
      </c>
      <c r="V2128">
        <v>3.3198500000000002</v>
      </c>
      <c r="W2128">
        <v>3.59842</v>
      </c>
      <c r="X2128">
        <v>3.8646600000000002</v>
      </c>
      <c r="Y2128">
        <v>4.1177000000000001</v>
      </c>
      <c r="Z2128">
        <v>4.3570399999999996</v>
      </c>
      <c r="AA2128">
        <v>4.5824999999999996</v>
      </c>
      <c r="AB2128">
        <v>4.7940800000000001</v>
      </c>
      <c r="AC2128">
        <v>4.9919500000000001</v>
      </c>
      <c r="AD2128">
        <v>5.1763899999999996</v>
      </c>
      <c r="AE2128">
        <v>5.3477300000000003</v>
      </c>
      <c r="AF2128">
        <v>5.5063500000000003</v>
      </c>
      <c r="AG2128">
        <v>5.6526899999999998</v>
      </c>
      <c r="AH2128">
        <v>5.78721</v>
      </c>
      <c r="AI2128">
        <v>5.91045</v>
      </c>
      <c r="AJ2128">
        <v>6.0212300000000001</v>
      </c>
      <c r="AK2128">
        <v>6.1207500000000001</v>
      </c>
      <c r="AL2128">
        <v>6.3448200000000003</v>
      </c>
    </row>
    <row r="2129" spans="1:38" x14ac:dyDescent="0.3">
      <c r="A2129" t="s">
        <v>806</v>
      </c>
      <c r="B2129" t="s">
        <v>103</v>
      </c>
      <c r="C2129">
        <v>1997</v>
      </c>
      <c r="D2129">
        <v>1</v>
      </c>
      <c r="E2129">
        <v>1</v>
      </c>
      <c r="F2129">
        <v>1</v>
      </c>
      <c r="G2129" t="s">
        <v>978</v>
      </c>
      <c r="H2129">
        <v>0</v>
      </c>
      <c r="I2129">
        <v>0</v>
      </c>
      <c r="J2129">
        <v>0</v>
      </c>
      <c r="K2129">
        <v>0</v>
      </c>
      <c r="L2129">
        <v>3.2867899999999999E-2</v>
      </c>
      <c r="M2129">
        <v>0.16573599999999999</v>
      </c>
      <c r="N2129">
        <v>0.463362</v>
      </c>
      <c r="O2129">
        <v>0.85394599999999998</v>
      </c>
      <c r="P2129">
        <v>1.2412700000000001</v>
      </c>
      <c r="Q2129">
        <v>1.5986</v>
      </c>
      <c r="R2129">
        <v>1.93425</v>
      </c>
      <c r="S2129">
        <v>2.2574200000000002</v>
      </c>
      <c r="T2129">
        <v>2.57179</v>
      </c>
      <c r="U2129">
        <v>2.8776199999999998</v>
      </c>
      <c r="V2129">
        <v>3.1738200000000001</v>
      </c>
      <c r="W2129">
        <v>3.45905</v>
      </c>
      <c r="X2129">
        <v>3.7321300000000002</v>
      </c>
      <c r="Y2129">
        <v>3.9921799999999998</v>
      </c>
      <c r="Z2129">
        <v>4.2386100000000004</v>
      </c>
      <c r="AA2129">
        <v>4.4711499999999997</v>
      </c>
      <c r="AB2129">
        <v>4.68973</v>
      </c>
      <c r="AC2129">
        <v>4.8944900000000002</v>
      </c>
      <c r="AD2129">
        <v>5.0856399999999997</v>
      </c>
      <c r="AE2129">
        <v>5.2635199999999998</v>
      </c>
      <c r="AF2129">
        <v>5.4284699999999999</v>
      </c>
      <c r="AG2129">
        <v>5.5809100000000003</v>
      </c>
      <c r="AH2129">
        <v>5.7212899999999998</v>
      </c>
      <c r="AI2129">
        <v>5.8501099999999999</v>
      </c>
      <c r="AJ2129">
        <v>5.9679200000000003</v>
      </c>
      <c r="AK2129">
        <v>6.0720400000000003</v>
      </c>
      <c r="AL2129">
        <v>6.3067099999999998</v>
      </c>
    </row>
    <row r="2130" spans="1:38" x14ac:dyDescent="0.3">
      <c r="A2130" t="s">
        <v>808</v>
      </c>
      <c r="B2130">
        <v>1</v>
      </c>
      <c r="C2130">
        <v>1997</v>
      </c>
      <c r="D2130">
        <v>1</v>
      </c>
      <c r="E2130">
        <v>1</v>
      </c>
      <c r="F2130">
        <v>1</v>
      </c>
      <c r="G2130" t="s">
        <v>979</v>
      </c>
      <c r="H2130">
        <v>0</v>
      </c>
      <c r="I2130">
        <v>3.3128300000000001E-3</v>
      </c>
      <c r="J2130">
        <v>4.8035599999999998E-2</v>
      </c>
      <c r="K2130">
        <v>0.22831399999999999</v>
      </c>
      <c r="L2130">
        <v>0.55937400000000004</v>
      </c>
      <c r="M2130">
        <v>0.84764200000000001</v>
      </c>
      <c r="N2130">
        <v>0.961391</v>
      </c>
      <c r="O2130">
        <v>0.96040499999999995</v>
      </c>
      <c r="P2130">
        <v>0.91160200000000002</v>
      </c>
      <c r="Q2130">
        <v>0.84170299999999998</v>
      </c>
      <c r="R2130">
        <v>0.76340200000000003</v>
      </c>
      <c r="S2130">
        <v>0.68457900000000005</v>
      </c>
      <c r="T2130">
        <v>0.60999300000000001</v>
      </c>
      <c r="U2130">
        <v>0.542134</v>
      </c>
      <c r="V2130">
        <v>0.48196499999999998</v>
      </c>
      <c r="W2130">
        <v>0.42951499999999998</v>
      </c>
      <c r="X2130">
        <v>0.384297</v>
      </c>
      <c r="Y2130">
        <v>0.345582</v>
      </c>
      <c r="Z2130">
        <v>0.31256899999999999</v>
      </c>
      <c r="AA2130">
        <v>0.28447099999999997</v>
      </c>
      <c r="AB2130">
        <v>0.26057200000000003</v>
      </c>
      <c r="AC2130">
        <v>0.240235</v>
      </c>
      <c r="AD2130">
        <v>0.222914</v>
      </c>
      <c r="AE2130">
        <v>0.20814299999999999</v>
      </c>
      <c r="AF2130">
        <v>0.19553100000000001</v>
      </c>
      <c r="AG2130">
        <v>0.184751</v>
      </c>
      <c r="AH2130">
        <v>0.17552599999999999</v>
      </c>
      <c r="AI2130">
        <v>0.167631</v>
      </c>
      <c r="AJ2130">
        <v>0.160278</v>
      </c>
      <c r="AK2130">
        <v>0.153307</v>
      </c>
      <c r="AL2130">
        <v>0.138575</v>
      </c>
    </row>
    <row r="2131" spans="1:38" x14ac:dyDescent="0.3">
      <c r="A2131" t="s">
        <v>810</v>
      </c>
      <c r="B2131">
        <v>1</v>
      </c>
      <c r="C2131">
        <v>1997</v>
      </c>
      <c r="D2131">
        <v>1</v>
      </c>
      <c r="E2131">
        <v>1</v>
      </c>
      <c r="F2131">
        <v>1</v>
      </c>
      <c r="G2131" t="s">
        <v>980</v>
      </c>
      <c r="H2131">
        <v>3.06524E-2</v>
      </c>
      <c r="I2131">
        <v>9.6751500000000004E-2</v>
      </c>
      <c r="J2131">
        <v>0.209426</v>
      </c>
      <c r="K2131">
        <v>0.35223900000000002</v>
      </c>
      <c r="L2131">
        <v>0.52276500000000004</v>
      </c>
      <c r="M2131">
        <v>0.71741299999999997</v>
      </c>
      <c r="N2131">
        <v>0.94350800000000001</v>
      </c>
      <c r="O2131">
        <v>1.20035</v>
      </c>
      <c r="P2131">
        <v>1.4748000000000001</v>
      </c>
      <c r="Q2131">
        <v>1.75637</v>
      </c>
      <c r="R2131">
        <v>2.0385900000000001</v>
      </c>
      <c r="S2131">
        <v>2.3167200000000001</v>
      </c>
      <c r="T2131">
        <v>2.5870600000000001</v>
      </c>
      <c r="U2131">
        <v>2.8467199999999999</v>
      </c>
      <c r="V2131">
        <v>3.0935800000000002</v>
      </c>
      <c r="W2131">
        <v>3.32613</v>
      </c>
      <c r="X2131">
        <v>3.5434000000000001</v>
      </c>
      <c r="Y2131">
        <v>3.7448899999999998</v>
      </c>
      <c r="Z2131">
        <v>3.9304199999999998</v>
      </c>
      <c r="AA2131">
        <v>4.1001200000000004</v>
      </c>
      <c r="AB2131">
        <v>4.2543499999999996</v>
      </c>
      <c r="AC2131">
        <v>4.3936099999999998</v>
      </c>
      <c r="AD2131">
        <v>4.5185599999999999</v>
      </c>
      <c r="AE2131">
        <v>4.6299200000000003</v>
      </c>
      <c r="AF2131">
        <v>4.7285000000000004</v>
      </c>
      <c r="AG2131">
        <v>4.8151099999999998</v>
      </c>
      <c r="AH2131">
        <v>4.8905799999999999</v>
      </c>
      <c r="AI2131">
        <v>4.9557399999999996</v>
      </c>
      <c r="AJ2131">
        <v>5.02712</v>
      </c>
      <c r="AK2131">
        <v>5.1067400000000003</v>
      </c>
      <c r="AL2131">
        <v>5.2876799999999999</v>
      </c>
    </row>
    <row r="2132" spans="1:38" x14ac:dyDescent="0.3">
      <c r="A2132" t="s">
        <v>808</v>
      </c>
      <c r="B2132">
        <v>2</v>
      </c>
      <c r="C2132">
        <v>1997</v>
      </c>
      <c r="D2132">
        <v>1</v>
      </c>
      <c r="E2132">
        <v>1</v>
      </c>
      <c r="F2132">
        <v>1</v>
      </c>
      <c r="G2132" t="s">
        <v>981</v>
      </c>
      <c r="H2132">
        <v>0</v>
      </c>
      <c r="I2132" s="2">
        <v>7.8587300000000002E-6</v>
      </c>
      <c r="J2132">
        <v>6.0167700000000001E-4</v>
      </c>
      <c r="K2132">
        <v>1.8467000000000001E-2</v>
      </c>
      <c r="L2132">
        <v>0.18110399999999999</v>
      </c>
      <c r="M2132">
        <v>0.56129600000000002</v>
      </c>
      <c r="N2132">
        <v>0.85687599999999997</v>
      </c>
      <c r="O2132">
        <v>0.96616000000000002</v>
      </c>
      <c r="P2132">
        <v>0.99292499999999995</v>
      </c>
      <c r="Q2132">
        <v>0.99849399999999999</v>
      </c>
      <c r="R2132">
        <v>0.99964699999999995</v>
      </c>
      <c r="S2132">
        <v>0.99990599999999996</v>
      </c>
      <c r="T2132">
        <v>0.99997100000000005</v>
      </c>
      <c r="U2132">
        <v>0.99999000000000005</v>
      </c>
      <c r="V2132">
        <v>0.999996</v>
      </c>
      <c r="W2132">
        <v>0.99999800000000005</v>
      </c>
      <c r="X2132">
        <v>0.99999899999999997</v>
      </c>
      <c r="Y2132">
        <v>1</v>
      </c>
      <c r="Z2132">
        <v>1</v>
      </c>
      <c r="AA2132">
        <v>1</v>
      </c>
      <c r="AB2132">
        <v>1</v>
      </c>
      <c r="AC2132">
        <v>1</v>
      </c>
      <c r="AD2132">
        <v>1</v>
      </c>
      <c r="AE2132">
        <v>1</v>
      </c>
      <c r="AF2132">
        <v>1</v>
      </c>
      <c r="AG2132">
        <v>1</v>
      </c>
      <c r="AH2132">
        <v>1</v>
      </c>
      <c r="AI2132">
        <v>1</v>
      </c>
      <c r="AJ2132">
        <v>1</v>
      </c>
      <c r="AK2132">
        <v>1</v>
      </c>
      <c r="AL2132">
        <v>1</v>
      </c>
    </row>
    <row r="2133" spans="1:38" x14ac:dyDescent="0.3">
      <c r="A2133" t="s">
        <v>810</v>
      </c>
      <c r="B2133">
        <v>2</v>
      </c>
      <c r="C2133">
        <v>1997</v>
      </c>
      <c r="D2133">
        <v>1</v>
      </c>
      <c r="E2133">
        <v>1</v>
      </c>
      <c r="F2133">
        <v>1</v>
      </c>
      <c r="G2133" t="s">
        <v>982</v>
      </c>
      <c r="H2133">
        <v>3.3720800000000002E-2</v>
      </c>
      <c r="I2133">
        <v>0.121296</v>
      </c>
      <c r="J2133">
        <v>0.28170099999999998</v>
      </c>
      <c r="K2133">
        <v>0.46624500000000002</v>
      </c>
      <c r="L2133">
        <v>0.62582499999999996</v>
      </c>
      <c r="M2133">
        <v>0.78459199999999996</v>
      </c>
      <c r="N2133">
        <v>0.98081700000000005</v>
      </c>
      <c r="O2133">
        <v>1.22654</v>
      </c>
      <c r="P2133">
        <v>1.5083899999999999</v>
      </c>
      <c r="Q2133">
        <v>1.80887</v>
      </c>
      <c r="R2133">
        <v>2.1168499999999999</v>
      </c>
      <c r="S2133">
        <v>2.4258099999999998</v>
      </c>
      <c r="T2133">
        <v>2.7313499999999999</v>
      </c>
      <c r="U2133">
        <v>3.0301800000000001</v>
      </c>
      <c r="V2133">
        <v>3.3198099999999999</v>
      </c>
      <c r="W2133">
        <v>3.5984099999999999</v>
      </c>
      <c r="X2133">
        <v>3.8646500000000001</v>
      </c>
      <c r="Y2133">
        <v>4.1176899999999996</v>
      </c>
      <c r="Z2133">
        <v>4.3570399999999996</v>
      </c>
      <c r="AA2133">
        <v>4.5824999999999996</v>
      </c>
      <c r="AB2133">
        <v>4.7940800000000001</v>
      </c>
      <c r="AC2133">
        <v>4.9919500000000001</v>
      </c>
      <c r="AD2133">
        <v>5.1763899999999996</v>
      </c>
      <c r="AE2133">
        <v>5.3477300000000003</v>
      </c>
      <c r="AF2133">
        <v>5.5063500000000003</v>
      </c>
      <c r="AG2133">
        <v>5.6526899999999998</v>
      </c>
      <c r="AH2133">
        <v>5.78721</v>
      </c>
      <c r="AI2133">
        <v>5.91045</v>
      </c>
      <c r="AJ2133">
        <v>6.0212300000000001</v>
      </c>
      <c r="AK2133">
        <v>6.1207500000000001</v>
      </c>
      <c r="AL2133">
        <v>6.3448200000000003</v>
      </c>
    </row>
    <row r="2134" spans="1:38" x14ac:dyDescent="0.3">
      <c r="A2134" t="s">
        <v>808</v>
      </c>
      <c r="B2134">
        <v>3</v>
      </c>
      <c r="C2134">
        <v>1997</v>
      </c>
      <c r="D2134">
        <v>1</v>
      </c>
      <c r="E2134">
        <v>1</v>
      </c>
      <c r="F2134">
        <v>1</v>
      </c>
      <c r="G2134" t="s">
        <v>983</v>
      </c>
      <c r="H2134">
        <v>0</v>
      </c>
      <c r="I2134" s="2">
        <v>8.8442700000000004E-8</v>
      </c>
      <c r="J2134" s="2">
        <v>1.22943E-5</v>
      </c>
      <c r="K2134">
        <v>7.83664E-4</v>
      </c>
      <c r="L2134">
        <v>2.2161299999999998E-2</v>
      </c>
      <c r="M2134">
        <v>0.18355299999999999</v>
      </c>
      <c r="N2134">
        <v>0.53240299999999996</v>
      </c>
      <c r="O2134">
        <v>0.82188499999999998</v>
      </c>
      <c r="P2134">
        <v>0.94855699999999998</v>
      </c>
      <c r="Q2134">
        <v>0.98688699999999996</v>
      </c>
      <c r="R2134">
        <v>0.99668999999999996</v>
      </c>
      <c r="S2134">
        <v>0.99911000000000005</v>
      </c>
      <c r="T2134">
        <v>0.99973500000000004</v>
      </c>
      <c r="U2134">
        <v>0.99991099999999999</v>
      </c>
      <c r="V2134">
        <v>0.99996600000000002</v>
      </c>
      <c r="W2134">
        <v>0.99998500000000001</v>
      </c>
      <c r="X2134">
        <v>0.99999300000000002</v>
      </c>
      <c r="Y2134">
        <v>0.999996</v>
      </c>
      <c r="Z2134">
        <v>0.99999800000000005</v>
      </c>
      <c r="AA2134">
        <v>0.99999899999999997</v>
      </c>
      <c r="AB2134">
        <v>0.99999899999999997</v>
      </c>
      <c r="AC2134">
        <v>0.99999899999999997</v>
      </c>
      <c r="AD2134">
        <v>0.99999899999999997</v>
      </c>
      <c r="AE2134">
        <v>0.99999899999999997</v>
      </c>
      <c r="AF2134">
        <v>0.99999899999999997</v>
      </c>
      <c r="AG2134">
        <v>0.99999899999999997</v>
      </c>
      <c r="AH2134">
        <v>0.99999899999999997</v>
      </c>
      <c r="AI2134">
        <v>0.99999899999999997</v>
      </c>
      <c r="AJ2134">
        <v>0.99999899999999997</v>
      </c>
      <c r="AK2134">
        <v>1</v>
      </c>
      <c r="AL2134">
        <v>1</v>
      </c>
    </row>
    <row r="2135" spans="1:38" x14ac:dyDescent="0.3">
      <c r="A2135" t="s">
        <v>810</v>
      </c>
      <c r="B2135">
        <v>3</v>
      </c>
      <c r="C2135">
        <v>1997</v>
      </c>
      <c r="D2135">
        <v>1</v>
      </c>
      <c r="E2135">
        <v>1</v>
      </c>
      <c r="F2135">
        <v>1</v>
      </c>
      <c r="G2135" t="s">
        <v>984</v>
      </c>
      <c r="H2135">
        <v>3.8933599999999999E-2</v>
      </c>
      <c r="I2135">
        <v>0.133521</v>
      </c>
      <c r="J2135">
        <v>0.30696800000000002</v>
      </c>
      <c r="K2135">
        <v>0.53575499999999998</v>
      </c>
      <c r="L2135">
        <v>0.74839199999999995</v>
      </c>
      <c r="M2135">
        <v>0.91515100000000005</v>
      </c>
      <c r="N2135">
        <v>1.08142</v>
      </c>
      <c r="O2135">
        <v>1.2836099999999999</v>
      </c>
      <c r="P2135">
        <v>1.5329200000000001</v>
      </c>
      <c r="Q2135">
        <v>1.81759</v>
      </c>
      <c r="R2135">
        <v>2.11971</v>
      </c>
      <c r="S2135">
        <v>2.4267599999999998</v>
      </c>
      <c r="T2135">
        <v>2.7316799999999999</v>
      </c>
      <c r="U2135">
        <v>3.0303100000000001</v>
      </c>
      <c r="V2135">
        <v>3.3198699999999999</v>
      </c>
      <c r="W2135">
        <v>3.59843</v>
      </c>
      <c r="X2135">
        <v>3.8646699999999998</v>
      </c>
      <c r="Y2135">
        <v>4.1177000000000001</v>
      </c>
      <c r="Z2135">
        <v>4.3570500000000001</v>
      </c>
      <c r="AA2135">
        <v>4.5824999999999996</v>
      </c>
      <c r="AB2135">
        <v>4.7940800000000001</v>
      </c>
      <c r="AC2135">
        <v>4.9919500000000001</v>
      </c>
      <c r="AD2135">
        <v>5.1763899999999996</v>
      </c>
      <c r="AE2135">
        <v>5.3477300000000003</v>
      </c>
      <c r="AF2135">
        <v>5.5063500000000003</v>
      </c>
      <c r="AG2135">
        <v>5.6526899999999998</v>
      </c>
      <c r="AH2135">
        <v>5.78721</v>
      </c>
      <c r="AI2135">
        <v>5.91045</v>
      </c>
      <c r="AJ2135">
        <v>6.0212399999999997</v>
      </c>
      <c r="AK2135">
        <v>6.1207500000000001</v>
      </c>
      <c r="AL2135">
        <v>6.3448200000000003</v>
      </c>
    </row>
    <row r="2136" spans="1:38" x14ac:dyDescent="0.3">
      <c r="A2136" t="s">
        <v>808</v>
      </c>
      <c r="B2136">
        <v>4</v>
      </c>
      <c r="C2136">
        <v>1997</v>
      </c>
      <c r="D2136">
        <v>1</v>
      </c>
      <c r="E2136">
        <v>1</v>
      </c>
      <c r="F2136">
        <v>1</v>
      </c>
      <c r="G2136" t="s">
        <v>985</v>
      </c>
      <c r="H2136">
        <v>0</v>
      </c>
      <c r="I2136">
        <v>1.4546E-2</v>
      </c>
      <c r="J2136">
        <v>5.2434099999999997E-2</v>
      </c>
      <c r="K2136">
        <v>0.12701999999999999</v>
      </c>
      <c r="L2136">
        <v>0.246392</v>
      </c>
      <c r="M2136">
        <v>0.40070499999999998</v>
      </c>
      <c r="N2136">
        <v>0.56703700000000001</v>
      </c>
      <c r="O2136">
        <v>0.719503</v>
      </c>
      <c r="P2136">
        <v>0.838924</v>
      </c>
      <c r="Q2136">
        <v>0.91817899999999997</v>
      </c>
      <c r="R2136">
        <v>0.96258500000000002</v>
      </c>
      <c r="S2136">
        <v>0.98403700000000005</v>
      </c>
      <c r="T2136">
        <v>0.99336599999999997</v>
      </c>
      <c r="U2136">
        <v>0.99720600000000004</v>
      </c>
      <c r="V2136">
        <v>0.99876799999999999</v>
      </c>
      <c r="W2136">
        <v>0.999417</v>
      </c>
      <c r="X2136">
        <v>0.99969799999999998</v>
      </c>
      <c r="Y2136">
        <v>0.99982499999999996</v>
      </c>
      <c r="Z2136">
        <v>0.99988600000000005</v>
      </c>
      <c r="AA2136">
        <v>0.99991600000000003</v>
      </c>
      <c r="AB2136">
        <v>0.99993100000000001</v>
      </c>
      <c r="AC2136">
        <v>0.99993900000000002</v>
      </c>
      <c r="AD2136">
        <v>0.999942</v>
      </c>
      <c r="AE2136">
        <v>0.99994300000000003</v>
      </c>
      <c r="AF2136">
        <v>0.999942</v>
      </c>
      <c r="AG2136">
        <v>0.99994099999999997</v>
      </c>
      <c r="AH2136">
        <v>0.99993900000000002</v>
      </c>
      <c r="AI2136">
        <v>0.99993699999999996</v>
      </c>
      <c r="AJ2136">
        <v>0.99993600000000005</v>
      </c>
      <c r="AK2136">
        <v>0.99993799999999999</v>
      </c>
      <c r="AL2136">
        <v>0.99993900000000002</v>
      </c>
    </row>
    <row r="2137" spans="1:38" x14ac:dyDescent="0.3">
      <c r="A2137" t="s">
        <v>810</v>
      </c>
      <c r="B2137">
        <v>4</v>
      </c>
      <c r="C2137">
        <v>1997</v>
      </c>
      <c r="D2137">
        <v>1</v>
      </c>
      <c r="E2137">
        <v>1</v>
      </c>
      <c r="F2137">
        <v>1</v>
      </c>
      <c r="G2137" t="s">
        <v>986</v>
      </c>
      <c r="H2137">
        <v>1.5474399999999999E-2</v>
      </c>
      <c r="I2137">
        <v>6.9767399999999993E-2</v>
      </c>
      <c r="J2137">
        <v>0.17798900000000001</v>
      </c>
      <c r="K2137">
        <v>0.32710400000000001</v>
      </c>
      <c r="L2137">
        <v>0.518293</v>
      </c>
      <c r="M2137">
        <v>0.74444600000000005</v>
      </c>
      <c r="N2137">
        <v>0.99751900000000004</v>
      </c>
      <c r="O2137">
        <v>1.2695000000000001</v>
      </c>
      <c r="P2137">
        <v>1.5532699999999999</v>
      </c>
      <c r="Q2137">
        <v>1.84406</v>
      </c>
      <c r="R2137">
        <v>2.1398999999999999</v>
      </c>
      <c r="S2137">
        <v>2.43912</v>
      </c>
      <c r="T2137">
        <v>2.73847</v>
      </c>
      <c r="U2137">
        <v>3.0338799999999999</v>
      </c>
      <c r="V2137">
        <v>3.3217500000000002</v>
      </c>
      <c r="W2137">
        <v>3.5994600000000001</v>
      </c>
      <c r="X2137">
        <v>3.8652500000000001</v>
      </c>
      <c r="Y2137">
        <v>4.1180500000000002</v>
      </c>
      <c r="Z2137">
        <v>4.3572699999999998</v>
      </c>
      <c r="AA2137">
        <v>4.5826500000000001</v>
      </c>
      <c r="AB2137">
        <v>4.7941799999999999</v>
      </c>
      <c r="AC2137">
        <v>4.9920299999999997</v>
      </c>
      <c r="AD2137">
        <v>5.17645</v>
      </c>
      <c r="AE2137">
        <v>5.3477699999999997</v>
      </c>
      <c r="AF2137">
        <v>5.5063899999999997</v>
      </c>
      <c r="AG2137">
        <v>5.6527200000000004</v>
      </c>
      <c r="AH2137">
        <v>5.7872399999999997</v>
      </c>
      <c r="AI2137">
        <v>5.9104799999999997</v>
      </c>
      <c r="AJ2137">
        <v>6.0212500000000002</v>
      </c>
      <c r="AK2137">
        <v>6.1207599999999998</v>
      </c>
      <c r="AL2137">
        <v>6.3448099999999998</v>
      </c>
    </row>
    <row r="2138" spans="1:38" x14ac:dyDescent="0.3">
      <c r="A2138" t="s">
        <v>808</v>
      </c>
      <c r="B2138">
        <v>5</v>
      </c>
      <c r="C2138">
        <v>1997</v>
      </c>
      <c r="D2138">
        <v>1</v>
      </c>
      <c r="E2138">
        <v>1</v>
      </c>
      <c r="F2138">
        <v>1</v>
      </c>
      <c r="G2138" t="s">
        <v>987</v>
      </c>
      <c r="H2138">
        <v>0</v>
      </c>
      <c r="I2138">
        <v>1.4546E-2</v>
      </c>
      <c r="J2138">
        <v>5.2434099999999997E-2</v>
      </c>
      <c r="K2138">
        <v>0.12701999999999999</v>
      </c>
      <c r="L2138">
        <v>0.246392</v>
      </c>
      <c r="M2138">
        <v>0.40070499999999998</v>
      </c>
      <c r="N2138">
        <v>0.56703700000000001</v>
      </c>
      <c r="O2138">
        <v>0.719503</v>
      </c>
      <c r="P2138">
        <v>0.838924</v>
      </c>
      <c r="Q2138">
        <v>0.91817899999999997</v>
      </c>
      <c r="R2138">
        <v>0.96258500000000002</v>
      </c>
      <c r="S2138">
        <v>0.98403700000000005</v>
      </c>
      <c r="T2138">
        <v>0.99336599999999997</v>
      </c>
      <c r="U2138">
        <v>0.99720600000000004</v>
      </c>
      <c r="V2138">
        <v>0.99876799999999999</v>
      </c>
      <c r="W2138">
        <v>0.999417</v>
      </c>
      <c r="X2138">
        <v>0.99969799999999998</v>
      </c>
      <c r="Y2138">
        <v>0.99982499999999996</v>
      </c>
      <c r="Z2138">
        <v>0.99988600000000005</v>
      </c>
      <c r="AA2138">
        <v>0.99991600000000003</v>
      </c>
      <c r="AB2138">
        <v>0.99993100000000001</v>
      </c>
      <c r="AC2138">
        <v>0.99993900000000002</v>
      </c>
      <c r="AD2138">
        <v>0.999942</v>
      </c>
      <c r="AE2138">
        <v>0.99994300000000003</v>
      </c>
      <c r="AF2138">
        <v>0.999942</v>
      </c>
      <c r="AG2138">
        <v>0.99994099999999997</v>
      </c>
      <c r="AH2138">
        <v>0.99993900000000002</v>
      </c>
      <c r="AI2138">
        <v>0.99993699999999996</v>
      </c>
      <c r="AJ2138">
        <v>0.99993600000000005</v>
      </c>
      <c r="AK2138">
        <v>0.99993799999999999</v>
      </c>
      <c r="AL2138">
        <v>0.99993900000000002</v>
      </c>
    </row>
    <row r="2139" spans="1:38" x14ac:dyDescent="0.3">
      <c r="A2139" t="s">
        <v>810</v>
      </c>
      <c r="B2139">
        <v>5</v>
      </c>
      <c r="C2139">
        <v>1997</v>
      </c>
      <c r="D2139">
        <v>1</v>
      </c>
      <c r="E2139">
        <v>1</v>
      </c>
      <c r="F2139">
        <v>1</v>
      </c>
      <c r="G2139" t="s">
        <v>988</v>
      </c>
      <c r="H2139">
        <v>1.5474399999999999E-2</v>
      </c>
      <c r="I2139">
        <v>6.9767399999999993E-2</v>
      </c>
      <c r="J2139">
        <v>0.17798900000000001</v>
      </c>
      <c r="K2139">
        <v>0.32710400000000001</v>
      </c>
      <c r="L2139">
        <v>0.518293</v>
      </c>
      <c r="M2139">
        <v>0.74444600000000005</v>
      </c>
      <c r="N2139">
        <v>0.99751900000000004</v>
      </c>
      <c r="O2139">
        <v>1.2695000000000001</v>
      </c>
      <c r="P2139">
        <v>1.5532699999999999</v>
      </c>
      <c r="Q2139">
        <v>1.84406</v>
      </c>
      <c r="R2139">
        <v>2.1398999999999999</v>
      </c>
      <c r="S2139">
        <v>2.43912</v>
      </c>
      <c r="T2139">
        <v>2.73847</v>
      </c>
      <c r="U2139">
        <v>3.0338799999999999</v>
      </c>
      <c r="V2139">
        <v>3.3217500000000002</v>
      </c>
      <c r="W2139">
        <v>3.5994600000000001</v>
      </c>
      <c r="X2139">
        <v>3.8652500000000001</v>
      </c>
      <c r="Y2139">
        <v>4.1180500000000002</v>
      </c>
      <c r="Z2139">
        <v>4.3572699999999998</v>
      </c>
      <c r="AA2139">
        <v>4.5826500000000001</v>
      </c>
      <c r="AB2139">
        <v>4.7941799999999999</v>
      </c>
      <c r="AC2139">
        <v>4.9920299999999997</v>
      </c>
      <c r="AD2139">
        <v>5.17645</v>
      </c>
      <c r="AE2139">
        <v>5.3477699999999997</v>
      </c>
      <c r="AF2139">
        <v>5.5063899999999997</v>
      </c>
      <c r="AG2139">
        <v>5.6527200000000004</v>
      </c>
      <c r="AH2139">
        <v>5.7872399999999997</v>
      </c>
      <c r="AI2139">
        <v>5.9104799999999997</v>
      </c>
      <c r="AJ2139">
        <v>6.0212500000000002</v>
      </c>
      <c r="AK2139">
        <v>6.1207599999999998</v>
      </c>
      <c r="AL2139">
        <v>6.3448099999999998</v>
      </c>
    </row>
    <row r="2140" spans="1:38" x14ac:dyDescent="0.3">
      <c r="A2140" t="s">
        <v>808</v>
      </c>
      <c r="B2140">
        <v>6</v>
      </c>
      <c r="C2140">
        <v>1997</v>
      </c>
      <c r="D2140">
        <v>1</v>
      </c>
      <c r="E2140">
        <v>1</v>
      </c>
      <c r="F2140">
        <v>1</v>
      </c>
      <c r="G2140" t="s">
        <v>989</v>
      </c>
      <c r="H2140">
        <v>0</v>
      </c>
      <c r="I2140">
        <v>8.1927300000000005E-3</v>
      </c>
      <c r="J2140">
        <v>4.5186499999999998E-2</v>
      </c>
      <c r="K2140">
        <v>0.13944300000000001</v>
      </c>
      <c r="L2140">
        <v>0.308392</v>
      </c>
      <c r="M2140">
        <v>0.52603599999999995</v>
      </c>
      <c r="N2140">
        <v>0.73426400000000003</v>
      </c>
      <c r="O2140">
        <v>0.88197599999999998</v>
      </c>
      <c r="P2140">
        <v>0.95832899999999999</v>
      </c>
      <c r="Q2140">
        <v>0.98764399999999997</v>
      </c>
      <c r="R2140">
        <v>0.99662799999999996</v>
      </c>
      <c r="S2140">
        <v>0.99904000000000004</v>
      </c>
      <c r="T2140">
        <v>0.99965599999999999</v>
      </c>
      <c r="U2140">
        <v>0.99981500000000001</v>
      </c>
      <c r="V2140">
        <v>0.99985800000000002</v>
      </c>
      <c r="W2140">
        <v>0.99987099999999995</v>
      </c>
      <c r="X2140">
        <v>0.99987400000000004</v>
      </c>
      <c r="Y2140">
        <v>0.99987599999999999</v>
      </c>
      <c r="Z2140">
        <v>0.99987599999999999</v>
      </c>
      <c r="AA2140">
        <v>0.99987599999999999</v>
      </c>
      <c r="AB2140">
        <v>0.99987599999999999</v>
      </c>
      <c r="AC2140">
        <v>0.99987599999999999</v>
      </c>
      <c r="AD2140">
        <v>0.99987599999999999</v>
      </c>
      <c r="AE2140">
        <v>0.99987599999999999</v>
      </c>
      <c r="AF2140">
        <v>0.99987599999999999</v>
      </c>
      <c r="AG2140">
        <v>0.99987599999999999</v>
      </c>
      <c r="AH2140">
        <v>0.99987599999999999</v>
      </c>
      <c r="AI2140">
        <v>0.99987599999999999</v>
      </c>
      <c r="AJ2140">
        <v>0.99987599999999999</v>
      </c>
      <c r="AK2140">
        <v>0.99987599999999999</v>
      </c>
      <c r="AL2140">
        <v>0.99987700000000002</v>
      </c>
    </row>
    <row r="2141" spans="1:38" x14ac:dyDescent="0.3">
      <c r="A2141" t="s">
        <v>810</v>
      </c>
      <c r="B2141">
        <v>6</v>
      </c>
      <c r="C2141">
        <v>1997</v>
      </c>
      <c r="D2141">
        <v>1</v>
      </c>
      <c r="E2141">
        <v>1</v>
      </c>
      <c r="F2141">
        <v>1</v>
      </c>
      <c r="G2141" t="s">
        <v>990</v>
      </c>
      <c r="H2141">
        <v>1.8754E-2</v>
      </c>
      <c r="I2141">
        <v>7.7080899999999994E-2</v>
      </c>
      <c r="J2141">
        <v>0.18803</v>
      </c>
      <c r="K2141">
        <v>0.33777800000000002</v>
      </c>
      <c r="L2141">
        <v>0.52639899999999995</v>
      </c>
      <c r="M2141">
        <v>0.74613799999999997</v>
      </c>
      <c r="N2141">
        <v>0.98876200000000003</v>
      </c>
      <c r="O2141">
        <v>1.2482899999999999</v>
      </c>
      <c r="P2141">
        <v>1.5241400000000001</v>
      </c>
      <c r="Q2141">
        <v>1.8163100000000001</v>
      </c>
      <c r="R2141">
        <v>2.11965</v>
      </c>
      <c r="S2141">
        <v>2.4267599999999998</v>
      </c>
      <c r="T2141">
        <v>2.7316600000000002</v>
      </c>
      <c r="U2141">
        <v>3.0302899999999999</v>
      </c>
      <c r="V2141">
        <v>3.3198500000000002</v>
      </c>
      <c r="W2141">
        <v>3.59842</v>
      </c>
      <c r="X2141">
        <v>3.8646600000000002</v>
      </c>
      <c r="Y2141">
        <v>4.1177000000000001</v>
      </c>
      <c r="Z2141">
        <v>4.3570399999999996</v>
      </c>
      <c r="AA2141">
        <v>4.5824999999999996</v>
      </c>
      <c r="AB2141">
        <v>4.7940800000000001</v>
      </c>
      <c r="AC2141">
        <v>4.9919500000000001</v>
      </c>
      <c r="AD2141">
        <v>5.1763899999999996</v>
      </c>
      <c r="AE2141">
        <v>5.3477300000000003</v>
      </c>
      <c r="AF2141">
        <v>5.5063500000000003</v>
      </c>
      <c r="AG2141">
        <v>5.6526899999999998</v>
      </c>
      <c r="AH2141">
        <v>5.78721</v>
      </c>
      <c r="AI2141">
        <v>5.91045</v>
      </c>
      <c r="AJ2141">
        <v>6.0212300000000001</v>
      </c>
      <c r="AK2141">
        <v>6.1207500000000001</v>
      </c>
      <c r="AL2141">
        <v>6.3448200000000003</v>
      </c>
    </row>
    <row r="2142" spans="1:38" x14ac:dyDescent="0.3">
      <c r="A2142" t="s">
        <v>806</v>
      </c>
      <c r="B2142" t="s">
        <v>103</v>
      </c>
      <c r="C2142">
        <v>1998</v>
      </c>
      <c r="D2142">
        <v>1</v>
      </c>
      <c r="E2142">
        <v>1</v>
      </c>
      <c r="F2142">
        <v>1</v>
      </c>
      <c r="G2142" t="s">
        <v>991</v>
      </c>
      <c r="H2142">
        <v>0</v>
      </c>
      <c r="I2142">
        <v>0</v>
      </c>
      <c r="J2142">
        <v>0</v>
      </c>
      <c r="K2142">
        <v>0</v>
      </c>
      <c r="L2142">
        <v>3.2867899999999999E-2</v>
      </c>
      <c r="M2142">
        <v>0.16573599999999999</v>
      </c>
      <c r="N2142">
        <v>0.463362</v>
      </c>
      <c r="O2142">
        <v>0.85394599999999998</v>
      </c>
      <c r="P2142">
        <v>1.2412700000000001</v>
      </c>
      <c r="Q2142">
        <v>1.5986</v>
      </c>
      <c r="R2142">
        <v>1.93425</v>
      </c>
      <c r="S2142">
        <v>2.2574200000000002</v>
      </c>
      <c r="T2142">
        <v>2.57179</v>
      </c>
      <c r="U2142">
        <v>2.8776199999999998</v>
      </c>
      <c r="V2142">
        <v>3.1738200000000001</v>
      </c>
      <c r="W2142">
        <v>3.45905</v>
      </c>
      <c r="X2142">
        <v>3.7321300000000002</v>
      </c>
      <c r="Y2142">
        <v>3.9921799999999998</v>
      </c>
      <c r="Z2142">
        <v>4.2386100000000004</v>
      </c>
      <c r="AA2142">
        <v>4.4711499999999997</v>
      </c>
      <c r="AB2142">
        <v>4.68973</v>
      </c>
      <c r="AC2142">
        <v>4.8944900000000002</v>
      </c>
      <c r="AD2142">
        <v>5.0856399999999997</v>
      </c>
      <c r="AE2142">
        <v>5.2635199999999998</v>
      </c>
      <c r="AF2142">
        <v>5.4284699999999999</v>
      </c>
      <c r="AG2142">
        <v>5.5809100000000003</v>
      </c>
      <c r="AH2142">
        <v>5.7212899999999998</v>
      </c>
      <c r="AI2142">
        <v>5.8501099999999999</v>
      </c>
      <c r="AJ2142">
        <v>5.9679200000000003</v>
      </c>
      <c r="AK2142">
        <v>6.0720400000000003</v>
      </c>
      <c r="AL2142">
        <v>6.3067099999999998</v>
      </c>
    </row>
    <row r="2143" spans="1:38" x14ac:dyDescent="0.3">
      <c r="A2143" t="s">
        <v>808</v>
      </c>
      <c r="B2143">
        <v>1</v>
      </c>
      <c r="C2143">
        <v>1998</v>
      </c>
      <c r="D2143">
        <v>1</v>
      </c>
      <c r="E2143">
        <v>1</v>
      </c>
      <c r="F2143">
        <v>1</v>
      </c>
      <c r="G2143" t="s">
        <v>992</v>
      </c>
      <c r="H2143">
        <v>0</v>
      </c>
      <c r="I2143">
        <v>3.3128300000000001E-3</v>
      </c>
      <c r="J2143">
        <v>4.8035599999999998E-2</v>
      </c>
      <c r="K2143">
        <v>0.22831399999999999</v>
      </c>
      <c r="L2143">
        <v>0.55937400000000004</v>
      </c>
      <c r="M2143">
        <v>0.84764200000000001</v>
      </c>
      <c r="N2143">
        <v>0.961391</v>
      </c>
      <c r="O2143">
        <v>0.96040499999999995</v>
      </c>
      <c r="P2143">
        <v>0.91160200000000002</v>
      </c>
      <c r="Q2143">
        <v>0.84170299999999998</v>
      </c>
      <c r="R2143">
        <v>0.76340200000000003</v>
      </c>
      <c r="S2143">
        <v>0.68457900000000005</v>
      </c>
      <c r="T2143">
        <v>0.60999300000000001</v>
      </c>
      <c r="U2143">
        <v>0.542134</v>
      </c>
      <c r="V2143">
        <v>0.48196499999999998</v>
      </c>
      <c r="W2143">
        <v>0.42951499999999998</v>
      </c>
      <c r="X2143">
        <v>0.384297</v>
      </c>
      <c r="Y2143">
        <v>0.345582</v>
      </c>
      <c r="Z2143">
        <v>0.31256899999999999</v>
      </c>
      <c r="AA2143">
        <v>0.28447099999999997</v>
      </c>
      <c r="AB2143">
        <v>0.26057200000000003</v>
      </c>
      <c r="AC2143">
        <v>0.240235</v>
      </c>
      <c r="AD2143">
        <v>0.222914</v>
      </c>
      <c r="AE2143">
        <v>0.20814299999999999</v>
      </c>
      <c r="AF2143">
        <v>0.19553100000000001</v>
      </c>
      <c r="AG2143">
        <v>0.184751</v>
      </c>
      <c r="AH2143">
        <v>0.17552599999999999</v>
      </c>
      <c r="AI2143">
        <v>0.167631</v>
      </c>
      <c r="AJ2143">
        <v>0.160278</v>
      </c>
      <c r="AK2143">
        <v>0.153307</v>
      </c>
      <c r="AL2143">
        <v>0.138575</v>
      </c>
    </row>
    <row r="2144" spans="1:38" x14ac:dyDescent="0.3">
      <c r="A2144" t="s">
        <v>810</v>
      </c>
      <c r="B2144">
        <v>1</v>
      </c>
      <c r="C2144">
        <v>1998</v>
      </c>
      <c r="D2144">
        <v>1</v>
      </c>
      <c r="E2144">
        <v>1</v>
      </c>
      <c r="F2144">
        <v>1</v>
      </c>
      <c r="G2144" t="s">
        <v>993</v>
      </c>
      <c r="H2144">
        <v>3.06524E-2</v>
      </c>
      <c r="I2144">
        <v>9.6751500000000004E-2</v>
      </c>
      <c r="J2144">
        <v>0.209426</v>
      </c>
      <c r="K2144">
        <v>0.35223900000000002</v>
      </c>
      <c r="L2144">
        <v>0.52276500000000004</v>
      </c>
      <c r="M2144">
        <v>0.71741299999999997</v>
      </c>
      <c r="N2144">
        <v>0.94350800000000001</v>
      </c>
      <c r="O2144">
        <v>1.20035</v>
      </c>
      <c r="P2144">
        <v>1.4748000000000001</v>
      </c>
      <c r="Q2144">
        <v>1.75637</v>
      </c>
      <c r="R2144">
        <v>2.0385900000000001</v>
      </c>
      <c r="S2144">
        <v>2.3167200000000001</v>
      </c>
      <c r="T2144">
        <v>2.5870600000000001</v>
      </c>
      <c r="U2144">
        <v>2.8467199999999999</v>
      </c>
      <c r="V2144">
        <v>3.0935800000000002</v>
      </c>
      <c r="W2144">
        <v>3.32613</v>
      </c>
      <c r="X2144">
        <v>3.5434000000000001</v>
      </c>
      <c r="Y2144">
        <v>3.7448899999999998</v>
      </c>
      <c r="Z2144">
        <v>3.9304199999999998</v>
      </c>
      <c r="AA2144">
        <v>4.1001200000000004</v>
      </c>
      <c r="AB2144">
        <v>4.2543499999999996</v>
      </c>
      <c r="AC2144">
        <v>4.3936099999999998</v>
      </c>
      <c r="AD2144">
        <v>4.5185599999999999</v>
      </c>
      <c r="AE2144">
        <v>4.6299200000000003</v>
      </c>
      <c r="AF2144">
        <v>4.7285000000000004</v>
      </c>
      <c r="AG2144">
        <v>4.8151099999999998</v>
      </c>
      <c r="AH2144">
        <v>4.8905799999999999</v>
      </c>
      <c r="AI2144">
        <v>4.9557399999999996</v>
      </c>
      <c r="AJ2144">
        <v>5.02712</v>
      </c>
      <c r="AK2144">
        <v>5.1067400000000003</v>
      </c>
      <c r="AL2144">
        <v>5.2876799999999999</v>
      </c>
    </row>
    <row r="2145" spans="1:38" x14ac:dyDescent="0.3">
      <c r="A2145" t="s">
        <v>808</v>
      </c>
      <c r="B2145">
        <v>2</v>
      </c>
      <c r="C2145">
        <v>1998</v>
      </c>
      <c r="D2145">
        <v>1</v>
      </c>
      <c r="E2145">
        <v>1</v>
      </c>
      <c r="F2145">
        <v>1</v>
      </c>
      <c r="G2145" t="s">
        <v>994</v>
      </c>
      <c r="H2145">
        <v>0</v>
      </c>
      <c r="I2145" s="2">
        <v>7.8587300000000002E-6</v>
      </c>
      <c r="J2145">
        <v>6.0167700000000001E-4</v>
      </c>
      <c r="K2145">
        <v>1.8467000000000001E-2</v>
      </c>
      <c r="L2145">
        <v>0.18110399999999999</v>
      </c>
      <c r="M2145">
        <v>0.56129600000000002</v>
      </c>
      <c r="N2145">
        <v>0.85687599999999997</v>
      </c>
      <c r="O2145">
        <v>0.96616000000000002</v>
      </c>
      <c r="P2145">
        <v>0.99292499999999995</v>
      </c>
      <c r="Q2145">
        <v>0.99849399999999999</v>
      </c>
      <c r="R2145">
        <v>0.99964699999999995</v>
      </c>
      <c r="S2145">
        <v>0.99990599999999996</v>
      </c>
      <c r="T2145">
        <v>0.99997100000000005</v>
      </c>
      <c r="U2145">
        <v>0.99999000000000005</v>
      </c>
      <c r="V2145">
        <v>0.999996</v>
      </c>
      <c r="W2145">
        <v>0.99999800000000005</v>
      </c>
      <c r="X2145">
        <v>0.99999899999999997</v>
      </c>
      <c r="Y2145">
        <v>1</v>
      </c>
      <c r="Z2145">
        <v>1</v>
      </c>
      <c r="AA2145">
        <v>1</v>
      </c>
      <c r="AB2145">
        <v>1</v>
      </c>
      <c r="AC2145">
        <v>1</v>
      </c>
      <c r="AD2145">
        <v>1</v>
      </c>
      <c r="AE2145">
        <v>1</v>
      </c>
      <c r="AF2145">
        <v>1</v>
      </c>
      <c r="AG2145">
        <v>1</v>
      </c>
      <c r="AH2145">
        <v>1</v>
      </c>
      <c r="AI2145">
        <v>1</v>
      </c>
      <c r="AJ2145">
        <v>1</v>
      </c>
      <c r="AK2145">
        <v>1</v>
      </c>
      <c r="AL2145">
        <v>1</v>
      </c>
    </row>
    <row r="2146" spans="1:38" x14ac:dyDescent="0.3">
      <c r="A2146" t="s">
        <v>810</v>
      </c>
      <c r="B2146">
        <v>2</v>
      </c>
      <c r="C2146">
        <v>1998</v>
      </c>
      <c r="D2146">
        <v>1</v>
      </c>
      <c r="E2146">
        <v>1</v>
      </c>
      <c r="F2146">
        <v>1</v>
      </c>
      <c r="G2146" t="s">
        <v>995</v>
      </c>
      <c r="H2146">
        <v>3.3720800000000002E-2</v>
      </c>
      <c r="I2146">
        <v>0.121296</v>
      </c>
      <c r="J2146">
        <v>0.28170099999999998</v>
      </c>
      <c r="K2146">
        <v>0.46624500000000002</v>
      </c>
      <c r="L2146">
        <v>0.62582499999999996</v>
      </c>
      <c r="M2146">
        <v>0.78459199999999996</v>
      </c>
      <c r="N2146">
        <v>0.98081700000000005</v>
      </c>
      <c r="O2146">
        <v>1.22654</v>
      </c>
      <c r="P2146">
        <v>1.5083899999999999</v>
      </c>
      <c r="Q2146">
        <v>1.80887</v>
      </c>
      <c r="R2146">
        <v>2.1168499999999999</v>
      </c>
      <c r="S2146">
        <v>2.4258099999999998</v>
      </c>
      <c r="T2146">
        <v>2.7313499999999999</v>
      </c>
      <c r="U2146">
        <v>3.0301800000000001</v>
      </c>
      <c r="V2146">
        <v>3.3198099999999999</v>
      </c>
      <c r="W2146">
        <v>3.5984099999999999</v>
      </c>
      <c r="X2146">
        <v>3.8646500000000001</v>
      </c>
      <c r="Y2146">
        <v>4.1176899999999996</v>
      </c>
      <c r="Z2146">
        <v>4.3570399999999996</v>
      </c>
      <c r="AA2146">
        <v>4.5824999999999996</v>
      </c>
      <c r="AB2146">
        <v>4.7940800000000001</v>
      </c>
      <c r="AC2146">
        <v>4.9919500000000001</v>
      </c>
      <c r="AD2146">
        <v>5.1763899999999996</v>
      </c>
      <c r="AE2146">
        <v>5.3477300000000003</v>
      </c>
      <c r="AF2146">
        <v>5.5063500000000003</v>
      </c>
      <c r="AG2146">
        <v>5.6526899999999998</v>
      </c>
      <c r="AH2146">
        <v>5.78721</v>
      </c>
      <c r="AI2146">
        <v>5.91045</v>
      </c>
      <c r="AJ2146">
        <v>6.0212300000000001</v>
      </c>
      <c r="AK2146">
        <v>6.1207500000000001</v>
      </c>
      <c r="AL2146">
        <v>6.3448200000000003</v>
      </c>
    </row>
    <row r="2147" spans="1:38" x14ac:dyDescent="0.3">
      <c r="A2147" t="s">
        <v>808</v>
      </c>
      <c r="B2147">
        <v>3</v>
      </c>
      <c r="C2147">
        <v>1998</v>
      </c>
      <c r="D2147">
        <v>1</v>
      </c>
      <c r="E2147">
        <v>1</v>
      </c>
      <c r="F2147">
        <v>1</v>
      </c>
      <c r="G2147" t="s">
        <v>996</v>
      </c>
      <c r="H2147">
        <v>0</v>
      </c>
      <c r="I2147" s="2">
        <v>8.8442700000000004E-8</v>
      </c>
      <c r="J2147" s="2">
        <v>1.22943E-5</v>
      </c>
      <c r="K2147">
        <v>7.83664E-4</v>
      </c>
      <c r="L2147">
        <v>2.2161299999999998E-2</v>
      </c>
      <c r="M2147">
        <v>0.18355299999999999</v>
      </c>
      <c r="N2147">
        <v>0.53240299999999996</v>
      </c>
      <c r="O2147">
        <v>0.82188499999999998</v>
      </c>
      <c r="P2147">
        <v>0.94855699999999998</v>
      </c>
      <c r="Q2147">
        <v>0.98688699999999996</v>
      </c>
      <c r="R2147">
        <v>0.99668999999999996</v>
      </c>
      <c r="S2147">
        <v>0.99911000000000005</v>
      </c>
      <c r="T2147">
        <v>0.99973500000000004</v>
      </c>
      <c r="U2147">
        <v>0.99991099999999999</v>
      </c>
      <c r="V2147">
        <v>0.99996600000000002</v>
      </c>
      <c r="W2147">
        <v>0.99998500000000001</v>
      </c>
      <c r="X2147">
        <v>0.99999300000000002</v>
      </c>
      <c r="Y2147">
        <v>0.999996</v>
      </c>
      <c r="Z2147">
        <v>0.99999800000000005</v>
      </c>
      <c r="AA2147">
        <v>0.99999899999999997</v>
      </c>
      <c r="AB2147">
        <v>0.99999899999999997</v>
      </c>
      <c r="AC2147">
        <v>0.99999899999999997</v>
      </c>
      <c r="AD2147">
        <v>0.99999899999999997</v>
      </c>
      <c r="AE2147">
        <v>0.99999899999999997</v>
      </c>
      <c r="AF2147">
        <v>0.99999899999999997</v>
      </c>
      <c r="AG2147">
        <v>0.99999899999999997</v>
      </c>
      <c r="AH2147">
        <v>0.99999899999999997</v>
      </c>
      <c r="AI2147">
        <v>0.99999899999999997</v>
      </c>
      <c r="AJ2147">
        <v>0.99999899999999997</v>
      </c>
      <c r="AK2147">
        <v>1</v>
      </c>
      <c r="AL2147">
        <v>1</v>
      </c>
    </row>
    <row r="2148" spans="1:38" x14ac:dyDescent="0.3">
      <c r="A2148" t="s">
        <v>810</v>
      </c>
      <c r="B2148">
        <v>3</v>
      </c>
      <c r="C2148">
        <v>1998</v>
      </c>
      <c r="D2148">
        <v>1</v>
      </c>
      <c r="E2148">
        <v>1</v>
      </c>
      <c r="F2148">
        <v>1</v>
      </c>
      <c r="G2148" t="s">
        <v>997</v>
      </c>
      <c r="H2148">
        <v>3.8933599999999999E-2</v>
      </c>
      <c r="I2148">
        <v>0.133521</v>
      </c>
      <c r="J2148">
        <v>0.30696800000000002</v>
      </c>
      <c r="K2148">
        <v>0.53575499999999998</v>
      </c>
      <c r="L2148">
        <v>0.74839199999999995</v>
      </c>
      <c r="M2148">
        <v>0.91515100000000005</v>
      </c>
      <c r="N2148">
        <v>1.08142</v>
      </c>
      <c r="O2148">
        <v>1.2836099999999999</v>
      </c>
      <c r="P2148">
        <v>1.5329200000000001</v>
      </c>
      <c r="Q2148">
        <v>1.81759</v>
      </c>
      <c r="R2148">
        <v>2.11971</v>
      </c>
      <c r="S2148">
        <v>2.4267599999999998</v>
      </c>
      <c r="T2148">
        <v>2.7316799999999999</v>
      </c>
      <c r="U2148">
        <v>3.0303100000000001</v>
      </c>
      <c r="V2148">
        <v>3.3198699999999999</v>
      </c>
      <c r="W2148">
        <v>3.59843</v>
      </c>
      <c r="X2148">
        <v>3.8646699999999998</v>
      </c>
      <c r="Y2148">
        <v>4.1177000000000001</v>
      </c>
      <c r="Z2148">
        <v>4.3570500000000001</v>
      </c>
      <c r="AA2148">
        <v>4.5824999999999996</v>
      </c>
      <c r="AB2148">
        <v>4.7940800000000001</v>
      </c>
      <c r="AC2148">
        <v>4.9919500000000001</v>
      </c>
      <c r="AD2148">
        <v>5.1763899999999996</v>
      </c>
      <c r="AE2148">
        <v>5.3477300000000003</v>
      </c>
      <c r="AF2148">
        <v>5.5063500000000003</v>
      </c>
      <c r="AG2148">
        <v>5.6526899999999998</v>
      </c>
      <c r="AH2148">
        <v>5.78721</v>
      </c>
      <c r="AI2148">
        <v>5.91045</v>
      </c>
      <c r="AJ2148">
        <v>6.0212399999999997</v>
      </c>
      <c r="AK2148">
        <v>6.1207500000000001</v>
      </c>
      <c r="AL2148">
        <v>6.3448200000000003</v>
      </c>
    </row>
    <row r="2149" spans="1:38" x14ac:dyDescent="0.3">
      <c r="A2149" t="s">
        <v>808</v>
      </c>
      <c r="B2149">
        <v>4</v>
      </c>
      <c r="C2149">
        <v>1998</v>
      </c>
      <c r="D2149">
        <v>1</v>
      </c>
      <c r="E2149">
        <v>1</v>
      </c>
      <c r="F2149">
        <v>1</v>
      </c>
      <c r="G2149" t="s">
        <v>998</v>
      </c>
      <c r="H2149">
        <v>0</v>
      </c>
      <c r="I2149">
        <v>1.4546E-2</v>
      </c>
      <c r="J2149">
        <v>5.2434099999999997E-2</v>
      </c>
      <c r="K2149">
        <v>0.12701999999999999</v>
      </c>
      <c r="L2149">
        <v>0.246392</v>
      </c>
      <c r="M2149">
        <v>0.40070499999999998</v>
      </c>
      <c r="N2149">
        <v>0.56703700000000001</v>
      </c>
      <c r="O2149">
        <v>0.719503</v>
      </c>
      <c r="P2149">
        <v>0.838924</v>
      </c>
      <c r="Q2149">
        <v>0.91817899999999997</v>
      </c>
      <c r="R2149">
        <v>0.96258500000000002</v>
      </c>
      <c r="S2149">
        <v>0.98403700000000005</v>
      </c>
      <c r="T2149">
        <v>0.99336599999999997</v>
      </c>
      <c r="U2149">
        <v>0.99720600000000004</v>
      </c>
      <c r="V2149">
        <v>0.99876799999999999</v>
      </c>
      <c r="W2149">
        <v>0.999417</v>
      </c>
      <c r="X2149">
        <v>0.99969799999999998</v>
      </c>
      <c r="Y2149">
        <v>0.99982499999999996</v>
      </c>
      <c r="Z2149">
        <v>0.99988600000000005</v>
      </c>
      <c r="AA2149">
        <v>0.99991600000000003</v>
      </c>
      <c r="AB2149">
        <v>0.99993100000000001</v>
      </c>
      <c r="AC2149">
        <v>0.99993900000000002</v>
      </c>
      <c r="AD2149">
        <v>0.999942</v>
      </c>
      <c r="AE2149">
        <v>0.99994300000000003</v>
      </c>
      <c r="AF2149">
        <v>0.999942</v>
      </c>
      <c r="AG2149">
        <v>0.99994099999999997</v>
      </c>
      <c r="AH2149">
        <v>0.99993900000000002</v>
      </c>
      <c r="AI2149">
        <v>0.99993699999999996</v>
      </c>
      <c r="AJ2149">
        <v>0.99993600000000005</v>
      </c>
      <c r="AK2149">
        <v>0.99993799999999999</v>
      </c>
      <c r="AL2149">
        <v>0.99993900000000002</v>
      </c>
    </row>
    <row r="2150" spans="1:38" x14ac:dyDescent="0.3">
      <c r="A2150" t="s">
        <v>810</v>
      </c>
      <c r="B2150">
        <v>4</v>
      </c>
      <c r="C2150">
        <v>1998</v>
      </c>
      <c r="D2150">
        <v>1</v>
      </c>
      <c r="E2150">
        <v>1</v>
      </c>
      <c r="F2150">
        <v>1</v>
      </c>
      <c r="G2150" t="s">
        <v>999</v>
      </c>
      <c r="H2150">
        <v>1.5474399999999999E-2</v>
      </c>
      <c r="I2150">
        <v>6.9767399999999993E-2</v>
      </c>
      <c r="J2150">
        <v>0.17798900000000001</v>
      </c>
      <c r="K2150">
        <v>0.32710400000000001</v>
      </c>
      <c r="L2150">
        <v>0.518293</v>
      </c>
      <c r="M2150">
        <v>0.74444600000000005</v>
      </c>
      <c r="N2150">
        <v>0.99751900000000004</v>
      </c>
      <c r="O2150">
        <v>1.2695000000000001</v>
      </c>
      <c r="P2150">
        <v>1.5532699999999999</v>
      </c>
      <c r="Q2150">
        <v>1.84406</v>
      </c>
      <c r="R2150">
        <v>2.1398999999999999</v>
      </c>
      <c r="S2150">
        <v>2.43912</v>
      </c>
      <c r="T2150">
        <v>2.73847</v>
      </c>
      <c r="U2150">
        <v>3.0338799999999999</v>
      </c>
      <c r="V2150">
        <v>3.3217500000000002</v>
      </c>
      <c r="W2150">
        <v>3.5994600000000001</v>
      </c>
      <c r="X2150">
        <v>3.8652500000000001</v>
      </c>
      <c r="Y2150">
        <v>4.1180500000000002</v>
      </c>
      <c r="Z2150">
        <v>4.3572699999999998</v>
      </c>
      <c r="AA2150">
        <v>4.5826500000000001</v>
      </c>
      <c r="AB2150">
        <v>4.7941799999999999</v>
      </c>
      <c r="AC2150">
        <v>4.9920299999999997</v>
      </c>
      <c r="AD2150">
        <v>5.17645</v>
      </c>
      <c r="AE2150">
        <v>5.3477699999999997</v>
      </c>
      <c r="AF2150">
        <v>5.5063899999999997</v>
      </c>
      <c r="AG2150">
        <v>5.6527200000000004</v>
      </c>
      <c r="AH2150">
        <v>5.7872399999999997</v>
      </c>
      <c r="AI2150">
        <v>5.9104799999999997</v>
      </c>
      <c r="AJ2150">
        <v>6.0212500000000002</v>
      </c>
      <c r="AK2150">
        <v>6.1207599999999998</v>
      </c>
      <c r="AL2150">
        <v>6.3448099999999998</v>
      </c>
    </row>
    <row r="2151" spans="1:38" x14ac:dyDescent="0.3">
      <c r="A2151" t="s">
        <v>808</v>
      </c>
      <c r="B2151">
        <v>5</v>
      </c>
      <c r="C2151">
        <v>1998</v>
      </c>
      <c r="D2151">
        <v>1</v>
      </c>
      <c r="E2151">
        <v>1</v>
      </c>
      <c r="F2151">
        <v>1</v>
      </c>
      <c r="G2151" t="s">
        <v>1000</v>
      </c>
      <c r="H2151">
        <v>0</v>
      </c>
      <c r="I2151">
        <v>1.4546E-2</v>
      </c>
      <c r="J2151">
        <v>5.2434099999999997E-2</v>
      </c>
      <c r="K2151">
        <v>0.12701999999999999</v>
      </c>
      <c r="L2151">
        <v>0.246392</v>
      </c>
      <c r="M2151">
        <v>0.40070499999999998</v>
      </c>
      <c r="N2151">
        <v>0.56703700000000001</v>
      </c>
      <c r="O2151">
        <v>0.719503</v>
      </c>
      <c r="P2151">
        <v>0.838924</v>
      </c>
      <c r="Q2151">
        <v>0.91817899999999997</v>
      </c>
      <c r="R2151">
        <v>0.96258500000000002</v>
      </c>
      <c r="S2151">
        <v>0.98403700000000005</v>
      </c>
      <c r="T2151">
        <v>0.99336599999999997</v>
      </c>
      <c r="U2151">
        <v>0.99720600000000004</v>
      </c>
      <c r="V2151">
        <v>0.99876799999999999</v>
      </c>
      <c r="W2151">
        <v>0.999417</v>
      </c>
      <c r="X2151">
        <v>0.99969799999999998</v>
      </c>
      <c r="Y2151">
        <v>0.99982499999999996</v>
      </c>
      <c r="Z2151">
        <v>0.99988600000000005</v>
      </c>
      <c r="AA2151">
        <v>0.99991600000000003</v>
      </c>
      <c r="AB2151">
        <v>0.99993100000000001</v>
      </c>
      <c r="AC2151">
        <v>0.99993900000000002</v>
      </c>
      <c r="AD2151">
        <v>0.999942</v>
      </c>
      <c r="AE2151">
        <v>0.99994300000000003</v>
      </c>
      <c r="AF2151">
        <v>0.999942</v>
      </c>
      <c r="AG2151">
        <v>0.99994099999999997</v>
      </c>
      <c r="AH2151">
        <v>0.99993900000000002</v>
      </c>
      <c r="AI2151">
        <v>0.99993699999999996</v>
      </c>
      <c r="AJ2151">
        <v>0.99993600000000005</v>
      </c>
      <c r="AK2151">
        <v>0.99993799999999999</v>
      </c>
      <c r="AL2151">
        <v>0.99993900000000002</v>
      </c>
    </row>
    <row r="2152" spans="1:38" x14ac:dyDescent="0.3">
      <c r="A2152" t="s">
        <v>810</v>
      </c>
      <c r="B2152">
        <v>5</v>
      </c>
      <c r="C2152">
        <v>1998</v>
      </c>
      <c r="D2152">
        <v>1</v>
      </c>
      <c r="E2152">
        <v>1</v>
      </c>
      <c r="F2152">
        <v>1</v>
      </c>
      <c r="G2152" t="s">
        <v>1001</v>
      </c>
      <c r="H2152">
        <v>1.5474399999999999E-2</v>
      </c>
      <c r="I2152">
        <v>6.9767399999999993E-2</v>
      </c>
      <c r="J2152">
        <v>0.17798900000000001</v>
      </c>
      <c r="K2152">
        <v>0.32710400000000001</v>
      </c>
      <c r="L2152">
        <v>0.518293</v>
      </c>
      <c r="M2152">
        <v>0.74444600000000005</v>
      </c>
      <c r="N2152">
        <v>0.99751900000000004</v>
      </c>
      <c r="O2152">
        <v>1.2695000000000001</v>
      </c>
      <c r="P2152">
        <v>1.5532699999999999</v>
      </c>
      <c r="Q2152">
        <v>1.84406</v>
      </c>
      <c r="R2152">
        <v>2.1398999999999999</v>
      </c>
      <c r="S2152">
        <v>2.43912</v>
      </c>
      <c r="T2152">
        <v>2.73847</v>
      </c>
      <c r="U2152">
        <v>3.0338799999999999</v>
      </c>
      <c r="V2152">
        <v>3.3217500000000002</v>
      </c>
      <c r="W2152">
        <v>3.5994600000000001</v>
      </c>
      <c r="X2152">
        <v>3.8652500000000001</v>
      </c>
      <c r="Y2152">
        <v>4.1180500000000002</v>
      </c>
      <c r="Z2152">
        <v>4.3572699999999998</v>
      </c>
      <c r="AA2152">
        <v>4.5826500000000001</v>
      </c>
      <c r="AB2152">
        <v>4.7941799999999999</v>
      </c>
      <c r="AC2152">
        <v>4.9920299999999997</v>
      </c>
      <c r="AD2152">
        <v>5.17645</v>
      </c>
      <c r="AE2152">
        <v>5.3477699999999997</v>
      </c>
      <c r="AF2152">
        <v>5.5063899999999997</v>
      </c>
      <c r="AG2152">
        <v>5.6527200000000004</v>
      </c>
      <c r="AH2152">
        <v>5.7872399999999997</v>
      </c>
      <c r="AI2152">
        <v>5.9104799999999997</v>
      </c>
      <c r="AJ2152">
        <v>6.0212500000000002</v>
      </c>
      <c r="AK2152">
        <v>6.1207599999999998</v>
      </c>
      <c r="AL2152">
        <v>6.3448099999999998</v>
      </c>
    </row>
    <row r="2153" spans="1:38" x14ac:dyDescent="0.3">
      <c r="A2153" t="s">
        <v>808</v>
      </c>
      <c r="B2153">
        <v>6</v>
      </c>
      <c r="C2153">
        <v>1998</v>
      </c>
      <c r="D2153">
        <v>1</v>
      </c>
      <c r="E2153">
        <v>1</v>
      </c>
      <c r="F2153">
        <v>1</v>
      </c>
      <c r="G2153" t="s">
        <v>1002</v>
      </c>
      <c r="H2153">
        <v>0</v>
      </c>
      <c r="I2153">
        <v>8.1927300000000005E-3</v>
      </c>
      <c r="J2153">
        <v>4.5186499999999998E-2</v>
      </c>
      <c r="K2153">
        <v>0.13944300000000001</v>
      </c>
      <c r="L2153">
        <v>0.308392</v>
      </c>
      <c r="M2153">
        <v>0.52603599999999995</v>
      </c>
      <c r="N2153">
        <v>0.73426400000000003</v>
      </c>
      <c r="O2153">
        <v>0.88197599999999998</v>
      </c>
      <c r="P2153">
        <v>0.95832899999999999</v>
      </c>
      <c r="Q2153">
        <v>0.98764399999999997</v>
      </c>
      <c r="R2153">
        <v>0.99662799999999996</v>
      </c>
      <c r="S2153">
        <v>0.99904000000000004</v>
      </c>
      <c r="T2153">
        <v>0.99965599999999999</v>
      </c>
      <c r="U2153">
        <v>0.99981500000000001</v>
      </c>
      <c r="V2153">
        <v>0.99985800000000002</v>
      </c>
      <c r="W2153">
        <v>0.99987099999999995</v>
      </c>
      <c r="X2153">
        <v>0.99987400000000004</v>
      </c>
      <c r="Y2153">
        <v>0.99987599999999999</v>
      </c>
      <c r="Z2153">
        <v>0.99987599999999999</v>
      </c>
      <c r="AA2153">
        <v>0.99987599999999999</v>
      </c>
      <c r="AB2153">
        <v>0.99987599999999999</v>
      </c>
      <c r="AC2153">
        <v>0.99987599999999999</v>
      </c>
      <c r="AD2153">
        <v>0.99987599999999999</v>
      </c>
      <c r="AE2153">
        <v>0.99987599999999999</v>
      </c>
      <c r="AF2153">
        <v>0.99987599999999999</v>
      </c>
      <c r="AG2153">
        <v>0.99987599999999999</v>
      </c>
      <c r="AH2153">
        <v>0.99987599999999999</v>
      </c>
      <c r="AI2153">
        <v>0.99987599999999999</v>
      </c>
      <c r="AJ2153">
        <v>0.99987599999999999</v>
      </c>
      <c r="AK2153">
        <v>0.99987599999999999</v>
      </c>
      <c r="AL2153">
        <v>0.99987700000000002</v>
      </c>
    </row>
    <row r="2154" spans="1:38" x14ac:dyDescent="0.3">
      <c r="A2154" t="s">
        <v>810</v>
      </c>
      <c r="B2154">
        <v>6</v>
      </c>
      <c r="C2154">
        <v>1998</v>
      </c>
      <c r="D2154">
        <v>1</v>
      </c>
      <c r="E2154">
        <v>1</v>
      </c>
      <c r="F2154">
        <v>1</v>
      </c>
      <c r="G2154" t="s">
        <v>1003</v>
      </c>
      <c r="H2154">
        <v>1.8754E-2</v>
      </c>
      <c r="I2154">
        <v>7.7080899999999994E-2</v>
      </c>
      <c r="J2154">
        <v>0.18803</v>
      </c>
      <c r="K2154">
        <v>0.33777800000000002</v>
      </c>
      <c r="L2154">
        <v>0.52639899999999995</v>
      </c>
      <c r="M2154">
        <v>0.74613799999999997</v>
      </c>
      <c r="N2154">
        <v>0.98876200000000003</v>
      </c>
      <c r="O2154">
        <v>1.2482899999999999</v>
      </c>
      <c r="P2154">
        <v>1.5241400000000001</v>
      </c>
      <c r="Q2154">
        <v>1.8163100000000001</v>
      </c>
      <c r="R2154">
        <v>2.11965</v>
      </c>
      <c r="S2154">
        <v>2.4267599999999998</v>
      </c>
      <c r="T2154">
        <v>2.7316600000000002</v>
      </c>
      <c r="U2154">
        <v>3.0302899999999999</v>
      </c>
      <c r="V2154">
        <v>3.3198500000000002</v>
      </c>
      <c r="W2154">
        <v>3.59842</v>
      </c>
      <c r="X2154">
        <v>3.8646600000000002</v>
      </c>
      <c r="Y2154">
        <v>4.1177000000000001</v>
      </c>
      <c r="Z2154">
        <v>4.3570399999999996</v>
      </c>
      <c r="AA2154">
        <v>4.5824999999999996</v>
      </c>
      <c r="AB2154">
        <v>4.7940800000000001</v>
      </c>
      <c r="AC2154">
        <v>4.9919500000000001</v>
      </c>
      <c r="AD2154">
        <v>5.1763899999999996</v>
      </c>
      <c r="AE2154">
        <v>5.3477300000000003</v>
      </c>
      <c r="AF2154">
        <v>5.5063500000000003</v>
      </c>
      <c r="AG2154">
        <v>5.6526899999999998</v>
      </c>
      <c r="AH2154">
        <v>5.78721</v>
      </c>
      <c r="AI2154">
        <v>5.91045</v>
      </c>
      <c r="AJ2154">
        <v>6.0212300000000001</v>
      </c>
      <c r="AK2154">
        <v>6.1207500000000001</v>
      </c>
      <c r="AL2154">
        <v>6.3448200000000003</v>
      </c>
    </row>
    <row r="2155" spans="1:38" x14ac:dyDescent="0.3">
      <c r="A2155" t="s">
        <v>806</v>
      </c>
      <c r="B2155" t="s">
        <v>103</v>
      </c>
      <c r="C2155">
        <v>1999</v>
      </c>
      <c r="D2155">
        <v>1</v>
      </c>
      <c r="E2155">
        <v>1</v>
      </c>
      <c r="F2155">
        <v>1</v>
      </c>
      <c r="G2155" t="s">
        <v>1004</v>
      </c>
      <c r="H2155">
        <v>0</v>
      </c>
      <c r="I2155">
        <v>0</v>
      </c>
      <c r="J2155">
        <v>0</v>
      </c>
      <c r="K2155">
        <v>0</v>
      </c>
      <c r="L2155">
        <v>3.2867899999999999E-2</v>
      </c>
      <c r="M2155">
        <v>0.16573599999999999</v>
      </c>
      <c r="N2155">
        <v>0.463362</v>
      </c>
      <c r="O2155">
        <v>0.85394599999999998</v>
      </c>
      <c r="P2155">
        <v>1.2412700000000001</v>
      </c>
      <c r="Q2155">
        <v>1.5986</v>
      </c>
      <c r="R2155">
        <v>1.93425</v>
      </c>
      <c r="S2155">
        <v>2.2574200000000002</v>
      </c>
      <c r="T2155">
        <v>2.57179</v>
      </c>
      <c r="U2155">
        <v>2.8776199999999998</v>
      </c>
      <c r="V2155">
        <v>3.1738200000000001</v>
      </c>
      <c r="W2155">
        <v>3.45905</v>
      </c>
      <c r="X2155">
        <v>3.7321300000000002</v>
      </c>
      <c r="Y2155">
        <v>3.9921799999999998</v>
      </c>
      <c r="Z2155">
        <v>4.2386100000000004</v>
      </c>
      <c r="AA2155">
        <v>4.4711499999999997</v>
      </c>
      <c r="AB2155">
        <v>4.68973</v>
      </c>
      <c r="AC2155">
        <v>4.8944900000000002</v>
      </c>
      <c r="AD2155">
        <v>5.0856399999999997</v>
      </c>
      <c r="AE2155">
        <v>5.2635199999999998</v>
      </c>
      <c r="AF2155">
        <v>5.4284699999999999</v>
      </c>
      <c r="AG2155">
        <v>5.5809100000000003</v>
      </c>
      <c r="AH2155">
        <v>5.7212899999999998</v>
      </c>
      <c r="AI2155">
        <v>5.8501099999999999</v>
      </c>
      <c r="AJ2155">
        <v>5.9679200000000003</v>
      </c>
      <c r="AK2155">
        <v>6.0720400000000003</v>
      </c>
      <c r="AL2155">
        <v>6.3067099999999998</v>
      </c>
    </row>
    <row r="2156" spans="1:38" x14ac:dyDescent="0.3">
      <c r="A2156" t="s">
        <v>808</v>
      </c>
      <c r="B2156">
        <v>1</v>
      </c>
      <c r="C2156">
        <v>1999</v>
      </c>
      <c r="D2156">
        <v>1</v>
      </c>
      <c r="E2156">
        <v>1</v>
      </c>
      <c r="F2156">
        <v>1</v>
      </c>
      <c r="G2156" t="s">
        <v>1005</v>
      </c>
      <c r="H2156">
        <v>0</v>
      </c>
      <c r="I2156">
        <v>3.3128300000000001E-3</v>
      </c>
      <c r="J2156">
        <v>4.8035599999999998E-2</v>
      </c>
      <c r="K2156">
        <v>0.22831399999999999</v>
      </c>
      <c r="L2156">
        <v>0.55937400000000004</v>
      </c>
      <c r="M2156">
        <v>0.84764200000000001</v>
      </c>
      <c r="N2156">
        <v>0.961391</v>
      </c>
      <c r="O2156">
        <v>0.96040499999999995</v>
      </c>
      <c r="P2156">
        <v>0.91160200000000002</v>
      </c>
      <c r="Q2156">
        <v>0.84170299999999998</v>
      </c>
      <c r="R2156">
        <v>0.76340200000000003</v>
      </c>
      <c r="S2156">
        <v>0.68457900000000005</v>
      </c>
      <c r="T2156">
        <v>0.60999300000000001</v>
      </c>
      <c r="U2156">
        <v>0.542134</v>
      </c>
      <c r="V2156">
        <v>0.48196499999999998</v>
      </c>
      <c r="W2156">
        <v>0.42951499999999998</v>
      </c>
      <c r="X2156">
        <v>0.384297</v>
      </c>
      <c r="Y2156">
        <v>0.345582</v>
      </c>
      <c r="Z2156">
        <v>0.31256899999999999</v>
      </c>
      <c r="AA2156">
        <v>0.28447099999999997</v>
      </c>
      <c r="AB2156">
        <v>0.26057200000000003</v>
      </c>
      <c r="AC2156">
        <v>0.240235</v>
      </c>
      <c r="AD2156">
        <v>0.222914</v>
      </c>
      <c r="AE2156">
        <v>0.20814299999999999</v>
      </c>
      <c r="AF2156">
        <v>0.19553100000000001</v>
      </c>
      <c r="AG2156">
        <v>0.184751</v>
      </c>
      <c r="AH2156">
        <v>0.17552599999999999</v>
      </c>
      <c r="AI2156">
        <v>0.167631</v>
      </c>
      <c r="AJ2156">
        <v>0.160278</v>
      </c>
      <c r="AK2156">
        <v>0.153307</v>
      </c>
      <c r="AL2156">
        <v>0.138575</v>
      </c>
    </row>
    <row r="2157" spans="1:38" x14ac:dyDescent="0.3">
      <c r="A2157" t="s">
        <v>810</v>
      </c>
      <c r="B2157">
        <v>1</v>
      </c>
      <c r="C2157">
        <v>1999</v>
      </c>
      <c r="D2157">
        <v>1</v>
      </c>
      <c r="E2157">
        <v>1</v>
      </c>
      <c r="F2157">
        <v>1</v>
      </c>
      <c r="G2157" t="s">
        <v>1006</v>
      </c>
      <c r="H2157">
        <v>3.06524E-2</v>
      </c>
      <c r="I2157">
        <v>9.6751500000000004E-2</v>
      </c>
      <c r="J2157">
        <v>0.209426</v>
      </c>
      <c r="K2157">
        <v>0.35223900000000002</v>
      </c>
      <c r="L2157">
        <v>0.52276500000000004</v>
      </c>
      <c r="M2157">
        <v>0.71741299999999997</v>
      </c>
      <c r="N2157">
        <v>0.94350800000000001</v>
      </c>
      <c r="O2157">
        <v>1.20035</v>
      </c>
      <c r="P2157">
        <v>1.4748000000000001</v>
      </c>
      <c r="Q2157">
        <v>1.75637</v>
      </c>
      <c r="R2157">
        <v>2.0385900000000001</v>
      </c>
      <c r="S2157">
        <v>2.3167200000000001</v>
      </c>
      <c r="T2157">
        <v>2.5870600000000001</v>
      </c>
      <c r="U2157">
        <v>2.8467199999999999</v>
      </c>
      <c r="V2157">
        <v>3.0935800000000002</v>
      </c>
      <c r="W2157">
        <v>3.32613</v>
      </c>
      <c r="X2157">
        <v>3.5434000000000001</v>
      </c>
      <c r="Y2157">
        <v>3.7448899999999998</v>
      </c>
      <c r="Z2157">
        <v>3.9304199999999998</v>
      </c>
      <c r="AA2157">
        <v>4.1001200000000004</v>
      </c>
      <c r="AB2157">
        <v>4.2543499999999996</v>
      </c>
      <c r="AC2157">
        <v>4.3936099999999998</v>
      </c>
      <c r="AD2157">
        <v>4.5185599999999999</v>
      </c>
      <c r="AE2157">
        <v>4.6299200000000003</v>
      </c>
      <c r="AF2157">
        <v>4.7285000000000004</v>
      </c>
      <c r="AG2157">
        <v>4.8151099999999998</v>
      </c>
      <c r="AH2157">
        <v>4.8905799999999999</v>
      </c>
      <c r="AI2157">
        <v>4.9557399999999996</v>
      </c>
      <c r="AJ2157">
        <v>5.02712</v>
      </c>
      <c r="AK2157">
        <v>5.1067400000000003</v>
      </c>
      <c r="AL2157">
        <v>5.2876799999999999</v>
      </c>
    </row>
    <row r="2158" spans="1:38" x14ac:dyDescent="0.3">
      <c r="A2158" t="s">
        <v>808</v>
      </c>
      <c r="B2158">
        <v>2</v>
      </c>
      <c r="C2158">
        <v>1999</v>
      </c>
      <c r="D2158">
        <v>1</v>
      </c>
      <c r="E2158">
        <v>1</v>
      </c>
      <c r="F2158">
        <v>1</v>
      </c>
      <c r="G2158" t="s">
        <v>1007</v>
      </c>
      <c r="H2158">
        <v>0</v>
      </c>
      <c r="I2158" s="2">
        <v>7.8587300000000002E-6</v>
      </c>
      <c r="J2158">
        <v>6.0167700000000001E-4</v>
      </c>
      <c r="K2158">
        <v>1.8467000000000001E-2</v>
      </c>
      <c r="L2158">
        <v>0.18110399999999999</v>
      </c>
      <c r="M2158">
        <v>0.56129600000000002</v>
      </c>
      <c r="N2158">
        <v>0.85687599999999997</v>
      </c>
      <c r="O2158">
        <v>0.96616000000000002</v>
      </c>
      <c r="P2158">
        <v>0.99292499999999995</v>
      </c>
      <c r="Q2158">
        <v>0.99849399999999999</v>
      </c>
      <c r="R2158">
        <v>0.99964699999999995</v>
      </c>
      <c r="S2158">
        <v>0.99990599999999996</v>
      </c>
      <c r="T2158">
        <v>0.99997100000000005</v>
      </c>
      <c r="U2158">
        <v>0.99999000000000005</v>
      </c>
      <c r="V2158">
        <v>0.999996</v>
      </c>
      <c r="W2158">
        <v>0.99999800000000005</v>
      </c>
      <c r="X2158">
        <v>0.99999899999999997</v>
      </c>
      <c r="Y2158">
        <v>1</v>
      </c>
      <c r="Z2158">
        <v>1</v>
      </c>
      <c r="AA2158">
        <v>1</v>
      </c>
      <c r="AB2158">
        <v>1</v>
      </c>
      <c r="AC2158">
        <v>1</v>
      </c>
      <c r="AD2158">
        <v>1</v>
      </c>
      <c r="AE2158">
        <v>1</v>
      </c>
      <c r="AF2158">
        <v>1</v>
      </c>
      <c r="AG2158">
        <v>1</v>
      </c>
      <c r="AH2158">
        <v>1</v>
      </c>
      <c r="AI2158">
        <v>1</v>
      </c>
      <c r="AJ2158">
        <v>1</v>
      </c>
      <c r="AK2158">
        <v>1</v>
      </c>
      <c r="AL2158">
        <v>1</v>
      </c>
    </row>
    <row r="2159" spans="1:38" x14ac:dyDescent="0.3">
      <c r="A2159" t="s">
        <v>810</v>
      </c>
      <c r="B2159">
        <v>2</v>
      </c>
      <c r="C2159">
        <v>1999</v>
      </c>
      <c r="D2159">
        <v>1</v>
      </c>
      <c r="E2159">
        <v>1</v>
      </c>
      <c r="F2159">
        <v>1</v>
      </c>
      <c r="G2159" t="s">
        <v>1008</v>
      </c>
      <c r="H2159">
        <v>3.3720800000000002E-2</v>
      </c>
      <c r="I2159">
        <v>0.121296</v>
      </c>
      <c r="J2159">
        <v>0.28170099999999998</v>
      </c>
      <c r="K2159">
        <v>0.46624500000000002</v>
      </c>
      <c r="L2159">
        <v>0.62582499999999996</v>
      </c>
      <c r="M2159">
        <v>0.78459199999999996</v>
      </c>
      <c r="N2159">
        <v>0.98081700000000005</v>
      </c>
      <c r="O2159">
        <v>1.22654</v>
      </c>
      <c r="P2159">
        <v>1.5083899999999999</v>
      </c>
      <c r="Q2159">
        <v>1.80887</v>
      </c>
      <c r="R2159">
        <v>2.1168499999999999</v>
      </c>
      <c r="S2159">
        <v>2.4258099999999998</v>
      </c>
      <c r="T2159">
        <v>2.7313499999999999</v>
      </c>
      <c r="U2159">
        <v>3.0301800000000001</v>
      </c>
      <c r="V2159">
        <v>3.3198099999999999</v>
      </c>
      <c r="W2159">
        <v>3.5984099999999999</v>
      </c>
      <c r="X2159">
        <v>3.8646500000000001</v>
      </c>
      <c r="Y2159">
        <v>4.1176899999999996</v>
      </c>
      <c r="Z2159">
        <v>4.3570399999999996</v>
      </c>
      <c r="AA2159">
        <v>4.5824999999999996</v>
      </c>
      <c r="AB2159">
        <v>4.7940800000000001</v>
      </c>
      <c r="AC2159">
        <v>4.9919500000000001</v>
      </c>
      <c r="AD2159">
        <v>5.1763899999999996</v>
      </c>
      <c r="AE2159">
        <v>5.3477300000000003</v>
      </c>
      <c r="AF2159">
        <v>5.5063500000000003</v>
      </c>
      <c r="AG2159">
        <v>5.6526899999999998</v>
      </c>
      <c r="AH2159">
        <v>5.78721</v>
      </c>
      <c r="AI2159">
        <v>5.91045</v>
      </c>
      <c r="AJ2159">
        <v>6.0212300000000001</v>
      </c>
      <c r="AK2159">
        <v>6.1207500000000001</v>
      </c>
      <c r="AL2159">
        <v>6.3448200000000003</v>
      </c>
    </row>
    <row r="2160" spans="1:38" x14ac:dyDescent="0.3">
      <c r="A2160" t="s">
        <v>808</v>
      </c>
      <c r="B2160">
        <v>3</v>
      </c>
      <c r="C2160">
        <v>1999</v>
      </c>
      <c r="D2160">
        <v>1</v>
      </c>
      <c r="E2160">
        <v>1</v>
      </c>
      <c r="F2160">
        <v>1</v>
      </c>
      <c r="G2160" t="s">
        <v>1009</v>
      </c>
      <c r="H2160">
        <v>0</v>
      </c>
      <c r="I2160" s="2">
        <v>8.8442700000000004E-8</v>
      </c>
      <c r="J2160" s="2">
        <v>1.22943E-5</v>
      </c>
      <c r="K2160">
        <v>7.83664E-4</v>
      </c>
      <c r="L2160">
        <v>2.2161299999999998E-2</v>
      </c>
      <c r="M2160">
        <v>0.18355299999999999</v>
      </c>
      <c r="N2160">
        <v>0.53240299999999996</v>
      </c>
      <c r="O2160">
        <v>0.82188499999999998</v>
      </c>
      <c r="P2160">
        <v>0.94855699999999998</v>
      </c>
      <c r="Q2160">
        <v>0.98688699999999996</v>
      </c>
      <c r="R2160">
        <v>0.99668999999999996</v>
      </c>
      <c r="S2160">
        <v>0.99911000000000005</v>
      </c>
      <c r="T2160">
        <v>0.99973500000000004</v>
      </c>
      <c r="U2160">
        <v>0.99991099999999999</v>
      </c>
      <c r="V2160">
        <v>0.99996600000000002</v>
      </c>
      <c r="W2160">
        <v>0.99998500000000001</v>
      </c>
      <c r="X2160">
        <v>0.99999300000000002</v>
      </c>
      <c r="Y2160">
        <v>0.999996</v>
      </c>
      <c r="Z2160">
        <v>0.99999800000000005</v>
      </c>
      <c r="AA2160">
        <v>0.99999899999999997</v>
      </c>
      <c r="AB2160">
        <v>0.99999899999999997</v>
      </c>
      <c r="AC2160">
        <v>0.99999899999999997</v>
      </c>
      <c r="AD2160">
        <v>0.99999899999999997</v>
      </c>
      <c r="AE2160">
        <v>0.99999899999999997</v>
      </c>
      <c r="AF2160">
        <v>0.99999899999999997</v>
      </c>
      <c r="AG2160">
        <v>0.99999899999999997</v>
      </c>
      <c r="AH2160">
        <v>0.99999899999999997</v>
      </c>
      <c r="AI2160">
        <v>0.99999899999999997</v>
      </c>
      <c r="AJ2160">
        <v>0.99999899999999997</v>
      </c>
      <c r="AK2160">
        <v>1</v>
      </c>
      <c r="AL2160">
        <v>1</v>
      </c>
    </row>
    <row r="2161" spans="1:38" x14ac:dyDescent="0.3">
      <c r="A2161" t="s">
        <v>810</v>
      </c>
      <c r="B2161">
        <v>3</v>
      </c>
      <c r="C2161">
        <v>1999</v>
      </c>
      <c r="D2161">
        <v>1</v>
      </c>
      <c r="E2161">
        <v>1</v>
      </c>
      <c r="F2161">
        <v>1</v>
      </c>
      <c r="G2161" t="s">
        <v>1010</v>
      </c>
      <c r="H2161">
        <v>3.8933599999999999E-2</v>
      </c>
      <c r="I2161">
        <v>0.133521</v>
      </c>
      <c r="J2161">
        <v>0.30696800000000002</v>
      </c>
      <c r="K2161">
        <v>0.53575499999999998</v>
      </c>
      <c r="L2161">
        <v>0.74839199999999995</v>
      </c>
      <c r="M2161">
        <v>0.91515100000000005</v>
      </c>
      <c r="N2161">
        <v>1.08142</v>
      </c>
      <c r="O2161">
        <v>1.2836099999999999</v>
      </c>
      <c r="P2161">
        <v>1.5329200000000001</v>
      </c>
      <c r="Q2161">
        <v>1.81759</v>
      </c>
      <c r="R2161">
        <v>2.11971</v>
      </c>
      <c r="S2161">
        <v>2.4267599999999998</v>
      </c>
      <c r="T2161">
        <v>2.7316799999999999</v>
      </c>
      <c r="U2161">
        <v>3.0303100000000001</v>
      </c>
      <c r="V2161">
        <v>3.3198699999999999</v>
      </c>
      <c r="W2161">
        <v>3.59843</v>
      </c>
      <c r="X2161">
        <v>3.8646699999999998</v>
      </c>
      <c r="Y2161">
        <v>4.1177000000000001</v>
      </c>
      <c r="Z2161">
        <v>4.3570500000000001</v>
      </c>
      <c r="AA2161">
        <v>4.5824999999999996</v>
      </c>
      <c r="AB2161">
        <v>4.7940800000000001</v>
      </c>
      <c r="AC2161">
        <v>4.9919500000000001</v>
      </c>
      <c r="AD2161">
        <v>5.1763899999999996</v>
      </c>
      <c r="AE2161">
        <v>5.3477300000000003</v>
      </c>
      <c r="AF2161">
        <v>5.5063500000000003</v>
      </c>
      <c r="AG2161">
        <v>5.6526899999999998</v>
      </c>
      <c r="AH2161">
        <v>5.78721</v>
      </c>
      <c r="AI2161">
        <v>5.91045</v>
      </c>
      <c r="AJ2161">
        <v>6.0212399999999997</v>
      </c>
      <c r="AK2161">
        <v>6.1207500000000001</v>
      </c>
      <c r="AL2161">
        <v>6.3448200000000003</v>
      </c>
    </row>
    <row r="2162" spans="1:38" x14ac:dyDescent="0.3">
      <c r="A2162" t="s">
        <v>808</v>
      </c>
      <c r="B2162">
        <v>4</v>
      </c>
      <c r="C2162">
        <v>1999</v>
      </c>
      <c r="D2162">
        <v>1</v>
      </c>
      <c r="E2162">
        <v>1</v>
      </c>
      <c r="F2162">
        <v>1</v>
      </c>
      <c r="G2162" t="s">
        <v>1011</v>
      </c>
      <c r="H2162">
        <v>0</v>
      </c>
      <c r="I2162">
        <v>1.4546E-2</v>
      </c>
      <c r="J2162">
        <v>5.2434099999999997E-2</v>
      </c>
      <c r="K2162">
        <v>0.12701999999999999</v>
      </c>
      <c r="L2162">
        <v>0.246392</v>
      </c>
      <c r="M2162">
        <v>0.40070499999999998</v>
      </c>
      <c r="N2162">
        <v>0.56703700000000001</v>
      </c>
      <c r="O2162">
        <v>0.719503</v>
      </c>
      <c r="P2162">
        <v>0.838924</v>
      </c>
      <c r="Q2162">
        <v>0.91817899999999997</v>
      </c>
      <c r="R2162">
        <v>0.96258500000000002</v>
      </c>
      <c r="S2162">
        <v>0.98403700000000005</v>
      </c>
      <c r="T2162">
        <v>0.99336599999999997</v>
      </c>
      <c r="U2162">
        <v>0.99720600000000004</v>
      </c>
      <c r="V2162">
        <v>0.99876799999999999</v>
      </c>
      <c r="W2162">
        <v>0.999417</v>
      </c>
      <c r="X2162">
        <v>0.99969799999999998</v>
      </c>
      <c r="Y2162">
        <v>0.99982499999999996</v>
      </c>
      <c r="Z2162">
        <v>0.99988600000000005</v>
      </c>
      <c r="AA2162">
        <v>0.99991600000000003</v>
      </c>
      <c r="AB2162">
        <v>0.99993100000000001</v>
      </c>
      <c r="AC2162">
        <v>0.99993900000000002</v>
      </c>
      <c r="AD2162">
        <v>0.999942</v>
      </c>
      <c r="AE2162">
        <v>0.99994300000000003</v>
      </c>
      <c r="AF2162">
        <v>0.999942</v>
      </c>
      <c r="AG2162">
        <v>0.99994099999999997</v>
      </c>
      <c r="AH2162">
        <v>0.99993900000000002</v>
      </c>
      <c r="AI2162">
        <v>0.99993699999999996</v>
      </c>
      <c r="AJ2162">
        <v>0.99993600000000005</v>
      </c>
      <c r="AK2162">
        <v>0.99993799999999999</v>
      </c>
      <c r="AL2162">
        <v>0.99993900000000002</v>
      </c>
    </row>
    <row r="2163" spans="1:38" x14ac:dyDescent="0.3">
      <c r="A2163" t="s">
        <v>810</v>
      </c>
      <c r="B2163">
        <v>4</v>
      </c>
      <c r="C2163">
        <v>1999</v>
      </c>
      <c r="D2163">
        <v>1</v>
      </c>
      <c r="E2163">
        <v>1</v>
      </c>
      <c r="F2163">
        <v>1</v>
      </c>
      <c r="G2163" t="s">
        <v>1012</v>
      </c>
      <c r="H2163">
        <v>1.5474399999999999E-2</v>
      </c>
      <c r="I2163">
        <v>6.9767399999999993E-2</v>
      </c>
      <c r="J2163">
        <v>0.17798900000000001</v>
      </c>
      <c r="K2163">
        <v>0.32710400000000001</v>
      </c>
      <c r="L2163">
        <v>0.518293</v>
      </c>
      <c r="M2163">
        <v>0.74444600000000005</v>
      </c>
      <c r="N2163">
        <v>0.99751900000000004</v>
      </c>
      <c r="O2163">
        <v>1.2695000000000001</v>
      </c>
      <c r="P2163">
        <v>1.5532699999999999</v>
      </c>
      <c r="Q2163">
        <v>1.84406</v>
      </c>
      <c r="R2163">
        <v>2.1398999999999999</v>
      </c>
      <c r="S2163">
        <v>2.43912</v>
      </c>
      <c r="T2163">
        <v>2.73847</v>
      </c>
      <c r="U2163">
        <v>3.0338799999999999</v>
      </c>
      <c r="V2163">
        <v>3.3217500000000002</v>
      </c>
      <c r="W2163">
        <v>3.5994600000000001</v>
      </c>
      <c r="X2163">
        <v>3.8652500000000001</v>
      </c>
      <c r="Y2163">
        <v>4.1180500000000002</v>
      </c>
      <c r="Z2163">
        <v>4.3572699999999998</v>
      </c>
      <c r="AA2163">
        <v>4.5826500000000001</v>
      </c>
      <c r="AB2163">
        <v>4.7941799999999999</v>
      </c>
      <c r="AC2163">
        <v>4.9920299999999997</v>
      </c>
      <c r="AD2163">
        <v>5.17645</v>
      </c>
      <c r="AE2163">
        <v>5.3477699999999997</v>
      </c>
      <c r="AF2163">
        <v>5.5063899999999997</v>
      </c>
      <c r="AG2163">
        <v>5.6527200000000004</v>
      </c>
      <c r="AH2163">
        <v>5.7872399999999997</v>
      </c>
      <c r="AI2163">
        <v>5.9104799999999997</v>
      </c>
      <c r="AJ2163">
        <v>6.0212500000000002</v>
      </c>
      <c r="AK2163">
        <v>6.1207599999999998</v>
      </c>
      <c r="AL2163">
        <v>6.3448099999999998</v>
      </c>
    </row>
    <row r="2164" spans="1:38" x14ac:dyDescent="0.3">
      <c r="A2164" t="s">
        <v>808</v>
      </c>
      <c r="B2164">
        <v>5</v>
      </c>
      <c r="C2164">
        <v>1999</v>
      </c>
      <c r="D2164">
        <v>1</v>
      </c>
      <c r="E2164">
        <v>1</v>
      </c>
      <c r="F2164">
        <v>1</v>
      </c>
      <c r="G2164" t="s">
        <v>1013</v>
      </c>
      <c r="H2164">
        <v>0</v>
      </c>
      <c r="I2164">
        <v>1.4546E-2</v>
      </c>
      <c r="J2164">
        <v>5.2434099999999997E-2</v>
      </c>
      <c r="K2164">
        <v>0.12701999999999999</v>
      </c>
      <c r="L2164">
        <v>0.246392</v>
      </c>
      <c r="M2164">
        <v>0.40070499999999998</v>
      </c>
      <c r="N2164">
        <v>0.56703700000000001</v>
      </c>
      <c r="O2164">
        <v>0.719503</v>
      </c>
      <c r="P2164">
        <v>0.838924</v>
      </c>
      <c r="Q2164">
        <v>0.91817899999999997</v>
      </c>
      <c r="R2164">
        <v>0.96258500000000002</v>
      </c>
      <c r="S2164">
        <v>0.98403700000000005</v>
      </c>
      <c r="T2164">
        <v>0.99336599999999997</v>
      </c>
      <c r="U2164">
        <v>0.99720600000000004</v>
      </c>
      <c r="V2164">
        <v>0.99876799999999999</v>
      </c>
      <c r="W2164">
        <v>0.999417</v>
      </c>
      <c r="X2164">
        <v>0.99969799999999998</v>
      </c>
      <c r="Y2164">
        <v>0.99982499999999996</v>
      </c>
      <c r="Z2164">
        <v>0.99988600000000005</v>
      </c>
      <c r="AA2164">
        <v>0.99991600000000003</v>
      </c>
      <c r="AB2164">
        <v>0.99993100000000001</v>
      </c>
      <c r="AC2164">
        <v>0.99993900000000002</v>
      </c>
      <c r="AD2164">
        <v>0.999942</v>
      </c>
      <c r="AE2164">
        <v>0.99994300000000003</v>
      </c>
      <c r="AF2164">
        <v>0.999942</v>
      </c>
      <c r="AG2164">
        <v>0.99994099999999997</v>
      </c>
      <c r="AH2164">
        <v>0.99993900000000002</v>
      </c>
      <c r="AI2164">
        <v>0.99993699999999996</v>
      </c>
      <c r="AJ2164">
        <v>0.99993600000000005</v>
      </c>
      <c r="AK2164">
        <v>0.99993799999999999</v>
      </c>
      <c r="AL2164">
        <v>0.99993900000000002</v>
      </c>
    </row>
    <row r="2165" spans="1:38" x14ac:dyDescent="0.3">
      <c r="A2165" t="s">
        <v>810</v>
      </c>
      <c r="B2165">
        <v>5</v>
      </c>
      <c r="C2165">
        <v>1999</v>
      </c>
      <c r="D2165">
        <v>1</v>
      </c>
      <c r="E2165">
        <v>1</v>
      </c>
      <c r="F2165">
        <v>1</v>
      </c>
      <c r="G2165" t="s">
        <v>1014</v>
      </c>
      <c r="H2165">
        <v>1.5474399999999999E-2</v>
      </c>
      <c r="I2165">
        <v>6.9767399999999993E-2</v>
      </c>
      <c r="J2165">
        <v>0.17798900000000001</v>
      </c>
      <c r="K2165">
        <v>0.32710400000000001</v>
      </c>
      <c r="L2165">
        <v>0.518293</v>
      </c>
      <c r="M2165">
        <v>0.74444600000000005</v>
      </c>
      <c r="N2165">
        <v>0.99751900000000004</v>
      </c>
      <c r="O2165">
        <v>1.2695000000000001</v>
      </c>
      <c r="P2165">
        <v>1.5532699999999999</v>
      </c>
      <c r="Q2165">
        <v>1.84406</v>
      </c>
      <c r="R2165">
        <v>2.1398999999999999</v>
      </c>
      <c r="S2165">
        <v>2.43912</v>
      </c>
      <c r="T2165">
        <v>2.73847</v>
      </c>
      <c r="U2165">
        <v>3.0338799999999999</v>
      </c>
      <c r="V2165">
        <v>3.3217500000000002</v>
      </c>
      <c r="W2165">
        <v>3.5994600000000001</v>
      </c>
      <c r="X2165">
        <v>3.8652500000000001</v>
      </c>
      <c r="Y2165">
        <v>4.1180500000000002</v>
      </c>
      <c r="Z2165">
        <v>4.3572699999999998</v>
      </c>
      <c r="AA2165">
        <v>4.5826500000000001</v>
      </c>
      <c r="AB2165">
        <v>4.7941799999999999</v>
      </c>
      <c r="AC2165">
        <v>4.9920299999999997</v>
      </c>
      <c r="AD2165">
        <v>5.17645</v>
      </c>
      <c r="AE2165">
        <v>5.3477699999999997</v>
      </c>
      <c r="AF2165">
        <v>5.5063899999999997</v>
      </c>
      <c r="AG2165">
        <v>5.6527200000000004</v>
      </c>
      <c r="AH2165">
        <v>5.7872399999999997</v>
      </c>
      <c r="AI2165">
        <v>5.9104799999999997</v>
      </c>
      <c r="AJ2165">
        <v>6.0212500000000002</v>
      </c>
      <c r="AK2165">
        <v>6.1207599999999998</v>
      </c>
      <c r="AL2165">
        <v>6.3448099999999998</v>
      </c>
    </row>
    <row r="2166" spans="1:38" x14ac:dyDescent="0.3">
      <c r="A2166" t="s">
        <v>808</v>
      </c>
      <c r="B2166">
        <v>6</v>
      </c>
      <c r="C2166">
        <v>1999</v>
      </c>
      <c r="D2166">
        <v>1</v>
      </c>
      <c r="E2166">
        <v>1</v>
      </c>
      <c r="F2166">
        <v>1</v>
      </c>
      <c r="G2166" t="s">
        <v>1015</v>
      </c>
      <c r="H2166">
        <v>0</v>
      </c>
      <c r="I2166">
        <v>8.1927300000000005E-3</v>
      </c>
      <c r="J2166">
        <v>4.5186499999999998E-2</v>
      </c>
      <c r="K2166">
        <v>0.13944300000000001</v>
      </c>
      <c r="L2166">
        <v>0.308392</v>
      </c>
      <c r="M2166">
        <v>0.52603599999999995</v>
      </c>
      <c r="N2166">
        <v>0.73426400000000003</v>
      </c>
      <c r="O2166">
        <v>0.88197599999999998</v>
      </c>
      <c r="P2166">
        <v>0.95832899999999999</v>
      </c>
      <c r="Q2166">
        <v>0.98764399999999997</v>
      </c>
      <c r="R2166">
        <v>0.99662799999999996</v>
      </c>
      <c r="S2166">
        <v>0.99904000000000004</v>
      </c>
      <c r="T2166">
        <v>0.99965599999999999</v>
      </c>
      <c r="U2166">
        <v>0.99981500000000001</v>
      </c>
      <c r="V2166">
        <v>0.99985800000000002</v>
      </c>
      <c r="W2166">
        <v>0.99987099999999995</v>
      </c>
      <c r="X2166">
        <v>0.99987400000000004</v>
      </c>
      <c r="Y2166">
        <v>0.99987599999999999</v>
      </c>
      <c r="Z2166">
        <v>0.99987599999999999</v>
      </c>
      <c r="AA2166">
        <v>0.99987599999999999</v>
      </c>
      <c r="AB2166">
        <v>0.99987599999999999</v>
      </c>
      <c r="AC2166">
        <v>0.99987599999999999</v>
      </c>
      <c r="AD2166">
        <v>0.99987599999999999</v>
      </c>
      <c r="AE2166">
        <v>0.99987599999999999</v>
      </c>
      <c r="AF2166">
        <v>0.99987599999999999</v>
      </c>
      <c r="AG2166">
        <v>0.99987599999999999</v>
      </c>
      <c r="AH2166">
        <v>0.99987599999999999</v>
      </c>
      <c r="AI2166">
        <v>0.99987599999999999</v>
      </c>
      <c r="AJ2166">
        <v>0.99987599999999999</v>
      </c>
      <c r="AK2166">
        <v>0.99987599999999999</v>
      </c>
      <c r="AL2166">
        <v>0.99987700000000002</v>
      </c>
    </row>
    <row r="2167" spans="1:38" x14ac:dyDescent="0.3">
      <c r="A2167" t="s">
        <v>810</v>
      </c>
      <c r="B2167">
        <v>6</v>
      </c>
      <c r="C2167">
        <v>1999</v>
      </c>
      <c r="D2167">
        <v>1</v>
      </c>
      <c r="E2167">
        <v>1</v>
      </c>
      <c r="F2167">
        <v>1</v>
      </c>
      <c r="G2167" t="s">
        <v>1016</v>
      </c>
      <c r="H2167">
        <v>1.8754E-2</v>
      </c>
      <c r="I2167">
        <v>7.7080899999999994E-2</v>
      </c>
      <c r="J2167">
        <v>0.18803</v>
      </c>
      <c r="K2167">
        <v>0.33777800000000002</v>
      </c>
      <c r="L2167">
        <v>0.52639899999999995</v>
      </c>
      <c r="M2167">
        <v>0.74613799999999997</v>
      </c>
      <c r="N2167">
        <v>0.98876200000000003</v>
      </c>
      <c r="O2167">
        <v>1.2482899999999999</v>
      </c>
      <c r="P2167">
        <v>1.5241400000000001</v>
      </c>
      <c r="Q2167">
        <v>1.8163100000000001</v>
      </c>
      <c r="R2167">
        <v>2.11965</v>
      </c>
      <c r="S2167">
        <v>2.4267599999999998</v>
      </c>
      <c r="T2167">
        <v>2.7316600000000002</v>
      </c>
      <c r="U2167">
        <v>3.0302899999999999</v>
      </c>
      <c r="V2167">
        <v>3.3198500000000002</v>
      </c>
      <c r="W2167">
        <v>3.59842</v>
      </c>
      <c r="X2167">
        <v>3.8646600000000002</v>
      </c>
      <c r="Y2167">
        <v>4.1177000000000001</v>
      </c>
      <c r="Z2167">
        <v>4.3570399999999996</v>
      </c>
      <c r="AA2167">
        <v>4.5824999999999996</v>
      </c>
      <c r="AB2167">
        <v>4.7940800000000001</v>
      </c>
      <c r="AC2167">
        <v>4.9919500000000001</v>
      </c>
      <c r="AD2167">
        <v>5.1763899999999996</v>
      </c>
      <c r="AE2167">
        <v>5.3477300000000003</v>
      </c>
      <c r="AF2167">
        <v>5.5063500000000003</v>
      </c>
      <c r="AG2167">
        <v>5.6526899999999998</v>
      </c>
      <c r="AH2167">
        <v>5.78721</v>
      </c>
      <c r="AI2167">
        <v>5.91045</v>
      </c>
      <c r="AJ2167">
        <v>6.0212300000000001</v>
      </c>
      <c r="AK2167">
        <v>6.1207500000000001</v>
      </c>
      <c r="AL2167">
        <v>6.3448200000000003</v>
      </c>
    </row>
    <row r="2168" spans="1:38" x14ac:dyDescent="0.3">
      <c r="A2168" t="s">
        <v>806</v>
      </c>
      <c r="B2168" t="s">
        <v>103</v>
      </c>
      <c r="C2168">
        <v>2000</v>
      </c>
      <c r="D2168">
        <v>1</v>
      </c>
      <c r="E2168">
        <v>1</v>
      </c>
      <c r="F2168">
        <v>1</v>
      </c>
      <c r="G2168" t="s">
        <v>1017</v>
      </c>
      <c r="H2168">
        <v>0</v>
      </c>
      <c r="I2168">
        <v>0</v>
      </c>
      <c r="J2168">
        <v>0</v>
      </c>
      <c r="K2168">
        <v>0</v>
      </c>
      <c r="L2168">
        <v>3.2867899999999999E-2</v>
      </c>
      <c r="M2168">
        <v>0.16573599999999999</v>
      </c>
      <c r="N2168">
        <v>0.463362</v>
      </c>
      <c r="O2168">
        <v>0.85394599999999998</v>
      </c>
      <c r="P2168">
        <v>1.2412700000000001</v>
      </c>
      <c r="Q2168">
        <v>1.5986</v>
      </c>
      <c r="R2168">
        <v>1.93425</v>
      </c>
      <c r="S2168">
        <v>2.2574200000000002</v>
      </c>
      <c r="T2168">
        <v>2.57179</v>
      </c>
      <c r="U2168">
        <v>2.8776199999999998</v>
      </c>
      <c r="V2168">
        <v>3.1738200000000001</v>
      </c>
      <c r="W2168">
        <v>3.45905</v>
      </c>
      <c r="X2168">
        <v>3.7321300000000002</v>
      </c>
      <c r="Y2168">
        <v>3.9921799999999998</v>
      </c>
      <c r="Z2168">
        <v>4.2386100000000004</v>
      </c>
      <c r="AA2168">
        <v>4.4711499999999997</v>
      </c>
      <c r="AB2168">
        <v>4.68973</v>
      </c>
      <c r="AC2168">
        <v>4.8944900000000002</v>
      </c>
      <c r="AD2168">
        <v>5.0856399999999997</v>
      </c>
      <c r="AE2168">
        <v>5.2635199999999998</v>
      </c>
      <c r="AF2168">
        <v>5.4284699999999999</v>
      </c>
      <c r="AG2168">
        <v>5.5809100000000003</v>
      </c>
      <c r="AH2168">
        <v>5.7212899999999998</v>
      </c>
      <c r="AI2168">
        <v>5.8501099999999999</v>
      </c>
      <c r="AJ2168">
        <v>5.9679200000000003</v>
      </c>
      <c r="AK2168">
        <v>6.0720400000000003</v>
      </c>
      <c r="AL2168">
        <v>6.3067099999999998</v>
      </c>
    </row>
    <row r="2169" spans="1:38" x14ac:dyDescent="0.3">
      <c r="A2169" t="s">
        <v>808</v>
      </c>
      <c r="B2169">
        <v>1</v>
      </c>
      <c r="C2169">
        <v>2000</v>
      </c>
      <c r="D2169">
        <v>1</v>
      </c>
      <c r="E2169">
        <v>1</v>
      </c>
      <c r="F2169">
        <v>1</v>
      </c>
      <c r="G2169" t="s">
        <v>1018</v>
      </c>
      <c r="H2169">
        <v>0</v>
      </c>
      <c r="I2169">
        <v>3.3128300000000001E-3</v>
      </c>
      <c r="J2169">
        <v>4.8035599999999998E-2</v>
      </c>
      <c r="K2169">
        <v>0.22831399999999999</v>
      </c>
      <c r="L2169">
        <v>0.55937400000000004</v>
      </c>
      <c r="M2169">
        <v>0.84764200000000001</v>
      </c>
      <c r="N2169">
        <v>0.961391</v>
      </c>
      <c r="O2169">
        <v>0.96040499999999995</v>
      </c>
      <c r="P2169">
        <v>0.91160200000000002</v>
      </c>
      <c r="Q2169">
        <v>0.84170299999999998</v>
      </c>
      <c r="R2169">
        <v>0.76340200000000003</v>
      </c>
      <c r="S2169">
        <v>0.68457900000000005</v>
      </c>
      <c r="T2169">
        <v>0.60999300000000001</v>
      </c>
      <c r="U2169">
        <v>0.542134</v>
      </c>
      <c r="V2169">
        <v>0.48196499999999998</v>
      </c>
      <c r="W2169">
        <v>0.42951499999999998</v>
      </c>
      <c r="X2169">
        <v>0.384297</v>
      </c>
      <c r="Y2169">
        <v>0.345582</v>
      </c>
      <c r="Z2169">
        <v>0.31256899999999999</v>
      </c>
      <c r="AA2169">
        <v>0.28447099999999997</v>
      </c>
      <c r="AB2169">
        <v>0.26057200000000003</v>
      </c>
      <c r="AC2169">
        <v>0.240235</v>
      </c>
      <c r="AD2169">
        <v>0.222914</v>
      </c>
      <c r="AE2169">
        <v>0.20814299999999999</v>
      </c>
      <c r="AF2169">
        <v>0.19553100000000001</v>
      </c>
      <c r="AG2169">
        <v>0.184751</v>
      </c>
      <c r="AH2169">
        <v>0.17552599999999999</v>
      </c>
      <c r="AI2169">
        <v>0.167631</v>
      </c>
      <c r="AJ2169">
        <v>0.160278</v>
      </c>
      <c r="AK2169">
        <v>0.153307</v>
      </c>
      <c r="AL2169">
        <v>0.138575</v>
      </c>
    </row>
    <row r="2170" spans="1:38" x14ac:dyDescent="0.3">
      <c r="A2170" t="s">
        <v>810</v>
      </c>
      <c r="B2170">
        <v>1</v>
      </c>
      <c r="C2170">
        <v>2000</v>
      </c>
      <c r="D2170">
        <v>1</v>
      </c>
      <c r="E2170">
        <v>1</v>
      </c>
      <c r="F2170">
        <v>1</v>
      </c>
      <c r="G2170" t="s">
        <v>1019</v>
      </c>
      <c r="H2170">
        <v>3.06524E-2</v>
      </c>
      <c r="I2170">
        <v>9.6751500000000004E-2</v>
      </c>
      <c r="J2170">
        <v>0.209426</v>
      </c>
      <c r="K2170">
        <v>0.35223900000000002</v>
      </c>
      <c r="L2170">
        <v>0.52276500000000004</v>
      </c>
      <c r="M2170">
        <v>0.71741299999999997</v>
      </c>
      <c r="N2170">
        <v>0.94350800000000001</v>
      </c>
      <c r="O2170">
        <v>1.20035</v>
      </c>
      <c r="P2170">
        <v>1.4748000000000001</v>
      </c>
      <c r="Q2170">
        <v>1.75637</v>
      </c>
      <c r="R2170">
        <v>2.0385900000000001</v>
      </c>
      <c r="S2170">
        <v>2.3167200000000001</v>
      </c>
      <c r="T2170">
        <v>2.5870600000000001</v>
      </c>
      <c r="U2170">
        <v>2.8467199999999999</v>
      </c>
      <c r="V2170">
        <v>3.0935800000000002</v>
      </c>
      <c r="W2170">
        <v>3.32613</v>
      </c>
      <c r="X2170">
        <v>3.5434000000000001</v>
      </c>
      <c r="Y2170">
        <v>3.7448899999999998</v>
      </c>
      <c r="Z2170">
        <v>3.9304199999999998</v>
      </c>
      <c r="AA2170">
        <v>4.1001200000000004</v>
      </c>
      <c r="AB2170">
        <v>4.2543499999999996</v>
      </c>
      <c r="AC2170">
        <v>4.3936099999999998</v>
      </c>
      <c r="AD2170">
        <v>4.5185599999999999</v>
      </c>
      <c r="AE2170">
        <v>4.6299200000000003</v>
      </c>
      <c r="AF2170">
        <v>4.7285000000000004</v>
      </c>
      <c r="AG2170">
        <v>4.8151099999999998</v>
      </c>
      <c r="AH2170">
        <v>4.8905799999999999</v>
      </c>
      <c r="AI2170">
        <v>4.9557399999999996</v>
      </c>
      <c r="AJ2170">
        <v>5.02712</v>
      </c>
      <c r="AK2170">
        <v>5.1067400000000003</v>
      </c>
      <c r="AL2170">
        <v>5.2876799999999999</v>
      </c>
    </row>
    <row r="2171" spans="1:38" x14ac:dyDescent="0.3">
      <c r="A2171" t="s">
        <v>808</v>
      </c>
      <c r="B2171">
        <v>2</v>
      </c>
      <c r="C2171">
        <v>2000</v>
      </c>
      <c r="D2171">
        <v>1</v>
      </c>
      <c r="E2171">
        <v>1</v>
      </c>
      <c r="F2171">
        <v>1</v>
      </c>
      <c r="G2171" t="s">
        <v>1020</v>
      </c>
      <c r="H2171">
        <v>0</v>
      </c>
      <c r="I2171" s="2">
        <v>7.8587300000000002E-6</v>
      </c>
      <c r="J2171">
        <v>6.0167700000000001E-4</v>
      </c>
      <c r="K2171">
        <v>1.8467000000000001E-2</v>
      </c>
      <c r="L2171">
        <v>0.18110399999999999</v>
      </c>
      <c r="M2171">
        <v>0.56129600000000002</v>
      </c>
      <c r="N2171">
        <v>0.85687599999999997</v>
      </c>
      <c r="O2171">
        <v>0.96616000000000002</v>
      </c>
      <c r="P2171">
        <v>0.99292499999999995</v>
      </c>
      <c r="Q2171">
        <v>0.99849399999999999</v>
      </c>
      <c r="R2171">
        <v>0.99964699999999995</v>
      </c>
      <c r="S2171">
        <v>0.99990599999999996</v>
      </c>
      <c r="T2171">
        <v>0.99997100000000005</v>
      </c>
      <c r="U2171">
        <v>0.99999000000000005</v>
      </c>
      <c r="V2171">
        <v>0.999996</v>
      </c>
      <c r="W2171">
        <v>0.99999800000000005</v>
      </c>
      <c r="X2171">
        <v>0.99999899999999997</v>
      </c>
      <c r="Y2171">
        <v>1</v>
      </c>
      <c r="Z2171">
        <v>1</v>
      </c>
      <c r="AA2171">
        <v>1</v>
      </c>
      <c r="AB2171">
        <v>1</v>
      </c>
      <c r="AC2171">
        <v>1</v>
      </c>
      <c r="AD2171">
        <v>1</v>
      </c>
      <c r="AE2171">
        <v>1</v>
      </c>
      <c r="AF2171">
        <v>1</v>
      </c>
      <c r="AG2171">
        <v>1</v>
      </c>
      <c r="AH2171">
        <v>1</v>
      </c>
      <c r="AI2171">
        <v>1</v>
      </c>
      <c r="AJ2171">
        <v>1</v>
      </c>
      <c r="AK2171">
        <v>1</v>
      </c>
      <c r="AL2171">
        <v>1</v>
      </c>
    </row>
    <row r="2172" spans="1:38" x14ac:dyDescent="0.3">
      <c r="A2172" t="s">
        <v>810</v>
      </c>
      <c r="B2172">
        <v>2</v>
      </c>
      <c r="C2172">
        <v>2000</v>
      </c>
      <c r="D2172">
        <v>1</v>
      </c>
      <c r="E2172">
        <v>1</v>
      </c>
      <c r="F2172">
        <v>1</v>
      </c>
      <c r="G2172" t="s">
        <v>1021</v>
      </c>
      <c r="H2172">
        <v>3.3720800000000002E-2</v>
      </c>
      <c r="I2172">
        <v>0.121296</v>
      </c>
      <c r="J2172">
        <v>0.28170099999999998</v>
      </c>
      <c r="K2172">
        <v>0.46624500000000002</v>
      </c>
      <c r="L2172">
        <v>0.62582499999999996</v>
      </c>
      <c r="M2172">
        <v>0.78459199999999996</v>
      </c>
      <c r="N2172">
        <v>0.98081700000000005</v>
      </c>
      <c r="O2172">
        <v>1.22654</v>
      </c>
      <c r="P2172">
        <v>1.5083899999999999</v>
      </c>
      <c r="Q2172">
        <v>1.80887</v>
      </c>
      <c r="R2172">
        <v>2.1168499999999999</v>
      </c>
      <c r="S2172">
        <v>2.4258099999999998</v>
      </c>
      <c r="T2172">
        <v>2.7313499999999999</v>
      </c>
      <c r="U2172">
        <v>3.0301800000000001</v>
      </c>
      <c r="V2172">
        <v>3.3198099999999999</v>
      </c>
      <c r="W2172">
        <v>3.5984099999999999</v>
      </c>
      <c r="X2172">
        <v>3.8646500000000001</v>
      </c>
      <c r="Y2172">
        <v>4.1176899999999996</v>
      </c>
      <c r="Z2172">
        <v>4.3570399999999996</v>
      </c>
      <c r="AA2172">
        <v>4.5824999999999996</v>
      </c>
      <c r="AB2172">
        <v>4.7940800000000001</v>
      </c>
      <c r="AC2172">
        <v>4.9919500000000001</v>
      </c>
      <c r="AD2172">
        <v>5.1763899999999996</v>
      </c>
      <c r="AE2172">
        <v>5.3477300000000003</v>
      </c>
      <c r="AF2172">
        <v>5.5063500000000003</v>
      </c>
      <c r="AG2172">
        <v>5.6526899999999998</v>
      </c>
      <c r="AH2172">
        <v>5.78721</v>
      </c>
      <c r="AI2172">
        <v>5.91045</v>
      </c>
      <c r="AJ2172">
        <v>6.0212300000000001</v>
      </c>
      <c r="AK2172">
        <v>6.1207500000000001</v>
      </c>
      <c r="AL2172">
        <v>6.3448200000000003</v>
      </c>
    </row>
    <row r="2173" spans="1:38" x14ac:dyDescent="0.3">
      <c r="A2173" t="s">
        <v>808</v>
      </c>
      <c r="B2173">
        <v>3</v>
      </c>
      <c r="C2173">
        <v>2000</v>
      </c>
      <c r="D2173">
        <v>1</v>
      </c>
      <c r="E2173">
        <v>1</v>
      </c>
      <c r="F2173">
        <v>1</v>
      </c>
      <c r="G2173" t="s">
        <v>1022</v>
      </c>
      <c r="H2173">
        <v>0</v>
      </c>
      <c r="I2173" s="2">
        <v>8.8442700000000004E-8</v>
      </c>
      <c r="J2173" s="2">
        <v>1.22943E-5</v>
      </c>
      <c r="K2173">
        <v>7.83664E-4</v>
      </c>
      <c r="L2173">
        <v>2.2161299999999998E-2</v>
      </c>
      <c r="M2173">
        <v>0.18355299999999999</v>
      </c>
      <c r="N2173">
        <v>0.53240299999999996</v>
      </c>
      <c r="O2173">
        <v>0.82188499999999998</v>
      </c>
      <c r="P2173">
        <v>0.94855699999999998</v>
      </c>
      <c r="Q2173">
        <v>0.98688699999999996</v>
      </c>
      <c r="R2173">
        <v>0.99668999999999996</v>
      </c>
      <c r="S2173">
        <v>0.99911000000000005</v>
      </c>
      <c r="T2173">
        <v>0.99973500000000004</v>
      </c>
      <c r="U2173">
        <v>0.99991099999999999</v>
      </c>
      <c r="V2173">
        <v>0.99996600000000002</v>
      </c>
      <c r="W2173">
        <v>0.99998500000000001</v>
      </c>
      <c r="X2173">
        <v>0.99999300000000002</v>
      </c>
      <c r="Y2173">
        <v>0.999996</v>
      </c>
      <c r="Z2173">
        <v>0.99999800000000005</v>
      </c>
      <c r="AA2173">
        <v>0.99999899999999997</v>
      </c>
      <c r="AB2173">
        <v>0.99999899999999997</v>
      </c>
      <c r="AC2173">
        <v>0.99999899999999997</v>
      </c>
      <c r="AD2173">
        <v>0.99999899999999997</v>
      </c>
      <c r="AE2173">
        <v>0.99999899999999997</v>
      </c>
      <c r="AF2173">
        <v>0.99999899999999997</v>
      </c>
      <c r="AG2173">
        <v>0.99999899999999997</v>
      </c>
      <c r="AH2173">
        <v>0.99999899999999997</v>
      </c>
      <c r="AI2173">
        <v>0.99999899999999997</v>
      </c>
      <c r="AJ2173">
        <v>0.99999899999999997</v>
      </c>
      <c r="AK2173">
        <v>1</v>
      </c>
      <c r="AL2173">
        <v>1</v>
      </c>
    </row>
    <row r="2174" spans="1:38" x14ac:dyDescent="0.3">
      <c r="A2174" t="s">
        <v>810</v>
      </c>
      <c r="B2174">
        <v>3</v>
      </c>
      <c r="C2174">
        <v>2000</v>
      </c>
      <c r="D2174">
        <v>1</v>
      </c>
      <c r="E2174">
        <v>1</v>
      </c>
      <c r="F2174">
        <v>1</v>
      </c>
      <c r="G2174" t="s">
        <v>1023</v>
      </c>
      <c r="H2174">
        <v>3.8933599999999999E-2</v>
      </c>
      <c r="I2174">
        <v>0.133521</v>
      </c>
      <c r="J2174">
        <v>0.30696800000000002</v>
      </c>
      <c r="K2174">
        <v>0.53575499999999998</v>
      </c>
      <c r="L2174">
        <v>0.74839199999999995</v>
      </c>
      <c r="M2174">
        <v>0.91515100000000005</v>
      </c>
      <c r="N2174">
        <v>1.08142</v>
      </c>
      <c r="O2174">
        <v>1.2836099999999999</v>
      </c>
      <c r="P2174">
        <v>1.5329200000000001</v>
      </c>
      <c r="Q2174">
        <v>1.81759</v>
      </c>
      <c r="R2174">
        <v>2.11971</v>
      </c>
      <c r="S2174">
        <v>2.4267599999999998</v>
      </c>
      <c r="T2174">
        <v>2.7316799999999999</v>
      </c>
      <c r="U2174">
        <v>3.0303100000000001</v>
      </c>
      <c r="V2174">
        <v>3.3198699999999999</v>
      </c>
      <c r="W2174">
        <v>3.59843</v>
      </c>
      <c r="X2174">
        <v>3.8646699999999998</v>
      </c>
      <c r="Y2174">
        <v>4.1177000000000001</v>
      </c>
      <c r="Z2174">
        <v>4.3570500000000001</v>
      </c>
      <c r="AA2174">
        <v>4.5824999999999996</v>
      </c>
      <c r="AB2174">
        <v>4.7940800000000001</v>
      </c>
      <c r="AC2174">
        <v>4.9919500000000001</v>
      </c>
      <c r="AD2174">
        <v>5.1763899999999996</v>
      </c>
      <c r="AE2174">
        <v>5.3477300000000003</v>
      </c>
      <c r="AF2174">
        <v>5.5063500000000003</v>
      </c>
      <c r="AG2174">
        <v>5.6526899999999998</v>
      </c>
      <c r="AH2174">
        <v>5.78721</v>
      </c>
      <c r="AI2174">
        <v>5.91045</v>
      </c>
      <c r="AJ2174">
        <v>6.0212399999999997</v>
      </c>
      <c r="AK2174">
        <v>6.1207500000000001</v>
      </c>
      <c r="AL2174">
        <v>6.3448200000000003</v>
      </c>
    </row>
    <row r="2175" spans="1:38" x14ac:dyDescent="0.3">
      <c r="A2175" t="s">
        <v>808</v>
      </c>
      <c r="B2175">
        <v>4</v>
      </c>
      <c r="C2175">
        <v>2000</v>
      </c>
      <c r="D2175">
        <v>1</v>
      </c>
      <c r="E2175">
        <v>1</v>
      </c>
      <c r="F2175">
        <v>1</v>
      </c>
      <c r="G2175" t="s">
        <v>1024</v>
      </c>
      <c r="H2175">
        <v>0</v>
      </c>
      <c r="I2175">
        <v>1.4546E-2</v>
      </c>
      <c r="J2175">
        <v>5.2434099999999997E-2</v>
      </c>
      <c r="K2175">
        <v>0.12701999999999999</v>
      </c>
      <c r="L2175">
        <v>0.246392</v>
      </c>
      <c r="M2175">
        <v>0.40070499999999998</v>
      </c>
      <c r="N2175">
        <v>0.56703700000000001</v>
      </c>
      <c r="O2175">
        <v>0.719503</v>
      </c>
      <c r="P2175">
        <v>0.838924</v>
      </c>
      <c r="Q2175">
        <v>0.91817899999999997</v>
      </c>
      <c r="R2175">
        <v>0.96258500000000002</v>
      </c>
      <c r="S2175">
        <v>0.98403700000000005</v>
      </c>
      <c r="T2175">
        <v>0.99336599999999997</v>
      </c>
      <c r="U2175">
        <v>0.99720600000000004</v>
      </c>
      <c r="V2175">
        <v>0.99876799999999999</v>
      </c>
      <c r="W2175">
        <v>0.999417</v>
      </c>
      <c r="X2175">
        <v>0.99969799999999998</v>
      </c>
      <c r="Y2175">
        <v>0.99982499999999996</v>
      </c>
      <c r="Z2175">
        <v>0.99988600000000005</v>
      </c>
      <c r="AA2175">
        <v>0.99991600000000003</v>
      </c>
      <c r="AB2175">
        <v>0.99993100000000001</v>
      </c>
      <c r="AC2175">
        <v>0.99993900000000002</v>
      </c>
      <c r="AD2175">
        <v>0.999942</v>
      </c>
      <c r="AE2175">
        <v>0.99994300000000003</v>
      </c>
      <c r="AF2175">
        <v>0.999942</v>
      </c>
      <c r="AG2175">
        <v>0.99994099999999997</v>
      </c>
      <c r="AH2175">
        <v>0.99993900000000002</v>
      </c>
      <c r="AI2175">
        <v>0.99993699999999996</v>
      </c>
      <c r="AJ2175">
        <v>0.99993600000000005</v>
      </c>
      <c r="AK2175">
        <v>0.99993799999999999</v>
      </c>
      <c r="AL2175">
        <v>0.99993900000000002</v>
      </c>
    </row>
    <row r="2176" spans="1:38" x14ac:dyDescent="0.3">
      <c r="A2176" t="s">
        <v>810</v>
      </c>
      <c r="B2176">
        <v>4</v>
      </c>
      <c r="C2176">
        <v>2000</v>
      </c>
      <c r="D2176">
        <v>1</v>
      </c>
      <c r="E2176">
        <v>1</v>
      </c>
      <c r="F2176">
        <v>1</v>
      </c>
      <c r="G2176" t="s">
        <v>1025</v>
      </c>
      <c r="H2176">
        <v>1.5474399999999999E-2</v>
      </c>
      <c r="I2176">
        <v>6.9767399999999993E-2</v>
      </c>
      <c r="J2176">
        <v>0.17798900000000001</v>
      </c>
      <c r="K2176">
        <v>0.32710400000000001</v>
      </c>
      <c r="L2176">
        <v>0.518293</v>
      </c>
      <c r="M2176">
        <v>0.74444600000000005</v>
      </c>
      <c r="N2176">
        <v>0.99751900000000004</v>
      </c>
      <c r="O2176">
        <v>1.2695000000000001</v>
      </c>
      <c r="P2176">
        <v>1.5532699999999999</v>
      </c>
      <c r="Q2176">
        <v>1.84406</v>
      </c>
      <c r="R2176">
        <v>2.1398999999999999</v>
      </c>
      <c r="S2176">
        <v>2.43912</v>
      </c>
      <c r="T2176">
        <v>2.73847</v>
      </c>
      <c r="U2176">
        <v>3.0338799999999999</v>
      </c>
      <c r="V2176">
        <v>3.3217500000000002</v>
      </c>
      <c r="W2176">
        <v>3.5994600000000001</v>
      </c>
      <c r="X2176">
        <v>3.8652500000000001</v>
      </c>
      <c r="Y2176">
        <v>4.1180500000000002</v>
      </c>
      <c r="Z2176">
        <v>4.3572699999999998</v>
      </c>
      <c r="AA2176">
        <v>4.5826500000000001</v>
      </c>
      <c r="AB2176">
        <v>4.7941799999999999</v>
      </c>
      <c r="AC2176">
        <v>4.9920299999999997</v>
      </c>
      <c r="AD2176">
        <v>5.17645</v>
      </c>
      <c r="AE2176">
        <v>5.3477699999999997</v>
      </c>
      <c r="AF2176">
        <v>5.5063899999999997</v>
      </c>
      <c r="AG2176">
        <v>5.6527200000000004</v>
      </c>
      <c r="AH2176">
        <v>5.7872399999999997</v>
      </c>
      <c r="AI2176">
        <v>5.9104799999999997</v>
      </c>
      <c r="AJ2176">
        <v>6.0212500000000002</v>
      </c>
      <c r="AK2176">
        <v>6.1207599999999998</v>
      </c>
      <c r="AL2176">
        <v>6.3448099999999998</v>
      </c>
    </row>
    <row r="2177" spans="1:38" x14ac:dyDescent="0.3">
      <c r="A2177" t="s">
        <v>808</v>
      </c>
      <c r="B2177">
        <v>5</v>
      </c>
      <c r="C2177">
        <v>2000</v>
      </c>
      <c r="D2177">
        <v>1</v>
      </c>
      <c r="E2177">
        <v>1</v>
      </c>
      <c r="F2177">
        <v>1</v>
      </c>
      <c r="G2177" t="s">
        <v>1026</v>
      </c>
      <c r="H2177">
        <v>0</v>
      </c>
      <c r="I2177">
        <v>1.4546E-2</v>
      </c>
      <c r="J2177">
        <v>5.2434099999999997E-2</v>
      </c>
      <c r="K2177">
        <v>0.12701999999999999</v>
      </c>
      <c r="L2177">
        <v>0.246392</v>
      </c>
      <c r="M2177">
        <v>0.40070499999999998</v>
      </c>
      <c r="N2177">
        <v>0.56703700000000001</v>
      </c>
      <c r="O2177">
        <v>0.719503</v>
      </c>
      <c r="P2177">
        <v>0.838924</v>
      </c>
      <c r="Q2177">
        <v>0.91817899999999997</v>
      </c>
      <c r="R2177">
        <v>0.96258500000000002</v>
      </c>
      <c r="S2177">
        <v>0.98403700000000005</v>
      </c>
      <c r="T2177">
        <v>0.99336599999999997</v>
      </c>
      <c r="U2177">
        <v>0.99720600000000004</v>
      </c>
      <c r="V2177">
        <v>0.99876799999999999</v>
      </c>
      <c r="W2177">
        <v>0.999417</v>
      </c>
      <c r="X2177">
        <v>0.99969799999999998</v>
      </c>
      <c r="Y2177">
        <v>0.99982499999999996</v>
      </c>
      <c r="Z2177">
        <v>0.99988600000000005</v>
      </c>
      <c r="AA2177">
        <v>0.99991600000000003</v>
      </c>
      <c r="AB2177">
        <v>0.99993100000000001</v>
      </c>
      <c r="AC2177">
        <v>0.99993900000000002</v>
      </c>
      <c r="AD2177">
        <v>0.999942</v>
      </c>
      <c r="AE2177">
        <v>0.99994300000000003</v>
      </c>
      <c r="AF2177">
        <v>0.999942</v>
      </c>
      <c r="AG2177">
        <v>0.99994099999999997</v>
      </c>
      <c r="AH2177">
        <v>0.99993900000000002</v>
      </c>
      <c r="AI2177">
        <v>0.99993699999999996</v>
      </c>
      <c r="AJ2177">
        <v>0.99993600000000005</v>
      </c>
      <c r="AK2177">
        <v>0.99993799999999999</v>
      </c>
      <c r="AL2177">
        <v>0.99993900000000002</v>
      </c>
    </row>
    <row r="2178" spans="1:38" x14ac:dyDescent="0.3">
      <c r="A2178" t="s">
        <v>810</v>
      </c>
      <c r="B2178">
        <v>5</v>
      </c>
      <c r="C2178">
        <v>2000</v>
      </c>
      <c r="D2178">
        <v>1</v>
      </c>
      <c r="E2178">
        <v>1</v>
      </c>
      <c r="F2178">
        <v>1</v>
      </c>
      <c r="G2178" t="s">
        <v>1027</v>
      </c>
      <c r="H2178">
        <v>1.5474399999999999E-2</v>
      </c>
      <c r="I2178">
        <v>6.9767399999999993E-2</v>
      </c>
      <c r="J2178">
        <v>0.17798900000000001</v>
      </c>
      <c r="K2178">
        <v>0.32710400000000001</v>
      </c>
      <c r="L2178">
        <v>0.518293</v>
      </c>
      <c r="M2178">
        <v>0.74444600000000005</v>
      </c>
      <c r="N2178">
        <v>0.99751900000000004</v>
      </c>
      <c r="O2178">
        <v>1.2695000000000001</v>
      </c>
      <c r="P2178">
        <v>1.5532699999999999</v>
      </c>
      <c r="Q2178">
        <v>1.84406</v>
      </c>
      <c r="R2178">
        <v>2.1398999999999999</v>
      </c>
      <c r="S2178">
        <v>2.43912</v>
      </c>
      <c r="T2178">
        <v>2.73847</v>
      </c>
      <c r="U2178">
        <v>3.0338799999999999</v>
      </c>
      <c r="V2178">
        <v>3.3217500000000002</v>
      </c>
      <c r="W2178">
        <v>3.5994600000000001</v>
      </c>
      <c r="X2178">
        <v>3.8652500000000001</v>
      </c>
      <c r="Y2178">
        <v>4.1180500000000002</v>
      </c>
      <c r="Z2178">
        <v>4.3572699999999998</v>
      </c>
      <c r="AA2178">
        <v>4.5826500000000001</v>
      </c>
      <c r="AB2178">
        <v>4.7941799999999999</v>
      </c>
      <c r="AC2178">
        <v>4.9920299999999997</v>
      </c>
      <c r="AD2178">
        <v>5.17645</v>
      </c>
      <c r="AE2178">
        <v>5.3477699999999997</v>
      </c>
      <c r="AF2178">
        <v>5.5063899999999997</v>
      </c>
      <c r="AG2178">
        <v>5.6527200000000004</v>
      </c>
      <c r="AH2178">
        <v>5.7872399999999997</v>
      </c>
      <c r="AI2178">
        <v>5.9104799999999997</v>
      </c>
      <c r="AJ2178">
        <v>6.0212500000000002</v>
      </c>
      <c r="AK2178">
        <v>6.1207599999999998</v>
      </c>
      <c r="AL2178">
        <v>6.3448099999999998</v>
      </c>
    </row>
    <row r="2179" spans="1:38" x14ac:dyDescent="0.3">
      <c r="A2179" t="s">
        <v>808</v>
      </c>
      <c r="B2179">
        <v>6</v>
      </c>
      <c r="C2179">
        <v>2000</v>
      </c>
      <c r="D2179">
        <v>1</v>
      </c>
      <c r="E2179">
        <v>1</v>
      </c>
      <c r="F2179">
        <v>1</v>
      </c>
      <c r="G2179" t="s">
        <v>1028</v>
      </c>
      <c r="H2179">
        <v>0</v>
      </c>
      <c r="I2179">
        <v>8.1927300000000005E-3</v>
      </c>
      <c r="J2179">
        <v>4.5186499999999998E-2</v>
      </c>
      <c r="K2179">
        <v>0.13944300000000001</v>
      </c>
      <c r="L2179">
        <v>0.308392</v>
      </c>
      <c r="M2179">
        <v>0.52603599999999995</v>
      </c>
      <c r="N2179">
        <v>0.73426400000000003</v>
      </c>
      <c r="O2179">
        <v>0.88197599999999998</v>
      </c>
      <c r="P2179">
        <v>0.95832899999999999</v>
      </c>
      <c r="Q2179">
        <v>0.98764399999999997</v>
      </c>
      <c r="R2179">
        <v>0.99662799999999996</v>
      </c>
      <c r="S2179">
        <v>0.99904000000000004</v>
      </c>
      <c r="T2179">
        <v>0.99965599999999999</v>
      </c>
      <c r="U2179">
        <v>0.99981500000000001</v>
      </c>
      <c r="V2179">
        <v>0.99985800000000002</v>
      </c>
      <c r="W2179">
        <v>0.99987099999999995</v>
      </c>
      <c r="X2179">
        <v>0.99987400000000004</v>
      </c>
      <c r="Y2179">
        <v>0.99987599999999999</v>
      </c>
      <c r="Z2179">
        <v>0.99987599999999999</v>
      </c>
      <c r="AA2179">
        <v>0.99987599999999999</v>
      </c>
      <c r="AB2179">
        <v>0.99987599999999999</v>
      </c>
      <c r="AC2179">
        <v>0.99987599999999999</v>
      </c>
      <c r="AD2179">
        <v>0.99987599999999999</v>
      </c>
      <c r="AE2179">
        <v>0.99987599999999999</v>
      </c>
      <c r="AF2179">
        <v>0.99987599999999999</v>
      </c>
      <c r="AG2179">
        <v>0.99987599999999999</v>
      </c>
      <c r="AH2179">
        <v>0.99987599999999999</v>
      </c>
      <c r="AI2179">
        <v>0.99987599999999999</v>
      </c>
      <c r="AJ2179">
        <v>0.99987599999999999</v>
      </c>
      <c r="AK2179">
        <v>0.99987599999999999</v>
      </c>
      <c r="AL2179">
        <v>0.99987700000000002</v>
      </c>
    </row>
    <row r="2180" spans="1:38" x14ac:dyDescent="0.3">
      <c r="A2180" t="s">
        <v>810</v>
      </c>
      <c r="B2180">
        <v>6</v>
      </c>
      <c r="C2180">
        <v>2000</v>
      </c>
      <c r="D2180">
        <v>1</v>
      </c>
      <c r="E2180">
        <v>1</v>
      </c>
      <c r="F2180">
        <v>1</v>
      </c>
      <c r="G2180" t="s">
        <v>1029</v>
      </c>
      <c r="H2180">
        <v>1.8754E-2</v>
      </c>
      <c r="I2180">
        <v>7.7080899999999994E-2</v>
      </c>
      <c r="J2180">
        <v>0.18803</v>
      </c>
      <c r="K2180">
        <v>0.33777800000000002</v>
      </c>
      <c r="L2180">
        <v>0.52639899999999995</v>
      </c>
      <c r="M2180">
        <v>0.74613799999999997</v>
      </c>
      <c r="N2180">
        <v>0.98876200000000003</v>
      </c>
      <c r="O2180">
        <v>1.2482899999999999</v>
      </c>
      <c r="P2180">
        <v>1.5241400000000001</v>
      </c>
      <c r="Q2180">
        <v>1.8163100000000001</v>
      </c>
      <c r="R2180">
        <v>2.11965</v>
      </c>
      <c r="S2180">
        <v>2.4267599999999998</v>
      </c>
      <c r="T2180">
        <v>2.7316600000000002</v>
      </c>
      <c r="U2180">
        <v>3.0302899999999999</v>
      </c>
      <c r="V2180">
        <v>3.3198500000000002</v>
      </c>
      <c r="W2180">
        <v>3.59842</v>
      </c>
      <c r="X2180">
        <v>3.8646600000000002</v>
      </c>
      <c r="Y2180">
        <v>4.1177000000000001</v>
      </c>
      <c r="Z2180">
        <v>4.3570399999999996</v>
      </c>
      <c r="AA2180">
        <v>4.5824999999999996</v>
      </c>
      <c r="AB2180">
        <v>4.7940800000000001</v>
      </c>
      <c r="AC2180">
        <v>4.9919500000000001</v>
      </c>
      <c r="AD2180">
        <v>5.1763899999999996</v>
      </c>
      <c r="AE2180">
        <v>5.3477300000000003</v>
      </c>
      <c r="AF2180">
        <v>5.5063500000000003</v>
      </c>
      <c r="AG2180">
        <v>5.6526899999999998</v>
      </c>
      <c r="AH2180">
        <v>5.78721</v>
      </c>
      <c r="AI2180">
        <v>5.91045</v>
      </c>
      <c r="AJ2180">
        <v>6.0212300000000001</v>
      </c>
      <c r="AK2180">
        <v>6.1207500000000001</v>
      </c>
      <c r="AL2180">
        <v>6.3448200000000003</v>
      </c>
    </row>
    <row r="2181" spans="1:38" x14ac:dyDescent="0.3">
      <c r="A2181" t="s">
        <v>806</v>
      </c>
      <c r="B2181" t="s">
        <v>103</v>
      </c>
      <c r="C2181">
        <v>2001</v>
      </c>
      <c r="D2181">
        <v>1</v>
      </c>
      <c r="E2181">
        <v>1</v>
      </c>
      <c r="F2181">
        <v>1</v>
      </c>
      <c r="G2181" t="s">
        <v>1030</v>
      </c>
      <c r="H2181">
        <v>0</v>
      </c>
      <c r="I2181">
        <v>0</v>
      </c>
      <c r="J2181">
        <v>0</v>
      </c>
      <c r="K2181">
        <v>0</v>
      </c>
      <c r="L2181">
        <v>3.2867899999999999E-2</v>
      </c>
      <c r="M2181">
        <v>0.16573599999999999</v>
      </c>
      <c r="N2181">
        <v>0.463362</v>
      </c>
      <c r="O2181">
        <v>0.85394599999999998</v>
      </c>
      <c r="P2181">
        <v>1.2412700000000001</v>
      </c>
      <c r="Q2181">
        <v>1.5986</v>
      </c>
      <c r="R2181">
        <v>1.93425</v>
      </c>
      <c r="S2181">
        <v>2.2574200000000002</v>
      </c>
      <c r="T2181">
        <v>2.57179</v>
      </c>
      <c r="U2181">
        <v>2.8776199999999998</v>
      </c>
      <c r="V2181">
        <v>3.1738200000000001</v>
      </c>
      <c r="W2181">
        <v>3.45905</v>
      </c>
      <c r="X2181">
        <v>3.7321300000000002</v>
      </c>
      <c r="Y2181">
        <v>3.9921799999999998</v>
      </c>
      <c r="Z2181">
        <v>4.2386100000000004</v>
      </c>
      <c r="AA2181">
        <v>4.4711499999999997</v>
      </c>
      <c r="AB2181">
        <v>4.68973</v>
      </c>
      <c r="AC2181">
        <v>4.8944900000000002</v>
      </c>
      <c r="AD2181">
        <v>5.0856399999999997</v>
      </c>
      <c r="AE2181">
        <v>5.2635199999999998</v>
      </c>
      <c r="AF2181">
        <v>5.4284699999999999</v>
      </c>
      <c r="AG2181">
        <v>5.5809100000000003</v>
      </c>
      <c r="AH2181">
        <v>5.7212899999999998</v>
      </c>
      <c r="AI2181">
        <v>5.8501099999999999</v>
      </c>
      <c r="AJ2181">
        <v>5.9679200000000003</v>
      </c>
      <c r="AK2181">
        <v>6.0720400000000003</v>
      </c>
      <c r="AL2181">
        <v>6.3067099999999998</v>
      </c>
    </row>
    <row r="2182" spans="1:38" x14ac:dyDescent="0.3">
      <c r="A2182" t="s">
        <v>808</v>
      </c>
      <c r="B2182">
        <v>1</v>
      </c>
      <c r="C2182">
        <v>2001</v>
      </c>
      <c r="D2182">
        <v>1</v>
      </c>
      <c r="E2182">
        <v>1</v>
      </c>
      <c r="F2182">
        <v>1</v>
      </c>
      <c r="G2182" t="s">
        <v>1031</v>
      </c>
      <c r="H2182">
        <v>0</v>
      </c>
      <c r="I2182">
        <v>3.3128300000000001E-3</v>
      </c>
      <c r="J2182">
        <v>4.8035599999999998E-2</v>
      </c>
      <c r="K2182">
        <v>0.22831399999999999</v>
      </c>
      <c r="L2182">
        <v>0.55937400000000004</v>
      </c>
      <c r="M2182">
        <v>0.84764200000000001</v>
      </c>
      <c r="N2182">
        <v>0.961391</v>
      </c>
      <c r="O2182">
        <v>0.96040499999999995</v>
      </c>
      <c r="P2182">
        <v>0.91160200000000002</v>
      </c>
      <c r="Q2182">
        <v>0.84170299999999998</v>
      </c>
      <c r="R2182">
        <v>0.76340200000000003</v>
      </c>
      <c r="S2182">
        <v>0.68457900000000005</v>
      </c>
      <c r="T2182">
        <v>0.60999300000000001</v>
      </c>
      <c r="U2182">
        <v>0.542134</v>
      </c>
      <c r="V2182">
        <v>0.48196499999999998</v>
      </c>
      <c r="W2182">
        <v>0.42951499999999998</v>
      </c>
      <c r="X2182">
        <v>0.384297</v>
      </c>
      <c r="Y2182">
        <v>0.345582</v>
      </c>
      <c r="Z2182">
        <v>0.31256899999999999</v>
      </c>
      <c r="AA2182">
        <v>0.28447099999999997</v>
      </c>
      <c r="AB2182">
        <v>0.26057200000000003</v>
      </c>
      <c r="AC2182">
        <v>0.240235</v>
      </c>
      <c r="AD2182">
        <v>0.222914</v>
      </c>
      <c r="AE2182">
        <v>0.20814299999999999</v>
      </c>
      <c r="AF2182">
        <v>0.19553100000000001</v>
      </c>
      <c r="AG2182">
        <v>0.184751</v>
      </c>
      <c r="AH2182">
        <v>0.17552599999999999</v>
      </c>
      <c r="AI2182">
        <v>0.167631</v>
      </c>
      <c r="AJ2182">
        <v>0.160278</v>
      </c>
      <c r="AK2182">
        <v>0.153307</v>
      </c>
      <c r="AL2182">
        <v>0.138575</v>
      </c>
    </row>
    <row r="2183" spans="1:38" x14ac:dyDescent="0.3">
      <c r="A2183" t="s">
        <v>810</v>
      </c>
      <c r="B2183">
        <v>1</v>
      </c>
      <c r="C2183">
        <v>2001</v>
      </c>
      <c r="D2183">
        <v>1</v>
      </c>
      <c r="E2183">
        <v>1</v>
      </c>
      <c r="F2183">
        <v>1</v>
      </c>
      <c r="G2183" t="s">
        <v>1032</v>
      </c>
      <c r="H2183">
        <v>3.06524E-2</v>
      </c>
      <c r="I2183">
        <v>9.6751500000000004E-2</v>
      </c>
      <c r="J2183">
        <v>0.209426</v>
      </c>
      <c r="K2183">
        <v>0.35223900000000002</v>
      </c>
      <c r="L2183">
        <v>0.52276500000000004</v>
      </c>
      <c r="M2183">
        <v>0.71741299999999997</v>
      </c>
      <c r="N2183">
        <v>0.94350800000000001</v>
      </c>
      <c r="O2183">
        <v>1.20035</v>
      </c>
      <c r="P2183">
        <v>1.4748000000000001</v>
      </c>
      <c r="Q2183">
        <v>1.75637</v>
      </c>
      <c r="R2183">
        <v>2.0385900000000001</v>
      </c>
      <c r="S2183">
        <v>2.3167200000000001</v>
      </c>
      <c r="T2183">
        <v>2.5870600000000001</v>
      </c>
      <c r="U2183">
        <v>2.8467199999999999</v>
      </c>
      <c r="V2183">
        <v>3.0935800000000002</v>
      </c>
      <c r="W2183">
        <v>3.32613</v>
      </c>
      <c r="X2183">
        <v>3.5434000000000001</v>
      </c>
      <c r="Y2183">
        <v>3.7448899999999998</v>
      </c>
      <c r="Z2183">
        <v>3.9304199999999998</v>
      </c>
      <c r="AA2183">
        <v>4.1001200000000004</v>
      </c>
      <c r="AB2183">
        <v>4.2543499999999996</v>
      </c>
      <c r="AC2183">
        <v>4.3936099999999998</v>
      </c>
      <c r="AD2183">
        <v>4.5185599999999999</v>
      </c>
      <c r="AE2183">
        <v>4.6299200000000003</v>
      </c>
      <c r="AF2183">
        <v>4.7285000000000004</v>
      </c>
      <c r="AG2183">
        <v>4.8151099999999998</v>
      </c>
      <c r="AH2183">
        <v>4.8905799999999999</v>
      </c>
      <c r="AI2183">
        <v>4.9557399999999996</v>
      </c>
      <c r="AJ2183">
        <v>5.02712</v>
      </c>
      <c r="AK2183">
        <v>5.1067400000000003</v>
      </c>
      <c r="AL2183">
        <v>5.2876799999999999</v>
      </c>
    </row>
    <row r="2184" spans="1:38" x14ac:dyDescent="0.3">
      <c r="A2184" t="s">
        <v>808</v>
      </c>
      <c r="B2184">
        <v>2</v>
      </c>
      <c r="C2184">
        <v>2001</v>
      </c>
      <c r="D2184">
        <v>1</v>
      </c>
      <c r="E2184">
        <v>1</v>
      </c>
      <c r="F2184">
        <v>1</v>
      </c>
      <c r="G2184" t="s">
        <v>1033</v>
      </c>
      <c r="H2184">
        <v>0</v>
      </c>
      <c r="I2184" s="2">
        <v>7.8587300000000002E-6</v>
      </c>
      <c r="J2184">
        <v>6.0167700000000001E-4</v>
      </c>
      <c r="K2184">
        <v>1.8467000000000001E-2</v>
      </c>
      <c r="L2184">
        <v>0.18110399999999999</v>
      </c>
      <c r="M2184">
        <v>0.56129600000000002</v>
      </c>
      <c r="N2184">
        <v>0.85687599999999997</v>
      </c>
      <c r="O2184">
        <v>0.96616000000000002</v>
      </c>
      <c r="P2184">
        <v>0.99292499999999995</v>
      </c>
      <c r="Q2184">
        <v>0.99849399999999999</v>
      </c>
      <c r="R2184">
        <v>0.99964699999999995</v>
      </c>
      <c r="S2184">
        <v>0.99990599999999996</v>
      </c>
      <c r="T2184">
        <v>0.99997100000000005</v>
      </c>
      <c r="U2184">
        <v>0.99999000000000005</v>
      </c>
      <c r="V2184">
        <v>0.999996</v>
      </c>
      <c r="W2184">
        <v>0.99999800000000005</v>
      </c>
      <c r="X2184">
        <v>0.99999899999999997</v>
      </c>
      <c r="Y2184">
        <v>1</v>
      </c>
      <c r="Z2184">
        <v>1</v>
      </c>
      <c r="AA2184">
        <v>1</v>
      </c>
      <c r="AB2184">
        <v>1</v>
      </c>
      <c r="AC2184">
        <v>1</v>
      </c>
      <c r="AD2184">
        <v>1</v>
      </c>
      <c r="AE2184">
        <v>1</v>
      </c>
      <c r="AF2184">
        <v>1</v>
      </c>
      <c r="AG2184">
        <v>1</v>
      </c>
      <c r="AH2184">
        <v>1</v>
      </c>
      <c r="AI2184">
        <v>1</v>
      </c>
      <c r="AJ2184">
        <v>1</v>
      </c>
      <c r="AK2184">
        <v>1</v>
      </c>
      <c r="AL2184">
        <v>1</v>
      </c>
    </row>
    <row r="2185" spans="1:38" x14ac:dyDescent="0.3">
      <c r="A2185" t="s">
        <v>810</v>
      </c>
      <c r="B2185">
        <v>2</v>
      </c>
      <c r="C2185">
        <v>2001</v>
      </c>
      <c r="D2185">
        <v>1</v>
      </c>
      <c r="E2185">
        <v>1</v>
      </c>
      <c r="F2185">
        <v>1</v>
      </c>
      <c r="G2185" t="s">
        <v>1034</v>
      </c>
      <c r="H2185">
        <v>3.3720800000000002E-2</v>
      </c>
      <c r="I2185">
        <v>0.121296</v>
      </c>
      <c r="J2185">
        <v>0.28170099999999998</v>
      </c>
      <c r="K2185">
        <v>0.46624500000000002</v>
      </c>
      <c r="L2185">
        <v>0.62582499999999996</v>
      </c>
      <c r="M2185">
        <v>0.78459199999999996</v>
      </c>
      <c r="N2185">
        <v>0.98081700000000005</v>
      </c>
      <c r="O2185">
        <v>1.22654</v>
      </c>
      <c r="P2185">
        <v>1.5083899999999999</v>
      </c>
      <c r="Q2185">
        <v>1.80887</v>
      </c>
      <c r="R2185">
        <v>2.1168499999999999</v>
      </c>
      <c r="S2185">
        <v>2.4258099999999998</v>
      </c>
      <c r="T2185">
        <v>2.7313499999999999</v>
      </c>
      <c r="U2185">
        <v>3.0301800000000001</v>
      </c>
      <c r="V2185">
        <v>3.3198099999999999</v>
      </c>
      <c r="W2185">
        <v>3.5984099999999999</v>
      </c>
      <c r="X2185">
        <v>3.8646500000000001</v>
      </c>
      <c r="Y2185">
        <v>4.1176899999999996</v>
      </c>
      <c r="Z2185">
        <v>4.3570399999999996</v>
      </c>
      <c r="AA2185">
        <v>4.5824999999999996</v>
      </c>
      <c r="AB2185">
        <v>4.7940800000000001</v>
      </c>
      <c r="AC2185">
        <v>4.9919500000000001</v>
      </c>
      <c r="AD2185">
        <v>5.1763899999999996</v>
      </c>
      <c r="AE2185">
        <v>5.3477300000000003</v>
      </c>
      <c r="AF2185">
        <v>5.5063500000000003</v>
      </c>
      <c r="AG2185">
        <v>5.6526899999999998</v>
      </c>
      <c r="AH2185">
        <v>5.78721</v>
      </c>
      <c r="AI2185">
        <v>5.91045</v>
      </c>
      <c r="AJ2185">
        <v>6.0212300000000001</v>
      </c>
      <c r="AK2185">
        <v>6.1207500000000001</v>
      </c>
      <c r="AL2185">
        <v>6.3448200000000003</v>
      </c>
    </row>
    <row r="2186" spans="1:38" x14ac:dyDescent="0.3">
      <c r="A2186" t="s">
        <v>808</v>
      </c>
      <c r="B2186">
        <v>3</v>
      </c>
      <c r="C2186">
        <v>2001</v>
      </c>
      <c r="D2186">
        <v>1</v>
      </c>
      <c r="E2186">
        <v>1</v>
      </c>
      <c r="F2186">
        <v>1</v>
      </c>
      <c r="G2186" t="s">
        <v>1035</v>
      </c>
      <c r="H2186">
        <v>0</v>
      </c>
      <c r="I2186" s="2">
        <v>8.8442700000000004E-8</v>
      </c>
      <c r="J2186" s="2">
        <v>1.22943E-5</v>
      </c>
      <c r="K2186">
        <v>7.83664E-4</v>
      </c>
      <c r="L2186">
        <v>2.2161299999999998E-2</v>
      </c>
      <c r="M2186">
        <v>0.18355299999999999</v>
      </c>
      <c r="N2186">
        <v>0.53240299999999996</v>
      </c>
      <c r="O2186">
        <v>0.82188499999999998</v>
      </c>
      <c r="P2186">
        <v>0.94855699999999998</v>
      </c>
      <c r="Q2186">
        <v>0.98688699999999996</v>
      </c>
      <c r="R2186">
        <v>0.99668999999999996</v>
      </c>
      <c r="S2186">
        <v>0.99911000000000005</v>
      </c>
      <c r="T2186">
        <v>0.99973500000000004</v>
      </c>
      <c r="U2186">
        <v>0.99991099999999999</v>
      </c>
      <c r="V2186">
        <v>0.99996600000000002</v>
      </c>
      <c r="W2186">
        <v>0.99998500000000001</v>
      </c>
      <c r="X2186">
        <v>0.99999300000000002</v>
      </c>
      <c r="Y2186">
        <v>0.999996</v>
      </c>
      <c r="Z2186">
        <v>0.99999800000000005</v>
      </c>
      <c r="AA2186">
        <v>0.99999899999999997</v>
      </c>
      <c r="AB2186">
        <v>0.99999899999999997</v>
      </c>
      <c r="AC2186">
        <v>0.99999899999999997</v>
      </c>
      <c r="AD2186">
        <v>0.99999899999999997</v>
      </c>
      <c r="AE2186">
        <v>0.99999899999999997</v>
      </c>
      <c r="AF2186">
        <v>0.99999899999999997</v>
      </c>
      <c r="AG2186">
        <v>0.99999899999999997</v>
      </c>
      <c r="AH2186">
        <v>0.99999899999999997</v>
      </c>
      <c r="AI2186">
        <v>0.99999899999999997</v>
      </c>
      <c r="AJ2186">
        <v>0.99999899999999997</v>
      </c>
      <c r="AK2186">
        <v>1</v>
      </c>
      <c r="AL2186">
        <v>1</v>
      </c>
    </row>
    <row r="2187" spans="1:38" x14ac:dyDescent="0.3">
      <c r="A2187" t="s">
        <v>810</v>
      </c>
      <c r="B2187">
        <v>3</v>
      </c>
      <c r="C2187">
        <v>2001</v>
      </c>
      <c r="D2187">
        <v>1</v>
      </c>
      <c r="E2187">
        <v>1</v>
      </c>
      <c r="F2187">
        <v>1</v>
      </c>
      <c r="G2187" t="s">
        <v>1036</v>
      </c>
      <c r="H2187">
        <v>3.8933599999999999E-2</v>
      </c>
      <c r="I2187">
        <v>0.133521</v>
      </c>
      <c r="J2187">
        <v>0.30696800000000002</v>
      </c>
      <c r="K2187">
        <v>0.53575499999999998</v>
      </c>
      <c r="L2187">
        <v>0.74839199999999995</v>
      </c>
      <c r="M2187">
        <v>0.91515100000000005</v>
      </c>
      <c r="N2187">
        <v>1.08142</v>
      </c>
      <c r="O2187">
        <v>1.2836099999999999</v>
      </c>
      <c r="P2187">
        <v>1.5329200000000001</v>
      </c>
      <c r="Q2187">
        <v>1.81759</v>
      </c>
      <c r="R2187">
        <v>2.11971</v>
      </c>
      <c r="S2187">
        <v>2.4267599999999998</v>
      </c>
      <c r="T2187">
        <v>2.7316799999999999</v>
      </c>
      <c r="U2187">
        <v>3.0303100000000001</v>
      </c>
      <c r="V2187">
        <v>3.3198699999999999</v>
      </c>
      <c r="W2187">
        <v>3.59843</v>
      </c>
      <c r="X2187">
        <v>3.8646699999999998</v>
      </c>
      <c r="Y2187">
        <v>4.1177000000000001</v>
      </c>
      <c r="Z2187">
        <v>4.3570500000000001</v>
      </c>
      <c r="AA2187">
        <v>4.5824999999999996</v>
      </c>
      <c r="AB2187">
        <v>4.7940800000000001</v>
      </c>
      <c r="AC2187">
        <v>4.9919500000000001</v>
      </c>
      <c r="AD2187">
        <v>5.1763899999999996</v>
      </c>
      <c r="AE2187">
        <v>5.3477300000000003</v>
      </c>
      <c r="AF2187">
        <v>5.5063500000000003</v>
      </c>
      <c r="AG2187">
        <v>5.6526899999999998</v>
      </c>
      <c r="AH2187">
        <v>5.78721</v>
      </c>
      <c r="AI2187">
        <v>5.91045</v>
      </c>
      <c r="AJ2187">
        <v>6.0212399999999997</v>
      </c>
      <c r="AK2187">
        <v>6.1207500000000001</v>
      </c>
      <c r="AL2187">
        <v>6.3448200000000003</v>
      </c>
    </row>
    <row r="2188" spans="1:38" x14ac:dyDescent="0.3">
      <c r="A2188" t="s">
        <v>808</v>
      </c>
      <c r="B2188">
        <v>4</v>
      </c>
      <c r="C2188">
        <v>2001</v>
      </c>
      <c r="D2188">
        <v>1</v>
      </c>
      <c r="E2188">
        <v>1</v>
      </c>
      <c r="F2188">
        <v>1</v>
      </c>
      <c r="G2188" t="s">
        <v>1037</v>
      </c>
      <c r="H2188">
        <v>0</v>
      </c>
      <c r="I2188">
        <v>1.4546E-2</v>
      </c>
      <c r="J2188">
        <v>5.2434099999999997E-2</v>
      </c>
      <c r="K2188">
        <v>0.12701999999999999</v>
      </c>
      <c r="L2188">
        <v>0.246392</v>
      </c>
      <c r="M2188">
        <v>0.40070499999999998</v>
      </c>
      <c r="N2188">
        <v>0.56703700000000001</v>
      </c>
      <c r="O2188">
        <v>0.719503</v>
      </c>
      <c r="P2188">
        <v>0.838924</v>
      </c>
      <c r="Q2188">
        <v>0.91817899999999997</v>
      </c>
      <c r="R2188">
        <v>0.96258500000000002</v>
      </c>
      <c r="S2188">
        <v>0.98403700000000005</v>
      </c>
      <c r="T2188">
        <v>0.99336599999999997</v>
      </c>
      <c r="U2188">
        <v>0.99720600000000004</v>
      </c>
      <c r="V2188">
        <v>0.99876799999999999</v>
      </c>
      <c r="W2188">
        <v>0.999417</v>
      </c>
      <c r="X2188">
        <v>0.99969799999999998</v>
      </c>
      <c r="Y2188">
        <v>0.99982499999999996</v>
      </c>
      <c r="Z2188">
        <v>0.99988600000000005</v>
      </c>
      <c r="AA2188">
        <v>0.99991600000000003</v>
      </c>
      <c r="AB2188">
        <v>0.99993100000000001</v>
      </c>
      <c r="AC2188">
        <v>0.99993900000000002</v>
      </c>
      <c r="AD2188">
        <v>0.999942</v>
      </c>
      <c r="AE2188">
        <v>0.99994300000000003</v>
      </c>
      <c r="AF2188">
        <v>0.999942</v>
      </c>
      <c r="AG2188">
        <v>0.99994099999999997</v>
      </c>
      <c r="AH2188">
        <v>0.99993900000000002</v>
      </c>
      <c r="AI2188">
        <v>0.99993699999999996</v>
      </c>
      <c r="AJ2188">
        <v>0.99993600000000005</v>
      </c>
      <c r="AK2188">
        <v>0.99993799999999999</v>
      </c>
      <c r="AL2188">
        <v>0.99993900000000002</v>
      </c>
    </row>
    <row r="2189" spans="1:38" x14ac:dyDescent="0.3">
      <c r="A2189" t="s">
        <v>810</v>
      </c>
      <c r="B2189">
        <v>4</v>
      </c>
      <c r="C2189">
        <v>2001</v>
      </c>
      <c r="D2189">
        <v>1</v>
      </c>
      <c r="E2189">
        <v>1</v>
      </c>
      <c r="F2189">
        <v>1</v>
      </c>
      <c r="G2189" t="s">
        <v>1038</v>
      </c>
      <c r="H2189">
        <v>1.5474399999999999E-2</v>
      </c>
      <c r="I2189">
        <v>6.9767399999999993E-2</v>
      </c>
      <c r="J2189">
        <v>0.17798900000000001</v>
      </c>
      <c r="K2189">
        <v>0.32710400000000001</v>
      </c>
      <c r="L2189">
        <v>0.518293</v>
      </c>
      <c r="M2189">
        <v>0.74444600000000005</v>
      </c>
      <c r="N2189">
        <v>0.99751900000000004</v>
      </c>
      <c r="O2189">
        <v>1.2695000000000001</v>
      </c>
      <c r="P2189">
        <v>1.5532699999999999</v>
      </c>
      <c r="Q2189">
        <v>1.84406</v>
      </c>
      <c r="R2189">
        <v>2.1398999999999999</v>
      </c>
      <c r="S2189">
        <v>2.43912</v>
      </c>
      <c r="T2189">
        <v>2.73847</v>
      </c>
      <c r="U2189">
        <v>3.0338799999999999</v>
      </c>
      <c r="V2189">
        <v>3.3217500000000002</v>
      </c>
      <c r="W2189">
        <v>3.5994600000000001</v>
      </c>
      <c r="X2189">
        <v>3.8652500000000001</v>
      </c>
      <c r="Y2189">
        <v>4.1180500000000002</v>
      </c>
      <c r="Z2189">
        <v>4.3572699999999998</v>
      </c>
      <c r="AA2189">
        <v>4.5826500000000001</v>
      </c>
      <c r="AB2189">
        <v>4.7941799999999999</v>
      </c>
      <c r="AC2189">
        <v>4.9920299999999997</v>
      </c>
      <c r="AD2189">
        <v>5.17645</v>
      </c>
      <c r="AE2189">
        <v>5.3477699999999997</v>
      </c>
      <c r="AF2189">
        <v>5.5063899999999997</v>
      </c>
      <c r="AG2189">
        <v>5.6527200000000004</v>
      </c>
      <c r="AH2189">
        <v>5.7872399999999997</v>
      </c>
      <c r="AI2189">
        <v>5.9104799999999997</v>
      </c>
      <c r="AJ2189">
        <v>6.0212500000000002</v>
      </c>
      <c r="AK2189">
        <v>6.1207599999999998</v>
      </c>
      <c r="AL2189">
        <v>6.3448099999999998</v>
      </c>
    </row>
    <row r="2190" spans="1:38" x14ac:dyDescent="0.3">
      <c r="A2190" t="s">
        <v>808</v>
      </c>
      <c r="B2190">
        <v>5</v>
      </c>
      <c r="C2190">
        <v>2001</v>
      </c>
      <c r="D2190">
        <v>1</v>
      </c>
      <c r="E2190">
        <v>1</v>
      </c>
      <c r="F2190">
        <v>1</v>
      </c>
      <c r="G2190" t="s">
        <v>1039</v>
      </c>
      <c r="H2190">
        <v>0</v>
      </c>
      <c r="I2190">
        <v>1.4546E-2</v>
      </c>
      <c r="J2190">
        <v>5.2434099999999997E-2</v>
      </c>
      <c r="K2190">
        <v>0.12701999999999999</v>
      </c>
      <c r="L2190">
        <v>0.246392</v>
      </c>
      <c r="M2190">
        <v>0.40070499999999998</v>
      </c>
      <c r="N2190">
        <v>0.56703700000000001</v>
      </c>
      <c r="O2190">
        <v>0.719503</v>
      </c>
      <c r="P2190">
        <v>0.838924</v>
      </c>
      <c r="Q2190">
        <v>0.91817899999999997</v>
      </c>
      <c r="R2190">
        <v>0.96258500000000002</v>
      </c>
      <c r="S2190">
        <v>0.98403700000000005</v>
      </c>
      <c r="T2190">
        <v>0.99336599999999997</v>
      </c>
      <c r="U2190">
        <v>0.99720600000000004</v>
      </c>
      <c r="V2190">
        <v>0.99876799999999999</v>
      </c>
      <c r="W2190">
        <v>0.999417</v>
      </c>
      <c r="X2190">
        <v>0.99969799999999998</v>
      </c>
      <c r="Y2190">
        <v>0.99982499999999996</v>
      </c>
      <c r="Z2190">
        <v>0.99988600000000005</v>
      </c>
      <c r="AA2190">
        <v>0.99991600000000003</v>
      </c>
      <c r="AB2190">
        <v>0.99993100000000001</v>
      </c>
      <c r="AC2190">
        <v>0.99993900000000002</v>
      </c>
      <c r="AD2190">
        <v>0.999942</v>
      </c>
      <c r="AE2190">
        <v>0.99994300000000003</v>
      </c>
      <c r="AF2190">
        <v>0.999942</v>
      </c>
      <c r="AG2190">
        <v>0.99994099999999997</v>
      </c>
      <c r="AH2190">
        <v>0.99993900000000002</v>
      </c>
      <c r="AI2190">
        <v>0.99993699999999996</v>
      </c>
      <c r="AJ2190">
        <v>0.99993600000000005</v>
      </c>
      <c r="AK2190">
        <v>0.99993799999999999</v>
      </c>
      <c r="AL2190">
        <v>0.99993900000000002</v>
      </c>
    </row>
    <row r="2191" spans="1:38" x14ac:dyDescent="0.3">
      <c r="A2191" t="s">
        <v>810</v>
      </c>
      <c r="B2191">
        <v>5</v>
      </c>
      <c r="C2191">
        <v>2001</v>
      </c>
      <c r="D2191">
        <v>1</v>
      </c>
      <c r="E2191">
        <v>1</v>
      </c>
      <c r="F2191">
        <v>1</v>
      </c>
      <c r="G2191" t="s">
        <v>1040</v>
      </c>
      <c r="H2191">
        <v>1.5474399999999999E-2</v>
      </c>
      <c r="I2191">
        <v>6.9767399999999993E-2</v>
      </c>
      <c r="J2191">
        <v>0.17798900000000001</v>
      </c>
      <c r="K2191">
        <v>0.32710400000000001</v>
      </c>
      <c r="L2191">
        <v>0.518293</v>
      </c>
      <c r="M2191">
        <v>0.74444600000000005</v>
      </c>
      <c r="N2191">
        <v>0.99751900000000004</v>
      </c>
      <c r="O2191">
        <v>1.2695000000000001</v>
      </c>
      <c r="P2191">
        <v>1.5532699999999999</v>
      </c>
      <c r="Q2191">
        <v>1.84406</v>
      </c>
      <c r="R2191">
        <v>2.1398999999999999</v>
      </c>
      <c r="S2191">
        <v>2.43912</v>
      </c>
      <c r="T2191">
        <v>2.73847</v>
      </c>
      <c r="U2191">
        <v>3.0338799999999999</v>
      </c>
      <c r="V2191">
        <v>3.3217500000000002</v>
      </c>
      <c r="W2191">
        <v>3.5994600000000001</v>
      </c>
      <c r="X2191">
        <v>3.8652500000000001</v>
      </c>
      <c r="Y2191">
        <v>4.1180500000000002</v>
      </c>
      <c r="Z2191">
        <v>4.3572699999999998</v>
      </c>
      <c r="AA2191">
        <v>4.5826500000000001</v>
      </c>
      <c r="AB2191">
        <v>4.7941799999999999</v>
      </c>
      <c r="AC2191">
        <v>4.9920299999999997</v>
      </c>
      <c r="AD2191">
        <v>5.17645</v>
      </c>
      <c r="AE2191">
        <v>5.3477699999999997</v>
      </c>
      <c r="AF2191">
        <v>5.5063899999999997</v>
      </c>
      <c r="AG2191">
        <v>5.6527200000000004</v>
      </c>
      <c r="AH2191">
        <v>5.7872399999999997</v>
      </c>
      <c r="AI2191">
        <v>5.9104799999999997</v>
      </c>
      <c r="AJ2191">
        <v>6.0212500000000002</v>
      </c>
      <c r="AK2191">
        <v>6.1207599999999998</v>
      </c>
      <c r="AL2191">
        <v>6.3448099999999998</v>
      </c>
    </row>
    <row r="2192" spans="1:38" x14ac:dyDescent="0.3">
      <c r="A2192" t="s">
        <v>808</v>
      </c>
      <c r="B2192">
        <v>6</v>
      </c>
      <c r="C2192">
        <v>2001</v>
      </c>
      <c r="D2192">
        <v>1</v>
      </c>
      <c r="E2192">
        <v>1</v>
      </c>
      <c r="F2192">
        <v>1</v>
      </c>
      <c r="G2192" t="s">
        <v>1041</v>
      </c>
      <c r="H2192">
        <v>0</v>
      </c>
      <c r="I2192">
        <v>8.1927300000000005E-3</v>
      </c>
      <c r="J2192">
        <v>4.5186499999999998E-2</v>
      </c>
      <c r="K2192">
        <v>0.13944300000000001</v>
      </c>
      <c r="L2192">
        <v>0.308392</v>
      </c>
      <c r="M2192">
        <v>0.52603599999999995</v>
      </c>
      <c r="N2192">
        <v>0.73426400000000003</v>
      </c>
      <c r="O2192">
        <v>0.88197599999999998</v>
      </c>
      <c r="P2192">
        <v>0.95832899999999999</v>
      </c>
      <c r="Q2192">
        <v>0.98764399999999997</v>
      </c>
      <c r="R2192">
        <v>0.99662799999999996</v>
      </c>
      <c r="S2192">
        <v>0.99904000000000004</v>
      </c>
      <c r="T2192">
        <v>0.99965599999999999</v>
      </c>
      <c r="U2192">
        <v>0.99981500000000001</v>
      </c>
      <c r="V2192">
        <v>0.99985800000000002</v>
      </c>
      <c r="W2192">
        <v>0.99987099999999995</v>
      </c>
      <c r="X2192">
        <v>0.99987400000000004</v>
      </c>
      <c r="Y2192">
        <v>0.99987599999999999</v>
      </c>
      <c r="Z2192">
        <v>0.99987599999999999</v>
      </c>
      <c r="AA2192">
        <v>0.99987599999999999</v>
      </c>
      <c r="AB2192">
        <v>0.99987599999999999</v>
      </c>
      <c r="AC2192">
        <v>0.99987599999999999</v>
      </c>
      <c r="AD2192">
        <v>0.99987599999999999</v>
      </c>
      <c r="AE2192">
        <v>0.99987599999999999</v>
      </c>
      <c r="AF2192">
        <v>0.99987599999999999</v>
      </c>
      <c r="AG2192">
        <v>0.99987599999999999</v>
      </c>
      <c r="AH2192">
        <v>0.99987599999999999</v>
      </c>
      <c r="AI2192">
        <v>0.99987599999999999</v>
      </c>
      <c r="AJ2192">
        <v>0.99987599999999999</v>
      </c>
      <c r="AK2192">
        <v>0.99987599999999999</v>
      </c>
      <c r="AL2192">
        <v>0.99987700000000002</v>
      </c>
    </row>
    <row r="2193" spans="1:38" x14ac:dyDescent="0.3">
      <c r="A2193" t="s">
        <v>810</v>
      </c>
      <c r="B2193">
        <v>6</v>
      </c>
      <c r="C2193">
        <v>2001</v>
      </c>
      <c r="D2193">
        <v>1</v>
      </c>
      <c r="E2193">
        <v>1</v>
      </c>
      <c r="F2193">
        <v>1</v>
      </c>
      <c r="G2193" t="s">
        <v>1042</v>
      </c>
      <c r="H2193">
        <v>1.8754E-2</v>
      </c>
      <c r="I2193">
        <v>7.7080899999999994E-2</v>
      </c>
      <c r="J2193">
        <v>0.18803</v>
      </c>
      <c r="K2193">
        <v>0.33777800000000002</v>
      </c>
      <c r="L2193">
        <v>0.52639899999999995</v>
      </c>
      <c r="M2193">
        <v>0.74613799999999997</v>
      </c>
      <c r="N2193">
        <v>0.98876200000000003</v>
      </c>
      <c r="O2193">
        <v>1.2482899999999999</v>
      </c>
      <c r="P2193">
        <v>1.5241400000000001</v>
      </c>
      <c r="Q2193">
        <v>1.8163100000000001</v>
      </c>
      <c r="R2193">
        <v>2.11965</v>
      </c>
      <c r="S2193">
        <v>2.4267599999999998</v>
      </c>
      <c r="T2193">
        <v>2.7316600000000002</v>
      </c>
      <c r="U2193">
        <v>3.0302899999999999</v>
      </c>
      <c r="V2193">
        <v>3.3198500000000002</v>
      </c>
      <c r="W2193">
        <v>3.59842</v>
      </c>
      <c r="X2193">
        <v>3.8646600000000002</v>
      </c>
      <c r="Y2193">
        <v>4.1177000000000001</v>
      </c>
      <c r="Z2193">
        <v>4.3570399999999996</v>
      </c>
      <c r="AA2193">
        <v>4.5824999999999996</v>
      </c>
      <c r="AB2193">
        <v>4.7940800000000001</v>
      </c>
      <c r="AC2193">
        <v>4.9919500000000001</v>
      </c>
      <c r="AD2193">
        <v>5.1763899999999996</v>
      </c>
      <c r="AE2193">
        <v>5.3477300000000003</v>
      </c>
      <c r="AF2193">
        <v>5.5063500000000003</v>
      </c>
      <c r="AG2193">
        <v>5.6526899999999998</v>
      </c>
      <c r="AH2193">
        <v>5.78721</v>
      </c>
      <c r="AI2193">
        <v>5.91045</v>
      </c>
      <c r="AJ2193">
        <v>6.0212300000000001</v>
      </c>
      <c r="AK2193">
        <v>6.1207500000000001</v>
      </c>
      <c r="AL2193">
        <v>6.3448200000000003</v>
      </c>
    </row>
    <row r="2194" spans="1:38" x14ac:dyDescent="0.3">
      <c r="A2194" t="s">
        <v>806</v>
      </c>
      <c r="B2194" t="s">
        <v>103</v>
      </c>
      <c r="C2194">
        <v>2002</v>
      </c>
      <c r="D2194">
        <v>1</v>
      </c>
      <c r="E2194">
        <v>1</v>
      </c>
      <c r="F2194">
        <v>1</v>
      </c>
      <c r="G2194" t="s">
        <v>1043</v>
      </c>
      <c r="H2194">
        <v>0</v>
      </c>
      <c r="I2194">
        <v>0</v>
      </c>
      <c r="J2194">
        <v>0</v>
      </c>
      <c r="K2194">
        <v>0</v>
      </c>
      <c r="L2194">
        <v>3.2867899999999999E-2</v>
      </c>
      <c r="M2194">
        <v>0.16573599999999999</v>
      </c>
      <c r="N2194">
        <v>0.463362</v>
      </c>
      <c r="O2194">
        <v>0.85394599999999998</v>
      </c>
      <c r="P2194">
        <v>1.2412700000000001</v>
      </c>
      <c r="Q2194">
        <v>1.5986</v>
      </c>
      <c r="R2194">
        <v>1.93425</v>
      </c>
      <c r="S2194">
        <v>2.2574200000000002</v>
      </c>
      <c r="T2194">
        <v>2.57179</v>
      </c>
      <c r="U2194">
        <v>2.8776199999999998</v>
      </c>
      <c r="V2194">
        <v>3.1738200000000001</v>
      </c>
      <c r="W2194">
        <v>3.45905</v>
      </c>
      <c r="X2194">
        <v>3.7321300000000002</v>
      </c>
      <c r="Y2194">
        <v>3.9921799999999998</v>
      </c>
      <c r="Z2194">
        <v>4.2386100000000004</v>
      </c>
      <c r="AA2194">
        <v>4.4711499999999997</v>
      </c>
      <c r="AB2194">
        <v>4.68973</v>
      </c>
      <c r="AC2194">
        <v>4.8944900000000002</v>
      </c>
      <c r="AD2194">
        <v>5.0856399999999997</v>
      </c>
      <c r="AE2194">
        <v>5.2635199999999998</v>
      </c>
      <c r="AF2194">
        <v>5.4284699999999999</v>
      </c>
      <c r="AG2194">
        <v>5.5809100000000003</v>
      </c>
      <c r="AH2194">
        <v>5.7212899999999998</v>
      </c>
      <c r="AI2194">
        <v>5.8501099999999999</v>
      </c>
      <c r="AJ2194">
        <v>5.9679200000000003</v>
      </c>
      <c r="AK2194">
        <v>6.0720400000000003</v>
      </c>
      <c r="AL2194">
        <v>6.3067099999999998</v>
      </c>
    </row>
    <row r="2195" spans="1:38" x14ac:dyDescent="0.3">
      <c r="A2195" t="s">
        <v>808</v>
      </c>
      <c r="B2195">
        <v>1</v>
      </c>
      <c r="C2195">
        <v>2002</v>
      </c>
      <c r="D2195">
        <v>1</v>
      </c>
      <c r="E2195">
        <v>1</v>
      </c>
      <c r="F2195">
        <v>1</v>
      </c>
      <c r="G2195" t="s">
        <v>1044</v>
      </c>
      <c r="H2195">
        <v>0</v>
      </c>
      <c r="I2195">
        <v>3.3128300000000001E-3</v>
      </c>
      <c r="J2195">
        <v>4.8035599999999998E-2</v>
      </c>
      <c r="K2195">
        <v>0.22831399999999999</v>
      </c>
      <c r="L2195">
        <v>0.55937400000000004</v>
      </c>
      <c r="M2195">
        <v>0.84764200000000001</v>
      </c>
      <c r="N2195">
        <v>0.961391</v>
      </c>
      <c r="O2195">
        <v>0.96040499999999995</v>
      </c>
      <c r="P2195">
        <v>0.91160200000000002</v>
      </c>
      <c r="Q2195">
        <v>0.84170299999999998</v>
      </c>
      <c r="R2195">
        <v>0.76340200000000003</v>
      </c>
      <c r="S2195">
        <v>0.68457900000000005</v>
      </c>
      <c r="T2195">
        <v>0.60999300000000001</v>
      </c>
      <c r="U2195">
        <v>0.542134</v>
      </c>
      <c r="V2195">
        <v>0.48196499999999998</v>
      </c>
      <c r="W2195">
        <v>0.42951499999999998</v>
      </c>
      <c r="X2195">
        <v>0.384297</v>
      </c>
      <c r="Y2195">
        <v>0.345582</v>
      </c>
      <c r="Z2195">
        <v>0.31256899999999999</v>
      </c>
      <c r="AA2195">
        <v>0.28447099999999997</v>
      </c>
      <c r="AB2195">
        <v>0.26057200000000003</v>
      </c>
      <c r="AC2195">
        <v>0.240235</v>
      </c>
      <c r="AD2195">
        <v>0.222914</v>
      </c>
      <c r="AE2195">
        <v>0.20814299999999999</v>
      </c>
      <c r="AF2195">
        <v>0.19553100000000001</v>
      </c>
      <c r="AG2195">
        <v>0.184751</v>
      </c>
      <c r="AH2195">
        <v>0.17552599999999999</v>
      </c>
      <c r="AI2195">
        <v>0.167631</v>
      </c>
      <c r="AJ2195">
        <v>0.160278</v>
      </c>
      <c r="AK2195">
        <v>0.153307</v>
      </c>
      <c r="AL2195">
        <v>0.138575</v>
      </c>
    </row>
    <row r="2196" spans="1:38" x14ac:dyDescent="0.3">
      <c r="A2196" t="s">
        <v>810</v>
      </c>
      <c r="B2196">
        <v>1</v>
      </c>
      <c r="C2196">
        <v>2002</v>
      </c>
      <c r="D2196">
        <v>1</v>
      </c>
      <c r="E2196">
        <v>1</v>
      </c>
      <c r="F2196">
        <v>1</v>
      </c>
      <c r="G2196" t="s">
        <v>1045</v>
      </c>
      <c r="H2196">
        <v>3.06524E-2</v>
      </c>
      <c r="I2196">
        <v>9.6751500000000004E-2</v>
      </c>
      <c r="J2196">
        <v>0.209426</v>
      </c>
      <c r="K2196">
        <v>0.35223900000000002</v>
      </c>
      <c r="L2196">
        <v>0.52276500000000004</v>
      </c>
      <c r="M2196">
        <v>0.71741299999999997</v>
      </c>
      <c r="N2196">
        <v>0.94350800000000001</v>
      </c>
      <c r="O2196">
        <v>1.20035</v>
      </c>
      <c r="P2196">
        <v>1.4748000000000001</v>
      </c>
      <c r="Q2196">
        <v>1.75637</v>
      </c>
      <c r="R2196">
        <v>2.0385900000000001</v>
      </c>
      <c r="S2196">
        <v>2.3167200000000001</v>
      </c>
      <c r="T2196">
        <v>2.5870600000000001</v>
      </c>
      <c r="U2196">
        <v>2.8467199999999999</v>
      </c>
      <c r="V2196">
        <v>3.0935800000000002</v>
      </c>
      <c r="W2196">
        <v>3.32613</v>
      </c>
      <c r="X2196">
        <v>3.5434000000000001</v>
      </c>
      <c r="Y2196">
        <v>3.7448899999999998</v>
      </c>
      <c r="Z2196">
        <v>3.9304199999999998</v>
      </c>
      <c r="AA2196">
        <v>4.1001200000000004</v>
      </c>
      <c r="AB2196">
        <v>4.2543499999999996</v>
      </c>
      <c r="AC2196">
        <v>4.3936099999999998</v>
      </c>
      <c r="AD2196">
        <v>4.5185599999999999</v>
      </c>
      <c r="AE2196">
        <v>4.6299200000000003</v>
      </c>
      <c r="AF2196">
        <v>4.7285000000000004</v>
      </c>
      <c r="AG2196">
        <v>4.8151099999999998</v>
      </c>
      <c r="AH2196">
        <v>4.8905799999999999</v>
      </c>
      <c r="AI2196">
        <v>4.9557399999999996</v>
      </c>
      <c r="AJ2196">
        <v>5.02712</v>
      </c>
      <c r="AK2196">
        <v>5.1067400000000003</v>
      </c>
      <c r="AL2196">
        <v>5.2876799999999999</v>
      </c>
    </row>
    <row r="2197" spans="1:38" x14ac:dyDescent="0.3">
      <c r="A2197" t="s">
        <v>808</v>
      </c>
      <c r="B2197">
        <v>2</v>
      </c>
      <c r="C2197">
        <v>2002</v>
      </c>
      <c r="D2197">
        <v>1</v>
      </c>
      <c r="E2197">
        <v>1</v>
      </c>
      <c r="F2197">
        <v>1</v>
      </c>
      <c r="G2197" t="s">
        <v>1046</v>
      </c>
      <c r="H2197">
        <v>0</v>
      </c>
      <c r="I2197" s="2">
        <v>7.8587300000000002E-6</v>
      </c>
      <c r="J2197">
        <v>6.0167700000000001E-4</v>
      </c>
      <c r="K2197">
        <v>1.8467000000000001E-2</v>
      </c>
      <c r="L2197">
        <v>0.18110399999999999</v>
      </c>
      <c r="M2197">
        <v>0.56129600000000002</v>
      </c>
      <c r="N2197">
        <v>0.85687599999999997</v>
      </c>
      <c r="O2197">
        <v>0.96616000000000002</v>
      </c>
      <c r="P2197">
        <v>0.99292499999999995</v>
      </c>
      <c r="Q2197">
        <v>0.99849399999999999</v>
      </c>
      <c r="R2197">
        <v>0.99964699999999995</v>
      </c>
      <c r="S2197">
        <v>0.99990599999999996</v>
      </c>
      <c r="T2197">
        <v>0.99997100000000005</v>
      </c>
      <c r="U2197">
        <v>0.99999000000000005</v>
      </c>
      <c r="V2197">
        <v>0.999996</v>
      </c>
      <c r="W2197">
        <v>0.99999800000000005</v>
      </c>
      <c r="X2197">
        <v>0.99999899999999997</v>
      </c>
      <c r="Y2197">
        <v>1</v>
      </c>
      <c r="Z2197">
        <v>1</v>
      </c>
      <c r="AA2197">
        <v>1</v>
      </c>
      <c r="AB2197">
        <v>1</v>
      </c>
      <c r="AC2197">
        <v>1</v>
      </c>
      <c r="AD2197">
        <v>1</v>
      </c>
      <c r="AE2197">
        <v>1</v>
      </c>
      <c r="AF2197">
        <v>1</v>
      </c>
      <c r="AG2197">
        <v>1</v>
      </c>
      <c r="AH2197">
        <v>1</v>
      </c>
      <c r="AI2197">
        <v>1</v>
      </c>
      <c r="AJ2197">
        <v>1</v>
      </c>
      <c r="AK2197">
        <v>1</v>
      </c>
      <c r="AL2197">
        <v>1</v>
      </c>
    </row>
    <row r="2198" spans="1:38" x14ac:dyDescent="0.3">
      <c r="A2198" t="s">
        <v>810</v>
      </c>
      <c r="B2198">
        <v>2</v>
      </c>
      <c r="C2198">
        <v>2002</v>
      </c>
      <c r="D2198">
        <v>1</v>
      </c>
      <c r="E2198">
        <v>1</v>
      </c>
      <c r="F2198">
        <v>1</v>
      </c>
      <c r="G2198" t="s">
        <v>1047</v>
      </c>
      <c r="H2198">
        <v>3.3720800000000002E-2</v>
      </c>
      <c r="I2198">
        <v>0.121296</v>
      </c>
      <c r="J2198">
        <v>0.28170099999999998</v>
      </c>
      <c r="K2198">
        <v>0.46624500000000002</v>
      </c>
      <c r="L2198">
        <v>0.62582499999999996</v>
      </c>
      <c r="M2198">
        <v>0.78459199999999996</v>
      </c>
      <c r="N2198">
        <v>0.98081700000000005</v>
      </c>
      <c r="O2198">
        <v>1.22654</v>
      </c>
      <c r="P2198">
        <v>1.5083899999999999</v>
      </c>
      <c r="Q2198">
        <v>1.80887</v>
      </c>
      <c r="R2198">
        <v>2.1168499999999999</v>
      </c>
      <c r="S2198">
        <v>2.4258099999999998</v>
      </c>
      <c r="T2198">
        <v>2.7313499999999999</v>
      </c>
      <c r="U2198">
        <v>3.0301800000000001</v>
      </c>
      <c r="V2198">
        <v>3.3198099999999999</v>
      </c>
      <c r="W2198">
        <v>3.5984099999999999</v>
      </c>
      <c r="X2198">
        <v>3.8646500000000001</v>
      </c>
      <c r="Y2198">
        <v>4.1176899999999996</v>
      </c>
      <c r="Z2198">
        <v>4.3570399999999996</v>
      </c>
      <c r="AA2198">
        <v>4.5824999999999996</v>
      </c>
      <c r="AB2198">
        <v>4.7940800000000001</v>
      </c>
      <c r="AC2198">
        <v>4.9919500000000001</v>
      </c>
      <c r="AD2198">
        <v>5.1763899999999996</v>
      </c>
      <c r="AE2198">
        <v>5.3477300000000003</v>
      </c>
      <c r="AF2198">
        <v>5.5063500000000003</v>
      </c>
      <c r="AG2198">
        <v>5.6526899999999998</v>
      </c>
      <c r="AH2198">
        <v>5.78721</v>
      </c>
      <c r="AI2198">
        <v>5.91045</v>
      </c>
      <c r="AJ2198">
        <v>6.0212300000000001</v>
      </c>
      <c r="AK2198">
        <v>6.1207500000000001</v>
      </c>
      <c r="AL2198">
        <v>6.3448200000000003</v>
      </c>
    </row>
    <row r="2199" spans="1:38" x14ac:dyDescent="0.3">
      <c r="A2199" t="s">
        <v>808</v>
      </c>
      <c r="B2199">
        <v>3</v>
      </c>
      <c r="C2199">
        <v>2002</v>
      </c>
      <c r="D2199">
        <v>1</v>
      </c>
      <c r="E2199">
        <v>1</v>
      </c>
      <c r="F2199">
        <v>1</v>
      </c>
      <c r="G2199" t="s">
        <v>1048</v>
      </c>
      <c r="H2199">
        <v>0</v>
      </c>
      <c r="I2199" s="2">
        <v>8.8442700000000004E-8</v>
      </c>
      <c r="J2199" s="2">
        <v>1.22943E-5</v>
      </c>
      <c r="K2199">
        <v>7.83664E-4</v>
      </c>
      <c r="L2199">
        <v>2.2161299999999998E-2</v>
      </c>
      <c r="M2199">
        <v>0.18355299999999999</v>
      </c>
      <c r="N2199">
        <v>0.53240299999999996</v>
      </c>
      <c r="O2199">
        <v>0.82188499999999998</v>
      </c>
      <c r="P2199">
        <v>0.94855699999999998</v>
      </c>
      <c r="Q2199">
        <v>0.98688699999999996</v>
      </c>
      <c r="R2199">
        <v>0.99668999999999996</v>
      </c>
      <c r="S2199">
        <v>0.99911000000000005</v>
      </c>
      <c r="T2199">
        <v>0.99973500000000004</v>
      </c>
      <c r="U2199">
        <v>0.99991099999999999</v>
      </c>
      <c r="V2199">
        <v>0.99996600000000002</v>
      </c>
      <c r="W2199">
        <v>0.99998500000000001</v>
      </c>
      <c r="X2199">
        <v>0.99999300000000002</v>
      </c>
      <c r="Y2199">
        <v>0.999996</v>
      </c>
      <c r="Z2199">
        <v>0.99999800000000005</v>
      </c>
      <c r="AA2199">
        <v>0.99999899999999997</v>
      </c>
      <c r="AB2199">
        <v>0.99999899999999997</v>
      </c>
      <c r="AC2199">
        <v>0.99999899999999997</v>
      </c>
      <c r="AD2199">
        <v>0.99999899999999997</v>
      </c>
      <c r="AE2199">
        <v>0.99999899999999997</v>
      </c>
      <c r="AF2199">
        <v>0.99999899999999997</v>
      </c>
      <c r="AG2199">
        <v>0.99999899999999997</v>
      </c>
      <c r="AH2199">
        <v>0.99999899999999997</v>
      </c>
      <c r="AI2199">
        <v>0.99999899999999997</v>
      </c>
      <c r="AJ2199">
        <v>0.99999899999999997</v>
      </c>
      <c r="AK2199">
        <v>1</v>
      </c>
      <c r="AL2199">
        <v>1</v>
      </c>
    </row>
    <row r="2200" spans="1:38" x14ac:dyDescent="0.3">
      <c r="A2200" t="s">
        <v>810</v>
      </c>
      <c r="B2200">
        <v>3</v>
      </c>
      <c r="C2200">
        <v>2002</v>
      </c>
      <c r="D2200">
        <v>1</v>
      </c>
      <c r="E2200">
        <v>1</v>
      </c>
      <c r="F2200">
        <v>1</v>
      </c>
      <c r="G2200" t="s">
        <v>1049</v>
      </c>
      <c r="H2200">
        <v>3.8933599999999999E-2</v>
      </c>
      <c r="I2200">
        <v>0.133521</v>
      </c>
      <c r="J2200">
        <v>0.30696800000000002</v>
      </c>
      <c r="K2200">
        <v>0.53575499999999998</v>
      </c>
      <c r="L2200">
        <v>0.74839199999999995</v>
      </c>
      <c r="M2200">
        <v>0.91515100000000005</v>
      </c>
      <c r="N2200">
        <v>1.08142</v>
      </c>
      <c r="O2200">
        <v>1.2836099999999999</v>
      </c>
      <c r="P2200">
        <v>1.5329200000000001</v>
      </c>
      <c r="Q2200">
        <v>1.81759</v>
      </c>
      <c r="R2200">
        <v>2.11971</v>
      </c>
      <c r="S2200">
        <v>2.4267599999999998</v>
      </c>
      <c r="T2200">
        <v>2.7316799999999999</v>
      </c>
      <c r="U2200">
        <v>3.0303100000000001</v>
      </c>
      <c r="V2200">
        <v>3.3198699999999999</v>
      </c>
      <c r="W2200">
        <v>3.59843</v>
      </c>
      <c r="X2200">
        <v>3.8646699999999998</v>
      </c>
      <c r="Y2200">
        <v>4.1177000000000001</v>
      </c>
      <c r="Z2200">
        <v>4.3570500000000001</v>
      </c>
      <c r="AA2200">
        <v>4.5824999999999996</v>
      </c>
      <c r="AB2200">
        <v>4.7940800000000001</v>
      </c>
      <c r="AC2200">
        <v>4.9919500000000001</v>
      </c>
      <c r="AD2200">
        <v>5.1763899999999996</v>
      </c>
      <c r="AE2200">
        <v>5.3477300000000003</v>
      </c>
      <c r="AF2200">
        <v>5.5063500000000003</v>
      </c>
      <c r="AG2200">
        <v>5.6526899999999998</v>
      </c>
      <c r="AH2200">
        <v>5.78721</v>
      </c>
      <c r="AI2200">
        <v>5.91045</v>
      </c>
      <c r="AJ2200">
        <v>6.0212399999999997</v>
      </c>
      <c r="AK2200">
        <v>6.1207500000000001</v>
      </c>
      <c r="AL2200">
        <v>6.3448200000000003</v>
      </c>
    </row>
    <row r="2201" spans="1:38" x14ac:dyDescent="0.3">
      <c r="A2201" t="s">
        <v>808</v>
      </c>
      <c r="B2201">
        <v>4</v>
      </c>
      <c r="C2201">
        <v>2002</v>
      </c>
      <c r="D2201">
        <v>1</v>
      </c>
      <c r="E2201">
        <v>1</v>
      </c>
      <c r="F2201">
        <v>1</v>
      </c>
      <c r="G2201" t="s">
        <v>1050</v>
      </c>
      <c r="H2201">
        <v>0</v>
      </c>
      <c r="I2201">
        <v>1.4546E-2</v>
      </c>
      <c r="J2201">
        <v>5.2434099999999997E-2</v>
      </c>
      <c r="K2201">
        <v>0.12701999999999999</v>
      </c>
      <c r="L2201">
        <v>0.246392</v>
      </c>
      <c r="M2201">
        <v>0.40070499999999998</v>
      </c>
      <c r="N2201">
        <v>0.56703700000000001</v>
      </c>
      <c r="O2201">
        <v>0.719503</v>
      </c>
      <c r="P2201">
        <v>0.838924</v>
      </c>
      <c r="Q2201">
        <v>0.91817899999999997</v>
      </c>
      <c r="R2201">
        <v>0.96258500000000002</v>
      </c>
      <c r="S2201">
        <v>0.98403700000000005</v>
      </c>
      <c r="T2201">
        <v>0.99336599999999997</v>
      </c>
      <c r="U2201">
        <v>0.99720600000000004</v>
      </c>
      <c r="V2201">
        <v>0.99876799999999999</v>
      </c>
      <c r="W2201">
        <v>0.999417</v>
      </c>
      <c r="X2201">
        <v>0.99969799999999998</v>
      </c>
      <c r="Y2201">
        <v>0.99982499999999996</v>
      </c>
      <c r="Z2201">
        <v>0.99988600000000005</v>
      </c>
      <c r="AA2201">
        <v>0.99991600000000003</v>
      </c>
      <c r="AB2201">
        <v>0.99993100000000001</v>
      </c>
      <c r="AC2201">
        <v>0.99993900000000002</v>
      </c>
      <c r="AD2201">
        <v>0.999942</v>
      </c>
      <c r="AE2201">
        <v>0.99994300000000003</v>
      </c>
      <c r="AF2201">
        <v>0.999942</v>
      </c>
      <c r="AG2201">
        <v>0.99994099999999997</v>
      </c>
      <c r="AH2201">
        <v>0.99993900000000002</v>
      </c>
      <c r="AI2201">
        <v>0.99993699999999996</v>
      </c>
      <c r="AJ2201">
        <v>0.99993600000000005</v>
      </c>
      <c r="AK2201">
        <v>0.99993799999999999</v>
      </c>
      <c r="AL2201">
        <v>0.99993900000000002</v>
      </c>
    </row>
    <row r="2202" spans="1:38" x14ac:dyDescent="0.3">
      <c r="A2202" t="s">
        <v>810</v>
      </c>
      <c r="B2202">
        <v>4</v>
      </c>
      <c r="C2202">
        <v>2002</v>
      </c>
      <c r="D2202">
        <v>1</v>
      </c>
      <c r="E2202">
        <v>1</v>
      </c>
      <c r="F2202">
        <v>1</v>
      </c>
      <c r="G2202" t="s">
        <v>1051</v>
      </c>
      <c r="H2202">
        <v>1.5474399999999999E-2</v>
      </c>
      <c r="I2202">
        <v>6.9767399999999993E-2</v>
      </c>
      <c r="J2202">
        <v>0.17798900000000001</v>
      </c>
      <c r="K2202">
        <v>0.32710400000000001</v>
      </c>
      <c r="L2202">
        <v>0.518293</v>
      </c>
      <c r="M2202">
        <v>0.74444600000000005</v>
      </c>
      <c r="N2202">
        <v>0.99751900000000004</v>
      </c>
      <c r="O2202">
        <v>1.2695000000000001</v>
      </c>
      <c r="P2202">
        <v>1.5532699999999999</v>
      </c>
      <c r="Q2202">
        <v>1.84406</v>
      </c>
      <c r="R2202">
        <v>2.1398999999999999</v>
      </c>
      <c r="S2202">
        <v>2.43912</v>
      </c>
      <c r="T2202">
        <v>2.73847</v>
      </c>
      <c r="U2202">
        <v>3.0338799999999999</v>
      </c>
      <c r="V2202">
        <v>3.3217500000000002</v>
      </c>
      <c r="W2202">
        <v>3.5994600000000001</v>
      </c>
      <c r="X2202">
        <v>3.8652500000000001</v>
      </c>
      <c r="Y2202">
        <v>4.1180500000000002</v>
      </c>
      <c r="Z2202">
        <v>4.3572699999999998</v>
      </c>
      <c r="AA2202">
        <v>4.5826500000000001</v>
      </c>
      <c r="AB2202">
        <v>4.7941799999999999</v>
      </c>
      <c r="AC2202">
        <v>4.9920299999999997</v>
      </c>
      <c r="AD2202">
        <v>5.17645</v>
      </c>
      <c r="AE2202">
        <v>5.3477699999999997</v>
      </c>
      <c r="AF2202">
        <v>5.5063899999999997</v>
      </c>
      <c r="AG2202">
        <v>5.6527200000000004</v>
      </c>
      <c r="AH2202">
        <v>5.7872399999999997</v>
      </c>
      <c r="AI2202">
        <v>5.9104799999999997</v>
      </c>
      <c r="AJ2202">
        <v>6.0212500000000002</v>
      </c>
      <c r="AK2202">
        <v>6.1207599999999998</v>
      </c>
      <c r="AL2202">
        <v>6.3448099999999998</v>
      </c>
    </row>
    <row r="2203" spans="1:38" x14ac:dyDescent="0.3">
      <c r="A2203" t="s">
        <v>808</v>
      </c>
      <c r="B2203">
        <v>5</v>
      </c>
      <c r="C2203">
        <v>2002</v>
      </c>
      <c r="D2203">
        <v>1</v>
      </c>
      <c r="E2203">
        <v>1</v>
      </c>
      <c r="F2203">
        <v>1</v>
      </c>
      <c r="G2203" t="s">
        <v>1052</v>
      </c>
      <c r="H2203">
        <v>0</v>
      </c>
      <c r="I2203">
        <v>1.4546E-2</v>
      </c>
      <c r="J2203">
        <v>5.2434099999999997E-2</v>
      </c>
      <c r="K2203">
        <v>0.12701999999999999</v>
      </c>
      <c r="L2203">
        <v>0.246392</v>
      </c>
      <c r="M2203">
        <v>0.40070499999999998</v>
      </c>
      <c r="N2203">
        <v>0.56703700000000001</v>
      </c>
      <c r="O2203">
        <v>0.719503</v>
      </c>
      <c r="P2203">
        <v>0.838924</v>
      </c>
      <c r="Q2203">
        <v>0.91817899999999997</v>
      </c>
      <c r="R2203">
        <v>0.96258500000000002</v>
      </c>
      <c r="S2203">
        <v>0.98403700000000005</v>
      </c>
      <c r="T2203">
        <v>0.99336599999999997</v>
      </c>
      <c r="U2203">
        <v>0.99720600000000004</v>
      </c>
      <c r="V2203">
        <v>0.99876799999999999</v>
      </c>
      <c r="W2203">
        <v>0.999417</v>
      </c>
      <c r="X2203">
        <v>0.99969799999999998</v>
      </c>
      <c r="Y2203">
        <v>0.99982499999999996</v>
      </c>
      <c r="Z2203">
        <v>0.99988600000000005</v>
      </c>
      <c r="AA2203">
        <v>0.99991600000000003</v>
      </c>
      <c r="AB2203">
        <v>0.99993100000000001</v>
      </c>
      <c r="AC2203">
        <v>0.99993900000000002</v>
      </c>
      <c r="AD2203">
        <v>0.999942</v>
      </c>
      <c r="AE2203">
        <v>0.99994300000000003</v>
      </c>
      <c r="AF2203">
        <v>0.999942</v>
      </c>
      <c r="AG2203">
        <v>0.99994099999999997</v>
      </c>
      <c r="AH2203">
        <v>0.99993900000000002</v>
      </c>
      <c r="AI2203">
        <v>0.99993699999999996</v>
      </c>
      <c r="AJ2203">
        <v>0.99993600000000005</v>
      </c>
      <c r="AK2203">
        <v>0.99993799999999999</v>
      </c>
      <c r="AL2203">
        <v>0.99993900000000002</v>
      </c>
    </row>
    <row r="2204" spans="1:38" x14ac:dyDescent="0.3">
      <c r="A2204" t="s">
        <v>810</v>
      </c>
      <c r="B2204">
        <v>5</v>
      </c>
      <c r="C2204">
        <v>2002</v>
      </c>
      <c r="D2204">
        <v>1</v>
      </c>
      <c r="E2204">
        <v>1</v>
      </c>
      <c r="F2204">
        <v>1</v>
      </c>
      <c r="G2204" t="s">
        <v>1053</v>
      </c>
      <c r="H2204">
        <v>1.5474399999999999E-2</v>
      </c>
      <c r="I2204">
        <v>6.9767399999999993E-2</v>
      </c>
      <c r="J2204">
        <v>0.17798900000000001</v>
      </c>
      <c r="K2204">
        <v>0.32710400000000001</v>
      </c>
      <c r="L2204">
        <v>0.518293</v>
      </c>
      <c r="M2204">
        <v>0.74444600000000005</v>
      </c>
      <c r="N2204">
        <v>0.99751900000000004</v>
      </c>
      <c r="O2204">
        <v>1.2695000000000001</v>
      </c>
      <c r="P2204">
        <v>1.5532699999999999</v>
      </c>
      <c r="Q2204">
        <v>1.84406</v>
      </c>
      <c r="R2204">
        <v>2.1398999999999999</v>
      </c>
      <c r="S2204">
        <v>2.43912</v>
      </c>
      <c r="T2204">
        <v>2.73847</v>
      </c>
      <c r="U2204">
        <v>3.0338799999999999</v>
      </c>
      <c r="V2204">
        <v>3.3217500000000002</v>
      </c>
      <c r="W2204">
        <v>3.5994600000000001</v>
      </c>
      <c r="X2204">
        <v>3.8652500000000001</v>
      </c>
      <c r="Y2204">
        <v>4.1180500000000002</v>
      </c>
      <c r="Z2204">
        <v>4.3572699999999998</v>
      </c>
      <c r="AA2204">
        <v>4.5826500000000001</v>
      </c>
      <c r="AB2204">
        <v>4.7941799999999999</v>
      </c>
      <c r="AC2204">
        <v>4.9920299999999997</v>
      </c>
      <c r="AD2204">
        <v>5.17645</v>
      </c>
      <c r="AE2204">
        <v>5.3477699999999997</v>
      </c>
      <c r="AF2204">
        <v>5.5063899999999997</v>
      </c>
      <c r="AG2204">
        <v>5.6527200000000004</v>
      </c>
      <c r="AH2204">
        <v>5.7872399999999997</v>
      </c>
      <c r="AI2204">
        <v>5.9104799999999997</v>
      </c>
      <c r="AJ2204">
        <v>6.0212500000000002</v>
      </c>
      <c r="AK2204">
        <v>6.1207599999999998</v>
      </c>
      <c r="AL2204">
        <v>6.3448099999999998</v>
      </c>
    </row>
    <row r="2205" spans="1:38" x14ac:dyDescent="0.3">
      <c r="A2205" t="s">
        <v>808</v>
      </c>
      <c r="B2205">
        <v>6</v>
      </c>
      <c r="C2205">
        <v>2002</v>
      </c>
      <c r="D2205">
        <v>1</v>
      </c>
      <c r="E2205">
        <v>1</v>
      </c>
      <c r="F2205">
        <v>1</v>
      </c>
      <c r="G2205" t="s">
        <v>1054</v>
      </c>
      <c r="H2205">
        <v>0</v>
      </c>
      <c r="I2205">
        <v>8.1927300000000005E-3</v>
      </c>
      <c r="J2205">
        <v>4.5186499999999998E-2</v>
      </c>
      <c r="K2205">
        <v>0.13944300000000001</v>
      </c>
      <c r="L2205">
        <v>0.308392</v>
      </c>
      <c r="M2205">
        <v>0.52603599999999995</v>
      </c>
      <c r="N2205">
        <v>0.73426400000000003</v>
      </c>
      <c r="O2205">
        <v>0.88197599999999998</v>
      </c>
      <c r="P2205">
        <v>0.95832899999999999</v>
      </c>
      <c r="Q2205">
        <v>0.98764399999999997</v>
      </c>
      <c r="R2205">
        <v>0.99662799999999996</v>
      </c>
      <c r="S2205">
        <v>0.99904000000000004</v>
      </c>
      <c r="T2205">
        <v>0.99965599999999999</v>
      </c>
      <c r="U2205">
        <v>0.99981500000000001</v>
      </c>
      <c r="V2205">
        <v>0.99985800000000002</v>
      </c>
      <c r="W2205">
        <v>0.99987099999999995</v>
      </c>
      <c r="X2205">
        <v>0.99987400000000004</v>
      </c>
      <c r="Y2205">
        <v>0.99987599999999999</v>
      </c>
      <c r="Z2205">
        <v>0.99987599999999999</v>
      </c>
      <c r="AA2205">
        <v>0.99987599999999999</v>
      </c>
      <c r="AB2205">
        <v>0.99987599999999999</v>
      </c>
      <c r="AC2205">
        <v>0.99987599999999999</v>
      </c>
      <c r="AD2205">
        <v>0.99987599999999999</v>
      </c>
      <c r="AE2205">
        <v>0.99987599999999999</v>
      </c>
      <c r="AF2205">
        <v>0.99987599999999999</v>
      </c>
      <c r="AG2205">
        <v>0.99987599999999999</v>
      </c>
      <c r="AH2205">
        <v>0.99987599999999999</v>
      </c>
      <c r="AI2205">
        <v>0.99987599999999999</v>
      </c>
      <c r="AJ2205">
        <v>0.99987599999999999</v>
      </c>
      <c r="AK2205">
        <v>0.99987599999999999</v>
      </c>
      <c r="AL2205">
        <v>0.99987700000000002</v>
      </c>
    </row>
    <row r="2206" spans="1:38" x14ac:dyDescent="0.3">
      <c r="A2206" t="s">
        <v>810</v>
      </c>
      <c r="B2206">
        <v>6</v>
      </c>
      <c r="C2206">
        <v>2002</v>
      </c>
      <c r="D2206">
        <v>1</v>
      </c>
      <c r="E2206">
        <v>1</v>
      </c>
      <c r="F2206">
        <v>1</v>
      </c>
      <c r="G2206" t="s">
        <v>1055</v>
      </c>
      <c r="H2206">
        <v>1.8754E-2</v>
      </c>
      <c r="I2206">
        <v>7.7080899999999994E-2</v>
      </c>
      <c r="J2206">
        <v>0.18803</v>
      </c>
      <c r="K2206">
        <v>0.33777800000000002</v>
      </c>
      <c r="L2206">
        <v>0.52639899999999995</v>
      </c>
      <c r="M2206">
        <v>0.74613799999999997</v>
      </c>
      <c r="N2206">
        <v>0.98876200000000003</v>
      </c>
      <c r="O2206">
        <v>1.2482899999999999</v>
      </c>
      <c r="P2206">
        <v>1.5241400000000001</v>
      </c>
      <c r="Q2206">
        <v>1.8163100000000001</v>
      </c>
      <c r="R2206">
        <v>2.11965</v>
      </c>
      <c r="S2206">
        <v>2.4267599999999998</v>
      </c>
      <c r="T2206">
        <v>2.7316600000000002</v>
      </c>
      <c r="U2206">
        <v>3.0302899999999999</v>
      </c>
      <c r="V2206">
        <v>3.3198500000000002</v>
      </c>
      <c r="W2206">
        <v>3.59842</v>
      </c>
      <c r="X2206">
        <v>3.8646600000000002</v>
      </c>
      <c r="Y2206">
        <v>4.1177000000000001</v>
      </c>
      <c r="Z2206">
        <v>4.3570399999999996</v>
      </c>
      <c r="AA2206">
        <v>4.5824999999999996</v>
      </c>
      <c r="AB2206">
        <v>4.7940800000000001</v>
      </c>
      <c r="AC2206">
        <v>4.9919500000000001</v>
      </c>
      <c r="AD2206">
        <v>5.1763899999999996</v>
      </c>
      <c r="AE2206">
        <v>5.3477300000000003</v>
      </c>
      <c r="AF2206">
        <v>5.5063500000000003</v>
      </c>
      <c r="AG2206">
        <v>5.6526899999999998</v>
      </c>
      <c r="AH2206">
        <v>5.78721</v>
      </c>
      <c r="AI2206">
        <v>5.91045</v>
      </c>
      <c r="AJ2206">
        <v>6.0212300000000001</v>
      </c>
      <c r="AK2206">
        <v>6.1207500000000001</v>
      </c>
      <c r="AL2206">
        <v>6.3448200000000003</v>
      </c>
    </row>
    <row r="2207" spans="1:38" x14ac:dyDescent="0.3">
      <c r="A2207" t="s">
        <v>806</v>
      </c>
      <c r="B2207" t="s">
        <v>103</v>
      </c>
      <c r="C2207">
        <v>2003</v>
      </c>
      <c r="D2207">
        <v>1</v>
      </c>
      <c r="E2207">
        <v>1</v>
      </c>
      <c r="F2207">
        <v>1</v>
      </c>
      <c r="G2207" t="s">
        <v>1056</v>
      </c>
      <c r="H2207">
        <v>0</v>
      </c>
      <c r="I2207">
        <v>0</v>
      </c>
      <c r="J2207">
        <v>0</v>
      </c>
      <c r="K2207">
        <v>0</v>
      </c>
      <c r="L2207">
        <v>3.2867899999999999E-2</v>
      </c>
      <c r="M2207">
        <v>0.16573599999999999</v>
      </c>
      <c r="N2207">
        <v>0.463362</v>
      </c>
      <c r="O2207">
        <v>0.85394599999999998</v>
      </c>
      <c r="P2207">
        <v>1.2412700000000001</v>
      </c>
      <c r="Q2207">
        <v>1.5986</v>
      </c>
      <c r="R2207">
        <v>1.93425</v>
      </c>
      <c r="S2207">
        <v>2.2574200000000002</v>
      </c>
      <c r="T2207">
        <v>2.57179</v>
      </c>
      <c r="U2207">
        <v>2.8776199999999998</v>
      </c>
      <c r="V2207">
        <v>3.1738200000000001</v>
      </c>
      <c r="W2207">
        <v>3.45905</v>
      </c>
      <c r="X2207">
        <v>3.7321300000000002</v>
      </c>
      <c r="Y2207">
        <v>3.9921799999999998</v>
      </c>
      <c r="Z2207">
        <v>4.2386100000000004</v>
      </c>
      <c r="AA2207">
        <v>4.4711499999999997</v>
      </c>
      <c r="AB2207">
        <v>4.68973</v>
      </c>
      <c r="AC2207">
        <v>4.8944900000000002</v>
      </c>
      <c r="AD2207">
        <v>5.0856399999999997</v>
      </c>
      <c r="AE2207">
        <v>5.2635199999999998</v>
      </c>
      <c r="AF2207">
        <v>5.4284699999999999</v>
      </c>
      <c r="AG2207">
        <v>5.5809100000000003</v>
      </c>
      <c r="AH2207">
        <v>5.7212899999999998</v>
      </c>
      <c r="AI2207">
        <v>5.8501099999999999</v>
      </c>
      <c r="AJ2207">
        <v>5.9679200000000003</v>
      </c>
      <c r="AK2207">
        <v>6.0720400000000003</v>
      </c>
      <c r="AL2207">
        <v>6.3067099999999998</v>
      </c>
    </row>
    <row r="2208" spans="1:38" x14ac:dyDescent="0.3">
      <c r="A2208" t="s">
        <v>808</v>
      </c>
      <c r="B2208">
        <v>1</v>
      </c>
      <c r="C2208">
        <v>2003</v>
      </c>
      <c r="D2208">
        <v>1</v>
      </c>
      <c r="E2208">
        <v>1</v>
      </c>
      <c r="F2208">
        <v>1</v>
      </c>
      <c r="G2208" t="s">
        <v>1057</v>
      </c>
      <c r="H2208">
        <v>0</v>
      </c>
      <c r="I2208">
        <v>3.3128300000000001E-3</v>
      </c>
      <c r="J2208">
        <v>4.8035599999999998E-2</v>
      </c>
      <c r="K2208">
        <v>0.22831399999999999</v>
      </c>
      <c r="L2208">
        <v>0.55937400000000004</v>
      </c>
      <c r="M2208">
        <v>0.84764200000000001</v>
      </c>
      <c r="N2208">
        <v>0.961391</v>
      </c>
      <c r="O2208">
        <v>0.96040499999999995</v>
      </c>
      <c r="P2208">
        <v>0.91160200000000002</v>
      </c>
      <c r="Q2208">
        <v>0.84170299999999998</v>
      </c>
      <c r="R2208">
        <v>0.76340200000000003</v>
      </c>
      <c r="S2208">
        <v>0.68457900000000005</v>
      </c>
      <c r="T2208">
        <v>0.60999300000000001</v>
      </c>
      <c r="U2208">
        <v>0.542134</v>
      </c>
      <c r="V2208">
        <v>0.48196499999999998</v>
      </c>
      <c r="W2208">
        <v>0.42951499999999998</v>
      </c>
      <c r="X2208">
        <v>0.384297</v>
      </c>
      <c r="Y2208">
        <v>0.345582</v>
      </c>
      <c r="Z2208">
        <v>0.31256899999999999</v>
      </c>
      <c r="AA2208">
        <v>0.28447099999999997</v>
      </c>
      <c r="AB2208">
        <v>0.26057200000000003</v>
      </c>
      <c r="AC2208">
        <v>0.240235</v>
      </c>
      <c r="AD2208">
        <v>0.222914</v>
      </c>
      <c r="AE2208">
        <v>0.20814299999999999</v>
      </c>
      <c r="AF2208">
        <v>0.19553100000000001</v>
      </c>
      <c r="AG2208">
        <v>0.184751</v>
      </c>
      <c r="AH2208">
        <v>0.17552599999999999</v>
      </c>
      <c r="AI2208">
        <v>0.167631</v>
      </c>
      <c r="AJ2208">
        <v>0.160278</v>
      </c>
      <c r="AK2208">
        <v>0.153307</v>
      </c>
      <c r="AL2208">
        <v>0.138575</v>
      </c>
    </row>
    <row r="2209" spans="1:38" x14ac:dyDescent="0.3">
      <c r="A2209" t="s">
        <v>810</v>
      </c>
      <c r="B2209">
        <v>1</v>
      </c>
      <c r="C2209">
        <v>2003</v>
      </c>
      <c r="D2209">
        <v>1</v>
      </c>
      <c r="E2209">
        <v>1</v>
      </c>
      <c r="F2209">
        <v>1</v>
      </c>
      <c r="G2209" t="s">
        <v>1058</v>
      </c>
      <c r="H2209">
        <v>3.06524E-2</v>
      </c>
      <c r="I2209">
        <v>9.6751500000000004E-2</v>
      </c>
      <c r="J2209">
        <v>0.209426</v>
      </c>
      <c r="K2209">
        <v>0.35223900000000002</v>
      </c>
      <c r="L2209">
        <v>0.52276500000000004</v>
      </c>
      <c r="M2209">
        <v>0.71741299999999997</v>
      </c>
      <c r="N2209">
        <v>0.94350800000000001</v>
      </c>
      <c r="O2209">
        <v>1.20035</v>
      </c>
      <c r="P2209">
        <v>1.4748000000000001</v>
      </c>
      <c r="Q2209">
        <v>1.75637</v>
      </c>
      <c r="R2209">
        <v>2.0385900000000001</v>
      </c>
      <c r="S2209">
        <v>2.3167200000000001</v>
      </c>
      <c r="T2209">
        <v>2.5870600000000001</v>
      </c>
      <c r="U2209">
        <v>2.8467199999999999</v>
      </c>
      <c r="V2209">
        <v>3.0935800000000002</v>
      </c>
      <c r="W2209">
        <v>3.32613</v>
      </c>
      <c r="X2209">
        <v>3.5434000000000001</v>
      </c>
      <c r="Y2209">
        <v>3.7448899999999998</v>
      </c>
      <c r="Z2209">
        <v>3.9304199999999998</v>
      </c>
      <c r="AA2209">
        <v>4.1001200000000004</v>
      </c>
      <c r="AB2209">
        <v>4.2543499999999996</v>
      </c>
      <c r="AC2209">
        <v>4.3936099999999998</v>
      </c>
      <c r="AD2209">
        <v>4.5185599999999999</v>
      </c>
      <c r="AE2209">
        <v>4.6299200000000003</v>
      </c>
      <c r="AF2209">
        <v>4.7285000000000004</v>
      </c>
      <c r="AG2209">
        <v>4.8151099999999998</v>
      </c>
      <c r="AH2209">
        <v>4.8905799999999999</v>
      </c>
      <c r="AI2209">
        <v>4.9557399999999996</v>
      </c>
      <c r="AJ2209">
        <v>5.02712</v>
      </c>
      <c r="AK2209">
        <v>5.1067400000000003</v>
      </c>
      <c r="AL2209">
        <v>5.2876799999999999</v>
      </c>
    </row>
    <row r="2210" spans="1:38" x14ac:dyDescent="0.3">
      <c r="A2210" t="s">
        <v>808</v>
      </c>
      <c r="B2210">
        <v>2</v>
      </c>
      <c r="C2210">
        <v>2003</v>
      </c>
      <c r="D2210">
        <v>1</v>
      </c>
      <c r="E2210">
        <v>1</v>
      </c>
      <c r="F2210">
        <v>1</v>
      </c>
      <c r="G2210" t="s">
        <v>1059</v>
      </c>
      <c r="H2210">
        <v>0</v>
      </c>
      <c r="I2210" s="2">
        <v>7.8587300000000002E-6</v>
      </c>
      <c r="J2210">
        <v>6.0167700000000001E-4</v>
      </c>
      <c r="K2210">
        <v>1.8467000000000001E-2</v>
      </c>
      <c r="L2210">
        <v>0.18110399999999999</v>
      </c>
      <c r="M2210">
        <v>0.56129600000000002</v>
      </c>
      <c r="N2210">
        <v>0.85687599999999997</v>
      </c>
      <c r="O2210">
        <v>0.96616000000000002</v>
      </c>
      <c r="P2210">
        <v>0.99292499999999995</v>
      </c>
      <c r="Q2210">
        <v>0.99849399999999999</v>
      </c>
      <c r="R2210">
        <v>0.99964699999999995</v>
      </c>
      <c r="S2210">
        <v>0.99990599999999996</v>
      </c>
      <c r="T2210">
        <v>0.99997100000000005</v>
      </c>
      <c r="U2210">
        <v>0.99999000000000005</v>
      </c>
      <c r="V2210">
        <v>0.999996</v>
      </c>
      <c r="W2210">
        <v>0.99999800000000005</v>
      </c>
      <c r="X2210">
        <v>0.99999899999999997</v>
      </c>
      <c r="Y2210">
        <v>1</v>
      </c>
      <c r="Z2210">
        <v>1</v>
      </c>
      <c r="AA2210">
        <v>1</v>
      </c>
      <c r="AB2210">
        <v>1</v>
      </c>
      <c r="AC2210">
        <v>1</v>
      </c>
      <c r="AD2210">
        <v>1</v>
      </c>
      <c r="AE2210">
        <v>1</v>
      </c>
      <c r="AF2210">
        <v>1</v>
      </c>
      <c r="AG2210">
        <v>1</v>
      </c>
      <c r="AH2210">
        <v>1</v>
      </c>
      <c r="AI2210">
        <v>1</v>
      </c>
      <c r="AJ2210">
        <v>1</v>
      </c>
      <c r="AK2210">
        <v>1</v>
      </c>
      <c r="AL2210">
        <v>1</v>
      </c>
    </row>
    <row r="2211" spans="1:38" x14ac:dyDescent="0.3">
      <c r="A2211" t="s">
        <v>810</v>
      </c>
      <c r="B2211">
        <v>2</v>
      </c>
      <c r="C2211">
        <v>2003</v>
      </c>
      <c r="D2211">
        <v>1</v>
      </c>
      <c r="E2211">
        <v>1</v>
      </c>
      <c r="F2211">
        <v>1</v>
      </c>
      <c r="G2211" t="s">
        <v>1060</v>
      </c>
      <c r="H2211">
        <v>3.3720800000000002E-2</v>
      </c>
      <c r="I2211">
        <v>0.121296</v>
      </c>
      <c r="J2211">
        <v>0.28170099999999998</v>
      </c>
      <c r="K2211">
        <v>0.46624500000000002</v>
      </c>
      <c r="L2211">
        <v>0.62582499999999996</v>
      </c>
      <c r="M2211">
        <v>0.78459199999999996</v>
      </c>
      <c r="N2211">
        <v>0.98081700000000005</v>
      </c>
      <c r="O2211">
        <v>1.22654</v>
      </c>
      <c r="P2211">
        <v>1.5083899999999999</v>
      </c>
      <c r="Q2211">
        <v>1.80887</v>
      </c>
      <c r="R2211">
        <v>2.1168499999999999</v>
      </c>
      <c r="S2211">
        <v>2.4258099999999998</v>
      </c>
      <c r="T2211">
        <v>2.7313499999999999</v>
      </c>
      <c r="U2211">
        <v>3.0301800000000001</v>
      </c>
      <c r="V2211">
        <v>3.3198099999999999</v>
      </c>
      <c r="W2211">
        <v>3.5984099999999999</v>
      </c>
      <c r="X2211">
        <v>3.8646500000000001</v>
      </c>
      <c r="Y2211">
        <v>4.1176899999999996</v>
      </c>
      <c r="Z2211">
        <v>4.3570399999999996</v>
      </c>
      <c r="AA2211">
        <v>4.5824999999999996</v>
      </c>
      <c r="AB2211">
        <v>4.7940800000000001</v>
      </c>
      <c r="AC2211">
        <v>4.9919500000000001</v>
      </c>
      <c r="AD2211">
        <v>5.1763899999999996</v>
      </c>
      <c r="AE2211">
        <v>5.3477300000000003</v>
      </c>
      <c r="AF2211">
        <v>5.5063500000000003</v>
      </c>
      <c r="AG2211">
        <v>5.6526899999999998</v>
      </c>
      <c r="AH2211">
        <v>5.78721</v>
      </c>
      <c r="AI2211">
        <v>5.91045</v>
      </c>
      <c r="AJ2211">
        <v>6.0212300000000001</v>
      </c>
      <c r="AK2211">
        <v>6.1207500000000001</v>
      </c>
      <c r="AL2211">
        <v>6.3448200000000003</v>
      </c>
    </row>
    <row r="2212" spans="1:38" x14ac:dyDescent="0.3">
      <c r="A2212" t="s">
        <v>808</v>
      </c>
      <c r="B2212">
        <v>3</v>
      </c>
      <c r="C2212">
        <v>2003</v>
      </c>
      <c r="D2212">
        <v>1</v>
      </c>
      <c r="E2212">
        <v>1</v>
      </c>
      <c r="F2212">
        <v>1</v>
      </c>
      <c r="G2212" t="s">
        <v>1061</v>
      </c>
      <c r="H2212">
        <v>0</v>
      </c>
      <c r="I2212" s="2">
        <v>8.8442700000000004E-8</v>
      </c>
      <c r="J2212" s="2">
        <v>1.22943E-5</v>
      </c>
      <c r="K2212">
        <v>7.83664E-4</v>
      </c>
      <c r="L2212">
        <v>2.2161299999999998E-2</v>
      </c>
      <c r="M2212">
        <v>0.18355299999999999</v>
      </c>
      <c r="N2212">
        <v>0.53240299999999996</v>
      </c>
      <c r="O2212">
        <v>0.82188499999999998</v>
      </c>
      <c r="P2212">
        <v>0.94855699999999998</v>
      </c>
      <c r="Q2212">
        <v>0.98688699999999996</v>
      </c>
      <c r="R2212">
        <v>0.99668999999999996</v>
      </c>
      <c r="S2212">
        <v>0.99911000000000005</v>
      </c>
      <c r="T2212">
        <v>0.99973500000000004</v>
      </c>
      <c r="U2212">
        <v>0.99991099999999999</v>
      </c>
      <c r="V2212">
        <v>0.99996600000000002</v>
      </c>
      <c r="W2212">
        <v>0.99998500000000001</v>
      </c>
      <c r="X2212">
        <v>0.99999300000000002</v>
      </c>
      <c r="Y2212">
        <v>0.999996</v>
      </c>
      <c r="Z2212">
        <v>0.99999800000000005</v>
      </c>
      <c r="AA2212">
        <v>0.99999899999999997</v>
      </c>
      <c r="AB2212">
        <v>0.99999899999999997</v>
      </c>
      <c r="AC2212">
        <v>0.99999899999999997</v>
      </c>
      <c r="AD2212">
        <v>0.99999899999999997</v>
      </c>
      <c r="AE2212">
        <v>0.99999899999999997</v>
      </c>
      <c r="AF2212">
        <v>0.99999899999999997</v>
      </c>
      <c r="AG2212">
        <v>0.99999899999999997</v>
      </c>
      <c r="AH2212">
        <v>0.99999899999999997</v>
      </c>
      <c r="AI2212">
        <v>0.99999899999999997</v>
      </c>
      <c r="AJ2212">
        <v>0.99999899999999997</v>
      </c>
      <c r="AK2212">
        <v>1</v>
      </c>
      <c r="AL2212">
        <v>1</v>
      </c>
    </row>
    <row r="2213" spans="1:38" x14ac:dyDescent="0.3">
      <c r="A2213" t="s">
        <v>810</v>
      </c>
      <c r="B2213">
        <v>3</v>
      </c>
      <c r="C2213">
        <v>2003</v>
      </c>
      <c r="D2213">
        <v>1</v>
      </c>
      <c r="E2213">
        <v>1</v>
      </c>
      <c r="F2213">
        <v>1</v>
      </c>
      <c r="G2213" t="s">
        <v>1062</v>
      </c>
      <c r="H2213">
        <v>3.8933599999999999E-2</v>
      </c>
      <c r="I2213">
        <v>0.133521</v>
      </c>
      <c r="J2213">
        <v>0.30696800000000002</v>
      </c>
      <c r="K2213">
        <v>0.53575499999999998</v>
      </c>
      <c r="L2213">
        <v>0.74839199999999995</v>
      </c>
      <c r="M2213">
        <v>0.91515100000000005</v>
      </c>
      <c r="N2213">
        <v>1.08142</v>
      </c>
      <c r="O2213">
        <v>1.2836099999999999</v>
      </c>
      <c r="P2213">
        <v>1.5329200000000001</v>
      </c>
      <c r="Q2213">
        <v>1.81759</v>
      </c>
      <c r="R2213">
        <v>2.11971</v>
      </c>
      <c r="S2213">
        <v>2.4267599999999998</v>
      </c>
      <c r="T2213">
        <v>2.7316799999999999</v>
      </c>
      <c r="U2213">
        <v>3.0303100000000001</v>
      </c>
      <c r="V2213">
        <v>3.3198699999999999</v>
      </c>
      <c r="W2213">
        <v>3.59843</v>
      </c>
      <c r="X2213">
        <v>3.8646699999999998</v>
      </c>
      <c r="Y2213">
        <v>4.1177000000000001</v>
      </c>
      <c r="Z2213">
        <v>4.3570500000000001</v>
      </c>
      <c r="AA2213">
        <v>4.5824999999999996</v>
      </c>
      <c r="AB2213">
        <v>4.7940800000000001</v>
      </c>
      <c r="AC2213">
        <v>4.9919500000000001</v>
      </c>
      <c r="AD2213">
        <v>5.1763899999999996</v>
      </c>
      <c r="AE2213">
        <v>5.3477300000000003</v>
      </c>
      <c r="AF2213">
        <v>5.5063500000000003</v>
      </c>
      <c r="AG2213">
        <v>5.6526899999999998</v>
      </c>
      <c r="AH2213">
        <v>5.78721</v>
      </c>
      <c r="AI2213">
        <v>5.91045</v>
      </c>
      <c r="AJ2213">
        <v>6.0212399999999997</v>
      </c>
      <c r="AK2213">
        <v>6.1207500000000001</v>
      </c>
      <c r="AL2213">
        <v>6.3448200000000003</v>
      </c>
    </row>
    <row r="2214" spans="1:38" x14ac:dyDescent="0.3">
      <c r="A2214" t="s">
        <v>808</v>
      </c>
      <c r="B2214">
        <v>4</v>
      </c>
      <c r="C2214">
        <v>2003</v>
      </c>
      <c r="D2214">
        <v>1</v>
      </c>
      <c r="E2214">
        <v>1</v>
      </c>
      <c r="F2214">
        <v>1</v>
      </c>
      <c r="G2214" t="s">
        <v>1063</v>
      </c>
      <c r="H2214">
        <v>0</v>
      </c>
      <c r="I2214">
        <v>1.4546E-2</v>
      </c>
      <c r="J2214">
        <v>5.2434099999999997E-2</v>
      </c>
      <c r="K2214">
        <v>0.12701999999999999</v>
      </c>
      <c r="L2214">
        <v>0.246392</v>
      </c>
      <c r="M2214">
        <v>0.40070499999999998</v>
      </c>
      <c r="N2214">
        <v>0.56703700000000001</v>
      </c>
      <c r="O2214">
        <v>0.719503</v>
      </c>
      <c r="P2214">
        <v>0.838924</v>
      </c>
      <c r="Q2214">
        <v>0.91817899999999997</v>
      </c>
      <c r="R2214">
        <v>0.96258500000000002</v>
      </c>
      <c r="S2214">
        <v>0.98403700000000005</v>
      </c>
      <c r="T2214">
        <v>0.99336599999999997</v>
      </c>
      <c r="U2214">
        <v>0.99720600000000004</v>
      </c>
      <c r="V2214">
        <v>0.99876799999999999</v>
      </c>
      <c r="W2214">
        <v>0.999417</v>
      </c>
      <c r="X2214">
        <v>0.99969799999999998</v>
      </c>
      <c r="Y2214">
        <v>0.99982499999999996</v>
      </c>
      <c r="Z2214">
        <v>0.99988600000000005</v>
      </c>
      <c r="AA2214">
        <v>0.99991600000000003</v>
      </c>
      <c r="AB2214">
        <v>0.99993100000000001</v>
      </c>
      <c r="AC2214">
        <v>0.99993900000000002</v>
      </c>
      <c r="AD2214">
        <v>0.999942</v>
      </c>
      <c r="AE2214">
        <v>0.99994300000000003</v>
      </c>
      <c r="AF2214">
        <v>0.999942</v>
      </c>
      <c r="AG2214">
        <v>0.99994099999999997</v>
      </c>
      <c r="AH2214">
        <v>0.99993900000000002</v>
      </c>
      <c r="AI2214">
        <v>0.99993699999999996</v>
      </c>
      <c r="AJ2214">
        <v>0.99993600000000005</v>
      </c>
      <c r="AK2214">
        <v>0.99993799999999999</v>
      </c>
      <c r="AL2214">
        <v>0.99993900000000002</v>
      </c>
    </row>
    <row r="2215" spans="1:38" x14ac:dyDescent="0.3">
      <c r="A2215" t="s">
        <v>810</v>
      </c>
      <c r="B2215">
        <v>4</v>
      </c>
      <c r="C2215">
        <v>2003</v>
      </c>
      <c r="D2215">
        <v>1</v>
      </c>
      <c r="E2215">
        <v>1</v>
      </c>
      <c r="F2215">
        <v>1</v>
      </c>
      <c r="G2215" t="s">
        <v>1064</v>
      </c>
      <c r="H2215">
        <v>1.5474399999999999E-2</v>
      </c>
      <c r="I2215">
        <v>6.9767399999999993E-2</v>
      </c>
      <c r="J2215">
        <v>0.17798900000000001</v>
      </c>
      <c r="K2215">
        <v>0.32710400000000001</v>
      </c>
      <c r="L2215">
        <v>0.518293</v>
      </c>
      <c r="M2215">
        <v>0.74444600000000005</v>
      </c>
      <c r="N2215">
        <v>0.99751900000000004</v>
      </c>
      <c r="O2215">
        <v>1.2695000000000001</v>
      </c>
      <c r="P2215">
        <v>1.5532699999999999</v>
      </c>
      <c r="Q2215">
        <v>1.84406</v>
      </c>
      <c r="R2215">
        <v>2.1398999999999999</v>
      </c>
      <c r="S2215">
        <v>2.43912</v>
      </c>
      <c r="T2215">
        <v>2.73847</v>
      </c>
      <c r="U2215">
        <v>3.0338799999999999</v>
      </c>
      <c r="V2215">
        <v>3.3217500000000002</v>
      </c>
      <c r="W2215">
        <v>3.5994600000000001</v>
      </c>
      <c r="X2215">
        <v>3.8652500000000001</v>
      </c>
      <c r="Y2215">
        <v>4.1180500000000002</v>
      </c>
      <c r="Z2215">
        <v>4.3572699999999998</v>
      </c>
      <c r="AA2215">
        <v>4.5826500000000001</v>
      </c>
      <c r="AB2215">
        <v>4.7941799999999999</v>
      </c>
      <c r="AC2215">
        <v>4.9920299999999997</v>
      </c>
      <c r="AD2215">
        <v>5.17645</v>
      </c>
      <c r="AE2215">
        <v>5.3477699999999997</v>
      </c>
      <c r="AF2215">
        <v>5.5063899999999997</v>
      </c>
      <c r="AG2215">
        <v>5.6527200000000004</v>
      </c>
      <c r="AH2215">
        <v>5.7872399999999997</v>
      </c>
      <c r="AI2215">
        <v>5.9104799999999997</v>
      </c>
      <c r="AJ2215">
        <v>6.0212500000000002</v>
      </c>
      <c r="AK2215">
        <v>6.1207599999999998</v>
      </c>
      <c r="AL2215">
        <v>6.3448099999999998</v>
      </c>
    </row>
    <row r="2216" spans="1:38" x14ac:dyDescent="0.3">
      <c r="A2216" t="s">
        <v>808</v>
      </c>
      <c r="B2216">
        <v>5</v>
      </c>
      <c r="C2216">
        <v>2003</v>
      </c>
      <c r="D2216">
        <v>1</v>
      </c>
      <c r="E2216">
        <v>1</v>
      </c>
      <c r="F2216">
        <v>1</v>
      </c>
      <c r="G2216" t="s">
        <v>1065</v>
      </c>
      <c r="H2216">
        <v>0</v>
      </c>
      <c r="I2216">
        <v>1.4546E-2</v>
      </c>
      <c r="J2216">
        <v>5.2434099999999997E-2</v>
      </c>
      <c r="K2216">
        <v>0.12701999999999999</v>
      </c>
      <c r="L2216">
        <v>0.246392</v>
      </c>
      <c r="M2216">
        <v>0.40070499999999998</v>
      </c>
      <c r="N2216">
        <v>0.56703700000000001</v>
      </c>
      <c r="O2216">
        <v>0.719503</v>
      </c>
      <c r="P2216">
        <v>0.838924</v>
      </c>
      <c r="Q2216">
        <v>0.91817899999999997</v>
      </c>
      <c r="R2216">
        <v>0.96258500000000002</v>
      </c>
      <c r="S2216">
        <v>0.98403700000000005</v>
      </c>
      <c r="T2216">
        <v>0.99336599999999997</v>
      </c>
      <c r="U2216">
        <v>0.99720600000000004</v>
      </c>
      <c r="V2216">
        <v>0.99876799999999999</v>
      </c>
      <c r="W2216">
        <v>0.999417</v>
      </c>
      <c r="X2216">
        <v>0.99969799999999998</v>
      </c>
      <c r="Y2216">
        <v>0.99982499999999996</v>
      </c>
      <c r="Z2216">
        <v>0.99988600000000005</v>
      </c>
      <c r="AA2216">
        <v>0.99991600000000003</v>
      </c>
      <c r="AB2216">
        <v>0.99993100000000001</v>
      </c>
      <c r="AC2216">
        <v>0.99993900000000002</v>
      </c>
      <c r="AD2216">
        <v>0.999942</v>
      </c>
      <c r="AE2216">
        <v>0.99994300000000003</v>
      </c>
      <c r="AF2216">
        <v>0.999942</v>
      </c>
      <c r="AG2216">
        <v>0.99994099999999997</v>
      </c>
      <c r="AH2216">
        <v>0.99993900000000002</v>
      </c>
      <c r="AI2216">
        <v>0.99993699999999996</v>
      </c>
      <c r="AJ2216">
        <v>0.99993600000000005</v>
      </c>
      <c r="AK2216">
        <v>0.99993799999999999</v>
      </c>
      <c r="AL2216">
        <v>0.99993900000000002</v>
      </c>
    </row>
    <row r="2217" spans="1:38" x14ac:dyDescent="0.3">
      <c r="A2217" t="s">
        <v>810</v>
      </c>
      <c r="B2217">
        <v>5</v>
      </c>
      <c r="C2217">
        <v>2003</v>
      </c>
      <c r="D2217">
        <v>1</v>
      </c>
      <c r="E2217">
        <v>1</v>
      </c>
      <c r="F2217">
        <v>1</v>
      </c>
      <c r="G2217" t="s">
        <v>1066</v>
      </c>
      <c r="H2217">
        <v>1.5474399999999999E-2</v>
      </c>
      <c r="I2217">
        <v>6.9767399999999993E-2</v>
      </c>
      <c r="J2217">
        <v>0.17798900000000001</v>
      </c>
      <c r="K2217">
        <v>0.32710400000000001</v>
      </c>
      <c r="L2217">
        <v>0.518293</v>
      </c>
      <c r="M2217">
        <v>0.74444600000000005</v>
      </c>
      <c r="N2217">
        <v>0.99751900000000004</v>
      </c>
      <c r="O2217">
        <v>1.2695000000000001</v>
      </c>
      <c r="P2217">
        <v>1.5532699999999999</v>
      </c>
      <c r="Q2217">
        <v>1.84406</v>
      </c>
      <c r="R2217">
        <v>2.1398999999999999</v>
      </c>
      <c r="S2217">
        <v>2.43912</v>
      </c>
      <c r="T2217">
        <v>2.73847</v>
      </c>
      <c r="U2217">
        <v>3.0338799999999999</v>
      </c>
      <c r="V2217">
        <v>3.3217500000000002</v>
      </c>
      <c r="W2217">
        <v>3.5994600000000001</v>
      </c>
      <c r="X2217">
        <v>3.8652500000000001</v>
      </c>
      <c r="Y2217">
        <v>4.1180500000000002</v>
      </c>
      <c r="Z2217">
        <v>4.3572699999999998</v>
      </c>
      <c r="AA2217">
        <v>4.5826500000000001</v>
      </c>
      <c r="AB2217">
        <v>4.7941799999999999</v>
      </c>
      <c r="AC2217">
        <v>4.9920299999999997</v>
      </c>
      <c r="AD2217">
        <v>5.17645</v>
      </c>
      <c r="AE2217">
        <v>5.3477699999999997</v>
      </c>
      <c r="AF2217">
        <v>5.5063899999999997</v>
      </c>
      <c r="AG2217">
        <v>5.6527200000000004</v>
      </c>
      <c r="AH2217">
        <v>5.7872399999999997</v>
      </c>
      <c r="AI2217">
        <v>5.9104799999999997</v>
      </c>
      <c r="AJ2217">
        <v>6.0212500000000002</v>
      </c>
      <c r="AK2217">
        <v>6.1207599999999998</v>
      </c>
      <c r="AL2217">
        <v>6.3448099999999998</v>
      </c>
    </row>
    <row r="2218" spans="1:38" x14ac:dyDescent="0.3">
      <c r="A2218" t="s">
        <v>808</v>
      </c>
      <c r="B2218">
        <v>6</v>
      </c>
      <c r="C2218">
        <v>2003</v>
      </c>
      <c r="D2218">
        <v>1</v>
      </c>
      <c r="E2218">
        <v>1</v>
      </c>
      <c r="F2218">
        <v>1</v>
      </c>
      <c r="G2218" t="s">
        <v>1067</v>
      </c>
      <c r="H2218">
        <v>0</v>
      </c>
      <c r="I2218">
        <v>8.1927300000000005E-3</v>
      </c>
      <c r="J2218">
        <v>4.5186499999999998E-2</v>
      </c>
      <c r="K2218">
        <v>0.13944300000000001</v>
      </c>
      <c r="L2218">
        <v>0.308392</v>
      </c>
      <c r="M2218">
        <v>0.52603599999999995</v>
      </c>
      <c r="N2218">
        <v>0.73426400000000003</v>
      </c>
      <c r="O2218">
        <v>0.88197599999999998</v>
      </c>
      <c r="P2218">
        <v>0.95832899999999999</v>
      </c>
      <c r="Q2218">
        <v>0.98764399999999997</v>
      </c>
      <c r="R2218">
        <v>0.99662799999999996</v>
      </c>
      <c r="S2218">
        <v>0.99904000000000004</v>
      </c>
      <c r="T2218">
        <v>0.99965599999999999</v>
      </c>
      <c r="U2218">
        <v>0.99981500000000001</v>
      </c>
      <c r="V2218">
        <v>0.99985800000000002</v>
      </c>
      <c r="W2218">
        <v>0.99987099999999995</v>
      </c>
      <c r="X2218">
        <v>0.99987400000000004</v>
      </c>
      <c r="Y2218">
        <v>0.99987599999999999</v>
      </c>
      <c r="Z2218">
        <v>0.99987599999999999</v>
      </c>
      <c r="AA2218">
        <v>0.99987599999999999</v>
      </c>
      <c r="AB2218">
        <v>0.99987599999999999</v>
      </c>
      <c r="AC2218">
        <v>0.99987599999999999</v>
      </c>
      <c r="AD2218">
        <v>0.99987599999999999</v>
      </c>
      <c r="AE2218">
        <v>0.99987599999999999</v>
      </c>
      <c r="AF2218">
        <v>0.99987599999999999</v>
      </c>
      <c r="AG2218">
        <v>0.99987599999999999</v>
      </c>
      <c r="AH2218">
        <v>0.99987599999999999</v>
      </c>
      <c r="AI2218">
        <v>0.99987599999999999</v>
      </c>
      <c r="AJ2218">
        <v>0.99987599999999999</v>
      </c>
      <c r="AK2218">
        <v>0.99987599999999999</v>
      </c>
      <c r="AL2218">
        <v>0.99987700000000002</v>
      </c>
    </row>
    <row r="2219" spans="1:38" x14ac:dyDescent="0.3">
      <c r="A2219" t="s">
        <v>810</v>
      </c>
      <c r="B2219">
        <v>6</v>
      </c>
      <c r="C2219">
        <v>2003</v>
      </c>
      <c r="D2219">
        <v>1</v>
      </c>
      <c r="E2219">
        <v>1</v>
      </c>
      <c r="F2219">
        <v>1</v>
      </c>
      <c r="G2219" t="s">
        <v>1068</v>
      </c>
      <c r="H2219">
        <v>1.8754E-2</v>
      </c>
      <c r="I2219">
        <v>7.7080899999999994E-2</v>
      </c>
      <c r="J2219">
        <v>0.18803</v>
      </c>
      <c r="K2219">
        <v>0.33777800000000002</v>
      </c>
      <c r="L2219">
        <v>0.52639899999999995</v>
      </c>
      <c r="M2219">
        <v>0.74613799999999997</v>
      </c>
      <c r="N2219">
        <v>0.98876200000000003</v>
      </c>
      <c r="O2219">
        <v>1.2482899999999999</v>
      </c>
      <c r="P2219">
        <v>1.5241400000000001</v>
      </c>
      <c r="Q2219">
        <v>1.8163100000000001</v>
      </c>
      <c r="R2219">
        <v>2.11965</v>
      </c>
      <c r="S2219">
        <v>2.4267599999999998</v>
      </c>
      <c r="T2219">
        <v>2.7316600000000002</v>
      </c>
      <c r="U2219">
        <v>3.0302899999999999</v>
      </c>
      <c r="V2219">
        <v>3.3198500000000002</v>
      </c>
      <c r="W2219">
        <v>3.59842</v>
      </c>
      <c r="X2219">
        <v>3.8646600000000002</v>
      </c>
      <c r="Y2219">
        <v>4.1177000000000001</v>
      </c>
      <c r="Z2219">
        <v>4.3570399999999996</v>
      </c>
      <c r="AA2219">
        <v>4.5824999999999996</v>
      </c>
      <c r="AB2219">
        <v>4.7940800000000001</v>
      </c>
      <c r="AC2219">
        <v>4.9919500000000001</v>
      </c>
      <c r="AD2219">
        <v>5.1763899999999996</v>
      </c>
      <c r="AE2219">
        <v>5.3477300000000003</v>
      </c>
      <c r="AF2219">
        <v>5.5063500000000003</v>
      </c>
      <c r="AG2219">
        <v>5.6526899999999998</v>
      </c>
      <c r="AH2219">
        <v>5.78721</v>
      </c>
      <c r="AI2219">
        <v>5.91045</v>
      </c>
      <c r="AJ2219">
        <v>6.0212300000000001</v>
      </c>
      <c r="AK2219">
        <v>6.1207500000000001</v>
      </c>
      <c r="AL2219">
        <v>6.3448200000000003</v>
      </c>
    </row>
    <row r="2220" spans="1:38" x14ac:dyDescent="0.3">
      <c r="A2220" t="s">
        <v>806</v>
      </c>
      <c r="B2220" t="s">
        <v>103</v>
      </c>
      <c r="C2220">
        <v>2004</v>
      </c>
      <c r="D2220">
        <v>1</v>
      </c>
      <c r="E2220">
        <v>1</v>
      </c>
      <c r="F2220">
        <v>1</v>
      </c>
      <c r="G2220" t="s">
        <v>1069</v>
      </c>
      <c r="H2220">
        <v>0</v>
      </c>
      <c r="I2220">
        <v>0</v>
      </c>
      <c r="J2220">
        <v>0</v>
      </c>
      <c r="K2220">
        <v>0</v>
      </c>
      <c r="L2220">
        <v>3.2867899999999999E-2</v>
      </c>
      <c r="M2220">
        <v>0.16573599999999999</v>
      </c>
      <c r="N2220">
        <v>0.463362</v>
      </c>
      <c r="O2220">
        <v>0.85394599999999998</v>
      </c>
      <c r="P2220">
        <v>1.2412700000000001</v>
      </c>
      <c r="Q2220">
        <v>1.5986</v>
      </c>
      <c r="R2220">
        <v>1.93425</v>
      </c>
      <c r="S2220">
        <v>2.2574200000000002</v>
      </c>
      <c r="T2220">
        <v>2.57179</v>
      </c>
      <c r="U2220">
        <v>2.8776199999999998</v>
      </c>
      <c r="V2220">
        <v>3.1738200000000001</v>
      </c>
      <c r="W2220">
        <v>3.45905</v>
      </c>
      <c r="X2220">
        <v>3.7321300000000002</v>
      </c>
      <c r="Y2220">
        <v>3.9921799999999998</v>
      </c>
      <c r="Z2220">
        <v>4.2386100000000004</v>
      </c>
      <c r="AA2220">
        <v>4.4711499999999997</v>
      </c>
      <c r="AB2220">
        <v>4.68973</v>
      </c>
      <c r="AC2220">
        <v>4.8944900000000002</v>
      </c>
      <c r="AD2220">
        <v>5.0856399999999997</v>
      </c>
      <c r="AE2220">
        <v>5.2635199999999998</v>
      </c>
      <c r="AF2220">
        <v>5.4284699999999999</v>
      </c>
      <c r="AG2220">
        <v>5.5809100000000003</v>
      </c>
      <c r="AH2220">
        <v>5.7212899999999998</v>
      </c>
      <c r="AI2220">
        <v>5.8501099999999999</v>
      </c>
      <c r="AJ2220">
        <v>5.9679200000000003</v>
      </c>
      <c r="AK2220">
        <v>6.0720400000000003</v>
      </c>
      <c r="AL2220">
        <v>6.3067099999999998</v>
      </c>
    </row>
    <row r="2221" spans="1:38" x14ac:dyDescent="0.3">
      <c r="A2221" t="s">
        <v>808</v>
      </c>
      <c r="B2221">
        <v>1</v>
      </c>
      <c r="C2221">
        <v>2004</v>
      </c>
      <c r="D2221">
        <v>1</v>
      </c>
      <c r="E2221">
        <v>1</v>
      </c>
      <c r="F2221">
        <v>1</v>
      </c>
      <c r="G2221" t="s">
        <v>1070</v>
      </c>
      <c r="H2221">
        <v>0</v>
      </c>
      <c r="I2221">
        <v>3.3128300000000001E-3</v>
      </c>
      <c r="J2221">
        <v>4.8035599999999998E-2</v>
      </c>
      <c r="K2221">
        <v>0.22831399999999999</v>
      </c>
      <c r="L2221">
        <v>0.55937400000000004</v>
      </c>
      <c r="M2221">
        <v>0.84764200000000001</v>
      </c>
      <c r="N2221">
        <v>0.961391</v>
      </c>
      <c r="O2221">
        <v>0.96040499999999995</v>
      </c>
      <c r="P2221">
        <v>0.91160200000000002</v>
      </c>
      <c r="Q2221">
        <v>0.84170299999999998</v>
      </c>
      <c r="R2221">
        <v>0.76340200000000003</v>
      </c>
      <c r="S2221">
        <v>0.68457900000000005</v>
      </c>
      <c r="T2221">
        <v>0.60999300000000001</v>
      </c>
      <c r="U2221">
        <v>0.542134</v>
      </c>
      <c r="V2221">
        <v>0.48196499999999998</v>
      </c>
      <c r="W2221">
        <v>0.42951499999999998</v>
      </c>
      <c r="X2221">
        <v>0.384297</v>
      </c>
      <c r="Y2221">
        <v>0.345582</v>
      </c>
      <c r="Z2221">
        <v>0.31256899999999999</v>
      </c>
      <c r="AA2221">
        <v>0.28447099999999997</v>
      </c>
      <c r="AB2221">
        <v>0.26057200000000003</v>
      </c>
      <c r="AC2221">
        <v>0.240235</v>
      </c>
      <c r="AD2221">
        <v>0.222914</v>
      </c>
      <c r="AE2221">
        <v>0.20814299999999999</v>
      </c>
      <c r="AF2221">
        <v>0.19553100000000001</v>
      </c>
      <c r="AG2221">
        <v>0.184751</v>
      </c>
      <c r="AH2221">
        <v>0.17552599999999999</v>
      </c>
      <c r="AI2221">
        <v>0.167631</v>
      </c>
      <c r="AJ2221">
        <v>0.160278</v>
      </c>
      <c r="AK2221">
        <v>0.153307</v>
      </c>
      <c r="AL2221">
        <v>0.138575</v>
      </c>
    </row>
    <row r="2222" spans="1:38" x14ac:dyDescent="0.3">
      <c r="A2222" t="s">
        <v>810</v>
      </c>
      <c r="B2222">
        <v>1</v>
      </c>
      <c r="C2222">
        <v>2004</v>
      </c>
      <c r="D2222">
        <v>1</v>
      </c>
      <c r="E2222">
        <v>1</v>
      </c>
      <c r="F2222">
        <v>1</v>
      </c>
      <c r="G2222" t="s">
        <v>1071</v>
      </c>
      <c r="H2222">
        <v>3.06524E-2</v>
      </c>
      <c r="I2222">
        <v>9.6751500000000004E-2</v>
      </c>
      <c r="J2222">
        <v>0.209426</v>
      </c>
      <c r="K2222">
        <v>0.35223900000000002</v>
      </c>
      <c r="L2222">
        <v>0.52276500000000004</v>
      </c>
      <c r="M2222">
        <v>0.71741299999999997</v>
      </c>
      <c r="N2222">
        <v>0.94350800000000001</v>
      </c>
      <c r="O2222">
        <v>1.20035</v>
      </c>
      <c r="P2222">
        <v>1.4748000000000001</v>
      </c>
      <c r="Q2222">
        <v>1.75637</v>
      </c>
      <c r="R2222">
        <v>2.0385900000000001</v>
      </c>
      <c r="S2222">
        <v>2.3167200000000001</v>
      </c>
      <c r="T2222">
        <v>2.5870600000000001</v>
      </c>
      <c r="U2222">
        <v>2.8467199999999999</v>
      </c>
      <c r="V2222">
        <v>3.0935800000000002</v>
      </c>
      <c r="W2222">
        <v>3.32613</v>
      </c>
      <c r="X2222">
        <v>3.5434000000000001</v>
      </c>
      <c r="Y2222">
        <v>3.7448899999999998</v>
      </c>
      <c r="Z2222">
        <v>3.9304199999999998</v>
      </c>
      <c r="AA2222">
        <v>4.1001200000000004</v>
      </c>
      <c r="AB2222">
        <v>4.2543499999999996</v>
      </c>
      <c r="AC2222">
        <v>4.3936099999999998</v>
      </c>
      <c r="AD2222">
        <v>4.5185599999999999</v>
      </c>
      <c r="AE2222">
        <v>4.6299200000000003</v>
      </c>
      <c r="AF2222">
        <v>4.7285000000000004</v>
      </c>
      <c r="AG2222">
        <v>4.8151099999999998</v>
      </c>
      <c r="AH2222">
        <v>4.8905799999999999</v>
      </c>
      <c r="AI2222">
        <v>4.9557399999999996</v>
      </c>
      <c r="AJ2222">
        <v>5.02712</v>
      </c>
      <c r="AK2222">
        <v>5.1067400000000003</v>
      </c>
      <c r="AL2222">
        <v>5.2876799999999999</v>
      </c>
    </row>
    <row r="2223" spans="1:38" x14ac:dyDescent="0.3">
      <c r="A2223" t="s">
        <v>808</v>
      </c>
      <c r="B2223">
        <v>2</v>
      </c>
      <c r="C2223">
        <v>2004</v>
      </c>
      <c r="D2223">
        <v>1</v>
      </c>
      <c r="E2223">
        <v>1</v>
      </c>
      <c r="F2223">
        <v>1</v>
      </c>
      <c r="G2223" t="s">
        <v>1072</v>
      </c>
      <c r="H2223">
        <v>0</v>
      </c>
      <c r="I2223" s="2">
        <v>7.8587300000000002E-6</v>
      </c>
      <c r="J2223">
        <v>6.0167700000000001E-4</v>
      </c>
      <c r="K2223">
        <v>1.8467000000000001E-2</v>
      </c>
      <c r="L2223">
        <v>0.18110399999999999</v>
      </c>
      <c r="M2223">
        <v>0.56129600000000002</v>
      </c>
      <c r="N2223">
        <v>0.85687599999999997</v>
      </c>
      <c r="O2223">
        <v>0.96616000000000002</v>
      </c>
      <c r="P2223">
        <v>0.99292499999999995</v>
      </c>
      <c r="Q2223">
        <v>0.99849399999999999</v>
      </c>
      <c r="R2223">
        <v>0.99964699999999995</v>
      </c>
      <c r="S2223">
        <v>0.99990599999999996</v>
      </c>
      <c r="T2223">
        <v>0.99997100000000005</v>
      </c>
      <c r="U2223">
        <v>0.99999000000000005</v>
      </c>
      <c r="V2223">
        <v>0.999996</v>
      </c>
      <c r="W2223">
        <v>0.99999800000000005</v>
      </c>
      <c r="X2223">
        <v>0.99999899999999997</v>
      </c>
      <c r="Y2223">
        <v>1</v>
      </c>
      <c r="Z2223">
        <v>1</v>
      </c>
      <c r="AA2223">
        <v>1</v>
      </c>
      <c r="AB2223">
        <v>1</v>
      </c>
      <c r="AC2223">
        <v>1</v>
      </c>
      <c r="AD2223">
        <v>1</v>
      </c>
      <c r="AE2223">
        <v>1</v>
      </c>
      <c r="AF2223">
        <v>1</v>
      </c>
      <c r="AG2223">
        <v>1</v>
      </c>
      <c r="AH2223">
        <v>1</v>
      </c>
      <c r="AI2223">
        <v>1</v>
      </c>
      <c r="AJ2223">
        <v>1</v>
      </c>
      <c r="AK2223">
        <v>1</v>
      </c>
      <c r="AL2223">
        <v>1</v>
      </c>
    </row>
    <row r="2224" spans="1:38" x14ac:dyDescent="0.3">
      <c r="A2224" t="s">
        <v>810</v>
      </c>
      <c r="B2224">
        <v>2</v>
      </c>
      <c r="C2224">
        <v>2004</v>
      </c>
      <c r="D2224">
        <v>1</v>
      </c>
      <c r="E2224">
        <v>1</v>
      </c>
      <c r="F2224">
        <v>1</v>
      </c>
      <c r="G2224" t="s">
        <v>1073</v>
      </c>
      <c r="H2224">
        <v>3.3720800000000002E-2</v>
      </c>
      <c r="I2224">
        <v>0.121296</v>
      </c>
      <c r="J2224">
        <v>0.28170099999999998</v>
      </c>
      <c r="K2224">
        <v>0.46624500000000002</v>
      </c>
      <c r="L2224">
        <v>0.62582499999999996</v>
      </c>
      <c r="M2224">
        <v>0.78459199999999996</v>
      </c>
      <c r="N2224">
        <v>0.98081700000000005</v>
      </c>
      <c r="O2224">
        <v>1.22654</v>
      </c>
      <c r="P2224">
        <v>1.5083899999999999</v>
      </c>
      <c r="Q2224">
        <v>1.80887</v>
      </c>
      <c r="R2224">
        <v>2.1168499999999999</v>
      </c>
      <c r="S2224">
        <v>2.4258099999999998</v>
      </c>
      <c r="T2224">
        <v>2.7313499999999999</v>
      </c>
      <c r="U2224">
        <v>3.0301800000000001</v>
      </c>
      <c r="V2224">
        <v>3.3198099999999999</v>
      </c>
      <c r="W2224">
        <v>3.5984099999999999</v>
      </c>
      <c r="X2224">
        <v>3.8646500000000001</v>
      </c>
      <c r="Y2224">
        <v>4.1176899999999996</v>
      </c>
      <c r="Z2224">
        <v>4.3570399999999996</v>
      </c>
      <c r="AA2224">
        <v>4.5824999999999996</v>
      </c>
      <c r="AB2224">
        <v>4.7940800000000001</v>
      </c>
      <c r="AC2224">
        <v>4.9919500000000001</v>
      </c>
      <c r="AD2224">
        <v>5.1763899999999996</v>
      </c>
      <c r="AE2224">
        <v>5.3477300000000003</v>
      </c>
      <c r="AF2224">
        <v>5.5063500000000003</v>
      </c>
      <c r="AG2224">
        <v>5.6526899999999998</v>
      </c>
      <c r="AH2224">
        <v>5.78721</v>
      </c>
      <c r="AI2224">
        <v>5.91045</v>
      </c>
      <c r="AJ2224">
        <v>6.0212300000000001</v>
      </c>
      <c r="AK2224">
        <v>6.1207500000000001</v>
      </c>
      <c r="AL2224">
        <v>6.3448200000000003</v>
      </c>
    </row>
    <row r="2225" spans="1:38" x14ac:dyDescent="0.3">
      <c r="A2225" t="s">
        <v>808</v>
      </c>
      <c r="B2225">
        <v>3</v>
      </c>
      <c r="C2225">
        <v>2004</v>
      </c>
      <c r="D2225">
        <v>1</v>
      </c>
      <c r="E2225">
        <v>1</v>
      </c>
      <c r="F2225">
        <v>1</v>
      </c>
      <c r="G2225" t="s">
        <v>1074</v>
      </c>
      <c r="H2225">
        <v>0</v>
      </c>
      <c r="I2225" s="2">
        <v>8.8442700000000004E-8</v>
      </c>
      <c r="J2225" s="2">
        <v>1.22943E-5</v>
      </c>
      <c r="K2225">
        <v>7.83664E-4</v>
      </c>
      <c r="L2225">
        <v>2.2161299999999998E-2</v>
      </c>
      <c r="M2225">
        <v>0.18355299999999999</v>
      </c>
      <c r="N2225">
        <v>0.53240299999999996</v>
      </c>
      <c r="O2225">
        <v>0.82188499999999998</v>
      </c>
      <c r="P2225">
        <v>0.94855699999999998</v>
      </c>
      <c r="Q2225">
        <v>0.98688699999999996</v>
      </c>
      <c r="R2225">
        <v>0.99668999999999996</v>
      </c>
      <c r="S2225">
        <v>0.99911000000000005</v>
      </c>
      <c r="T2225">
        <v>0.99973500000000004</v>
      </c>
      <c r="U2225">
        <v>0.99991099999999999</v>
      </c>
      <c r="V2225">
        <v>0.99996600000000002</v>
      </c>
      <c r="W2225">
        <v>0.99998500000000001</v>
      </c>
      <c r="X2225">
        <v>0.99999300000000002</v>
      </c>
      <c r="Y2225">
        <v>0.999996</v>
      </c>
      <c r="Z2225">
        <v>0.99999800000000005</v>
      </c>
      <c r="AA2225">
        <v>0.99999899999999997</v>
      </c>
      <c r="AB2225">
        <v>0.99999899999999997</v>
      </c>
      <c r="AC2225">
        <v>0.99999899999999997</v>
      </c>
      <c r="AD2225">
        <v>0.99999899999999997</v>
      </c>
      <c r="AE2225">
        <v>0.99999899999999997</v>
      </c>
      <c r="AF2225">
        <v>0.99999899999999997</v>
      </c>
      <c r="AG2225">
        <v>0.99999899999999997</v>
      </c>
      <c r="AH2225">
        <v>0.99999899999999997</v>
      </c>
      <c r="AI2225">
        <v>0.99999899999999997</v>
      </c>
      <c r="AJ2225">
        <v>0.99999899999999997</v>
      </c>
      <c r="AK2225">
        <v>1</v>
      </c>
      <c r="AL2225">
        <v>1</v>
      </c>
    </row>
    <row r="2226" spans="1:38" x14ac:dyDescent="0.3">
      <c r="A2226" t="s">
        <v>810</v>
      </c>
      <c r="B2226">
        <v>3</v>
      </c>
      <c r="C2226">
        <v>2004</v>
      </c>
      <c r="D2226">
        <v>1</v>
      </c>
      <c r="E2226">
        <v>1</v>
      </c>
      <c r="F2226">
        <v>1</v>
      </c>
      <c r="G2226" t="s">
        <v>1075</v>
      </c>
      <c r="H2226">
        <v>3.8933599999999999E-2</v>
      </c>
      <c r="I2226">
        <v>0.133521</v>
      </c>
      <c r="J2226">
        <v>0.30696800000000002</v>
      </c>
      <c r="K2226">
        <v>0.53575499999999998</v>
      </c>
      <c r="L2226">
        <v>0.74839199999999995</v>
      </c>
      <c r="M2226">
        <v>0.91515100000000005</v>
      </c>
      <c r="N2226">
        <v>1.08142</v>
      </c>
      <c r="O2226">
        <v>1.2836099999999999</v>
      </c>
      <c r="P2226">
        <v>1.5329200000000001</v>
      </c>
      <c r="Q2226">
        <v>1.81759</v>
      </c>
      <c r="R2226">
        <v>2.11971</v>
      </c>
      <c r="S2226">
        <v>2.4267599999999998</v>
      </c>
      <c r="T2226">
        <v>2.7316799999999999</v>
      </c>
      <c r="U2226">
        <v>3.0303100000000001</v>
      </c>
      <c r="V2226">
        <v>3.3198699999999999</v>
      </c>
      <c r="W2226">
        <v>3.59843</v>
      </c>
      <c r="X2226">
        <v>3.8646699999999998</v>
      </c>
      <c r="Y2226">
        <v>4.1177000000000001</v>
      </c>
      <c r="Z2226">
        <v>4.3570500000000001</v>
      </c>
      <c r="AA2226">
        <v>4.5824999999999996</v>
      </c>
      <c r="AB2226">
        <v>4.7940800000000001</v>
      </c>
      <c r="AC2226">
        <v>4.9919500000000001</v>
      </c>
      <c r="AD2226">
        <v>5.1763899999999996</v>
      </c>
      <c r="AE2226">
        <v>5.3477300000000003</v>
      </c>
      <c r="AF2226">
        <v>5.5063500000000003</v>
      </c>
      <c r="AG2226">
        <v>5.6526899999999998</v>
      </c>
      <c r="AH2226">
        <v>5.78721</v>
      </c>
      <c r="AI2226">
        <v>5.91045</v>
      </c>
      <c r="AJ2226">
        <v>6.0212399999999997</v>
      </c>
      <c r="AK2226">
        <v>6.1207500000000001</v>
      </c>
      <c r="AL2226">
        <v>6.3448200000000003</v>
      </c>
    </row>
    <row r="2227" spans="1:38" x14ac:dyDescent="0.3">
      <c r="A2227" t="s">
        <v>808</v>
      </c>
      <c r="B2227">
        <v>4</v>
      </c>
      <c r="C2227">
        <v>2004</v>
      </c>
      <c r="D2227">
        <v>1</v>
      </c>
      <c r="E2227">
        <v>1</v>
      </c>
      <c r="F2227">
        <v>1</v>
      </c>
      <c r="G2227" t="s">
        <v>1076</v>
      </c>
      <c r="H2227">
        <v>0</v>
      </c>
      <c r="I2227">
        <v>1.4546E-2</v>
      </c>
      <c r="J2227">
        <v>5.2434099999999997E-2</v>
      </c>
      <c r="K2227">
        <v>0.12701999999999999</v>
      </c>
      <c r="L2227">
        <v>0.246392</v>
      </c>
      <c r="M2227">
        <v>0.40070499999999998</v>
      </c>
      <c r="N2227">
        <v>0.56703700000000001</v>
      </c>
      <c r="O2227">
        <v>0.719503</v>
      </c>
      <c r="P2227">
        <v>0.838924</v>
      </c>
      <c r="Q2227">
        <v>0.91817899999999997</v>
      </c>
      <c r="R2227">
        <v>0.96258500000000002</v>
      </c>
      <c r="S2227">
        <v>0.98403700000000005</v>
      </c>
      <c r="T2227">
        <v>0.99336599999999997</v>
      </c>
      <c r="U2227">
        <v>0.99720600000000004</v>
      </c>
      <c r="V2227">
        <v>0.99876799999999999</v>
      </c>
      <c r="W2227">
        <v>0.999417</v>
      </c>
      <c r="X2227">
        <v>0.99969799999999998</v>
      </c>
      <c r="Y2227">
        <v>0.99982499999999996</v>
      </c>
      <c r="Z2227">
        <v>0.99988600000000005</v>
      </c>
      <c r="AA2227">
        <v>0.99991600000000003</v>
      </c>
      <c r="AB2227">
        <v>0.99993100000000001</v>
      </c>
      <c r="AC2227">
        <v>0.99993900000000002</v>
      </c>
      <c r="AD2227">
        <v>0.999942</v>
      </c>
      <c r="AE2227">
        <v>0.99994300000000003</v>
      </c>
      <c r="AF2227">
        <v>0.999942</v>
      </c>
      <c r="AG2227">
        <v>0.99994099999999997</v>
      </c>
      <c r="AH2227">
        <v>0.99993900000000002</v>
      </c>
      <c r="AI2227">
        <v>0.99993699999999996</v>
      </c>
      <c r="AJ2227">
        <v>0.99993600000000005</v>
      </c>
      <c r="AK2227">
        <v>0.99993799999999999</v>
      </c>
      <c r="AL2227">
        <v>0.99993900000000002</v>
      </c>
    </row>
    <row r="2228" spans="1:38" x14ac:dyDescent="0.3">
      <c r="A2228" t="s">
        <v>810</v>
      </c>
      <c r="B2228">
        <v>4</v>
      </c>
      <c r="C2228">
        <v>2004</v>
      </c>
      <c r="D2228">
        <v>1</v>
      </c>
      <c r="E2228">
        <v>1</v>
      </c>
      <c r="F2228">
        <v>1</v>
      </c>
      <c r="G2228" t="s">
        <v>1077</v>
      </c>
      <c r="H2228">
        <v>1.5474399999999999E-2</v>
      </c>
      <c r="I2228">
        <v>6.9767399999999993E-2</v>
      </c>
      <c r="J2228">
        <v>0.17798900000000001</v>
      </c>
      <c r="K2228">
        <v>0.32710400000000001</v>
      </c>
      <c r="L2228">
        <v>0.518293</v>
      </c>
      <c r="M2228">
        <v>0.74444600000000005</v>
      </c>
      <c r="N2228">
        <v>0.99751900000000004</v>
      </c>
      <c r="O2228">
        <v>1.2695000000000001</v>
      </c>
      <c r="P2228">
        <v>1.5532699999999999</v>
      </c>
      <c r="Q2228">
        <v>1.84406</v>
      </c>
      <c r="R2228">
        <v>2.1398999999999999</v>
      </c>
      <c r="S2228">
        <v>2.43912</v>
      </c>
      <c r="T2228">
        <v>2.73847</v>
      </c>
      <c r="U2228">
        <v>3.0338799999999999</v>
      </c>
      <c r="V2228">
        <v>3.3217500000000002</v>
      </c>
      <c r="W2228">
        <v>3.5994600000000001</v>
      </c>
      <c r="X2228">
        <v>3.8652500000000001</v>
      </c>
      <c r="Y2228">
        <v>4.1180500000000002</v>
      </c>
      <c r="Z2228">
        <v>4.3572699999999998</v>
      </c>
      <c r="AA2228">
        <v>4.5826500000000001</v>
      </c>
      <c r="AB2228">
        <v>4.7941799999999999</v>
      </c>
      <c r="AC2228">
        <v>4.9920299999999997</v>
      </c>
      <c r="AD2228">
        <v>5.17645</v>
      </c>
      <c r="AE2228">
        <v>5.3477699999999997</v>
      </c>
      <c r="AF2228">
        <v>5.5063899999999997</v>
      </c>
      <c r="AG2228">
        <v>5.6527200000000004</v>
      </c>
      <c r="AH2228">
        <v>5.7872399999999997</v>
      </c>
      <c r="AI2228">
        <v>5.9104799999999997</v>
      </c>
      <c r="AJ2228">
        <v>6.0212500000000002</v>
      </c>
      <c r="AK2228">
        <v>6.1207599999999998</v>
      </c>
      <c r="AL2228">
        <v>6.3448099999999998</v>
      </c>
    </row>
    <row r="2229" spans="1:38" x14ac:dyDescent="0.3">
      <c r="A2229" t="s">
        <v>808</v>
      </c>
      <c r="B2229">
        <v>5</v>
      </c>
      <c r="C2229">
        <v>2004</v>
      </c>
      <c r="D2229">
        <v>1</v>
      </c>
      <c r="E2229">
        <v>1</v>
      </c>
      <c r="F2229">
        <v>1</v>
      </c>
      <c r="G2229" t="s">
        <v>1078</v>
      </c>
      <c r="H2229">
        <v>0</v>
      </c>
      <c r="I2229">
        <v>1.4546E-2</v>
      </c>
      <c r="J2229">
        <v>5.2434099999999997E-2</v>
      </c>
      <c r="K2229">
        <v>0.12701999999999999</v>
      </c>
      <c r="L2229">
        <v>0.246392</v>
      </c>
      <c r="M2229">
        <v>0.40070499999999998</v>
      </c>
      <c r="N2229">
        <v>0.56703700000000001</v>
      </c>
      <c r="O2229">
        <v>0.719503</v>
      </c>
      <c r="P2229">
        <v>0.838924</v>
      </c>
      <c r="Q2229">
        <v>0.91817899999999997</v>
      </c>
      <c r="R2229">
        <v>0.96258500000000002</v>
      </c>
      <c r="S2229">
        <v>0.98403700000000005</v>
      </c>
      <c r="T2229">
        <v>0.99336599999999997</v>
      </c>
      <c r="U2229">
        <v>0.99720600000000004</v>
      </c>
      <c r="V2229">
        <v>0.99876799999999999</v>
      </c>
      <c r="W2229">
        <v>0.999417</v>
      </c>
      <c r="X2229">
        <v>0.99969799999999998</v>
      </c>
      <c r="Y2229">
        <v>0.99982499999999996</v>
      </c>
      <c r="Z2229">
        <v>0.99988600000000005</v>
      </c>
      <c r="AA2229">
        <v>0.99991600000000003</v>
      </c>
      <c r="AB2229">
        <v>0.99993100000000001</v>
      </c>
      <c r="AC2229">
        <v>0.99993900000000002</v>
      </c>
      <c r="AD2229">
        <v>0.999942</v>
      </c>
      <c r="AE2229">
        <v>0.99994300000000003</v>
      </c>
      <c r="AF2229">
        <v>0.999942</v>
      </c>
      <c r="AG2229">
        <v>0.99994099999999997</v>
      </c>
      <c r="AH2229">
        <v>0.99993900000000002</v>
      </c>
      <c r="AI2229">
        <v>0.99993699999999996</v>
      </c>
      <c r="AJ2229">
        <v>0.99993600000000005</v>
      </c>
      <c r="AK2229">
        <v>0.99993799999999999</v>
      </c>
      <c r="AL2229">
        <v>0.99993900000000002</v>
      </c>
    </row>
    <row r="2230" spans="1:38" x14ac:dyDescent="0.3">
      <c r="A2230" t="s">
        <v>810</v>
      </c>
      <c r="B2230">
        <v>5</v>
      </c>
      <c r="C2230">
        <v>2004</v>
      </c>
      <c r="D2230">
        <v>1</v>
      </c>
      <c r="E2230">
        <v>1</v>
      </c>
      <c r="F2230">
        <v>1</v>
      </c>
      <c r="G2230" t="s">
        <v>1079</v>
      </c>
      <c r="H2230">
        <v>1.5474399999999999E-2</v>
      </c>
      <c r="I2230">
        <v>6.9767399999999993E-2</v>
      </c>
      <c r="J2230">
        <v>0.17798900000000001</v>
      </c>
      <c r="K2230">
        <v>0.32710400000000001</v>
      </c>
      <c r="L2230">
        <v>0.518293</v>
      </c>
      <c r="M2230">
        <v>0.74444600000000005</v>
      </c>
      <c r="N2230">
        <v>0.99751900000000004</v>
      </c>
      <c r="O2230">
        <v>1.2695000000000001</v>
      </c>
      <c r="P2230">
        <v>1.5532699999999999</v>
      </c>
      <c r="Q2230">
        <v>1.84406</v>
      </c>
      <c r="R2230">
        <v>2.1398999999999999</v>
      </c>
      <c r="S2230">
        <v>2.43912</v>
      </c>
      <c r="T2230">
        <v>2.73847</v>
      </c>
      <c r="U2230">
        <v>3.0338799999999999</v>
      </c>
      <c r="V2230">
        <v>3.3217500000000002</v>
      </c>
      <c r="W2230">
        <v>3.5994600000000001</v>
      </c>
      <c r="X2230">
        <v>3.8652500000000001</v>
      </c>
      <c r="Y2230">
        <v>4.1180500000000002</v>
      </c>
      <c r="Z2230">
        <v>4.3572699999999998</v>
      </c>
      <c r="AA2230">
        <v>4.5826500000000001</v>
      </c>
      <c r="AB2230">
        <v>4.7941799999999999</v>
      </c>
      <c r="AC2230">
        <v>4.9920299999999997</v>
      </c>
      <c r="AD2230">
        <v>5.17645</v>
      </c>
      <c r="AE2230">
        <v>5.3477699999999997</v>
      </c>
      <c r="AF2230">
        <v>5.5063899999999997</v>
      </c>
      <c r="AG2230">
        <v>5.6527200000000004</v>
      </c>
      <c r="AH2230">
        <v>5.7872399999999997</v>
      </c>
      <c r="AI2230">
        <v>5.9104799999999997</v>
      </c>
      <c r="AJ2230">
        <v>6.0212500000000002</v>
      </c>
      <c r="AK2230">
        <v>6.1207599999999998</v>
      </c>
      <c r="AL2230">
        <v>6.3448099999999998</v>
      </c>
    </row>
    <row r="2231" spans="1:38" x14ac:dyDescent="0.3">
      <c r="A2231" t="s">
        <v>808</v>
      </c>
      <c r="B2231">
        <v>6</v>
      </c>
      <c r="C2231">
        <v>2004</v>
      </c>
      <c r="D2231">
        <v>1</v>
      </c>
      <c r="E2231">
        <v>1</v>
      </c>
      <c r="F2231">
        <v>1</v>
      </c>
      <c r="G2231" t="s">
        <v>1080</v>
      </c>
      <c r="H2231">
        <v>0</v>
      </c>
      <c r="I2231">
        <v>8.1927300000000005E-3</v>
      </c>
      <c r="J2231">
        <v>4.5186499999999998E-2</v>
      </c>
      <c r="K2231">
        <v>0.13944300000000001</v>
      </c>
      <c r="L2231">
        <v>0.308392</v>
      </c>
      <c r="M2231">
        <v>0.52603599999999995</v>
      </c>
      <c r="N2231">
        <v>0.73426400000000003</v>
      </c>
      <c r="O2231">
        <v>0.88197599999999998</v>
      </c>
      <c r="P2231">
        <v>0.95832899999999999</v>
      </c>
      <c r="Q2231">
        <v>0.98764399999999997</v>
      </c>
      <c r="R2231">
        <v>0.99662799999999996</v>
      </c>
      <c r="S2231">
        <v>0.99904000000000004</v>
      </c>
      <c r="T2231">
        <v>0.99965599999999999</v>
      </c>
      <c r="U2231">
        <v>0.99981500000000001</v>
      </c>
      <c r="V2231">
        <v>0.99985800000000002</v>
      </c>
      <c r="W2231">
        <v>0.99987099999999995</v>
      </c>
      <c r="X2231">
        <v>0.99987400000000004</v>
      </c>
      <c r="Y2231">
        <v>0.99987599999999999</v>
      </c>
      <c r="Z2231">
        <v>0.99987599999999999</v>
      </c>
      <c r="AA2231">
        <v>0.99987599999999999</v>
      </c>
      <c r="AB2231">
        <v>0.99987599999999999</v>
      </c>
      <c r="AC2231">
        <v>0.99987599999999999</v>
      </c>
      <c r="AD2231">
        <v>0.99987599999999999</v>
      </c>
      <c r="AE2231">
        <v>0.99987599999999999</v>
      </c>
      <c r="AF2231">
        <v>0.99987599999999999</v>
      </c>
      <c r="AG2231">
        <v>0.99987599999999999</v>
      </c>
      <c r="AH2231">
        <v>0.99987599999999999</v>
      </c>
      <c r="AI2231">
        <v>0.99987599999999999</v>
      </c>
      <c r="AJ2231">
        <v>0.99987599999999999</v>
      </c>
      <c r="AK2231">
        <v>0.99987599999999999</v>
      </c>
      <c r="AL2231">
        <v>0.99987700000000002</v>
      </c>
    </row>
    <row r="2232" spans="1:38" x14ac:dyDescent="0.3">
      <c r="A2232" t="s">
        <v>810</v>
      </c>
      <c r="B2232">
        <v>6</v>
      </c>
      <c r="C2232">
        <v>2004</v>
      </c>
      <c r="D2232">
        <v>1</v>
      </c>
      <c r="E2232">
        <v>1</v>
      </c>
      <c r="F2232">
        <v>1</v>
      </c>
      <c r="G2232" t="s">
        <v>1081</v>
      </c>
      <c r="H2232">
        <v>1.8754E-2</v>
      </c>
      <c r="I2232">
        <v>7.7080899999999994E-2</v>
      </c>
      <c r="J2232">
        <v>0.18803</v>
      </c>
      <c r="K2232">
        <v>0.33777800000000002</v>
      </c>
      <c r="L2232">
        <v>0.52639899999999995</v>
      </c>
      <c r="M2232">
        <v>0.74613799999999997</v>
      </c>
      <c r="N2232">
        <v>0.98876200000000003</v>
      </c>
      <c r="O2232">
        <v>1.2482899999999999</v>
      </c>
      <c r="P2232">
        <v>1.5241400000000001</v>
      </c>
      <c r="Q2232">
        <v>1.8163100000000001</v>
      </c>
      <c r="R2232">
        <v>2.11965</v>
      </c>
      <c r="S2232">
        <v>2.4267599999999998</v>
      </c>
      <c r="T2232">
        <v>2.7316600000000002</v>
      </c>
      <c r="U2232">
        <v>3.0302899999999999</v>
      </c>
      <c r="V2232">
        <v>3.3198500000000002</v>
      </c>
      <c r="W2232">
        <v>3.59842</v>
      </c>
      <c r="X2232">
        <v>3.8646600000000002</v>
      </c>
      <c r="Y2232">
        <v>4.1177000000000001</v>
      </c>
      <c r="Z2232">
        <v>4.3570399999999996</v>
      </c>
      <c r="AA2232">
        <v>4.5824999999999996</v>
      </c>
      <c r="AB2232">
        <v>4.7940800000000001</v>
      </c>
      <c r="AC2232">
        <v>4.9919500000000001</v>
      </c>
      <c r="AD2232">
        <v>5.1763899999999996</v>
      </c>
      <c r="AE2232">
        <v>5.3477300000000003</v>
      </c>
      <c r="AF2232">
        <v>5.5063500000000003</v>
      </c>
      <c r="AG2232">
        <v>5.6526899999999998</v>
      </c>
      <c r="AH2232">
        <v>5.78721</v>
      </c>
      <c r="AI2232">
        <v>5.91045</v>
      </c>
      <c r="AJ2232">
        <v>6.0212300000000001</v>
      </c>
      <c r="AK2232">
        <v>6.1207500000000001</v>
      </c>
      <c r="AL2232">
        <v>6.3448200000000003</v>
      </c>
    </row>
    <row r="2233" spans="1:38" x14ac:dyDescent="0.3">
      <c r="A2233" t="s">
        <v>806</v>
      </c>
      <c r="B2233" t="s">
        <v>103</v>
      </c>
      <c r="C2233">
        <v>2005</v>
      </c>
      <c r="D2233">
        <v>1</v>
      </c>
      <c r="E2233">
        <v>1</v>
      </c>
      <c r="F2233">
        <v>1</v>
      </c>
      <c r="G2233" t="s">
        <v>1082</v>
      </c>
      <c r="H2233">
        <v>0</v>
      </c>
      <c r="I2233">
        <v>0</v>
      </c>
      <c r="J2233">
        <v>0</v>
      </c>
      <c r="K2233">
        <v>0</v>
      </c>
      <c r="L2233">
        <v>3.2867899999999999E-2</v>
      </c>
      <c r="M2233">
        <v>0.16573599999999999</v>
      </c>
      <c r="N2233">
        <v>0.463362</v>
      </c>
      <c r="O2233">
        <v>0.85394599999999998</v>
      </c>
      <c r="P2233">
        <v>1.2412700000000001</v>
      </c>
      <c r="Q2233">
        <v>1.5986</v>
      </c>
      <c r="R2233">
        <v>1.93425</v>
      </c>
      <c r="S2233">
        <v>2.2574200000000002</v>
      </c>
      <c r="T2233">
        <v>2.57179</v>
      </c>
      <c r="U2233">
        <v>2.8776199999999998</v>
      </c>
      <c r="V2233">
        <v>3.1738200000000001</v>
      </c>
      <c r="W2233">
        <v>3.45905</v>
      </c>
      <c r="X2233">
        <v>3.7321300000000002</v>
      </c>
      <c r="Y2233">
        <v>3.9921799999999998</v>
      </c>
      <c r="Z2233">
        <v>4.2386100000000004</v>
      </c>
      <c r="AA2233">
        <v>4.4711499999999997</v>
      </c>
      <c r="AB2233">
        <v>4.68973</v>
      </c>
      <c r="AC2233">
        <v>4.8944900000000002</v>
      </c>
      <c r="AD2233">
        <v>5.0856399999999997</v>
      </c>
      <c r="AE2233">
        <v>5.2635199999999998</v>
      </c>
      <c r="AF2233">
        <v>5.4284699999999999</v>
      </c>
      <c r="AG2233">
        <v>5.5809100000000003</v>
      </c>
      <c r="AH2233">
        <v>5.7212899999999998</v>
      </c>
      <c r="AI2233">
        <v>5.8501099999999999</v>
      </c>
      <c r="AJ2233">
        <v>5.9679200000000003</v>
      </c>
      <c r="AK2233">
        <v>6.0720400000000003</v>
      </c>
      <c r="AL2233">
        <v>6.3067099999999998</v>
      </c>
    </row>
    <row r="2234" spans="1:38" x14ac:dyDescent="0.3">
      <c r="A2234" t="s">
        <v>808</v>
      </c>
      <c r="B2234">
        <v>1</v>
      </c>
      <c r="C2234">
        <v>2005</v>
      </c>
      <c r="D2234">
        <v>1</v>
      </c>
      <c r="E2234">
        <v>1</v>
      </c>
      <c r="F2234">
        <v>1</v>
      </c>
      <c r="G2234" t="s">
        <v>1083</v>
      </c>
      <c r="H2234">
        <v>0</v>
      </c>
      <c r="I2234">
        <v>3.3128300000000001E-3</v>
      </c>
      <c r="J2234">
        <v>4.8035599999999998E-2</v>
      </c>
      <c r="K2234">
        <v>0.22831399999999999</v>
      </c>
      <c r="L2234">
        <v>0.55937400000000004</v>
      </c>
      <c r="M2234">
        <v>0.84764200000000001</v>
      </c>
      <c r="N2234">
        <v>0.961391</v>
      </c>
      <c r="O2234">
        <v>0.96040499999999995</v>
      </c>
      <c r="P2234">
        <v>0.91160200000000002</v>
      </c>
      <c r="Q2234">
        <v>0.84170299999999998</v>
      </c>
      <c r="R2234">
        <v>0.76340200000000003</v>
      </c>
      <c r="S2234">
        <v>0.68457900000000005</v>
      </c>
      <c r="T2234">
        <v>0.60999300000000001</v>
      </c>
      <c r="U2234">
        <v>0.542134</v>
      </c>
      <c r="V2234">
        <v>0.48196499999999998</v>
      </c>
      <c r="W2234">
        <v>0.42951499999999998</v>
      </c>
      <c r="X2234">
        <v>0.384297</v>
      </c>
      <c r="Y2234">
        <v>0.345582</v>
      </c>
      <c r="Z2234">
        <v>0.31256899999999999</v>
      </c>
      <c r="AA2234">
        <v>0.28447099999999997</v>
      </c>
      <c r="AB2234">
        <v>0.26057200000000003</v>
      </c>
      <c r="AC2234">
        <v>0.240235</v>
      </c>
      <c r="AD2234">
        <v>0.222914</v>
      </c>
      <c r="AE2234">
        <v>0.20814299999999999</v>
      </c>
      <c r="AF2234">
        <v>0.19553100000000001</v>
      </c>
      <c r="AG2234">
        <v>0.184751</v>
      </c>
      <c r="AH2234">
        <v>0.17552599999999999</v>
      </c>
      <c r="AI2234">
        <v>0.167631</v>
      </c>
      <c r="AJ2234">
        <v>0.160278</v>
      </c>
      <c r="AK2234">
        <v>0.153307</v>
      </c>
      <c r="AL2234">
        <v>0.138575</v>
      </c>
    </row>
    <row r="2235" spans="1:38" x14ac:dyDescent="0.3">
      <c r="A2235" t="s">
        <v>810</v>
      </c>
      <c r="B2235">
        <v>1</v>
      </c>
      <c r="C2235">
        <v>2005</v>
      </c>
      <c r="D2235">
        <v>1</v>
      </c>
      <c r="E2235">
        <v>1</v>
      </c>
      <c r="F2235">
        <v>1</v>
      </c>
      <c r="G2235" t="s">
        <v>1084</v>
      </c>
      <c r="H2235">
        <v>3.06524E-2</v>
      </c>
      <c r="I2235">
        <v>9.6751500000000004E-2</v>
      </c>
      <c r="J2235">
        <v>0.209426</v>
      </c>
      <c r="K2235">
        <v>0.35223900000000002</v>
      </c>
      <c r="L2235">
        <v>0.52276500000000004</v>
      </c>
      <c r="M2235">
        <v>0.71741299999999997</v>
      </c>
      <c r="N2235">
        <v>0.94350800000000001</v>
      </c>
      <c r="O2235">
        <v>1.20035</v>
      </c>
      <c r="P2235">
        <v>1.4748000000000001</v>
      </c>
      <c r="Q2235">
        <v>1.75637</v>
      </c>
      <c r="R2235">
        <v>2.0385900000000001</v>
      </c>
      <c r="S2235">
        <v>2.3167200000000001</v>
      </c>
      <c r="T2235">
        <v>2.5870600000000001</v>
      </c>
      <c r="U2235">
        <v>2.8467199999999999</v>
      </c>
      <c r="V2235">
        <v>3.0935800000000002</v>
      </c>
      <c r="W2235">
        <v>3.32613</v>
      </c>
      <c r="X2235">
        <v>3.5434000000000001</v>
      </c>
      <c r="Y2235">
        <v>3.7448899999999998</v>
      </c>
      <c r="Z2235">
        <v>3.9304199999999998</v>
      </c>
      <c r="AA2235">
        <v>4.1001200000000004</v>
      </c>
      <c r="AB2235">
        <v>4.2543499999999996</v>
      </c>
      <c r="AC2235">
        <v>4.3936099999999998</v>
      </c>
      <c r="AD2235">
        <v>4.5185599999999999</v>
      </c>
      <c r="AE2235">
        <v>4.6299200000000003</v>
      </c>
      <c r="AF2235">
        <v>4.7285000000000004</v>
      </c>
      <c r="AG2235">
        <v>4.8151099999999998</v>
      </c>
      <c r="AH2235">
        <v>4.8905799999999999</v>
      </c>
      <c r="AI2235">
        <v>4.9557399999999996</v>
      </c>
      <c r="AJ2235">
        <v>5.02712</v>
      </c>
      <c r="AK2235">
        <v>5.1067400000000003</v>
      </c>
      <c r="AL2235">
        <v>5.2876799999999999</v>
      </c>
    </row>
    <row r="2236" spans="1:38" x14ac:dyDescent="0.3">
      <c r="A2236" t="s">
        <v>808</v>
      </c>
      <c r="B2236">
        <v>2</v>
      </c>
      <c r="C2236">
        <v>2005</v>
      </c>
      <c r="D2236">
        <v>1</v>
      </c>
      <c r="E2236">
        <v>1</v>
      </c>
      <c r="F2236">
        <v>1</v>
      </c>
      <c r="G2236" t="s">
        <v>1085</v>
      </c>
      <c r="H2236">
        <v>0</v>
      </c>
      <c r="I2236" s="2">
        <v>7.8587300000000002E-6</v>
      </c>
      <c r="J2236">
        <v>6.0167700000000001E-4</v>
      </c>
      <c r="K2236">
        <v>1.8467000000000001E-2</v>
      </c>
      <c r="L2236">
        <v>0.18110399999999999</v>
      </c>
      <c r="M2236">
        <v>0.56129600000000002</v>
      </c>
      <c r="N2236">
        <v>0.85687599999999997</v>
      </c>
      <c r="O2236">
        <v>0.96616000000000002</v>
      </c>
      <c r="P2236">
        <v>0.99292499999999995</v>
      </c>
      <c r="Q2236">
        <v>0.99849399999999999</v>
      </c>
      <c r="R2236">
        <v>0.99964699999999995</v>
      </c>
      <c r="S2236">
        <v>0.99990599999999996</v>
      </c>
      <c r="T2236">
        <v>0.99997100000000005</v>
      </c>
      <c r="U2236">
        <v>0.99999000000000005</v>
      </c>
      <c r="V2236">
        <v>0.999996</v>
      </c>
      <c r="W2236">
        <v>0.99999800000000005</v>
      </c>
      <c r="X2236">
        <v>0.99999899999999997</v>
      </c>
      <c r="Y2236">
        <v>1</v>
      </c>
      <c r="Z2236">
        <v>1</v>
      </c>
      <c r="AA2236">
        <v>1</v>
      </c>
      <c r="AB2236">
        <v>1</v>
      </c>
      <c r="AC2236">
        <v>1</v>
      </c>
      <c r="AD2236">
        <v>1</v>
      </c>
      <c r="AE2236">
        <v>1</v>
      </c>
      <c r="AF2236">
        <v>1</v>
      </c>
      <c r="AG2236">
        <v>1</v>
      </c>
      <c r="AH2236">
        <v>1</v>
      </c>
      <c r="AI2236">
        <v>1</v>
      </c>
      <c r="AJ2236">
        <v>1</v>
      </c>
      <c r="AK2236">
        <v>1</v>
      </c>
      <c r="AL2236">
        <v>1</v>
      </c>
    </row>
    <row r="2237" spans="1:38" x14ac:dyDescent="0.3">
      <c r="A2237" t="s">
        <v>810</v>
      </c>
      <c r="B2237">
        <v>2</v>
      </c>
      <c r="C2237">
        <v>2005</v>
      </c>
      <c r="D2237">
        <v>1</v>
      </c>
      <c r="E2237">
        <v>1</v>
      </c>
      <c r="F2237">
        <v>1</v>
      </c>
      <c r="G2237" t="s">
        <v>1086</v>
      </c>
      <c r="H2237">
        <v>3.3720800000000002E-2</v>
      </c>
      <c r="I2237">
        <v>0.121296</v>
      </c>
      <c r="J2237">
        <v>0.28170099999999998</v>
      </c>
      <c r="K2237">
        <v>0.46624500000000002</v>
      </c>
      <c r="L2237">
        <v>0.62582499999999996</v>
      </c>
      <c r="M2237">
        <v>0.78459199999999996</v>
      </c>
      <c r="N2237">
        <v>0.98081700000000005</v>
      </c>
      <c r="O2237">
        <v>1.22654</v>
      </c>
      <c r="P2237">
        <v>1.5083899999999999</v>
      </c>
      <c r="Q2237">
        <v>1.80887</v>
      </c>
      <c r="R2237">
        <v>2.1168499999999999</v>
      </c>
      <c r="S2237">
        <v>2.4258099999999998</v>
      </c>
      <c r="T2237">
        <v>2.7313499999999999</v>
      </c>
      <c r="U2237">
        <v>3.0301800000000001</v>
      </c>
      <c r="V2237">
        <v>3.3198099999999999</v>
      </c>
      <c r="W2237">
        <v>3.5984099999999999</v>
      </c>
      <c r="X2237">
        <v>3.8646500000000001</v>
      </c>
      <c r="Y2237">
        <v>4.1176899999999996</v>
      </c>
      <c r="Z2237">
        <v>4.3570399999999996</v>
      </c>
      <c r="AA2237">
        <v>4.5824999999999996</v>
      </c>
      <c r="AB2237">
        <v>4.7940800000000001</v>
      </c>
      <c r="AC2237">
        <v>4.9919500000000001</v>
      </c>
      <c r="AD2237">
        <v>5.1763899999999996</v>
      </c>
      <c r="AE2237">
        <v>5.3477300000000003</v>
      </c>
      <c r="AF2237">
        <v>5.5063500000000003</v>
      </c>
      <c r="AG2237">
        <v>5.6526899999999998</v>
      </c>
      <c r="AH2237">
        <v>5.78721</v>
      </c>
      <c r="AI2237">
        <v>5.91045</v>
      </c>
      <c r="AJ2237">
        <v>6.0212300000000001</v>
      </c>
      <c r="AK2237">
        <v>6.1207500000000001</v>
      </c>
      <c r="AL2237">
        <v>6.3448200000000003</v>
      </c>
    </row>
    <row r="2238" spans="1:38" x14ac:dyDescent="0.3">
      <c r="A2238" t="s">
        <v>808</v>
      </c>
      <c r="B2238">
        <v>3</v>
      </c>
      <c r="C2238">
        <v>2005</v>
      </c>
      <c r="D2238">
        <v>1</v>
      </c>
      <c r="E2238">
        <v>1</v>
      </c>
      <c r="F2238">
        <v>1</v>
      </c>
      <c r="G2238" t="s">
        <v>1087</v>
      </c>
      <c r="H2238">
        <v>0</v>
      </c>
      <c r="I2238" s="2">
        <v>8.8442700000000004E-8</v>
      </c>
      <c r="J2238" s="2">
        <v>1.22943E-5</v>
      </c>
      <c r="K2238">
        <v>7.83664E-4</v>
      </c>
      <c r="L2238">
        <v>2.2161299999999998E-2</v>
      </c>
      <c r="M2238">
        <v>0.18355299999999999</v>
      </c>
      <c r="N2238">
        <v>0.53240299999999996</v>
      </c>
      <c r="O2238">
        <v>0.82188499999999998</v>
      </c>
      <c r="P2238">
        <v>0.94855699999999998</v>
      </c>
      <c r="Q2238">
        <v>0.98688699999999996</v>
      </c>
      <c r="R2238">
        <v>0.99668999999999996</v>
      </c>
      <c r="S2238">
        <v>0.99911000000000005</v>
      </c>
      <c r="T2238">
        <v>0.99973500000000004</v>
      </c>
      <c r="U2238">
        <v>0.99991099999999999</v>
      </c>
      <c r="V2238">
        <v>0.99996600000000002</v>
      </c>
      <c r="W2238">
        <v>0.99998500000000001</v>
      </c>
      <c r="X2238">
        <v>0.99999300000000002</v>
      </c>
      <c r="Y2238">
        <v>0.999996</v>
      </c>
      <c r="Z2238">
        <v>0.99999800000000005</v>
      </c>
      <c r="AA2238">
        <v>0.99999899999999997</v>
      </c>
      <c r="AB2238">
        <v>0.99999899999999997</v>
      </c>
      <c r="AC2238">
        <v>0.99999899999999997</v>
      </c>
      <c r="AD2238">
        <v>0.99999899999999997</v>
      </c>
      <c r="AE2238">
        <v>0.99999899999999997</v>
      </c>
      <c r="AF2238">
        <v>0.99999899999999997</v>
      </c>
      <c r="AG2238">
        <v>0.99999899999999997</v>
      </c>
      <c r="AH2238">
        <v>0.99999899999999997</v>
      </c>
      <c r="AI2238">
        <v>0.99999899999999997</v>
      </c>
      <c r="AJ2238">
        <v>0.99999899999999997</v>
      </c>
      <c r="AK2238">
        <v>1</v>
      </c>
      <c r="AL2238">
        <v>1</v>
      </c>
    </row>
    <row r="2239" spans="1:38" x14ac:dyDescent="0.3">
      <c r="A2239" t="s">
        <v>810</v>
      </c>
      <c r="B2239">
        <v>3</v>
      </c>
      <c r="C2239">
        <v>2005</v>
      </c>
      <c r="D2239">
        <v>1</v>
      </c>
      <c r="E2239">
        <v>1</v>
      </c>
      <c r="F2239">
        <v>1</v>
      </c>
      <c r="G2239" t="s">
        <v>1088</v>
      </c>
      <c r="H2239">
        <v>3.8933599999999999E-2</v>
      </c>
      <c r="I2239">
        <v>0.133521</v>
      </c>
      <c r="J2239">
        <v>0.30696800000000002</v>
      </c>
      <c r="K2239">
        <v>0.53575499999999998</v>
      </c>
      <c r="L2239">
        <v>0.74839199999999995</v>
      </c>
      <c r="M2239">
        <v>0.91515100000000005</v>
      </c>
      <c r="N2239">
        <v>1.08142</v>
      </c>
      <c r="O2239">
        <v>1.2836099999999999</v>
      </c>
      <c r="P2239">
        <v>1.5329200000000001</v>
      </c>
      <c r="Q2239">
        <v>1.81759</v>
      </c>
      <c r="R2239">
        <v>2.11971</v>
      </c>
      <c r="S2239">
        <v>2.4267599999999998</v>
      </c>
      <c r="T2239">
        <v>2.7316799999999999</v>
      </c>
      <c r="U2239">
        <v>3.0303100000000001</v>
      </c>
      <c r="V2239">
        <v>3.3198699999999999</v>
      </c>
      <c r="W2239">
        <v>3.59843</v>
      </c>
      <c r="X2239">
        <v>3.8646699999999998</v>
      </c>
      <c r="Y2239">
        <v>4.1177000000000001</v>
      </c>
      <c r="Z2239">
        <v>4.3570500000000001</v>
      </c>
      <c r="AA2239">
        <v>4.5824999999999996</v>
      </c>
      <c r="AB2239">
        <v>4.7940800000000001</v>
      </c>
      <c r="AC2239">
        <v>4.9919500000000001</v>
      </c>
      <c r="AD2239">
        <v>5.1763899999999996</v>
      </c>
      <c r="AE2239">
        <v>5.3477300000000003</v>
      </c>
      <c r="AF2239">
        <v>5.5063500000000003</v>
      </c>
      <c r="AG2239">
        <v>5.6526899999999998</v>
      </c>
      <c r="AH2239">
        <v>5.78721</v>
      </c>
      <c r="AI2239">
        <v>5.91045</v>
      </c>
      <c r="AJ2239">
        <v>6.0212399999999997</v>
      </c>
      <c r="AK2239">
        <v>6.1207500000000001</v>
      </c>
      <c r="AL2239">
        <v>6.3448200000000003</v>
      </c>
    </row>
    <row r="2240" spans="1:38" x14ac:dyDescent="0.3">
      <c r="A2240" t="s">
        <v>808</v>
      </c>
      <c r="B2240">
        <v>4</v>
      </c>
      <c r="C2240">
        <v>2005</v>
      </c>
      <c r="D2240">
        <v>1</v>
      </c>
      <c r="E2240">
        <v>1</v>
      </c>
      <c r="F2240">
        <v>1</v>
      </c>
      <c r="G2240" t="s">
        <v>1089</v>
      </c>
      <c r="H2240">
        <v>0</v>
      </c>
      <c r="I2240">
        <v>1.4546E-2</v>
      </c>
      <c r="J2240">
        <v>5.2434099999999997E-2</v>
      </c>
      <c r="K2240">
        <v>0.12701999999999999</v>
      </c>
      <c r="L2240">
        <v>0.246392</v>
      </c>
      <c r="M2240">
        <v>0.40070499999999998</v>
      </c>
      <c r="N2240">
        <v>0.56703700000000001</v>
      </c>
      <c r="O2240">
        <v>0.719503</v>
      </c>
      <c r="P2240">
        <v>0.838924</v>
      </c>
      <c r="Q2240">
        <v>0.91817899999999997</v>
      </c>
      <c r="R2240">
        <v>0.96258500000000002</v>
      </c>
      <c r="S2240">
        <v>0.98403700000000005</v>
      </c>
      <c r="T2240">
        <v>0.99336599999999997</v>
      </c>
      <c r="U2240">
        <v>0.99720600000000004</v>
      </c>
      <c r="V2240">
        <v>0.99876799999999999</v>
      </c>
      <c r="W2240">
        <v>0.999417</v>
      </c>
      <c r="X2240">
        <v>0.99969799999999998</v>
      </c>
      <c r="Y2240">
        <v>0.99982499999999996</v>
      </c>
      <c r="Z2240">
        <v>0.99988600000000005</v>
      </c>
      <c r="AA2240">
        <v>0.99991600000000003</v>
      </c>
      <c r="AB2240">
        <v>0.99993100000000001</v>
      </c>
      <c r="AC2240">
        <v>0.99993900000000002</v>
      </c>
      <c r="AD2240">
        <v>0.999942</v>
      </c>
      <c r="AE2240">
        <v>0.99994300000000003</v>
      </c>
      <c r="AF2240">
        <v>0.999942</v>
      </c>
      <c r="AG2240">
        <v>0.99994099999999997</v>
      </c>
      <c r="AH2240">
        <v>0.99993900000000002</v>
      </c>
      <c r="AI2240">
        <v>0.99993699999999996</v>
      </c>
      <c r="AJ2240">
        <v>0.99993600000000005</v>
      </c>
      <c r="AK2240">
        <v>0.99993799999999999</v>
      </c>
      <c r="AL2240">
        <v>0.99993900000000002</v>
      </c>
    </row>
    <row r="2241" spans="1:38" x14ac:dyDescent="0.3">
      <c r="A2241" t="s">
        <v>810</v>
      </c>
      <c r="B2241">
        <v>4</v>
      </c>
      <c r="C2241">
        <v>2005</v>
      </c>
      <c r="D2241">
        <v>1</v>
      </c>
      <c r="E2241">
        <v>1</v>
      </c>
      <c r="F2241">
        <v>1</v>
      </c>
      <c r="G2241" t="s">
        <v>1090</v>
      </c>
      <c r="H2241">
        <v>1.5474399999999999E-2</v>
      </c>
      <c r="I2241">
        <v>6.9767399999999993E-2</v>
      </c>
      <c r="J2241">
        <v>0.17798900000000001</v>
      </c>
      <c r="K2241">
        <v>0.32710400000000001</v>
      </c>
      <c r="L2241">
        <v>0.518293</v>
      </c>
      <c r="M2241">
        <v>0.74444600000000005</v>
      </c>
      <c r="N2241">
        <v>0.99751900000000004</v>
      </c>
      <c r="O2241">
        <v>1.2695000000000001</v>
      </c>
      <c r="P2241">
        <v>1.5532699999999999</v>
      </c>
      <c r="Q2241">
        <v>1.84406</v>
      </c>
      <c r="R2241">
        <v>2.1398999999999999</v>
      </c>
      <c r="S2241">
        <v>2.43912</v>
      </c>
      <c r="T2241">
        <v>2.73847</v>
      </c>
      <c r="U2241">
        <v>3.0338799999999999</v>
      </c>
      <c r="V2241">
        <v>3.3217500000000002</v>
      </c>
      <c r="W2241">
        <v>3.5994600000000001</v>
      </c>
      <c r="X2241">
        <v>3.8652500000000001</v>
      </c>
      <c r="Y2241">
        <v>4.1180500000000002</v>
      </c>
      <c r="Z2241">
        <v>4.3572699999999998</v>
      </c>
      <c r="AA2241">
        <v>4.5826500000000001</v>
      </c>
      <c r="AB2241">
        <v>4.7941799999999999</v>
      </c>
      <c r="AC2241">
        <v>4.9920299999999997</v>
      </c>
      <c r="AD2241">
        <v>5.17645</v>
      </c>
      <c r="AE2241">
        <v>5.3477699999999997</v>
      </c>
      <c r="AF2241">
        <v>5.5063899999999997</v>
      </c>
      <c r="AG2241">
        <v>5.6527200000000004</v>
      </c>
      <c r="AH2241">
        <v>5.7872399999999997</v>
      </c>
      <c r="AI2241">
        <v>5.9104799999999997</v>
      </c>
      <c r="AJ2241">
        <v>6.0212500000000002</v>
      </c>
      <c r="AK2241">
        <v>6.1207599999999998</v>
      </c>
      <c r="AL2241">
        <v>6.3448099999999998</v>
      </c>
    </row>
    <row r="2242" spans="1:38" x14ac:dyDescent="0.3">
      <c r="A2242" t="s">
        <v>808</v>
      </c>
      <c r="B2242">
        <v>5</v>
      </c>
      <c r="C2242">
        <v>2005</v>
      </c>
      <c r="D2242">
        <v>1</v>
      </c>
      <c r="E2242">
        <v>1</v>
      </c>
      <c r="F2242">
        <v>1</v>
      </c>
      <c r="G2242" t="s">
        <v>1091</v>
      </c>
      <c r="H2242">
        <v>0</v>
      </c>
      <c r="I2242">
        <v>1.4546E-2</v>
      </c>
      <c r="J2242">
        <v>5.2434099999999997E-2</v>
      </c>
      <c r="K2242">
        <v>0.12701999999999999</v>
      </c>
      <c r="L2242">
        <v>0.246392</v>
      </c>
      <c r="M2242">
        <v>0.40070499999999998</v>
      </c>
      <c r="N2242">
        <v>0.56703700000000001</v>
      </c>
      <c r="O2242">
        <v>0.719503</v>
      </c>
      <c r="P2242">
        <v>0.838924</v>
      </c>
      <c r="Q2242">
        <v>0.91817899999999997</v>
      </c>
      <c r="R2242">
        <v>0.96258500000000002</v>
      </c>
      <c r="S2242">
        <v>0.98403700000000005</v>
      </c>
      <c r="T2242">
        <v>0.99336599999999997</v>
      </c>
      <c r="U2242">
        <v>0.99720600000000004</v>
      </c>
      <c r="V2242">
        <v>0.99876799999999999</v>
      </c>
      <c r="W2242">
        <v>0.999417</v>
      </c>
      <c r="X2242">
        <v>0.99969799999999998</v>
      </c>
      <c r="Y2242">
        <v>0.99982499999999996</v>
      </c>
      <c r="Z2242">
        <v>0.99988600000000005</v>
      </c>
      <c r="AA2242">
        <v>0.99991600000000003</v>
      </c>
      <c r="AB2242">
        <v>0.99993100000000001</v>
      </c>
      <c r="AC2242">
        <v>0.99993900000000002</v>
      </c>
      <c r="AD2242">
        <v>0.999942</v>
      </c>
      <c r="AE2242">
        <v>0.99994300000000003</v>
      </c>
      <c r="AF2242">
        <v>0.999942</v>
      </c>
      <c r="AG2242">
        <v>0.99994099999999997</v>
      </c>
      <c r="AH2242">
        <v>0.99993900000000002</v>
      </c>
      <c r="AI2242">
        <v>0.99993699999999996</v>
      </c>
      <c r="AJ2242">
        <v>0.99993600000000005</v>
      </c>
      <c r="AK2242">
        <v>0.99993799999999999</v>
      </c>
      <c r="AL2242">
        <v>0.99993900000000002</v>
      </c>
    </row>
    <row r="2243" spans="1:38" x14ac:dyDescent="0.3">
      <c r="A2243" t="s">
        <v>810</v>
      </c>
      <c r="B2243">
        <v>5</v>
      </c>
      <c r="C2243">
        <v>2005</v>
      </c>
      <c r="D2243">
        <v>1</v>
      </c>
      <c r="E2243">
        <v>1</v>
      </c>
      <c r="F2243">
        <v>1</v>
      </c>
      <c r="G2243" t="s">
        <v>1092</v>
      </c>
      <c r="H2243">
        <v>1.5474399999999999E-2</v>
      </c>
      <c r="I2243">
        <v>6.9767399999999993E-2</v>
      </c>
      <c r="J2243">
        <v>0.17798900000000001</v>
      </c>
      <c r="K2243">
        <v>0.32710400000000001</v>
      </c>
      <c r="L2243">
        <v>0.518293</v>
      </c>
      <c r="M2243">
        <v>0.74444600000000005</v>
      </c>
      <c r="N2243">
        <v>0.99751900000000004</v>
      </c>
      <c r="O2243">
        <v>1.2695000000000001</v>
      </c>
      <c r="P2243">
        <v>1.5532699999999999</v>
      </c>
      <c r="Q2243">
        <v>1.84406</v>
      </c>
      <c r="R2243">
        <v>2.1398999999999999</v>
      </c>
      <c r="S2243">
        <v>2.43912</v>
      </c>
      <c r="T2243">
        <v>2.73847</v>
      </c>
      <c r="U2243">
        <v>3.0338799999999999</v>
      </c>
      <c r="V2243">
        <v>3.3217500000000002</v>
      </c>
      <c r="W2243">
        <v>3.5994600000000001</v>
      </c>
      <c r="X2243">
        <v>3.8652500000000001</v>
      </c>
      <c r="Y2243">
        <v>4.1180500000000002</v>
      </c>
      <c r="Z2243">
        <v>4.3572699999999998</v>
      </c>
      <c r="AA2243">
        <v>4.5826500000000001</v>
      </c>
      <c r="AB2243">
        <v>4.7941799999999999</v>
      </c>
      <c r="AC2243">
        <v>4.9920299999999997</v>
      </c>
      <c r="AD2243">
        <v>5.17645</v>
      </c>
      <c r="AE2243">
        <v>5.3477699999999997</v>
      </c>
      <c r="AF2243">
        <v>5.5063899999999997</v>
      </c>
      <c r="AG2243">
        <v>5.6527200000000004</v>
      </c>
      <c r="AH2243">
        <v>5.7872399999999997</v>
      </c>
      <c r="AI2243">
        <v>5.9104799999999997</v>
      </c>
      <c r="AJ2243">
        <v>6.0212500000000002</v>
      </c>
      <c r="AK2243">
        <v>6.1207599999999998</v>
      </c>
      <c r="AL2243">
        <v>6.3448099999999998</v>
      </c>
    </row>
    <row r="2244" spans="1:38" x14ac:dyDescent="0.3">
      <c r="A2244" t="s">
        <v>808</v>
      </c>
      <c r="B2244">
        <v>6</v>
      </c>
      <c r="C2244">
        <v>2005</v>
      </c>
      <c r="D2244">
        <v>1</v>
      </c>
      <c r="E2244">
        <v>1</v>
      </c>
      <c r="F2244">
        <v>1</v>
      </c>
      <c r="G2244" t="s">
        <v>1093</v>
      </c>
      <c r="H2244">
        <v>0</v>
      </c>
      <c r="I2244">
        <v>8.1927300000000005E-3</v>
      </c>
      <c r="J2244">
        <v>4.5186499999999998E-2</v>
      </c>
      <c r="K2244">
        <v>0.13944300000000001</v>
      </c>
      <c r="L2244">
        <v>0.308392</v>
      </c>
      <c r="M2244">
        <v>0.52603599999999995</v>
      </c>
      <c r="N2244">
        <v>0.73426400000000003</v>
      </c>
      <c r="O2244">
        <v>0.88197599999999998</v>
      </c>
      <c r="P2244">
        <v>0.95832899999999999</v>
      </c>
      <c r="Q2244">
        <v>0.98764399999999997</v>
      </c>
      <c r="R2244">
        <v>0.99662799999999996</v>
      </c>
      <c r="S2244">
        <v>0.99904000000000004</v>
      </c>
      <c r="T2244">
        <v>0.99965599999999999</v>
      </c>
      <c r="U2244">
        <v>0.99981500000000001</v>
      </c>
      <c r="V2244">
        <v>0.99985800000000002</v>
      </c>
      <c r="W2244">
        <v>0.99987099999999995</v>
      </c>
      <c r="X2244">
        <v>0.99987400000000004</v>
      </c>
      <c r="Y2244">
        <v>0.99987599999999999</v>
      </c>
      <c r="Z2244">
        <v>0.99987599999999999</v>
      </c>
      <c r="AA2244">
        <v>0.99987599999999999</v>
      </c>
      <c r="AB2244">
        <v>0.99987599999999999</v>
      </c>
      <c r="AC2244">
        <v>0.99987599999999999</v>
      </c>
      <c r="AD2244">
        <v>0.99987599999999999</v>
      </c>
      <c r="AE2244">
        <v>0.99987599999999999</v>
      </c>
      <c r="AF2244">
        <v>0.99987599999999999</v>
      </c>
      <c r="AG2244">
        <v>0.99987599999999999</v>
      </c>
      <c r="AH2244">
        <v>0.99987599999999999</v>
      </c>
      <c r="AI2244">
        <v>0.99987599999999999</v>
      </c>
      <c r="AJ2244">
        <v>0.99987599999999999</v>
      </c>
      <c r="AK2244">
        <v>0.99987599999999999</v>
      </c>
      <c r="AL2244">
        <v>0.99987700000000002</v>
      </c>
    </row>
    <row r="2245" spans="1:38" x14ac:dyDescent="0.3">
      <c r="A2245" t="s">
        <v>810</v>
      </c>
      <c r="B2245">
        <v>6</v>
      </c>
      <c r="C2245">
        <v>2005</v>
      </c>
      <c r="D2245">
        <v>1</v>
      </c>
      <c r="E2245">
        <v>1</v>
      </c>
      <c r="F2245">
        <v>1</v>
      </c>
      <c r="G2245" t="s">
        <v>1094</v>
      </c>
      <c r="H2245">
        <v>1.8754E-2</v>
      </c>
      <c r="I2245">
        <v>7.7080899999999994E-2</v>
      </c>
      <c r="J2245">
        <v>0.18803</v>
      </c>
      <c r="K2245">
        <v>0.33777800000000002</v>
      </c>
      <c r="L2245">
        <v>0.52639899999999995</v>
      </c>
      <c r="M2245">
        <v>0.74613799999999997</v>
      </c>
      <c r="N2245">
        <v>0.98876200000000003</v>
      </c>
      <c r="O2245">
        <v>1.2482899999999999</v>
      </c>
      <c r="P2245">
        <v>1.5241400000000001</v>
      </c>
      <c r="Q2245">
        <v>1.8163100000000001</v>
      </c>
      <c r="R2245">
        <v>2.11965</v>
      </c>
      <c r="S2245">
        <v>2.4267599999999998</v>
      </c>
      <c r="T2245">
        <v>2.7316600000000002</v>
      </c>
      <c r="U2245">
        <v>3.0302899999999999</v>
      </c>
      <c r="V2245">
        <v>3.3198500000000002</v>
      </c>
      <c r="W2245">
        <v>3.59842</v>
      </c>
      <c r="X2245">
        <v>3.8646600000000002</v>
      </c>
      <c r="Y2245">
        <v>4.1177000000000001</v>
      </c>
      <c r="Z2245">
        <v>4.3570399999999996</v>
      </c>
      <c r="AA2245">
        <v>4.5824999999999996</v>
      </c>
      <c r="AB2245">
        <v>4.7940800000000001</v>
      </c>
      <c r="AC2245">
        <v>4.9919500000000001</v>
      </c>
      <c r="AD2245">
        <v>5.1763899999999996</v>
      </c>
      <c r="AE2245">
        <v>5.3477300000000003</v>
      </c>
      <c r="AF2245">
        <v>5.5063500000000003</v>
      </c>
      <c r="AG2245">
        <v>5.6526899999999998</v>
      </c>
      <c r="AH2245">
        <v>5.78721</v>
      </c>
      <c r="AI2245">
        <v>5.91045</v>
      </c>
      <c r="AJ2245">
        <v>6.0212300000000001</v>
      </c>
      <c r="AK2245">
        <v>6.1207500000000001</v>
      </c>
      <c r="AL2245">
        <v>6.3448200000000003</v>
      </c>
    </row>
    <row r="2246" spans="1:38" x14ac:dyDescent="0.3">
      <c r="A2246" t="s">
        <v>806</v>
      </c>
      <c r="B2246" t="s">
        <v>103</v>
      </c>
      <c r="C2246">
        <v>2006</v>
      </c>
      <c r="D2246">
        <v>1</v>
      </c>
      <c r="E2246">
        <v>1</v>
      </c>
      <c r="F2246">
        <v>1</v>
      </c>
      <c r="G2246" t="s">
        <v>1095</v>
      </c>
      <c r="H2246">
        <v>0</v>
      </c>
      <c r="I2246">
        <v>0</v>
      </c>
      <c r="J2246">
        <v>0</v>
      </c>
      <c r="K2246">
        <v>0</v>
      </c>
      <c r="L2246">
        <v>3.2867899999999999E-2</v>
      </c>
      <c r="M2246">
        <v>0.16573599999999999</v>
      </c>
      <c r="N2246">
        <v>0.463362</v>
      </c>
      <c r="O2246">
        <v>0.85394599999999998</v>
      </c>
      <c r="P2246">
        <v>1.2412700000000001</v>
      </c>
      <c r="Q2246">
        <v>1.5986</v>
      </c>
      <c r="R2246">
        <v>1.93425</v>
      </c>
      <c r="S2246">
        <v>2.2574200000000002</v>
      </c>
      <c r="T2246">
        <v>2.57179</v>
      </c>
      <c r="U2246">
        <v>2.8776199999999998</v>
      </c>
      <c r="V2246">
        <v>3.1738200000000001</v>
      </c>
      <c r="W2246">
        <v>3.45905</v>
      </c>
      <c r="X2246">
        <v>3.7321300000000002</v>
      </c>
      <c r="Y2246">
        <v>3.9921799999999998</v>
      </c>
      <c r="Z2246">
        <v>4.2386100000000004</v>
      </c>
      <c r="AA2246">
        <v>4.4711499999999997</v>
      </c>
      <c r="AB2246">
        <v>4.68973</v>
      </c>
      <c r="AC2246">
        <v>4.8944900000000002</v>
      </c>
      <c r="AD2246">
        <v>5.0856399999999997</v>
      </c>
      <c r="AE2246">
        <v>5.2635199999999998</v>
      </c>
      <c r="AF2246">
        <v>5.4284699999999999</v>
      </c>
      <c r="AG2246">
        <v>5.5809100000000003</v>
      </c>
      <c r="AH2246">
        <v>5.7212899999999998</v>
      </c>
      <c r="AI2246">
        <v>5.8501099999999999</v>
      </c>
      <c r="AJ2246">
        <v>5.9679200000000003</v>
      </c>
      <c r="AK2246">
        <v>6.0720400000000003</v>
      </c>
      <c r="AL2246">
        <v>6.3067099999999998</v>
      </c>
    </row>
    <row r="2247" spans="1:38" x14ac:dyDescent="0.3">
      <c r="A2247" t="s">
        <v>808</v>
      </c>
      <c r="B2247">
        <v>1</v>
      </c>
      <c r="C2247">
        <v>2006</v>
      </c>
      <c r="D2247">
        <v>1</v>
      </c>
      <c r="E2247">
        <v>1</v>
      </c>
      <c r="F2247">
        <v>1</v>
      </c>
      <c r="G2247" t="s">
        <v>1096</v>
      </c>
      <c r="H2247">
        <v>0</v>
      </c>
      <c r="I2247">
        <v>3.3128300000000001E-3</v>
      </c>
      <c r="J2247">
        <v>4.8035599999999998E-2</v>
      </c>
      <c r="K2247">
        <v>0.22831399999999999</v>
      </c>
      <c r="L2247">
        <v>0.55937400000000004</v>
      </c>
      <c r="M2247">
        <v>0.84764200000000001</v>
      </c>
      <c r="N2247">
        <v>0.961391</v>
      </c>
      <c r="O2247">
        <v>0.96040499999999995</v>
      </c>
      <c r="P2247">
        <v>0.91160200000000002</v>
      </c>
      <c r="Q2247">
        <v>0.84170299999999998</v>
      </c>
      <c r="R2247">
        <v>0.76340200000000003</v>
      </c>
      <c r="S2247">
        <v>0.68457900000000005</v>
      </c>
      <c r="T2247">
        <v>0.60999300000000001</v>
      </c>
      <c r="U2247">
        <v>0.542134</v>
      </c>
      <c r="V2247">
        <v>0.48196499999999998</v>
      </c>
      <c r="W2247">
        <v>0.42951499999999998</v>
      </c>
      <c r="X2247">
        <v>0.384297</v>
      </c>
      <c r="Y2247">
        <v>0.345582</v>
      </c>
      <c r="Z2247">
        <v>0.31256899999999999</v>
      </c>
      <c r="AA2247">
        <v>0.28447099999999997</v>
      </c>
      <c r="AB2247">
        <v>0.26057200000000003</v>
      </c>
      <c r="AC2247">
        <v>0.240235</v>
      </c>
      <c r="AD2247">
        <v>0.222914</v>
      </c>
      <c r="AE2247">
        <v>0.20814299999999999</v>
      </c>
      <c r="AF2247">
        <v>0.19553100000000001</v>
      </c>
      <c r="AG2247">
        <v>0.184751</v>
      </c>
      <c r="AH2247">
        <v>0.17552599999999999</v>
      </c>
      <c r="AI2247">
        <v>0.167631</v>
      </c>
      <c r="AJ2247">
        <v>0.160278</v>
      </c>
      <c r="AK2247">
        <v>0.153307</v>
      </c>
      <c r="AL2247">
        <v>0.138575</v>
      </c>
    </row>
    <row r="2248" spans="1:38" x14ac:dyDescent="0.3">
      <c r="A2248" t="s">
        <v>810</v>
      </c>
      <c r="B2248">
        <v>1</v>
      </c>
      <c r="C2248">
        <v>2006</v>
      </c>
      <c r="D2248">
        <v>1</v>
      </c>
      <c r="E2248">
        <v>1</v>
      </c>
      <c r="F2248">
        <v>1</v>
      </c>
      <c r="G2248" t="s">
        <v>1097</v>
      </c>
      <c r="H2248">
        <v>3.06524E-2</v>
      </c>
      <c r="I2248">
        <v>9.6751500000000004E-2</v>
      </c>
      <c r="J2248">
        <v>0.209426</v>
      </c>
      <c r="K2248">
        <v>0.35223900000000002</v>
      </c>
      <c r="L2248">
        <v>0.52276500000000004</v>
      </c>
      <c r="M2248">
        <v>0.71741299999999997</v>
      </c>
      <c r="N2248">
        <v>0.94350800000000001</v>
      </c>
      <c r="O2248">
        <v>1.20035</v>
      </c>
      <c r="P2248">
        <v>1.4748000000000001</v>
      </c>
      <c r="Q2248">
        <v>1.75637</v>
      </c>
      <c r="R2248">
        <v>2.0385900000000001</v>
      </c>
      <c r="S2248">
        <v>2.3167200000000001</v>
      </c>
      <c r="T2248">
        <v>2.5870600000000001</v>
      </c>
      <c r="U2248">
        <v>2.8467199999999999</v>
      </c>
      <c r="V2248">
        <v>3.0935800000000002</v>
      </c>
      <c r="W2248">
        <v>3.32613</v>
      </c>
      <c r="X2248">
        <v>3.5434000000000001</v>
      </c>
      <c r="Y2248">
        <v>3.7448899999999998</v>
      </c>
      <c r="Z2248">
        <v>3.9304199999999998</v>
      </c>
      <c r="AA2248">
        <v>4.1001200000000004</v>
      </c>
      <c r="AB2248">
        <v>4.2543499999999996</v>
      </c>
      <c r="AC2248">
        <v>4.3936099999999998</v>
      </c>
      <c r="AD2248">
        <v>4.5185599999999999</v>
      </c>
      <c r="AE2248">
        <v>4.6299200000000003</v>
      </c>
      <c r="AF2248">
        <v>4.7285000000000004</v>
      </c>
      <c r="AG2248">
        <v>4.8151099999999998</v>
      </c>
      <c r="AH2248">
        <v>4.8905799999999999</v>
      </c>
      <c r="AI2248">
        <v>4.9557399999999996</v>
      </c>
      <c r="AJ2248">
        <v>5.02712</v>
      </c>
      <c r="AK2248">
        <v>5.1067400000000003</v>
      </c>
      <c r="AL2248">
        <v>5.2876799999999999</v>
      </c>
    </row>
    <row r="2249" spans="1:38" x14ac:dyDescent="0.3">
      <c r="A2249" t="s">
        <v>808</v>
      </c>
      <c r="B2249">
        <v>2</v>
      </c>
      <c r="C2249">
        <v>2006</v>
      </c>
      <c r="D2249">
        <v>1</v>
      </c>
      <c r="E2249">
        <v>1</v>
      </c>
      <c r="F2249">
        <v>1</v>
      </c>
      <c r="G2249" t="s">
        <v>1098</v>
      </c>
      <c r="H2249">
        <v>0</v>
      </c>
      <c r="I2249" s="2">
        <v>7.8587300000000002E-6</v>
      </c>
      <c r="J2249">
        <v>6.0167700000000001E-4</v>
      </c>
      <c r="K2249">
        <v>1.8467000000000001E-2</v>
      </c>
      <c r="L2249">
        <v>0.18110399999999999</v>
      </c>
      <c r="M2249">
        <v>0.56129600000000002</v>
      </c>
      <c r="N2249">
        <v>0.85687599999999997</v>
      </c>
      <c r="O2249">
        <v>0.96616000000000002</v>
      </c>
      <c r="P2249">
        <v>0.99292499999999995</v>
      </c>
      <c r="Q2249">
        <v>0.99849399999999999</v>
      </c>
      <c r="R2249">
        <v>0.99964699999999995</v>
      </c>
      <c r="S2249">
        <v>0.99990599999999996</v>
      </c>
      <c r="T2249">
        <v>0.99997100000000005</v>
      </c>
      <c r="U2249">
        <v>0.99999000000000005</v>
      </c>
      <c r="V2249">
        <v>0.999996</v>
      </c>
      <c r="W2249">
        <v>0.99999800000000005</v>
      </c>
      <c r="X2249">
        <v>0.99999899999999997</v>
      </c>
      <c r="Y2249">
        <v>1</v>
      </c>
      <c r="Z2249">
        <v>1</v>
      </c>
      <c r="AA2249">
        <v>1</v>
      </c>
      <c r="AB2249">
        <v>1</v>
      </c>
      <c r="AC2249">
        <v>1</v>
      </c>
      <c r="AD2249">
        <v>1</v>
      </c>
      <c r="AE2249">
        <v>1</v>
      </c>
      <c r="AF2249">
        <v>1</v>
      </c>
      <c r="AG2249">
        <v>1</v>
      </c>
      <c r="AH2249">
        <v>1</v>
      </c>
      <c r="AI2249">
        <v>1</v>
      </c>
      <c r="AJ2249">
        <v>1</v>
      </c>
      <c r="AK2249">
        <v>1</v>
      </c>
      <c r="AL2249">
        <v>1</v>
      </c>
    </row>
    <row r="2250" spans="1:38" x14ac:dyDescent="0.3">
      <c r="A2250" t="s">
        <v>810</v>
      </c>
      <c r="B2250">
        <v>2</v>
      </c>
      <c r="C2250">
        <v>2006</v>
      </c>
      <c r="D2250">
        <v>1</v>
      </c>
      <c r="E2250">
        <v>1</v>
      </c>
      <c r="F2250">
        <v>1</v>
      </c>
      <c r="G2250" t="s">
        <v>1099</v>
      </c>
      <c r="H2250">
        <v>3.3720800000000002E-2</v>
      </c>
      <c r="I2250">
        <v>0.121296</v>
      </c>
      <c r="J2250">
        <v>0.28170099999999998</v>
      </c>
      <c r="K2250">
        <v>0.46624500000000002</v>
      </c>
      <c r="L2250">
        <v>0.62582499999999996</v>
      </c>
      <c r="M2250">
        <v>0.78459199999999996</v>
      </c>
      <c r="N2250">
        <v>0.98081700000000005</v>
      </c>
      <c r="O2250">
        <v>1.22654</v>
      </c>
      <c r="P2250">
        <v>1.5083899999999999</v>
      </c>
      <c r="Q2250">
        <v>1.80887</v>
      </c>
      <c r="R2250">
        <v>2.1168499999999999</v>
      </c>
      <c r="S2250">
        <v>2.4258099999999998</v>
      </c>
      <c r="T2250">
        <v>2.7313499999999999</v>
      </c>
      <c r="U2250">
        <v>3.0301800000000001</v>
      </c>
      <c r="V2250">
        <v>3.3198099999999999</v>
      </c>
      <c r="W2250">
        <v>3.5984099999999999</v>
      </c>
      <c r="X2250">
        <v>3.8646500000000001</v>
      </c>
      <c r="Y2250">
        <v>4.1176899999999996</v>
      </c>
      <c r="Z2250">
        <v>4.3570399999999996</v>
      </c>
      <c r="AA2250">
        <v>4.5824999999999996</v>
      </c>
      <c r="AB2250">
        <v>4.7940800000000001</v>
      </c>
      <c r="AC2250">
        <v>4.9919500000000001</v>
      </c>
      <c r="AD2250">
        <v>5.1763899999999996</v>
      </c>
      <c r="AE2250">
        <v>5.3477300000000003</v>
      </c>
      <c r="AF2250">
        <v>5.5063500000000003</v>
      </c>
      <c r="AG2250">
        <v>5.6526899999999998</v>
      </c>
      <c r="AH2250">
        <v>5.78721</v>
      </c>
      <c r="AI2250">
        <v>5.91045</v>
      </c>
      <c r="AJ2250">
        <v>6.0212300000000001</v>
      </c>
      <c r="AK2250">
        <v>6.1207500000000001</v>
      </c>
      <c r="AL2250">
        <v>6.3448200000000003</v>
      </c>
    </row>
    <row r="2251" spans="1:38" x14ac:dyDescent="0.3">
      <c r="A2251" t="s">
        <v>808</v>
      </c>
      <c r="B2251">
        <v>3</v>
      </c>
      <c r="C2251">
        <v>2006</v>
      </c>
      <c r="D2251">
        <v>1</v>
      </c>
      <c r="E2251">
        <v>1</v>
      </c>
      <c r="F2251">
        <v>1</v>
      </c>
      <c r="G2251" t="s">
        <v>1100</v>
      </c>
      <c r="H2251">
        <v>0</v>
      </c>
      <c r="I2251" s="2">
        <v>8.8442700000000004E-8</v>
      </c>
      <c r="J2251" s="2">
        <v>1.22943E-5</v>
      </c>
      <c r="K2251">
        <v>7.83664E-4</v>
      </c>
      <c r="L2251">
        <v>2.2161299999999998E-2</v>
      </c>
      <c r="M2251">
        <v>0.18355299999999999</v>
      </c>
      <c r="N2251">
        <v>0.53240299999999996</v>
      </c>
      <c r="O2251">
        <v>0.82188499999999998</v>
      </c>
      <c r="P2251">
        <v>0.94855699999999998</v>
      </c>
      <c r="Q2251">
        <v>0.98688699999999996</v>
      </c>
      <c r="R2251">
        <v>0.99668999999999996</v>
      </c>
      <c r="S2251">
        <v>0.99911000000000005</v>
      </c>
      <c r="T2251">
        <v>0.99973500000000004</v>
      </c>
      <c r="U2251">
        <v>0.99991099999999999</v>
      </c>
      <c r="V2251">
        <v>0.99996600000000002</v>
      </c>
      <c r="W2251">
        <v>0.99998500000000001</v>
      </c>
      <c r="X2251">
        <v>0.99999300000000002</v>
      </c>
      <c r="Y2251">
        <v>0.999996</v>
      </c>
      <c r="Z2251">
        <v>0.99999800000000005</v>
      </c>
      <c r="AA2251">
        <v>0.99999899999999997</v>
      </c>
      <c r="AB2251">
        <v>0.99999899999999997</v>
      </c>
      <c r="AC2251">
        <v>0.99999899999999997</v>
      </c>
      <c r="AD2251">
        <v>0.99999899999999997</v>
      </c>
      <c r="AE2251">
        <v>0.99999899999999997</v>
      </c>
      <c r="AF2251">
        <v>0.99999899999999997</v>
      </c>
      <c r="AG2251">
        <v>0.99999899999999997</v>
      </c>
      <c r="AH2251">
        <v>0.99999899999999997</v>
      </c>
      <c r="AI2251">
        <v>0.99999899999999997</v>
      </c>
      <c r="AJ2251">
        <v>0.99999899999999997</v>
      </c>
      <c r="AK2251">
        <v>1</v>
      </c>
      <c r="AL2251">
        <v>1</v>
      </c>
    </row>
    <row r="2252" spans="1:38" x14ac:dyDescent="0.3">
      <c r="A2252" t="s">
        <v>810</v>
      </c>
      <c r="B2252">
        <v>3</v>
      </c>
      <c r="C2252">
        <v>2006</v>
      </c>
      <c r="D2252">
        <v>1</v>
      </c>
      <c r="E2252">
        <v>1</v>
      </c>
      <c r="F2252">
        <v>1</v>
      </c>
      <c r="G2252" t="s">
        <v>1101</v>
      </c>
      <c r="H2252">
        <v>3.8933599999999999E-2</v>
      </c>
      <c r="I2252">
        <v>0.133521</v>
      </c>
      <c r="J2252">
        <v>0.30696800000000002</v>
      </c>
      <c r="K2252">
        <v>0.53575499999999998</v>
      </c>
      <c r="L2252">
        <v>0.74839199999999995</v>
      </c>
      <c r="M2252">
        <v>0.91515100000000005</v>
      </c>
      <c r="N2252">
        <v>1.08142</v>
      </c>
      <c r="O2252">
        <v>1.2836099999999999</v>
      </c>
      <c r="P2252">
        <v>1.5329200000000001</v>
      </c>
      <c r="Q2252">
        <v>1.81759</v>
      </c>
      <c r="R2252">
        <v>2.11971</v>
      </c>
      <c r="S2252">
        <v>2.4267599999999998</v>
      </c>
      <c r="T2252">
        <v>2.7316799999999999</v>
      </c>
      <c r="U2252">
        <v>3.0303100000000001</v>
      </c>
      <c r="V2252">
        <v>3.3198699999999999</v>
      </c>
      <c r="W2252">
        <v>3.59843</v>
      </c>
      <c r="X2252">
        <v>3.8646699999999998</v>
      </c>
      <c r="Y2252">
        <v>4.1177000000000001</v>
      </c>
      <c r="Z2252">
        <v>4.3570500000000001</v>
      </c>
      <c r="AA2252">
        <v>4.5824999999999996</v>
      </c>
      <c r="AB2252">
        <v>4.7940800000000001</v>
      </c>
      <c r="AC2252">
        <v>4.9919500000000001</v>
      </c>
      <c r="AD2252">
        <v>5.1763899999999996</v>
      </c>
      <c r="AE2252">
        <v>5.3477300000000003</v>
      </c>
      <c r="AF2252">
        <v>5.5063500000000003</v>
      </c>
      <c r="AG2252">
        <v>5.6526899999999998</v>
      </c>
      <c r="AH2252">
        <v>5.78721</v>
      </c>
      <c r="AI2252">
        <v>5.91045</v>
      </c>
      <c r="AJ2252">
        <v>6.0212399999999997</v>
      </c>
      <c r="AK2252">
        <v>6.1207500000000001</v>
      </c>
      <c r="AL2252">
        <v>6.3448200000000003</v>
      </c>
    </row>
    <row r="2253" spans="1:38" x14ac:dyDescent="0.3">
      <c r="A2253" t="s">
        <v>808</v>
      </c>
      <c r="B2253">
        <v>4</v>
      </c>
      <c r="C2253">
        <v>2006</v>
      </c>
      <c r="D2253">
        <v>1</v>
      </c>
      <c r="E2253">
        <v>1</v>
      </c>
      <c r="F2253">
        <v>1</v>
      </c>
      <c r="G2253" t="s">
        <v>1102</v>
      </c>
      <c r="H2253">
        <v>0</v>
      </c>
      <c r="I2253">
        <v>1.4546E-2</v>
      </c>
      <c r="J2253">
        <v>5.2434099999999997E-2</v>
      </c>
      <c r="K2253">
        <v>0.12701999999999999</v>
      </c>
      <c r="L2253">
        <v>0.246392</v>
      </c>
      <c r="M2253">
        <v>0.40070499999999998</v>
      </c>
      <c r="N2253">
        <v>0.56703700000000001</v>
      </c>
      <c r="O2253">
        <v>0.719503</v>
      </c>
      <c r="P2253">
        <v>0.838924</v>
      </c>
      <c r="Q2253">
        <v>0.91817899999999997</v>
      </c>
      <c r="R2253">
        <v>0.96258500000000002</v>
      </c>
      <c r="S2253">
        <v>0.98403700000000005</v>
      </c>
      <c r="T2253">
        <v>0.99336599999999997</v>
      </c>
      <c r="U2253">
        <v>0.99720600000000004</v>
      </c>
      <c r="V2253">
        <v>0.99876799999999999</v>
      </c>
      <c r="W2253">
        <v>0.999417</v>
      </c>
      <c r="X2253">
        <v>0.99969799999999998</v>
      </c>
      <c r="Y2253">
        <v>0.99982499999999996</v>
      </c>
      <c r="Z2253">
        <v>0.99988600000000005</v>
      </c>
      <c r="AA2253">
        <v>0.99991600000000003</v>
      </c>
      <c r="AB2253">
        <v>0.99993100000000001</v>
      </c>
      <c r="AC2253">
        <v>0.99993900000000002</v>
      </c>
      <c r="AD2253">
        <v>0.999942</v>
      </c>
      <c r="AE2253">
        <v>0.99994300000000003</v>
      </c>
      <c r="AF2253">
        <v>0.999942</v>
      </c>
      <c r="AG2253">
        <v>0.99994099999999997</v>
      </c>
      <c r="AH2253">
        <v>0.99993900000000002</v>
      </c>
      <c r="AI2253">
        <v>0.99993699999999996</v>
      </c>
      <c r="AJ2253">
        <v>0.99993600000000005</v>
      </c>
      <c r="AK2253">
        <v>0.99993799999999999</v>
      </c>
      <c r="AL2253">
        <v>0.99993900000000002</v>
      </c>
    </row>
    <row r="2254" spans="1:38" x14ac:dyDescent="0.3">
      <c r="A2254" t="s">
        <v>810</v>
      </c>
      <c r="B2254">
        <v>4</v>
      </c>
      <c r="C2254">
        <v>2006</v>
      </c>
      <c r="D2254">
        <v>1</v>
      </c>
      <c r="E2254">
        <v>1</v>
      </c>
      <c r="F2254">
        <v>1</v>
      </c>
      <c r="G2254" t="s">
        <v>1103</v>
      </c>
      <c r="H2254">
        <v>1.5474399999999999E-2</v>
      </c>
      <c r="I2254">
        <v>6.9767399999999993E-2</v>
      </c>
      <c r="J2254">
        <v>0.17798900000000001</v>
      </c>
      <c r="K2254">
        <v>0.32710400000000001</v>
      </c>
      <c r="L2254">
        <v>0.518293</v>
      </c>
      <c r="M2254">
        <v>0.74444600000000005</v>
      </c>
      <c r="N2254">
        <v>0.99751900000000004</v>
      </c>
      <c r="O2254">
        <v>1.2695000000000001</v>
      </c>
      <c r="P2254">
        <v>1.5532699999999999</v>
      </c>
      <c r="Q2254">
        <v>1.84406</v>
      </c>
      <c r="R2254">
        <v>2.1398999999999999</v>
      </c>
      <c r="S2254">
        <v>2.43912</v>
      </c>
      <c r="T2254">
        <v>2.73847</v>
      </c>
      <c r="U2254">
        <v>3.0338799999999999</v>
      </c>
      <c r="V2254">
        <v>3.3217500000000002</v>
      </c>
      <c r="W2254">
        <v>3.5994600000000001</v>
      </c>
      <c r="X2254">
        <v>3.8652500000000001</v>
      </c>
      <c r="Y2254">
        <v>4.1180500000000002</v>
      </c>
      <c r="Z2254">
        <v>4.3572699999999998</v>
      </c>
      <c r="AA2254">
        <v>4.5826500000000001</v>
      </c>
      <c r="AB2254">
        <v>4.7941799999999999</v>
      </c>
      <c r="AC2254">
        <v>4.9920299999999997</v>
      </c>
      <c r="AD2254">
        <v>5.17645</v>
      </c>
      <c r="AE2254">
        <v>5.3477699999999997</v>
      </c>
      <c r="AF2254">
        <v>5.5063899999999997</v>
      </c>
      <c r="AG2254">
        <v>5.6527200000000004</v>
      </c>
      <c r="AH2254">
        <v>5.7872399999999997</v>
      </c>
      <c r="AI2254">
        <v>5.9104799999999997</v>
      </c>
      <c r="AJ2254">
        <v>6.0212500000000002</v>
      </c>
      <c r="AK2254">
        <v>6.1207599999999998</v>
      </c>
      <c r="AL2254">
        <v>6.3448099999999998</v>
      </c>
    </row>
    <row r="2255" spans="1:38" x14ac:dyDescent="0.3">
      <c r="A2255" t="s">
        <v>808</v>
      </c>
      <c r="B2255">
        <v>5</v>
      </c>
      <c r="C2255">
        <v>2006</v>
      </c>
      <c r="D2255">
        <v>1</v>
      </c>
      <c r="E2255">
        <v>1</v>
      </c>
      <c r="F2255">
        <v>1</v>
      </c>
      <c r="G2255" t="s">
        <v>1104</v>
      </c>
      <c r="H2255">
        <v>0</v>
      </c>
      <c r="I2255">
        <v>1.4546E-2</v>
      </c>
      <c r="J2255">
        <v>5.2434099999999997E-2</v>
      </c>
      <c r="K2255">
        <v>0.12701999999999999</v>
      </c>
      <c r="L2255">
        <v>0.246392</v>
      </c>
      <c r="M2255">
        <v>0.40070499999999998</v>
      </c>
      <c r="N2255">
        <v>0.56703700000000001</v>
      </c>
      <c r="O2255">
        <v>0.719503</v>
      </c>
      <c r="P2255">
        <v>0.838924</v>
      </c>
      <c r="Q2255">
        <v>0.91817899999999997</v>
      </c>
      <c r="R2255">
        <v>0.96258500000000002</v>
      </c>
      <c r="S2255">
        <v>0.98403700000000005</v>
      </c>
      <c r="T2255">
        <v>0.99336599999999997</v>
      </c>
      <c r="U2255">
        <v>0.99720600000000004</v>
      </c>
      <c r="V2255">
        <v>0.99876799999999999</v>
      </c>
      <c r="W2255">
        <v>0.999417</v>
      </c>
      <c r="X2255">
        <v>0.99969799999999998</v>
      </c>
      <c r="Y2255">
        <v>0.99982499999999996</v>
      </c>
      <c r="Z2255">
        <v>0.99988600000000005</v>
      </c>
      <c r="AA2255">
        <v>0.99991600000000003</v>
      </c>
      <c r="AB2255">
        <v>0.99993100000000001</v>
      </c>
      <c r="AC2255">
        <v>0.99993900000000002</v>
      </c>
      <c r="AD2255">
        <v>0.999942</v>
      </c>
      <c r="AE2255">
        <v>0.99994300000000003</v>
      </c>
      <c r="AF2255">
        <v>0.999942</v>
      </c>
      <c r="AG2255">
        <v>0.99994099999999997</v>
      </c>
      <c r="AH2255">
        <v>0.99993900000000002</v>
      </c>
      <c r="AI2255">
        <v>0.99993699999999996</v>
      </c>
      <c r="AJ2255">
        <v>0.99993600000000005</v>
      </c>
      <c r="AK2255">
        <v>0.99993799999999999</v>
      </c>
      <c r="AL2255">
        <v>0.99993900000000002</v>
      </c>
    </row>
    <row r="2256" spans="1:38" x14ac:dyDescent="0.3">
      <c r="A2256" t="s">
        <v>810</v>
      </c>
      <c r="B2256">
        <v>5</v>
      </c>
      <c r="C2256">
        <v>2006</v>
      </c>
      <c r="D2256">
        <v>1</v>
      </c>
      <c r="E2256">
        <v>1</v>
      </c>
      <c r="F2256">
        <v>1</v>
      </c>
      <c r="G2256" t="s">
        <v>1105</v>
      </c>
      <c r="H2256">
        <v>1.5474399999999999E-2</v>
      </c>
      <c r="I2256">
        <v>6.9767399999999993E-2</v>
      </c>
      <c r="J2256">
        <v>0.17798900000000001</v>
      </c>
      <c r="K2256">
        <v>0.32710400000000001</v>
      </c>
      <c r="L2256">
        <v>0.518293</v>
      </c>
      <c r="M2256">
        <v>0.74444600000000005</v>
      </c>
      <c r="N2256">
        <v>0.99751900000000004</v>
      </c>
      <c r="O2256">
        <v>1.2695000000000001</v>
      </c>
      <c r="P2256">
        <v>1.5532699999999999</v>
      </c>
      <c r="Q2256">
        <v>1.84406</v>
      </c>
      <c r="R2256">
        <v>2.1398999999999999</v>
      </c>
      <c r="S2256">
        <v>2.43912</v>
      </c>
      <c r="T2256">
        <v>2.73847</v>
      </c>
      <c r="U2256">
        <v>3.0338799999999999</v>
      </c>
      <c r="V2256">
        <v>3.3217500000000002</v>
      </c>
      <c r="W2256">
        <v>3.5994600000000001</v>
      </c>
      <c r="X2256">
        <v>3.8652500000000001</v>
      </c>
      <c r="Y2256">
        <v>4.1180500000000002</v>
      </c>
      <c r="Z2256">
        <v>4.3572699999999998</v>
      </c>
      <c r="AA2256">
        <v>4.5826500000000001</v>
      </c>
      <c r="AB2256">
        <v>4.7941799999999999</v>
      </c>
      <c r="AC2256">
        <v>4.9920299999999997</v>
      </c>
      <c r="AD2256">
        <v>5.17645</v>
      </c>
      <c r="AE2256">
        <v>5.3477699999999997</v>
      </c>
      <c r="AF2256">
        <v>5.5063899999999997</v>
      </c>
      <c r="AG2256">
        <v>5.6527200000000004</v>
      </c>
      <c r="AH2256">
        <v>5.7872399999999997</v>
      </c>
      <c r="AI2256">
        <v>5.9104799999999997</v>
      </c>
      <c r="AJ2256">
        <v>6.0212500000000002</v>
      </c>
      <c r="AK2256">
        <v>6.1207599999999998</v>
      </c>
      <c r="AL2256">
        <v>6.3448099999999998</v>
      </c>
    </row>
    <row r="2257" spans="1:38" x14ac:dyDescent="0.3">
      <c r="A2257" t="s">
        <v>808</v>
      </c>
      <c r="B2257">
        <v>6</v>
      </c>
      <c r="C2257">
        <v>2006</v>
      </c>
      <c r="D2257">
        <v>1</v>
      </c>
      <c r="E2257">
        <v>1</v>
      </c>
      <c r="F2257">
        <v>1</v>
      </c>
      <c r="G2257" t="s">
        <v>1106</v>
      </c>
      <c r="H2257">
        <v>0</v>
      </c>
      <c r="I2257">
        <v>8.1927300000000005E-3</v>
      </c>
      <c r="J2257">
        <v>4.5186499999999998E-2</v>
      </c>
      <c r="K2257">
        <v>0.13944300000000001</v>
      </c>
      <c r="L2257">
        <v>0.308392</v>
      </c>
      <c r="M2257">
        <v>0.52603599999999995</v>
      </c>
      <c r="N2257">
        <v>0.73426400000000003</v>
      </c>
      <c r="O2257">
        <v>0.88197599999999998</v>
      </c>
      <c r="P2257">
        <v>0.95832899999999999</v>
      </c>
      <c r="Q2257">
        <v>0.98764399999999997</v>
      </c>
      <c r="R2257">
        <v>0.99662799999999996</v>
      </c>
      <c r="S2257">
        <v>0.99904000000000004</v>
      </c>
      <c r="T2257">
        <v>0.99965599999999999</v>
      </c>
      <c r="U2257">
        <v>0.99981500000000001</v>
      </c>
      <c r="V2257">
        <v>0.99985800000000002</v>
      </c>
      <c r="W2257">
        <v>0.99987099999999995</v>
      </c>
      <c r="X2257">
        <v>0.99987400000000004</v>
      </c>
      <c r="Y2257">
        <v>0.99987599999999999</v>
      </c>
      <c r="Z2257">
        <v>0.99987599999999999</v>
      </c>
      <c r="AA2257">
        <v>0.99987599999999999</v>
      </c>
      <c r="AB2257">
        <v>0.99987599999999999</v>
      </c>
      <c r="AC2257">
        <v>0.99987599999999999</v>
      </c>
      <c r="AD2257">
        <v>0.99987599999999999</v>
      </c>
      <c r="AE2257">
        <v>0.99987599999999999</v>
      </c>
      <c r="AF2257">
        <v>0.99987599999999999</v>
      </c>
      <c r="AG2257">
        <v>0.99987599999999999</v>
      </c>
      <c r="AH2257">
        <v>0.99987599999999999</v>
      </c>
      <c r="AI2257">
        <v>0.99987599999999999</v>
      </c>
      <c r="AJ2257">
        <v>0.99987599999999999</v>
      </c>
      <c r="AK2257">
        <v>0.99987599999999999</v>
      </c>
      <c r="AL2257">
        <v>0.99987700000000002</v>
      </c>
    </row>
    <row r="2258" spans="1:38" x14ac:dyDescent="0.3">
      <c r="A2258" t="s">
        <v>810</v>
      </c>
      <c r="B2258">
        <v>6</v>
      </c>
      <c r="C2258">
        <v>2006</v>
      </c>
      <c r="D2258">
        <v>1</v>
      </c>
      <c r="E2258">
        <v>1</v>
      </c>
      <c r="F2258">
        <v>1</v>
      </c>
      <c r="G2258" t="s">
        <v>1107</v>
      </c>
      <c r="H2258">
        <v>1.8754E-2</v>
      </c>
      <c r="I2258">
        <v>7.7080899999999994E-2</v>
      </c>
      <c r="J2258">
        <v>0.18803</v>
      </c>
      <c r="K2258">
        <v>0.33777800000000002</v>
      </c>
      <c r="L2258">
        <v>0.52639899999999995</v>
      </c>
      <c r="M2258">
        <v>0.74613799999999997</v>
      </c>
      <c r="N2258">
        <v>0.98876200000000003</v>
      </c>
      <c r="O2258">
        <v>1.2482899999999999</v>
      </c>
      <c r="P2258">
        <v>1.5241400000000001</v>
      </c>
      <c r="Q2258">
        <v>1.8163100000000001</v>
      </c>
      <c r="R2258">
        <v>2.11965</v>
      </c>
      <c r="S2258">
        <v>2.4267599999999998</v>
      </c>
      <c r="T2258">
        <v>2.7316600000000002</v>
      </c>
      <c r="U2258">
        <v>3.0302899999999999</v>
      </c>
      <c r="V2258">
        <v>3.3198500000000002</v>
      </c>
      <c r="W2258">
        <v>3.59842</v>
      </c>
      <c r="X2258">
        <v>3.8646600000000002</v>
      </c>
      <c r="Y2258">
        <v>4.1177000000000001</v>
      </c>
      <c r="Z2258">
        <v>4.3570399999999996</v>
      </c>
      <c r="AA2258">
        <v>4.5824999999999996</v>
      </c>
      <c r="AB2258">
        <v>4.7940800000000001</v>
      </c>
      <c r="AC2258">
        <v>4.9919500000000001</v>
      </c>
      <c r="AD2258">
        <v>5.1763899999999996</v>
      </c>
      <c r="AE2258">
        <v>5.3477300000000003</v>
      </c>
      <c r="AF2258">
        <v>5.5063500000000003</v>
      </c>
      <c r="AG2258">
        <v>5.6526899999999998</v>
      </c>
      <c r="AH2258">
        <v>5.78721</v>
      </c>
      <c r="AI2258">
        <v>5.91045</v>
      </c>
      <c r="AJ2258">
        <v>6.0212300000000001</v>
      </c>
      <c r="AK2258">
        <v>6.1207500000000001</v>
      </c>
      <c r="AL2258">
        <v>6.3448200000000003</v>
      </c>
    </row>
    <row r="2259" spans="1:38" x14ac:dyDescent="0.3">
      <c r="A2259" t="s">
        <v>806</v>
      </c>
      <c r="B2259" t="s">
        <v>103</v>
      </c>
      <c r="C2259">
        <v>2007</v>
      </c>
      <c r="D2259">
        <v>1</v>
      </c>
      <c r="E2259">
        <v>1</v>
      </c>
      <c r="F2259">
        <v>1</v>
      </c>
      <c r="G2259" t="s">
        <v>1108</v>
      </c>
      <c r="H2259">
        <v>0</v>
      </c>
      <c r="I2259">
        <v>0</v>
      </c>
      <c r="J2259">
        <v>0</v>
      </c>
      <c r="K2259">
        <v>0</v>
      </c>
      <c r="L2259">
        <v>3.2867899999999999E-2</v>
      </c>
      <c r="M2259">
        <v>0.16573599999999999</v>
      </c>
      <c r="N2259">
        <v>0.463362</v>
      </c>
      <c r="O2259">
        <v>0.85394599999999998</v>
      </c>
      <c r="P2259">
        <v>1.2412700000000001</v>
      </c>
      <c r="Q2259">
        <v>1.5986</v>
      </c>
      <c r="R2259">
        <v>1.93425</v>
      </c>
      <c r="S2259">
        <v>2.2574200000000002</v>
      </c>
      <c r="T2259">
        <v>2.57179</v>
      </c>
      <c r="U2259">
        <v>2.8776199999999998</v>
      </c>
      <c r="V2259">
        <v>3.1738200000000001</v>
      </c>
      <c r="W2259">
        <v>3.45905</v>
      </c>
      <c r="X2259">
        <v>3.7321300000000002</v>
      </c>
      <c r="Y2259">
        <v>3.9921799999999998</v>
      </c>
      <c r="Z2259">
        <v>4.2386100000000004</v>
      </c>
      <c r="AA2259">
        <v>4.4711499999999997</v>
      </c>
      <c r="AB2259">
        <v>4.68973</v>
      </c>
      <c r="AC2259">
        <v>4.8944900000000002</v>
      </c>
      <c r="AD2259">
        <v>5.0856399999999997</v>
      </c>
      <c r="AE2259">
        <v>5.2635199999999998</v>
      </c>
      <c r="AF2259">
        <v>5.4284699999999999</v>
      </c>
      <c r="AG2259">
        <v>5.5809100000000003</v>
      </c>
      <c r="AH2259">
        <v>5.7212899999999998</v>
      </c>
      <c r="AI2259">
        <v>5.8501099999999999</v>
      </c>
      <c r="AJ2259">
        <v>5.9679200000000003</v>
      </c>
      <c r="AK2259">
        <v>6.0720400000000003</v>
      </c>
      <c r="AL2259">
        <v>6.3067099999999998</v>
      </c>
    </row>
    <row r="2260" spans="1:38" x14ac:dyDescent="0.3">
      <c r="A2260" t="s">
        <v>808</v>
      </c>
      <c r="B2260">
        <v>1</v>
      </c>
      <c r="C2260">
        <v>2007</v>
      </c>
      <c r="D2260">
        <v>1</v>
      </c>
      <c r="E2260">
        <v>1</v>
      </c>
      <c r="F2260">
        <v>1</v>
      </c>
      <c r="G2260" t="s">
        <v>1109</v>
      </c>
      <c r="H2260">
        <v>0</v>
      </c>
      <c r="I2260">
        <v>3.3128300000000001E-3</v>
      </c>
      <c r="J2260">
        <v>4.8035599999999998E-2</v>
      </c>
      <c r="K2260">
        <v>0.22831399999999999</v>
      </c>
      <c r="L2260">
        <v>0.55937400000000004</v>
      </c>
      <c r="M2260">
        <v>0.84764200000000001</v>
      </c>
      <c r="N2260">
        <v>0.961391</v>
      </c>
      <c r="O2260">
        <v>0.96040499999999995</v>
      </c>
      <c r="P2260">
        <v>0.91160200000000002</v>
      </c>
      <c r="Q2260">
        <v>0.84170299999999998</v>
      </c>
      <c r="R2260">
        <v>0.76340200000000003</v>
      </c>
      <c r="S2260">
        <v>0.68457900000000005</v>
      </c>
      <c r="T2260">
        <v>0.60999300000000001</v>
      </c>
      <c r="U2260">
        <v>0.542134</v>
      </c>
      <c r="V2260">
        <v>0.48196499999999998</v>
      </c>
      <c r="W2260">
        <v>0.42951499999999998</v>
      </c>
      <c r="X2260">
        <v>0.384297</v>
      </c>
      <c r="Y2260">
        <v>0.345582</v>
      </c>
      <c r="Z2260">
        <v>0.31256899999999999</v>
      </c>
      <c r="AA2260">
        <v>0.28447099999999997</v>
      </c>
      <c r="AB2260">
        <v>0.26057200000000003</v>
      </c>
      <c r="AC2260">
        <v>0.240235</v>
      </c>
      <c r="AD2260">
        <v>0.222914</v>
      </c>
      <c r="AE2260">
        <v>0.20814299999999999</v>
      </c>
      <c r="AF2260">
        <v>0.19553100000000001</v>
      </c>
      <c r="AG2260">
        <v>0.184751</v>
      </c>
      <c r="AH2260">
        <v>0.17552599999999999</v>
      </c>
      <c r="AI2260">
        <v>0.167631</v>
      </c>
      <c r="AJ2260">
        <v>0.160278</v>
      </c>
      <c r="AK2260">
        <v>0.153307</v>
      </c>
      <c r="AL2260">
        <v>0.138575</v>
      </c>
    </row>
    <row r="2261" spans="1:38" x14ac:dyDescent="0.3">
      <c r="A2261" t="s">
        <v>810</v>
      </c>
      <c r="B2261">
        <v>1</v>
      </c>
      <c r="C2261">
        <v>2007</v>
      </c>
      <c r="D2261">
        <v>1</v>
      </c>
      <c r="E2261">
        <v>1</v>
      </c>
      <c r="F2261">
        <v>1</v>
      </c>
      <c r="G2261" t="s">
        <v>1110</v>
      </c>
      <c r="H2261">
        <v>3.06524E-2</v>
      </c>
      <c r="I2261">
        <v>9.6751500000000004E-2</v>
      </c>
      <c r="J2261">
        <v>0.209426</v>
      </c>
      <c r="K2261">
        <v>0.35223900000000002</v>
      </c>
      <c r="L2261">
        <v>0.52276500000000004</v>
      </c>
      <c r="M2261">
        <v>0.71741299999999997</v>
      </c>
      <c r="N2261">
        <v>0.94350800000000001</v>
      </c>
      <c r="O2261">
        <v>1.20035</v>
      </c>
      <c r="P2261">
        <v>1.4748000000000001</v>
      </c>
      <c r="Q2261">
        <v>1.75637</v>
      </c>
      <c r="R2261">
        <v>2.0385900000000001</v>
      </c>
      <c r="S2261">
        <v>2.3167200000000001</v>
      </c>
      <c r="T2261">
        <v>2.5870600000000001</v>
      </c>
      <c r="U2261">
        <v>2.8467199999999999</v>
      </c>
      <c r="V2261">
        <v>3.0935800000000002</v>
      </c>
      <c r="W2261">
        <v>3.32613</v>
      </c>
      <c r="X2261">
        <v>3.5434000000000001</v>
      </c>
      <c r="Y2261">
        <v>3.7448899999999998</v>
      </c>
      <c r="Z2261">
        <v>3.9304199999999998</v>
      </c>
      <c r="AA2261">
        <v>4.1001200000000004</v>
      </c>
      <c r="AB2261">
        <v>4.2543499999999996</v>
      </c>
      <c r="AC2261">
        <v>4.3936099999999998</v>
      </c>
      <c r="AD2261">
        <v>4.5185599999999999</v>
      </c>
      <c r="AE2261">
        <v>4.6299200000000003</v>
      </c>
      <c r="AF2261">
        <v>4.7285000000000004</v>
      </c>
      <c r="AG2261">
        <v>4.8151099999999998</v>
      </c>
      <c r="AH2261">
        <v>4.8905799999999999</v>
      </c>
      <c r="AI2261">
        <v>4.9557399999999996</v>
      </c>
      <c r="AJ2261">
        <v>5.02712</v>
      </c>
      <c r="AK2261">
        <v>5.1067400000000003</v>
      </c>
      <c r="AL2261">
        <v>5.2876799999999999</v>
      </c>
    </row>
    <row r="2262" spans="1:38" x14ac:dyDescent="0.3">
      <c r="A2262" t="s">
        <v>808</v>
      </c>
      <c r="B2262">
        <v>2</v>
      </c>
      <c r="C2262">
        <v>2007</v>
      </c>
      <c r="D2262">
        <v>1</v>
      </c>
      <c r="E2262">
        <v>1</v>
      </c>
      <c r="F2262">
        <v>1</v>
      </c>
      <c r="G2262" t="s">
        <v>1111</v>
      </c>
      <c r="H2262">
        <v>0</v>
      </c>
      <c r="I2262" s="2">
        <v>7.8587300000000002E-6</v>
      </c>
      <c r="J2262">
        <v>6.0167700000000001E-4</v>
      </c>
      <c r="K2262">
        <v>1.8467000000000001E-2</v>
      </c>
      <c r="L2262">
        <v>0.18110399999999999</v>
      </c>
      <c r="M2262">
        <v>0.56129600000000002</v>
      </c>
      <c r="N2262">
        <v>0.85687599999999997</v>
      </c>
      <c r="O2262">
        <v>0.96616000000000002</v>
      </c>
      <c r="P2262">
        <v>0.99292499999999995</v>
      </c>
      <c r="Q2262">
        <v>0.99849399999999999</v>
      </c>
      <c r="R2262">
        <v>0.99964699999999995</v>
      </c>
      <c r="S2262">
        <v>0.99990599999999996</v>
      </c>
      <c r="T2262">
        <v>0.99997100000000005</v>
      </c>
      <c r="U2262">
        <v>0.99999000000000005</v>
      </c>
      <c r="V2262">
        <v>0.999996</v>
      </c>
      <c r="W2262">
        <v>0.99999800000000005</v>
      </c>
      <c r="X2262">
        <v>0.99999899999999997</v>
      </c>
      <c r="Y2262">
        <v>1</v>
      </c>
      <c r="Z2262">
        <v>1</v>
      </c>
      <c r="AA2262">
        <v>1</v>
      </c>
      <c r="AB2262">
        <v>1</v>
      </c>
      <c r="AC2262">
        <v>1</v>
      </c>
      <c r="AD2262">
        <v>1</v>
      </c>
      <c r="AE2262">
        <v>1</v>
      </c>
      <c r="AF2262">
        <v>1</v>
      </c>
      <c r="AG2262">
        <v>1</v>
      </c>
      <c r="AH2262">
        <v>1</v>
      </c>
      <c r="AI2262">
        <v>1</v>
      </c>
      <c r="AJ2262">
        <v>1</v>
      </c>
      <c r="AK2262">
        <v>1</v>
      </c>
      <c r="AL2262">
        <v>1</v>
      </c>
    </row>
    <row r="2263" spans="1:38" x14ac:dyDescent="0.3">
      <c r="A2263" t="s">
        <v>810</v>
      </c>
      <c r="B2263">
        <v>2</v>
      </c>
      <c r="C2263">
        <v>2007</v>
      </c>
      <c r="D2263">
        <v>1</v>
      </c>
      <c r="E2263">
        <v>1</v>
      </c>
      <c r="F2263">
        <v>1</v>
      </c>
      <c r="G2263" t="s">
        <v>1112</v>
      </c>
      <c r="H2263">
        <v>3.3720800000000002E-2</v>
      </c>
      <c r="I2263">
        <v>0.121296</v>
      </c>
      <c r="J2263">
        <v>0.28170099999999998</v>
      </c>
      <c r="K2263">
        <v>0.46624500000000002</v>
      </c>
      <c r="L2263">
        <v>0.62582499999999996</v>
      </c>
      <c r="M2263">
        <v>0.78459199999999996</v>
      </c>
      <c r="N2263">
        <v>0.98081700000000005</v>
      </c>
      <c r="O2263">
        <v>1.22654</v>
      </c>
      <c r="P2263">
        <v>1.5083899999999999</v>
      </c>
      <c r="Q2263">
        <v>1.80887</v>
      </c>
      <c r="R2263">
        <v>2.1168499999999999</v>
      </c>
      <c r="S2263">
        <v>2.4258099999999998</v>
      </c>
      <c r="T2263">
        <v>2.7313499999999999</v>
      </c>
      <c r="U2263">
        <v>3.0301800000000001</v>
      </c>
      <c r="V2263">
        <v>3.3198099999999999</v>
      </c>
      <c r="W2263">
        <v>3.5984099999999999</v>
      </c>
      <c r="X2263">
        <v>3.8646500000000001</v>
      </c>
      <c r="Y2263">
        <v>4.1176899999999996</v>
      </c>
      <c r="Z2263">
        <v>4.3570399999999996</v>
      </c>
      <c r="AA2263">
        <v>4.5824999999999996</v>
      </c>
      <c r="AB2263">
        <v>4.7940800000000001</v>
      </c>
      <c r="AC2263">
        <v>4.9919500000000001</v>
      </c>
      <c r="AD2263">
        <v>5.1763899999999996</v>
      </c>
      <c r="AE2263">
        <v>5.3477300000000003</v>
      </c>
      <c r="AF2263">
        <v>5.5063500000000003</v>
      </c>
      <c r="AG2263">
        <v>5.6526899999999998</v>
      </c>
      <c r="AH2263">
        <v>5.78721</v>
      </c>
      <c r="AI2263">
        <v>5.91045</v>
      </c>
      <c r="AJ2263">
        <v>6.0212300000000001</v>
      </c>
      <c r="AK2263">
        <v>6.1207500000000001</v>
      </c>
      <c r="AL2263">
        <v>6.3448200000000003</v>
      </c>
    </row>
    <row r="2264" spans="1:38" x14ac:dyDescent="0.3">
      <c r="A2264" t="s">
        <v>808</v>
      </c>
      <c r="B2264">
        <v>3</v>
      </c>
      <c r="C2264">
        <v>2007</v>
      </c>
      <c r="D2264">
        <v>1</v>
      </c>
      <c r="E2264">
        <v>1</v>
      </c>
      <c r="F2264">
        <v>1</v>
      </c>
      <c r="G2264" t="s">
        <v>1113</v>
      </c>
      <c r="H2264">
        <v>0</v>
      </c>
      <c r="I2264" s="2">
        <v>8.8442700000000004E-8</v>
      </c>
      <c r="J2264" s="2">
        <v>1.22943E-5</v>
      </c>
      <c r="K2264">
        <v>7.83664E-4</v>
      </c>
      <c r="L2264">
        <v>2.2161299999999998E-2</v>
      </c>
      <c r="M2264">
        <v>0.18355299999999999</v>
      </c>
      <c r="N2264">
        <v>0.53240299999999996</v>
      </c>
      <c r="O2264">
        <v>0.82188499999999998</v>
      </c>
      <c r="P2264">
        <v>0.94855699999999998</v>
      </c>
      <c r="Q2264">
        <v>0.98688699999999996</v>
      </c>
      <c r="R2264">
        <v>0.99668999999999996</v>
      </c>
      <c r="S2264">
        <v>0.99911000000000005</v>
      </c>
      <c r="T2264">
        <v>0.99973500000000004</v>
      </c>
      <c r="U2264">
        <v>0.99991099999999999</v>
      </c>
      <c r="V2264">
        <v>0.99996600000000002</v>
      </c>
      <c r="W2264">
        <v>0.99998500000000001</v>
      </c>
      <c r="X2264">
        <v>0.99999300000000002</v>
      </c>
      <c r="Y2264">
        <v>0.999996</v>
      </c>
      <c r="Z2264">
        <v>0.99999800000000005</v>
      </c>
      <c r="AA2264">
        <v>0.99999899999999997</v>
      </c>
      <c r="AB2264">
        <v>0.99999899999999997</v>
      </c>
      <c r="AC2264">
        <v>0.99999899999999997</v>
      </c>
      <c r="AD2264">
        <v>0.99999899999999997</v>
      </c>
      <c r="AE2264">
        <v>0.99999899999999997</v>
      </c>
      <c r="AF2264">
        <v>0.99999899999999997</v>
      </c>
      <c r="AG2264">
        <v>0.99999899999999997</v>
      </c>
      <c r="AH2264">
        <v>0.99999899999999997</v>
      </c>
      <c r="AI2264">
        <v>0.99999899999999997</v>
      </c>
      <c r="AJ2264">
        <v>0.99999899999999997</v>
      </c>
      <c r="AK2264">
        <v>1</v>
      </c>
      <c r="AL2264">
        <v>1</v>
      </c>
    </row>
    <row r="2265" spans="1:38" x14ac:dyDescent="0.3">
      <c r="A2265" t="s">
        <v>810</v>
      </c>
      <c r="B2265">
        <v>3</v>
      </c>
      <c r="C2265">
        <v>2007</v>
      </c>
      <c r="D2265">
        <v>1</v>
      </c>
      <c r="E2265">
        <v>1</v>
      </c>
      <c r="F2265">
        <v>1</v>
      </c>
      <c r="G2265" t="s">
        <v>1114</v>
      </c>
      <c r="H2265">
        <v>3.8933599999999999E-2</v>
      </c>
      <c r="I2265">
        <v>0.133521</v>
      </c>
      <c r="J2265">
        <v>0.30696800000000002</v>
      </c>
      <c r="K2265">
        <v>0.53575499999999998</v>
      </c>
      <c r="L2265">
        <v>0.74839199999999995</v>
      </c>
      <c r="M2265">
        <v>0.91515100000000005</v>
      </c>
      <c r="N2265">
        <v>1.08142</v>
      </c>
      <c r="O2265">
        <v>1.2836099999999999</v>
      </c>
      <c r="P2265">
        <v>1.5329200000000001</v>
      </c>
      <c r="Q2265">
        <v>1.81759</v>
      </c>
      <c r="R2265">
        <v>2.11971</v>
      </c>
      <c r="S2265">
        <v>2.4267599999999998</v>
      </c>
      <c r="T2265">
        <v>2.7316799999999999</v>
      </c>
      <c r="U2265">
        <v>3.0303100000000001</v>
      </c>
      <c r="V2265">
        <v>3.3198699999999999</v>
      </c>
      <c r="W2265">
        <v>3.59843</v>
      </c>
      <c r="X2265">
        <v>3.8646699999999998</v>
      </c>
      <c r="Y2265">
        <v>4.1177000000000001</v>
      </c>
      <c r="Z2265">
        <v>4.3570500000000001</v>
      </c>
      <c r="AA2265">
        <v>4.5824999999999996</v>
      </c>
      <c r="AB2265">
        <v>4.7940800000000001</v>
      </c>
      <c r="AC2265">
        <v>4.9919500000000001</v>
      </c>
      <c r="AD2265">
        <v>5.1763899999999996</v>
      </c>
      <c r="AE2265">
        <v>5.3477300000000003</v>
      </c>
      <c r="AF2265">
        <v>5.5063500000000003</v>
      </c>
      <c r="AG2265">
        <v>5.6526899999999998</v>
      </c>
      <c r="AH2265">
        <v>5.78721</v>
      </c>
      <c r="AI2265">
        <v>5.91045</v>
      </c>
      <c r="AJ2265">
        <v>6.0212399999999997</v>
      </c>
      <c r="AK2265">
        <v>6.1207500000000001</v>
      </c>
      <c r="AL2265">
        <v>6.3448200000000003</v>
      </c>
    </row>
    <row r="2266" spans="1:38" x14ac:dyDescent="0.3">
      <c r="A2266" t="s">
        <v>808</v>
      </c>
      <c r="B2266">
        <v>4</v>
      </c>
      <c r="C2266">
        <v>2007</v>
      </c>
      <c r="D2266">
        <v>1</v>
      </c>
      <c r="E2266">
        <v>1</v>
      </c>
      <c r="F2266">
        <v>1</v>
      </c>
      <c r="G2266" t="s">
        <v>1115</v>
      </c>
      <c r="H2266">
        <v>0</v>
      </c>
      <c r="I2266">
        <v>1.4546E-2</v>
      </c>
      <c r="J2266">
        <v>5.2434099999999997E-2</v>
      </c>
      <c r="K2266">
        <v>0.12701999999999999</v>
      </c>
      <c r="L2266">
        <v>0.246392</v>
      </c>
      <c r="M2266">
        <v>0.40070499999999998</v>
      </c>
      <c r="N2266">
        <v>0.56703700000000001</v>
      </c>
      <c r="O2266">
        <v>0.719503</v>
      </c>
      <c r="P2266">
        <v>0.838924</v>
      </c>
      <c r="Q2266">
        <v>0.91817899999999997</v>
      </c>
      <c r="R2266">
        <v>0.96258500000000002</v>
      </c>
      <c r="S2266">
        <v>0.98403700000000005</v>
      </c>
      <c r="T2266">
        <v>0.99336599999999997</v>
      </c>
      <c r="U2266">
        <v>0.99720600000000004</v>
      </c>
      <c r="V2266">
        <v>0.99876799999999999</v>
      </c>
      <c r="W2266">
        <v>0.999417</v>
      </c>
      <c r="X2266">
        <v>0.99969799999999998</v>
      </c>
      <c r="Y2266">
        <v>0.99982499999999996</v>
      </c>
      <c r="Z2266">
        <v>0.99988600000000005</v>
      </c>
      <c r="AA2266">
        <v>0.99991600000000003</v>
      </c>
      <c r="AB2266">
        <v>0.99993100000000001</v>
      </c>
      <c r="AC2266">
        <v>0.99993900000000002</v>
      </c>
      <c r="AD2266">
        <v>0.999942</v>
      </c>
      <c r="AE2266">
        <v>0.99994300000000003</v>
      </c>
      <c r="AF2266">
        <v>0.999942</v>
      </c>
      <c r="AG2266">
        <v>0.99994099999999997</v>
      </c>
      <c r="AH2266">
        <v>0.99993900000000002</v>
      </c>
      <c r="AI2266">
        <v>0.99993699999999996</v>
      </c>
      <c r="AJ2266">
        <v>0.99993600000000005</v>
      </c>
      <c r="AK2266">
        <v>0.99993799999999999</v>
      </c>
      <c r="AL2266">
        <v>0.99993900000000002</v>
      </c>
    </row>
    <row r="2267" spans="1:38" x14ac:dyDescent="0.3">
      <c r="A2267" t="s">
        <v>810</v>
      </c>
      <c r="B2267">
        <v>4</v>
      </c>
      <c r="C2267">
        <v>2007</v>
      </c>
      <c r="D2267">
        <v>1</v>
      </c>
      <c r="E2267">
        <v>1</v>
      </c>
      <c r="F2267">
        <v>1</v>
      </c>
      <c r="G2267" t="s">
        <v>1116</v>
      </c>
      <c r="H2267">
        <v>1.5474399999999999E-2</v>
      </c>
      <c r="I2267">
        <v>6.9767399999999993E-2</v>
      </c>
      <c r="J2267">
        <v>0.17798900000000001</v>
      </c>
      <c r="K2267">
        <v>0.32710400000000001</v>
      </c>
      <c r="L2267">
        <v>0.518293</v>
      </c>
      <c r="M2267">
        <v>0.74444600000000005</v>
      </c>
      <c r="N2267">
        <v>0.99751900000000004</v>
      </c>
      <c r="O2267">
        <v>1.2695000000000001</v>
      </c>
      <c r="P2267">
        <v>1.5532699999999999</v>
      </c>
      <c r="Q2267">
        <v>1.84406</v>
      </c>
      <c r="R2267">
        <v>2.1398999999999999</v>
      </c>
      <c r="S2267">
        <v>2.43912</v>
      </c>
      <c r="T2267">
        <v>2.73847</v>
      </c>
      <c r="U2267">
        <v>3.0338799999999999</v>
      </c>
      <c r="V2267">
        <v>3.3217500000000002</v>
      </c>
      <c r="W2267">
        <v>3.5994600000000001</v>
      </c>
      <c r="X2267">
        <v>3.8652500000000001</v>
      </c>
      <c r="Y2267">
        <v>4.1180500000000002</v>
      </c>
      <c r="Z2267">
        <v>4.3572699999999998</v>
      </c>
      <c r="AA2267">
        <v>4.5826500000000001</v>
      </c>
      <c r="AB2267">
        <v>4.7941799999999999</v>
      </c>
      <c r="AC2267">
        <v>4.9920299999999997</v>
      </c>
      <c r="AD2267">
        <v>5.17645</v>
      </c>
      <c r="AE2267">
        <v>5.3477699999999997</v>
      </c>
      <c r="AF2267">
        <v>5.5063899999999997</v>
      </c>
      <c r="AG2267">
        <v>5.6527200000000004</v>
      </c>
      <c r="AH2267">
        <v>5.7872399999999997</v>
      </c>
      <c r="AI2267">
        <v>5.9104799999999997</v>
      </c>
      <c r="AJ2267">
        <v>6.0212500000000002</v>
      </c>
      <c r="AK2267">
        <v>6.1207599999999998</v>
      </c>
      <c r="AL2267">
        <v>6.3448099999999998</v>
      </c>
    </row>
    <row r="2268" spans="1:38" x14ac:dyDescent="0.3">
      <c r="A2268" t="s">
        <v>808</v>
      </c>
      <c r="B2268">
        <v>5</v>
      </c>
      <c r="C2268">
        <v>2007</v>
      </c>
      <c r="D2268">
        <v>1</v>
      </c>
      <c r="E2268">
        <v>1</v>
      </c>
      <c r="F2268">
        <v>1</v>
      </c>
      <c r="G2268" t="s">
        <v>1117</v>
      </c>
      <c r="H2268">
        <v>0</v>
      </c>
      <c r="I2268">
        <v>1.4546E-2</v>
      </c>
      <c r="J2268">
        <v>5.2434099999999997E-2</v>
      </c>
      <c r="K2268">
        <v>0.12701999999999999</v>
      </c>
      <c r="L2268">
        <v>0.246392</v>
      </c>
      <c r="M2268">
        <v>0.40070499999999998</v>
      </c>
      <c r="N2268">
        <v>0.56703700000000001</v>
      </c>
      <c r="O2268">
        <v>0.719503</v>
      </c>
      <c r="P2268">
        <v>0.838924</v>
      </c>
      <c r="Q2268">
        <v>0.91817899999999997</v>
      </c>
      <c r="R2268">
        <v>0.96258500000000002</v>
      </c>
      <c r="S2268">
        <v>0.98403700000000005</v>
      </c>
      <c r="T2268">
        <v>0.99336599999999997</v>
      </c>
      <c r="U2268">
        <v>0.99720600000000004</v>
      </c>
      <c r="V2268">
        <v>0.99876799999999999</v>
      </c>
      <c r="W2268">
        <v>0.999417</v>
      </c>
      <c r="X2268">
        <v>0.99969799999999998</v>
      </c>
      <c r="Y2268">
        <v>0.99982499999999996</v>
      </c>
      <c r="Z2268">
        <v>0.99988600000000005</v>
      </c>
      <c r="AA2268">
        <v>0.99991600000000003</v>
      </c>
      <c r="AB2268">
        <v>0.99993100000000001</v>
      </c>
      <c r="AC2268">
        <v>0.99993900000000002</v>
      </c>
      <c r="AD2268">
        <v>0.999942</v>
      </c>
      <c r="AE2268">
        <v>0.99994300000000003</v>
      </c>
      <c r="AF2268">
        <v>0.999942</v>
      </c>
      <c r="AG2268">
        <v>0.99994099999999997</v>
      </c>
      <c r="AH2268">
        <v>0.99993900000000002</v>
      </c>
      <c r="AI2268">
        <v>0.99993699999999996</v>
      </c>
      <c r="AJ2268">
        <v>0.99993600000000005</v>
      </c>
      <c r="AK2268">
        <v>0.99993799999999999</v>
      </c>
      <c r="AL2268">
        <v>0.99993900000000002</v>
      </c>
    </row>
    <row r="2269" spans="1:38" x14ac:dyDescent="0.3">
      <c r="A2269" t="s">
        <v>810</v>
      </c>
      <c r="B2269">
        <v>5</v>
      </c>
      <c r="C2269">
        <v>2007</v>
      </c>
      <c r="D2269">
        <v>1</v>
      </c>
      <c r="E2269">
        <v>1</v>
      </c>
      <c r="F2269">
        <v>1</v>
      </c>
      <c r="G2269" t="s">
        <v>1118</v>
      </c>
      <c r="H2269">
        <v>1.5474399999999999E-2</v>
      </c>
      <c r="I2269">
        <v>6.9767399999999993E-2</v>
      </c>
      <c r="J2269">
        <v>0.17798900000000001</v>
      </c>
      <c r="K2269">
        <v>0.32710400000000001</v>
      </c>
      <c r="L2269">
        <v>0.518293</v>
      </c>
      <c r="M2269">
        <v>0.74444600000000005</v>
      </c>
      <c r="N2269">
        <v>0.99751900000000004</v>
      </c>
      <c r="O2269">
        <v>1.2695000000000001</v>
      </c>
      <c r="P2269">
        <v>1.5532699999999999</v>
      </c>
      <c r="Q2269">
        <v>1.84406</v>
      </c>
      <c r="R2269">
        <v>2.1398999999999999</v>
      </c>
      <c r="S2269">
        <v>2.43912</v>
      </c>
      <c r="T2269">
        <v>2.73847</v>
      </c>
      <c r="U2269">
        <v>3.0338799999999999</v>
      </c>
      <c r="V2269">
        <v>3.3217500000000002</v>
      </c>
      <c r="W2269">
        <v>3.5994600000000001</v>
      </c>
      <c r="X2269">
        <v>3.8652500000000001</v>
      </c>
      <c r="Y2269">
        <v>4.1180500000000002</v>
      </c>
      <c r="Z2269">
        <v>4.3572699999999998</v>
      </c>
      <c r="AA2269">
        <v>4.5826500000000001</v>
      </c>
      <c r="AB2269">
        <v>4.7941799999999999</v>
      </c>
      <c r="AC2269">
        <v>4.9920299999999997</v>
      </c>
      <c r="AD2269">
        <v>5.17645</v>
      </c>
      <c r="AE2269">
        <v>5.3477699999999997</v>
      </c>
      <c r="AF2269">
        <v>5.5063899999999997</v>
      </c>
      <c r="AG2269">
        <v>5.6527200000000004</v>
      </c>
      <c r="AH2269">
        <v>5.7872399999999997</v>
      </c>
      <c r="AI2269">
        <v>5.9104799999999997</v>
      </c>
      <c r="AJ2269">
        <v>6.0212500000000002</v>
      </c>
      <c r="AK2269">
        <v>6.1207599999999998</v>
      </c>
      <c r="AL2269">
        <v>6.3448099999999998</v>
      </c>
    </row>
    <row r="2270" spans="1:38" x14ac:dyDescent="0.3">
      <c r="A2270" t="s">
        <v>808</v>
      </c>
      <c r="B2270">
        <v>6</v>
      </c>
      <c r="C2270">
        <v>2007</v>
      </c>
      <c r="D2270">
        <v>1</v>
      </c>
      <c r="E2270">
        <v>1</v>
      </c>
      <c r="F2270">
        <v>1</v>
      </c>
      <c r="G2270" t="s">
        <v>1119</v>
      </c>
      <c r="H2270">
        <v>0</v>
      </c>
      <c r="I2270">
        <v>8.1927300000000005E-3</v>
      </c>
      <c r="J2270">
        <v>4.5186499999999998E-2</v>
      </c>
      <c r="K2270">
        <v>0.13944300000000001</v>
      </c>
      <c r="L2270">
        <v>0.308392</v>
      </c>
      <c r="M2270">
        <v>0.52603599999999995</v>
      </c>
      <c r="N2270">
        <v>0.73426400000000003</v>
      </c>
      <c r="O2270">
        <v>0.88197599999999998</v>
      </c>
      <c r="P2270">
        <v>0.95832899999999999</v>
      </c>
      <c r="Q2270">
        <v>0.98764399999999997</v>
      </c>
      <c r="R2270">
        <v>0.99662799999999996</v>
      </c>
      <c r="S2270">
        <v>0.99904000000000004</v>
      </c>
      <c r="T2270">
        <v>0.99965599999999999</v>
      </c>
      <c r="U2270">
        <v>0.99981500000000001</v>
      </c>
      <c r="V2270">
        <v>0.99985800000000002</v>
      </c>
      <c r="W2270">
        <v>0.99987099999999995</v>
      </c>
      <c r="X2270">
        <v>0.99987400000000004</v>
      </c>
      <c r="Y2270">
        <v>0.99987599999999999</v>
      </c>
      <c r="Z2270">
        <v>0.99987599999999999</v>
      </c>
      <c r="AA2270">
        <v>0.99987599999999999</v>
      </c>
      <c r="AB2270">
        <v>0.99987599999999999</v>
      </c>
      <c r="AC2270">
        <v>0.99987599999999999</v>
      </c>
      <c r="AD2270">
        <v>0.99987599999999999</v>
      </c>
      <c r="AE2270">
        <v>0.99987599999999999</v>
      </c>
      <c r="AF2270">
        <v>0.99987599999999999</v>
      </c>
      <c r="AG2270">
        <v>0.99987599999999999</v>
      </c>
      <c r="AH2270">
        <v>0.99987599999999999</v>
      </c>
      <c r="AI2270">
        <v>0.99987599999999999</v>
      </c>
      <c r="AJ2270">
        <v>0.99987599999999999</v>
      </c>
      <c r="AK2270">
        <v>0.99987599999999999</v>
      </c>
      <c r="AL2270">
        <v>0.99987700000000002</v>
      </c>
    </row>
    <row r="2271" spans="1:38" x14ac:dyDescent="0.3">
      <c r="A2271" t="s">
        <v>810</v>
      </c>
      <c r="B2271">
        <v>6</v>
      </c>
      <c r="C2271">
        <v>2007</v>
      </c>
      <c r="D2271">
        <v>1</v>
      </c>
      <c r="E2271">
        <v>1</v>
      </c>
      <c r="F2271">
        <v>1</v>
      </c>
      <c r="G2271" t="s">
        <v>1120</v>
      </c>
      <c r="H2271">
        <v>1.8754E-2</v>
      </c>
      <c r="I2271">
        <v>7.7080899999999994E-2</v>
      </c>
      <c r="J2271">
        <v>0.18803</v>
      </c>
      <c r="K2271">
        <v>0.33777800000000002</v>
      </c>
      <c r="L2271">
        <v>0.52639899999999995</v>
      </c>
      <c r="M2271">
        <v>0.74613799999999997</v>
      </c>
      <c r="N2271">
        <v>0.98876200000000003</v>
      </c>
      <c r="O2271">
        <v>1.2482899999999999</v>
      </c>
      <c r="P2271">
        <v>1.5241400000000001</v>
      </c>
      <c r="Q2271">
        <v>1.8163100000000001</v>
      </c>
      <c r="R2271">
        <v>2.11965</v>
      </c>
      <c r="S2271">
        <v>2.4267599999999998</v>
      </c>
      <c r="T2271">
        <v>2.7316600000000002</v>
      </c>
      <c r="U2271">
        <v>3.0302899999999999</v>
      </c>
      <c r="V2271">
        <v>3.3198500000000002</v>
      </c>
      <c r="W2271">
        <v>3.59842</v>
      </c>
      <c r="X2271">
        <v>3.8646600000000002</v>
      </c>
      <c r="Y2271">
        <v>4.1177000000000001</v>
      </c>
      <c r="Z2271">
        <v>4.3570399999999996</v>
      </c>
      <c r="AA2271">
        <v>4.5824999999999996</v>
      </c>
      <c r="AB2271">
        <v>4.7940800000000001</v>
      </c>
      <c r="AC2271">
        <v>4.9919500000000001</v>
      </c>
      <c r="AD2271">
        <v>5.1763899999999996</v>
      </c>
      <c r="AE2271">
        <v>5.3477300000000003</v>
      </c>
      <c r="AF2271">
        <v>5.5063500000000003</v>
      </c>
      <c r="AG2271">
        <v>5.6526899999999998</v>
      </c>
      <c r="AH2271">
        <v>5.78721</v>
      </c>
      <c r="AI2271">
        <v>5.91045</v>
      </c>
      <c r="AJ2271">
        <v>6.0212300000000001</v>
      </c>
      <c r="AK2271">
        <v>6.1207500000000001</v>
      </c>
      <c r="AL2271">
        <v>6.3448200000000003</v>
      </c>
    </row>
    <row r="2272" spans="1:38" x14ac:dyDescent="0.3">
      <c r="A2272" t="s">
        <v>806</v>
      </c>
      <c r="B2272" t="s">
        <v>103</v>
      </c>
      <c r="C2272">
        <v>2008</v>
      </c>
      <c r="D2272">
        <v>1</v>
      </c>
      <c r="E2272">
        <v>1</v>
      </c>
      <c r="F2272">
        <v>1</v>
      </c>
      <c r="G2272" t="s">
        <v>1121</v>
      </c>
      <c r="H2272">
        <v>0</v>
      </c>
      <c r="I2272">
        <v>0</v>
      </c>
      <c r="J2272">
        <v>0</v>
      </c>
      <c r="K2272">
        <v>0</v>
      </c>
      <c r="L2272">
        <v>3.2867899999999999E-2</v>
      </c>
      <c r="M2272">
        <v>0.16573599999999999</v>
      </c>
      <c r="N2272">
        <v>0.463362</v>
      </c>
      <c r="O2272">
        <v>0.85394599999999998</v>
      </c>
      <c r="P2272">
        <v>1.2412700000000001</v>
      </c>
      <c r="Q2272">
        <v>1.5986</v>
      </c>
      <c r="R2272">
        <v>1.93425</v>
      </c>
      <c r="S2272">
        <v>2.2574200000000002</v>
      </c>
      <c r="T2272">
        <v>2.57179</v>
      </c>
      <c r="U2272">
        <v>2.8776199999999998</v>
      </c>
      <c r="V2272">
        <v>3.1738200000000001</v>
      </c>
      <c r="W2272">
        <v>3.45905</v>
      </c>
      <c r="X2272">
        <v>3.7321300000000002</v>
      </c>
      <c r="Y2272">
        <v>3.9921799999999998</v>
      </c>
      <c r="Z2272">
        <v>4.2386100000000004</v>
      </c>
      <c r="AA2272">
        <v>4.4711499999999997</v>
      </c>
      <c r="AB2272">
        <v>4.68973</v>
      </c>
      <c r="AC2272">
        <v>4.8944900000000002</v>
      </c>
      <c r="AD2272">
        <v>5.0856399999999997</v>
      </c>
      <c r="AE2272">
        <v>5.2635199999999998</v>
      </c>
      <c r="AF2272">
        <v>5.4284699999999999</v>
      </c>
      <c r="AG2272">
        <v>5.5809100000000003</v>
      </c>
      <c r="AH2272">
        <v>5.7212899999999998</v>
      </c>
      <c r="AI2272">
        <v>5.8501099999999999</v>
      </c>
      <c r="AJ2272">
        <v>5.9679200000000003</v>
      </c>
      <c r="AK2272">
        <v>6.0720400000000003</v>
      </c>
      <c r="AL2272">
        <v>6.3067099999999998</v>
      </c>
    </row>
    <row r="2273" spans="1:38" x14ac:dyDescent="0.3">
      <c r="A2273" t="s">
        <v>808</v>
      </c>
      <c r="B2273">
        <v>1</v>
      </c>
      <c r="C2273">
        <v>2008</v>
      </c>
      <c r="D2273">
        <v>1</v>
      </c>
      <c r="E2273">
        <v>1</v>
      </c>
      <c r="F2273">
        <v>1</v>
      </c>
      <c r="G2273" t="s">
        <v>1122</v>
      </c>
      <c r="H2273">
        <v>0</v>
      </c>
      <c r="I2273">
        <v>3.3128300000000001E-3</v>
      </c>
      <c r="J2273">
        <v>4.8035599999999998E-2</v>
      </c>
      <c r="K2273">
        <v>0.22831399999999999</v>
      </c>
      <c r="L2273">
        <v>0.55937400000000004</v>
      </c>
      <c r="M2273">
        <v>0.84764200000000001</v>
      </c>
      <c r="N2273">
        <v>0.961391</v>
      </c>
      <c r="O2273">
        <v>0.96040499999999995</v>
      </c>
      <c r="P2273">
        <v>0.91160200000000002</v>
      </c>
      <c r="Q2273">
        <v>0.84170299999999998</v>
      </c>
      <c r="R2273">
        <v>0.76340200000000003</v>
      </c>
      <c r="S2273">
        <v>0.68457900000000005</v>
      </c>
      <c r="T2273">
        <v>0.60999300000000001</v>
      </c>
      <c r="U2273">
        <v>0.542134</v>
      </c>
      <c r="V2273">
        <v>0.48196499999999998</v>
      </c>
      <c r="W2273">
        <v>0.42951499999999998</v>
      </c>
      <c r="X2273">
        <v>0.384297</v>
      </c>
      <c r="Y2273">
        <v>0.345582</v>
      </c>
      <c r="Z2273">
        <v>0.31256899999999999</v>
      </c>
      <c r="AA2273">
        <v>0.28447099999999997</v>
      </c>
      <c r="AB2273">
        <v>0.26057200000000003</v>
      </c>
      <c r="AC2273">
        <v>0.240235</v>
      </c>
      <c r="AD2273">
        <v>0.222914</v>
      </c>
      <c r="AE2273">
        <v>0.20814299999999999</v>
      </c>
      <c r="AF2273">
        <v>0.19553100000000001</v>
      </c>
      <c r="AG2273">
        <v>0.184751</v>
      </c>
      <c r="AH2273">
        <v>0.17552599999999999</v>
      </c>
      <c r="AI2273">
        <v>0.167631</v>
      </c>
      <c r="AJ2273">
        <v>0.160278</v>
      </c>
      <c r="AK2273">
        <v>0.153307</v>
      </c>
      <c r="AL2273">
        <v>0.138575</v>
      </c>
    </row>
    <row r="2274" spans="1:38" x14ac:dyDescent="0.3">
      <c r="A2274" t="s">
        <v>810</v>
      </c>
      <c r="B2274">
        <v>1</v>
      </c>
      <c r="C2274">
        <v>2008</v>
      </c>
      <c r="D2274">
        <v>1</v>
      </c>
      <c r="E2274">
        <v>1</v>
      </c>
      <c r="F2274">
        <v>1</v>
      </c>
      <c r="G2274" t="s">
        <v>1123</v>
      </c>
      <c r="H2274">
        <v>3.06524E-2</v>
      </c>
      <c r="I2274">
        <v>9.6751500000000004E-2</v>
      </c>
      <c r="J2274">
        <v>0.209426</v>
      </c>
      <c r="K2274">
        <v>0.35223900000000002</v>
      </c>
      <c r="L2274">
        <v>0.52276500000000004</v>
      </c>
      <c r="M2274">
        <v>0.71741299999999997</v>
      </c>
      <c r="N2274">
        <v>0.94350800000000001</v>
      </c>
      <c r="O2274">
        <v>1.20035</v>
      </c>
      <c r="P2274">
        <v>1.4748000000000001</v>
      </c>
      <c r="Q2274">
        <v>1.75637</v>
      </c>
      <c r="R2274">
        <v>2.0385900000000001</v>
      </c>
      <c r="S2274">
        <v>2.3167200000000001</v>
      </c>
      <c r="T2274">
        <v>2.5870600000000001</v>
      </c>
      <c r="U2274">
        <v>2.8467199999999999</v>
      </c>
      <c r="V2274">
        <v>3.0935800000000002</v>
      </c>
      <c r="W2274">
        <v>3.32613</v>
      </c>
      <c r="X2274">
        <v>3.5434000000000001</v>
      </c>
      <c r="Y2274">
        <v>3.7448899999999998</v>
      </c>
      <c r="Z2274">
        <v>3.9304199999999998</v>
      </c>
      <c r="AA2274">
        <v>4.1001200000000004</v>
      </c>
      <c r="AB2274">
        <v>4.2543499999999996</v>
      </c>
      <c r="AC2274">
        <v>4.3936099999999998</v>
      </c>
      <c r="AD2274">
        <v>4.5185599999999999</v>
      </c>
      <c r="AE2274">
        <v>4.6299200000000003</v>
      </c>
      <c r="AF2274">
        <v>4.7285000000000004</v>
      </c>
      <c r="AG2274">
        <v>4.8151099999999998</v>
      </c>
      <c r="AH2274">
        <v>4.8905799999999999</v>
      </c>
      <c r="AI2274">
        <v>4.9557399999999996</v>
      </c>
      <c r="AJ2274">
        <v>5.02712</v>
      </c>
      <c r="AK2274">
        <v>5.1067400000000003</v>
      </c>
      <c r="AL2274">
        <v>5.2876799999999999</v>
      </c>
    </row>
    <row r="2275" spans="1:38" x14ac:dyDescent="0.3">
      <c r="A2275" t="s">
        <v>808</v>
      </c>
      <c r="B2275">
        <v>2</v>
      </c>
      <c r="C2275">
        <v>2008</v>
      </c>
      <c r="D2275">
        <v>1</v>
      </c>
      <c r="E2275">
        <v>1</v>
      </c>
      <c r="F2275">
        <v>1</v>
      </c>
      <c r="G2275" t="s">
        <v>1124</v>
      </c>
      <c r="H2275">
        <v>0</v>
      </c>
      <c r="I2275" s="2">
        <v>7.8587300000000002E-6</v>
      </c>
      <c r="J2275">
        <v>6.0167700000000001E-4</v>
      </c>
      <c r="K2275">
        <v>1.8467000000000001E-2</v>
      </c>
      <c r="L2275">
        <v>0.18110399999999999</v>
      </c>
      <c r="M2275">
        <v>0.56129600000000002</v>
      </c>
      <c r="N2275">
        <v>0.85687599999999997</v>
      </c>
      <c r="O2275">
        <v>0.96616000000000002</v>
      </c>
      <c r="P2275">
        <v>0.99292499999999995</v>
      </c>
      <c r="Q2275">
        <v>0.99849399999999999</v>
      </c>
      <c r="R2275">
        <v>0.99964699999999995</v>
      </c>
      <c r="S2275">
        <v>0.99990599999999996</v>
      </c>
      <c r="T2275">
        <v>0.99997100000000005</v>
      </c>
      <c r="U2275">
        <v>0.99999000000000005</v>
      </c>
      <c r="V2275">
        <v>0.999996</v>
      </c>
      <c r="W2275">
        <v>0.99999800000000005</v>
      </c>
      <c r="X2275">
        <v>0.99999899999999997</v>
      </c>
      <c r="Y2275">
        <v>1</v>
      </c>
      <c r="Z2275">
        <v>1</v>
      </c>
      <c r="AA2275">
        <v>1</v>
      </c>
      <c r="AB2275">
        <v>1</v>
      </c>
      <c r="AC2275">
        <v>1</v>
      </c>
      <c r="AD2275">
        <v>1</v>
      </c>
      <c r="AE2275">
        <v>1</v>
      </c>
      <c r="AF2275">
        <v>1</v>
      </c>
      <c r="AG2275">
        <v>1</v>
      </c>
      <c r="AH2275">
        <v>1</v>
      </c>
      <c r="AI2275">
        <v>1</v>
      </c>
      <c r="AJ2275">
        <v>1</v>
      </c>
      <c r="AK2275">
        <v>1</v>
      </c>
      <c r="AL2275">
        <v>1</v>
      </c>
    </row>
    <row r="2276" spans="1:38" x14ac:dyDescent="0.3">
      <c r="A2276" t="s">
        <v>810</v>
      </c>
      <c r="B2276">
        <v>2</v>
      </c>
      <c r="C2276">
        <v>2008</v>
      </c>
      <c r="D2276">
        <v>1</v>
      </c>
      <c r="E2276">
        <v>1</v>
      </c>
      <c r="F2276">
        <v>1</v>
      </c>
      <c r="G2276" t="s">
        <v>1125</v>
      </c>
      <c r="H2276">
        <v>3.3720800000000002E-2</v>
      </c>
      <c r="I2276">
        <v>0.121296</v>
      </c>
      <c r="J2276">
        <v>0.28170099999999998</v>
      </c>
      <c r="K2276">
        <v>0.46624500000000002</v>
      </c>
      <c r="L2276">
        <v>0.62582499999999996</v>
      </c>
      <c r="M2276">
        <v>0.78459199999999996</v>
      </c>
      <c r="N2276">
        <v>0.98081700000000005</v>
      </c>
      <c r="O2276">
        <v>1.22654</v>
      </c>
      <c r="P2276">
        <v>1.5083899999999999</v>
      </c>
      <c r="Q2276">
        <v>1.80887</v>
      </c>
      <c r="R2276">
        <v>2.1168499999999999</v>
      </c>
      <c r="S2276">
        <v>2.4258099999999998</v>
      </c>
      <c r="T2276">
        <v>2.7313499999999999</v>
      </c>
      <c r="U2276">
        <v>3.0301800000000001</v>
      </c>
      <c r="V2276">
        <v>3.3198099999999999</v>
      </c>
      <c r="W2276">
        <v>3.5984099999999999</v>
      </c>
      <c r="X2276">
        <v>3.8646500000000001</v>
      </c>
      <c r="Y2276">
        <v>4.1176899999999996</v>
      </c>
      <c r="Z2276">
        <v>4.3570399999999996</v>
      </c>
      <c r="AA2276">
        <v>4.5824999999999996</v>
      </c>
      <c r="AB2276">
        <v>4.7940800000000001</v>
      </c>
      <c r="AC2276">
        <v>4.9919500000000001</v>
      </c>
      <c r="AD2276">
        <v>5.1763899999999996</v>
      </c>
      <c r="AE2276">
        <v>5.3477300000000003</v>
      </c>
      <c r="AF2276">
        <v>5.5063500000000003</v>
      </c>
      <c r="AG2276">
        <v>5.6526899999999998</v>
      </c>
      <c r="AH2276">
        <v>5.78721</v>
      </c>
      <c r="AI2276">
        <v>5.91045</v>
      </c>
      <c r="AJ2276">
        <v>6.0212300000000001</v>
      </c>
      <c r="AK2276">
        <v>6.1207500000000001</v>
      </c>
      <c r="AL2276">
        <v>6.3448200000000003</v>
      </c>
    </row>
    <row r="2277" spans="1:38" x14ac:dyDescent="0.3">
      <c r="A2277" t="s">
        <v>808</v>
      </c>
      <c r="B2277">
        <v>3</v>
      </c>
      <c r="C2277">
        <v>2008</v>
      </c>
      <c r="D2277">
        <v>1</v>
      </c>
      <c r="E2277">
        <v>1</v>
      </c>
      <c r="F2277">
        <v>1</v>
      </c>
      <c r="G2277" t="s">
        <v>1126</v>
      </c>
      <c r="H2277">
        <v>0</v>
      </c>
      <c r="I2277" s="2">
        <v>8.8442700000000004E-8</v>
      </c>
      <c r="J2277" s="2">
        <v>1.22943E-5</v>
      </c>
      <c r="K2277">
        <v>7.83664E-4</v>
      </c>
      <c r="L2277">
        <v>2.2161299999999998E-2</v>
      </c>
      <c r="M2277">
        <v>0.18355299999999999</v>
      </c>
      <c r="N2277">
        <v>0.53240299999999996</v>
      </c>
      <c r="O2277">
        <v>0.82188499999999998</v>
      </c>
      <c r="P2277">
        <v>0.94855699999999998</v>
      </c>
      <c r="Q2277">
        <v>0.98688699999999996</v>
      </c>
      <c r="R2277">
        <v>0.99668999999999996</v>
      </c>
      <c r="S2277">
        <v>0.99911000000000005</v>
      </c>
      <c r="T2277">
        <v>0.99973500000000004</v>
      </c>
      <c r="U2277">
        <v>0.99991099999999999</v>
      </c>
      <c r="V2277">
        <v>0.99996600000000002</v>
      </c>
      <c r="W2277">
        <v>0.99998500000000001</v>
      </c>
      <c r="X2277">
        <v>0.99999300000000002</v>
      </c>
      <c r="Y2277">
        <v>0.999996</v>
      </c>
      <c r="Z2277">
        <v>0.99999800000000005</v>
      </c>
      <c r="AA2277">
        <v>0.99999899999999997</v>
      </c>
      <c r="AB2277">
        <v>0.99999899999999997</v>
      </c>
      <c r="AC2277">
        <v>0.99999899999999997</v>
      </c>
      <c r="AD2277">
        <v>0.99999899999999997</v>
      </c>
      <c r="AE2277">
        <v>0.99999899999999997</v>
      </c>
      <c r="AF2277">
        <v>0.99999899999999997</v>
      </c>
      <c r="AG2277">
        <v>0.99999899999999997</v>
      </c>
      <c r="AH2277">
        <v>0.99999899999999997</v>
      </c>
      <c r="AI2277">
        <v>0.99999899999999997</v>
      </c>
      <c r="AJ2277">
        <v>0.99999899999999997</v>
      </c>
      <c r="AK2277">
        <v>1</v>
      </c>
      <c r="AL2277">
        <v>1</v>
      </c>
    </row>
    <row r="2278" spans="1:38" x14ac:dyDescent="0.3">
      <c r="A2278" t="s">
        <v>810</v>
      </c>
      <c r="B2278">
        <v>3</v>
      </c>
      <c r="C2278">
        <v>2008</v>
      </c>
      <c r="D2278">
        <v>1</v>
      </c>
      <c r="E2278">
        <v>1</v>
      </c>
      <c r="F2278">
        <v>1</v>
      </c>
      <c r="G2278" t="s">
        <v>1127</v>
      </c>
      <c r="H2278">
        <v>3.8933599999999999E-2</v>
      </c>
      <c r="I2278">
        <v>0.133521</v>
      </c>
      <c r="J2278">
        <v>0.30696800000000002</v>
      </c>
      <c r="K2278">
        <v>0.53575499999999998</v>
      </c>
      <c r="L2278">
        <v>0.74839199999999995</v>
      </c>
      <c r="M2278">
        <v>0.91515100000000005</v>
      </c>
      <c r="N2278">
        <v>1.08142</v>
      </c>
      <c r="O2278">
        <v>1.2836099999999999</v>
      </c>
      <c r="P2278">
        <v>1.5329200000000001</v>
      </c>
      <c r="Q2278">
        <v>1.81759</v>
      </c>
      <c r="R2278">
        <v>2.11971</v>
      </c>
      <c r="S2278">
        <v>2.4267599999999998</v>
      </c>
      <c r="T2278">
        <v>2.7316799999999999</v>
      </c>
      <c r="U2278">
        <v>3.0303100000000001</v>
      </c>
      <c r="V2278">
        <v>3.3198699999999999</v>
      </c>
      <c r="W2278">
        <v>3.59843</v>
      </c>
      <c r="X2278">
        <v>3.8646699999999998</v>
      </c>
      <c r="Y2278">
        <v>4.1177000000000001</v>
      </c>
      <c r="Z2278">
        <v>4.3570500000000001</v>
      </c>
      <c r="AA2278">
        <v>4.5824999999999996</v>
      </c>
      <c r="AB2278">
        <v>4.7940800000000001</v>
      </c>
      <c r="AC2278">
        <v>4.9919500000000001</v>
      </c>
      <c r="AD2278">
        <v>5.1763899999999996</v>
      </c>
      <c r="AE2278">
        <v>5.3477300000000003</v>
      </c>
      <c r="AF2278">
        <v>5.5063500000000003</v>
      </c>
      <c r="AG2278">
        <v>5.6526899999999998</v>
      </c>
      <c r="AH2278">
        <v>5.78721</v>
      </c>
      <c r="AI2278">
        <v>5.91045</v>
      </c>
      <c r="AJ2278">
        <v>6.0212399999999997</v>
      </c>
      <c r="AK2278">
        <v>6.1207500000000001</v>
      </c>
      <c r="AL2278">
        <v>6.3448200000000003</v>
      </c>
    </row>
    <row r="2279" spans="1:38" x14ac:dyDescent="0.3">
      <c r="A2279" t="s">
        <v>808</v>
      </c>
      <c r="B2279">
        <v>4</v>
      </c>
      <c r="C2279">
        <v>2008</v>
      </c>
      <c r="D2279">
        <v>1</v>
      </c>
      <c r="E2279">
        <v>1</v>
      </c>
      <c r="F2279">
        <v>1</v>
      </c>
      <c r="G2279" t="s">
        <v>1128</v>
      </c>
      <c r="H2279">
        <v>0</v>
      </c>
      <c r="I2279">
        <v>1.4546E-2</v>
      </c>
      <c r="J2279">
        <v>5.2434099999999997E-2</v>
      </c>
      <c r="K2279">
        <v>0.12701999999999999</v>
      </c>
      <c r="L2279">
        <v>0.246392</v>
      </c>
      <c r="M2279">
        <v>0.40070499999999998</v>
      </c>
      <c r="N2279">
        <v>0.56703700000000001</v>
      </c>
      <c r="O2279">
        <v>0.719503</v>
      </c>
      <c r="P2279">
        <v>0.838924</v>
      </c>
      <c r="Q2279">
        <v>0.91817899999999997</v>
      </c>
      <c r="R2279">
        <v>0.96258500000000002</v>
      </c>
      <c r="S2279">
        <v>0.98403700000000005</v>
      </c>
      <c r="T2279">
        <v>0.99336599999999997</v>
      </c>
      <c r="U2279">
        <v>0.99720600000000004</v>
      </c>
      <c r="V2279">
        <v>0.99876799999999999</v>
      </c>
      <c r="W2279">
        <v>0.999417</v>
      </c>
      <c r="X2279">
        <v>0.99969799999999998</v>
      </c>
      <c r="Y2279">
        <v>0.99982499999999996</v>
      </c>
      <c r="Z2279">
        <v>0.99988600000000005</v>
      </c>
      <c r="AA2279">
        <v>0.99991600000000003</v>
      </c>
      <c r="AB2279">
        <v>0.99993100000000001</v>
      </c>
      <c r="AC2279">
        <v>0.99993900000000002</v>
      </c>
      <c r="AD2279">
        <v>0.999942</v>
      </c>
      <c r="AE2279">
        <v>0.99994300000000003</v>
      </c>
      <c r="AF2279">
        <v>0.999942</v>
      </c>
      <c r="AG2279">
        <v>0.99994099999999997</v>
      </c>
      <c r="AH2279">
        <v>0.99993900000000002</v>
      </c>
      <c r="AI2279">
        <v>0.99993699999999996</v>
      </c>
      <c r="AJ2279">
        <v>0.99993600000000005</v>
      </c>
      <c r="AK2279">
        <v>0.99993799999999999</v>
      </c>
      <c r="AL2279">
        <v>0.99993900000000002</v>
      </c>
    </row>
    <row r="2280" spans="1:38" x14ac:dyDescent="0.3">
      <c r="A2280" t="s">
        <v>810</v>
      </c>
      <c r="B2280">
        <v>4</v>
      </c>
      <c r="C2280">
        <v>2008</v>
      </c>
      <c r="D2280">
        <v>1</v>
      </c>
      <c r="E2280">
        <v>1</v>
      </c>
      <c r="F2280">
        <v>1</v>
      </c>
      <c r="G2280" t="s">
        <v>1129</v>
      </c>
      <c r="H2280">
        <v>1.5474399999999999E-2</v>
      </c>
      <c r="I2280">
        <v>6.9767399999999993E-2</v>
      </c>
      <c r="J2280">
        <v>0.17798900000000001</v>
      </c>
      <c r="K2280">
        <v>0.32710400000000001</v>
      </c>
      <c r="L2280">
        <v>0.518293</v>
      </c>
      <c r="M2280">
        <v>0.74444600000000005</v>
      </c>
      <c r="N2280">
        <v>0.99751900000000004</v>
      </c>
      <c r="O2280">
        <v>1.2695000000000001</v>
      </c>
      <c r="P2280">
        <v>1.5532699999999999</v>
      </c>
      <c r="Q2280">
        <v>1.84406</v>
      </c>
      <c r="R2280">
        <v>2.1398999999999999</v>
      </c>
      <c r="S2280">
        <v>2.43912</v>
      </c>
      <c r="T2280">
        <v>2.73847</v>
      </c>
      <c r="U2280">
        <v>3.0338799999999999</v>
      </c>
      <c r="V2280">
        <v>3.3217500000000002</v>
      </c>
      <c r="W2280">
        <v>3.5994600000000001</v>
      </c>
      <c r="X2280">
        <v>3.8652500000000001</v>
      </c>
      <c r="Y2280">
        <v>4.1180500000000002</v>
      </c>
      <c r="Z2280">
        <v>4.3572699999999998</v>
      </c>
      <c r="AA2280">
        <v>4.5826500000000001</v>
      </c>
      <c r="AB2280">
        <v>4.7941799999999999</v>
      </c>
      <c r="AC2280">
        <v>4.9920299999999997</v>
      </c>
      <c r="AD2280">
        <v>5.17645</v>
      </c>
      <c r="AE2280">
        <v>5.3477699999999997</v>
      </c>
      <c r="AF2280">
        <v>5.5063899999999997</v>
      </c>
      <c r="AG2280">
        <v>5.6527200000000004</v>
      </c>
      <c r="AH2280">
        <v>5.7872399999999997</v>
      </c>
      <c r="AI2280">
        <v>5.9104799999999997</v>
      </c>
      <c r="AJ2280">
        <v>6.0212500000000002</v>
      </c>
      <c r="AK2280">
        <v>6.1207599999999998</v>
      </c>
      <c r="AL2280">
        <v>6.3448099999999998</v>
      </c>
    </row>
    <row r="2281" spans="1:38" x14ac:dyDescent="0.3">
      <c r="A2281" t="s">
        <v>808</v>
      </c>
      <c r="B2281">
        <v>5</v>
      </c>
      <c r="C2281">
        <v>2008</v>
      </c>
      <c r="D2281">
        <v>1</v>
      </c>
      <c r="E2281">
        <v>1</v>
      </c>
      <c r="F2281">
        <v>1</v>
      </c>
      <c r="G2281" t="s">
        <v>1130</v>
      </c>
      <c r="H2281">
        <v>0</v>
      </c>
      <c r="I2281">
        <v>1.4546E-2</v>
      </c>
      <c r="J2281">
        <v>5.2434099999999997E-2</v>
      </c>
      <c r="K2281">
        <v>0.12701999999999999</v>
      </c>
      <c r="L2281">
        <v>0.246392</v>
      </c>
      <c r="M2281">
        <v>0.40070499999999998</v>
      </c>
      <c r="N2281">
        <v>0.56703700000000001</v>
      </c>
      <c r="O2281">
        <v>0.719503</v>
      </c>
      <c r="P2281">
        <v>0.838924</v>
      </c>
      <c r="Q2281">
        <v>0.91817899999999997</v>
      </c>
      <c r="R2281">
        <v>0.96258500000000002</v>
      </c>
      <c r="S2281">
        <v>0.98403700000000005</v>
      </c>
      <c r="T2281">
        <v>0.99336599999999997</v>
      </c>
      <c r="U2281">
        <v>0.99720600000000004</v>
      </c>
      <c r="V2281">
        <v>0.99876799999999999</v>
      </c>
      <c r="W2281">
        <v>0.999417</v>
      </c>
      <c r="X2281">
        <v>0.99969799999999998</v>
      </c>
      <c r="Y2281">
        <v>0.99982499999999996</v>
      </c>
      <c r="Z2281">
        <v>0.99988600000000005</v>
      </c>
      <c r="AA2281">
        <v>0.99991600000000003</v>
      </c>
      <c r="AB2281">
        <v>0.99993100000000001</v>
      </c>
      <c r="AC2281">
        <v>0.99993900000000002</v>
      </c>
      <c r="AD2281">
        <v>0.999942</v>
      </c>
      <c r="AE2281">
        <v>0.99994300000000003</v>
      </c>
      <c r="AF2281">
        <v>0.999942</v>
      </c>
      <c r="AG2281">
        <v>0.99994099999999997</v>
      </c>
      <c r="AH2281">
        <v>0.99993900000000002</v>
      </c>
      <c r="AI2281">
        <v>0.99993699999999996</v>
      </c>
      <c r="AJ2281">
        <v>0.99993600000000005</v>
      </c>
      <c r="AK2281">
        <v>0.99993799999999999</v>
      </c>
      <c r="AL2281">
        <v>0.99993900000000002</v>
      </c>
    </row>
    <row r="2282" spans="1:38" x14ac:dyDescent="0.3">
      <c r="A2282" t="s">
        <v>810</v>
      </c>
      <c r="B2282">
        <v>5</v>
      </c>
      <c r="C2282">
        <v>2008</v>
      </c>
      <c r="D2282">
        <v>1</v>
      </c>
      <c r="E2282">
        <v>1</v>
      </c>
      <c r="F2282">
        <v>1</v>
      </c>
      <c r="G2282" t="s">
        <v>1131</v>
      </c>
      <c r="H2282">
        <v>1.5474399999999999E-2</v>
      </c>
      <c r="I2282">
        <v>6.9767399999999993E-2</v>
      </c>
      <c r="J2282">
        <v>0.17798900000000001</v>
      </c>
      <c r="K2282">
        <v>0.32710400000000001</v>
      </c>
      <c r="L2282">
        <v>0.518293</v>
      </c>
      <c r="M2282">
        <v>0.74444600000000005</v>
      </c>
      <c r="N2282">
        <v>0.99751900000000004</v>
      </c>
      <c r="O2282">
        <v>1.2695000000000001</v>
      </c>
      <c r="P2282">
        <v>1.5532699999999999</v>
      </c>
      <c r="Q2282">
        <v>1.84406</v>
      </c>
      <c r="R2282">
        <v>2.1398999999999999</v>
      </c>
      <c r="S2282">
        <v>2.43912</v>
      </c>
      <c r="T2282">
        <v>2.73847</v>
      </c>
      <c r="U2282">
        <v>3.0338799999999999</v>
      </c>
      <c r="V2282">
        <v>3.3217500000000002</v>
      </c>
      <c r="W2282">
        <v>3.5994600000000001</v>
      </c>
      <c r="X2282">
        <v>3.8652500000000001</v>
      </c>
      <c r="Y2282">
        <v>4.1180500000000002</v>
      </c>
      <c r="Z2282">
        <v>4.3572699999999998</v>
      </c>
      <c r="AA2282">
        <v>4.5826500000000001</v>
      </c>
      <c r="AB2282">
        <v>4.7941799999999999</v>
      </c>
      <c r="AC2282">
        <v>4.9920299999999997</v>
      </c>
      <c r="AD2282">
        <v>5.17645</v>
      </c>
      <c r="AE2282">
        <v>5.3477699999999997</v>
      </c>
      <c r="AF2282">
        <v>5.5063899999999997</v>
      </c>
      <c r="AG2282">
        <v>5.6527200000000004</v>
      </c>
      <c r="AH2282">
        <v>5.7872399999999997</v>
      </c>
      <c r="AI2282">
        <v>5.9104799999999997</v>
      </c>
      <c r="AJ2282">
        <v>6.0212500000000002</v>
      </c>
      <c r="AK2282">
        <v>6.1207599999999998</v>
      </c>
      <c r="AL2282">
        <v>6.3448099999999998</v>
      </c>
    </row>
    <row r="2283" spans="1:38" x14ac:dyDescent="0.3">
      <c r="A2283" t="s">
        <v>808</v>
      </c>
      <c r="B2283">
        <v>6</v>
      </c>
      <c r="C2283">
        <v>2008</v>
      </c>
      <c r="D2283">
        <v>1</v>
      </c>
      <c r="E2283">
        <v>1</v>
      </c>
      <c r="F2283">
        <v>1</v>
      </c>
      <c r="G2283" t="s">
        <v>1132</v>
      </c>
      <c r="H2283">
        <v>0</v>
      </c>
      <c r="I2283">
        <v>8.1927300000000005E-3</v>
      </c>
      <c r="J2283">
        <v>4.5186499999999998E-2</v>
      </c>
      <c r="K2283">
        <v>0.13944300000000001</v>
      </c>
      <c r="L2283">
        <v>0.308392</v>
      </c>
      <c r="M2283">
        <v>0.52603599999999995</v>
      </c>
      <c r="N2283">
        <v>0.73426400000000003</v>
      </c>
      <c r="O2283">
        <v>0.88197599999999998</v>
      </c>
      <c r="P2283">
        <v>0.95832899999999999</v>
      </c>
      <c r="Q2283">
        <v>0.98764399999999997</v>
      </c>
      <c r="R2283">
        <v>0.99662799999999996</v>
      </c>
      <c r="S2283">
        <v>0.99904000000000004</v>
      </c>
      <c r="T2283">
        <v>0.99965599999999999</v>
      </c>
      <c r="U2283">
        <v>0.99981500000000001</v>
      </c>
      <c r="V2283">
        <v>0.99985800000000002</v>
      </c>
      <c r="W2283">
        <v>0.99987099999999995</v>
      </c>
      <c r="X2283">
        <v>0.99987400000000004</v>
      </c>
      <c r="Y2283">
        <v>0.99987599999999999</v>
      </c>
      <c r="Z2283">
        <v>0.99987599999999999</v>
      </c>
      <c r="AA2283">
        <v>0.99987599999999999</v>
      </c>
      <c r="AB2283">
        <v>0.99987599999999999</v>
      </c>
      <c r="AC2283">
        <v>0.99987599999999999</v>
      </c>
      <c r="AD2283">
        <v>0.99987599999999999</v>
      </c>
      <c r="AE2283">
        <v>0.99987599999999999</v>
      </c>
      <c r="AF2283">
        <v>0.99987599999999999</v>
      </c>
      <c r="AG2283">
        <v>0.99987599999999999</v>
      </c>
      <c r="AH2283">
        <v>0.99987599999999999</v>
      </c>
      <c r="AI2283">
        <v>0.99987599999999999</v>
      </c>
      <c r="AJ2283">
        <v>0.99987599999999999</v>
      </c>
      <c r="AK2283">
        <v>0.99987599999999999</v>
      </c>
      <c r="AL2283">
        <v>0.99987700000000002</v>
      </c>
    </row>
    <row r="2284" spans="1:38" x14ac:dyDescent="0.3">
      <c r="A2284" t="s">
        <v>810</v>
      </c>
      <c r="B2284">
        <v>6</v>
      </c>
      <c r="C2284">
        <v>2008</v>
      </c>
      <c r="D2284">
        <v>1</v>
      </c>
      <c r="E2284">
        <v>1</v>
      </c>
      <c r="F2284">
        <v>1</v>
      </c>
      <c r="G2284" t="s">
        <v>1133</v>
      </c>
      <c r="H2284">
        <v>1.8754E-2</v>
      </c>
      <c r="I2284">
        <v>7.7080899999999994E-2</v>
      </c>
      <c r="J2284">
        <v>0.18803</v>
      </c>
      <c r="K2284">
        <v>0.33777800000000002</v>
      </c>
      <c r="L2284">
        <v>0.52639899999999995</v>
      </c>
      <c r="M2284">
        <v>0.74613799999999997</v>
      </c>
      <c r="N2284">
        <v>0.98876200000000003</v>
      </c>
      <c r="O2284">
        <v>1.2482899999999999</v>
      </c>
      <c r="P2284">
        <v>1.5241400000000001</v>
      </c>
      <c r="Q2284">
        <v>1.8163100000000001</v>
      </c>
      <c r="R2284">
        <v>2.11965</v>
      </c>
      <c r="S2284">
        <v>2.4267599999999998</v>
      </c>
      <c r="T2284">
        <v>2.7316600000000002</v>
      </c>
      <c r="U2284">
        <v>3.0302899999999999</v>
      </c>
      <c r="V2284">
        <v>3.3198500000000002</v>
      </c>
      <c r="W2284">
        <v>3.59842</v>
      </c>
      <c r="X2284">
        <v>3.8646600000000002</v>
      </c>
      <c r="Y2284">
        <v>4.1177000000000001</v>
      </c>
      <c r="Z2284">
        <v>4.3570399999999996</v>
      </c>
      <c r="AA2284">
        <v>4.5824999999999996</v>
      </c>
      <c r="AB2284">
        <v>4.7940800000000001</v>
      </c>
      <c r="AC2284">
        <v>4.9919500000000001</v>
      </c>
      <c r="AD2284">
        <v>5.1763899999999996</v>
      </c>
      <c r="AE2284">
        <v>5.3477300000000003</v>
      </c>
      <c r="AF2284">
        <v>5.5063500000000003</v>
      </c>
      <c r="AG2284">
        <v>5.6526899999999998</v>
      </c>
      <c r="AH2284">
        <v>5.78721</v>
      </c>
      <c r="AI2284">
        <v>5.91045</v>
      </c>
      <c r="AJ2284">
        <v>6.0212300000000001</v>
      </c>
      <c r="AK2284">
        <v>6.1207500000000001</v>
      </c>
      <c r="AL2284">
        <v>6.3448200000000003</v>
      </c>
    </row>
    <row r="2285" spans="1:38" x14ac:dyDescent="0.3">
      <c r="A2285" t="s">
        <v>806</v>
      </c>
      <c r="B2285" t="s">
        <v>103</v>
      </c>
      <c r="C2285">
        <v>2009</v>
      </c>
      <c r="D2285">
        <v>1</v>
      </c>
      <c r="E2285">
        <v>1</v>
      </c>
      <c r="F2285">
        <v>1</v>
      </c>
      <c r="G2285" t="s">
        <v>1134</v>
      </c>
      <c r="H2285">
        <v>0</v>
      </c>
      <c r="I2285">
        <v>0</v>
      </c>
      <c r="J2285">
        <v>0</v>
      </c>
      <c r="K2285">
        <v>0</v>
      </c>
      <c r="L2285">
        <v>3.2867899999999999E-2</v>
      </c>
      <c r="M2285">
        <v>0.16573599999999999</v>
      </c>
      <c r="N2285">
        <v>0.463362</v>
      </c>
      <c r="O2285">
        <v>0.85394599999999998</v>
      </c>
      <c r="P2285">
        <v>1.2412700000000001</v>
      </c>
      <c r="Q2285">
        <v>1.5986</v>
      </c>
      <c r="R2285">
        <v>1.93425</v>
      </c>
      <c r="S2285">
        <v>2.2574200000000002</v>
      </c>
      <c r="T2285">
        <v>2.57179</v>
      </c>
      <c r="U2285">
        <v>2.8776199999999998</v>
      </c>
      <c r="V2285">
        <v>3.1738200000000001</v>
      </c>
      <c r="W2285">
        <v>3.45905</v>
      </c>
      <c r="X2285">
        <v>3.7321300000000002</v>
      </c>
      <c r="Y2285">
        <v>3.9921799999999998</v>
      </c>
      <c r="Z2285">
        <v>4.2386100000000004</v>
      </c>
      <c r="AA2285">
        <v>4.4711499999999997</v>
      </c>
      <c r="AB2285">
        <v>4.68973</v>
      </c>
      <c r="AC2285">
        <v>4.8944900000000002</v>
      </c>
      <c r="AD2285">
        <v>5.0856399999999997</v>
      </c>
      <c r="AE2285">
        <v>5.2635199999999998</v>
      </c>
      <c r="AF2285">
        <v>5.4284699999999999</v>
      </c>
      <c r="AG2285">
        <v>5.5809100000000003</v>
      </c>
      <c r="AH2285">
        <v>5.7212899999999998</v>
      </c>
      <c r="AI2285">
        <v>5.8501099999999999</v>
      </c>
      <c r="AJ2285">
        <v>5.9679200000000003</v>
      </c>
      <c r="AK2285">
        <v>6.0720400000000003</v>
      </c>
      <c r="AL2285">
        <v>6.3067099999999998</v>
      </c>
    </row>
    <row r="2286" spans="1:38" x14ac:dyDescent="0.3">
      <c r="A2286" t="s">
        <v>808</v>
      </c>
      <c r="B2286">
        <v>1</v>
      </c>
      <c r="C2286">
        <v>2009</v>
      </c>
      <c r="D2286">
        <v>1</v>
      </c>
      <c r="E2286">
        <v>1</v>
      </c>
      <c r="F2286">
        <v>1</v>
      </c>
      <c r="G2286" t="s">
        <v>1135</v>
      </c>
      <c r="H2286">
        <v>0</v>
      </c>
      <c r="I2286">
        <v>3.3128300000000001E-3</v>
      </c>
      <c r="J2286">
        <v>4.8035599999999998E-2</v>
      </c>
      <c r="K2286">
        <v>0.22831399999999999</v>
      </c>
      <c r="L2286">
        <v>0.55937400000000004</v>
      </c>
      <c r="M2286">
        <v>0.84764200000000001</v>
      </c>
      <c r="N2286">
        <v>0.961391</v>
      </c>
      <c r="O2286">
        <v>0.96040499999999995</v>
      </c>
      <c r="P2286">
        <v>0.91160200000000002</v>
      </c>
      <c r="Q2286">
        <v>0.84170299999999998</v>
      </c>
      <c r="R2286">
        <v>0.76340200000000003</v>
      </c>
      <c r="S2286">
        <v>0.68457900000000005</v>
      </c>
      <c r="T2286">
        <v>0.60999300000000001</v>
      </c>
      <c r="U2286">
        <v>0.542134</v>
      </c>
      <c r="V2286">
        <v>0.48196499999999998</v>
      </c>
      <c r="W2286">
        <v>0.42951499999999998</v>
      </c>
      <c r="X2286">
        <v>0.384297</v>
      </c>
      <c r="Y2286">
        <v>0.345582</v>
      </c>
      <c r="Z2286">
        <v>0.31256899999999999</v>
      </c>
      <c r="AA2286">
        <v>0.28447099999999997</v>
      </c>
      <c r="AB2286">
        <v>0.26057200000000003</v>
      </c>
      <c r="AC2286">
        <v>0.240235</v>
      </c>
      <c r="AD2286">
        <v>0.222914</v>
      </c>
      <c r="AE2286">
        <v>0.20814299999999999</v>
      </c>
      <c r="AF2286">
        <v>0.19553100000000001</v>
      </c>
      <c r="AG2286">
        <v>0.184751</v>
      </c>
      <c r="AH2286">
        <v>0.17552599999999999</v>
      </c>
      <c r="AI2286">
        <v>0.167631</v>
      </c>
      <c r="AJ2286">
        <v>0.160278</v>
      </c>
      <c r="AK2286">
        <v>0.153307</v>
      </c>
      <c r="AL2286">
        <v>0.138575</v>
      </c>
    </row>
    <row r="2287" spans="1:38" x14ac:dyDescent="0.3">
      <c r="A2287" t="s">
        <v>810</v>
      </c>
      <c r="B2287">
        <v>1</v>
      </c>
      <c r="C2287">
        <v>2009</v>
      </c>
      <c r="D2287">
        <v>1</v>
      </c>
      <c r="E2287">
        <v>1</v>
      </c>
      <c r="F2287">
        <v>1</v>
      </c>
      <c r="G2287" t="s">
        <v>1136</v>
      </c>
      <c r="H2287">
        <v>3.06524E-2</v>
      </c>
      <c r="I2287">
        <v>9.6751500000000004E-2</v>
      </c>
      <c r="J2287">
        <v>0.209426</v>
      </c>
      <c r="K2287">
        <v>0.35223900000000002</v>
      </c>
      <c r="L2287">
        <v>0.52276500000000004</v>
      </c>
      <c r="M2287">
        <v>0.71741299999999997</v>
      </c>
      <c r="N2287">
        <v>0.94350800000000001</v>
      </c>
      <c r="O2287">
        <v>1.20035</v>
      </c>
      <c r="P2287">
        <v>1.4748000000000001</v>
      </c>
      <c r="Q2287">
        <v>1.75637</v>
      </c>
      <c r="R2287">
        <v>2.0385900000000001</v>
      </c>
      <c r="S2287">
        <v>2.3167200000000001</v>
      </c>
      <c r="T2287">
        <v>2.5870600000000001</v>
      </c>
      <c r="U2287">
        <v>2.8467199999999999</v>
      </c>
      <c r="V2287">
        <v>3.0935800000000002</v>
      </c>
      <c r="W2287">
        <v>3.32613</v>
      </c>
      <c r="X2287">
        <v>3.5434000000000001</v>
      </c>
      <c r="Y2287">
        <v>3.7448899999999998</v>
      </c>
      <c r="Z2287">
        <v>3.9304199999999998</v>
      </c>
      <c r="AA2287">
        <v>4.1001200000000004</v>
      </c>
      <c r="AB2287">
        <v>4.2543499999999996</v>
      </c>
      <c r="AC2287">
        <v>4.3936099999999998</v>
      </c>
      <c r="AD2287">
        <v>4.5185599999999999</v>
      </c>
      <c r="AE2287">
        <v>4.6299200000000003</v>
      </c>
      <c r="AF2287">
        <v>4.7285000000000004</v>
      </c>
      <c r="AG2287">
        <v>4.8151099999999998</v>
      </c>
      <c r="AH2287">
        <v>4.8905799999999999</v>
      </c>
      <c r="AI2287">
        <v>4.9557399999999996</v>
      </c>
      <c r="AJ2287">
        <v>5.02712</v>
      </c>
      <c r="AK2287">
        <v>5.1067400000000003</v>
      </c>
      <c r="AL2287">
        <v>5.2876799999999999</v>
      </c>
    </row>
    <row r="2288" spans="1:38" x14ac:dyDescent="0.3">
      <c r="A2288" t="s">
        <v>808</v>
      </c>
      <c r="B2288">
        <v>2</v>
      </c>
      <c r="C2288">
        <v>2009</v>
      </c>
      <c r="D2288">
        <v>1</v>
      </c>
      <c r="E2288">
        <v>1</v>
      </c>
      <c r="F2288">
        <v>1</v>
      </c>
      <c r="G2288" t="s">
        <v>1137</v>
      </c>
      <c r="H2288">
        <v>0</v>
      </c>
      <c r="I2288" s="2">
        <v>7.8587300000000002E-6</v>
      </c>
      <c r="J2288">
        <v>6.0167700000000001E-4</v>
      </c>
      <c r="K2288">
        <v>1.8467000000000001E-2</v>
      </c>
      <c r="L2288">
        <v>0.18110399999999999</v>
      </c>
      <c r="M2288">
        <v>0.56129600000000002</v>
      </c>
      <c r="N2288">
        <v>0.85687599999999997</v>
      </c>
      <c r="O2288">
        <v>0.96616000000000002</v>
      </c>
      <c r="P2288">
        <v>0.99292499999999995</v>
      </c>
      <c r="Q2288">
        <v>0.99849399999999999</v>
      </c>
      <c r="R2288">
        <v>0.99964699999999995</v>
      </c>
      <c r="S2288">
        <v>0.99990599999999996</v>
      </c>
      <c r="T2288">
        <v>0.99997100000000005</v>
      </c>
      <c r="U2288">
        <v>0.99999000000000005</v>
      </c>
      <c r="V2288">
        <v>0.999996</v>
      </c>
      <c r="W2288">
        <v>0.99999800000000005</v>
      </c>
      <c r="X2288">
        <v>0.99999899999999997</v>
      </c>
      <c r="Y2288">
        <v>1</v>
      </c>
      <c r="Z2288">
        <v>1</v>
      </c>
      <c r="AA2288">
        <v>1</v>
      </c>
      <c r="AB2288">
        <v>1</v>
      </c>
      <c r="AC2288">
        <v>1</v>
      </c>
      <c r="AD2288">
        <v>1</v>
      </c>
      <c r="AE2288">
        <v>1</v>
      </c>
      <c r="AF2288">
        <v>1</v>
      </c>
      <c r="AG2288">
        <v>1</v>
      </c>
      <c r="AH2288">
        <v>1</v>
      </c>
      <c r="AI2288">
        <v>1</v>
      </c>
      <c r="AJ2288">
        <v>1</v>
      </c>
      <c r="AK2288">
        <v>1</v>
      </c>
      <c r="AL2288">
        <v>1</v>
      </c>
    </row>
    <row r="2289" spans="1:38" x14ac:dyDescent="0.3">
      <c r="A2289" t="s">
        <v>810</v>
      </c>
      <c r="B2289">
        <v>2</v>
      </c>
      <c r="C2289">
        <v>2009</v>
      </c>
      <c r="D2289">
        <v>1</v>
      </c>
      <c r="E2289">
        <v>1</v>
      </c>
      <c r="F2289">
        <v>1</v>
      </c>
      <c r="G2289" t="s">
        <v>1138</v>
      </c>
      <c r="H2289">
        <v>3.3720800000000002E-2</v>
      </c>
      <c r="I2289">
        <v>0.121296</v>
      </c>
      <c r="J2289">
        <v>0.28170099999999998</v>
      </c>
      <c r="K2289">
        <v>0.46624500000000002</v>
      </c>
      <c r="L2289">
        <v>0.62582499999999996</v>
      </c>
      <c r="M2289">
        <v>0.78459199999999996</v>
      </c>
      <c r="N2289">
        <v>0.98081700000000005</v>
      </c>
      <c r="O2289">
        <v>1.22654</v>
      </c>
      <c r="P2289">
        <v>1.5083899999999999</v>
      </c>
      <c r="Q2289">
        <v>1.80887</v>
      </c>
      <c r="R2289">
        <v>2.1168499999999999</v>
      </c>
      <c r="S2289">
        <v>2.4258099999999998</v>
      </c>
      <c r="T2289">
        <v>2.7313499999999999</v>
      </c>
      <c r="U2289">
        <v>3.0301800000000001</v>
      </c>
      <c r="V2289">
        <v>3.3198099999999999</v>
      </c>
      <c r="W2289">
        <v>3.5984099999999999</v>
      </c>
      <c r="X2289">
        <v>3.8646500000000001</v>
      </c>
      <c r="Y2289">
        <v>4.1176899999999996</v>
      </c>
      <c r="Z2289">
        <v>4.3570399999999996</v>
      </c>
      <c r="AA2289">
        <v>4.5824999999999996</v>
      </c>
      <c r="AB2289">
        <v>4.7940800000000001</v>
      </c>
      <c r="AC2289">
        <v>4.9919500000000001</v>
      </c>
      <c r="AD2289">
        <v>5.1763899999999996</v>
      </c>
      <c r="AE2289">
        <v>5.3477300000000003</v>
      </c>
      <c r="AF2289">
        <v>5.5063500000000003</v>
      </c>
      <c r="AG2289">
        <v>5.6526899999999998</v>
      </c>
      <c r="AH2289">
        <v>5.78721</v>
      </c>
      <c r="AI2289">
        <v>5.91045</v>
      </c>
      <c r="AJ2289">
        <v>6.0212300000000001</v>
      </c>
      <c r="AK2289">
        <v>6.1207500000000001</v>
      </c>
      <c r="AL2289">
        <v>6.3448200000000003</v>
      </c>
    </row>
    <row r="2290" spans="1:38" x14ac:dyDescent="0.3">
      <c r="A2290" t="s">
        <v>808</v>
      </c>
      <c r="B2290">
        <v>3</v>
      </c>
      <c r="C2290">
        <v>2009</v>
      </c>
      <c r="D2290">
        <v>1</v>
      </c>
      <c r="E2290">
        <v>1</v>
      </c>
      <c r="F2290">
        <v>1</v>
      </c>
      <c r="G2290" t="s">
        <v>1139</v>
      </c>
      <c r="H2290">
        <v>0</v>
      </c>
      <c r="I2290" s="2">
        <v>8.8442700000000004E-8</v>
      </c>
      <c r="J2290" s="2">
        <v>1.22943E-5</v>
      </c>
      <c r="K2290">
        <v>7.83664E-4</v>
      </c>
      <c r="L2290">
        <v>2.2161299999999998E-2</v>
      </c>
      <c r="M2290">
        <v>0.18355299999999999</v>
      </c>
      <c r="N2290">
        <v>0.53240299999999996</v>
      </c>
      <c r="O2290">
        <v>0.82188499999999998</v>
      </c>
      <c r="P2290">
        <v>0.94855699999999998</v>
      </c>
      <c r="Q2290">
        <v>0.98688699999999996</v>
      </c>
      <c r="R2290">
        <v>0.99668999999999996</v>
      </c>
      <c r="S2290">
        <v>0.99911000000000005</v>
      </c>
      <c r="T2290">
        <v>0.99973500000000004</v>
      </c>
      <c r="U2290">
        <v>0.99991099999999999</v>
      </c>
      <c r="V2290">
        <v>0.99996600000000002</v>
      </c>
      <c r="W2290">
        <v>0.99998500000000001</v>
      </c>
      <c r="X2290">
        <v>0.99999300000000002</v>
      </c>
      <c r="Y2290">
        <v>0.999996</v>
      </c>
      <c r="Z2290">
        <v>0.99999800000000005</v>
      </c>
      <c r="AA2290">
        <v>0.99999899999999997</v>
      </c>
      <c r="AB2290">
        <v>0.99999899999999997</v>
      </c>
      <c r="AC2290">
        <v>0.99999899999999997</v>
      </c>
      <c r="AD2290">
        <v>0.99999899999999997</v>
      </c>
      <c r="AE2290">
        <v>0.99999899999999997</v>
      </c>
      <c r="AF2290">
        <v>0.99999899999999997</v>
      </c>
      <c r="AG2290">
        <v>0.99999899999999997</v>
      </c>
      <c r="AH2290">
        <v>0.99999899999999997</v>
      </c>
      <c r="AI2290">
        <v>0.99999899999999997</v>
      </c>
      <c r="AJ2290">
        <v>0.99999899999999997</v>
      </c>
      <c r="AK2290">
        <v>1</v>
      </c>
      <c r="AL2290">
        <v>1</v>
      </c>
    </row>
    <row r="2291" spans="1:38" x14ac:dyDescent="0.3">
      <c r="A2291" t="s">
        <v>810</v>
      </c>
      <c r="B2291">
        <v>3</v>
      </c>
      <c r="C2291">
        <v>2009</v>
      </c>
      <c r="D2291">
        <v>1</v>
      </c>
      <c r="E2291">
        <v>1</v>
      </c>
      <c r="F2291">
        <v>1</v>
      </c>
      <c r="G2291" t="s">
        <v>1140</v>
      </c>
      <c r="H2291">
        <v>3.8933599999999999E-2</v>
      </c>
      <c r="I2291">
        <v>0.133521</v>
      </c>
      <c r="J2291">
        <v>0.30696800000000002</v>
      </c>
      <c r="K2291">
        <v>0.53575499999999998</v>
      </c>
      <c r="L2291">
        <v>0.74839199999999995</v>
      </c>
      <c r="M2291">
        <v>0.91515100000000005</v>
      </c>
      <c r="N2291">
        <v>1.08142</v>
      </c>
      <c r="O2291">
        <v>1.2836099999999999</v>
      </c>
      <c r="P2291">
        <v>1.5329200000000001</v>
      </c>
      <c r="Q2291">
        <v>1.81759</v>
      </c>
      <c r="R2291">
        <v>2.11971</v>
      </c>
      <c r="S2291">
        <v>2.4267599999999998</v>
      </c>
      <c r="T2291">
        <v>2.7316799999999999</v>
      </c>
      <c r="U2291">
        <v>3.0303100000000001</v>
      </c>
      <c r="V2291">
        <v>3.3198699999999999</v>
      </c>
      <c r="W2291">
        <v>3.59843</v>
      </c>
      <c r="X2291">
        <v>3.8646699999999998</v>
      </c>
      <c r="Y2291">
        <v>4.1177000000000001</v>
      </c>
      <c r="Z2291">
        <v>4.3570500000000001</v>
      </c>
      <c r="AA2291">
        <v>4.5824999999999996</v>
      </c>
      <c r="AB2291">
        <v>4.7940800000000001</v>
      </c>
      <c r="AC2291">
        <v>4.9919500000000001</v>
      </c>
      <c r="AD2291">
        <v>5.1763899999999996</v>
      </c>
      <c r="AE2291">
        <v>5.3477300000000003</v>
      </c>
      <c r="AF2291">
        <v>5.5063500000000003</v>
      </c>
      <c r="AG2291">
        <v>5.6526899999999998</v>
      </c>
      <c r="AH2291">
        <v>5.78721</v>
      </c>
      <c r="AI2291">
        <v>5.91045</v>
      </c>
      <c r="AJ2291">
        <v>6.0212399999999997</v>
      </c>
      <c r="AK2291">
        <v>6.1207500000000001</v>
      </c>
      <c r="AL2291">
        <v>6.3448200000000003</v>
      </c>
    </row>
    <row r="2292" spans="1:38" x14ac:dyDescent="0.3">
      <c r="A2292" t="s">
        <v>808</v>
      </c>
      <c r="B2292">
        <v>4</v>
      </c>
      <c r="C2292">
        <v>2009</v>
      </c>
      <c r="D2292">
        <v>1</v>
      </c>
      <c r="E2292">
        <v>1</v>
      </c>
      <c r="F2292">
        <v>1</v>
      </c>
      <c r="G2292" t="s">
        <v>1141</v>
      </c>
      <c r="H2292">
        <v>0</v>
      </c>
      <c r="I2292">
        <v>1.4546E-2</v>
      </c>
      <c r="J2292">
        <v>5.2434099999999997E-2</v>
      </c>
      <c r="K2292">
        <v>0.12701999999999999</v>
      </c>
      <c r="L2292">
        <v>0.246392</v>
      </c>
      <c r="M2292">
        <v>0.40070499999999998</v>
      </c>
      <c r="N2292">
        <v>0.56703700000000001</v>
      </c>
      <c r="O2292">
        <v>0.719503</v>
      </c>
      <c r="P2292">
        <v>0.838924</v>
      </c>
      <c r="Q2292">
        <v>0.91817899999999997</v>
      </c>
      <c r="R2292">
        <v>0.96258500000000002</v>
      </c>
      <c r="S2292">
        <v>0.98403700000000005</v>
      </c>
      <c r="T2292">
        <v>0.99336599999999997</v>
      </c>
      <c r="U2292">
        <v>0.99720600000000004</v>
      </c>
      <c r="V2292">
        <v>0.99876799999999999</v>
      </c>
      <c r="W2292">
        <v>0.999417</v>
      </c>
      <c r="X2292">
        <v>0.99969799999999998</v>
      </c>
      <c r="Y2292">
        <v>0.99982499999999996</v>
      </c>
      <c r="Z2292">
        <v>0.99988600000000005</v>
      </c>
      <c r="AA2292">
        <v>0.99991600000000003</v>
      </c>
      <c r="AB2292">
        <v>0.99993100000000001</v>
      </c>
      <c r="AC2292">
        <v>0.99993900000000002</v>
      </c>
      <c r="AD2292">
        <v>0.999942</v>
      </c>
      <c r="AE2292">
        <v>0.99994300000000003</v>
      </c>
      <c r="AF2292">
        <v>0.999942</v>
      </c>
      <c r="AG2292">
        <v>0.99994099999999997</v>
      </c>
      <c r="AH2292">
        <v>0.99993900000000002</v>
      </c>
      <c r="AI2292">
        <v>0.99993699999999996</v>
      </c>
      <c r="AJ2292">
        <v>0.99993600000000005</v>
      </c>
      <c r="AK2292">
        <v>0.99993799999999999</v>
      </c>
      <c r="AL2292">
        <v>0.99993900000000002</v>
      </c>
    </row>
    <row r="2293" spans="1:38" x14ac:dyDescent="0.3">
      <c r="A2293" t="s">
        <v>810</v>
      </c>
      <c r="B2293">
        <v>4</v>
      </c>
      <c r="C2293">
        <v>2009</v>
      </c>
      <c r="D2293">
        <v>1</v>
      </c>
      <c r="E2293">
        <v>1</v>
      </c>
      <c r="F2293">
        <v>1</v>
      </c>
      <c r="G2293" t="s">
        <v>1142</v>
      </c>
      <c r="H2293">
        <v>1.5474399999999999E-2</v>
      </c>
      <c r="I2293">
        <v>6.9767399999999993E-2</v>
      </c>
      <c r="J2293">
        <v>0.17798900000000001</v>
      </c>
      <c r="K2293">
        <v>0.32710400000000001</v>
      </c>
      <c r="L2293">
        <v>0.518293</v>
      </c>
      <c r="M2293">
        <v>0.74444600000000005</v>
      </c>
      <c r="N2293">
        <v>0.99751900000000004</v>
      </c>
      <c r="O2293">
        <v>1.2695000000000001</v>
      </c>
      <c r="P2293">
        <v>1.5532699999999999</v>
      </c>
      <c r="Q2293">
        <v>1.84406</v>
      </c>
      <c r="R2293">
        <v>2.1398999999999999</v>
      </c>
      <c r="S2293">
        <v>2.43912</v>
      </c>
      <c r="T2293">
        <v>2.73847</v>
      </c>
      <c r="U2293">
        <v>3.0338799999999999</v>
      </c>
      <c r="V2293">
        <v>3.3217500000000002</v>
      </c>
      <c r="W2293">
        <v>3.5994600000000001</v>
      </c>
      <c r="X2293">
        <v>3.8652500000000001</v>
      </c>
      <c r="Y2293">
        <v>4.1180500000000002</v>
      </c>
      <c r="Z2293">
        <v>4.3572699999999998</v>
      </c>
      <c r="AA2293">
        <v>4.5826500000000001</v>
      </c>
      <c r="AB2293">
        <v>4.7941799999999999</v>
      </c>
      <c r="AC2293">
        <v>4.9920299999999997</v>
      </c>
      <c r="AD2293">
        <v>5.17645</v>
      </c>
      <c r="AE2293">
        <v>5.3477699999999997</v>
      </c>
      <c r="AF2293">
        <v>5.5063899999999997</v>
      </c>
      <c r="AG2293">
        <v>5.6527200000000004</v>
      </c>
      <c r="AH2293">
        <v>5.7872399999999997</v>
      </c>
      <c r="AI2293">
        <v>5.9104799999999997</v>
      </c>
      <c r="AJ2293">
        <v>6.0212500000000002</v>
      </c>
      <c r="AK2293">
        <v>6.1207599999999998</v>
      </c>
      <c r="AL2293">
        <v>6.3448099999999998</v>
      </c>
    </row>
    <row r="2294" spans="1:38" x14ac:dyDescent="0.3">
      <c r="A2294" t="s">
        <v>808</v>
      </c>
      <c r="B2294">
        <v>5</v>
      </c>
      <c r="C2294">
        <v>2009</v>
      </c>
      <c r="D2294">
        <v>1</v>
      </c>
      <c r="E2294">
        <v>1</v>
      </c>
      <c r="F2294">
        <v>1</v>
      </c>
      <c r="G2294" t="s">
        <v>1143</v>
      </c>
      <c r="H2294">
        <v>0</v>
      </c>
      <c r="I2294">
        <v>1.4546E-2</v>
      </c>
      <c r="J2294">
        <v>5.2434099999999997E-2</v>
      </c>
      <c r="K2294">
        <v>0.12701999999999999</v>
      </c>
      <c r="L2294">
        <v>0.246392</v>
      </c>
      <c r="M2294">
        <v>0.40070499999999998</v>
      </c>
      <c r="N2294">
        <v>0.56703700000000001</v>
      </c>
      <c r="O2294">
        <v>0.719503</v>
      </c>
      <c r="P2294">
        <v>0.838924</v>
      </c>
      <c r="Q2294">
        <v>0.91817899999999997</v>
      </c>
      <c r="R2294">
        <v>0.96258500000000002</v>
      </c>
      <c r="S2294">
        <v>0.98403700000000005</v>
      </c>
      <c r="T2294">
        <v>0.99336599999999997</v>
      </c>
      <c r="U2294">
        <v>0.99720600000000004</v>
      </c>
      <c r="V2294">
        <v>0.99876799999999999</v>
      </c>
      <c r="W2294">
        <v>0.999417</v>
      </c>
      <c r="X2294">
        <v>0.99969799999999998</v>
      </c>
      <c r="Y2294">
        <v>0.99982499999999996</v>
      </c>
      <c r="Z2294">
        <v>0.99988600000000005</v>
      </c>
      <c r="AA2294">
        <v>0.99991600000000003</v>
      </c>
      <c r="AB2294">
        <v>0.99993100000000001</v>
      </c>
      <c r="AC2294">
        <v>0.99993900000000002</v>
      </c>
      <c r="AD2294">
        <v>0.999942</v>
      </c>
      <c r="AE2294">
        <v>0.99994300000000003</v>
      </c>
      <c r="AF2294">
        <v>0.999942</v>
      </c>
      <c r="AG2294">
        <v>0.99994099999999997</v>
      </c>
      <c r="AH2294">
        <v>0.99993900000000002</v>
      </c>
      <c r="AI2294">
        <v>0.99993699999999996</v>
      </c>
      <c r="AJ2294">
        <v>0.99993600000000005</v>
      </c>
      <c r="AK2294">
        <v>0.99993799999999999</v>
      </c>
      <c r="AL2294">
        <v>0.99993900000000002</v>
      </c>
    </row>
    <row r="2295" spans="1:38" x14ac:dyDescent="0.3">
      <c r="A2295" t="s">
        <v>810</v>
      </c>
      <c r="B2295">
        <v>5</v>
      </c>
      <c r="C2295">
        <v>2009</v>
      </c>
      <c r="D2295">
        <v>1</v>
      </c>
      <c r="E2295">
        <v>1</v>
      </c>
      <c r="F2295">
        <v>1</v>
      </c>
      <c r="G2295" t="s">
        <v>1144</v>
      </c>
      <c r="H2295">
        <v>1.5474399999999999E-2</v>
      </c>
      <c r="I2295">
        <v>6.9767399999999993E-2</v>
      </c>
      <c r="J2295">
        <v>0.17798900000000001</v>
      </c>
      <c r="K2295">
        <v>0.32710400000000001</v>
      </c>
      <c r="L2295">
        <v>0.518293</v>
      </c>
      <c r="M2295">
        <v>0.74444600000000005</v>
      </c>
      <c r="N2295">
        <v>0.99751900000000004</v>
      </c>
      <c r="O2295">
        <v>1.2695000000000001</v>
      </c>
      <c r="P2295">
        <v>1.5532699999999999</v>
      </c>
      <c r="Q2295">
        <v>1.84406</v>
      </c>
      <c r="R2295">
        <v>2.1398999999999999</v>
      </c>
      <c r="S2295">
        <v>2.43912</v>
      </c>
      <c r="T2295">
        <v>2.73847</v>
      </c>
      <c r="U2295">
        <v>3.0338799999999999</v>
      </c>
      <c r="V2295">
        <v>3.3217500000000002</v>
      </c>
      <c r="W2295">
        <v>3.5994600000000001</v>
      </c>
      <c r="X2295">
        <v>3.8652500000000001</v>
      </c>
      <c r="Y2295">
        <v>4.1180500000000002</v>
      </c>
      <c r="Z2295">
        <v>4.3572699999999998</v>
      </c>
      <c r="AA2295">
        <v>4.5826500000000001</v>
      </c>
      <c r="AB2295">
        <v>4.7941799999999999</v>
      </c>
      <c r="AC2295">
        <v>4.9920299999999997</v>
      </c>
      <c r="AD2295">
        <v>5.17645</v>
      </c>
      <c r="AE2295">
        <v>5.3477699999999997</v>
      </c>
      <c r="AF2295">
        <v>5.5063899999999997</v>
      </c>
      <c r="AG2295">
        <v>5.6527200000000004</v>
      </c>
      <c r="AH2295">
        <v>5.7872399999999997</v>
      </c>
      <c r="AI2295">
        <v>5.9104799999999997</v>
      </c>
      <c r="AJ2295">
        <v>6.0212500000000002</v>
      </c>
      <c r="AK2295">
        <v>6.1207599999999998</v>
      </c>
      <c r="AL2295">
        <v>6.3448099999999998</v>
      </c>
    </row>
    <row r="2296" spans="1:38" x14ac:dyDescent="0.3">
      <c r="A2296" t="s">
        <v>808</v>
      </c>
      <c r="B2296">
        <v>6</v>
      </c>
      <c r="C2296">
        <v>2009</v>
      </c>
      <c r="D2296">
        <v>1</v>
      </c>
      <c r="E2296">
        <v>1</v>
      </c>
      <c r="F2296">
        <v>1</v>
      </c>
      <c r="G2296" t="s">
        <v>1145</v>
      </c>
      <c r="H2296">
        <v>0</v>
      </c>
      <c r="I2296">
        <v>8.1927300000000005E-3</v>
      </c>
      <c r="J2296">
        <v>4.5186499999999998E-2</v>
      </c>
      <c r="K2296">
        <v>0.13944300000000001</v>
      </c>
      <c r="L2296">
        <v>0.308392</v>
      </c>
      <c r="M2296">
        <v>0.52603599999999995</v>
      </c>
      <c r="N2296">
        <v>0.73426400000000003</v>
      </c>
      <c r="O2296">
        <v>0.88197599999999998</v>
      </c>
      <c r="P2296">
        <v>0.95832899999999999</v>
      </c>
      <c r="Q2296">
        <v>0.98764399999999997</v>
      </c>
      <c r="R2296">
        <v>0.99662799999999996</v>
      </c>
      <c r="S2296">
        <v>0.99904000000000004</v>
      </c>
      <c r="T2296">
        <v>0.99965599999999999</v>
      </c>
      <c r="U2296">
        <v>0.99981500000000001</v>
      </c>
      <c r="V2296">
        <v>0.99985800000000002</v>
      </c>
      <c r="W2296">
        <v>0.99987099999999995</v>
      </c>
      <c r="X2296">
        <v>0.99987400000000004</v>
      </c>
      <c r="Y2296">
        <v>0.99987599999999999</v>
      </c>
      <c r="Z2296">
        <v>0.99987599999999999</v>
      </c>
      <c r="AA2296">
        <v>0.99987599999999999</v>
      </c>
      <c r="AB2296">
        <v>0.99987599999999999</v>
      </c>
      <c r="AC2296">
        <v>0.99987599999999999</v>
      </c>
      <c r="AD2296">
        <v>0.99987599999999999</v>
      </c>
      <c r="AE2296">
        <v>0.99987599999999999</v>
      </c>
      <c r="AF2296">
        <v>0.99987599999999999</v>
      </c>
      <c r="AG2296">
        <v>0.99987599999999999</v>
      </c>
      <c r="AH2296">
        <v>0.99987599999999999</v>
      </c>
      <c r="AI2296">
        <v>0.99987599999999999</v>
      </c>
      <c r="AJ2296">
        <v>0.99987599999999999</v>
      </c>
      <c r="AK2296">
        <v>0.99987599999999999</v>
      </c>
      <c r="AL2296">
        <v>0.99987700000000002</v>
      </c>
    </row>
    <row r="2297" spans="1:38" x14ac:dyDescent="0.3">
      <c r="A2297" t="s">
        <v>810</v>
      </c>
      <c r="B2297">
        <v>6</v>
      </c>
      <c r="C2297">
        <v>2009</v>
      </c>
      <c r="D2297">
        <v>1</v>
      </c>
      <c r="E2297">
        <v>1</v>
      </c>
      <c r="F2297">
        <v>1</v>
      </c>
      <c r="G2297" t="s">
        <v>1146</v>
      </c>
      <c r="H2297">
        <v>1.8754E-2</v>
      </c>
      <c r="I2297">
        <v>7.7080899999999994E-2</v>
      </c>
      <c r="J2297">
        <v>0.18803</v>
      </c>
      <c r="K2297">
        <v>0.33777800000000002</v>
      </c>
      <c r="L2297">
        <v>0.52639899999999995</v>
      </c>
      <c r="M2297">
        <v>0.74613799999999997</v>
      </c>
      <c r="N2297">
        <v>0.98876200000000003</v>
      </c>
      <c r="O2297">
        <v>1.2482899999999999</v>
      </c>
      <c r="P2297">
        <v>1.5241400000000001</v>
      </c>
      <c r="Q2297">
        <v>1.8163100000000001</v>
      </c>
      <c r="R2297">
        <v>2.11965</v>
      </c>
      <c r="S2297">
        <v>2.4267599999999998</v>
      </c>
      <c r="T2297">
        <v>2.7316600000000002</v>
      </c>
      <c r="U2297">
        <v>3.0302899999999999</v>
      </c>
      <c r="V2297">
        <v>3.3198500000000002</v>
      </c>
      <c r="W2297">
        <v>3.59842</v>
      </c>
      <c r="X2297">
        <v>3.8646600000000002</v>
      </c>
      <c r="Y2297">
        <v>4.1177000000000001</v>
      </c>
      <c r="Z2297">
        <v>4.3570399999999996</v>
      </c>
      <c r="AA2297">
        <v>4.5824999999999996</v>
      </c>
      <c r="AB2297">
        <v>4.7940800000000001</v>
      </c>
      <c r="AC2297">
        <v>4.9919500000000001</v>
      </c>
      <c r="AD2297">
        <v>5.1763899999999996</v>
      </c>
      <c r="AE2297">
        <v>5.3477300000000003</v>
      </c>
      <c r="AF2297">
        <v>5.5063500000000003</v>
      </c>
      <c r="AG2297">
        <v>5.6526899999999998</v>
      </c>
      <c r="AH2297">
        <v>5.78721</v>
      </c>
      <c r="AI2297">
        <v>5.91045</v>
      </c>
      <c r="AJ2297">
        <v>6.0212300000000001</v>
      </c>
      <c r="AK2297">
        <v>6.1207500000000001</v>
      </c>
      <c r="AL2297">
        <v>6.3448200000000003</v>
      </c>
    </row>
    <row r="2298" spans="1:38" x14ac:dyDescent="0.3">
      <c r="A2298" t="s">
        <v>806</v>
      </c>
      <c r="B2298" t="s">
        <v>103</v>
      </c>
      <c r="C2298">
        <v>2010</v>
      </c>
      <c r="D2298">
        <v>1</v>
      </c>
      <c r="E2298">
        <v>1</v>
      </c>
      <c r="F2298">
        <v>1</v>
      </c>
      <c r="G2298" t="s">
        <v>1147</v>
      </c>
      <c r="H2298">
        <v>0</v>
      </c>
      <c r="I2298">
        <v>0</v>
      </c>
      <c r="J2298">
        <v>0</v>
      </c>
      <c r="K2298">
        <v>0</v>
      </c>
      <c r="L2298">
        <v>3.2867899999999999E-2</v>
      </c>
      <c r="M2298">
        <v>0.16573599999999999</v>
      </c>
      <c r="N2298">
        <v>0.463362</v>
      </c>
      <c r="O2298">
        <v>0.85394599999999998</v>
      </c>
      <c r="P2298">
        <v>1.2412700000000001</v>
      </c>
      <c r="Q2298">
        <v>1.5986</v>
      </c>
      <c r="R2298">
        <v>1.93425</v>
      </c>
      <c r="S2298">
        <v>2.2574200000000002</v>
      </c>
      <c r="T2298">
        <v>2.57179</v>
      </c>
      <c r="U2298">
        <v>2.8776199999999998</v>
      </c>
      <c r="V2298">
        <v>3.1738200000000001</v>
      </c>
      <c r="W2298">
        <v>3.45905</v>
      </c>
      <c r="X2298">
        <v>3.7321300000000002</v>
      </c>
      <c r="Y2298">
        <v>3.9921799999999998</v>
      </c>
      <c r="Z2298">
        <v>4.2386100000000004</v>
      </c>
      <c r="AA2298">
        <v>4.4711499999999997</v>
      </c>
      <c r="AB2298">
        <v>4.68973</v>
      </c>
      <c r="AC2298">
        <v>4.8944900000000002</v>
      </c>
      <c r="AD2298">
        <v>5.0856399999999997</v>
      </c>
      <c r="AE2298">
        <v>5.2635199999999998</v>
      </c>
      <c r="AF2298">
        <v>5.4284699999999999</v>
      </c>
      <c r="AG2298">
        <v>5.5809100000000003</v>
      </c>
      <c r="AH2298">
        <v>5.7212899999999998</v>
      </c>
      <c r="AI2298">
        <v>5.8501099999999999</v>
      </c>
      <c r="AJ2298">
        <v>5.9679200000000003</v>
      </c>
      <c r="AK2298">
        <v>6.0720400000000003</v>
      </c>
      <c r="AL2298">
        <v>6.3067099999999998</v>
      </c>
    </row>
    <row r="2299" spans="1:38" x14ac:dyDescent="0.3">
      <c r="A2299" t="s">
        <v>808</v>
      </c>
      <c r="B2299">
        <v>1</v>
      </c>
      <c r="C2299">
        <v>2010</v>
      </c>
      <c r="D2299">
        <v>1</v>
      </c>
      <c r="E2299">
        <v>1</v>
      </c>
      <c r="F2299">
        <v>1</v>
      </c>
      <c r="G2299" t="s">
        <v>1148</v>
      </c>
      <c r="H2299">
        <v>0</v>
      </c>
      <c r="I2299">
        <v>3.3128300000000001E-3</v>
      </c>
      <c r="J2299">
        <v>4.8035599999999998E-2</v>
      </c>
      <c r="K2299">
        <v>0.22831399999999999</v>
      </c>
      <c r="L2299">
        <v>0.55937400000000004</v>
      </c>
      <c r="M2299">
        <v>0.84764200000000001</v>
      </c>
      <c r="N2299">
        <v>0.961391</v>
      </c>
      <c r="O2299">
        <v>0.96040499999999995</v>
      </c>
      <c r="P2299">
        <v>0.91160200000000002</v>
      </c>
      <c r="Q2299">
        <v>0.84170299999999998</v>
      </c>
      <c r="R2299">
        <v>0.76340200000000003</v>
      </c>
      <c r="S2299">
        <v>0.68457900000000005</v>
      </c>
      <c r="T2299">
        <v>0.60999300000000001</v>
      </c>
      <c r="U2299">
        <v>0.542134</v>
      </c>
      <c r="V2299">
        <v>0.48196499999999998</v>
      </c>
      <c r="W2299">
        <v>0.42951499999999998</v>
      </c>
      <c r="X2299">
        <v>0.384297</v>
      </c>
      <c r="Y2299">
        <v>0.345582</v>
      </c>
      <c r="Z2299">
        <v>0.31256899999999999</v>
      </c>
      <c r="AA2299">
        <v>0.28447099999999997</v>
      </c>
      <c r="AB2299">
        <v>0.26057200000000003</v>
      </c>
      <c r="AC2299">
        <v>0.240235</v>
      </c>
      <c r="AD2299">
        <v>0.222914</v>
      </c>
      <c r="AE2299">
        <v>0.20814299999999999</v>
      </c>
      <c r="AF2299">
        <v>0.19553100000000001</v>
      </c>
      <c r="AG2299">
        <v>0.184751</v>
      </c>
      <c r="AH2299">
        <v>0.17552599999999999</v>
      </c>
      <c r="AI2299">
        <v>0.167631</v>
      </c>
      <c r="AJ2299">
        <v>0.160278</v>
      </c>
      <c r="AK2299">
        <v>0.153307</v>
      </c>
      <c r="AL2299">
        <v>0.138575</v>
      </c>
    </row>
    <row r="2300" spans="1:38" x14ac:dyDescent="0.3">
      <c r="A2300" t="s">
        <v>810</v>
      </c>
      <c r="B2300">
        <v>1</v>
      </c>
      <c r="C2300">
        <v>2010</v>
      </c>
      <c r="D2300">
        <v>1</v>
      </c>
      <c r="E2300">
        <v>1</v>
      </c>
      <c r="F2300">
        <v>1</v>
      </c>
      <c r="G2300" t="s">
        <v>1149</v>
      </c>
      <c r="H2300">
        <v>3.06524E-2</v>
      </c>
      <c r="I2300">
        <v>9.6751500000000004E-2</v>
      </c>
      <c r="J2300">
        <v>0.209426</v>
      </c>
      <c r="K2300">
        <v>0.35223900000000002</v>
      </c>
      <c r="L2300">
        <v>0.52276500000000004</v>
      </c>
      <c r="M2300">
        <v>0.71741299999999997</v>
      </c>
      <c r="N2300">
        <v>0.94350800000000001</v>
      </c>
      <c r="O2300">
        <v>1.20035</v>
      </c>
      <c r="P2300">
        <v>1.4748000000000001</v>
      </c>
      <c r="Q2300">
        <v>1.75637</v>
      </c>
      <c r="R2300">
        <v>2.0385900000000001</v>
      </c>
      <c r="S2300">
        <v>2.3167200000000001</v>
      </c>
      <c r="T2300">
        <v>2.5870600000000001</v>
      </c>
      <c r="U2300">
        <v>2.8467199999999999</v>
      </c>
      <c r="V2300">
        <v>3.0935800000000002</v>
      </c>
      <c r="W2300">
        <v>3.32613</v>
      </c>
      <c r="X2300">
        <v>3.5434000000000001</v>
      </c>
      <c r="Y2300">
        <v>3.7448899999999998</v>
      </c>
      <c r="Z2300">
        <v>3.9304199999999998</v>
      </c>
      <c r="AA2300">
        <v>4.1001200000000004</v>
      </c>
      <c r="AB2300">
        <v>4.2543499999999996</v>
      </c>
      <c r="AC2300">
        <v>4.3936099999999998</v>
      </c>
      <c r="AD2300">
        <v>4.5185599999999999</v>
      </c>
      <c r="AE2300">
        <v>4.6299200000000003</v>
      </c>
      <c r="AF2300">
        <v>4.7285000000000004</v>
      </c>
      <c r="AG2300">
        <v>4.8151099999999998</v>
      </c>
      <c r="AH2300">
        <v>4.8905799999999999</v>
      </c>
      <c r="AI2300">
        <v>4.9557399999999996</v>
      </c>
      <c r="AJ2300">
        <v>5.02712</v>
      </c>
      <c r="AK2300">
        <v>5.1067400000000003</v>
      </c>
      <c r="AL2300">
        <v>5.2876799999999999</v>
      </c>
    </row>
    <row r="2301" spans="1:38" x14ac:dyDescent="0.3">
      <c r="A2301" t="s">
        <v>808</v>
      </c>
      <c r="B2301">
        <v>2</v>
      </c>
      <c r="C2301">
        <v>2010</v>
      </c>
      <c r="D2301">
        <v>1</v>
      </c>
      <c r="E2301">
        <v>1</v>
      </c>
      <c r="F2301">
        <v>1</v>
      </c>
      <c r="G2301" t="s">
        <v>1150</v>
      </c>
      <c r="H2301">
        <v>0</v>
      </c>
      <c r="I2301" s="2">
        <v>7.8587300000000002E-6</v>
      </c>
      <c r="J2301">
        <v>6.0167700000000001E-4</v>
      </c>
      <c r="K2301">
        <v>1.8467000000000001E-2</v>
      </c>
      <c r="L2301">
        <v>0.18110399999999999</v>
      </c>
      <c r="M2301">
        <v>0.56129600000000002</v>
      </c>
      <c r="N2301">
        <v>0.85687599999999997</v>
      </c>
      <c r="O2301">
        <v>0.96616000000000002</v>
      </c>
      <c r="P2301">
        <v>0.99292499999999995</v>
      </c>
      <c r="Q2301">
        <v>0.99849399999999999</v>
      </c>
      <c r="R2301">
        <v>0.99964699999999995</v>
      </c>
      <c r="S2301">
        <v>0.99990599999999996</v>
      </c>
      <c r="T2301">
        <v>0.99997100000000005</v>
      </c>
      <c r="U2301">
        <v>0.99999000000000005</v>
      </c>
      <c r="V2301">
        <v>0.999996</v>
      </c>
      <c r="W2301">
        <v>0.99999800000000005</v>
      </c>
      <c r="X2301">
        <v>0.99999899999999997</v>
      </c>
      <c r="Y2301">
        <v>1</v>
      </c>
      <c r="Z2301">
        <v>1</v>
      </c>
      <c r="AA2301">
        <v>1</v>
      </c>
      <c r="AB2301">
        <v>1</v>
      </c>
      <c r="AC2301">
        <v>1</v>
      </c>
      <c r="AD2301">
        <v>1</v>
      </c>
      <c r="AE2301">
        <v>1</v>
      </c>
      <c r="AF2301">
        <v>1</v>
      </c>
      <c r="AG2301">
        <v>1</v>
      </c>
      <c r="AH2301">
        <v>1</v>
      </c>
      <c r="AI2301">
        <v>1</v>
      </c>
      <c r="AJ2301">
        <v>1</v>
      </c>
      <c r="AK2301">
        <v>1</v>
      </c>
      <c r="AL2301">
        <v>1</v>
      </c>
    </row>
    <row r="2302" spans="1:38" x14ac:dyDescent="0.3">
      <c r="A2302" t="s">
        <v>810</v>
      </c>
      <c r="B2302">
        <v>2</v>
      </c>
      <c r="C2302">
        <v>2010</v>
      </c>
      <c r="D2302">
        <v>1</v>
      </c>
      <c r="E2302">
        <v>1</v>
      </c>
      <c r="F2302">
        <v>1</v>
      </c>
      <c r="G2302" t="s">
        <v>1151</v>
      </c>
      <c r="H2302">
        <v>3.3720800000000002E-2</v>
      </c>
      <c r="I2302">
        <v>0.121296</v>
      </c>
      <c r="J2302">
        <v>0.28170099999999998</v>
      </c>
      <c r="K2302">
        <v>0.46624500000000002</v>
      </c>
      <c r="L2302">
        <v>0.62582499999999996</v>
      </c>
      <c r="M2302">
        <v>0.78459199999999996</v>
      </c>
      <c r="N2302">
        <v>0.98081700000000005</v>
      </c>
      <c r="O2302">
        <v>1.22654</v>
      </c>
      <c r="P2302">
        <v>1.5083899999999999</v>
      </c>
      <c r="Q2302">
        <v>1.80887</v>
      </c>
      <c r="R2302">
        <v>2.1168499999999999</v>
      </c>
      <c r="S2302">
        <v>2.4258099999999998</v>
      </c>
      <c r="T2302">
        <v>2.7313499999999999</v>
      </c>
      <c r="U2302">
        <v>3.0301800000000001</v>
      </c>
      <c r="V2302">
        <v>3.3198099999999999</v>
      </c>
      <c r="W2302">
        <v>3.5984099999999999</v>
      </c>
      <c r="X2302">
        <v>3.8646500000000001</v>
      </c>
      <c r="Y2302">
        <v>4.1176899999999996</v>
      </c>
      <c r="Z2302">
        <v>4.3570399999999996</v>
      </c>
      <c r="AA2302">
        <v>4.5824999999999996</v>
      </c>
      <c r="AB2302">
        <v>4.7940800000000001</v>
      </c>
      <c r="AC2302">
        <v>4.9919500000000001</v>
      </c>
      <c r="AD2302">
        <v>5.1763899999999996</v>
      </c>
      <c r="AE2302">
        <v>5.3477300000000003</v>
      </c>
      <c r="AF2302">
        <v>5.5063500000000003</v>
      </c>
      <c r="AG2302">
        <v>5.6526899999999998</v>
      </c>
      <c r="AH2302">
        <v>5.78721</v>
      </c>
      <c r="AI2302">
        <v>5.91045</v>
      </c>
      <c r="AJ2302">
        <v>6.0212300000000001</v>
      </c>
      <c r="AK2302">
        <v>6.1207500000000001</v>
      </c>
      <c r="AL2302">
        <v>6.3448200000000003</v>
      </c>
    </row>
    <row r="2303" spans="1:38" x14ac:dyDescent="0.3">
      <c r="A2303" t="s">
        <v>808</v>
      </c>
      <c r="B2303">
        <v>3</v>
      </c>
      <c r="C2303">
        <v>2010</v>
      </c>
      <c r="D2303">
        <v>1</v>
      </c>
      <c r="E2303">
        <v>1</v>
      </c>
      <c r="F2303">
        <v>1</v>
      </c>
      <c r="G2303" t="s">
        <v>1152</v>
      </c>
      <c r="H2303">
        <v>0</v>
      </c>
      <c r="I2303" s="2">
        <v>8.8442700000000004E-8</v>
      </c>
      <c r="J2303" s="2">
        <v>1.22943E-5</v>
      </c>
      <c r="K2303">
        <v>7.83664E-4</v>
      </c>
      <c r="L2303">
        <v>2.2161299999999998E-2</v>
      </c>
      <c r="M2303">
        <v>0.18355299999999999</v>
      </c>
      <c r="N2303">
        <v>0.53240299999999996</v>
      </c>
      <c r="O2303">
        <v>0.82188499999999998</v>
      </c>
      <c r="P2303">
        <v>0.94855699999999998</v>
      </c>
      <c r="Q2303">
        <v>0.98688699999999996</v>
      </c>
      <c r="R2303">
        <v>0.99668999999999996</v>
      </c>
      <c r="S2303">
        <v>0.99911000000000005</v>
      </c>
      <c r="T2303">
        <v>0.99973500000000004</v>
      </c>
      <c r="U2303">
        <v>0.99991099999999999</v>
      </c>
      <c r="V2303">
        <v>0.99996600000000002</v>
      </c>
      <c r="W2303">
        <v>0.99998500000000001</v>
      </c>
      <c r="X2303">
        <v>0.99999300000000002</v>
      </c>
      <c r="Y2303">
        <v>0.999996</v>
      </c>
      <c r="Z2303">
        <v>0.99999800000000005</v>
      </c>
      <c r="AA2303">
        <v>0.99999899999999997</v>
      </c>
      <c r="AB2303">
        <v>0.99999899999999997</v>
      </c>
      <c r="AC2303">
        <v>0.99999899999999997</v>
      </c>
      <c r="AD2303">
        <v>0.99999899999999997</v>
      </c>
      <c r="AE2303">
        <v>0.99999899999999997</v>
      </c>
      <c r="AF2303">
        <v>0.99999899999999997</v>
      </c>
      <c r="AG2303">
        <v>0.99999899999999997</v>
      </c>
      <c r="AH2303">
        <v>0.99999899999999997</v>
      </c>
      <c r="AI2303">
        <v>0.99999899999999997</v>
      </c>
      <c r="AJ2303">
        <v>0.99999899999999997</v>
      </c>
      <c r="AK2303">
        <v>1</v>
      </c>
      <c r="AL2303">
        <v>1</v>
      </c>
    </row>
    <row r="2304" spans="1:38" x14ac:dyDescent="0.3">
      <c r="A2304" t="s">
        <v>810</v>
      </c>
      <c r="B2304">
        <v>3</v>
      </c>
      <c r="C2304">
        <v>2010</v>
      </c>
      <c r="D2304">
        <v>1</v>
      </c>
      <c r="E2304">
        <v>1</v>
      </c>
      <c r="F2304">
        <v>1</v>
      </c>
      <c r="G2304" t="s">
        <v>1153</v>
      </c>
      <c r="H2304">
        <v>3.8933599999999999E-2</v>
      </c>
      <c r="I2304">
        <v>0.133521</v>
      </c>
      <c r="J2304">
        <v>0.30696800000000002</v>
      </c>
      <c r="K2304">
        <v>0.53575499999999998</v>
      </c>
      <c r="L2304">
        <v>0.74839199999999995</v>
      </c>
      <c r="M2304">
        <v>0.91515100000000005</v>
      </c>
      <c r="N2304">
        <v>1.08142</v>
      </c>
      <c r="O2304">
        <v>1.2836099999999999</v>
      </c>
      <c r="P2304">
        <v>1.5329200000000001</v>
      </c>
      <c r="Q2304">
        <v>1.81759</v>
      </c>
      <c r="R2304">
        <v>2.11971</v>
      </c>
      <c r="S2304">
        <v>2.4267599999999998</v>
      </c>
      <c r="T2304">
        <v>2.7316799999999999</v>
      </c>
      <c r="U2304">
        <v>3.0303100000000001</v>
      </c>
      <c r="V2304">
        <v>3.3198699999999999</v>
      </c>
      <c r="W2304">
        <v>3.59843</v>
      </c>
      <c r="X2304">
        <v>3.8646699999999998</v>
      </c>
      <c r="Y2304">
        <v>4.1177000000000001</v>
      </c>
      <c r="Z2304">
        <v>4.3570500000000001</v>
      </c>
      <c r="AA2304">
        <v>4.5824999999999996</v>
      </c>
      <c r="AB2304">
        <v>4.7940800000000001</v>
      </c>
      <c r="AC2304">
        <v>4.9919500000000001</v>
      </c>
      <c r="AD2304">
        <v>5.1763899999999996</v>
      </c>
      <c r="AE2304">
        <v>5.3477300000000003</v>
      </c>
      <c r="AF2304">
        <v>5.5063500000000003</v>
      </c>
      <c r="AG2304">
        <v>5.6526899999999998</v>
      </c>
      <c r="AH2304">
        <v>5.78721</v>
      </c>
      <c r="AI2304">
        <v>5.91045</v>
      </c>
      <c r="AJ2304">
        <v>6.0212399999999997</v>
      </c>
      <c r="AK2304">
        <v>6.1207500000000001</v>
      </c>
      <c r="AL2304">
        <v>6.3448200000000003</v>
      </c>
    </row>
    <row r="2305" spans="1:38" x14ac:dyDescent="0.3">
      <c r="A2305" t="s">
        <v>808</v>
      </c>
      <c r="B2305">
        <v>4</v>
      </c>
      <c r="C2305">
        <v>2010</v>
      </c>
      <c r="D2305">
        <v>1</v>
      </c>
      <c r="E2305">
        <v>1</v>
      </c>
      <c r="F2305">
        <v>1</v>
      </c>
      <c r="G2305" t="s">
        <v>1154</v>
      </c>
      <c r="H2305">
        <v>0</v>
      </c>
      <c r="I2305">
        <v>1.4546E-2</v>
      </c>
      <c r="J2305">
        <v>5.2434099999999997E-2</v>
      </c>
      <c r="K2305">
        <v>0.12701999999999999</v>
      </c>
      <c r="L2305">
        <v>0.246392</v>
      </c>
      <c r="M2305">
        <v>0.40070499999999998</v>
      </c>
      <c r="N2305">
        <v>0.56703700000000001</v>
      </c>
      <c r="O2305">
        <v>0.719503</v>
      </c>
      <c r="P2305">
        <v>0.838924</v>
      </c>
      <c r="Q2305">
        <v>0.91817899999999997</v>
      </c>
      <c r="R2305">
        <v>0.96258500000000002</v>
      </c>
      <c r="S2305">
        <v>0.98403700000000005</v>
      </c>
      <c r="T2305">
        <v>0.99336599999999997</v>
      </c>
      <c r="U2305">
        <v>0.99720600000000004</v>
      </c>
      <c r="V2305">
        <v>0.99876799999999999</v>
      </c>
      <c r="W2305">
        <v>0.999417</v>
      </c>
      <c r="X2305">
        <v>0.99969799999999998</v>
      </c>
      <c r="Y2305">
        <v>0.99982499999999996</v>
      </c>
      <c r="Z2305">
        <v>0.99988600000000005</v>
      </c>
      <c r="AA2305">
        <v>0.99991600000000003</v>
      </c>
      <c r="AB2305">
        <v>0.99993100000000001</v>
      </c>
      <c r="AC2305">
        <v>0.99993900000000002</v>
      </c>
      <c r="AD2305">
        <v>0.999942</v>
      </c>
      <c r="AE2305">
        <v>0.99994300000000003</v>
      </c>
      <c r="AF2305">
        <v>0.999942</v>
      </c>
      <c r="AG2305">
        <v>0.99994099999999997</v>
      </c>
      <c r="AH2305">
        <v>0.99993900000000002</v>
      </c>
      <c r="AI2305">
        <v>0.99993699999999996</v>
      </c>
      <c r="AJ2305">
        <v>0.99993600000000005</v>
      </c>
      <c r="AK2305">
        <v>0.99993799999999999</v>
      </c>
      <c r="AL2305">
        <v>0.99993900000000002</v>
      </c>
    </row>
    <row r="2306" spans="1:38" x14ac:dyDescent="0.3">
      <c r="A2306" t="s">
        <v>810</v>
      </c>
      <c r="B2306">
        <v>4</v>
      </c>
      <c r="C2306">
        <v>2010</v>
      </c>
      <c r="D2306">
        <v>1</v>
      </c>
      <c r="E2306">
        <v>1</v>
      </c>
      <c r="F2306">
        <v>1</v>
      </c>
      <c r="G2306" t="s">
        <v>1155</v>
      </c>
      <c r="H2306">
        <v>1.5474399999999999E-2</v>
      </c>
      <c r="I2306">
        <v>6.9767399999999993E-2</v>
      </c>
      <c r="J2306">
        <v>0.17798900000000001</v>
      </c>
      <c r="K2306">
        <v>0.32710400000000001</v>
      </c>
      <c r="L2306">
        <v>0.518293</v>
      </c>
      <c r="M2306">
        <v>0.74444600000000005</v>
      </c>
      <c r="N2306">
        <v>0.99751900000000004</v>
      </c>
      <c r="O2306">
        <v>1.2695000000000001</v>
      </c>
      <c r="P2306">
        <v>1.5532699999999999</v>
      </c>
      <c r="Q2306">
        <v>1.84406</v>
      </c>
      <c r="R2306">
        <v>2.1398999999999999</v>
      </c>
      <c r="S2306">
        <v>2.43912</v>
      </c>
      <c r="T2306">
        <v>2.73847</v>
      </c>
      <c r="U2306">
        <v>3.0338799999999999</v>
      </c>
      <c r="V2306">
        <v>3.3217500000000002</v>
      </c>
      <c r="W2306">
        <v>3.5994600000000001</v>
      </c>
      <c r="X2306">
        <v>3.8652500000000001</v>
      </c>
      <c r="Y2306">
        <v>4.1180500000000002</v>
      </c>
      <c r="Z2306">
        <v>4.3572699999999998</v>
      </c>
      <c r="AA2306">
        <v>4.5826500000000001</v>
      </c>
      <c r="AB2306">
        <v>4.7941799999999999</v>
      </c>
      <c r="AC2306">
        <v>4.9920299999999997</v>
      </c>
      <c r="AD2306">
        <v>5.17645</v>
      </c>
      <c r="AE2306">
        <v>5.3477699999999997</v>
      </c>
      <c r="AF2306">
        <v>5.5063899999999997</v>
      </c>
      <c r="AG2306">
        <v>5.6527200000000004</v>
      </c>
      <c r="AH2306">
        <v>5.7872399999999997</v>
      </c>
      <c r="AI2306">
        <v>5.9104799999999997</v>
      </c>
      <c r="AJ2306">
        <v>6.0212500000000002</v>
      </c>
      <c r="AK2306">
        <v>6.1207599999999998</v>
      </c>
      <c r="AL2306">
        <v>6.3448099999999998</v>
      </c>
    </row>
    <row r="2307" spans="1:38" x14ac:dyDescent="0.3">
      <c r="A2307" t="s">
        <v>808</v>
      </c>
      <c r="B2307">
        <v>5</v>
      </c>
      <c r="C2307">
        <v>2010</v>
      </c>
      <c r="D2307">
        <v>1</v>
      </c>
      <c r="E2307">
        <v>1</v>
      </c>
      <c r="F2307">
        <v>1</v>
      </c>
      <c r="G2307" t="s">
        <v>1156</v>
      </c>
      <c r="H2307">
        <v>0</v>
      </c>
      <c r="I2307">
        <v>1.4546E-2</v>
      </c>
      <c r="J2307">
        <v>5.2434099999999997E-2</v>
      </c>
      <c r="K2307">
        <v>0.12701999999999999</v>
      </c>
      <c r="L2307">
        <v>0.246392</v>
      </c>
      <c r="M2307">
        <v>0.40070499999999998</v>
      </c>
      <c r="N2307">
        <v>0.56703700000000001</v>
      </c>
      <c r="O2307">
        <v>0.719503</v>
      </c>
      <c r="P2307">
        <v>0.838924</v>
      </c>
      <c r="Q2307">
        <v>0.91817899999999997</v>
      </c>
      <c r="R2307">
        <v>0.96258500000000002</v>
      </c>
      <c r="S2307">
        <v>0.98403700000000005</v>
      </c>
      <c r="T2307">
        <v>0.99336599999999997</v>
      </c>
      <c r="U2307">
        <v>0.99720600000000004</v>
      </c>
      <c r="V2307">
        <v>0.99876799999999999</v>
      </c>
      <c r="W2307">
        <v>0.999417</v>
      </c>
      <c r="X2307">
        <v>0.99969799999999998</v>
      </c>
      <c r="Y2307">
        <v>0.99982499999999996</v>
      </c>
      <c r="Z2307">
        <v>0.99988600000000005</v>
      </c>
      <c r="AA2307">
        <v>0.99991600000000003</v>
      </c>
      <c r="AB2307">
        <v>0.99993100000000001</v>
      </c>
      <c r="AC2307">
        <v>0.99993900000000002</v>
      </c>
      <c r="AD2307">
        <v>0.999942</v>
      </c>
      <c r="AE2307">
        <v>0.99994300000000003</v>
      </c>
      <c r="AF2307">
        <v>0.999942</v>
      </c>
      <c r="AG2307">
        <v>0.99994099999999997</v>
      </c>
      <c r="AH2307">
        <v>0.99993900000000002</v>
      </c>
      <c r="AI2307">
        <v>0.99993699999999996</v>
      </c>
      <c r="AJ2307">
        <v>0.99993600000000005</v>
      </c>
      <c r="AK2307">
        <v>0.99993799999999999</v>
      </c>
      <c r="AL2307">
        <v>0.99993900000000002</v>
      </c>
    </row>
    <row r="2308" spans="1:38" x14ac:dyDescent="0.3">
      <c r="A2308" t="s">
        <v>810</v>
      </c>
      <c r="B2308">
        <v>5</v>
      </c>
      <c r="C2308">
        <v>2010</v>
      </c>
      <c r="D2308">
        <v>1</v>
      </c>
      <c r="E2308">
        <v>1</v>
      </c>
      <c r="F2308">
        <v>1</v>
      </c>
      <c r="G2308" t="s">
        <v>1157</v>
      </c>
      <c r="H2308">
        <v>1.5474399999999999E-2</v>
      </c>
      <c r="I2308">
        <v>6.9767399999999993E-2</v>
      </c>
      <c r="J2308">
        <v>0.17798900000000001</v>
      </c>
      <c r="K2308">
        <v>0.32710400000000001</v>
      </c>
      <c r="L2308">
        <v>0.518293</v>
      </c>
      <c r="M2308">
        <v>0.74444600000000005</v>
      </c>
      <c r="N2308">
        <v>0.99751900000000004</v>
      </c>
      <c r="O2308">
        <v>1.2695000000000001</v>
      </c>
      <c r="P2308">
        <v>1.5532699999999999</v>
      </c>
      <c r="Q2308">
        <v>1.84406</v>
      </c>
      <c r="R2308">
        <v>2.1398999999999999</v>
      </c>
      <c r="S2308">
        <v>2.43912</v>
      </c>
      <c r="T2308">
        <v>2.73847</v>
      </c>
      <c r="U2308">
        <v>3.0338799999999999</v>
      </c>
      <c r="V2308">
        <v>3.3217500000000002</v>
      </c>
      <c r="W2308">
        <v>3.5994600000000001</v>
      </c>
      <c r="X2308">
        <v>3.8652500000000001</v>
      </c>
      <c r="Y2308">
        <v>4.1180500000000002</v>
      </c>
      <c r="Z2308">
        <v>4.3572699999999998</v>
      </c>
      <c r="AA2308">
        <v>4.5826500000000001</v>
      </c>
      <c r="AB2308">
        <v>4.7941799999999999</v>
      </c>
      <c r="AC2308">
        <v>4.9920299999999997</v>
      </c>
      <c r="AD2308">
        <v>5.17645</v>
      </c>
      <c r="AE2308">
        <v>5.3477699999999997</v>
      </c>
      <c r="AF2308">
        <v>5.5063899999999997</v>
      </c>
      <c r="AG2308">
        <v>5.6527200000000004</v>
      </c>
      <c r="AH2308">
        <v>5.7872399999999997</v>
      </c>
      <c r="AI2308">
        <v>5.9104799999999997</v>
      </c>
      <c r="AJ2308">
        <v>6.0212500000000002</v>
      </c>
      <c r="AK2308">
        <v>6.1207599999999998</v>
      </c>
      <c r="AL2308">
        <v>6.3448099999999998</v>
      </c>
    </row>
    <row r="2309" spans="1:38" x14ac:dyDescent="0.3">
      <c r="A2309" t="s">
        <v>808</v>
      </c>
      <c r="B2309">
        <v>6</v>
      </c>
      <c r="C2309">
        <v>2010</v>
      </c>
      <c r="D2309">
        <v>1</v>
      </c>
      <c r="E2309">
        <v>1</v>
      </c>
      <c r="F2309">
        <v>1</v>
      </c>
      <c r="G2309" t="s">
        <v>1158</v>
      </c>
      <c r="H2309">
        <v>0</v>
      </c>
      <c r="I2309">
        <v>8.1927300000000005E-3</v>
      </c>
      <c r="J2309">
        <v>4.5186499999999998E-2</v>
      </c>
      <c r="K2309">
        <v>0.13944300000000001</v>
      </c>
      <c r="L2309">
        <v>0.308392</v>
      </c>
      <c r="M2309">
        <v>0.52603599999999995</v>
      </c>
      <c r="N2309">
        <v>0.73426400000000003</v>
      </c>
      <c r="O2309">
        <v>0.88197599999999998</v>
      </c>
      <c r="P2309">
        <v>0.95832899999999999</v>
      </c>
      <c r="Q2309">
        <v>0.98764399999999997</v>
      </c>
      <c r="R2309">
        <v>0.99662799999999996</v>
      </c>
      <c r="S2309">
        <v>0.99904000000000004</v>
      </c>
      <c r="T2309">
        <v>0.99965599999999999</v>
      </c>
      <c r="U2309">
        <v>0.99981500000000001</v>
      </c>
      <c r="V2309">
        <v>0.99985800000000002</v>
      </c>
      <c r="W2309">
        <v>0.99987099999999995</v>
      </c>
      <c r="X2309">
        <v>0.99987400000000004</v>
      </c>
      <c r="Y2309">
        <v>0.99987599999999999</v>
      </c>
      <c r="Z2309">
        <v>0.99987599999999999</v>
      </c>
      <c r="AA2309">
        <v>0.99987599999999999</v>
      </c>
      <c r="AB2309">
        <v>0.99987599999999999</v>
      </c>
      <c r="AC2309">
        <v>0.99987599999999999</v>
      </c>
      <c r="AD2309">
        <v>0.99987599999999999</v>
      </c>
      <c r="AE2309">
        <v>0.99987599999999999</v>
      </c>
      <c r="AF2309">
        <v>0.99987599999999999</v>
      </c>
      <c r="AG2309">
        <v>0.99987599999999999</v>
      </c>
      <c r="AH2309">
        <v>0.99987599999999999</v>
      </c>
      <c r="AI2309">
        <v>0.99987599999999999</v>
      </c>
      <c r="AJ2309">
        <v>0.99987599999999999</v>
      </c>
      <c r="AK2309">
        <v>0.99987599999999999</v>
      </c>
      <c r="AL2309">
        <v>0.99987700000000002</v>
      </c>
    </row>
    <row r="2310" spans="1:38" x14ac:dyDescent="0.3">
      <c r="A2310" t="s">
        <v>810</v>
      </c>
      <c r="B2310">
        <v>6</v>
      </c>
      <c r="C2310">
        <v>2010</v>
      </c>
      <c r="D2310">
        <v>1</v>
      </c>
      <c r="E2310">
        <v>1</v>
      </c>
      <c r="F2310">
        <v>1</v>
      </c>
      <c r="G2310" t="s">
        <v>1159</v>
      </c>
      <c r="H2310">
        <v>1.8754E-2</v>
      </c>
      <c r="I2310">
        <v>7.7080899999999994E-2</v>
      </c>
      <c r="J2310">
        <v>0.18803</v>
      </c>
      <c r="K2310">
        <v>0.33777800000000002</v>
      </c>
      <c r="L2310">
        <v>0.52639899999999995</v>
      </c>
      <c r="M2310">
        <v>0.74613799999999997</v>
      </c>
      <c r="N2310">
        <v>0.98876200000000003</v>
      </c>
      <c r="O2310">
        <v>1.2482899999999999</v>
      </c>
      <c r="P2310">
        <v>1.5241400000000001</v>
      </c>
      <c r="Q2310">
        <v>1.8163100000000001</v>
      </c>
      <c r="R2310">
        <v>2.11965</v>
      </c>
      <c r="S2310">
        <v>2.4267599999999998</v>
      </c>
      <c r="T2310">
        <v>2.7316600000000002</v>
      </c>
      <c r="U2310">
        <v>3.0302899999999999</v>
      </c>
      <c r="V2310">
        <v>3.3198500000000002</v>
      </c>
      <c r="W2310">
        <v>3.59842</v>
      </c>
      <c r="X2310">
        <v>3.8646600000000002</v>
      </c>
      <c r="Y2310">
        <v>4.1177000000000001</v>
      </c>
      <c r="Z2310">
        <v>4.3570399999999996</v>
      </c>
      <c r="AA2310">
        <v>4.5824999999999996</v>
      </c>
      <c r="AB2310">
        <v>4.7940800000000001</v>
      </c>
      <c r="AC2310">
        <v>4.9919500000000001</v>
      </c>
      <c r="AD2310">
        <v>5.1763899999999996</v>
      </c>
      <c r="AE2310">
        <v>5.3477300000000003</v>
      </c>
      <c r="AF2310">
        <v>5.5063500000000003</v>
      </c>
      <c r="AG2310">
        <v>5.6526899999999998</v>
      </c>
      <c r="AH2310">
        <v>5.78721</v>
      </c>
      <c r="AI2310">
        <v>5.91045</v>
      </c>
      <c r="AJ2310">
        <v>6.0212300000000001</v>
      </c>
      <c r="AK2310">
        <v>6.1207500000000001</v>
      </c>
      <c r="AL2310">
        <v>6.3448200000000003</v>
      </c>
    </row>
    <row r="2311" spans="1:38" x14ac:dyDescent="0.3">
      <c r="A2311" t="s">
        <v>806</v>
      </c>
      <c r="B2311" t="s">
        <v>103</v>
      </c>
      <c r="C2311">
        <v>2011</v>
      </c>
      <c r="D2311">
        <v>1</v>
      </c>
      <c r="E2311">
        <v>1</v>
      </c>
      <c r="F2311">
        <v>1</v>
      </c>
      <c r="G2311" t="s">
        <v>1160</v>
      </c>
      <c r="H2311">
        <v>0</v>
      </c>
      <c r="I2311">
        <v>0</v>
      </c>
      <c r="J2311">
        <v>0</v>
      </c>
      <c r="K2311">
        <v>0</v>
      </c>
      <c r="L2311">
        <v>3.2867899999999999E-2</v>
      </c>
      <c r="M2311">
        <v>0.16573599999999999</v>
      </c>
      <c r="N2311">
        <v>0.463362</v>
      </c>
      <c r="O2311">
        <v>0.85394599999999998</v>
      </c>
      <c r="P2311">
        <v>1.2412700000000001</v>
      </c>
      <c r="Q2311">
        <v>1.5986</v>
      </c>
      <c r="R2311">
        <v>1.93425</v>
      </c>
      <c r="S2311">
        <v>2.2574200000000002</v>
      </c>
      <c r="T2311">
        <v>2.57179</v>
      </c>
      <c r="U2311">
        <v>2.8776199999999998</v>
      </c>
      <c r="V2311">
        <v>3.1738200000000001</v>
      </c>
      <c r="W2311">
        <v>3.45905</v>
      </c>
      <c r="X2311">
        <v>3.7321300000000002</v>
      </c>
      <c r="Y2311">
        <v>3.9921799999999998</v>
      </c>
      <c r="Z2311">
        <v>4.2386100000000004</v>
      </c>
      <c r="AA2311">
        <v>4.4711499999999997</v>
      </c>
      <c r="AB2311">
        <v>4.68973</v>
      </c>
      <c r="AC2311">
        <v>4.8944900000000002</v>
      </c>
      <c r="AD2311">
        <v>5.0856399999999997</v>
      </c>
      <c r="AE2311">
        <v>5.2635199999999998</v>
      </c>
      <c r="AF2311">
        <v>5.4284699999999999</v>
      </c>
      <c r="AG2311">
        <v>5.5809100000000003</v>
      </c>
      <c r="AH2311">
        <v>5.7212899999999998</v>
      </c>
      <c r="AI2311">
        <v>5.8501099999999999</v>
      </c>
      <c r="AJ2311">
        <v>5.9679200000000003</v>
      </c>
      <c r="AK2311">
        <v>6.0720400000000003</v>
      </c>
      <c r="AL2311">
        <v>6.3067099999999998</v>
      </c>
    </row>
    <row r="2312" spans="1:38" x14ac:dyDescent="0.3">
      <c r="A2312" t="s">
        <v>808</v>
      </c>
      <c r="B2312">
        <v>1</v>
      </c>
      <c r="C2312">
        <v>2011</v>
      </c>
      <c r="D2312">
        <v>1</v>
      </c>
      <c r="E2312">
        <v>1</v>
      </c>
      <c r="F2312">
        <v>1</v>
      </c>
      <c r="G2312" t="s">
        <v>1161</v>
      </c>
      <c r="H2312">
        <v>0</v>
      </c>
      <c r="I2312">
        <v>3.3128300000000001E-3</v>
      </c>
      <c r="J2312">
        <v>4.8035599999999998E-2</v>
      </c>
      <c r="K2312">
        <v>0.22831399999999999</v>
      </c>
      <c r="L2312">
        <v>0.55937400000000004</v>
      </c>
      <c r="M2312">
        <v>0.84764200000000001</v>
      </c>
      <c r="N2312">
        <v>0.961391</v>
      </c>
      <c r="O2312">
        <v>0.96040499999999995</v>
      </c>
      <c r="P2312">
        <v>0.91160200000000002</v>
      </c>
      <c r="Q2312">
        <v>0.84170299999999998</v>
      </c>
      <c r="R2312">
        <v>0.76340200000000003</v>
      </c>
      <c r="S2312">
        <v>0.68457900000000005</v>
      </c>
      <c r="T2312">
        <v>0.60999300000000001</v>
      </c>
      <c r="U2312">
        <v>0.542134</v>
      </c>
      <c r="V2312">
        <v>0.48196499999999998</v>
      </c>
      <c r="W2312">
        <v>0.42951499999999998</v>
      </c>
      <c r="X2312">
        <v>0.384297</v>
      </c>
      <c r="Y2312">
        <v>0.345582</v>
      </c>
      <c r="Z2312">
        <v>0.31256899999999999</v>
      </c>
      <c r="AA2312">
        <v>0.28447099999999997</v>
      </c>
      <c r="AB2312">
        <v>0.26057200000000003</v>
      </c>
      <c r="AC2312">
        <v>0.240235</v>
      </c>
      <c r="AD2312">
        <v>0.222914</v>
      </c>
      <c r="AE2312">
        <v>0.20814299999999999</v>
      </c>
      <c r="AF2312">
        <v>0.19553100000000001</v>
      </c>
      <c r="AG2312">
        <v>0.184751</v>
      </c>
      <c r="AH2312">
        <v>0.17552599999999999</v>
      </c>
      <c r="AI2312">
        <v>0.167631</v>
      </c>
      <c r="AJ2312">
        <v>0.160278</v>
      </c>
      <c r="AK2312">
        <v>0.153307</v>
      </c>
      <c r="AL2312">
        <v>0.138575</v>
      </c>
    </row>
    <row r="2313" spans="1:38" x14ac:dyDescent="0.3">
      <c r="A2313" t="s">
        <v>810</v>
      </c>
      <c r="B2313">
        <v>1</v>
      </c>
      <c r="C2313">
        <v>2011</v>
      </c>
      <c r="D2313">
        <v>1</v>
      </c>
      <c r="E2313">
        <v>1</v>
      </c>
      <c r="F2313">
        <v>1</v>
      </c>
      <c r="G2313" t="s">
        <v>1162</v>
      </c>
      <c r="H2313">
        <v>3.06524E-2</v>
      </c>
      <c r="I2313">
        <v>9.6751500000000004E-2</v>
      </c>
      <c r="J2313">
        <v>0.209426</v>
      </c>
      <c r="K2313">
        <v>0.35223900000000002</v>
      </c>
      <c r="L2313">
        <v>0.52276500000000004</v>
      </c>
      <c r="M2313">
        <v>0.71741299999999997</v>
      </c>
      <c r="N2313">
        <v>0.94350800000000001</v>
      </c>
      <c r="O2313">
        <v>1.20035</v>
      </c>
      <c r="P2313">
        <v>1.4748000000000001</v>
      </c>
      <c r="Q2313">
        <v>1.75637</v>
      </c>
      <c r="R2313">
        <v>2.0385900000000001</v>
      </c>
      <c r="S2313">
        <v>2.3167200000000001</v>
      </c>
      <c r="T2313">
        <v>2.5870600000000001</v>
      </c>
      <c r="U2313">
        <v>2.8467199999999999</v>
      </c>
      <c r="V2313">
        <v>3.0935800000000002</v>
      </c>
      <c r="W2313">
        <v>3.32613</v>
      </c>
      <c r="X2313">
        <v>3.5434000000000001</v>
      </c>
      <c r="Y2313">
        <v>3.7448899999999998</v>
      </c>
      <c r="Z2313">
        <v>3.9304199999999998</v>
      </c>
      <c r="AA2313">
        <v>4.1001200000000004</v>
      </c>
      <c r="AB2313">
        <v>4.2543499999999996</v>
      </c>
      <c r="AC2313">
        <v>4.3936099999999998</v>
      </c>
      <c r="AD2313">
        <v>4.5185599999999999</v>
      </c>
      <c r="AE2313">
        <v>4.6299200000000003</v>
      </c>
      <c r="AF2313">
        <v>4.7285000000000004</v>
      </c>
      <c r="AG2313">
        <v>4.8151099999999998</v>
      </c>
      <c r="AH2313">
        <v>4.8905799999999999</v>
      </c>
      <c r="AI2313">
        <v>4.9557399999999996</v>
      </c>
      <c r="AJ2313">
        <v>5.02712</v>
      </c>
      <c r="AK2313">
        <v>5.1067400000000003</v>
      </c>
      <c r="AL2313">
        <v>5.2876799999999999</v>
      </c>
    </row>
    <row r="2314" spans="1:38" x14ac:dyDescent="0.3">
      <c r="A2314" t="s">
        <v>808</v>
      </c>
      <c r="B2314">
        <v>2</v>
      </c>
      <c r="C2314">
        <v>2011</v>
      </c>
      <c r="D2314">
        <v>1</v>
      </c>
      <c r="E2314">
        <v>1</v>
      </c>
      <c r="F2314">
        <v>1</v>
      </c>
      <c r="G2314" t="s">
        <v>1163</v>
      </c>
      <c r="H2314">
        <v>0</v>
      </c>
      <c r="I2314" s="2">
        <v>7.8587300000000002E-6</v>
      </c>
      <c r="J2314">
        <v>6.0167700000000001E-4</v>
      </c>
      <c r="K2314">
        <v>1.8467000000000001E-2</v>
      </c>
      <c r="L2314">
        <v>0.18110399999999999</v>
      </c>
      <c r="M2314">
        <v>0.56129600000000002</v>
      </c>
      <c r="N2314">
        <v>0.85687599999999997</v>
      </c>
      <c r="O2314">
        <v>0.96616000000000002</v>
      </c>
      <c r="P2314">
        <v>0.99292499999999995</v>
      </c>
      <c r="Q2314">
        <v>0.99849399999999999</v>
      </c>
      <c r="R2314">
        <v>0.99964699999999995</v>
      </c>
      <c r="S2314">
        <v>0.99990599999999996</v>
      </c>
      <c r="T2314">
        <v>0.99997100000000005</v>
      </c>
      <c r="U2314">
        <v>0.99999000000000005</v>
      </c>
      <c r="V2314">
        <v>0.999996</v>
      </c>
      <c r="W2314">
        <v>0.99999800000000005</v>
      </c>
      <c r="X2314">
        <v>0.99999899999999997</v>
      </c>
      <c r="Y2314">
        <v>1</v>
      </c>
      <c r="Z2314">
        <v>1</v>
      </c>
      <c r="AA2314">
        <v>1</v>
      </c>
      <c r="AB2314">
        <v>1</v>
      </c>
      <c r="AC2314">
        <v>1</v>
      </c>
      <c r="AD2314">
        <v>1</v>
      </c>
      <c r="AE2314">
        <v>1</v>
      </c>
      <c r="AF2314">
        <v>1</v>
      </c>
      <c r="AG2314">
        <v>1</v>
      </c>
      <c r="AH2314">
        <v>1</v>
      </c>
      <c r="AI2314">
        <v>1</v>
      </c>
      <c r="AJ2314">
        <v>1</v>
      </c>
      <c r="AK2314">
        <v>1</v>
      </c>
      <c r="AL2314">
        <v>1</v>
      </c>
    </row>
    <row r="2315" spans="1:38" x14ac:dyDescent="0.3">
      <c r="A2315" t="s">
        <v>810</v>
      </c>
      <c r="B2315">
        <v>2</v>
      </c>
      <c r="C2315">
        <v>2011</v>
      </c>
      <c r="D2315">
        <v>1</v>
      </c>
      <c r="E2315">
        <v>1</v>
      </c>
      <c r="F2315">
        <v>1</v>
      </c>
      <c r="G2315" t="s">
        <v>1164</v>
      </c>
      <c r="H2315">
        <v>3.3720800000000002E-2</v>
      </c>
      <c r="I2315">
        <v>0.121296</v>
      </c>
      <c r="J2315">
        <v>0.28170099999999998</v>
      </c>
      <c r="K2315">
        <v>0.46624500000000002</v>
      </c>
      <c r="L2315">
        <v>0.62582499999999996</v>
      </c>
      <c r="M2315">
        <v>0.78459199999999996</v>
      </c>
      <c r="N2315">
        <v>0.98081700000000005</v>
      </c>
      <c r="O2315">
        <v>1.22654</v>
      </c>
      <c r="P2315">
        <v>1.5083899999999999</v>
      </c>
      <c r="Q2315">
        <v>1.80887</v>
      </c>
      <c r="R2315">
        <v>2.1168499999999999</v>
      </c>
      <c r="S2315">
        <v>2.4258099999999998</v>
      </c>
      <c r="T2315">
        <v>2.7313499999999999</v>
      </c>
      <c r="U2315">
        <v>3.0301800000000001</v>
      </c>
      <c r="V2315">
        <v>3.3198099999999999</v>
      </c>
      <c r="W2315">
        <v>3.5984099999999999</v>
      </c>
      <c r="X2315">
        <v>3.8646500000000001</v>
      </c>
      <c r="Y2315">
        <v>4.1176899999999996</v>
      </c>
      <c r="Z2315">
        <v>4.3570399999999996</v>
      </c>
      <c r="AA2315">
        <v>4.5824999999999996</v>
      </c>
      <c r="AB2315">
        <v>4.7940800000000001</v>
      </c>
      <c r="AC2315">
        <v>4.9919500000000001</v>
      </c>
      <c r="AD2315">
        <v>5.1763899999999996</v>
      </c>
      <c r="AE2315">
        <v>5.3477300000000003</v>
      </c>
      <c r="AF2315">
        <v>5.5063500000000003</v>
      </c>
      <c r="AG2315">
        <v>5.6526899999999998</v>
      </c>
      <c r="AH2315">
        <v>5.78721</v>
      </c>
      <c r="AI2315">
        <v>5.91045</v>
      </c>
      <c r="AJ2315">
        <v>6.0212300000000001</v>
      </c>
      <c r="AK2315">
        <v>6.1207500000000001</v>
      </c>
      <c r="AL2315">
        <v>6.3448200000000003</v>
      </c>
    </row>
    <row r="2316" spans="1:38" x14ac:dyDescent="0.3">
      <c r="A2316" t="s">
        <v>808</v>
      </c>
      <c r="B2316">
        <v>3</v>
      </c>
      <c r="C2316">
        <v>2011</v>
      </c>
      <c r="D2316">
        <v>1</v>
      </c>
      <c r="E2316">
        <v>1</v>
      </c>
      <c r="F2316">
        <v>1</v>
      </c>
      <c r="G2316" t="s">
        <v>1165</v>
      </c>
      <c r="H2316">
        <v>0</v>
      </c>
      <c r="I2316" s="2">
        <v>8.8442700000000004E-8</v>
      </c>
      <c r="J2316" s="2">
        <v>1.22943E-5</v>
      </c>
      <c r="K2316">
        <v>7.83664E-4</v>
      </c>
      <c r="L2316">
        <v>2.2161299999999998E-2</v>
      </c>
      <c r="M2316">
        <v>0.18355299999999999</v>
      </c>
      <c r="N2316">
        <v>0.53240299999999996</v>
      </c>
      <c r="O2316">
        <v>0.82188499999999998</v>
      </c>
      <c r="P2316">
        <v>0.94855699999999998</v>
      </c>
      <c r="Q2316">
        <v>0.98688699999999996</v>
      </c>
      <c r="R2316">
        <v>0.99668999999999996</v>
      </c>
      <c r="S2316">
        <v>0.99911000000000005</v>
      </c>
      <c r="T2316">
        <v>0.99973500000000004</v>
      </c>
      <c r="U2316">
        <v>0.99991099999999999</v>
      </c>
      <c r="V2316">
        <v>0.99996600000000002</v>
      </c>
      <c r="W2316">
        <v>0.99998500000000001</v>
      </c>
      <c r="X2316">
        <v>0.99999300000000002</v>
      </c>
      <c r="Y2316">
        <v>0.999996</v>
      </c>
      <c r="Z2316">
        <v>0.99999800000000005</v>
      </c>
      <c r="AA2316">
        <v>0.99999899999999997</v>
      </c>
      <c r="AB2316">
        <v>0.99999899999999997</v>
      </c>
      <c r="AC2316">
        <v>0.99999899999999997</v>
      </c>
      <c r="AD2316">
        <v>0.99999899999999997</v>
      </c>
      <c r="AE2316">
        <v>0.99999899999999997</v>
      </c>
      <c r="AF2316">
        <v>0.99999899999999997</v>
      </c>
      <c r="AG2316">
        <v>0.99999899999999997</v>
      </c>
      <c r="AH2316">
        <v>0.99999899999999997</v>
      </c>
      <c r="AI2316">
        <v>0.99999899999999997</v>
      </c>
      <c r="AJ2316">
        <v>0.99999899999999997</v>
      </c>
      <c r="AK2316">
        <v>1</v>
      </c>
      <c r="AL2316">
        <v>1</v>
      </c>
    </row>
    <row r="2317" spans="1:38" x14ac:dyDescent="0.3">
      <c r="A2317" t="s">
        <v>810</v>
      </c>
      <c r="B2317">
        <v>3</v>
      </c>
      <c r="C2317">
        <v>2011</v>
      </c>
      <c r="D2317">
        <v>1</v>
      </c>
      <c r="E2317">
        <v>1</v>
      </c>
      <c r="F2317">
        <v>1</v>
      </c>
      <c r="G2317" t="s">
        <v>1166</v>
      </c>
      <c r="H2317">
        <v>3.8933599999999999E-2</v>
      </c>
      <c r="I2317">
        <v>0.133521</v>
      </c>
      <c r="J2317">
        <v>0.30696800000000002</v>
      </c>
      <c r="K2317">
        <v>0.53575499999999998</v>
      </c>
      <c r="L2317">
        <v>0.74839199999999995</v>
      </c>
      <c r="M2317">
        <v>0.91515100000000005</v>
      </c>
      <c r="N2317">
        <v>1.08142</v>
      </c>
      <c r="O2317">
        <v>1.2836099999999999</v>
      </c>
      <c r="P2317">
        <v>1.5329200000000001</v>
      </c>
      <c r="Q2317">
        <v>1.81759</v>
      </c>
      <c r="R2317">
        <v>2.11971</v>
      </c>
      <c r="S2317">
        <v>2.4267599999999998</v>
      </c>
      <c r="T2317">
        <v>2.7316799999999999</v>
      </c>
      <c r="U2317">
        <v>3.0303100000000001</v>
      </c>
      <c r="V2317">
        <v>3.3198699999999999</v>
      </c>
      <c r="W2317">
        <v>3.59843</v>
      </c>
      <c r="X2317">
        <v>3.8646699999999998</v>
      </c>
      <c r="Y2317">
        <v>4.1177000000000001</v>
      </c>
      <c r="Z2317">
        <v>4.3570500000000001</v>
      </c>
      <c r="AA2317">
        <v>4.5824999999999996</v>
      </c>
      <c r="AB2317">
        <v>4.7940800000000001</v>
      </c>
      <c r="AC2317">
        <v>4.9919500000000001</v>
      </c>
      <c r="AD2317">
        <v>5.1763899999999996</v>
      </c>
      <c r="AE2317">
        <v>5.3477300000000003</v>
      </c>
      <c r="AF2317">
        <v>5.5063500000000003</v>
      </c>
      <c r="AG2317">
        <v>5.6526899999999998</v>
      </c>
      <c r="AH2317">
        <v>5.78721</v>
      </c>
      <c r="AI2317">
        <v>5.91045</v>
      </c>
      <c r="AJ2317">
        <v>6.0212399999999997</v>
      </c>
      <c r="AK2317">
        <v>6.1207500000000001</v>
      </c>
      <c r="AL2317">
        <v>6.3448200000000003</v>
      </c>
    </row>
    <row r="2318" spans="1:38" x14ac:dyDescent="0.3">
      <c r="A2318" t="s">
        <v>808</v>
      </c>
      <c r="B2318">
        <v>4</v>
      </c>
      <c r="C2318">
        <v>2011</v>
      </c>
      <c r="D2318">
        <v>1</v>
      </c>
      <c r="E2318">
        <v>1</v>
      </c>
      <c r="F2318">
        <v>1</v>
      </c>
      <c r="G2318" t="s">
        <v>1167</v>
      </c>
      <c r="H2318">
        <v>0</v>
      </c>
      <c r="I2318">
        <v>1.4546E-2</v>
      </c>
      <c r="J2318">
        <v>5.2434099999999997E-2</v>
      </c>
      <c r="K2318">
        <v>0.12701999999999999</v>
      </c>
      <c r="L2318">
        <v>0.246392</v>
      </c>
      <c r="M2318">
        <v>0.40070499999999998</v>
      </c>
      <c r="N2318">
        <v>0.56703700000000001</v>
      </c>
      <c r="O2318">
        <v>0.719503</v>
      </c>
      <c r="P2318">
        <v>0.838924</v>
      </c>
      <c r="Q2318">
        <v>0.91817899999999997</v>
      </c>
      <c r="R2318">
        <v>0.96258500000000002</v>
      </c>
      <c r="S2318">
        <v>0.98403700000000005</v>
      </c>
      <c r="T2318">
        <v>0.99336599999999997</v>
      </c>
      <c r="U2318">
        <v>0.99720600000000004</v>
      </c>
      <c r="V2318">
        <v>0.99876799999999999</v>
      </c>
      <c r="W2318">
        <v>0.999417</v>
      </c>
      <c r="X2318">
        <v>0.99969799999999998</v>
      </c>
      <c r="Y2318">
        <v>0.99982499999999996</v>
      </c>
      <c r="Z2318">
        <v>0.99988600000000005</v>
      </c>
      <c r="AA2318">
        <v>0.99991600000000003</v>
      </c>
      <c r="AB2318">
        <v>0.99993100000000001</v>
      </c>
      <c r="AC2318">
        <v>0.99993900000000002</v>
      </c>
      <c r="AD2318">
        <v>0.999942</v>
      </c>
      <c r="AE2318">
        <v>0.99994300000000003</v>
      </c>
      <c r="AF2318">
        <v>0.999942</v>
      </c>
      <c r="AG2318">
        <v>0.99994099999999997</v>
      </c>
      <c r="AH2318">
        <v>0.99993900000000002</v>
      </c>
      <c r="AI2318">
        <v>0.99993699999999996</v>
      </c>
      <c r="AJ2318">
        <v>0.99993600000000005</v>
      </c>
      <c r="AK2318">
        <v>0.99993799999999999</v>
      </c>
      <c r="AL2318">
        <v>0.99993900000000002</v>
      </c>
    </row>
    <row r="2319" spans="1:38" x14ac:dyDescent="0.3">
      <c r="A2319" t="s">
        <v>810</v>
      </c>
      <c r="B2319">
        <v>4</v>
      </c>
      <c r="C2319">
        <v>2011</v>
      </c>
      <c r="D2319">
        <v>1</v>
      </c>
      <c r="E2319">
        <v>1</v>
      </c>
      <c r="F2319">
        <v>1</v>
      </c>
      <c r="G2319" t="s">
        <v>1168</v>
      </c>
      <c r="H2319">
        <v>1.5474399999999999E-2</v>
      </c>
      <c r="I2319">
        <v>6.9767399999999993E-2</v>
      </c>
      <c r="J2319">
        <v>0.17798900000000001</v>
      </c>
      <c r="K2319">
        <v>0.32710400000000001</v>
      </c>
      <c r="L2319">
        <v>0.518293</v>
      </c>
      <c r="M2319">
        <v>0.74444600000000005</v>
      </c>
      <c r="N2319">
        <v>0.99751900000000004</v>
      </c>
      <c r="O2319">
        <v>1.2695000000000001</v>
      </c>
      <c r="P2319">
        <v>1.5532699999999999</v>
      </c>
      <c r="Q2319">
        <v>1.84406</v>
      </c>
      <c r="R2319">
        <v>2.1398999999999999</v>
      </c>
      <c r="S2319">
        <v>2.43912</v>
      </c>
      <c r="T2319">
        <v>2.73847</v>
      </c>
      <c r="U2319">
        <v>3.0338799999999999</v>
      </c>
      <c r="V2319">
        <v>3.3217500000000002</v>
      </c>
      <c r="W2319">
        <v>3.5994600000000001</v>
      </c>
      <c r="X2319">
        <v>3.8652500000000001</v>
      </c>
      <c r="Y2319">
        <v>4.1180500000000002</v>
      </c>
      <c r="Z2319">
        <v>4.3572699999999998</v>
      </c>
      <c r="AA2319">
        <v>4.5826500000000001</v>
      </c>
      <c r="AB2319">
        <v>4.7941799999999999</v>
      </c>
      <c r="AC2319">
        <v>4.9920299999999997</v>
      </c>
      <c r="AD2319">
        <v>5.17645</v>
      </c>
      <c r="AE2319">
        <v>5.3477699999999997</v>
      </c>
      <c r="AF2319">
        <v>5.5063899999999997</v>
      </c>
      <c r="AG2319">
        <v>5.6527200000000004</v>
      </c>
      <c r="AH2319">
        <v>5.7872399999999997</v>
      </c>
      <c r="AI2319">
        <v>5.9104799999999997</v>
      </c>
      <c r="AJ2319">
        <v>6.0212500000000002</v>
      </c>
      <c r="AK2319">
        <v>6.1207599999999998</v>
      </c>
      <c r="AL2319">
        <v>6.3448099999999998</v>
      </c>
    </row>
    <row r="2320" spans="1:38" x14ac:dyDescent="0.3">
      <c r="A2320" t="s">
        <v>808</v>
      </c>
      <c r="B2320">
        <v>5</v>
      </c>
      <c r="C2320">
        <v>2011</v>
      </c>
      <c r="D2320">
        <v>1</v>
      </c>
      <c r="E2320">
        <v>1</v>
      </c>
      <c r="F2320">
        <v>1</v>
      </c>
      <c r="G2320" t="s">
        <v>1169</v>
      </c>
      <c r="H2320">
        <v>0</v>
      </c>
      <c r="I2320">
        <v>1.4546E-2</v>
      </c>
      <c r="J2320">
        <v>5.2434099999999997E-2</v>
      </c>
      <c r="K2320">
        <v>0.12701999999999999</v>
      </c>
      <c r="L2320">
        <v>0.246392</v>
      </c>
      <c r="M2320">
        <v>0.40070499999999998</v>
      </c>
      <c r="N2320">
        <v>0.56703700000000001</v>
      </c>
      <c r="O2320">
        <v>0.719503</v>
      </c>
      <c r="P2320">
        <v>0.838924</v>
      </c>
      <c r="Q2320">
        <v>0.91817899999999997</v>
      </c>
      <c r="R2320">
        <v>0.96258500000000002</v>
      </c>
      <c r="S2320">
        <v>0.98403700000000005</v>
      </c>
      <c r="T2320">
        <v>0.99336599999999997</v>
      </c>
      <c r="U2320">
        <v>0.99720600000000004</v>
      </c>
      <c r="V2320">
        <v>0.99876799999999999</v>
      </c>
      <c r="W2320">
        <v>0.999417</v>
      </c>
      <c r="X2320">
        <v>0.99969799999999998</v>
      </c>
      <c r="Y2320">
        <v>0.99982499999999996</v>
      </c>
      <c r="Z2320">
        <v>0.99988600000000005</v>
      </c>
      <c r="AA2320">
        <v>0.99991600000000003</v>
      </c>
      <c r="AB2320">
        <v>0.99993100000000001</v>
      </c>
      <c r="AC2320">
        <v>0.99993900000000002</v>
      </c>
      <c r="AD2320">
        <v>0.999942</v>
      </c>
      <c r="AE2320">
        <v>0.99994300000000003</v>
      </c>
      <c r="AF2320">
        <v>0.999942</v>
      </c>
      <c r="AG2320">
        <v>0.99994099999999997</v>
      </c>
      <c r="AH2320">
        <v>0.99993900000000002</v>
      </c>
      <c r="AI2320">
        <v>0.99993699999999996</v>
      </c>
      <c r="AJ2320">
        <v>0.99993600000000005</v>
      </c>
      <c r="AK2320">
        <v>0.99993799999999999</v>
      </c>
      <c r="AL2320">
        <v>0.99993900000000002</v>
      </c>
    </row>
    <row r="2321" spans="1:38" x14ac:dyDescent="0.3">
      <c r="A2321" t="s">
        <v>810</v>
      </c>
      <c r="B2321">
        <v>5</v>
      </c>
      <c r="C2321">
        <v>2011</v>
      </c>
      <c r="D2321">
        <v>1</v>
      </c>
      <c r="E2321">
        <v>1</v>
      </c>
      <c r="F2321">
        <v>1</v>
      </c>
      <c r="G2321" t="s">
        <v>1170</v>
      </c>
      <c r="H2321">
        <v>1.5474399999999999E-2</v>
      </c>
      <c r="I2321">
        <v>6.9767399999999993E-2</v>
      </c>
      <c r="J2321">
        <v>0.17798900000000001</v>
      </c>
      <c r="K2321">
        <v>0.32710400000000001</v>
      </c>
      <c r="L2321">
        <v>0.518293</v>
      </c>
      <c r="M2321">
        <v>0.74444600000000005</v>
      </c>
      <c r="N2321">
        <v>0.99751900000000004</v>
      </c>
      <c r="O2321">
        <v>1.2695000000000001</v>
      </c>
      <c r="P2321">
        <v>1.5532699999999999</v>
      </c>
      <c r="Q2321">
        <v>1.84406</v>
      </c>
      <c r="R2321">
        <v>2.1398999999999999</v>
      </c>
      <c r="S2321">
        <v>2.43912</v>
      </c>
      <c r="T2321">
        <v>2.73847</v>
      </c>
      <c r="U2321">
        <v>3.0338799999999999</v>
      </c>
      <c r="V2321">
        <v>3.3217500000000002</v>
      </c>
      <c r="W2321">
        <v>3.5994600000000001</v>
      </c>
      <c r="X2321">
        <v>3.8652500000000001</v>
      </c>
      <c r="Y2321">
        <v>4.1180500000000002</v>
      </c>
      <c r="Z2321">
        <v>4.3572699999999998</v>
      </c>
      <c r="AA2321">
        <v>4.5826500000000001</v>
      </c>
      <c r="AB2321">
        <v>4.7941799999999999</v>
      </c>
      <c r="AC2321">
        <v>4.9920299999999997</v>
      </c>
      <c r="AD2321">
        <v>5.17645</v>
      </c>
      <c r="AE2321">
        <v>5.3477699999999997</v>
      </c>
      <c r="AF2321">
        <v>5.5063899999999997</v>
      </c>
      <c r="AG2321">
        <v>5.6527200000000004</v>
      </c>
      <c r="AH2321">
        <v>5.7872399999999997</v>
      </c>
      <c r="AI2321">
        <v>5.9104799999999997</v>
      </c>
      <c r="AJ2321">
        <v>6.0212500000000002</v>
      </c>
      <c r="AK2321">
        <v>6.1207599999999998</v>
      </c>
      <c r="AL2321">
        <v>6.3448099999999998</v>
      </c>
    </row>
    <row r="2322" spans="1:38" x14ac:dyDescent="0.3">
      <c r="A2322" t="s">
        <v>808</v>
      </c>
      <c r="B2322">
        <v>6</v>
      </c>
      <c r="C2322">
        <v>2011</v>
      </c>
      <c r="D2322">
        <v>1</v>
      </c>
      <c r="E2322">
        <v>1</v>
      </c>
      <c r="F2322">
        <v>1</v>
      </c>
      <c r="G2322" t="s">
        <v>1171</v>
      </c>
      <c r="H2322">
        <v>0</v>
      </c>
      <c r="I2322">
        <v>8.1927300000000005E-3</v>
      </c>
      <c r="J2322">
        <v>4.5186499999999998E-2</v>
      </c>
      <c r="K2322">
        <v>0.13944300000000001</v>
      </c>
      <c r="L2322">
        <v>0.308392</v>
      </c>
      <c r="M2322">
        <v>0.52603599999999995</v>
      </c>
      <c r="N2322">
        <v>0.73426400000000003</v>
      </c>
      <c r="O2322">
        <v>0.88197599999999998</v>
      </c>
      <c r="P2322">
        <v>0.95832899999999999</v>
      </c>
      <c r="Q2322">
        <v>0.98764399999999997</v>
      </c>
      <c r="R2322">
        <v>0.99662799999999996</v>
      </c>
      <c r="S2322">
        <v>0.99904000000000004</v>
      </c>
      <c r="T2322">
        <v>0.99965599999999999</v>
      </c>
      <c r="U2322">
        <v>0.99981500000000001</v>
      </c>
      <c r="V2322">
        <v>0.99985800000000002</v>
      </c>
      <c r="W2322">
        <v>0.99987099999999995</v>
      </c>
      <c r="X2322">
        <v>0.99987400000000004</v>
      </c>
      <c r="Y2322">
        <v>0.99987599999999999</v>
      </c>
      <c r="Z2322">
        <v>0.99987599999999999</v>
      </c>
      <c r="AA2322">
        <v>0.99987599999999999</v>
      </c>
      <c r="AB2322">
        <v>0.99987599999999999</v>
      </c>
      <c r="AC2322">
        <v>0.99987599999999999</v>
      </c>
      <c r="AD2322">
        <v>0.99987599999999999</v>
      </c>
      <c r="AE2322">
        <v>0.99987599999999999</v>
      </c>
      <c r="AF2322">
        <v>0.99987599999999999</v>
      </c>
      <c r="AG2322">
        <v>0.99987599999999999</v>
      </c>
      <c r="AH2322">
        <v>0.99987599999999999</v>
      </c>
      <c r="AI2322">
        <v>0.99987599999999999</v>
      </c>
      <c r="AJ2322">
        <v>0.99987599999999999</v>
      </c>
      <c r="AK2322">
        <v>0.99987599999999999</v>
      </c>
      <c r="AL2322">
        <v>0.99987700000000002</v>
      </c>
    </row>
    <row r="2323" spans="1:38" x14ac:dyDescent="0.3">
      <c r="A2323" t="s">
        <v>810</v>
      </c>
      <c r="B2323">
        <v>6</v>
      </c>
      <c r="C2323">
        <v>2011</v>
      </c>
      <c r="D2323">
        <v>1</v>
      </c>
      <c r="E2323">
        <v>1</v>
      </c>
      <c r="F2323">
        <v>1</v>
      </c>
      <c r="G2323" t="s">
        <v>1172</v>
      </c>
      <c r="H2323">
        <v>1.8754E-2</v>
      </c>
      <c r="I2323">
        <v>7.7080899999999994E-2</v>
      </c>
      <c r="J2323">
        <v>0.18803</v>
      </c>
      <c r="K2323">
        <v>0.33777800000000002</v>
      </c>
      <c r="L2323">
        <v>0.52639899999999995</v>
      </c>
      <c r="M2323">
        <v>0.74613799999999997</v>
      </c>
      <c r="N2323">
        <v>0.98876200000000003</v>
      </c>
      <c r="O2323">
        <v>1.2482899999999999</v>
      </c>
      <c r="P2323">
        <v>1.5241400000000001</v>
      </c>
      <c r="Q2323">
        <v>1.8163100000000001</v>
      </c>
      <c r="R2323">
        <v>2.11965</v>
      </c>
      <c r="S2323">
        <v>2.4267599999999998</v>
      </c>
      <c r="T2323">
        <v>2.7316600000000002</v>
      </c>
      <c r="U2323">
        <v>3.0302899999999999</v>
      </c>
      <c r="V2323">
        <v>3.3198500000000002</v>
      </c>
      <c r="W2323">
        <v>3.59842</v>
      </c>
      <c r="X2323">
        <v>3.8646600000000002</v>
      </c>
      <c r="Y2323">
        <v>4.1177000000000001</v>
      </c>
      <c r="Z2323">
        <v>4.3570399999999996</v>
      </c>
      <c r="AA2323">
        <v>4.5824999999999996</v>
      </c>
      <c r="AB2323">
        <v>4.7940800000000001</v>
      </c>
      <c r="AC2323">
        <v>4.9919500000000001</v>
      </c>
      <c r="AD2323">
        <v>5.1763899999999996</v>
      </c>
      <c r="AE2323">
        <v>5.3477300000000003</v>
      </c>
      <c r="AF2323">
        <v>5.5063500000000003</v>
      </c>
      <c r="AG2323">
        <v>5.6526899999999998</v>
      </c>
      <c r="AH2323">
        <v>5.78721</v>
      </c>
      <c r="AI2323">
        <v>5.91045</v>
      </c>
      <c r="AJ2323">
        <v>6.0212300000000001</v>
      </c>
      <c r="AK2323">
        <v>6.1207500000000001</v>
      </c>
      <c r="AL2323">
        <v>6.3448200000000003</v>
      </c>
    </row>
    <row r="2324" spans="1:38" x14ac:dyDescent="0.3">
      <c r="A2324" t="s">
        <v>806</v>
      </c>
      <c r="B2324" t="s">
        <v>103</v>
      </c>
      <c r="C2324">
        <v>2012</v>
      </c>
      <c r="D2324">
        <v>1</v>
      </c>
      <c r="E2324">
        <v>1</v>
      </c>
      <c r="F2324">
        <v>1</v>
      </c>
      <c r="G2324" t="s">
        <v>1173</v>
      </c>
      <c r="H2324">
        <v>0</v>
      </c>
      <c r="I2324">
        <v>0</v>
      </c>
      <c r="J2324">
        <v>0</v>
      </c>
      <c r="K2324">
        <v>0</v>
      </c>
      <c r="L2324">
        <v>3.2867899999999999E-2</v>
      </c>
      <c r="M2324">
        <v>0.16573599999999999</v>
      </c>
      <c r="N2324">
        <v>0.463362</v>
      </c>
      <c r="O2324">
        <v>0.85394599999999998</v>
      </c>
      <c r="P2324">
        <v>1.2412700000000001</v>
      </c>
      <c r="Q2324">
        <v>1.5986</v>
      </c>
      <c r="R2324">
        <v>1.93425</v>
      </c>
      <c r="S2324">
        <v>2.2574200000000002</v>
      </c>
      <c r="T2324">
        <v>2.57179</v>
      </c>
      <c r="U2324">
        <v>2.8776199999999998</v>
      </c>
      <c r="V2324">
        <v>3.1738200000000001</v>
      </c>
      <c r="W2324">
        <v>3.45905</v>
      </c>
      <c r="X2324">
        <v>3.7321300000000002</v>
      </c>
      <c r="Y2324">
        <v>3.9921799999999998</v>
      </c>
      <c r="Z2324">
        <v>4.2386100000000004</v>
      </c>
      <c r="AA2324">
        <v>4.4711499999999997</v>
      </c>
      <c r="AB2324">
        <v>4.68973</v>
      </c>
      <c r="AC2324">
        <v>4.8944900000000002</v>
      </c>
      <c r="AD2324">
        <v>5.0856399999999997</v>
      </c>
      <c r="AE2324">
        <v>5.2635199999999998</v>
      </c>
      <c r="AF2324">
        <v>5.4284699999999999</v>
      </c>
      <c r="AG2324">
        <v>5.5809100000000003</v>
      </c>
      <c r="AH2324">
        <v>5.7212899999999998</v>
      </c>
      <c r="AI2324">
        <v>5.8501099999999999</v>
      </c>
      <c r="AJ2324">
        <v>5.9679200000000003</v>
      </c>
      <c r="AK2324">
        <v>6.0720400000000003</v>
      </c>
      <c r="AL2324">
        <v>6.3067099999999998</v>
      </c>
    </row>
    <row r="2325" spans="1:38" x14ac:dyDescent="0.3">
      <c r="A2325" t="s">
        <v>808</v>
      </c>
      <c r="B2325">
        <v>1</v>
      </c>
      <c r="C2325">
        <v>2012</v>
      </c>
      <c r="D2325">
        <v>1</v>
      </c>
      <c r="E2325">
        <v>1</v>
      </c>
      <c r="F2325">
        <v>1</v>
      </c>
      <c r="G2325" t="s">
        <v>1174</v>
      </c>
      <c r="H2325">
        <v>0</v>
      </c>
      <c r="I2325">
        <v>3.3128300000000001E-3</v>
      </c>
      <c r="J2325">
        <v>4.8035599999999998E-2</v>
      </c>
      <c r="K2325">
        <v>0.22831399999999999</v>
      </c>
      <c r="L2325">
        <v>0.55937400000000004</v>
      </c>
      <c r="M2325">
        <v>0.84764200000000001</v>
      </c>
      <c r="N2325">
        <v>0.961391</v>
      </c>
      <c r="O2325">
        <v>0.96040499999999995</v>
      </c>
      <c r="P2325">
        <v>0.91160200000000002</v>
      </c>
      <c r="Q2325">
        <v>0.84170299999999998</v>
      </c>
      <c r="R2325">
        <v>0.76340200000000003</v>
      </c>
      <c r="S2325">
        <v>0.68457900000000005</v>
      </c>
      <c r="T2325">
        <v>0.60999300000000001</v>
      </c>
      <c r="U2325">
        <v>0.542134</v>
      </c>
      <c r="V2325">
        <v>0.48196499999999998</v>
      </c>
      <c r="W2325">
        <v>0.42951499999999998</v>
      </c>
      <c r="X2325">
        <v>0.384297</v>
      </c>
      <c r="Y2325">
        <v>0.345582</v>
      </c>
      <c r="Z2325">
        <v>0.31256899999999999</v>
      </c>
      <c r="AA2325">
        <v>0.28447099999999997</v>
      </c>
      <c r="AB2325">
        <v>0.26057200000000003</v>
      </c>
      <c r="AC2325">
        <v>0.240235</v>
      </c>
      <c r="AD2325">
        <v>0.222914</v>
      </c>
      <c r="AE2325">
        <v>0.20814299999999999</v>
      </c>
      <c r="AF2325">
        <v>0.19553100000000001</v>
      </c>
      <c r="AG2325">
        <v>0.184751</v>
      </c>
      <c r="AH2325">
        <v>0.17552599999999999</v>
      </c>
      <c r="AI2325">
        <v>0.167631</v>
      </c>
      <c r="AJ2325">
        <v>0.160278</v>
      </c>
      <c r="AK2325">
        <v>0.153307</v>
      </c>
      <c r="AL2325">
        <v>0.138575</v>
      </c>
    </row>
    <row r="2326" spans="1:38" x14ac:dyDescent="0.3">
      <c r="A2326" t="s">
        <v>810</v>
      </c>
      <c r="B2326">
        <v>1</v>
      </c>
      <c r="C2326">
        <v>2012</v>
      </c>
      <c r="D2326">
        <v>1</v>
      </c>
      <c r="E2326">
        <v>1</v>
      </c>
      <c r="F2326">
        <v>1</v>
      </c>
      <c r="G2326" t="s">
        <v>1175</v>
      </c>
      <c r="H2326">
        <v>3.06524E-2</v>
      </c>
      <c r="I2326">
        <v>9.6751500000000004E-2</v>
      </c>
      <c r="J2326">
        <v>0.209426</v>
      </c>
      <c r="K2326">
        <v>0.35223900000000002</v>
      </c>
      <c r="L2326">
        <v>0.52276500000000004</v>
      </c>
      <c r="M2326">
        <v>0.71741299999999997</v>
      </c>
      <c r="N2326">
        <v>0.94350800000000001</v>
      </c>
      <c r="O2326">
        <v>1.20035</v>
      </c>
      <c r="P2326">
        <v>1.4748000000000001</v>
      </c>
      <c r="Q2326">
        <v>1.75637</v>
      </c>
      <c r="R2326">
        <v>2.0385900000000001</v>
      </c>
      <c r="S2326">
        <v>2.3167200000000001</v>
      </c>
      <c r="T2326">
        <v>2.5870600000000001</v>
      </c>
      <c r="U2326">
        <v>2.8467199999999999</v>
      </c>
      <c r="V2326">
        <v>3.0935800000000002</v>
      </c>
      <c r="W2326">
        <v>3.32613</v>
      </c>
      <c r="X2326">
        <v>3.5434000000000001</v>
      </c>
      <c r="Y2326">
        <v>3.7448899999999998</v>
      </c>
      <c r="Z2326">
        <v>3.9304199999999998</v>
      </c>
      <c r="AA2326">
        <v>4.1001200000000004</v>
      </c>
      <c r="AB2326">
        <v>4.2543499999999996</v>
      </c>
      <c r="AC2326">
        <v>4.3936099999999998</v>
      </c>
      <c r="AD2326">
        <v>4.5185599999999999</v>
      </c>
      <c r="AE2326">
        <v>4.6299200000000003</v>
      </c>
      <c r="AF2326">
        <v>4.7285000000000004</v>
      </c>
      <c r="AG2326">
        <v>4.8151099999999998</v>
      </c>
      <c r="AH2326">
        <v>4.8905799999999999</v>
      </c>
      <c r="AI2326">
        <v>4.9557399999999996</v>
      </c>
      <c r="AJ2326">
        <v>5.02712</v>
      </c>
      <c r="AK2326">
        <v>5.1067400000000003</v>
      </c>
      <c r="AL2326">
        <v>5.2876799999999999</v>
      </c>
    </row>
    <row r="2327" spans="1:38" x14ac:dyDescent="0.3">
      <c r="A2327" t="s">
        <v>808</v>
      </c>
      <c r="B2327">
        <v>2</v>
      </c>
      <c r="C2327">
        <v>2012</v>
      </c>
      <c r="D2327">
        <v>1</v>
      </c>
      <c r="E2327">
        <v>1</v>
      </c>
      <c r="F2327">
        <v>1</v>
      </c>
      <c r="G2327" t="s">
        <v>1176</v>
      </c>
      <c r="H2327">
        <v>0</v>
      </c>
      <c r="I2327" s="2">
        <v>7.8587300000000002E-6</v>
      </c>
      <c r="J2327">
        <v>6.0167700000000001E-4</v>
      </c>
      <c r="K2327">
        <v>1.8467000000000001E-2</v>
      </c>
      <c r="L2327">
        <v>0.18110399999999999</v>
      </c>
      <c r="M2327">
        <v>0.56129600000000002</v>
      </c>
      <c r="N2327">
        <v>0.85687599999999997</v>
      </c>
      <c r="O2327">
        <v>0.96616000000000002</v>
      </c>
      <c r="P2327">
        <v>0.99292499999999995</v>
      </c>
      <c r="Q2327">
        <v>0.99849399999999999</v>
      </c>
      <c r="R2327">
        <v>0.99964699999999995</v>
      </c>
      <c r="S2327">
        <v>0.99990599999999996</v>
      </c>
      <c r="T2327">
        <v>0.99997100000000005</v>
      </c>
      <c r="U2327">
        <v>0.99999000000000005</v>
      </c>
      <c r="V2327">
        <v>0.999996</v>
      </c>
      <c r="W2327">
        <v>0.99999800000000005</v>
      </c>
      <c r="X2327">
        <v>0.99999899999999997</v>
      </c>
      <c r="Y2327">
        <v>1</v>
      </c>
      <c r="Z2327">
        <v>1</v>
      </c>
      <c r="AA2327">
        <v>1</v>
      </c>
      <c r="AB2327">
        <v>1</v>
      </c>
      <c r="AC2327">
        <v>1</v>
      </c>
      <c r="AD2327">
        <v>1</v>
      </c>
      <c r="AE2327">
        <v>1</v>
      </c>
      <c r="AF2327">
        <v>1</v>
      </c>
      <c r="AG2327">
        <v>1</v>
      </c>
      <c r="AH2327">
        <v>1</v>
      </c>
      <c r="AI2327">
        <v>1</v>
      </c>
      <c r="AJ2327">
        <v>1</v>
      </c>
      <c r="AK2327">
        <v>1</v>
      </c>
      <c r="AL2327">
        <v>1</v>
      </c>
    </row>
    <row r="2328" spans="1:38" x14ac:dyDescent="0.3">
      <c r="A2328" t="s">
        <v>810</v>
      </c>
      <c r="B2328">
        <v>2</v>
      </c>
      <c r="C2328">
        <v>2012</v>
      </c>
      <c r="D2328">
        <v>1</v>
      </c>
      <c r="E2328">
        <v>1</v>
      </c>
      <c r="F2328">
        <v>1</v>
      </c>
      <c r="G2328" t="s">
        <v>1177</v>
      </c>
      <c r="H2328">
        <v>3.3720800000000002E-2</v>
      </c>
      <c r="I2328">
        <v>0.121296</v>
      </c>
      <c r="J2328">
        <v>0.28170099999999998</v>
      </c>
      <c r="K2328">
        <v>0.46624500000000002</v>
      </c>
      <c r="L2328">
        <v>0.62582499999999996</v>
      </c>
      <c r="M2328">
        <v>0.78459199999999996</v>
      </c>
      <c r="N2328">
        <v>0.98081700000000005</v>
      </c>
      <c r="O2328">
        <v>1.22654</v>
      </c>
      <c r="P2328">
        <v>1.5083899999999999</v>
      </c>
      <c r="Q2328">
        <v>1.80887</v>
      </c>
      <c r="R2328">
        <v>2.1168499999999999</v>
      </c>
      <c r="S2328">
        <v>2.4258099999999998</v>
      </c>
      <c r="T2328">
        <v>2.7313499999999999</v>
      </c>
      <c r="U2328">
        <v>3.0301800000000001</v>
      </c>
      <c r="V2328">
        <v>3.3198099999999999</v>
      </c>
      <c r="W2328">
        <v>3.5984099999999999</v>
      </c>
      <c r="X2328">
        <v>3.8646500000000001</v>
      </c>
      <c r="Y2328">
        <v>4.1176899999999996</v>
      </c>
      <c r="Z2328">
        <v>4.3570399999999996</v>
      </c>
      <c r="AA2328">
        <v>4.5824999999999996</v>
      </c>
      <c r="AB2328">
        <v>4.7940800000000001</v>
      </c>
      <c r="AC2328">
        <v>4.9919500000000001</v>
      </c>
      <c r="AD2328">
        <v>5.1763899999999996</v>
      </c>
      <c r="AE2328">
        <v>5.3477300000000003</v>
      </c>
      <c r="AF2328">
        <v>5.5063500000000003</v>
      </c>
      <c r="AG2328">
        <v>5.6526899999999998</v>
      </c>
      <c r="AH2328">
        <v>5.78721</v>
      </c>
      <c r="AI2328">
        <v>5.91045</v>
      </c>
      <c r="AJ2328">
        <v>6.0212300000000001</v>
      </c>
      <c r="AK2328">
        <v>6.1207500000000001</v>
      </c>
      <c r="AL2328">
        <v>6.3448200000000003</v>
      </c>
    </row>
    <row r="2329" spans="1:38" x14ac:dyDescent="0.3">
      <c r="A2329" t="s">
        <v>808</v>
      </c>
      <c r="B2329">
        <v>3</v>
      </c>
      <c r="C2329">
        <v>2012</v>
      </c>
      <c r="D2329">
        <v>1</v>
      </c>
      <c r="E2329">
        <v>1</v>
      </c>
      <c r="F2329">
        <v>1</v>
      </c>
      <c r="G2329" t="s">
        <v>1178</v>
      </c>
      <c r="H2329">
        <v>0</v>
      </c>
      <c r="I2329" s="2">
        <v>8.8442700000000004E-8</v>
      </c>
      <c r="J2329" s="2">
        <v>1.22943E-5</v>
      </c>
      <c r="K2329">
        <v>7.83664E-4</v>
      </c>
      <c r="L2329">
        <v>2.2161299999999998E-2</v>
      </c>
      <c r="M2329">
        <v>0.18355299999999999</v>
      </c>
      <c r="N2329">
        <v>0.53240299999999996</v>
      </c>
      <c r="O2329">
        <v>0.82188499999999998</v>
      </c>
      <c r="P2329">
        <v>0.94855699999999998</v>
      </c>
      <c r="Q2329">
        <v>0.98688699999999996</v>
      </c>
      <c r="R2329">
        <v>0.99668999999999996</v>
      </c>
      <c r="S2329">
        <v>0.99911000000000005</v>
      </c>
      <c r="T2329">
        <v>0.99973500000000004</v>
      </c>
      <c r="U2329">
        <v>0.99991099999999999</v>
      </c>
      <c r="V2329">
        <v>0.99996600000000002</v>
      </c>
      <c r="W2329">
        <v>0.99998500000000001</v>
      </c>
      <c r="X2329">
        <v>0.99999300000000002</v>
      </c>
      <c r="Y2329">
        <v>0.999996</v>
      </c>
      <c r="Z2329">
        <v>0.99999800000000005</v>
      </c>
      <c r="AA2329">
        <v>0.99999899999999997</v>
      </c>
      <c r="AB2329">
        <v>0.99999899999999997</v>
      </c>
      <c r="AC2329">
        <v>0.99999899999999997</v>
      </c>
      <c r="AD2329">
        <v>0.99999899999999997</v>
      </c>
      <c r="AE2329">
        <v>0.99999899999999997</v>
      </c>
      <c r="AF2329">
        <v>0.99999899999999997</v>
      </c>
      <c r="AG2329">
        <v>0.99999899999999997</v>
      </c>
      <c r="AH2329">
        <v>0.99999899999999997</v>
      </c>
      <c r="AI2329">
        <v>0.99999899999999997</v>
      </c>
      <c r="AJ2329">
        <v>0.99999899999999997</v>
      </c>
      <c r="AK2329">
        <v>1</v>
      </c>
      <c r="AL2329">
        <v>1</v>
      </c>
    </row>
    <row r="2330" spans="1:38" x14ac:dyDescent="0.3">
      <c r="A2330" t="s">
        <v>810</v>
      </c>
      <c r="B2330">
        <v>3</v>
      </c>
      <c r="C2330">
        <v>2012</v>
      </c>
      <c r="D2330">
        <v>1</v>
      </c>
      <c r="E2330">
        <v>1</v>
      </c>
      <c r="F2330">
        <v>1</v>
      </c>
      <c r="G2330" t="s">
        <v>1179</v>
      </c>
      <c r="H2330">
        <v>3.8933599999999999E-2</v>
      </c>
      <c r="I2330">
        <v>0.133521</v>
      </c>
      <c r="J2330">
        <v>0.30696800000000002</v>
      </c>
      <c r="K2330">
        <v>0.53575499999999998</v>
      </c>
      <c r="L2330">
        <v>0.74839199999999995</v>
      </c>
      <c r="M2330">
        <v>0.91515100000000005</v>
      </c>
      <c r="N2330">
        <v>1.08142</v>
      </c>
      <c r="O2330">
        <v>1.2836099999999999</v>
      </c>
      <c r="P2330">
        <v>1.5329200000000001</v>
      </c>
      <c r="Q2330">
        <v>1.81759</v>
      </c>
      <c r="R2330">
        <v>2.11971</v>
      </c>
      <c r="S2330">
        <v>2.4267599999999998</v>
      </c>
      <c r="T2330">
        <v>2.7316799999999999</v>
      </c>
      <c r="U2330">
        <v>3.0303100000000001</v>
      </c>
      <c r="V2330">
        <v>3.3198699999999999</v>
      </c>
      <c r="W2330">
        <v>3.59843</v>
      </c>
      <c r="X2330">
        <v>3.8646699999999998</v>
      </c>
      <c r="Y2330">
        <v>4.1177000000000001</v>
      </c>
      <c r="Z2330">
        <v>4.3570500000000001</v>
      </c>
      <c r="AA2330">
        <v>4.5824999999999996</v>
      </c>
      <c r="AB2330">
        <v>4.7940800000000001</v>
      </c>
      <c r="AC2330">
        <v>4.9919500000000001</v>
      </c>
      <c r="AD2330">
        <v>5.1763899999999996</v>
      </c>
      <c r="AE2330">
        <v>5.3477300000000003</v>
      </c>
      <c r="AF2330">
        <v>5.5063500000000003</v>
      </c>
      <c r="AG2330">
        <v>5.6526899999999998</v>
      </c>
      <c r="AH2330">
        <v>5.78721</v>
      </c>
      <c r="AI2330">
        <v>5.91045</v>
      </c>
      <c r="AJ2330">
        <v>6.0212399999999997</v>
      </c>
      <c r="AK2330">
        <v>6.1207500000000001</v>
      </c>
      <c r="AL2330">
        <v>6.3448200000000003</v>
      </c>
    </row>
    <row r="2331" spans="1:38" x14ac:dyDescent="0.3">
      <c r="A2331" t="s">
        <v>808</v>
      </c>
      <c r="B2331">
        <v>4</v>
      </c>
      <c r="C2331">
        <v>2012</v>
      </c>
      <c r="D2331">
        <v>1</v>
      </c>
      <c r="E2331">
        <v>1</v>
      </c>
      <c r="F2331">
        <v>1</v>
      </c>
      <c r="G2331" t="s">
        <v>1180</v>
      </c>
      <c r="H2331">
        <v>0</v>
      </c>
      <c r="I2331">
        <v>1.4546E-2</v>
      </c>
      <c r="J2331">
        <v>5.2434099999999997E-2</v>
      </c>
      <c r="K2331">
        <v>0.12701999999999999</v>
      </c>
      <c r="L2331">
        <v>0.246392</v>
      </c>
      <c r="M2331">
        <v>0.40070499999999998</v>
      </c>
      <c r="N2331">
        <v>0.56703700000000001</v>
      </c>
      <c r="O2331">
        <v>0.719503</v>
      </c>
      <c r="P2331">
        <v>0.838924</v>
      </c>
      <c r="Q2331">
        <v>0.91817899999999997</v>
      </c>
      <c r="R2331">
        <v>0.96258500000000002</v>
      </c>
      <c r="S2331">
        <v>0.98403700000000005</v>
      </c>
      <c r="T2331">
        <v>0.99336599999999997</v>
      </c>
      <c r="U2331">
        <v>0.99720600000000004</v>
      </c>
      <c r="V2331">
        <v>0.99876799999999999</v>
      </c>
      <c r="W2331">
        <v>0.999417</v>
      </c>
      <c r="X2331">
        <v>0.99969799999999998</v>
      </c>
      <c r="Y2331">
        <v>0.99982499999999996</v>
      </c>
      <c r="Z2331">
        <v>0.99988600000000005</v>
      </c>
      <c r="AA2331">
        <v>0.99991600000000003</v>
      </c>
      <c r="AB2331">
        <v>0.99993100000000001</v>
      </c>
      <c r="AC2331">
        <v>0.99993900000000002</v>
      </c>
      <c r="AD2331">
        <v>0.999942</v>
      </c>
      <c r="AE2331">
        <v>0.99994300000000003</v>
      </c>
      <c r="AF2331">
        <v>0.999942</v>
      </c>
      <c r="AG2331">
        <v>0.99994099999999997</v>
      </c>
      <c r="AH2331">
        <v>0.99993900000000002</v>
      </c>
      <c r="AI2331">
        <v>0.99993699999999996</v>
      </c>
      <c r="AJ2331">
        <v>0.99993600000000005</v>
      </c>
      <c r="AK2331">
        <v>0.99993799999999999</v>
      </c>
      <c r="AL2331">
        <v>0.99993900000000002</v>
      </c>
    </row>
    <row r="2332" spans="1:38" x14ac:dyDescent="0.3">
      <c r="A2332" t="s">
        <v>810</v>
      </c>
      <c r="B2332">
        <v>4</v>
      </c>
      <c r="C2332">
        <v>2012</v>
      </c>
      <c r="D2332">
        <v>1</v>
      </c>
      <c r="E2332">
        <v>1</v>
      </c>
      <c r="F2332">
        <v>1</v>
      </c>
      <c r="G2332" t="s">
        <v>1181</v>
      </c>
      <c r="H2332">
        <v>1.5474399999999999E-2</v>
      </c>
      <c r="I2332">
        <v>6.9767399999999993E-2</v>
      </c>
      <c r="J2332">
        <v>0.17798900000000001</v>
      </c>
      <c r="K2332">
        <v>0.32710400000000001</v>
      </c>
      <c r="L2332">
        <v>0.518293</v>
      </c>
      <c r="M2332">
        <v>0.74444600000000005</v>
      </c>
      <c r="N2332">
        <v>0.99751900000000004</v>
      </c>
      <c r="O2332">
        <v>1.2695000000000001</v>
      </c>
      <c r="P2332">
        <v>1.5532699999999999</v>
      </c>
      <c r="Q2332">
        <v>1.84406</v>
      </c>
      <c r="R2332">
        <v>2.1398999999999999</v>
      </c>
      <c r="S2332">
        <v>2.43912</v>
      </c>
      <c r="T2332">
        <v>2.73847</v>
      </c>
      <c r="U2332">
        <v>3.0338799999999999</v>
      </c>
      <c r="V2332">
        <v>3.3217500000000002</v>
      </c>
      <c r="W2332">
        <v>3.5994600000000001</v>
      </c>
      <c r="X2332">
        <v>3.8652500000000001</v>
      </c>
      <c r="Y2332">
        <v>4.1180500000000002</v>
      </c>
      <c r="Z2332">
        <v>4.3572699999999998</v>
      </c>
      <c r="AA2332">
        <v>4.5826500000000001</v>
      </c>
      <c r="AB2332">
        <v>4.7941799999999999</v>
      </c>
      <c r="AC2332">
        <v>4.9920299999999997</v>
      </c>
      <c r="AD2332">
        <v>5.17645</v>
      </c>
      <c r="AE2332">
        <v>5.3477699999999997</v>
      </c>
      <c r="AF2332">
        <v>5.5063899999999997</v>
      </c>
      <c r="AG2332">
        <v>5.6527200000000004</v>
      </c>
      <c r="AH2332">
        <v>5.7872399999999997</v>
      </c>
      <c r="AI2332">
        <v>5.9104799999999997</v>
      </c>
      <c r="AJ2332">
        <v>6.0212500000000002</v>
      </c>
      <c r="AK2332">
        <v>6.1207599999999998</v>
      </c>
      <c r="AL2332">
        <v>6.3448099999999998</v>
      </c>
    </row>
    <row r="2333" spans="1:38" x14ac:dyDescent="0.3">
      <c r="A2333" t="s">
        <v>808</v>
      </c>
      <c r="B2333">
        <v>5</v>
      </c>
      <c r="C2333">
        <v>2012</v>
      </c>
      <c r="D2333">
        <v>1</v>
      </c>
      <c r="E2333">
        <v>1</v>
      </c>
      <c r="F2333">
        <v>1</v>
      </c>
      <c r="G2333" t="s">
        <v>1182</v>
      </c>
      <c r="H2333">
        <v>0</v>
      </c>
      <c r="I2333">
        <v>1.4546E-2</v>
      </c>
      <c r="J2333">
        <v>5.2434099999999997E-2</v>
      </c>
      <c r="K2333">
        <v>0.12701999999999999</v>
      </c>
      <c r="L2333">
        <v>0.246392</v>
      </c>
      <c r="M2333">
        <v>0.40070499999999998</v>
      </c>
      <c r="N2333">
        <v>0.56703700000000001</v>
      </c>
      <c r="O2333">
        <v>0.719503</v>
      </c>
      <c r="P2333">
        <v>0.838924</v>
      </c>
      <c r="Q2333">
        <v>0.91817899999999997</v>
      </c>
      <c r="R2333">
        <v>0.96258500000000002</v>
      </c>
      <c r="S2333">
        <v>0.98403700000000005</v>
      </c>
      <c r="T2333">
        <v>0.99336599999999997</v>
      </c>
      <c r="U2333">
        <v>0.99720600000000004</v>
      </c>
      <c r="V2333">
        <v>0.99876799999999999</v>
      </c>
      <c r="W2333">
        <v>0.999417</v>
      </c>
      <c r="X2333">
        <v>0.99969799999999998</v>
      </c>
      <c r="Y2333">
        <v>0.99982499999999996</v>
      </c>
      <c r="Z2333">
        <v>0.99988600000000005</v>
      </c>
      <c r="AA2333">
        <v>0.99991600000000003</v>
      </c>
      <c r="AB2333">
        <v>0.99993100000000001</v>
      </c>
      <c r="AC2333">
        <v>0.99993900000000002</v>
      </c>
      <c r="AD2333">
        <v>0.999942</v>
      </c>
      <c r="AE2333">
        <v>0.99994300000000003</v>
      </c>
      <c r="AF2333">
        <v>0.999942</v>
      </c>
      <c r="AG2333">
        <v>0.99994099999999997</v>
      </c>
      <c r="AH2333">
        <v>0.99993900000000002</v>
      </c>
      <c r="AI2333">
        <v>0.99993699999999996</v>
      </c>
      <c r="AJ2333">
        <v>0.99993600000000005</v>
      </c>
      <c r="AK2333">
        <v>0.99993799999999999</v>
      </c>
      <c r="AL2333">
        <v>0.99993900000000002</v>
      </c>
    </row>
    <row r="2334" spans="1:38" x14ac:dyDescent="0.3">
      <c r="A2334" t="s">
        <v>810</v>
      </c>
      <c r="B2334">
        <v>5</v>
      </c>
      <c r="C2334">
        <v>2012</v>
      </c>
      <c r="D2334">
        <v>1</v>
      </c>
      <c r="E2334">
        <v>1</v>
      </c>
      <c r="F2334">
        <v>1</v>
      </c>
      <c r="G2334" t="s">
        <v>1183</v>
      </c>
      <c r="H2334">
        <v>1.5474399999999999E-2</v>
      </c>
      <c r="I2334">
        <v>6.9767399999999993E-2</v>
      </c>
      <c r="J2334">
        <v>0.17798900000000001</v>
      </c>
      <c r="K2334">
        <v>0.32710400000000001</v>
      </c>
      <c r="L2334">
        <v>0.518293</v>
      </c>
      <c r="M2334">
        <v>0.74444600000000005</v>
      </c>
      <c r="N2334">
        <v>0.99751900000000004</v>
      </c>
      <c r="O2334">
        <v>1.2695000000000001</v>
      </c>
      <c r="P2334">
        <v>1.5532699999999999</v>
      </c>
      <c r="Q2334">
        <v>1.84406</v>
      </c>
      <c r="R2334">
        <v>2.1398999999999999</v>
      </c>
      <c r="S2334">
        <v>2.43912</v>
      </c>
      <c r="T2334">
        <v>2.73847</v>
      </c>
      <c r="U2334">
        <v>3.0338799999999999</v>
      </c>
      <c r="V2334">
        <v>3.3217500000000002</v>
      </c>
      <c r="W2334">
        <v>3.5994600000000001</v>
      </c>
      <c r="X2334">
        <v>3.8652500000000001</v>
      </c>
      <c r="Y2334">
        <v>4.1180500000000002</v>
      </c>
      <c r="Z2334">
        <v>4.3572699999999998</v>
      </c>
      <c r="AA2334">
        <v>4.5826500000000001</v>
      </c>
      <c r="AB2334">
        <v>4.7941799999999999</v>
      </c>
      <c r="AC2334">
        <v>4.9920299999999997</v>
      </c>
      <c r="AD2334">
        <v>5.17645</v>
      </c>
      <c r="AE2334">
        <v>5.3477699999999997</v>
      </c>
      <c r="AF2334">
        <v>5.5063899999999997</v>
      </c>
      <c r="AG2334">
        <v>5.6527200000000004</v>
      </c>
      <c r="AH2334">
        <v>5.7872399999999997</v>
      </c>
      <c r="AI2334">
        <v>5.9104799999999997</v>
      </c>
      <c r="AJ2334">
        <v>6.0212500000000002</v>
      </c>
      <c r="AK2334">
        <v>6.1207599999999998</v>
      </c>
      <c r="AL2334">
        <v>6.3448099999999998</v>
      </c>
    </row>
    <row r="2335" spans="1:38" x14ac:dyDescent="0.3">
      <c r="A2335" t="s">
        <v>808</v>
      </c>
      <c r="B2335">
        <v>6</v>
      </c>
      <c r="C2335">
        <v>2012</v>
      </c>
      <c r="D2335">
        <v>1</v>
      </c>
      <c r="E2335">
        <v>1</v>
      </c>
      <c r="F2335">
        <v>1</v>
      </c>
      <c r="G2335" t="s">
        <v>1184</v>
      </c>
      <c r="H2335">
        <v>0</v>
      </c>
      <c r="I2335">
        <v>8.1927300000000005E-3</v>
      </c>
      <c r="J2335">
        <v>4.5186499999999998E-2</v>
      </c>
      <c r="K2335">
        <v>0.13944300000000001</v>
      </c>
      <c r="L2335">
        <v>0.308392</v>
      </c>
      <c r="M2335">
        <v>0.52603599999999995</v>
      </c>
      <c r="N2335">
        <v>0.73426400000000003</v>
      </c>
      <c r="O2335">
        <v>0.88197599999999998</v>
      </c>
      <c r="P2335">
        <v>0.95832899999999999</v>
      </c>
      <c r="Q2335">
        <v>0.98764399999999997</v>
      </c>
      <c r="R2335">
        <v>0.99662799999999996</v>
      </c>
      <c r="S2335">
        <v>0.99904000000000004</v>
      </c>
      <c r="T2335">
        <v>0.99965599999999999</v>
      </c>
      <c r="U2335">
        <v>0.99981500000000001</v>
      </c>
      <c r="V2335">
        <v>0.99985800000000002</v>
      </c>
      <c r="W2335">
        <v>0.99987099999999995</v>
      </c>
      <c r="X2335">
        <v>0.99987400000000004</v>
      </c>
      <c r="Y2335">
        <v>0.99987599999999999</v>
      </c>
      <c r="Z2335">
        <v>0.99987599999999999</v>
      </c>
      <c r="AA2335">
        <v>0.99987599999999999</v>
      </c>
      <c r="AB2335">
        <v>0.99987599999999999</v>
      </c>
      <c r="AC2335">
        <v>0.99987599999999999</v>
      </c>
      <c r="AD2335">
        <v>0.99987599999999999</v>
      </c>
      <c r="AE2335">
        <v>0.99987599999999999</v>
      </c>
      <c r="AF2335">
        <v>0.99987599999999999</v>
      </c>
      <c r="AG2335">
        <v>0.99987599999999999</v>
      </c>
      <c r="AH2335">
        <v>0.99987599999999999</v>
      </c>
      <c r="AI2335">
        <v>0.99987599999999999</v>
      </c>
      <c r="AJ2335">
        <v>0.99987599999999999</v>
      </c>
      <c r="AK2335">
        <v>0.99987599999999999</v>
      </c>
      <c r="AL2335">
        <v>0.99987700000000002</v>
      </c>
    </row>
    <row r="2336" spans="1:38" x14ac:dyDescent="0.3">
      <c r="A2336" t="s">
        <v>810</v>
      </c>
      <c r="B2336">
        <v>6</v>
      </c>
      <c r="C2336">
        <v>2012</v>
      </c>
      <c r="D2336">
        <v>1</v>
      </c>
      <c r="E2336">
        <v>1</v>
      </c>
      <c r="F2336">
        <v>1</v>
      </c>
      <c r="G2336" t="s">
        <v>1185</v>
      </c>
      <c r="H2336">
        <v>1.8754E-2</v>
      </c>
      <c r="I2336">
        <v>7.7080899999999994E-2</v>
      </c>
      <c r="J2336">
        <v>0.18803</v>
      </c>
      <c r="K2336">
        <v>0.33777800000000002</v>
      </c>
      <c r="L2336">
        <v>0.52639899999999995</v>
      </c>
      <c r="M2336">
        <v>0.74613799999999997</v>
      </c>
      <c r="N2336">
        <v>0.98876200000000003</v>
      </c>
      <c r="O2336">
        <v>1.2482899999999999</v>
      </c>
      <c r="P2336">
        <v>1.5241400000000001</v>
      </c>
      <c r="Q2336">
        <v>1.8163100000000001</v>
      </c>
      <c r="R2336">
        <v>2.11965</v>
      </c>
      <c r="S2336">
        <v>2.4267599999999998</v>
      </c>
      <c r="T2336">
        <v>2.7316600000000002</v>
      </c>
      <c r="U2336">
        <v>3.0302899999999999</v>
      </c>
      <c r="V2336">
        <v>3.3198500000000002</v>
      </c>
      <c r="W2336">
        <v>3.59842</v>
      </c>
      <c r="X2336">
        <v>3.8646600000000002</v>
      </c>
      <c r="Y2336">
        <v>4.1177000000000001</v>
      </c>
      <c r="Z2336">
        <v>4.3570399999999996</v>
      </c>
      <c r="AA2336">
        <v>4.5824999999999996</v>
      </c>
      <c r="AB2336">
        <v>4.7940800000000001</v>
      </c>
      <c r="AC2336">
        <v>4.9919500000000001</v>
      </c>
      <c r="AD2336">
        <v>5.1763899999999996</v>
      </c>
      <c r="AE2336">
        <v>5.3477300000000003</v>
      </c>
      <c r="AF2336">
        <v>5.5063500000000003</v>
      </c>
      <c r="AG2336">
        <v>5.6526899999999998</v>
      </c>
      <c r="AH2336">
        <v>5.78721</v>
      </c>
      <c r="AI2336">
        <v>5.91045</v>
      </c>
      <c r="AJ2336">
        <v>6.0212300000000001</v>
      </c>
      <c r="AK2336">
        <v>6.1207500000000001</v>
      </c>
      <c r="AL2336">
        <v>6.3448200000000003</v>
      </c>
    </row>
    <row r="2337" spans="1:38" x14ac:dyDescent="0.3">
      <c r="A2337" t="s">
        <v>806</v>
      </c>
      <c r="B2337" t="s">
        <v>103</v>
      </c>
      <c r="C2337">
        <v>2013</v>
      </c>
      <c r="D2337">
        <v>1</v>
      </c>
      <c r="E2337">
        <v>1</v>
      </c>
      <c r="F2337">
        <v>1</v>
      </c>
      <c r="G2337" t="s">
        <v>1186</v>
      </c>
      <c r="H2337">
        <v>0</v>
      </c>
      <c r="I2337">
        <v>0</v>
      </c>
      <c r="J2337">
        <v>0</v>
      </c>
      <c r="K2337">
        <v>0</v>
      </c>
      <c r="L2337">
        <v>3.2867899999999999E-2</v>
      </c>
      <c r="M2337">
        <v>0.16573599999999999</v>
      </c>
      <c r="N2337">
        <v>0.463362</v>
      </c>
      <c r="O2337">
        <v>0.85394599999999998</v>
      </c>
      <c r="P2337">
        <v>1.2412700000000001</v>
      </c>
      <c r="Q2337">
        <v>1.5986</v>
      </c>
      <c r="R2337">
        <v>1.93425</v>
      </c>
      <c r="S2337">
        <v>2.2574200000000002</v>
      </c>
      <c r="T2337">
        <v>2.57179</v>
      </c>
      <c r="U2337">
        <v>2.8776199999999998</v>
      </c>
      <c r="V2337">
        <v>3.1738200000000001</v>
      </c>
      <c r="W2337">
        <v>3.45905</v>
      </c>
      <c r="X2337">
        <v>3.7321300000000002</v>
      </c>
      <c r="Y2337">
        <v>3.9921799999999998</v>
      </c>
      <c r="Z2337">
        <v>4.2386100000000004</v>
      </c>
      <c r="AA2337">
        <v>4.4711499999999997</v>
      </c>
      <c r="AB2337">
        <v>4.68973</v>
      </c>
      <c r="AC2337">
        <v>4.8944900000000002</v>
      </c>
      <c r="AD2337">
        <v>5.0856399999999997</v>
      </c>
      <c r="AE2337">
        <v>5.2635199999999998</v>
      </c>
      <c r="AF2337">
        <v>5.4284699999999999</v>
      </c>
      <c r="AG2337">
        <v>5.5809100000000003</v>
      </c>
      <c r="AH2337">
        <v>5.7212899999999998</v>
      </c>
      <c r="AI2337">
        <v>5.8501099999999999</v>
      </c>
      <c r="AJ2337">
        <v>5.9679200000000003</v>
      </c>
      <c r="AK2337">
        <v>6.0720400000000003</v>
      </c>
      <c r="AL2337">
        <v>6.3067099999999998</v>
      </c>
    </row>
    <row r="2338" spans="1:38" x14ac:dyDescent="0.3">
      <c r="A2338" t="s">
        <v>808</v>
      </c>
      <c r="B2338">
        <v>1</v>
      </c>
      <c r="C2338">
        <v>2013</v>
      </c>
      <c r="D2338">
        <v>1</v>
      </c>
      <c r="E2338">
        <v>1</v>
      </c>
      <c r="F2338">
        <v>1</v>
      </c>
      <c r="G2338" t="s">
        <v>1187</v>
      </c>
      <c r="H2338">
        <v>0</v>
      </c>
      <c r="I2338">
        <v>3.3128300000000001E-3</v>
      </c>
      <c r="J2338">
        <v>4.8035599999999998E-2</v>
      </c>
      <c r="K2338">
        <v>0.22831399999999999</v>
      </c>
      <c r="L2338">
        <v>0.55937400000000004</v>
      </c>
      <c r="M2338">
        <v>0.84764200000000001</v>
      </c>
      <c r="N2338">
        <v>0.961391</v>
      </c>
      <c r="O2338">
        <v>0.96040499999999995</v>
      </c>
      <c r="P2338">
        <v>0.91160200000000002</v>
      </c>
      <c r="Q2338">
        <v>0.84170299999999998</v>
      </c>
      <c r="R2338">
        <v>0.76340200000000003</v>
      </c>
      <c r="S2338">
        <v>0.68457900000000005</v>
      </c>
      <c r="T2338">
        <v>0.60999300000000001</v>
      </c>
      <c r="U2338">
        <v>0.542134</v>
      </c>
      <c r="V2338">
        <v>0.48196499999999998</v>
      </c>
      <c r="W2338">
        <v>0.42951499999999998</v>
      </c>
      <c r="X2338">
        <v>0.384297</v>
      </c>
      <c r="Y2338">
        <v>0.345582</v>
      </c>
      <c r="Z2338">
        <v>0.31256899999999999</v>
      </c>
      <c r="AA2338">
        <v>0.28447099999999997</v>
      </c>
      <c r="AB2338">
        <v>0.26057200000000003</v>
      </c>
      <c r="AC2338">
        <v>0.240235</v>
      </c>
      <c r="AD2338">
        <v>0.222914</v>
      </c>
      <c r="AE2338">
        <v>0.20814299999999999</v>
      </c>
      <c r="AF2338">
        <v>0.19553100000000001</v>
      </c>
      <c r="AG2338">
        <v>0.184751</v>
      </c>
      <c r="AH2338">
        <v>0.17552599999999999</v>
      </c>
      <c r="AI2338">
        <v>0.167631</v>
      </c>
      <c r="AJ2338">
        <v>0.160278</v>
      </c>
      <c r="AK2338">
        <v>0.153307</v>
      </c>
      <c r="AL2338">
        <v>0.138575</v>
      </c>
    </row>
    <row r="2339" spans="1:38" x14ac:dyDescent="0.3">
      <c r="A2339" t="s">
        <v>810</v>
      </c>
      <c r="B2339">
        <v>1</v>
      </c>
      <c r="C2339">
        <v>2013</v>
      </c>
      <c r="D2339">
        <v>1</v>
      </c>
      <c r="E2339">
        <v>1</v>
      </c>
      <c r="F2339">
        <v>1</v>
      </c>
      <c r="G2339" t="s">
        <v>1188</v>
      </c>
      <c r="H2339">
        <v>3.06524E-2</v>
      </c>
      <c r="I2339">
        <v>9.6751500000000004E-2</v>
      </c>
      <c r="J2339">
        <v>0.209426</v>
      </c>
      <c r="K2339">
        <v>0.35223900000000002</v>
      </c>
      <c r="L2339">
        <v>0.52276500000000004</v>
      </c>
      <c r="M2339">
        <v>0.71741299999999997</v>
      </c>
      <c r="N2339">
        <v>0.94350800000000001</v>
      </c>
      <c r="O2339">
        <v>1.20035</v>
      </c>
      <c r="P2339">
        <v>1.4748000000000001</v>
      </c>
      <c r="Q2339">
        <v>1.75637</v>
      </c>
      <c r="R2339">
        <v>2.0385900000000001</v>
      </c>
      <c r="S2339">
        <v>2.3167200000000001</v>
      </c>
      <c r="T2339">
        <v>2.5870600000000001</v>
      </c>
      <c r="U2339">
        <v>2.8467199999999999</v>
      </c>
      <c r="V2339">
        <v>3.0935800000000002</v>
      </c>
      <c r="W2339">
        <v>3.32613</v>
      </c>
      <c r="X2339">
        <v>3.5434000000000001</v>
      </c>
      <c r="Y2339">
        <v>3.7448899999999998</v>
      </c>
      <c r="Z2339">
        <v>3.9304199999999998</v>
      </c>
      <c r="AA2339">
        <v>4.1001200000000004</v>
      </c>
      <c r="AB2339">
        <v>4.2543499999999996</v>
      </c>
      <c r="AC2339">
        <v>4.3936099999999998</v>
      </c>
      <c r="AD2339">
        <v>4.5185599999999999</v>
      </c>
      <c r="AE2339">
        <v>4.6299200000000003</v>
      </c>
      <c r="AF2339">
        <v>4.7285000000000004</v>
      </c>
      <c r="AG2339">
        <v>4.8151099999999998</v>
      </c>
      <c r="AH2339">
        <v>4.8905799999999999</v>
      </c>
      <c r="AI2339">
        <v>4.9557399999999996</v>
      </c>
      <c r="AJ2339">
        <v>5.02712</v>
      </c>
      <c r="AK2339">
        <v>5.1067400000000003</v>
      </c>
      <c r="AL2339">
        <v>5.2876799999999999</v>
      </c>
    </row>
    <row r="2340" spans="1:38" x14ac:dyDescent="0.3">
      <c r="A2340" t="s">
        <v>808</v>
      </c>
      <c r="B2340">
        <v>2</v>
      </c>
      <c r="C2340">
        <v>2013</v>
      </c>
      <c r="D2340">
        <v>1</v>
      </c>
      <c r="E2340">
        <v>1</v>
      </c>
      <c r="F2340">
        <v>1</v>
      </c>
      <c r="G2340" t="s">
        <v>1189</v>
      </c>
      <c r="H2340">
        <v>0</v>
      </c>
      <c r="I2340" s="2">
        <v>7.8587300000000002E-6</v>
      </c>
      <c r="J2340">
        <v>6.0167700000000001E-4</v>
      </c>
      <c r="K2340">
        <v>1.8467000000000001E-2</v>
      </c>
      <c r="L2340">
        <v>0.18110399999999999</v>
      </c>
      <c r="M2340">
        <v>0.56129600000000002</v>
      </c>
      <c r="N2340">
        <v>0.85687599999999997</v>
      </c>
      <c r="O2340">
        <v>0.96616000000000002</v>
      </c>
      <c r="P2340">
        <v>0.99292499999999995</v>
      </c>
      <c r="Q2340">
        <v>0.99849399999999999</v>
      </c>
      <c r="R2340">
        <v>0.99964699999999995</v>
      </c>
      <c r="S2340">
        <v>0.99990599999999996</v>
      </c>
      <c r="T2340">
        <v>0.99997100000000005</v>
      </c>
      <c r="U2340">
        <v>0.99999000000000005</v>
      </c>
      <c r="V2340">
        <v>0.999996</v>
      </c>
      <c r="W2340">
        <v>0.99999800000000005</v>
      </c>
      <c r="X2340">
        <v>0.99999899999999997</v>
      </c>
      <c r="Y2340">
        <v>1</v>
      </c>
      <c r="Z2340">
        <v>1</v>
      </c>
      <c r="AA2340">
        <v>1</v>
      </c>
      <c r="AB2340">
        <v>1</v>
      </c>
      <c r="AC2340">
        <v>1</v>
      </c>
      <c r="AD2340">
        <v>1</v>
      </c>
      <c r="AE2340">
        <v>1</v>
      </c>
      <c r="AF2340">
        <v>1</v>
      </c>
      <c r="AG2340">
        <v>1</v>
      </c>
      <c r="AH2340">
        <v>1</v>
      </c>
      <c r="AI2340">
        <v>1</v>
      </c>
      <c r="AJ2340">
        <v>1</v>
      </c>
      <c r="AK2340">
        <v>1</v>
      </c>
      <c r="AL2340">
        <v>1</v>
      </c>
    </row>
    <row r="2341" spans="1:38" x14ac:dyDescent="0.3">
      <c r="A2341" t="s">
        <v>810</v>
      </c>
      <c r="B2341">
        <v>2</v>
      </c>
      <c r="C2341">
        <v>2013</v>
      </c>
      <c r="D2341">
        <v>1</v>
      </c>
      <c r="E2341">
        <v>1</v>
      </c>
      <c r="F2341">
        <v>1</v>
      </c>
      <c r="G2341" t="s">
        <v>1190</v>
      </c>
      <c r="H2341">
        <v>3.3720800000000002E-2</v>
      </c>
      <c r="I2341">
        <v>0.121296</v>
      </c>
      <c r="J2341">
        <v>0.28170099999999998</v>
      </c>
      <c r="K2341">
        <v>0.46624500000000002</v>
      </c>
      <c r="L2341">
        <v>0.62582499999999996</v>
      </c>
      <c r="M2341">
        <v>0.78459199999999996</v>
      </c>
      <c r="N2341">
        <v>0.98081700000000005</v>
      </c>
      <c r="O2341">
        <v>1.22654</v>
      </c>
      <c r="P2341">
        <v>1.5083899999999999</v>
      </c>
      <c r="Q2341">
        <v>1.80887</v>
      </c>
      <c r="R2341">
        <v>2.1168499999999999</v>
      </c>
      <c r="S2341">
        <v>2.4258099999999998</v>
      </c>
      <c r="T2341">
        <v>2.7313499999999999</v>
      </c>
      <c r="U2341">
        <v>3.0301800000000001</v>
      </c>
      <c r="V2341">
        <v>3.3198099999999999</v>
      </c>
      <c r="W2341">
        <v>3.5984099999999999</v>
      </c>
      <c r="X2341">
        <v>3.8646500000000001</v>
      </c>
      <c r="Y2341">
        <v>4.1176899999999996</v>
      </c>
      <c r="Z2341">
        <v>4.3570399999999996</v>
      </c>
      <c r="AA2341">
        <v>4.5824999999999996</v>
      </c>
      <c r="AB2341">
        <v>4.7940800000000001</v>
      </c>
      <c r="AC2341">
        <v>4.9919500000000001</v>
      </c>
      <c r="AD2341">
        <v>5.1763899999999996</v>
      </c>
      <c r="AE2341">
        <v>5.3477300000000003</v>
      </c>
      <c r="AF2341">
        <v>5.5063500000000003</v>
      </c>
      <c r="AG2341">
        <v>5.6526899999999998</v>
      </c>
      <c r="AH2341">
        <v>5.78721</v>
      </c>
      <c r="AI2341">
        <v>5.91045</v>
      </c>
      <c r="AJ2341">
        <v>6.0212300000000001</v>
      </c>
      <c r="AK2341">
        <v>6.1207500000000001</v>
      </c>
      <c r="AL2341">
        <v>6.3448200000000003</v>
      </c>
    </row>
    <row r="2342" spans="1:38" x14ac:dyDescent="0.3">
      <c r="A2342" t="s">
        <v>808</v>
      </c>
      <c r="B2342">
        <v>3</v>
      </c>
      <c r="C2342">
        <v>2013</v>
      </c>
      <c r="D2342">
        <v>1</v>
      </c>
      <c r="E2342">
        <v>1</v>
      </c>
      <c r="F2342">
        <v>1</v>
      </c>
      <c r="G2342" t="s">
        <v>1191</v>
      </c>
      <c r="H2342">
        <v>0</v>
      </c>
      <c r="I2342" s="2">
        <v>8.8442700000000004E-8</v>
      </c>
      <c r="J2342" s="2">
        <v>1.22943E-5</v>
      </c>
      <c r="K2342">
        <v>7.83664E-4</v>
      </c>
      <c r="L2342">
        <v>2.2161299999999998E-2</v>
      </c>
      <c r="M2342">
        <v>0.18355299999999999</v>
      </c>
      <c r="N2342">
        <v>0.53240299999999996</v>
      </c>
      <c r="O2342">
        <v>0.82188499999999998</v>
      </c>
      <c r="P2342">
        <v>0.94855699999999998</v>
      </c>
      <c r="Q2342">
        <v>0.98688699999999996</v>
      </c>
      <c r="R2342">
        <v>0.99668999999999996</v>
      </c>
      <c r="S2342">
        <v>0.99911000000000005</v>
      </c>
      <c r="T2342">
        <v>0.99973500000000004</v>
      </c>
      <c r="U2342">
        <v>0.99991099999999999</v>
      </c>
      <c r="V2342">
        <v>0.99996600000000002</v>
      </c>
      <c r="W2342">
        <v>0.99998500000000001</v>
      </c>
      <c r="X2342">
        <v>0.99999300000000002</v>
      </c>
      <c r="Y2342">
        <v>0.999996</v>
      </c>
      <c r="Z2342">
        <v>0.99999800000000005</v>
      </c>
      <c r="AA2342">
        <v>0.99999899999999997</v>
      </c>
      <c r="AB2342">
        <v>0.99999899999999997</v>
      </c>
      <c r="AC2342">
        <v>0.99999899999999997</v>
      </c>
      <c r="AD2342">
        <v>0.99999899999999997</v>
      </c>
      <c r="AE2342">
        <v>0.99999899999999997</v>
      </c>
      <c r="AF2342">
        <v>0.99999899999999997</v>
      </c>
      <c r="AG2342">
        <v>0.99999899999999997</v>
      </c>
      <c r="AH2342">
        <v>0.99999899999999997</v>
      </c>
      <c r="AI2342">
        <v>0.99999899999999997</v>
      </c>
      <c r="AJ2342">
        <v>0.99999899999999997</v>
      </c>
      <c r="AK2342">
        <v>1</v>
      </c>
      <c r="AL2342">
        <v>1</v>
      </c>
    </row>
    <row r="2343" spans="1:38" x14ac:dyDescent="0.3">
      <c r="A2343" t="s">
        <v>810</v>
      </c>
      <c r="B2343">
        <v>3</v>
      </c>
      <c r="C2343">
        <v>2013</v>
      </c>
      <c r="D2343">
        <v>1</v>
      </c>
      <c r="E2343">
        <v>1</v>
      </c>
      <c r="F2343">
        <v>1</v>
      </c>
      <c r="G2343" t="s">
        <v>1192</v>
      </c>
      <c r="H2343">
        <v>3.8933599999999999E-2</v>
      </c>
      <c r="I2343">
        <v>0.133521</v>
      </c>
      <c r="J2343">
        <v>0.30696800000000002</v>
      </c>
      <c r="K2343">
        <v>0.53575499999999998</v>
      </c>
      <c r="L2343">
        <v>0.74839199999999995</v>
      </c>
      <c r="M2343">
        <v>0.91515100000000005</v>
      </c>
      <c r="N2343">
        <v>1.08142</v>
      </c>
      <c r="O2343">
        <v>1.2836099999999999</v>
      </c>
      <c r="P2343">
        <v>1.5329200000000001</v>
      </c>
      <c r="Q2343">
        <v>1.81759</v>
      </c>
      <c r="R2343">
        <v>2.11971</v>
      </c>
      <c r="S2343">
        <v>2.4267599999999998</v>
      </c>
      <c r="T2343">
        <v>2.7316799999999999</v>
      </c>
      <c r="U2343">
        <v>3.0303100000000001</v>
      </c>
      <c r="V2343">
        <v>3.3198699999999999</v>
      </c>
      <c r="W2343">
        <v>3.59843</v>
      </c>
      <c r="X2343">
        <v>3.8646699999999998</v>
      </c>
      <c r="Y2343">
        <v>4.1177000000000001</v>
      </c>
      <c r="Z2343">
        <v>4.3570500000000001</v>
      </c>
      <c r="AA2343">
        <v>4.5824999999999996</v>
      </c>
      <c r="AB2343">
        <v>4.7940800000000001</v>
      </c>
      <c r="AC2343">
        <v>4.9919500000000001</v>
      </c>
      <c r="AD2343">
        <v>5.1763899999999996</v>
      </c>
      <c r="AE2343">
        <v>5.3477300000000003</v>
      </c>
      <c r="AF2343">
        <v>5.5063500000000003</v>
      </c>
      <c r="AG2343">
        <v>5.6526899999999998</v>
      </c>
      <c r="AH2343">
        <v>5.78721</v>
      </c>
      <c r="AI2343">
        <v>5.91045</v>
      </c>
      <c r="AJ2343">
        <v>6.0212399999999997</v>
      </c>
      <c r="AK2343">
        <v>6.1207500000000001</v>
      </c>
      <c r="AL2343">
        <v>6.3448200000000003</v>
      </c>
    </row>
    <row r="2344" spans="1:38" x14ac:dyDescent="0.3">
      <c r="A2344" t="s">
        <v>808</v>
      </c>
      <c r="B2344">
        <v>4</v>
      </c>
      <c r="C2344">
        <v>2013</v>
      </c>
      <c r="D2344">
        <v>1</v>
      </c>
      <c r="E2344">
        <v>1</v>
      </c>
      <c r="F2344">
        <v>1</v>
      </c>
      <c r="G2344" t="s">
        <v>1193</v>
      </c>
      <c r="H2344">
        <v>0</v>
      </c>
      <c r="I2344">
        <v>1.4546E-2</v>
      </c>
      <c r="J2344">
        <v>5.2434099999999997E-2</v>
      </c>
      <c r="K2344">
        <v>0.12701999999999999</v>
      </c>
      <c r="L2344">
        <v>0.246392</v>
      </c>
      <c r="M2344">
        <v>0.40070499999999998</v>
      </c>
      <c r="N2344">
        <v>0.56703700000000001</v>
      </c>
      <c r="O2344">
        <v>0.719503</v>
      </c>
      <c r="P2344">
        <v>0.838924</v>
      </c>
      <c r="Q2344">
        <v>0.91817899999999997</v>
      </c>
      <c r="R2344">
        <v>0.96258500000000002</v>
      </c>
      <c r="S2344">
        <v>0.98403700000000005</v>
      </c>
      <c r="T2344">
        <v>0.99336599999999997</v>
      </c>
      <c r="U2344">
        <v>0.99720600000000004</v>
      </c>
      <c r="V2344">
        <v>0.99876799999999999</v>
      </c>
      <c r="W2344">
        <v>0.999417</v>
      </c>
      <c r="X2344">
        <v>0.99969799999999998</v>
      </c>
      <c r="Y2344">
        <v>0.99982499999999996</v>
      </c>
      <c r="Z2344">
        <v>0.99988600000000005</v>
      </c>
      <c r="AA2344">
        <v>0.99991600000000003</v>
      </c>
      <c r="AB2344">
        <v>0.99993100000000001</v>
      </c>
      <c r="AC2344">
        <v>0.99993900000000002</v>
      </c>
      <c r="AD2344">
        <v>0.999942</v>
      </c>
      <c r="AE2344">
        <v>0.99994300000000003</v>
      </c>
      <c r="AF2344">
        <v>0.999942</v>
      </c>
      <c r="AG2344">
        <v>0.99994099999999997</v>
      </c>
      <c r="AH2344">
        <v>0.99993900000000002</v>
      </c>
      <c r="AI2344">
        <v>0.99993699999999996</v>
      </c>
      <c r="AJ2344">
        <v>0.99993600000000005</v>
      </c>
      <c r="AK2344">
        <v>0.99993799999999999</v>
      </c>
      <c r="AL2344">
        <v>0.99993900000000002</v>
      </c>
    </row>
    <row r="2345" spans="1:38" x14ac:dyDescent="0.3">
      <c r="A2345" t="s">
        <v>810</v>
      </c>
      <c r="B2345">
        <v>4</v>
      </c>
      <c r="C2345">
        <v>2013</v>
      </c>
      <c r="D2345">
        <v>1</v>
      </c>
      <c r="E2345">
        <v>1</v>
      </c>
      <c r="F2345">
        <v>1</v>
      </c>
      <c r="G2345" t="s">
        <v>1194</v>
      </c>
      <c r="H2345">
        <v>1.5474399999999999E-2</v>
      </c>
      <c r="I2345">
        <v>6.9767399999999993E-2</v>
      </c>
      <c r="J2345">
        <v>0.17798900000000001</v>
      </c>
      <c r="K2345">
        <v>0.32710400000000001</v>
      </c>
      <c r="L2345">
        <v>0.518293</v>
      </c>
      <c r="M2345">
        <v>0.74444600000000005</v>
      </c>
      <c r="N2345">
        <v>0.99751900000000004</v>
      </c>
      <c r="O2345">
        <v>1.2695000000000001</v>
      </c>
      <c r="P2345">
        <v>1.5532699999999999</v>
      </c>
      <c r="Q2345">
        <v>1.84406</v>
      </c>
      <c r="R2345">
        <v>2.1398999999999999</v>
      </c>
      <c r="S2345">
        <v>2.43912</v>
      </c>
      <c r="T2345">
        <v>2.73847</v>
      </c>
      <c r="U2345">
        <v>3.0338799999999999</v>
      </c>
      <c r="V2345">
        <v>3.3217500000000002</v>
      </c>
      <c r="W2345">
        <v>3.5994600000000001</v>
      </c>
      <c r="X2345">
        <v>3.8652500000000001</v>
      </c>
      <c r="Y2345">
        <v>4.1180500000000002</v>
      </c>
      <c r="Z2345">
        <v>4.3572699999999998</v>
      </c>
      <c r="AA2345">
        <v>4.5826500000000001</v>
      </c>
      <c r="AB2345">
        <v>4.7941799999999999</v>
      </c>
      <c r="AC2345">
        <v>4.9920299999999997</v>
      </c>
      <c r="AD2345">
        <v>5.17645</v>
      </c>
      <c r="AE2345">
        <v>5.3477699999999997</v>
      </c>
      <c r="AF2345">
        <v>5.5063899999999997</v>
      </c>
      <c r="AG2345">
        <v>5.6527200000000004</v>
      </c>
      <c r="AH2345">
        <v>5.7872399999999997</v>
      </c>
      <c r="AI2345">
        <v>5.9104799999999997</v>
      </c>
      <c r="AJ2345">
        <v>6.0212500000000002</v>
      </c>
      <c r="AK2345">
        <v>6.1207599999999998</v>
      </c>
      <c r="AL2345">
        <v>6.3448099999999998</v>
      </c>
    </row>
    <row r="2346" spans="1:38" x14ac:dyDescent="0.3">
      <c r="A2346" t="s">
        <v>808</v>
      </c>
      <c r="B2346">
        <v>5</v>
      </c>
      <c r="C2346">
        <v>2013</v>
      </c>
      <c r="D2346">
        <v>1</v>
      </c>
      <c r="E2346">
        <v>1</v>
      </c>
      <c r="F2346">
        <v>1</v>
      </c>
      <c r="G2346" t="s">
        <v>1195</v>
      </c>
      <c r="H2346">
        <v>0</v>
      </c>
      <c r="I2346">
        <v>1.4546E-2</v>
      </c>
      <c r="J2346">
        <v>5.2434099999999997E-2</v>
      </c>
      <c r="K2346">
        <v>0.12701999999999999</v>
      </c>
      <c r="L2346">
        <v>0.246392</v>
      </c>
      <c r="M2346">
        <v>0.40070499999999998</v>
      </c>
      <c r="N2346">
        <v>0.56703700000000001</v>
      </c>
      <c r="O2346">
        <v>0.719503</v>
      </c>
      <c r="P2346">
        <v>0.838924</v>
      </c>
      <c r="Q2346">
        <v>0.91817899999999997</v>
      </c>
      <c r="R2346">
        <v>0.96258500000000002</v>
      </c>
      <c r="S2346">
        <v>0.98403700000000005</v>
      </c>
      <c r="T2346">
        <v>0.99336599999999997</v>
      </c>
      <c r="U2346">
        <v>0.99720600000000004</v>
      </c>
      <c r="V2346">
        <v>0.99876799999999999</v>
      </c>
      <c r="W2346">
        <v>0.999417</v>
      </c>
      <c r="X2346">
        <v>0.99969799999999998</v>
      </c>
      <c r="Y2346">
        <v>0.99982499999999996</v>
      </c>
      <c r="Z2346">
        <v>0.99988600000000005</v>
      </c>
      <c r="AA2346">
        <v>0.99991600000000003</v>
      </c>
      <c r="AB2346">
        <v>0.99993100000000001</v>
      </c>
      <c r="AC2346">
        <v>0.99993900000000002</v>
      </c>
      <c r="AD2346">
        <v>0.999942</v>
      </c>
      <c r="AE2346">
        <v>0.99994300000000003</v>
      </c>
      <c r="AF2346">
        <v>0.999942</v>
      </c>
      <c r="AG2346">
        <v>0.99994099999999997</v>
      </c>
      <c r="AH2346">
        <v>0.99993900000000002</v>
      </c>
      <c r="AI2346">
        <v>0.99993699999999996</v>
      </c>
      <c r="AJ2346">
        <v>0.99993600000000005</v>
      </c>
      <c r="AK2346">
        <v>0.99993799999999999</v>
      </c>
      <c r="AL2346">
        <v>0.99993900000000002</v>
      </c>
    </row>
    <row r="2347" spans="1:38" x14ac:dyDescent="0.3">
      <c r="A2347" t="s">
        <v>810</v>
      </c>
      <c r="B2347">
        <v>5</v>
      </c>
      <c r="C2347">
        <v>2013</v>
      </c>
      <c r="D2347">
        <v>1</v>
      </c>
      <c r="E2347">
        <v>1</v>
      </c>
      <c r="F2347">
        <v>1</v>
      </c>
      <c r="G2347" t="s">
        <v>1196</v>
      </c>
      <c r="H2347">
        <v>1.5474399999999999E-2</v>
      </c>
      <c r="I2347">
        <v>6.9767399999999993E-2</v>
      </c>
      <c r="J2347">
        <v>0.17798900000000001</v>
      </c>
      <c r="K2347">
        <v>0.32710400000000001</v>
      </c>
      <c r="L2347">
        <v>0.518293</v>
      </c>
      <c r="M2347">
        <v>0.74444600000000005</v>
      </c>
      <c r="N2347">
        <v>0.99751900000000004</v>
      </c>
      <c r="O2347">
        <v>1.2695000000000001</v>
      </c>
      <c r="P2347">
        <v>1.5532699999999999</v>
      </c>
      <c r="Q2347">
        <v>1.84406</v>
      </c>
      <c r="R2347">
        <v>2.1398999999999999</v>
      </c>
      <c r="S2347">
        <v>2.43912</v>
      </c>
      <c r="T2347">
        <v>2.73847</v>
      </c>
      <c r="U2347">
        <v>3.0338799999999999</v>
      </c>
      <c r="V2347">
        <v>3.3217500000000002</v>
      </c>
      <c r="W2347">
        <v>3.5994600000000001</v>
      </c>
      <c r="X2347">
        <v>3.8652500000000001</v>
      </c>
      <c r="Y2347">
        <v>4.1180500000000002</v>
      </c>
      <c r="Z2347">
        <v>4.3572699999999998</v>
      </c>
      <c r="AA2347">
        <v>4.5826500000000001</v>
      </c>
      <c r="AB2347">
        <v>4.7941799999999999</v>
      </c>
      <c r="AC2347">
        <v>4.9920299999999997</v>
      </c>
      <c r="AD2347">
        <v>5.17645</v>
      </c>
      <c r="AE2347">
        <v>5.3477699999999997</v>
      </c>
      <c r="AF2347">
        <v>5.5063899999999997</v>
      </c>
      <c r="AG2347">
        <v>5.6527200000000004</v>
      </c>
      <c r="AH2347">
        <v>5.7872399999999997</v>
      </c>
      <c r="AI2347">
        <v>5.9104799999999997</v>
      </c>
      <c r="AJ2347">
        <v>6.0212500000000002</v>
      </c>
      <c r="AK2347">
        <v>6.1207599999999998</v>
      </c>
      <c r="AL2347">
        <v>6.3448099999999998</v>
      </c>
    </row>
    <row r="2348" spans="1:38" x14ac:dyDescent="0.3">
      <c r="A2348" t="s">
        <v>808</v>
      </c>
      <c r="B2348">
        <v>6</v>
      </c>
      <c r="C2348">
        <v>2013</v>
      </c>
      <c r="D2348">
        <v>1</v>
      </c>
      <c r="E2348">
        <v>1</v>
      </c>
      <c r="F2348">
        <v>1</v>
      </c>
      <c r="G2348" t="s">
        <v>1197</v>
      </c>
      <c r="H2348">
        <v>0</v>
      </c>
      <c r="I2348">
        <v>8.1927300000000005E-3</v>
      </c>
      <c r="J2348">
        <v>4.5186499999999998E-2</v>
      </c>
      <c r="K2348">
        <v>0.13944300000000001</v>
      </c>
      <c r="L2348">
        <v>0.308392</v>
      </c>
      <c r="M2348">
        <v>0.52603599999999995</v>
      </c>
      <c r="N2348">
        <v>0.73426400000000003</v>
      </c>
      <c r="O2348">
        <v>0.88197599999999998</v>
      </c>
      <c r="P2348">
        <v>0.95832899999999999</v>
      </c>
      <c r="Q2348">
        <v>0.98764399999999997</v>
      </c>
      <c r="R2348">
        <v>0.99662799999999996</v>
      </c>
      <c r="S2348">
        <v>0.99904000000000004</v>
      </c>
      <c r="T2348">
        <v>0.99965599999999999</v>
      </c>
      <c r="U2348">
        <v>0.99981500000000001</v>
      </c>
      <c r="V2348">
        <v>0.99985800000000002</v>
      </c>
      <c r="W2348">
        <v>0.99987099999999995</v>
      </c>
      <c r="X2348">
        <v>0.99987400000000004</v>
      </c>
      <c r="Y2348">
        <v>0.99987599999999999</v>
      </c>
      <c r="Z2348">
        <v>0.99987599999999999</v>
      </c>
      <c r="AA2348">
        <v>0.99987599999999999</v>
      </c>
      <c r="AB2348">
        <v>0.99987599999999999</v>
      </c>
      <c r="AC2348">
        <v>0.99987599999999999</v>
      </c>
      <c r="AD2348">
        <v>0.99987599999999999</v>
      </c>
      <c r="AE2348">
        <v>0.99987599999999999</v>
      </c>
      <c r="AF2348">
        <v>0.99987599999999999</v>
      </c>
      <c r="AG2348">
        <v>0.99987599999999999</v>
      </c>
      <c r="AH2348">
        <v>0.99987599999999999</v>
      </c>
      <c r="AI2348">
        <v>0.99987599999999999</v>
      </c>
      <c r="AJ2348">
        <v>0.99987599999999999</v>
      </c>
      <c r="AK2348">
        <v>0.99987599999999999</v>
      </c>
      <c r="AL2348">
        <v>0.99987700000000002</v>
      </c>
    </row>
    <row r="2349" spans="1:38" x14ac:dyDescent="0.3">
      <c r="A2349" t="s">
        <v>810</v>
      </c>
      <c r="B2349">
        <v>6</v>
      </c>
      <c r="C2349">
        <v>2013</v>
      </c>
      <c r="D2349">
        <v>1</v>
      </c>
      <c r="E2349">
        <v>1</v>
      </c>
      <c r="F2349">
        <v>1</v>
      </c>
      <c r="G2349" t="s">
        <v>1198</v>
      </c>
      <c r="H2349">
        <v>1.8754E-2</v>
      </c>
      <c r="I2349">
        <v>7.7080899999999994E-2</v>
      </c>
      <c r="J2349">
        <v>0.18803</v>
      </c>
      <c r="K2349">
        <v>0.33777800000000002</v>
      </c>
      <c r="L2349">
        <v>0.52639899999999995</v>
      </c>
      <c r="M2349">
        <v>0.74613799999999997</v>
      </c>
      <c r="N2349">
        <v>0.98876200000000003</v>
      </c>
      <c r="O2349">
        <v>1.2482899999999999</v>
      </c>
      <c r="P2349">
        <v>1.5241400000000001</v>
      </c>
      <c r="Q2349">
        <v>1.8163100000000001</v>
      </c>
      <c r="R2349">
        <v>2.11965</v>
      </c>
      <c r="S2349">
        <v>2.4267599999999998</v>
      </c>
      <c r="T2349">
        <v>2.7316600000000002</v>
      </c>
      <c r="U2349">
        <v>3.0302899999999999</v>
      </c>
      <c r="V2349">
        <v>3.3198500000000002</v>
      </c>
      <c r="W2349">
        <v>3.59842</v>
      </c>
      <c r="X2349">
        <v>3.8646600000000002</v>
      </c>
      <c r="Y2349">
        <v>4.1177000000000001</v>
      </c>
      <c r="Z2349">
        <v>4.3570399999999996</v>
      </c>
      <c r="AA2349">
        <v>4.5824999999999996</v>
      </c>
      <c r="AB2349">
        <v>4.7940800000000001</v>
      </c>
      <c r="AC2349">
        <v>4.9919500000000001</v>
      </c>
      <c r="AD2349">
        <v>5.1763899999999996</v>
      </c>
      <c r="AE2349">
        <v>5.3477300000000003</v>
      </c>
      <c r="AF2349">
        <v>5.5063500000000003</v>
      </c>
      <c r="AG2349">
        <v>5.6526899999999998</v>
      </c>
      <c r="AH2349">
        <v>5.78721</v>
      </c>
      <c r="AI2349">
        <v>5.91045</v>
      </c>
      <c r="AJ2349">
        <v>6.0212300000000001</v>
      </c>
      <c r="AK2349">
        <v>6.1207500000000001</v>
      </c>
      <c r="AL2349">
        <v>6.3448200000000003</v>
      </c>
    </row>
    <row r="2350" spans="1:38" x14ac:dyDescent="0.3">
      <c r="A2350" t="s">
        <v>806</v>
      </c>
      <c r="B2350" t="s">
        <v>103</v>
      </c>
      <c r="C2350">
        <v>2014</v>
      </c>
      <c r="D2350">
        <v>1</v>
      </c>
      <c r="E2350">
        <v>1</v>
      </c>
      <c r="F2350">
        <v>1</v>
      </c>
      <c r="G2350" t="s">
        <v>1199</v>
      </c>
      <c r="H2350">
        <v>0</v>
      </c>
      <c r="I2350">
        <v>0</v>
      </c>
      <c r="J2350">
        <v>0</v>
      </c>
      <c r="K2350">
        <v>0</v>
      </c>
      <c r="L2350">
        <v>3.2867899999999999E-2</v>
      </c>
      <c r="M2350">
        <v>0.16573599999999999</v>
      </c>
      <c r="N2350">
        <v>0.463362</v>
      </c>
      <c r="O2350">
        <v>0.85394599999999998</v>
      </c>
      <c r="P2350">
        <v>1.2412700000000001</v>
      </c>
      <c r="Q2350">
        <v>1.5986</v>
      </c>
      <c r="R2350">
        <v>1.93425</v>
      </c>
      <c r="S2350">
        <v>2.2574200000000002</v>
      </c>
      <c r="T2350">
        <v>2.57179</v>
      </c>
      <c r="U2350">
        <v>2.8776199999999998</v>
      </c>
      <c r="V2350">
        <v>3.1738200000000001</v>
      </c>
      <c r="W2350">
        <v>3.45905</v>
      </c>
      <c r="X2350">
        <v>3.7321300000000002</v>
      </c>
      <c r="Y2350">
        <v>3.9921799999999998</v>
      </c>
      <c r="Z2350">
        <v>4.2386100000000004</v>
      </c>
      <c r="AA2350">
        <v>4.4711499999999997</v>
      </c>
      <c r="AB2350">
        <v>4.68973</v>
      </c>
      <c r="AC2350">
        <v>4.8944900000000002</v>
      </c>
      <c r="AD2350">
        <v>5.0856399999999997</v>
      </c>
      <c r="AE2350">
        <v>5.2635199999999998</v>
      </c>
      <c r="AF2350">
        <v>5.4284699999999999</v>
      </c>
      <c r="AG2350">
        <v>5.5809100000000003</v>
      </c>
      <c r="AH2350">
        <v>5.7212899999999998</v>
      </c>
      <c r="AI2350">
        <v>5.8501099999999999</v>
      </c>
      <c r="AJ2350">
        <v>5.9679200000000003</v>
      </c>
      <c r="AK2350">
        <v>6.0720400000000003</v>
      </c>
      <c r="AL2350">
        <v>6.3067099999999998</v>
      </c>
    </row>
    <row r="2351" spans="1:38" x14ac:dyDescent="0.3">
      <c r="A2351" t="s">
        <v>808</v>
      </c>
      <c r="B2351">
        <v>1</v>
      </c>
      <c r="C2351">
        <v>2014</v>
      </c>
      <c r="D2351">
        <v>1</v>
      </c>
      <c r="E2351">
        <v>1</v>
      </c>
      <c r="F2351">
        <v>1</v>
      </c>
      <c r="G2351" t="s">
        <v>1200</v>
      </c>
      <c r="H2351">
        <v>0</v>
      </c>
      <c r="I2351">
        <v>3.3128300000000001E-3</v>
      </c>
      <c r="J2351">
        <v>4.8035599999999998E-2</v>
      </c>
      <c r="K2351">
        <v>0.22831399999999999</v>
      </c>
      <c r="L2351">
        <v>0.55937400000000004</v>
      </c>
      <c r="M2351">
        <v>0.84764200000000001</v>
      </c>
      <c r="N2351">
        <v>0.961391</v>
      </c>
      <c r="O2351">
        <v>0.96040499999999995</v>
      </c>
      <c r="P2351">
        <v>0.91160200000000002</v>
      </c>
      <c r="Q2351">
        <v>0.84170299999999998</v>
      </c>
      <c r="R2351">
        <v>0.76340200000000003</v>
      </c>
      <c r="S2351">
        <v>0.68457900000000005</v>
      </c>
      <c r="T2351">
        <v>0.60999300000000001</v>
      </c>
      <c r="U2351">
        <v>0.542134</v>
      </c>
      <c r="V2351">
        <v>0.48196499999999998</v>
      </c>
      <c r="W2351">
        <v>0.42951499999999998</v>
      </c>
      <c r="X2351">
        <v>0.384297</v>
      </c>
      <c r="Y2351">
        <v>0.345582</v>
      </c>
      <c r="Z2351">
        <v>0.31256899999999999</v>
      </c>
      <c r="AA2351">
        <v>0.28447099999999997</v>
      </c>
      <c r="AB2351">
        <v>0.26057200000000003</v>
      </c>
      <c r="AC2351">
        <v>0.240235</v>
      </c>
      <c r="AD2351">
        <v>0.222914</v>
      </c>
      <c r="AE2351">
        <v>0.20814299999999999</v>
      </c>
      <c r="AF2351">
        <v>0.19553100000000001</v>
      </c>
      <c r="AG2351">
        <v>0.184751</v>
      </c>
      <c r="AH2351">
        <v>0.17552599999999999</v>
      </c>
      <c r="AI2351">
        <v>0.167631</v>
      </c>
      <c r="AJ2351">
        <v>0.160278</v>
      </c>
      <c r="AK2351">
        <v>0.153307</v>
      </c>
      <c r="AL2351">
        <v>0.138575</v>
      </c>
    </row>
    <row r="2352" spans="1:38" x14ac:dyDescent="0.3">
      <c r="A2352" t="s">
        <v>810</v>
      </c>
      <c r="B2352">
        <v>1</v>
      </c>
      <c r="C2352">
        <v>2014</v>
      </c>
      <c r="D2352">
        <v>1</v>
      </c>
      <c r="E2352">
        <v>1</v>
      </c>
      <c r="F2352">
        <v>1</v>
      </c>
      <c r="G2352" t="s">
        <v>1201</v>
      </c>
      <c r="H2352">
        <v>3.06524E-2</v>
      </c>
      <c r="I2352">
        <v>9.6751500000000004E-2</v>
      </c>
      <c r="J2352">
        <v>0.209426</v>
      </c>
      <c r="K2352">
        <v>0.35223900000000002</v>
      </c>
      <c r="L2352">
        <v>0.52276500000000004</v>
      </c>
      <c r="M2352">
        <v>0.71741299999999997</v>
      </c>
      <c r="N2352">
        <v>0.94350800000000001</v>
      </c>
      <c r="O2352">
        <v>1.20035</v>
      </c>
      <c r="P2352">
        <v>1.4748000000000001</v>
      </c>
      <c r="Q2352">
        <v>1.75637</v>
      </c>
      <c r="R2352">
        <v>2.0385900000000001</v>
      </c>
      <c r="S2352">
        <v>2.3167200000000001</v>
      </c>
      <c r="T2352">
        <v>2.5870600000000001</v>
      </c>
      <c r="U2352">
        <v>2.8467199999999999</v>
      </c>
      <c r="V2352">
        <v>3.0935800000000002</v>
      </c>
      <c r="W2352">
        <v>3.32613</v>
      </c>
      <c r="X2352">
        <v>3.5434000000000001</v>
      </c>
      <c r="Y2352">
        <v>3.7448899999999998</v>
      </c>
      <c r="Z2352">
        <v>3.9304199999999998</v>
      </c>
      <c r="AA2352">
        <v>4.1001200000000004</v>
      </c>
      <c r="AB2352">
        <v>4.2543499999999996</v>
      </c>
      <c r="AC2352">
        <v>4.3936099999999998</v>
      </c>
      <c r="AD2352">
        <v>4.5185599999999999</v>
      </c>
      <c r="AE2352">
        <v>4.6299200000000003</v>
      </c>
      <c r="AF2352">
        <v>4.7285000000000004</v>
      </c>
      <c r="AG2352">
        <v>4.8151099999999998</v>
      </c>
      <c r="AH2352">
        <v>4.8905799999999999</v>
      </c>
      <c r="AI2352">
        <v>4.9557399999999996</v>
      </c>
      <c r="AJ2352">
        <v>5.02712</v>
      </c>
      <c r="AK2352">
        <v>5.1067400000000003</v>
      </c>
      <c r="AL2352">
        <v>5.2876799999999999</v>
      </c>
    </row>
    <row r="2353" spans="1:38" x14ac:dyDescent="0.3">
      <c r="A2353" t="s">
        <v>808</v>
      </c>
      <c r="B2353">
        <v>2</v>
      </c>
      <c r="C2353">
        <v>2014</v>
      </c>
      <c r="D2353">
        <v>1</v>
      </c>
      <c r="E2353">
        <v>1</v>
      </c>
      <c r="F2353">
        <v>1</v>
      </c>
      <c r="G2353" t="s">
        <v>1202</v>
      </c>
      <c r="H2353">
        <v>0</v>
      </c>
      <c r="I2353" s="2">
        <v>7.8587300000000002E-6</v>
      </c>
      <c r="J2353">
        <v>6.0167700000000001E-4</v>
      </c>
      <c r="K2353">
        <v>1.8467000000000001E-2</v>
      </c>
      <c r="L2353">
        <v>0.18110399999999999</v>
      </c>
      <c r="M2353">
        <v>0.56129600000000002</v>
      </c>
      <c r="N2353">
        <v>0.85687599999999997</v>
      </c>
      <c r="O2353">
        <v>0.96616000000000002</v>
      </c>
      <c r="P2353">
        <v>0.99292499999999995</v>
      </c>
      <c r="Q2353">
        <v>0.99849399999999999</v>
      </c>
      <c r="R2353">
        <v>0.99964699999999995</v>
      </c>
      <c r="S2353">
        <v>0.99990599999999996</v>
      </c>
      <c r="T2353">
        <v>0.99997100000000005</v>
      </c>
      <c r="U2353">
        <v>0.99999000000000005</v>
      </c>
      <c r="V2353">
        <v>0.999996</v>
      </c>
      <c r="W2353">
        <v>0.99999800000000005</v>
      </c>
      <c r="X2353">
        <v>0.99999899999999997</v>
      </c>
      <c r="Y2353">
        <v>1</v>
      </c>
      <c r="Z2353">
        <v>1</v>
      </c>
      <c r="AA2353">
        <v>1</v>
      </c>
      <c r="AB2353">
        <v>1</v>
      </c>
      <c r="AC2353">
        <v>1</v>
      </c>
      <c r="AD2353">
        <v>1</v>
      </c>
      <c r="AE2353">
        <v>1</v>
      </c>
      <c r="AF2353">
        <v>1</v>
      </c>
      <c r="AG2353">
        <v>1</v>
      </c>
      <c r="AH2353">
        <v>1</v>
      </c>
      <c r="AI2353">
        <v>1</v>
      </c>
      <c r="AJ2353">
        <v>1</v>
      </c>
      <c r="AK2353">
        <v>1</v>
      </c>
      <c r="AL2353">
        <v>1</v>
      </c>
    </row>
    <row r="2354" spans="1:38" x14ac:dyDescent="0.3">
      <c r="A2354" t="s">
        <v>810</v>
      </c>
      <c r="B2354">
        <v>2</v>
      </c>
      <c r="C2354">
        <v>2014</v>
      </c>
      <c r="D2354">
        <v>1</v>
      </c>
      <c r="E2354">
        <v>1</v>
      </c>
      <c r="F2354">
        <v>1</v>
      </c>
      <c r="G2354" t="s">
        <v>1203</v>
      </c>
      <c r="H2354">
        <v>3.3720800000000002E-2</v>
      </c>
      <c r="I2354">
        <v>0.121296</v>
      </c>
      <c r="J2354">
        <v>0.28170099999999998</v>
      </c>
      <c r="K2354">
        <v>0.46624500000000002</v>
      </c>
      <c r="L2354">
        <v>0.62582499999999996</v>
      </c>
      <c r="M2354">
        <v>0.78459199999999996</v>
      </c>
      <c r="N2354">
        <v>0.98081700000000005</v>
      </c>
      <c r="O2354">
        <v>1.22654</v>
      </c>
      <c r="P2354">
        <v>1.5083899999999999</v>
      </c>
      <c r="Q2354">
        <v>1.80887</v>
      </c>
      <c r="R2354">
        <v>2.1168499999999999</v>
      </c>
      <c r="S2354">
        <v>2.4258099999999998</v>
      </c>
      <c r="T2354">
        <v>2.7313499999999999</v>
      </c>
      <c r="U2354">
        <v>3.0301800000000001</v>
      </c>
      <c r="V2354">
        <v>3.3198099999999999</v>
      </c>
      <c r="W2354">
        <v>3.5984099999999999</v>
      </c>
      <c r="X2354">
        <v>3.8646500000000001</v>
      </c>
      <c r="Y2354">
        <v>4.1176899999999996</v>
      </c>
      <c r="Z2354">
        <v>4.3570399999999996</v>
      </c>
      <c r="AA2354">
        <v>4.5824999999999996</v>
      </c>
      <c r="AB2354">
        <v>4.7940800000000001</v>
      </c>
      <c r="AC2354">
        <v>4.9919500000000001</v>
      </c>
      <c r="AD2354">
        <v>5.1763899999999996</v>
      </c>
      <c r="AE2354">
        <v>5.3477300000000003</v>
      </c>
      <c r="AF2354">
        <v>5.5063500000000003</v>
      </c>
      <c r="AG2354">
        <v>5.6526899999999998</v>
      </c>
      <c r="AH2354">
        <v>5.78721</v>
      </c>
      <c r="AI2354">
        <v>5.91045</v>
      </c>
      <c r="AJ2354">
        <v>6.0212300000000001</v>
      </c>
      <c r="AK2354">
        <v>6.1207500000000001</v>
      </c>
      <c r="AL2354">
        <v>6.3448200000000003</v>
      </c>
    </row>
    <row r="2355" spans="1:38" x14ac:dyDescent="0.3">
      <c r="A2355" t="s">
        <v>808</v>
      </c>
      <c r="B2355">
        <v>3</v>
      </c>
      <c r="C2355">
        <v>2014</v>
      </c>
      <c r="D2355">
        <v>1</v>
      </c>
      <c r="E2355">
        <v>1</v>
      </c>
      <c r="F2355">
        <v>1</v>
      </c>
      <c r="G2355" t="s">
        <v>1204</v>
      </c>
      <c r="H2355">
        <v>0</v>
      </c>
      <c r="I2355" s="2">
        <v>8.8442700000000004E-8</v>
      </c>
      <c r="J2355" s="2">
        <v>1.22943E-5</v>
      </c>
      <c r="K2355">
        <v>7.83664E-4</v>
      </c>
      <c r="L2355">
        <v>2.2161299999999998E-2</v>
      </c>
      <c r="M2355">
        <v>0.18355299999999999</v>
      </c>
      <c r="N2355">
        <v>0.53240299999999996</v>
      </c>
      <c r="O2355">
        <v>0.82188499999999998</v>
      </c>
      <c r="P2355">
        <v>0.94855699999999998</v>
      </c>
      <c r="Q2355">
        <v>0.98688699999999996</v>
      </c>
      <c r="R2355">
        <v>0.99668999999999996</v>
      </c>
      <c r="S2355">
        <v>0.99911000000000005</v>
      </c>
      <c r="T2355">
        <v>0.99973500000000004</v>
      </c>
      <c r="U2355">
        <v>0.99991099999999999</v>
      </c>
      <c r="V2355">
        <v>0.99996600000000002</v>
      </c>
      <c r="W2355">
        <v>0.99998500000000001</v>
      </c>
      <c r="X2355">
        <v>0.99999300000000002</v>
      </c>
      <c r="Y2355">
        <v>0.999996</v>
      </c>
      <c r="Z2355">
        <v>0.99999800000000005</v>
      </c>
      <c r="AA2355">
        <v>0.99999899999999997</v>
      </c>
      <c r="AB2355">
        <v>0.99999899999999997</v>
      </c>
      <c r="AC2355">
        <v>0.99999899999999997</v>
      </c>
      <c r="AD2355">
        <v>0.99999899999999997</v>
      </c>
      <c r="AE2355">
        <v>0.99999899999999997</v>
      </c>
      <c r="AF2355">
        <v>0.99999899999999997</v>
      </c>
      <c r="AG2355">
        <v>0.99999899999999997</v>
      </c>
      <c r="AH2355">
        <v>0.99999899999999997</v>
      </c>
      <c r="AI2355">
        <v>0.99999899999999997</v>
      </c>
      <c r="AJ2355">
        <v>0.99999899999999997</v>
      </c>
      <c r="AK2355">
        <v>1</v>
      </c>
      <c r="AL2355">
        <v>1</v>
      </c>
    </row>
    <row r="2356" spans="1:38" x14ac:dyDescent="0.3">
      <c r="A2356" t="s">
        <v>810</v>
      </c>
      <c r="B2356">
        <v>3</v>
      </c>
      <c r="C2356">
        <v>2014</v>
      </c>
      <c r="D2356">
        <v>1</v>
      </c>
      <c r="E2356">
        <v>1</v>
      </c>
      <c r="F2356">
        <v>1</v>
      </c>
      <c r="G2356" t="s">
        <v>1205</v>
      </c>
      <c r="H2356">
        <v>3.8933599999999999E-2</v>
      </c>
      <c r="I2356">
        <v>0.133521</v>
      </c>
      <c r="J2356">
        <v>0.30696800000000002</v>
      </c>
      <c r="K2356">
        <v>0.53575499999999998</v>
      </c>
      <c r="L2356">
        <v>0.74839199999999995</v>
      </c>
      <c r="M2356">
        <v>0.91515100000000005</v>
      </c>
      <c r="N2356">
        <v>1.08142</v>
      </c>
      <c r="O2356">
        <v>1.2836099999999999</v>
      </c>
      <c r="P2356">
        <v>1.5329200000000001</v>
      </c>
      <c r="Q2356">
        <v>1.81759</v>
      </c>
      <c r="R2356">
        <v>2.11971</v>
      </c>
      <c r="S2356">
        <v>2.4267599999999998</v>
      </c>
      <c r="T2356">
        <v>2.7316799999999999</v>
      </c>
      <c r="U2356">
        <v>3.0303100000000001</v>
      </c>
      <c r="V2356">
        <v>3.3198699999999999</v>
      </c>
      <c r="W2356">
        <v>3.59843</v>
      </c>
      <c r="X2356">
        <v>3.8646699999999998</v>
      </c>
      <c r="Y2356">
        <v>4.1177000000000001</v>
      </c>
      <c r="Z2356">
        <v>4.3570500000000001</v>
      </c>
      <c r="AA2356">
        <v>4.5824999999999996</v>
      </c>
      <c r="AB2356">
        <v>4.7940800000000001</v>
      </c>
      <c r="AC2356">
        <v>4.9919500000000001</v>
      </c>
      <c r="AD2356">
        <v>5.1763899999999996</v>
      </c>
      <c r="AE2356">
        <v>5.3477300000000003</v>
      </c>
      <c r="AF2356">
        <v>5.5063500000000003</v>
      </c>
      <c r="AG2356">
        <v>5.6526899999999998</v>
      </c>
      <c r="AH2356">
        <v>5.78721</v>
      </c>
      <c r="AI2356">
        <v>5.91045</v>
      </c>
      <c r="AJ2356">
        <v>6.0212399999999997</v>
      </c>
      <c r="AK2356">
        <v>6.1207500000000001</v>
      </c>
      <c r="AL2356">
        <v>6.3448200000000003</v>
      </c>
    </row>
    <row r="2357" spans="1:38" x14ac:dyDescent="0.3">
      <c r="A2357" t="s">
        <v>808</v>
      </c>
      <c r="B2357">
        <v>4</v>
      </c>
      <c r="C2357">
        <v>2014</v>
      </c>
      <c r="D2357">
        <v>1</v>
      </c>
      <c r="E2357">
        <v>1</v>
      </c>
      <c r="F2357">
        <v>1</v>
      </c>
      <c r="G2357" t="s">
        <v>1206</v>
      </c>
      <c r="H2357">
        <v>0</v>
      </c>
      <c r="I2357">
        <v>1.4546E-2</v>
      </c>
      <c r="J2357">
        <v>5.2434099999999997E-2</v>
      </c>
      <c r="K2357">
        <v>0.12701999999999999</v>
      </c>
      <c r="L2357">
        <v>0.246392</v>
      </c>
      <c r="M2357">
        <v>0.40070499999999998</v>
      </c>
      <c r="N2357">
        <v>0.56703700000000001</v>
      </c>
      <c r="O2357">
        <v>0.719503</v>
      </c>
      <c r="P2357">
        <v>0.838924</v>
      </c>
      <c r="Q2357">
        <v>0.91817899999999997</v>
      </c>
      <c r="R2357">
        <v>0.96258500000000002</v>
      </c>
      <c r="S2357">
        <v>0.98403700000000005</v>
      </c>
      <c r="T2357">
        <v>0.99336599999999997</v>
      </c>
      <c r="U2357">
        <v>0.99720600000000004</v>
      </c>
      <c r="V2357">
        <v>0.99876799999999999</v>
      </c>
      <c r="W2357">
        <v>0.999417</v>
      </c>
      <c r="X2357">
        <v>0.99969799999999998</v>
      </c>
      <c r="Y2357">
        <v>0.99982499999999996</v>
      </c>
      <c r="Z2357">
        <v>0.99988600000000005</v>
      </c>
      <c r="AA2357">
        <v>0.99991600000000003</v>
      </c>
      <c r="AB2357">
        <v>0.99993100000000001</v>
      </c>
      <c r="AC2357">
        <v>0.99993900000000002</v>
      </c>
      <c r="AD2357">
        <v>0.999942</v>
      </c>
      <c r="AE2357">
        <v>0.99994300000000003</v>
      </c>
      <c r="AF2357">
        <v>0.999942</v>
      </c>
      <c r="AG2357">
        <v>0.99994099999999997</v>
      </c>
      <c r="AH2357">
        <v>0.99993900000000002</v>
      </c>
      <c r="AI2357">
        <v>0.99993699999999996</v>
      </c>
      <c r="AJ2357">
        <v>0.99993600000000005</v>
      </c>
      <c r="AK2357">
        <v>0.99993799999999999</v>
      </c>
      <c r="AL2357">
        <v>0.99993900000000002</v>
      </c>
    </row>
    <row r="2358" spans="1:38" x14ac:dyDescent="0.3">
      <c r="A2358" t="s">
        <v>810</v>
      </c>
      <c r="B2358">
        <v>4</v>
      </c>
      <c r="C2358">
        <v>2014</v>
      </c>
      <c r="D2358">
        <v>1</v>
      </c>
      <c r="E2358">
        <v>1</v>
      </c>
      <c r="F2358">
        <v>1</v>
      </c>
      <c r="G2358" t="s">
        <v>1207</v>
      </c>
      <c r="H2358">
        <v>1.5474399999999999E-2</v>
      </c>
      <c r="I2358">
        <v>6.9767399999999993E-2</v>
      </c>
      <c r="J2358">
        <v>0.17798900000000001</v>
      </c>
      <c r="K2358">
        <v>0.32710400000000001</v>
      </c>
      <c r="L2358">
        <v>0.518293</v>
      </c>
      <c r="M2358">
        <v>0.74444600000000005</v>
      </c>
      <c r="N2358">
        <v>0.99751900000000004</v>
      </c>
      <c r="O2358">
        <v>1.2695000000000001</v>
      </c>
      <c r="P2358">
        <v>1.5532699999999999</v>
      </c>
      <c r="Q2358">
        <v>1.84406</v>
      </c>
      <c r="R2358">
        <v>2.1398999999999999</v>
      </c>
      <c r="S2358">
        <v>2.43912</v>
      </c>
      <c r="T2358">
        <v>2.73847</v>
      </c>
      <c r="U2358">
        <v>3.0338799999999999</v>
      </c>
      <c r="V2358">
        <v>3.3217500000000002</v>
      </c>
      <c r="W2358">
        <v>3.5994600000000001</v>
      </c>
      <c r="X2358">
        <v>3.8652500000000001</v>
      </c>
      <c r="Y2358">
        <v>4.1180500000000002</v>
      </c>
      <c r="Z2358">
        <v>4.3572699999999998</v>
      </c>
      <c r="AA2358">
        <v>4.5826500000000001</v>
      </c>
      <c r="AB2358">
        <v>4.7941799999999999</v>
      </c>
      <c r="AC2358">
        <v>4.9920299999999997</v>
      </c>
      <c r="AD2358">
        <v>5.17645</v>
      </c>
      <c r="AE2358">
        <v>5.3477699999999997</v>
      </c>
      <c r="AF2358">
        <v>5.5063899999999997</v>
      </c>
      <c r="AG2358">
        <v>5.6527200000000004</v>
      </c>
      <c r="AH2358">
        <v>5.7872399999999997</v>
      </c>
      <c r="AI2358">
        <v>5.9104799999999997</v>
      </c>
      <c r="AJ2358">
        <v>6.0212500000000002</v>
      </c>
      <c r="AK2358">
        <v>6.1207599999999998</v>
      </c>
      <c r="AL2358">
        <v>6.3448099999999998</v>
      </c>
    </row>
    <row r="2359" spans="1:38" x14ac:dyDescent="0.3">
      <c r="A2359" t="s">
        <v>808</v>
      </c>
      <c r="B2359">
        <v>5</v>
      </c>
      <c r="C2359">
        <v>2014</v>
      </c>
      <c r="D2359">
        <v>1</v>
      </c>
      <c r="E2359">
        <v>1</v>
      </c>
      <c r="F2359">
        <v>1</v>
      </c>
      <c r="G2359" t="s">
        <v>1208</v>
      </c>
      <c r="H2359">
        <v>0</v>
      </c>
      <c r="I2359">
        <v>1.4546E-2</v>
      </c>
      <c r="J2359">
        <v>5.2434099999999997E-2</v>
      </c>
      <c r="K2359">
        <v>0.12701999999999999</v>
      </c>
      <c r="L2359">
        <v>0.246392</v>
      </c>
      <c r="M2359">
        <v>0.40070499999999998</v>
      </c>
      <c r="N2359">
        <v>0.56703700000000001</v>
      </c>
      <c r="O2359">
        <v>0.719503</v>
      </c>
      <c r="P2359">
        <v>0.838924</v>
      </c>
      <c r="Q2359">
        <v>0.91817899999999997</v>
      </c>
      <c r="R2359">
        <v>0.96258500000000002</v>
      </c>
      <c r="S2359">
        <v>0.98403700000000005</v>
      </c>
      <c r="T2359">
        <v>0.99336599999999997</v>
      </c>
      <c r="U2359">
        <v>0.99720600000000004</v>
      </c>
      <c r="V2359">
        <v>0.99876799999999999</v>
      </c>
      <c r="W2359">
        <v>0.999417</v>
      </c>
      <c r="X2359">
        <v>0.99969799999999998</v>
      </c>
      <c r="Y2359">
        <v>0.99982499999999996</v>
      </c>
      <c r="Z2359">
        <v>0.99988600000000005</v>
      </c>
      <c r="AA2359">
        <v>0.99991600000000003</v>
      </c>
      <c r="AB2359">
        <v>0.99993100000000001</v>
      </c>
      <c r="AC2359">
        <v>0.99993900000000002</v>
      </c>
      <c r="AD2359">
        <v>0.999942</v>
      </c>
      <c r="AE2359">
        <v>0.99994300000000003</v>
      </c>
      <c r="AF2359">
        <v>0.999942</v>
      </c>
      <c r="AG2359">
        <v>0.99994099999999997</v>
      </c>
      <c r="AH2359">
        <v>0.99993900000000002</v>
      </c>
      <c r="AI2359">
        <v>0.99993699999999996</v>
      </c>
      <c r="AJ2359">
        <v>0.99993600000000005</v>
      </c>
      <c r="AK2359">
        <v>0.99993799999999999</v>
      </c>
      <c r="AL2359">
        <v>0.99993900000000002</v>
      </c>
    </row>
    <row r="2360" spans="1:38" x14ac:dyDescent="0.3">
      <c r="A2360" t="s">
        <v>810</v>
      </c>
      <c r="B2360">
        <v>5</v>
      </c>
      <c r="C2360">
        <v>2014</v>
      </c>
      <c r="D2360">
        <v>1</v>
      </c>
      <c r="E2360">
        <v>1</v>
      </c>
      <c r="F2360">
        <v>1</v>
      </c>
      <c r="G2360" t="s">
        <v>1209</v>
      </c>
      <c r="H2360">
        <v>1.5474399999999999E-2</v>
      </c>
      <c r="I2360">
        <v>6.9767399999999993E-2</v>
      </c>
      <c r="J2360">
        <v>0.17798900000000001</v>
      </c>
      <c r="K2360">
        <v>0.32710400000000001</v>
      </c>
      <c r="L2360">
        <v>0.518293</v>
      </c>
      <c r="M2360">
        <v>0.74444600000000005</v>
      </c>
      <c r="N2360">
        <v>0.99751900000000004</v>
      </c>
      <c r="O2360">
        <v>1.2695000000000001</v>
      </c>
      <c r="P2360">
        <v>1.5532699999999999</v>
      </c>
      <c r="Q2360">
        <v>1.84406</v>
      </c>
      <c r="R2360">
        <v>2.1398999999999999</v>
      </c>
      <c r="S2360">
        <v>2.43912</v>
      </c>
      <c r="T2360">
        <v>2.73847</v>
      </c>
      <c r="U2360">
        <v>3.0338799999999999</v>
      </c>
      <c r="V2360">
        <v>3.3217500000000002</v>
      </c>
      <c r="W2360">
        <v>3.5994600000000001</v>
      </c>
      <c r="X2360">
        <v>3.8652500000000001</v>
      </c>
      <c r="Y2360">
        <v>4.1180500000000002</v>
      </c>
      <c r="Z2360">
        <v>4.3572699999999998</v>
      </c>
      <c r="AA2360">
        <v>4.5826500000000001</v>
      </c>
      <c r="AB2360">
        <v>4.7941799999999999</v>
      </c>
      <c r="AC2360">
        <v>4.9920299999999997</v>
      </c>
      <c r="AD2360">
        <v>5.17645</v>
      </c>
      <c r="AE2360">
        <v>5.3477699999999997</v>
      </c>
      <c r="AF2360">
        <v>5.5063899999999997</v>
      </c>
      <c r="AG2360">
        <v>5.6527200000000004</v>
      </c>
      <c r="AH2360">
        <v>5.7872399999999997</v>
      </c>
      <c r="AI2360">
        <v>5.9104799999999997</v>
      </c>
      <c r="AJ2360">
        <v>6.0212500000000002</v>
      </c>
      <c r="AK2360">
        <v>6.1207599999999998</v>
      </c>
      <c r="AL2360">
        <v>6.3448099999999998</v>
      </c>
    </row>
    <row r="2361" spans="1:38" x14ac:dyDescent="0.3">
      <c r="A2361" t="s">
        <v>808</v>
      </c>
      <c r="B2361">
        <v>6</v>
      </c>
      <c r="C2361">
        <v>2014</v>
      </c>
      <c r="D2361">
        <v>1</v>
      </c>
      <c r="E2361">
        <v>1</v>
      </c>
      <c r="F2361">
        <v>1</v>
      </c>
      <c r="G2361" t="s">
        <v>1210</v>
      </c>
      <c r="H2361">
        <v>0</v>
      </c>
      <c r="I2361">
        <v>8.1927300000000005E-3</v>
      </c>
      <c r="J2361">
        <v>4.5186499999999998E-2</v>
      </c>
      <c r="K2361">
        <v>0.13944300000000001</v>
      </c>
      <c r="L2361">
        <v>0.308392</v>
      </c>
      <c r="M2361">
        <v>0.52603599999999995</v>
      </c>
      <c r="N2361">
        <v>0.73426400000000003</v>
      </c>
      <c r="O2361">
        <v>0.88197599999999998</v>
      </c>
      <c r="P2361">
        <v>0.95832899999999999</v>
      </c>
      <c r="Q2361">
        <v>0.98764399999999997</v>
      </c>
      <c r="R2361">
        <v>0.99662799999999996</v>
      </c>
      <c r="S2361">
        <v>0.99904000000000004</v>
      </c>
      <c r="T2361">
        <v>0.99965599999999999</v>
      </c>
      <c r="U2361">
        <v>0.99981500000000001</v>
      </c>
      <c r="V2361">
        <v>0.99985800000000002</v>
      </c>
      <c r="W2361">
        <v>0.99987099999999995</v>
      </c>
      <c r="X2361">
        <v>0.99987400000000004</v>
      </c>
      <c r="Y2361">
        <v>0.99987599999999999</v>
      </c>
      <c r="Z2361">
        <v>0.99987599999999999</v>
      </c>
      <c r="AA2361">
        <v>0.99987599999999999</v>
      </c>
      <c r="AB2361">
        <v>0.99987599999999999</v>
      </c>
      <c r="AC2361">
        <v>0.99987599999999999</v>
      </c>
      <c r="AD2361">
        <v>0.99987599999999999</v>
      </c>
      <c r="AE2361">
        <v>0.99987599999999999</v>
      </c>
      <c r="AF2361">
        <v>0.99987599999999999</v>
      </c>
      <c r="AG2361">
        <v>0.99987599999999999</v>
      </c>
      <c r="AH2361">
        <v>0.99987599999999999</v>
      </c>
      <c r="AI2361">
        <v>0.99987599999999999</v>
      </c>
      <c r="AJ2361">
        <v>0.99987599999999999</v>
      </c>
      <c r="AK2361">
        <v>0.99987599999999999</v>
      </c>
      <c r="AL2361">
        <v>0.99987700000000002</v>
      </c>
    </row>
    <row r="2362" spans="1:38" x14ac:dyDescent="0.3">
      <c r="A2362" t="s">
        <v>810</v>
      </c>
      <c r="B2362">
        <v>6</v>
      </c>
      <c r="C2362">
        <v>2014</v>
      </c>
      <c r="D2362">
        <v>1</v>
      </c>
      <c r="E2362">
        <v>1</v>
      </c>
      <c r="F2362">
        <v>1</v>
      </c>
      <c r="G2362" t="s">
        <v>1211</v>
      </c>
      <c r="H2362">
        <v>1.8754E-2</v>
      </c>
      <c r="I2362">
        <v>7.7080899999999994E-2</v>
      </c>
      <c r="J2362">
        <v>0.18803</v>
      </c>
      <c r="K2362">
        <v>0.33777800000000002</v>
      </c>
      <c r="L2362">
        <v>0.52639899999999995</v>
      </c>
      <c r="M2362">
        <v>0.74613799999999997</v>
      </c>
      <c r="N2362">
        <v>0.98876200000000003</v>
      </c>
      <c r="O2362">
        <v>1.2482899999999999</v>
      </c>
      <c r="P2362">
        <v>1.5241400000000001</v>
      </c>
      <c r="Q2362">
        <v>1.8163100000000001</v>
      </c>
      <c r="R2362">
        <v>2.11965</v>
      </c>
      <c r="S2362">
        <v>2.4267599999999998</v>
      </c>
      <c r="T2362">
        <v>2.7316600000000002</v>
      </c>
      <c r="U2362">
        <v>3.0302899999999999</v>
      </c>
      <c r="V2362">
        <v>3.3198500000000002</v>
      </c>
      <c r="W2362">
        <v>3.59842</v>
      </c>
      <c r="X2362">
        <v>3.8646600000000002</v>
      </c>
      <c r="Y2362">
        <v>4.1177000000000001</v>
      </c>
      <c r="Z2362">
        <v>4.3570399999999996</v>
      </c>
      <c r="AA2362">
        <v>4.5824999999999996</v>
      </c>
      <c r="AB2362">
        <v>4.7940800000000001</v>
      </c>
      <c r="AC2362">
        <v>4.9919500000000001</v>
      </c>
      <c r="AD2362">
        <v>5.1763899999999996</v>
      </c>
      <c r="AE2362">
        <v>5.3477300000000003</v>
      </c>
      <c r="AF2362">
        <v>5.5063500000000003</v>
      </c>
      <c r="AG2362">
        <v>5.6526899999999998</v>
      </c>
      <c r="AH2362">
        <v>5.78721</v>
      </c>
      <c r="AI2362">
        <v>5.91045</v>
      </c>
      <c r="AJ2362">
        <v>6.0212300000000001</v>
      </c>
      <c r="AK2362">
        <v>6.1207500000000001</v>
      </c>
      <c r="AL2362">
        <v>6.3448200000000003</v>
      </c>
    </row>
    <row r="2363" spans="1:38" x14ac:dyDescent="0.3">
      <c r="A2363" t="s">
        <v>806</v>
      </c>
      <c r="B2363" t="s">
        <v>103</v>
      </c>
      <c r="C2363">
        <v>2015</v>
      </c>
      <c r="D2363">
        <v>1</v>
      </c>
      <c r="E2363">
        <v>1</v>
      </c>
      <c r="F2363">
        <v>1</v>
      </c>
      <c r="G2363" t="s">
        <v>1212</v>
      </c>
      <c r="H2363">
        <v>0</v>
      </c>
      <c r="I2363">
        <v>0</v>
      </c>
      <c r="J2363">
        <v>0</v>
      </c>
      <c r="K2363">
        <v>0</v>
      </c>
      <c r="L2363">
        <v>3.2867899999999999E-2</v>
      </c>
      <c r="M2363">
        <v>0.16573599999999999</v>
      </c>
      <c r="N2363">
        <v>0.463362</v>
      </c>
      <c r="O2363">
        <v>0.85394599999999998</v>
      </c>
      <c r="P2363">
        <v>1.2412700000000001</v>
      </c>
      <c r="Q2363">
        <v>1.5986</v>
      </c>
      <c r="R2363">
        <v>1.93425</v>
      </c>
      <c r="S2363">
        <v>2.2574200000000002</v>
      </c>
      <c r="T2363">
        <v>2.57179</v>
      </c>
      <c r="U2363">
        <v>2.8776199999999998</v>
      </c>
      <c r="V2363">
        <v>3.1738200000000001</v>
      </c>
      <c r="W2363">
        <v>3.45905</v>
      </c>
      <c r="X2363">
        <v>3.7321300000000002</v>
      </c>
      <c r="Y2363">
        <v>3.9921799999999998</v>
      </c>
      <c r="Z2363">
        <v>4.2386100000000004</v>
      </c>
      <c r="AA2363">
        <v>4.4711499999999997</v>
      </c>
      <c r="AB2363">
        <v>4.68973</v>
      </c>
      <c r="AC2363">
        <v>4.8944900000000002</v>
      </c>
      <c r="AD2363">
        <v>5.0856399999999997</v>
      </c>
      <c r="AE2363">
        <v>5.2635199999999998</v>
      </c>
      <c r="AF2363">
        <v>5.4284699999999999</v>
      </c>
      <c r="AG2363">
        <v>5.5809100000000003</v>
      </c>
      <c r="AH2363">
        <v>5.7212899999999998</v>
      </c>
      <c r="AI2363">
        <v>5.8501099999999999</v>
      </c>
      <c r="AJ2363">
        <v>5.9679200000000003</v>
      </c>
      <c r="AK2363">
        <v>6.0720400000000003</v>
      </c>
      <c r="AL2363">
        <v>6.3067099999999998</v>
      </c>
    </row>
    <row r="2364" spans="1:38" x14ac:dyDescent="0.3">
      <c r="A2364" t="s">
        <v>808</v>
      </c>
      <c r="B2364">
        <v>1</v>
      </c>
      <c r="C2364">
        <v>2015</v>
      </c>
      <c r="D2364">
        <v>1</v>
      </c>
      <c r="E2364">
        <v>1</v>
      </c>
      <c r="F2364">
        <v>1</v>
      </c>
      <c r="G2364" t="s">
        <v>1213</v>
      </c>
      <c r="H2364">
        <v>0</v>
      </c>
      <c r="I2364" s="2">
        <v>7.9366299999999997E-9</v>
      </c>
      <c r="J2364" s="2">
        <v>1.34802E-5</v>
      </c>
      <c r="K2364">
        <v>2.1354899999999999E-3</v>
      </c>
      <c r="L2364">
        <v>4.9663600000000002E-2</v>
      </c>
      <c r="M2364">
        <v>0.29003499999999999</v>
      </c>
      <c r="N2364">
        <v>0.66572399999999998</v>
      </c>
      <c r="O2364">
        <v>0.89530500000000002</v>
      </c>
      <c r="P2364">
        <v>0.94981800000000005</v>
      </c>
      <c r="Q2364">
        <v>0.92449099999999995</v>
      </c>
      <c r="R2364">
        <v>0.87029500000000004</v>
      </c>
      <c r="S2364">
        <v>0.80552400000000002</v>
      </c>
      <c r="T2364">
        <v>0.73821599999999998</v>
      </c>
      <c r="U2364">
        <v>0.67279900000000004</v>
      </c>
      <c r="V2364">
        <v>0.61174300000000004</v>
      </c>
      <c r="W2364">
        <v>0.55625100000000005</v>
      </c>
      <c r="X2364">
        <v>0.50670999999999999</v>
      </c>
      <c r="Y2364">
        <v>0.46301300000000001</v>
      </c>
      <c r="Z2364">
        <v>0.42477999999999999</v>
      </c>
      <c r="AA2364">
        <v>0.39150200000000002</v>
      </c>
      <c r="AB2364">
        <v>0.36263200000000001</v>
      </c>
      <c r="AC2364">
        <v>0.33763100000000001</v>
      </c>
      <c r="AD2364">
        <v>0.31600200000000001</v>
      </c>
      <c r="AE2364">
        <v>0.297296</v>
      </c>
      <c r="AF2364">
        <v>0.28111999999999998</v>
      </c>
      <c r="AG2364">
        <v>0.26712900000000001</v>
      </c>
      <c r="AH2364">
        <v>0.25502999999999998</v>
      </c>
      <c r="AI2364">
        <v>0.24456800000000001</v>
      </c>
      <c r="AJ2364">
        <v>0.23491400000000001</v>
      </c>
      <c r="AK2364">
        <v>0.225854</v>
      </c>
      <c r="AL2364">
        <v>0.206506</v>
      </c>
    </row>
    <row r="2365" spans="1:38" x14ac:dyDescent="0.3">
      <c r="A2365" t="s">
        <v>810</v>
      </c>
      <c r="B2365">
        <v>1</v>
      </c>
      <c r="C2365">
        <v>2015</v>
      </c>
      <c r="D2365">
        <v>1</v>
      </c>
      <c r="E2365">
        <v>1</v>
      </c>
      <c r="F2365">
        <v>1</v>
      </c>
      <c r="G2365" t="s">
        <v>1214</v>
      </c>
      <c r="H2365">
        <v>1.0083399999999999E-2</v>
      </c>
      <c r="I2365">
        <v>0.15074199999999999</v>
      </c>
      <c r="J2365">
        <v>0.38920300000000002</v>
      </c>
      <c r="K2365">
        <v>0.54470499999999999</v>
      </c>
      <c r="L2365">
        <v>0.70552300000000001</v>
      </c>
      <c r="M2365">
        <v>0.86744699999999997</v>
      </c>
      <c r="N2365">
        <v>1.0417099999999999</v>
      </c>
      <c r="O2365">
        <v>1.2516799999999999</v>
      </c>
      <c r="P2365">
        <v>1.50335</v>
      </c>
      <c r="Q2365">
        <v>1.77979</v>
      </c>
      <c r="R2365">
        <v>2.0636100000000002</v>
      </c>
      <c r="S2365">
        <v>2.3452500000000001</v>
      </c>
      <c r="T2365">
        <v>2.6196600000000001</v>
      </c>
      <c r="U2365">
        <v>2.8836499999999998</v>
      </c>
      <c r="V2365">
        <v>3.1349999999999998</v>
      </c>
      <c r="W2365">
        <v>3.37216</v>
      </c>
      <c r="X2365">
        <v>3.59416</v>
      </c>
      <c r="Y2365">
        <v>3.8004500000000001</v>
      </c>
      <c r="Z2365">
        <v>3.9908700000000001</v>
      </c>
      <c r="AA2365">
        <v>4.1654999999999998</v>
      </c>
      <c r="AB2365">
        <v>4.3247099999999996</v>
      </c>
      <c r="AC2365">
        <v>4.4689800000000002</v>
      </c>
      <c r="AD2365">
        <v>4.5989500000000003</v>
      </c>
      <c r="AE2365">
        <v>4.7153600000000004</v>
      </c>
      <c r="AF2365">
        <v>4.8189799999999998</v>
      </c>
      <c r="AG2365">
        <v>4.9106399999999999</v>
      </c>
      <c r="AH2365">
        <v>4.9911599999999998</v>
      </c>
      <c r="AI2365">
        <v>5.06135</v>
      </c>
      <c r="AJ2365">
        <v>5.1358600000000001</v>
      </c>
      <c r="AK2365">
        <v>5.2166399999999999</v>
      </c>
      <c r="AL2365">
        <v>5.4001999999999999</v>
      </c>
    </row>
    <row r="2366" spans="1:38" x14ac:dyDescent="0.3">
      <c r="A2366" t="s">
        <v>808</v>
      </c>
      <c r="B2366">
        <v>2</v>
      </c>
      <c r="C2366">
        <v>2015</v>
      </c>
      <c r="D2366">
        <v>1</v>
      </c>
      <c r="E2366">
        <v>1</v>
      </c>
      <c r="F2366">
        <v>1</v>
      </c>
      <c r="G2366" t="s">
        <v>1215</v>
      </c>
      <c r="H2366">
        <v>0</v>
      </c>
      <c r="I2366" s="2">
        <v>1.9447E-13</v>
      </c>
      <c r="J2366" s="2">
        <v>1.9324799999999998E-8</v>
      </c>
      <c r="K2366" s="2">
        <v>9.7519899999999994E-5</v>
      </c>
      <c r="L2366">
        <v>1.60252E-2</v>
      </c>
      <c r="M2366">
        <v>0.21352099999999999</v>
      </c>
      <c r="N2366">
        <v>0.63539100000000004</v>
      </c>
      <c r="O2366">
        <v>0.90395499999999995</v>
      </c>
      <c r="P2366">
        <v>0.98241100000000003</v>
      </c>
      <c r="Q2366">
        <v>0.99724199999999996</v>
      </c>
      <c r="R2366">
        <v>0.99956900000000004</v>
      </c>
      <c r="S2366">
        <v>0.99992599999999998</v>
      </c>
      <c r="T2366">
        <v>0.99998500000000001</v>
      </c>
      <c r="U2366">
        <v>0.999996</v>
      </c>
      <c r="V2366">
        <v>0.99999899999999997</v>
      </c>
      <c r="W2366">
        <v>1</v>
      </c>
      <c r="X2366">
        <v>1</v>
      </c>
      <c r="Y2366">
        <v>1</v>
      </c>
      <c r="Z2366">
        <v>1</v>
      </c>
      <c r="AA2366">
        <v>1</v>
      </c>
      <c r="AB2366">
        <v>1</v>
      </c>
      <c r="AC2366">
        <v>1</v>
      </c>
      <c r="AD2366">
        <v>1</v>
      </c>
      <c r="AE2366">
        <v>1</v>
      </c>
      <c r="AF2366">
        <v>1</v>
      </c>
      <c r="AG2366">
        <v>1</v>
      </c>
      <c r="AH2366">
        <v>1</v>
      </c>
      <c r="AI2366">
        <v>1</v>
      </c>
      <c r="AJ2366">
        <v>1</v>
      </c>
      <c r="AK2366">
        <v>1</v>
      </c>
      <c r="AL2366">
        <v>1</v>
      </c>
    </row>
    <row r="2367" spans="1:38" x14ac:dyDescent="0.3">
      <c r="A2367" t="s">
        <v>810</v>
      </c>
      <c r="B2367">
        <v>2</v>
      </c>
      <c r="C2367">
        <v>2015</v>
      </c>
      <c r="D2367">
        <v>1</v>
      </c>
      <c r="E2367">
        <v>1</v>
      </c>
      <c r="F2367">
        <v>1</v>
      </c>
      <c r="G2367" t="s">
        <v>1216</v>
      </c>
      <c r="H2367">
        <v>0.13836399999999999</v>
      </c>
      <c r="I2367">
        <v>0.32993099999999997</v>
      </c>
      <c r="J2367">
        <v>0.60707800000000001</v>
      </c>
      <c r="K2367">
        <v>0.76846099999999995</v>
      </c>
      <c r="L2367">
        <v>0.85340899999999997</v>
      </c>
      <c r="M2367">
        <v>0.94052899999999995</v>
      </c>
      <c r="N2367">
        <v>1.0661799999999999</v>
      </c>
      <c r="O2367">
        <v>1.25901</v>
      </c>
      <c r="P2367">
        <v>1.51668</v>
      </c>
      <c r="Q2367">
        <v>1.8103899999999999</v>
      </c>
      <c r="R2367">
        <v>2.1170499999999999</v>
      </c>
      <c r="S2367">
        <v>2.4258199999999999</v>
      </c>
      <c r="T2367">
        <v>2.7313399999999999</v>
      </c>
      <c r="U2367">
        <v>3.03017</v>
      </c>
      <c r="V2367">
        <v>3.3198099999999999</v>
      </c>
      <c r="W2367">
        <v>3.5983999999999998</v>
      </c>
      <c r="X2367">
        <v>3.8646500000000001</v>
      </c>
      <c r="Y2367">
        <v>4.1176899999999996</v>
      </c>
      <c r="Z2367">
        <v>4.3570399999999996</v>
      </c>
      <c r="AA2367">
        <v>4.5824999999999996</v>
      </c>
      <c r="AB2367">
        <v>4.7940800000000001</v>
      </c>
      <c r="AC2367">
        <v>4.9919500000000001</v>
      </c>
      <c r="AD2367">
        <v>5.1763899999999996</v>
      </c>
      <c r="AE2367">
        <v>5.3477199999999998</v>
      </c>
      <c r="AF2367">
        <v>5.5063500000000003</v>
      </c>
      <c r="AG2367">
        <v>5.6526899999999998</v>
      </c>
      <c r="AH2367">
        <v>5.78721</v>
      </c>
      <c r="AI2367">
        <v>5.91045</v>
      </c>
      <c r="AJ2367">
        <v>6.0212300000000001</v>
      </c>
      <c r="AK2367">
        <v>6.1207500000000001</v>
      </c>
      <c r="AL2367">
        <v>6.3448200000000003</v>
      </c>
    </row>
    <row r="2368" spans="1:38" x14ac:dyDescent="0.3">
      <c r="A2368" t="s">
        <v>808</v>
      </c>
      <c r="B2368">
        <v>3</v>
      </c>
      <c r="C2368">
        <v>2015</v>
      </c>
      <c r="D2368">
        <v>1</v>
      </c>
      <c r="E2368">
        <v>1</v>
      </c>
      <c r="F2368">
        <v>1</v>
      </c>
      <c r="G2368" t="s">
        <v>1217</v>
      </c>
      <c r="H2368">
        <v>0</v>
      </c>
      <c r="I2368" s="2">
        <v>8.8442700000000004E-8</v>
      </c>
      <c r="J2368" s="2">
        <v>1.22943E-5</v>
      </c>
      <c r="K2368">
        <v>7.83664E-4</v>
      </c>
      <c r="L2368">
        <v>2.2161299999999998E-2</v>
      </c>
      <c r="M2368">
        <v>0.18355299999999999</v>
      </c>
      <c r="N2368">
        <v>0.53240299999999996</v>
      </c>
      <c r="O2368">
        <v>0.82188499999999998</v>
      </c>
      <c r="P2368">
        <v>0.94855699999999998</v>
      </c>
      <c r="Q2368">
        <v>0.98688699999999996</v>
      </c>
      <c r="R2368">
        <v>0.99668999999999996</v>
      </c>
      <c r="S2368">
        <v>0.99911000000000005</v>
      </c>
      <c r="T2368">
        <v>0.99973500000000004</v>
      </c>
      <c r="U2368">
        <v>0.99991099999999999</v>
      </c>
      <c r="V2368">
        <v>0.99996600000000002</v>
      </c>
      <c r="W2368">
        <v>0.99998500000000001</v>
      </c>
      <c r="X2368">
        <v>0.99999300000000002</v>
      </c>
      <c r="Y2368">
        <v>0.999996</v>
      </c>
      <c r="Z2368">
        <v>0.99999800000000005</v>
      </c>
      <c r="AA2368">
        <v>0.99999899999999997</v>
      </c>
      <c r="AB2368">
        <v>0.99999899999999997</v>
      </c>
      <c r="AC2368">
        <v>0.99999899999999997</v>
      </c>
      <c r="AD2368">
        <v>0.99999899999999997</v>
      </c>
      <c r="AE2368">
        <v>0.99999899999999997</v>
      </c>
      <c r="AF2368">
        <v>0.99999899999999997</v>
      </c>
      <c r="AG2368">
        <v>0.99999899999999997</v>
      </c>
      <c r="AH2368">
        <v>0.99999899999999997</v>
      </c>
      <c r="AI2368">
        <v>0.99999899999999997</v>
      </c>
      <c r="AJ2368">
        <v>0.99999899999999997</v>
      </c>
      <c r="AK2368">
        <v>1</v>
      </c>
      <c r="AL2368">
        <v>1</v>
      </c>
    </row>
    <row r="2369" spans="1:38" x14ac:dyDescent="0.3">
      <c r="A2369" t="s">
        <v>810</v>
      </c>
      <c r="B2369">
        <v>3</v>
      </c>
      <c r="C2369">
        <v>2015</v>
      </c>
      <c r="D2369">
        <v>1</v>
      </c>
      <c r="E2369">
        <v>1</v>
      </c>
      <c r="F2369">
        <v>1</v>
      </c>
      <c r="G2369" t="s">
        <v>1218</v>
      </c>
      <c r="H2369">
        <v>3.8933599999999999E-2</v>
      </c>
      <c r="I2369">
        <v>0.133521</v>
      </c>
      <c r="J2369">
        <v>0.30696800000000002</v>
      </c>
      <c r="K2369">
        <v>0.53575499999999998</v>
      </c>
      <c r="L2369">
        <v>0.74839199999999995</v>
      </c>
      <c r="M2369">
        <v>0.91515100000000005</v>
      </c>
      <c r="N2369">
        <v>1.08142</v>
      </c>
      <c r="O2369">
        <v>1.2836099999999999</v>
      </c>
      <c r="P2369">
        <v>1.5329200000000001</v>
      </c>
      <c r="Q2369">
        <v>1.81759</v>
      </c>
      <c r="R2369">
        <v>2.11971</v>
      </c>
      <c r="S2369">
        <v>2.4267599999999998</v>
      </c>
      <c r="T2369">
        <v>2.7316799999999999</v>
      </c>
      <c r="U2369">
        <v>3.0303100000000001</v>
      </c>
      <c r="V2369">
        <v>3.3198699999999999</v>
      </c>
      <c r="W2369">
        <v>3.59843</v>
      </c>
      <c r="X2369">
        <v>3.8646699999999998</v>
      </c>
      <c r="Y2369">
        <v>4.1177000000000001</v>
      </c>
      <c r="Z2369">
        <v>4.3570500000000001</v>
      </c>
      <c r="AA2369">
        <v>4.5824999999999996</v>
      </c>
      <c r="AB2369">
        <v>4.7940800000000001</v>
      </c>
      <c r="AC2369">
        <v>4.9919500000000001</v>
      </c>
      <c r="AD2369">
        <v>5.1763899999999996</v>
      </c>
      <c r="AE2369">
        <v>5.3477300000000003</v>
      </c>
      <c r="AF2369">
        <v>5.5063500000000003</v>
      </c>
      <c r="AG2369">
        <v>5.6526899999999998</v>
      </c>
      <c r="AH2369">
        <v>5.78721</v>
      </c>
      <c r="AI2369">
        <v>5.91045</v>
      </c>
      <c r="AJ2369">
        <v>6.0212399999999997</v>
      </c>
      <c r="AK2369">
        <v>6.1207500000000001</v>
      </c>
      <c r="AL2369">
        <v>6.3448200000000003</v>
      </c>
    </row>
    <row r="2370" spans="1:38" x14ac:dyDescent="0.3">
      <c r="A2370" t="s">
        <v>808</v>
      </c>
      <c r="B2370">
        <v>4</v>
      </c>
      <c r="C2370">
        <v>2015</v>
      </c>
      <c r="D2370">
        <v>1</v>
      </c>
      <c r="E2370">
        <v>1</v>
      </c>
      <c r="F2370">
        <v>1</v>
      </c>
      <c r="G2370" t="s">
        <v>1219</v>
      </c>
      <c r="H2370">
        <v>0</v>
      </c>
      <c r="I2370">
        <v>1.0703399999999999E-3</v>
      </c>
      <c r="J2370">
        <v>2.1484300000000001E-2</v>
      </c>
      <c r="K2370">
        <v>0.13211200000000001</v>
      </c>
      <c r="L2370">
        <v>0.40218399999999999</v>
      </c>
      <c r="M2370">
        <v>0.72536900000000004</v>
      </c>
      <c r="N2370">
        <v>0.92127999999999999</v>
      </c>
      <c r="O2370">
        <v>0.98361399999999999</v>
      </c>
      <c r="P2370">
        <v>0.99309400000000003</v>
      </c>
      <c r="Q2370">
        <v>0.98968999999999996</v>
      </c>
      <c r="R2370">
        <v>0.98300200000000004</v>
      </c>
      <c r="S2370">
        <v>0.97497699999999998</v>
      </c>
      <c r="T2370">
        <v>0.96624600000000005</v>
      </c>
      <c r="U2370">
        <v>0.95717699999999994</v>
      </c>
      <c r="V2370">
        <v>0.94803099999999996</v>
      </c>
      <c r="W2370">
        <v>0.93899699999999997</v>
      </c>
      <c r="X2370">
        <v>0.93021100000000001</v>
      </c>
      <c r="Y2370">
        <v>0.921767</v>
      </c>
      <c r="Z2370">
        <v>0.91372500000000001</v>
      </c>
      <c r="AA2370">
        <v>0.90612300000000001</v>
      </c>
      <c r="AB2370">
        <v>0.89897899999999997</v>
      </c>
      <c r="AC2370">
        <v>0.89229899999999995</v>
      </c>
      <c r="AD2370">
        <v>0.88608200000000004</v>
      </c>
      <c r="AE2370">
        <v>0.88031899999999996</v>
      </c>
      <c r="AF2370">
        <v>0.87499800000000005</v>
      </c>
      <c r="AG2370">
        <v>0.87010399999999999</v>
      </c>
      <c r="AH2370">
        <v>0.865618</v>
      </c>
      <c r="AI2370">
        <v>0.86152200000000001</v>
      </c>
      <c r="AJ2370">
        <v>0.85784000000000005</v>
      </c>
      <c r="AK2370">
        <v>0.85452700000000004</v>
      </c>
      <c r="AL2370">
        <v>0.84708700000000003</v>
      </c>
    </row>
    <row r="2371" spans="1:38" x14ac:dyDescent="0.3">
      <c r="A2371" t="s">
        <v>810</v>
      </c>
      <c r="B2371">
        <v>4</v>
      </c>
      <c r="C2371">
        <v>2015</v>
      </c>
      <c r="D2371">
        <v>1</v>
      </c>
      <c r="E2371">
        <v>1</v>
      </c>
      <c r="F2371">
        <v>1</v>
      </c>
      <c r="G2371" t="s">
        <v>1220</v>
      </c>
      <c r="H2371">
        <v>3.3670100000000001E-2</v>
      </c>
      <c r="I2371">
        <v>0.102828</v>
      </c>
      <c r="J2371">
        <v>0.21950800000000001</v>
      </c>
      <c r="K2371">
        <v>0.36700500000000003</v>
      </c>
      <c r="L2371">
        <v>0.542404</v>
      </c>
      <c r="M2371">
        <v>0.73897000000000002</v>
      </c>
      <c r="N2371">
        <v>0.96111800000000003</v>
      </c>
      <c r="O2371">
        <v>1.2182200000000001</v>
      </c>
      <c r="P2371">
        <v>1.50379</v>
      </c>
      <c r="Q2371">
        <v>1.80437</v>
      </c>
      <c r="R2371">
        <v>2.11076</v>
      </c>
      <c r="S2371">
        <v>2.4173</v>
      </c>
      <c r="T2371">
        <v>2.7198899999999999</v>
      </c>
      <c r="U2371">
        <v>3.0153400000000001</v>
      </c>
      <c r="V2371">
        <v>3.3012100000000002</v>
      </c>
      <c r="W2371">
        <v>3.5757099999999999</v>
      </c>
      <c r="X2371">
        <v>3.8375300000000001</v>
      </c>
      <c r="Y2371">
        <v>4.0858600000000003</v>
      </c>
      <c r="Z2371">
        <v>4.3202199999999999</v>
      </c>
      <c r="AA2371">
        <v>4.5404400000000003</v>
      </c>
      <c r="AB2371">
        <v>4.7465900000000003</v>
      </c>
      <c r="AC2371">
        <v>4.93886</v>
      </c>
      <c r="AD2371">
        <v>5.1175800000000002</v>
      </c>
      <c r="AE2371">
        <v>5.2831599999999996</v>
      </c>
      <c r="AF2371">
        <v>5.4360499999999998</v>
      </c>
      <c r="AG2371">
        <v>5.57674</v>
      </c>
      <c r="AH2371">
        <v>5.7057700000000002</v>
      </c>
      <c r="AI2371">
        <v>5.82369</v>
      </c>
      <c r="AJ2371">
        <v>5.9310999999999998</v>
      </c>
      <c r="AK2371">
        <v>6.0292000000000003</v>
      </c>
      <c r="AL2371">
        <v>6.2504900000000001</v>
      </c>
    </row>
    <row r="2372" spans="1:38" x14ac:dyDescent="0.3">
      <c r="A2372" t="s">
        <v>808</v>
      </c>
      <c r="B2372">
        <v>5</v>
      </c>
      <c r="C2372">
        <v>2015</v>
      </c>
      <c r="D2372">
        <v>1</v>
      </c>
      <c r="E2372">
        <v>1</v>
      </c>
      <c r="F2372">
        <v>1</v>
      </c>
      <c r="G2372" t="s">
        <v>1221</v>
      </c>
      <c r="H2372">
        <v>0</v>
      </c>
      <c r="I2372">
        <v>1.0703399999999999E-3</v>
      </c>
      <c r="J2372">
        <v>2.1484300000000001E-2</v>
      </c>
      <c r="K2372">
        <v>0.13211200000000001</v>
      </c>
      <c r="L2372">
        <v>0.40218399999999999</v>
      </c>
      <c r="M2372">
        <v>0.72536900000000004</v>
      </c>
      <c r="N2372">
        <v>0.92127999999999999</v>
      </c>
      <c r="O2372">
        <v>0.98361399999999999</v>
      </c>
      <c r="P2372">
        <v>0.99309400000000003</v>
      </c>
      <c r="Q2372">
        <v>0.98968999999999996</v>
      </c>
      <c r="R2372">
        <v>0.98300200000000004</v>
      </c>
      <c r="S2372">
        <v>0.97497699999999998</v>
      </c>
      <c r="T2372">
        <v>0.96624600000000005</v>
      </c>
      <c r="U2372">
        <v>0.95717699999999994</v>
      </c>
      <c r="V2372">
        <v>0.94803099999999996</v>
      </c>
      <c r="W2372">
        <v>0.93899699999999997</v>
      </c>
      <c r="X2372">
        <v>0.93021100000000001</v>
      </c>
      <c r="Y2372">
        <v>0.921767</v>
      </c>
      <c r="Z2372">
        <v>0.91372500000000001</v>
      </c>
      <c r="AA2372">
        <v>0.90612300000000001</v>
      </c>
      <c r="AB2372">
        <v>0.89897899999999997</v>
      </c>
      <c r="AC2372">
        <v>0.89229899999999995</v>
      </c>
      <c r="AD2372">
        <v>0.88608200000000004</v>
      </c>
      <c r="AE2372">
        <v>0.88031899999999996</v>
      </c>
      <c r="AF2372">
        <v>0.87499800000000005</v>
      </c>
      <c r="AG2372">
        <v>0.87010399999999999</v>
      </c>
      <c r="AH2372">
        <v>0.865618</v>
      </c>
      <c r="AI2372">
        <v>0.86152200000000001</v>
      </c>
      <c r="AJ2372">
        <v>0.85784000000000005</v>
      </c>
      <c r="AK2372">
        <v>0.85452700000000004</v>
      </c>
      <c r="AL2372">
        <v>0.84708700000000003</v>
      </c>
    </row>
    <row r="2373" spans="1:38" x14ac:dyDescent="0.3">
      <c r="A2373" t="s">
        <v>810</v>
      </c>
      <c r="B2373">
        <v>5</v>
      </c>
      <c r="C2373">
        <v>2015</v>
      </c>
      <c r="D2373">
        <v>1</v>
      </c>
      <c r="E2373">
        <v>1</v>
      </c>
      <c r="F2373">
        <v>1</v>
      </c>
      <c r="G2373" t="s">
        <v>1222</v>
      </c>
      <c r="H2373">
        <v>3.3670100000000001E-2</v>
      </c>
      <c r="I2373">
        <v>0.102828</v>
      </c>
      <c r="J2373">
        <v>0.21950800000000001</v>
      </c>
      <c r="K2373">
        <v>0.36700500000000003</v>
      </c>
      <c r="L2373">
        <v>0.542404</v>
      </c>
      <c r="M2373">
        <v>0.73897000000000002</v>
      </c>
      <c r="N2373">
        <v>0.96111800000000003</v>
      </c>
      <c r="O2373">
        <v>1.2182200000000001</v>
      </c>
      <c r="P2373">
        <v>1.50379</v>
      </c>
      <c r="Q2373">
        <v>1.80437</v>
      </c>
      <c r="R2373">
        <v>2.11076</v>
      </c>
      <c r="S2373">
        <v>2.4173</v>
      </c>
      <c r="T2373">
        <v>2.7198899999999999</v>
      </c>
      <c r="U2373">
        <v>3.0153400000000001</v>
      </c>
      <c r="V2373">
        <v>3.3012100000000002</v>
      </c>
      <c r="W2373">
        <v>3.5757099999999999</v>
      </c>
      <c r="X2373">
        <v>3.8375300000000001</v>
      </c>
      <c r="Y2373">
        <v>4.0858600000000003</v>
      </c>
      <c r="Z2373">
        <v>4.3202199999999999</v>
      </c>
      <c r="AA2373">
        <v>4.5404400000000003</v>
      </c>
      <c r="AB2373">
        <v>4.7465900000000003</v>
      </c>
      <c r="AC2373">
        <v>4.93886</v>
      </c>
      <c r="AD2373">
        <v>5.1175800000000002</v>
      </c>
      <c r="AE2373">
        <v>5.2831599999999996</v>
      </c>
      <c r="AF2373">
        <v>5.4360499999999998</v>
      </c>
      <c r="AG2373">
        <v>5.57674</v>
      </c>
      <c r="AH2373">
        <v>5.7057700000000002</v>
      </c>
      <c r="AI2373">
        <v>5.82369</v>
      </c>
      <c r="AJ2373">
        <v>5.9310999999999998</v>
      </c>
      <c r="AK2373">
        <v>6.0292000000000003</v>
      </c>
      <c r="AL2373">
        <v>6.2504900000000001</v>
      </c>
    </row>
    <row r="2374" spans="1:38" x14ac:dyDescent="0.3">
      <c r="A2374" t="s">
        <v>808</v>
      </c>
      <c r="B2374">
        <v>6</v>
      </c>
      <c r="C2374">
        <v>2015</v>
      </c>
      <c r="D2374">
        <v>1</v>
      </c>
      <c r="E2374">
        <v>1</v>
      </c>
      <c r="F2374">
        <v>1</v>
      </c>
      <c r="G2374" t="s">
        <v>1223</v>
      </c>
      <c r="H2374">
        <v>0</v>
      </c>
      <c r="I2374">
        <v>8.1927300000000005E-3</v>
      </c>
      <c r="J2374">
        <v>4.5186499999999998E-2</v>
      </c>
      <c r="K2374">
        <v>0.13944300000000001</v>
      </c>
      <c r="L2374">
        <v>0.308392</v>
      </c>
      <c r="M2374">
        <v>0.52603599999999995</v>
      </c>
      <c r="N2374">
        <v>0.73426400000000003</v>
      </c>
      <c r="O2374">
        <v>0.88197599999999998</v>
      </c>
      <c r="P2374">
        <v>0.95832899999999999</v>
      </c>
      <c r="Q2374">
        <v>0.98764399999999997</v>
      </c>
      <c r="R2374">
        <v>0.99662799999999996</v>
      </c>
      <c r="S2374">
        <v>0.99904000000000004</v>
      </c>
      <c r="T2374">
        <v>0.99965599999999999</v>
      </c>
      <c r="U2374">
        <v>0.99981500000000001</v>
      </c>
      <c r="V2374">
        <v>0.99985800000000002</v>
      </c>
      <c r="W2374">
        <v>0.99987099999999995</v>
      </c>
      <c r="X2374">
        <v>0.99987400000000004</v>
      </c>
      <c r="Y2374">
        <v>0.99987599999999999</v>
      </c>
      <c r="Z2374">
        <v>0.99987599999999999</v>
      </c>
      <c r="AA2374">
        <v>0.99987599999999999</v>
      </c>
      <c r="AB2374">
        <v>0.99987599999999999</v>
      </c>
      <c r="AC2374">
        <v>0.99987599999999999</v>
      </c>
      <c r="AD2374">
        <v>0.99987599999999999</v>
      </c>
      <c r="AE2374">
        <v>0.99987599999999999</v>
      </c>
      <c r="AF2374">
        <v>0.99987599999999999</v>
      </c>
      <c r="AG2374">
        <v>0.99987599999999999</v>
      </c>
      <c r="AH2374">
        <v>0.99987599999999999</v>
      </c>
      <c r="AI2374">
        <v>0.99987599999999999</v>
      </c>
      <c r="AJ2374">
        <v>0.99987599999999999</v>
      </c>
      <c r="AK2374">
        <v>0.99987599999999999</v>
      </c>
      <c r="AL2374">
        <v>0.99987700000000002</v>
      </c>
    </row>
    <row r="2375" spans="1:38" x14ac:dyDescent="0.3">
      <c r="A2375" t="s">
        <v>810</v>
      </c>
      <c r="B2375">
        <v>6</v>
      </c>
      <c r="C2375">
        <v>2015</v>
      </c>
      <c r="D2375">
        <v>1</v>
      </c>
      <c r="E2375">
        <v>1</v>
      </c>
      <c r="F2375">
        <v>1</v>
      </c>
      <c r="G2375" t="s">
        <v>1224</v>
      </c>
      <c r="H2375">
        <v>1.8754E-2</v>
      </c>
      <c r="I2375">
        <v>7.7080899999999994E-2</v>
      </c>
      <c r="J2375">
        <v>0.18803</v>
      </c>
      <c r="K2375">
        <v>0.33777800000000002</v>
      </c>
      <c r="L2375">
        <v>0.52639899999999995</v>
      </c>
      <c r="M2375">
        <v>0.74613799999999997</v>
      </c>
      <c r="N2375">
        <v>0.98876200000000003</v>
      </c>
      <c r="O2375">
        <v>1.2482899999999999</v>
      </c>
      <c r="P2375">
        <v>1.5241400000000001</v>
      </c>
      <c r="Q2375">
        <v>1.8163100000000001</v>
      </c>
      <c r="R2375">
        <v>2.11965</v>
      </c>
      <c r="S2375">
        <v>2.4267599999999998</v>
      </c>
      <c r="T2375">
        <v>2.7316600000000002</v>
      </c>
      <c r="U2375">
        <v>3.0302899999999999</v>
      </c>
      <c r="V2375">
        <v>3.3198500000000002</v>
      </c>
      <c r="W2375">
        <v>3.59842</v>
      </c>
      <c r="X2375">
        <v>3.8646600000000002</v>
      </c>
      <c r="Y2375">
        <v>4.1177000000000001</v>
      </c>
      <c r="Z2375">
        <v>4.3570399999999996</v>
      </c>
      <c r="AA2375">
        <v>4.5824999999999996</v>
      </c>
      <c r="AB2375">
        <v>4.7940800000000001</v>
      </c>
      <c r="AC2375">
        <v>4.9919500000000001</v>
      </c>
      <c r="AD2375">
        <v>5.1763899999999996</v>
      </c>
      <c r="AE2375">
        <v>5.3477300000000003</v>
      </c>
      <c r="AF2375">
        <v>5.5063500000000003</v>
      </c>
      <c r="AG2375">
        <v>5.6526899999999998</v>
      </c>
      <c r="AH2375">
        <v>5.78721</v>
      </c>
      <c r="AI2375">
        <v>5.91045</v>
      </c>
      <c r="AJ2375">
        <v>6.0212300000000001</v>
      </c>
      <c r="AK2375">
        <v>6.1207500000000001</v>
      </c>
      <c r="AL2375">
        <v>6.3448200000000003</v>
      </c>
    </row>
    <row r="2376" spans="1:38" x14ac:dyDescent="0.3">
      <c r="A2376" t="s">
        <v>806</v>
      </c>
      <c r="B2376" t="s">
        <v>103</v>
      </c>
      <c r="C2376">
        <v>2016</v>
      </c>
      <c r="D2376">
        <v>1</v>
      </c>
      <c r="E2376">
        <v>1</v>
      </c>
      <c r="F2376">
        <v>1</v>
      </c>
      <c r="G2376" t="s">
        <v>1225</v>
      </c>
      <c r="H2376">
        <v>0</v>
      </c>
      <c r="I2376">
        <v>0</v>
      </c>
      <c r="J2376">
        <v>0</v>
      </c>
      <c r="K2376">
        <v>0</v>
      </c>
      <c r="L2376">
        <v>3.2867899999999999E-2</v>
      </c>
      <c r="M2376">
        <v>0.16573599999999999</v>
      </c>
      <c r="N2376">
        <v>0.463362</v>
      </c>
      <c r="O2376">
        <v>0.85394599999999998</v>
      </c>
      <c r="P2376">
        <v>1.2412700000000001</v>
      </c>
      <c r="Q2376">
        <v>1.5986</v>
      </c>
      <c r="R2376">
        <v>1.93425</v>
      </c>
      <c r="S2376">
        <v>2.2574200000000002</v>
      </c>
      <c r="T2376">
        <v>2.57179</v>
      </c>
      <c r="U2376">
        <v>2.8776199999999998</v>
      </c>
      <c r="V2376">
        <v>3.1738200000000001</v>
      </c>
      <c r="W2376">
        <v>3.45905</v>
      </c>
      <c r="X2376">
        <v>3.7321300000000002</v>
      </c>
      <c r="Y2376">
        <v>3.9921799999999998</v>
      </c>
      <c r="Z2376">
        <v>4.2386100000000004</v>
      </c>
      <c r="AA2376">
        <v>4.4711499999999997</v>
      </c>
      <c r="AB2376">
        <v>4.68973</v>
      </c>
      <c r="AC2376">
        <v>4.8944900000000002</v>
      </c>
      <c r="AD2376">
        <v>5.0856399999999997</v>
      </c>
      <c r="AE2376">
        <v>5.2635199999999998</v>
      </c>
      <c r="AF2376">
        <v>5.4284699999999999</v>
      </c>
      <c r="AG2376">
        <v>5.5809100000000003</v>
      </c>
      <c r="AH2376">
        <v>5.7212899999999998</v>
      </c>
      <c r="AI2376">
        <v>5.8501099999999999</v>
      </c>
      <c r="AJ2376">
        <v>5.9679200000000003</v>
      </c>
      <c r="AK2376">
        <v>6.0720400000000003</v>
      </c>
      <c r="AL2376">
        <v>6.3067099999999998</v>
      </c>
    </row>
    <row r="2377" spans="1:38" x14ac:dyDescent="0.3">
      <c r="A2377" t="s">
        <v>808</v>
      </c>
      <c r="B2377">
        <v>1</v>
      </c>
      <c r="C2377">
        <v>2016</v>
      </c>
      <c r="D2377">
        <v>1</v>
      </c>
      <c r="E2377">
        <v>1</v>
      </c>
      <c r="F2377">
        <v>1</v>
      </c>
      <c r="G2377" t="s">
        <v>1226</v>
      </c>
      <c r="H2377">
        <v>0</v>
      </c>
      <c r="I2377" s="2">
        <v>7.9366299999999997E-9</v>
      </c>
      <c r="J2377" s="2">
        <v>1.34802E-5</v>
      </c>
      <c r="K2377">
        <v>2.1354899999999999E-3</v>
      </c>
      <c r="L2377">
        <v>4.9663600000000002E-2</v>
      </c>
      <c r="M2377">
        <v>0.29003499999999999</v>
      </c>
      <c r="N2377">
        <v>0.66572399999999998</v>
      </c>
      <c r="O2377">
        <v>0.89530500000000002</v>
      </c>
      <c r="P2377">
        <v>0.94981800000000005</v>
      </c>
      <c r="Q2377">
        <v>0.92449099999999995</v>
      </c>
      <c r="R2377">
        <v>0.87029500000000004</v>
      </c>
      <c r="S2377">
        <v>0.80552400000000002</v>
      </c>
      <c r="T2377">
        <v>0.73821599999999998</v>
      </c>
      <c r="U2377">
        <v>0.67279900000000004</v>
      </c>
      <c r="V2377">
        <v>0.61174300000000004</v>
      </c>
      <c r="W2377">
        <v>0.55625100000000005</v>
      </c>
      <c r="X2377">
        <v>0.50670999999999999</v>
      </c>
      <c r="Y2377">
        <v>0.46301300000000001</v>
      </c>
      <c r="Z2377">
        <v>0.42477999999999999</v>
      </c>
      <c r="AA2377">
        <v>0.39150200000000002</v>
      </c>
      <c r="AB2377">
        <v>0.36263200000000001</v>
      </c>
      <c r="AC2377">
        <v>0.33763100000000001</v>
      </c>
      <c r="AD2377">
        <v>0.31600200000000001</v>
      </c>
      <c r="AE2377">
        <v>0.297296</v>
      </c>
      <c r="AF2377">
        <v>0.28111999999999998</v>
      </c>
      <c r="AG2377">
        <v>0.26712900000000001</v>
      </c>
      <c r="AH2377">
        <v>0.25502999999999998</v>
      </c>
      <c r="AI2377">
        <v>0.24456800000000001</v>
      </c>
      <c r="AJ2377">
        <v>0.23491400000000001</v>
      </c>
      <c r="AK2377">
        <v>0.225854</v>
      </c>
      <c r="AL2377">
        <v>0.206506</v>
      </c>
    </row>
    <row r="2378" spans="1:38" x14ac:dyDescent="0.3">
      <c r="A2378" t="s">
        <v>810</v>
      </c>
      <c r="B2378">
        <v>1</v>
      </c>
      <c r="C2378">
        <v>2016</v>
      </c>
      <c r="D2378">
        <v>1</v>
      </c>
      <c r="E2378">
        <v>1</v>
      </c>
      <c r="F2378">
        <v>1</v>
      </c>
      <c r="G2378" t="s">
        <v>1227</v>
      </c>
      <c r="H2378">
        <v>1.0083399999999999E-2</v>
      </c>
      <c r="I2378">
        <v>0.15074199999999999</v>
      </c>
      <c r="J2378">
        <v>0.38920300000000002</v>
      </c>
      <c r="K2378">
        <v>0.54470499999999999</v>
      </c>
      <c r="L2378">
        <v>0.70552300000000001</v>
      </c>
      <c r="M2378">
        <v>0.86744699999999997</v>
      </c>
      <c r="N2378">
        <v>1.0417099999999999</v>
      </c>
      <c r="O2378">
        <v>1.2516799999999999</v>
      </c>
      <c r="P2378">
        <v>1.50335</v>
      </c>
      <c r="Q2378">
        <v>1.77979</v>
      </c>
      <c r="R2378">
        <v>2.0636100000000002</v>
      </c>
      <c r="S2378">
        <v>2.3452500000000001</v>
      </c>
      <c r="T2378">
        <v>2.6196600000000001</v>
      </c>
      <c r="U2378">
        <v>2.8836499999999998</v>
      </c>
      <c r="V2378">
        <v>3.1349999999999998</v>
      </c>
      <c r="W2378">
        <v>3.37216</v>
      </c>
      <c r="X2378">
        <v>3.59416</v>
      </c>
      <c r="Y2378">
        <v>3.8004500000000001</v>
      </c>
      <c r="Z2378">
        <v>3.9908700000000001</v>
      </c>
      <c r="AA2378">
        <v>4.1654999999999998</v>
      </c>
      <c r="AB2378">
        <v>4.3247099999999996</v>
      </c>
      <c r="AC2378">
        <v>4.4689800000000002</v>
      </c>
      <c r="AD2378">
        <v>4.5989500000000003</v>
      </c>
      <c r="AE2378">
        <v>4.7153600000000004</v>
      </c>
      <c r="AF2378">
        <v>4.8189799999999998</v>
      </c>
      <c r="AG2378">
        <v>4.9106399999999999</v>
      </c>
      <c r="AH2378">
        <v>4.9911599999999998</v>
      </c>
      <c r="AI2378">
        <v>5.06135</v>
      </c>
      <c r="AJ2378">
        <v>5.1358600000000001</v>
      </c>
      <c r="AK2378">
        <v>5.2166399999999999</v>
      </c>
      <c r="AL2378">
        <v>5.4001999999999999</v>
      </c>
    </row>
    <row r="2379" spans="1:38" x14ac:dyDescent="0.3">
      <c r="A2379" t="s">
        <v>808</v>
      </c>
      <c r="B2379">
        <v>2</v>
      </c>
      <c r="C2379">
        <v>2016</v>
      </c>
      <c r="D2379">
        <v>1</v>
      </c>
      <c r="E2379">
        <v>1</v>
      </c>
      <c r="F2379">
        <v>1</v>
      </c>
      <c r="G2379" t="s">
        <v>1228</v>
      </c>
      <c r="H2379">
        <v>0</v>
      </c>
      <c r="I2379" s="2">
        <v>1.9447E-13</v>
      </c>
      <c r="J2379" s="2">
        <v>1.9324799999999998E-8</v>
      </c>
      <c r="K2379" s="2">
        <v>9.7519899999999994E-5</v>
      </c>
      <c r="L2379">
        <v>1.60252E-2</v>
      </c>
      <c r="M2379">
        <v>0.21352099999999999</v>
      </c>
      <c r="N2379">
        <v>0.63539100000000004</v>
      </c>
      <c r="O2379">
        <v>0.90395499999999995</v>
      </c>
      <c r="P2379">
        <v>0.98241100000000003</v>
      </c>
      <c r="Q2379">
        <v>0.99724199999999996</v>
      </c>
      <c r="R2379">
        <v>0.99956900000000004</v>
      </c>
      <c r="S2379">
        <v>0.99992599999999998</v>
      </c>
      <c r="T2379">
        <v>0.99998500000000001</v>
      </c>
      <c r="U2379">
        <v>0.999996</v>
      </c>
      <c r="V2379">
        <v>0.99999899999999997</v>
      </c>
      <c r="W2379">
        <v>1</v>
      </c>
      <c r="X2379">
        <v>1</v>
      </c>
      <c r="Y2379">
        <v>1</v>
      </c>
      <c r="Z2379">
        <v>1</v>
      </c>
      <c r="AA2379">
        <v>1</v>
      </c>
      <c r="AB2379">
        <v>1</v>
      </c>
      <c r="AC2379">
        <v>1</v>
      </c>
      <c r="AD2379">
        <v>1</v>
      </c>
      <c r="AE2379">
        <v>1</v>
      </c>
      <c r="AF2379">
        <v>1</v>
      </c>
      <c r="AG2379">
        <v>1</v>
      </c>
      <c r="AH2379">
        <v>1</v>
      </c>
      <c r="AI2379">
        <v>1</v>
      </c>
      <c r="AJ2379">
        <v>1</v>
      </c>
      <c r="AK2379">
        <v>1</v>
      </c>
      <c r="AL2379">
        <v>1</v>
      </c>
    </row>
    <row r="2380" spans="1:38" x14ac:dyDescent="0.3">
      <c r="A2380" t="s">
        <v>810</v>
      </c>
      <c r="B2380">
        <v>2</v>
      </c>
      <c r="C2380">
        <v>2016</v>
      </c>
      <c r="D2380">
        <v>1</v>
      </c>
      <c r="E2380">
        <v>1</v>
      </c>
      <c r="F2380">
        <v>1</v>
      </c>
      <c r="G2380" t="s">
        <v>1229</v>
      </c>
      <c r="H2380">
        <v>0.13836399999999999</v>
      </c>
      <c r="I2380">
        <v>0.32993099999999997</v>
      </c>
      <c r="J2380">
        <v>0.60707800000000001</v>
      </c>
      <c r="K2380">
        <v>0.76846099999999995</v>
      </c>
      <c r="L2380">
        <v>0.85340899999999997</v>
      </c>
      <c r="M2380">
        <v>0.94052899999999995</v>
      </c>
      <c r="N2380">
        <v>1.0661799999999999</v>
      </c>
      <c r="O2380">
        <v>1.25901</v>
      </c>
      <c r="P2380">
        <v>1.51668</v>
      </c>
      <c r="Q2380">
        <v>1.8103899999999999</v>
      </c>
      <c r="R2380">
        <v>2.1170499999999999</v>
      </c>
      <c r="S2380">
        <v>2.4258199999999999</v>
      </c>
      <c r="T2380">
        <v>2.7313399999999999</v>
      </c>
      <c r="U2380">
        <v>3.03017</v>
      </c>
      <c r="V2380">
        <v>3.3198099999999999</v>
      </c>
      <c r="W2380">
        <v>3.5983999999999998</v>
      </c>
      <c r="X2380">
        <v>3.8646500000000001</v>
      </c>
      <c r="Y2380">
        <v>4.1176899999999996</v>
      </c>
      <c r="Z2380">
        <v>4.3570399999999996</v>
      </c>
      <c r="AA2380">
        <v>4.5824999999999996</v>
      </c>
      <c r="AB2380">
        <v>4.7940800000000001</v>
      </c>
      <c r="AC2380">
        <v>4.9919500000000001</v>
      </c>
      <c r="AD2380">
        <v>5.1763899999999996</v>
      </c>
      <c r="AE2380">
        <v>5.3477199999999998</v>
      </c>
      <c r="AF2380">
        <v>5.5063500000000003</v>
      </c>
      <c r="AG2380">
        <v>5.6526899999999998</v>
      </c>
      <c r="AH2380">
        <v>5.78721</v>
      </c>
      <c r="AI2380">
        <v>5.91045</v>
      </c>
      <c r="AJ2380">
        <v>6.0212300000000001</v>
      </c>
      <c r="AK2380">
        <v>6.1207500000000001</v>
      </c>
      <c r="AL2380">
        <v>6.3448200000000003</v>
      </c>
    </row>
    <row r="2381" spans="1:38" x14ac:dyDescent="0.3">
      <c r="A2381" t="s">
        <v>808</v>
      </c>
      <c r="B2381">
        <v>3</v>
      </c>
      <c r="C2381">
        <v>2016</v>
      </c>
      <c r="D2381">
        <v>1</v>
      </c>
      <c r="E2381">
        <v>1</v>
      </c>
      <c r="F2381">
        <v>1</v>
      </c>
      <c r="G2381" t="s">
        <v>1230</v>
      </c>
      <c r="H2381">
        <v>0</v>
      </c>
      <c r="I2381" s="2">
        <v>8.8442700000000004E-8</v>
      </c>
      <c r="J2381" s="2">
        <v>1.22943E-5</v>
      </c>
      <c r="K2381">
        <v>7.83664E-4</v>
      </c>
      <c r="L2381">
        <v>2.2161299999999998E-2</v>
      </c>
      <c r="M2381">
        <v>0.18355299999999999</v>
      </c>
      <c r="N2381">
        <v>0.53240299999999996</v>
      </c>
      <c r="O2381">
        <v>0.82188499999999998</v>
      </c>
      <c r="P2381">
        <v>0.94855699999999998</v>
      </c>
      <c r="Q2381">
        <v>0.98688699999999996</v>
      </c>
      <c r="R2381">
        <v>0.99668999999999996</v>
      </c>
      <c r="S2381">
        <v>0.99911000000000005</v>
      </c>
      <c r="T2381">
        <v>0.99973500000000004</v>
      </c>
      <c r="U2381">
        <v>0.99991099999999999</v>
      </c>
      <c r="V2381">
        <v>0.99996600000000002</v>
      </c>
      <c r="W2381">
        <v>0.99998500000000001</v>
      </c>
      <c r="X2381">
        <v>0.99999300000000002</v>
      </c>
      <c r="Y2381">
        <v>0.999996</v>
      </c>
      <c r="Z2381">
        <v>0.99999800000000005</v>
      </c>
      <c r="AA2381">
        <v>0.99999899999999997</v>
      </c>
      <c r="AB2381">
        <v>0.99999899999999997</v>
      </c>
      <c r="AC2381">
        <v>0.99999899999999997</v>
      </c>
      <c r="AD2381">
        <v>0.99999899999999997</v>
      </c>
      <c r="AE2381">
        <v>0.99999899999999997</v>
      </c>
      <c r="AF2381">
        <v>0.99999899999999997</v>
      </c>
      <c r="AG2381">
        <v>0.99999899999999997</v>
      </c>
      <c r="AH2381">
        <v>0.99999899999999997</v>
      </c>
      <c r="AI2381">
        <v>0.99999899999999997</v>
      </c>
      <c r="AJ2381">
        <v>0.99999899999999997</v>
      </c>
      <c r="AK2381">
        <v>1</v>
      </c>
      <c r="AL2381">
        <v>1</v>
      </c>
    </row>
    <row r="2382" spans="1:38" x14ac:dyDescent="0.3">
      <c r="A2382" t="s">
        <v>810</v>
      </c>
      <c r="B2382">
        <v>3</v>
      </c>
      <c r="C2382">
        <v>2016</v>
      </c>
      <c r="D2382">
        <v>1</v>
      </c>
      <c r="E2382">
        <v>1</v>
      </c>
      <c r="F2382">
        <v>1</v>
      </c>
      <c r="G2382" t="s">
        <v>1231</v>
      </c>
      <c r="H2382">
        <v>3.8933599999999999E-2</v>
      </c>
      <c r="I2382">
        <v>0.133521</v>
      </c>
      <c r="J2382">
        <v>0.30696800000000002</v>
      </c>
      <c r="K2382">
        <v>0.53575499999999998</v>
      </c>
      <c r="L2382">
        <v>0.74839199999999995</v>
      </c>
      <c r="M2382">
        <v>0.91515100000000005</v>
      </c>
      <c r="N2382">
        <v>1.08142</v>
      </c>
      <c r="O2382">
        <v>1.2836099999999999</v>
      </c>
      <c r="P2382">
        <v>1.5329200000000001</v>
      </c>
      <c r="Q2382">
        <v>1.81759</v>
      </c>
      <c r="R2382">
        <v>2.11971</v>
      </c>
      <c r="S2382">
        <v>2.4267599999999998</v>
      </c>
      <c r="T2382">
        <v>2.7316799999999999</v>
      </c>
      <c r="U2382">
        <v>3.0303100000000001</v>
      </c>
      <c r="V2382">
        <v>3.3198699999999999</v>
      </c>
      <c r="W2382">
        <v>3.59843</v>
      </c>
      <c r="X2382">
        <v>3.8646699999999998</v>
      </c>
      <c r="Y2382">
        <v>4.1177000000000001</v>
      </c>
      <c r="Z2382">
        <v>4.3570500000000001</v>
      </c>
      <c r="AA2382">
        <v>4.5824999999999996</v>
      </c>
      <c r="AB2382">
        <v>4.7940800000000001</v>
      </c>
      <c r="AC2382">
        <v>4.9919500000000001</v>
      </c>
      <c r="AD2382">
        <v>5.1763899999999996</v>
      </c>
      <c r="AE2382">
        <v>5.3477300000000003</v>
      </c>
      <c r="AF2382">
        <v>5.5063500000000003</v>
      </c>
      <c r="AG2382">
        <v>5.6526899999999998</v>
      </c>
      <c r="AH2382">
        <v>5.78721</v>
      </c>
      <c r="AI2382">
        <v>5.91045</v>
      </c>
      <c r="AJ2382">
        <v>6.0212399999999997</v>
      </c>
      <c r="AK2382">
        <v>6.1207500000000001</v>
      </c>
      <c r="AL2382">
        <v>6.3448200000000003</v>
      </c>
    </row>
    <row r="2383" spans="1:38" x14ac:dyDescent="0.3">
      <c r="A2383" t="s">
        <v>808</v>
      </c>
      <c r="B2383">
        <v>4</v>
      </c>
      <c r="C2383">
        <v>2016</v>
      </c>
      <c r="D2383">
        <v>1</v>
      </c>
      <c r="E2383">
        <v>1</v>
      </c>
      <c r="F2383">
        <v>1</v>
      </c>
      <c r="G2383" t="s">
        <v>1232</v>
      </c>
      <c r="H2383">
        <v>0</v>
      </c>
      <c r="I2383">
        <v>1.0703399999999999E-3</v>
      </c>
      <c r="J2383">
        <v>2.1484300000000001E-2</v>
      </c>
      <c r="K2383">
        <v>0.13211200000000001</v>
      </c>
      <c r="L2383">
        <v>0.40218399999999999</v>
      </c>
      <c r="M2383">
        <v>0.72536900000000004</v>
      </c>
      <c r="N2383">
        <v>0.92127999999999999</v>
      </c>
      <c r="O2383">
        <v>0.98361399999999999</v>
      </c>
      <c r="P2383">
        <v>0.99309400000000003</v>
      </c>
      <c r="Q2383">
        <v>0.98968999999999996</v>
      </c>
      <c r="R2383">
        <v>0.98300200000000004</v>
      </c>
      <c r="S2383">
        <v>0.97497699999999998</v>
      </c>
      <c r="T2383">
        <v>0.96624600000000005</v>
      </c>
      <c r="U2383">
        <v>0.95717699999999994</v>
      </c>
      <c r="V2383">
        <v>0.94803099999999996</v>
      </c>
      <c r="W2383">
        <v>0.93899699999999997</v>
      </c>
      <c r="X2383">
        <v>0.93021100000000001</v>
      </c>
      <c r="Y2383">
        <v>0.921767</v>
      </c>
      <c r="Z2383">
        <v>0.91372500000000001</v>
      </c>
      <c r="AA2383">
        <v>0.90612300000000001</v>
      </c>
      <c r="AB2383">
        <v>0.89897899999999997</v>
      </c>
      <c r="AC2383">
        <v>0.89229899999999995</v>
      </c>
      <c r="AD2383">
        <v>0.88608200000000004</v>
      </c>
      <c r="AE2383">
        <v>0.88031899999999996</v>
      </c>
      <c r="AF2383">
        <v>0.87499800000000005</v>
      </c>
      <c r="AG2383">
        <v>0.87010399999999999</v>
      </c>
      <c r="AH2383">
        <v>0.865618</v>
      </c>
      <c r="AI2383">
        <v>0.86152200000000001</v>
      </c>
      <c r="AJ2383">
        <v>0.85784000000000005</v>
      </c>
      <c r="AK2383">
        <v>0.85452700000000004</v>
      </c>
      <c r="AL2383">
        <v>0.84708700000000003</v>
      </c>
    </row>
    <row r="2384" spans="1:38" x14ac:dyDescent="0.3">
      <c r="A2384" t="s">
        <v>810</v>
      </c>
      <c r="B2384">
        <v>4</v>
      </c>
      <c r="C2384">
        <v>2016</v>
      </c>
      <c r="D2384">
        <v>1</v>
      </c>
      <c r="E2384">
        <v>1</v>
      </c>
      <c r="F2384">
        <v>1</v>
      </c>
      <c r="G2384" t="s">
        <v>1233</v>
      </c>
      <c r="H2384">
        <v>3.3670100000000001E-2</v>
      </c>
      <c r="I2384">
        <v>0.102828</v>
      </c>
      <c r="J2384">
        <v>0.21950800000000001</v>
      </c>
      <c r="K2384">
        <v>0.36700500000000003</v>
      </c>
      <c r="L2384">
        <v>0.542404</v>
      </c>
      <c r="M2384">
        <v>0.73897000000000002</v>
      </c>
      <c r="N2384">
        <v>0.96111800000000003</v>
      </c>
      <c r="O2384">
        <v>1.2182200000000001</v>
      </c>
      <c r="P2384">
        <v>1.50379</v>
      </c>
      <c r="Q2384">
        <v>1.80437</v>
      </c>
      <c r="R2384">
        <v>2.11076</v>
      </c>
      <c r="S2384">
        <v>2.4173</v>
      </c>
      <c r="T2384">
        <v>2.7198899999999999</v>
      </c>
      <c r="U2384">
        <v>3.0153400000000001</v>
      </c>
      <c r="V2384">
        <v>3.3012100000000002</v>
      </c>
      <c r="W2384">
        <v>3.5757099999999999</v>
      </c>
      <c r="X2384">
        <v>3.8375300000000001</v>
      </c>
      <c r="Y2384">
        <v>4.0858600000000003</v>
      </c>
      <c r="Z2384">
        <v>4.3202199999999999</v>
      </c>
      <c r="AA2384">
        <v>4.5404400000000003</v>
      </c>
      <c r="AB2384">
        <v>4.7465900000000003</v>
      </c>
      <c r="AC2384">
        <v>4.93886</v>
      </c>
      <c r="AD2384">
        <v>5.1175800000000002</v>
      </c>
      <c r="AE2384">
        <v>5.2831599999999996</v>
      </c>
      <c r="AF2384">
        <v>5.4360499999999998</v>
      </c>
      <c r="AG2384">
        <v>5.57674</v>
      </c>
      <c r="AH2384">
        <v>5.7057700000000002</v>
      </c>
      <c r="AI2384">
        <v>5.82369</v>
      </c>
      <c r="AJ2384">
        <v>5.9310999999999998</v>
      </c>
      <c r="AK2384">
        <v>6.0292000000000003</v>
      </c>
      <c r="AL2384">
        <v>6.2504900000000001</v>
      </c>
    </row>
    <row r="2385" spans="1:38" x14ac:dyDescent="0.3">
      <c r="A2385" t="s">
        <v>808</v>
      </c>
      <c r="B2385">
        <v>5</v>
      </c>
      <c r="C2385">
        <v>2016</v>
      </c>
      <c r="D2385">
        <v>1</v>
      </c>
      <c r="E2385">
        <v>1</v>
      </c>
      <c r="F2385">
        <v>1</v>
      </c>
      <c r="G2385" t="s">
        <v>1234</v>
      </c>
      <c r="H2385">
        <v>0</v>
      </c>
      <c r="I2385">
        <v>1.0703399999999999E-3</v>
      </c>
      <c r="J2385">
        <v>2.1484300000000001E-2</v>
      </c>
      <c r="K2385">
        <v>0.13211200000000001</v>
      </c>
      <c r="L2385">
        <v>0.40218399999999999</v>
      </c>
      <c r="M2385">
        <v>0.72536900000000004</v>
      </c>
      <c r="N2385">
        <v>0.92127999999999999</v>
      </c>
      <c r="O2385">
        <v>0.98361399999999999</v>
      </c>
      <c r="P2385">
        <v>0.99309400000000003</v>
      </c>
      <c r="Q2385">
        <v>0.98968999999999996</v>
      </c>
      <c r="R2385">
        <v>0.98300200000000004</v>
      </c>
      <c r="S2385">
        <v>0.97497699999999998</v>
      </c>
      <c r="T2385">
        <v>0.96624600000000005</v>
      </c>
      <c r="U2385">
        <v>0.95717699999999994</v>
      </c>
      <c r="V2385">
        <v>0.94803099999999996</v>
      </c>
      <c r="W2385">
        <v>0.93899699999999997</v>
      </c>
      <c r="X2385">
        <v>0.93021100000000001</v>
      </c>
      <c r="Y2385">
        <v>0.921767</v>
      </c>
      <c r="Z2385">
        <v>0.91372500000000001</v>
      </c>
      <c r="AA2385">
        <v>0.90612300000000001</v>
      </c>
      <c r="AB2385">
        <v>0.89897899999999997</v>
      </c>
      <c r="AC2385">
        <v>0.89229899999999995</v>
      </c>
      <c r="AD2385">
        <v>0.88608200000000004</v>
      </c>
      <c r="AE2385">
        <v>0.88031899999999996</v>
      </c>
      <c r="AF2385">
        <v>0.87499800000000005</v>
      </c>
      <c r="AG2385">
        <v>0.87010399999999999</v>
      </c>
      <c r="AH2385">
        <v>0.865618</v>
      </c>
      <c r="AI2385">
        <v>0.86152200000000001</v>
      </c>
      <c r="AJ2385">
        <v>0.85784000000000005</v>
      </c>
      <c r="AK2385">
        <v>0.85452700000000004</v>
      </c>
      <c r="AL2385">
        <v>0.84708700000000003</v>
      </c>
    </row>
    <row r="2386" spans="1:38" x14ac:dyDescent="0.3">
      <c r="A2386" t="s">
        <v>810</v>
      </c>
      <c r="B2386">
        <v>5</v>
      </c>
      <c r="C2386">
        <v>2016</v>
      </c>
      <c r="D2386">
        <v>1</v>
      </c>
      <c r="E2386">
        <v>1</v>
      </c>
      <c r="F2386">
        <v>1</v>
      </c>
      <c r="G2386" t="s">
        <v>1235</v>
      </c>
      <c r="H2386">
        <v>3.3670100000000001E-2</v>
      </c>
      <c r="I2386">
        <v>0.102828</v>
      </c>
      <c r="J2386">
        <v>0.21950800000000001</v>
      </c>
      <c r="K2386">
        <v>0.36700500000000003</v>
      </c>
      <c r="L2386">
        <v>0.542404</v>
      </c>
      <c r="M2386">
        <v>0.73897000000000002</v>
      </c>
      <c r="N2386">
        <v>0.96111800000000003</v>
      </c>
      <c r="O2386">
        <v>1.2182200000000001</v>
      </c>
      <c r="P2386">
        <v>1.50379</v>
      </c>
      <c r="Q2386">
        <v>1.80437</v>
      </c>
      <c r="R2386">
        <v>2.11076</v>
      </c>
      <c r="S2386">
        <v>2.4173</v>
      </c>
      <c r="T2386">
        <v>2.7198899999999999</v>
      </c>
      <c r="U2386">
        <v>3.0153400000000001</v>
      </c>
      <c r="V2386">
        <v>3.3012100000000002</v>
      </c>
      <c r="W2386">
        <v>3.5757099999999999</v>
      </c>
      <c r="X2386">
        <v>3.8375300000000001</v>
      </c>
      <c r="Y2386">
        <v>4.0858600000000003</v>
      </c>
      <c r="Z2386">
        <v>4.3202199999999999</v>
      </c>
      <c r="AA2386">
        <v>4.5404400000000003</v>
      </c>
      <c r="AB2386">
        <v>4.7465900000000003</v>
      </c>
      <c r="AC2386">
        <v>4.93886</v>
      </c>
      <c r="AD2386">
        <v>5.1175800000000002</v>
      </c>
      <c r="AE2386">
        <v>5.2831599999999996</v>
      </c>
      <c r="AF2386">
        <v>5.4360499999999998</v>
      </c>
      <c r="AG2386">
        <v>5.57674</v>
      </c>
      <c r="AH2386">
        <v>5.7057700000000002</v>
      </c>
      <c r="AI2386">
        <v>5.82369</v>
      </c>
      <c r="AJ2386">
        <v>5.9310999999999998</v>
      </c>
      <c r="AK2386">
        <v>6.0292000000000003</v>
      </c>
      <c r="AL2386">
        <v>6.2504900000000001</v>
      </c>
    </row>
    <row r="2387" spans="1:38" x14ac:dyDescent="0.3">
      <c r="A2387" t="s">
        <v>808</v>
      </c>
      <c r="B2387">
        <v>6</v>
      </c>
      <c r="C2387">
        <v>2016</v>
      </c>
      <c r="D2387">
        <v>1</v>
      </c>
      <c r="E2387">
        <v>1</v>
      </c>
      <c r="F2387">
        <v>1</v>
      </c>
      <c r="G2387" t="s">
        <v>1236</v>
      </c>
      <c r="H2387">
        <v>0</v>
      </c>
      <c r="I2387">
        <v>8.1927300000000005E-3</v>
      </c>
      <c r="J2387">
        <v>4.5186499999999998E-2</v>
      </c>
      <c r="K2387">
        <v>0.13944300000000001</v>
      </c>
      <c r="L2387">
        <v>0.308392</v>
      </c>
      <c r="M2387">
        <v>0.52603599999999995</v>
      </c>
      <c r="N2387">
        <v>0.73426400000000003</v>
      </c>
      <c r="O2387">
        <v>0.88197599999999998</v>
      </c>
      <c r="P2387">
        <v>0.95832899999999999</v>
      </c>
      <c r="Q2387">
        <v>0.98764399999999997</v>
      </c>
      <c r="R2387">
        <v>0.99662799999999996</v>
      </c>
      <c r="S2387">
        <v>0.99904000000000004</v>
      </c>
      <c r="T2387">
        <v>0.99965599999999999</v>
      </c>
      <c r="U2387">
        <v>0.99981500000000001</v>
      </c>
      <c r="V2387">
        <v>0.99985800000000002</v>
      </c>
      <c r="W2387">
        <v>0.99987099999999995</v>
      </c>
      <c r="X2387">
        <v>0.99987400000000004</v>
      </c>
      <c r="Y2387">
        <v>0.99987599999999999</v>
      </c>
      <c r="Z2387">
        <v>0.99987599999999999</v>
      </c>
      <c r="AA2387">
        <v>0.99987599999999999</v>
      </c>
      <c r="AB2387">
        <v>0.99987599999999999</v>
      </c>
      <c r="AC2387">
        <v>0.99987599999999999</v>
      </c>
      <c r="AD2387">
        <v>0.99987599999999999</v>
      </c>
      <c r="AE2387">
        <v>0.99987599999999999</v>
      </c>
      <c r="AF2387">
        <v>0.99987599999999999</v>
      </c>
      <c r="AG2387">
        <v>0.99987599999999999</v>
      </c>
      <c r="AH2387">
        <v>0.99987599999999999</v>
      </c>
      <c r="AI2387">
        <v>0.99987599999999999</v>
      </c>
      <c r="AJ2387">
        <v>0.99987599999999999</v>
      </c>
      <c r="AK2387">
        <v>0.99987599999999999</v>
      </c>
      <c r="AL2387">
        <v>0.99987700000000002</v>
      </c>
    </row>
    <row r="2388" spans="1:38" x14ac:dyDescent="0.3">
      <c r="A2388" t="s">
        <v>810</v>
      </c>
      <c r="B2388">
        <v>6</v>
      </c>
      <c r="C2388">
        <v>2016</v>
      </c>
      <c r="D2388">
        <v>1</v>
      </c>
      <c r="E2388">
        <v>1</v>
      </c>
      <c r="F2388">
        <v>1</v>
      </c>
      <c r="G2388" t="s">
        <v>1237</v>
      </c>
      <c r="H2388">
        <v>1.8754E-2</v>
      </c>
      <c r="I2388">
        <v>7.7080899999999994E-2</v>
      </c>
      <c r="J2388">
        <v>0.18803</v>
      </c>
      <c r="K2388">
        <v>0.33777800000000002</v>
      </c>
      <c r="L2388">
        <v>0.52639899999999995</v>
      </c>
      <c r="M2388">
        <v>0.74613799999999997</v>
      </c>
      <c r="N2388">
        <v>0.98876200000000003</v>
      </c>
      <c r="O2388">
        <v>1.2482899999999999</v>
      </c>
      <c r="P2388">
        <v>1.5241400000000001</v>
      </c>
      <c r="Q2388">
        <v>1.8163100000000001</v>
      </c>
      <c r="R2388">
        <v>2.11965</v>
      </c>
      <c r="S2388">
        <v>2.4267599999999998</v>
      </c>
      <c r="T2388">
        <v>2.7316600000000002</v>
      </c>
      <c r="U2388">
        <v>3.0302899999999999</v>
      </c>
      <c r="V2388">
        <v>3.3198500000000002</v>
      </c>
      <c r="W2388">
        <v>3.59842</v>
      </c>
      <c r="X2388">
        <v>3.8646600000000002</v>
      </c>
      <c r="Y2388">
        <v>4.1177000000000001</v>
      </c>
      <c r="Z2388">
        <v>4.3570399999999996</v>
      </c>
      <c r="AA2388">
        <v>4.5824999999999996</v>
      </c>
      <c r="AB2388">
        <v>4.7940800000000001</v>
      </c>
      <c r="AC2388">
        <v>4.9919500000000001</v>
      </c>
      <c r="AD2388">
        <v>5.1763899999999996</v>
      </c>
      <c r="AE2388">
        <v>5.3477300000000003</v>
      </c>
      <c r="AF2388">
        <v>5.5063500000000003</v>
      </c>
      <c r="AG2388">
        <v>5.6526899999999998</v>
      </c>
      <c r="AH2388">
        <v>5.78721</v>
      </c>
      <c r="AI2388">
        <v>5.91045</v>
      </c>
      <c r="AJ2388">
        <v>6.0212300000000001</v>
      </c>
      <c r="AK2388">
        <v>6.1207500000000001</v>
      </c>
      <c r="AL2388">
        <v>6.3448200000000003</v>
      </c>
    </row>
    <row r="2389" spans="1:38" x14ac:dyDescent="0.3">
      <c r="A2389" t="s">
        <v>806</v>
      </c>
      <c r="B2389" t="s">
        <v>103</v>
      </c>
      <c r="C2389">
        <v>2017</v>
      </c>
      <c r="D2389">
        <v>1</v>
      </c>
      <c r="E2389">
        <v>1</v>
      </c>
      <c r="F2389">
        <v>1</v>
      </c>
      <c r="G2389" t="s">
        <v>1498</v>
      </c>
      <c r="H2389">
        <v>0</v>
      </c>
      <c r="I2389">
        <v>0</v>
      </c>
      <c r="J2389">
        <v>0</v>
      </c>
      <c r="K2389">
        <v>0</v>
      </c>
      <c r="L2389">
        <v>3.2867899999999999E-2</v>
      </c>
      <c r="M2389">
        <v>0.16573599999999999</v>
      </c>
      <c r="N2389">
        <v>0.463362</v>
      </c>
      <c r="O2389">
        <v>0.85394599999999998</v>
      </c>
      <c r="P2389">
        <v>1.2412700000000001</v>
      </c>
      <c r="Q2389">
        <v>1.5986</v>
      </c>
      <c r="R2389">
        <v>1.93425</v>
      </c>
      <c r="S2389">
        <v>2.2574200000000002</v>
      </c>
      <c r="T2389">
        <v>2.57179</v>
      </c>
      <c r="U2389">
        <v>2.8776199999999998</v>
      </c>
      <c r="V2389">
        <v>3.1738200000000001</v>
      </c>
      <c r="W2389">
        <v>3.45905</v>
      </c>
      <c r="X2389">
        <v>3.7321300000000002</v>
      </c>
      <c r="Y2389">
        <v>3.9921799999999998</v>
      </c>
      <c r="Z2389">
        <v>4.2386100000000004</v>
      </c>
      <c r="AA2389">
        <v>4.4711499999999997</v>
      </c>
      <c r="AB2389">
        <v>4.68973</v>
      </c>
      <c r="AC2389">
        <v>4.8944900000000002</v>
      </c>
      <c r="AD2389">
        <v>5.0856399999999997</v>
      </c>
      <c r="AE2389">
        <v>5.2635199999999998</v>
      </c>
      <c r="AF2389">
        <v>5.4284699999999999</v>
      </c>
      <c r="AG2389">
        <v>5.5809100000000003</v>
      </c>
      <c r="AH2389">
        <v>5.7212899999999998</v>
      </c>
      <c r="AI2389">
        <v>5.8501099999999999</v>
      </c>
      <c r="AJ2389">
        <v>5.9679200000000003</v>
      </c>
      <c r="AK2389">
        <v>6.0720400000000003</v>
      </c>
      <c r="AL2389">
        <v>6.3067099999999998</v>
      </c>
    </row>
    <row r="2390" spans="1:38" x14ac:dyDescent="0.3">
      <c r="A2390" t="s">
        <v>808</v>
      </c>
      <c r="B2390">
        <v>1</v>
      </c>
      <c r="C2390">
        <v>2017</v>
      </c>
      <c r="D2390">
        <v>1</v>
      </c>
      <c r="E2390">
        <v>1</v>
      </c>
      <c r="F2390">
        <v>1</v>
      </c>
      <c r="G2390" t="s">
        <v>1499</v>
      </c>
      <c r="H2390">
        <v>0</v>
      </c>
      <c r="I2390" s="2">
        <v>7.9366299999999997E-9</v>
      </c>
      <c r="J2390" s="2">
        <v>1.34802E-5</v>
      </c>
      <c r="K2390">
        <v>2.1354899999999999E-3</v>
      </c>
      <c r="L2390">
        <v>4.9663600000000002E-2</v>
      </c>
      <c r="M2390">
        <v>0.29003499999999999</v>
      </c>
      <c r="N2390">
        <v>0.66572399999999998</v>
      </c>
      <c r="O2390">
        <v>0.89530500000000002</v>
      </c>
      <c r="P2390">
        <v>0.94981800000000005</v>
      </c>
      <c r="Q2390">
        <v>0.92449099999999995</v>
      </c>
      <c r="R2390">
        <v>0.87029500000000004</v>
      </c>
      <c r="S2390">
        <v>0.80552400000000002</v>
      </c>
      <c r="T2390">
        <v>0.73821599999999998</v>
      </c>
      <c r="U2390">
        <v>0.67279900000000004</v>
      </c>
      <c r="V2390">
        <v>0.61174300000000004</v>
      </c>
      <c r="W2390">
        <v>0.55625100000000005</v>
      </c>
      <c r="X2390">
        <v>0.50670999999999999</v>
      </c>
      <c r="Y2390">
        <v>0.46301300000000001</v>
      </c>
      <c r="Z2390">
        <v>0.42477999999999999</v>
      </c>
      <c r="AA2390">
        <v>0.39150200000000002</v>
      </c>
      <c r="AB2390">
        <v>0.36263200000000001</v>
      </c>
      <c r="AC2390">
        <v>0.33763100000000001</v>
      </c>
      <c r="AD2390">
        <v>0.31600200000000001</v>
      </c>
      <c r="AE2390">
        <v>0.297296</v>
      </c>
      <c r="AF2390">
        <v>0.28111999999999998</v>
      </c>
      <c r="AG2390">
        <v>0.26712900000000001</v>
      </c>
      <c r="AH2390">
        <v>0.25502999999999998</v>
      </c>
      <c r="AI2390">
        <v>0.24456800000000001</v>
      </c>
      <c r="AJ2390">
        <v>0.23491400000000001</v>
      </c>
      <c r="AK2390">
        <v>0.225854</v>
      </c>
      <c r="AL2390">
        <v>0.206506</v>
      </c>
    </row>
    <row r="2391" spans="1:38" x14ac:dyDescent="0.3">
      <c r="A2391" t="s">
        <v>810</v>
      </c>
      <c r="B2391">
        <v>1</v>
      </c>
      <c r="C2391">
        <v>2017</v>
      </c>
      <c r="D2391">
        <v>1</v>
      </c>
      <c r="E2391">
        <v>1</v>
      </c>
      <c r="F2391">
        <v>1</v>
      </c>
      <c r="G2391" t="s">
        <v>1500</v>
      </c>
      <c r="H2391">
        <v>1.0083399999999999E-2</v>
      </c>
      <c r="I2391">
        <v>0.15074199999999999</v>
      </c>
      <c r="J2391">
        <v>0.38920300000000002</v>
      </c>
      <c r="K2391">
        <v>0.54470499999999999</v>
      </c>
      <c r="L2391">
        <v>0.70552300000000001</v>
      </c>
      <c r="M2391">
        <v>0.86744699999999997</v>
      </c>
      <c r="N2391">
        <v>1.0417099999999999</v>
      </c>
      <c r="O2391">
        <v>1.2516799999999999</v>
      </c>
      <c r="P2391">
        <v>1.50335</v>
      </c>
      <c r="Q2391">
        <v>1.77979</v>
      </c>
      <c r="R2391">
        <v>2.0636100000000002</v>
      </c>
      <c r="S2391">
        <v>2.3452500000000001</v>
      </c>
      <c r="T2391">
        <v>2.6196600000000001</v>
      </c>
      <c r="U2391">
        <v>2.8836499999999998</v>
      </c>
      <c r="V2391">
        <v>3.1349999999999998</v>
      </c>
      <c r="W2391">
        <v>3.37216</v>
      </c>
      <c r="X2391">
        <v>3.59416</v>
      </c>
      <c r="Y2391">
        <v>3.8004500000000001</v>
      </c>
      <c r="Z2391">
        <v>3.9908700000000001</v>
      </c>
      <c r="AA2391">
        <v>4.1654999999999998</v>
      </c>
      <c r="AB2391">
        <v>4.3247099999999996</v>
      </c>
      <c r="AC2391">
        <v>4.4689800000000002</v>
      </c>
      <c r="AD2391">
        <v>4.5989500000000003</v>
      </c>
      <c r="AE2391">
        <v>4.7153600000000004</v>
      </c>
      <c r="AF2391">
        <v>4.8189799999999998</v>
      </c>
      <c r="AG2391">
        <v>4.9106399999999999</v>
      </c>
      <c r="AH2391">
        <v>4.9911599999999998</v>
      </c>
      <c r="AI2391">
        <v>5.06135</v>
      </c>
      <c r="AJ2391">
        <v>5.1358600000000001</v>
      </c>
      <c r="AK2391">
        <v>5.2166399999999999</v>
      </c>
      <c r="AL2391">
        <v>5.4001999999999999</v>
      </c>
    </row>
    <row r="2392" spans="1:38" x14ac:dyDescent="0.3">
      <c r="A2392" t="s">
        <v>808</v>
      </c>
      <c r="B2392">
        <v>2</v>
      </c>
      <c r="C2392">
        <v>2017</v>
      </c>
      <c r="D2392">
        <v>1</v>
      </c>
      <c r="E2392">
        <v>1</v>
      </c>
      <c r="F2392">
        <v>1</v>
      </c>
      <c r="G2392" t="s">
        <v>1501</v>
      </c>
      <c r="H2392">
        <v>0</v>
      </c>
      <c r="I2392" s="2">
        <v>1.9447E-13</v>
      </c>
      <c r="J2392" s="2">
        <v>1.9324799999999998E-8</v>
      </c>
      <c r="K2392" s="2">
        <v>9.7519899999999994E-5</v>
      </c>
      <c r="L2392">
        <v>1.60252E-2</v>
      </c>
      <c r="M2392">
        <v>0.21352099999999999</v>
      </c>
      <c r="N2392">
        <v>0.63539100000000004</v>
      </c>
      <c r="O2392">
        <v>0.90395499999999995</v>
      </c>
      <c r="P2392">
        <v>0.98241100000000003</v>
      </c>
      <c r="Q2392">
        <v>0.99724199999999996</v>
      </c>
      <c r="R2392">
        <v>0.99956900000000004</v>
      </c>
      <c r="S2392">
        <v>0.99992599999999998</v>
      </c>
      <c r="T2392">
        <v>0.99998500000000001</v>
      </c>
      <c r="U2392">
        <v>0.999996</v>
      </c>
      <c r="V2392">
        <v>0.99999899999999997</v>
      </c>
      <c r="W2392">
        <v>1</v>
      </c>
      <c r="X2392">
        <v>1</v>
      </c>
      <c r="Y2392">
        <v>1</v>
      </c>
      <c r="Z2392">
        <v>1</v>
      </c>
      <c r="AA2392">
        <v>1</v>
      </c>
      <c r="AB2392">
        <v>1</v>
      </c>
      <c r="AC2392">
        <v>1</v>
      </c>
      <c r="AD2392">
        <v>1</v>
      </c>
      <c r="AE2392">
        <v>1</v>
      </c>
      <c r="AF2392">
        <v>1</v>
      </c>
      <c r="AG2392">
        <v>1</v>
      </c>
      <c r="AH2392">
        <v>1</v>
      </c>
      <c r="AI2392">
        <v>1</v>
      </c>
      <c r="AJ2392">
        <v>1</v>
      </c>
      <c r="AK2392">
        <v>1</v>
      </c>
      <c r="AL2392">
        <v>1</v>
      </c>
    </row>
    <row r="2393" spans="1:38" x14ac:dyDescent="0.3">
      <c r="A2393" t="s">
        <v>810</v>
      </c>
      <c r="B2393">
        <v>2</v>
      </c>
      <c r="C2393">
        <v>2017</v>
      </c>
      <c r="D2393">
        <v>1</v>
      </c>
      <c r="E2393">
        <v>1</v>
      </c>
      <c r="F2393">
        <v>1</v>
      </c>
      <c r="G2393" t="s">
        <v>1502</v>
      </c>
      <c r="H2393">
        <v>0.13836399999999999</v>
      </c>
      <c r="I2393">
        <v>0.32993099999999997</v>
      </c>
      <c r="J2393">
        <v>0.60707800000000001</v>
      </c>
      <c r="K2393">
        <v>0.76846099999999995</v>
      </c>
      <c r="L2393">
        <v>0.85340899999999997</v>
      </c>
      <c r="M2393">
        <v>0.94052899999999995</v>
      </c>
      <c r="N2393">
        <v>1.0661799999999999</v>
      </c>
      <c r="O2393">
        <v>1.25901</v>
      </c>
      <c r="P2393">
        <v>1.51668</v>
      </c>
      <c r="Q2393">
        <v>1.8103899999999999</v>
      </c>
      <c r="R2393">
        <v>2.1170499999999999</v>
      </c>
      <c r="S2393">
        <v>2.4258199999999999</v>
      </c>
      <c r="T2393">
        <v>2.7313399999999999</v>
      </c>
      <c r="U2393">
        <v>3.03017</v>
      </c>
      <c r="V2393">
        <v>3.3198099999999999</v>
      </c>
      <c r="W2393">
        <v>3.5983999999999998</v>
      </c>
      <c r="X2393">
        <v>3.8646500000000001</v>
      </c>
      <c r="Y2393">
        <v>4.1176899999999996</v>
      </c>
      <c r="Z2393">
        <v>4.3570399999999996</v>
      </c>
      <c r="AA2393">
        <v>4.5824999999999996</v>
      </c>
      <c r="AB2393">
        <v>4.7940800000000001</v>
      </c>
      <c r="AC2393">
        <v>4.9919500000000001</v>
      </c>
      <c r="AD2393">
        <v>5.1763899999999996</v>
      </c>
      <c r="AE2393">
        <v>5.3477199999999998</v>
      </c>
      <c r="AF2393">
        <v>5.5063500000000003</v>
      </c>
      <c r="AG2393">
        <v>5.6526899999999998</v>
      </c>
      <c r="AH2393">
        <v>5.78721</v>
      </c>
      <c r="AI2393">
        <v>5.91045</v>
      </c>
      <c r="AJ2393">
        <v>6.0212300000000001</v>
      </c>
      <c r="AK2393">
        <v>6.1207500000000001</v>
      </c>
      <c r="AL2393">
        <v>6.3448200000000003</v>
      </c>
    </row>
    <row r="2394" spans="1:38" x14ac:dyDescent="0.3">
      <c r="A2394" t="s">
        <v>808</v>
      </c>
      <c r="B2394">
        <v>3</v>
      </c>
      <c r="C2394">
        <v>2017</v>
      </c>
      <c r="D2394">
        <v>1</v>
      </c>
      <c r="E2394">
        <v>1</v>
      </c>
      <c r="F2394">
        <v>1</v>
      </c>
      <c r="G2394" t="s">
        <v>1503</v>
      </c>
      <c r="H2394">
        <v>0</v>
      </c>
      <c r="I2394" s="2">
        <v>8.8442700000000004E-8</v>
      </c>
      <c r="J2394" s="2">
        <v>1.22943E-5</v>
      </c>
      <c r="K2394">
        <v>7.83664E-4</v>
      </c>
      <c r="L2394">
        <v>2.2161299999999998E-2</v>
      </c>
      <c r="M2394">
        <v>0.18355299999999999</v>
      </c>
      <c r="N2394">
        <v>0.53240299999999996</v>
      </c>
      <c r="O2394">
        <v>0.82188499999999998</v>
      </c>
      <c r="P2394">
        <v>0.94855699999999998</v>
      </c>
      <c r="Q2394">
        <v>0.98688699999999996</v>
      </c>
      <c r="R2394">
        <v>0.99668999999999996</v>
      </c>
      <c r="S2394">
        <v>0.99911000000000005</v>
      </c>
      <c r="T2394">
        <v>0.99973500000000004</v>
      </c>
      <c r="U2394">
        <v>0.99991099999999999</v>
      </c>
      <c r="V2394">
        <v>0.99996600000000002</v>
      </c>
      <c r="W2394">
        <v>0.99998500000000001</v>
      </c>
      <c r="X2394">
        <v>0.99999300000000002</v>
      </c>
      <c r="Y2394">
        <v>0.999996</v>
      </c>
      <c r="Z2394">
        <v>0.99999800000000005</v>
      </c>
      <c r="AA2394">
        <v>0.99999899999999997</v>
      </c>
      <c r="AB2394">
        <v>0.99999899999999997</v>
      </c>
      <c r="AC2394">
        <v>0.99999899999999997</v>
      </c>
      <c r="AD2394">
        <v>0.99999899999999997</v>
      </c>
      <c r="AE2394">
        <v>0.99999899999999997</v>
      </c>
      <c r="AF2394">
        <v>0.99999899999999997</v>
      </c>
      <c r="AG2394">
        <v>0.99999899999999997</v>
      </c>
      <c r="AH2394">
        <v>0.99999899999999997</v>
      </c>
      <c r="AI2394">
        <v>0.99999899999999997</v>
      </c>
      <c r="AJ2394">
        <v>0.99999899999999997</v>
      </c>
      <c r="AK2394">
        <v>1</v>
      </c>
      <c r="AL2394">
        <v>1</v>
      </c>
    </row>
    <row r="2395" spans="1:38" x14ac:dyDescent="0.3">
      <c r="A2395" t="s">
        <v>810</v>
      </c>
      <c r="B2395">
        <v>3</v>
      </c>
      <c r="C2395">
        <v>2017</v>
      </c>
      <c r="D2395">
        <v>1</v>
      </c>
      <c r="E2395">
        <v>1</v>
      </c>
      <c r="F2395">
        <v>1</v>
      </c>
      <c r="G2395" t="s">
        <v>1504</v>
      </c>
      <c r="H2395">
        <v>3.8933599999999999E-2</v>
      </c>
      <c r="I2395">
        <v>0.133521</v>
      </c>
      <c r="J2395">
        <v>0.30696800000000002</v>
      </c>
      <c r="K2395">
        <v>0.53575499999999998</v>
      </c>
      <c r="L2395">
        <v>0.74839199999999995</v>
      </c>
      <c r="M2395">
        <v>0.91515100000000005</v>
      </c>
      <c r="N2395">
        <v>1.08142</v>
      </c>
      <c r="O2395">
        <v>1.2836099999999999</v>
      </c>
      <c r="P2395">
        <v>1.5329200000000001</v>
      </c>
      <c r="Q2395">
        <v>1.81759</v>
      </c>
      <c r="R2395">
        <v>2.11971</v>
      </c>
      <c r="S2395">
        <v>2.4267599999999998</v>
      </c>
      <c r="T2395">
        <v>2.7316799999999999</v>
      </c>
      <c r="U2395">
        <v>3.0303100000000001</v>
      </c>
      <c r="V2395">
        <v>3.3198699999999999</v>
      </c>
      <c r="W2395">
        <v>3.59843</v>
      </c>
      <c r="X2395">
        <v>3.8646699999999998</v>
      </c>
      <c r="Y2395">
        <v>4.1177000000000001</v>
      </c>
      <c r="Z2395">
        <v>4.3570500000000001</v>
      </c>
      <c r="AA2395">
        <v>4.5824999999999996</v>
      </c>
      <c r="AB2395">
        <v>4.7940800000000001</v>
      </c>
      <c r="AC2395">
        <v>4.9919500000000001</v>
      </c>
      <c r="AD2395">
        <v>5.1763899999999996</v>
      </c>
      <c r="AE2395">
        <v>5.3477300000000003</v>
      </c>
      <c r="AF2395">
        <v>5.5063500000000003</v>
      </c>
      <c r="AG2395">
        <v>5.6526899999999998</v>
      </c>
      <c r="AH2395">
        <v>5.78721</v>
      </c>
      <c r="AI2395">
        <v>5.91045</v>
      </c>
      <c r="AJ2395">
        <v>6.0212399999999997</v>
      </c>
      <c r="AK2395">
        <v>6.1207500000000001</v>
      </c>
      <c r="AL2395">
        <v>6.3448200000000003</v>
      </c>
    </row>
    <row r="2396" spans="1:38" x14ac:dyDescent="0.3">
      <c r="A2396" t="s">
        <v>808</v>
      </c>
      <c r="B2396">
        <v>4</v>
      </c>
      <c r="C2396">
        <v>2017</v>
      </c>
      <c r="D2396">
        <v>1</v>
      </c>
      <c r="E2396">
        <v>1</v>
      </c>
      <c r="F2396">
        <v>1</v>
      </c>
      <c r="G2396" t="s">
        <v>1505</v>
      </c>
      <c r="H2396">
        <v>0</v>
      </c>
      <c r="I2396">
        <v>1.0703399999999999E-3</v>
      </c>
      <c r="J2396">
        <v>2.1484300000000001E-2</v>
      </c>
      <c r="K2396">
        <v>0.13211200000000001</v>
      </c>
      <c r="L2396">
        <v>0.40218399999999999</v>
      </c>
      <c r="M2396">
        <v>0.72536900000000004</v>
      </c>
      <c r="N2396">
        <v>0.92127999999999999</v>
      </c>
      <c r="O2396">
        <v>0.98361399999999999</v>
      </c>
      <c r="P2396">
        <v>0.99309400000000003</v>
      </c>
      <c r="Q2396">
        <v>0.98968999999999996</v>
      </c>
      <c r="R2396">
        <v>0.98300200000000004</v>
      </c>
      <c r="S2396">
        <v>0.97497699999999998</v>
      </c>
      <c r="T2396">
        <v>0.96624600000000005</v>
      </c>
      <c r="U2396">
        <v>0.95717699999999994</v>
      </c>
      <c r="V2396">
        <v>0.94803099999999996</v>
      </c>
      <c r="W2396">
        <v>0.93899699999999997</v>
      </c>
      <c r="X2396">
        <v>0.93021100000000001</v>
      </c>
      <c r="Y2396">
        <v>0.921767</v>
      </c>
      <c r="Z2396">
        <v>0.91372500000000001</v>
      </c>
      <c r="AA2396">
        <v>0.90612300000000001</v>
      </c>
      <c r="AB2396">
        <v>0.89897899999999997</v>
      </c>
      <c r="AC2396">
        <v>0.89229899999999995</v>
      </c>
      <c r="AD2396">
        <v>0.88608200000000004</v>
      </c>
      <c r="AE2396">
        <v>0.88031899999999996</v>
      </c>
      <c r="AF2396">
        <v>0.87499800000000005</v>
      </c>
      <c r="AG2396">
        <v>0.87010399999999999</v>
      </c>
      <c r="AH2396">
        <v>0.865618</v>
      </c>
      <c r="AI2396">
        <v>0.86152200000000001</v>
      </c>
      <c r="AJ2396">
        <v>0.85784000000000005</v>
      </c>
      <c r="AK2396">
        <v>0.85452700000000004</v>
      </c>
      <c r="AL2396">
        <v>0.84708700000000003</v>
      </c>
    </row>
    <row r="2397" spans="1:38" x14ac:dyDescent="0.3">
      <c r="A2397" t="s">
        <v>810</v>
      </c>
      <c r="B2397">
        <v>4</v>
      </c>
      <c r="C2397">
        <v>2017</v>
      </c>
      <c r="D2397">
        <v>1</v>
      </c>
      <c r="E2397">
        <v>1</v>
      </c>
      <c r="F2397">
        <v>1</v>
      </c>
      <c r="G2397" t="s">
        <v>1506</v>
      </c>
      <c r="H2397">
        <v>3.3670100000000001E-2</v>
      </c>
      <c r="I2397">
        <v>0.102828</v>
      </c>
      <c r="J2397">
        <v>0.21950800000000001</v>
      </c>
      <c r="K2397">
        <v>0.36700500000000003</v>
      </c>
      <c r="L2397">
        <v>0.542404</v>
      </c>
      <c r="M2397">
        <v>0.73897000000000002</v>
      </c>
      <c r="N2397">
        <v>0.96111800000000003</v>
      </c>
      <c r="O2397">
        <v>1.2182200000000001</v>
      </c>
      <c r="P2397">
        <v>1.50379</v>
      </c>
      <c r="Q2397">
        <v>1.80437</v>
      </c>
      <c r="R2397">
        <v>2.11076</v>
      </c>
      <c r="S2397">
        <v>2.4173</v>
      </c>
      <c r="T2397">
        <v>2.7198899999999999</v>
      </c>
      <c r="U2397">
        <v>3.0153400000000001</v>
      </c>
      <c r="V2397">
        <v>3.3012100000000002</v>
      </c>
      <c r="W2397">
        <v>3.5757099999999999</v>
      </c>
      <c r="X2397">
        <v>3.8375300000000001</v>
      </c>
      <c r="Y2397">
        <v>4.0858600000000003</v>
      </c>
      <c r="Z2397">
        <v>4.3202199999999999</v>
      </c>
      <c r="AA2397">
        <v>4.5404400000000003</v>
      </c>
      <c r="AB2397">
        <v>4.7465900000000003</v>
      </c>
      <c r="AC2397">
        <v>4.93886</v>
      </c>
      <c r="AD2397">
        <v>5.1175800000000002</v>
      </c>
      <c r="AE2397">
        <v>5.2831599999999996</v>
      </c>
      <c r="AF2397">
        <v>5.4360499999999998</v>
      </c>
      <c r="AG2397">
        <v>5.57674</v>
      </c>
      <c r="AH2397">
        <v>5.7057700000000002</v>
      </c>
      <c r="AI2397">
        <v>5.82369</v>
      </c>
      <c r="AJ2397">
        <v>5.9310999999999998</v>
      </c>
      <c r="AK2397">
        <v>6.0292000000000003</v>
      </c>
      <c r="AL2397">
        <v>6.2504900000000001</v>
      </c>
    </row>
    <row r="2398" spans="1:38" x14ac:dyDescent="0.3">
      <c r="A2398" t="s">
        <v>808</v>
      </c>
      <c r="B2398">
        <v>5</v>
      </c>
      <c r="C2398">
        <v>2017</v>
      </c>
      <c r="D2398">
        <v>1</v>
      </c>
      <c r="E2398">
        <v>1</v>
      </c>
      <c r="F2398">
        <v>1</v>
      </c>
      <c r="G2398" t="s">
        <v>1507</v>
      </c>
      <c r="H2398">
        <v>0</v>
      </c>
      <c r="I2398">
        <v>1.0703399999999999E-3</v>
      </c>
      <c r="J2398">
        <v>2.1484300000000001E-2</v>
      </c>
      <c r="K2398">
        <v>0.13211200000000001</v>
      </c>
      <c r="L2398">
        <v>0.40218399999999999</v>
      </c>
      <c r="M2398">
        <v>0.72536900000000004</v>
      </c>
      <c r="N2398">
        <v>0.92127999999999999</v>
      </c>
      <c r="O2398">
        <v>0.98361399999999999</v>
      </c>
      <c r="P2398">
        <v>0.99309400000000003</v>
      </c>
      <c r="Q2398">
        <v>0.98968999999999996</v>
      </c>
      <c r="R2398">
        <v>0.98300200000000004</v>
      </c>
      <c r="S2398">
        <v>0.97497699999999998</v>
      </c>
      <c r="T2398">
        <v>0.96624600000000005</v>
      </c>
      <c r="U2398">
        <v>0.95717699999999994</v>
      </c>
      <c r="V2398">
        <v>0.94803099999999996</v>
      </c>
      <c r="W2398">
        <v>0.93899699999999997</v>
      </c>
      <c r="X2398">
        <v>0.93021100000000001</v>
      </c>
      <c r="Y2398">
        <v>0.921767</v>
      </c>
      <c r="Z2398">
        <v>0.91372500000000001</v>
      </c>
      <c r="AA2398">
        <v>0.90612300000000001</v>
      </c>
      <c r="AB2398">
        <v>0.89897899999999997</v>
      </c>
      <c r="AC2398">
        <v>0.89229899999999995</v>
      </c>
      <c r="AD2398">
        <v>0.88608200000000004</v>
      </c>
      <c r="AE2398">
        <v>0.88031899999999996</v>
      </c>
      <c r="AF2398">
        <v>0.87499800000000005</v>
      </c>
      <c r="AG2398">
        <v>0.87010399999999999</v>
      </c>
      <c r="AH2398">
        <v>0.865618</v>
      </c>
      <c r="AI2398">
        <v>0.86152200000000001</v>
      </c>
      <c r="AJ2398">
        <v>0.85784000000000005</v>
      </c>
      <c r="AK2398">
        <v>0.85452700000000004</v>
      </c>
      <c r="AL2398">
        <v>0.84708700000000003</v>
      </c>
    </row>
    <row r="2399" spans="1:38" x14ac:dyDescent="0.3">
      <c r="A2399" t="s">
        <v>810</v>
      </c>
      <c r="B2399">
        <v>5</v>
      </c>
      <c r="C2399">
        <v>2017</v>
      </c>
      <c r="D2399">
        <v>1</v>
      </c>
      <c r="E2399">
        <v>1</v>
      </c>
      <c r="F2399">
        <v>1</v>
      </c>
      <c r="G2399" t="s">
        <v>1508</v>
      </c>
      <c r="H2399">
        <v>3.3670100000000001E-2</v>
      </c>
      <c r="I2399">
        <v>0.102828</v>
      </c>
      <c r="J2399">
        <v>0.21950800000000001</v>
      </c>
      <c r="K2399">
        <v>0.36700500000000003</v>
      </c>
      <c r="L2399">
        <v>0.542404</v>
      </c>
      <c r="M2399">
        <v>0.73897000000000002</v>
      </c>
      <c r="N2399">
        <v>0.96111800000000003</v>
      </c>
      <c r="O2399">
        <v>1.2182200000000001</v>
      </c>
      <c r="P2399">
        <v>1.50379</v>
      </c>
      <c r="Q2399">
        <v>1.80437</v>
      </c>
      <c r="R2399">
        <v>2.11076</v>
      </c>
      <c r="S2399">
        <v>2.4173</v>
      </c>
      <c r="T2399">
        <v>2.7198899999999999</v>
      </c>
      <c r="U2399">
        <v>3.0153400000000001</v>
      </c>
      <c r="V2399">
        <v>3.3012100000000002</v>
      </c>
      <c r="W2399">
        <v>3.5757099999999999</v>
      </c>
      <c r="X2399">
        <v>3.8375300000000001</v>
      </c>
      <c r="Y2399">
        <v>4.0858600000000003</v>
      </c>
      <c r="Z2399">
        <v>4.3202199999999999</v>
      </c>
      <c r="AA2399">
        <v>4.5404400000000003</v>
      </c>
      <c r="AB2399">
        <v>4.7465900000000003</v>
      </c>
      <c r="AC2399">
        <v>4.93886</v>
      </c>
      <c r="AD2399">
        <v>5.1175800000000002</v>
      </c>
      <c r="AE2399">
        <v>5.2831599999999996</v>
      </c>
      <c r="AF2399">
        <v>5.4360499999999998</v>
      </c>
      <c r="AG2399">
        <v>5.57674</v>
      </c>
      <c r="AH2399">
        <v>5.7057700000000002</v>
      </c>
      <c r="AI2399">
        <v>5.82369</v>
      </c>
      <c r="AJ2399">
        <v>5.9310999999999998</v>
      </c>
      <c r="AK2399">
        <v>6.0292000000000003</v>
      </c>
      <c r="AL2399">
        <v>6.2504900000000001</v>
      </c>
    </row>
    <row r="2400" spans="1:38" x14ac:dyDescent="0.3">
      <c r="A2400" t="s">
        <v>808</v>
      </c>
      <c r="B2400">
        <v>6</v>
      </c>
      <c r="C2400">
        <v>2017</v>
      </c>
      <c r="D2400">
        <v>1</v>
      </c>
      <c r="E2400">
        <v>1</v>
      </c>
      <c r="F2400">
        <v>1</v>
      </c>
      <c r="G2400" t="s">
        <v>1509</v>
      </c>
      <c r="H2400">
        <v>0</v>
      </c>
      <c r="I2400">
        <v>8.1927300000000005E-3</v>
      </c>
      <c r="J2400">
        <v>4.5186499999999998E-2</v>
      </c>
      <c r="K2400">
        <v>0.13944300000000001</v>
      </c>
      <c r="L2400">
        <v>0.308392</v>
      </c>
      <c r="M2400">
        <v>0.52603599999999995</v>
      </c>
      <c r="N2400">
        <v>0.73426400000000003</v>
      </c>
      <c r="O2400">
        <v>0.88197599999999998</v>
      </c>
      <c r="P2400">
        <v>0.95832899999999999</v>
      </c>
      <c r="Q2400">
        <v>0.98764399999999997</v>
      </c>
      <c r="R2400">
        <v>0.99662799999999996</v>
      </c>
      <c r="S2400">
        <v>0.99904000000000004</v>
      </c>
      <c r="T2400">
        <v>0.99965599999999999</v>
      </c>
      <c r="U2400">
        <v>0.99981500000000001</v>
      </c>
      <c r="V2400">
        <v>0.99985800000000002</v>
      </c>
      <c r="W2400">
        <v>0.99987099999999995</v>
      </c>
      <c r="X2400">
        <v>0.99987400000000004</v>
      </c>
      <c r="Y2400">
        <v>0.99987599999999999</v>
      </c>
      <c r="Z2400">
        <v>0.99987599999999999</v>
      </c>
      <c r="AA2400">
        <v>0.99987599999999999</v>
      </c>
      <c r="AB2400">
        <v>0.99987599999999999</v>
      </c>
      <c r="AC2400">
        <v>0.99987599999999999</v>
      </c>
      <c r="AD2400">
        <v>0.99987599999999999</v>
      </c>
      <c r="AE2400">
        <v>0.99987599999999999</v>
      </c>
      <c r="AF2400">
        <v>0.99987599999999999</v>
      </c>
      <c r="AG2400">
        <v>0.99987599999999999</v>
      </c>
      <c r="AH2400">
        <v>0.99987599999999999</v>
      </c>
      <c r="AI2400">
        <v>0.99987599999999999</v>
      </c>
      <c r="AJ2400">
        <v>0.99987599999999999</v>
      </c>
      <c r="AK2400">
        <v>0.99987599999999999</v>
      </c>
      <c r="AL2400">
        <v>0.99987700000000002</v>
      </c>
    </row>
    <row r="2401" spans="1:38" x14ac:dyDescent="0.3">
      <c r="A2401" t="s">
        <v>810</v>
      </c>
      <c r="B2401">
        <v>6</v>
      </c>
      <c r="C2401">
        <v>2017</v>
      </c>
      <c r="D2401">
        <v>1</v>
      </c>
      <c r="E2401">
        <v>1</v>
      </c>
      <c r="F2401">
        <v>1</v>
      </c>
      <c r="G2401" t="s">
        <v>1510</v>
      </c>
      <c r="H2401">
        <v>1.8754E-2</v>
      </c>
      <c r="I2401">
        <v>7.7080899999999994E-2</v>
      </c>
      <c r="J2401">
        <v>0.18803</v>
      </c>
      <c r="K2401">
        <v>0.33777800000000002</v>
      </c>
      <c r="L2401">
        <v>0.52639899999999995</v>
      </c>
      <c r="M2401">
        <v>0.74613799999999997</v>
      </c>
      <c r="N2401">
        <v>0.98876200000000003</v>
      </c>
      <c r="O2401">
        <v>1.2482899999999999</v>
      </c>
      <c r="P2401">
        <v>1.5241400000000001</v>
      </c>
      <c r="Q2401">
        <v>1.8163100000000001</v>
      </c>
      <c r="R2401">
        <v>2.11965</v>
      </c>
      <c r="S2401">
        <v>2.4267599999999998</v>
      </c>
      <c r="T2401">
        <v>2.7316600000000002</v>
      </c>
      <c r="U2401">
        <v>3.0302899999999999</v>
      </c>
      <c r="V2401">
        <v>3.3198500000000002</v>
      </c>
      <c r="W2401">
        <v>3.59842</v>
      </c>
      <c r="X2401">
        <v>3.8646600000000002</v>
      </c>
      <c r="Y2401">
        <v>4.1177000000000001</v>
      </c>
      <c r="Z2401">
        <v>4.3570399999999996</v>
      </c>
      <c r="AA2401">
        <v>4.5824999999999996</v>
      </c>
      <c r="AB2401">
        <v>4.7940800000000001</v>
      </c>
      <c r="AC2401">
        <v>4.9919500000000001</v>
      </c>
      <c r="AD2401">
        <v>5.1763899999999996</v>
      </c>
      <c r="AE2401">
        <v>5.3477300000000003</v>
      </c>
      <c r="AF2401">
        <v>5.5063500000000003</v>
      </c>
      <c r="AG2401">
        <v>5.6526899999999998</v>
      </c>
      <c r="AH2401">
        <v>5.78721</v>
      </c>
      <c r="AI2401">
        <v>5.91045</v>
      </c>
      <c r="AJ2401">
        <v>6.0212300000000001</v>
      </c>
      <c r="AK2401">
        <v>6.1207500000000001</v>
      </c>
      <c r="AL2401">
        <v>6.3448200000000003</v>
      </c>
    </row>
    <row r="2402" spans="1:38" x14ac:dyDescent="0.3">
      <c r="A2402" t="s">
        <v>806</v>
      </c>
      <c r="B2402" t="s">
        <v>103</v>
      </c>
      <c r="C2402">
        <v>2018</v>
      </c>
      <c r="D2402">
        <v>1</v>
      </c>
      <c r="E2402">
        <v>1</v>
      </c>
      <c r="F2402">
        <v>1</v>
      </c>
      <c r="G2402" t="s">
        <v>1708</v>
      </c>
      <c r="H2402">
        <v>0</v>
      </c>
      <c r="I2402">
        <v>0</v>
      </c>
      <c r="J2402">
        <v>0</v>
      </c>
      <c r="K2402">
        <v>0</v>
      </c>
      <c r="L2402">
        <v>3.2867899999999999E-2</v>
      </c>
      <c r="M2402">
        <v>0.16573599999999999</v>
      </c>
      <c r="N2402">
        <v>0.463362</v>
      </c>
      <c r="O2402">
        <v>0.85394599999999998</v>
      </c>
      <c r="P2402">
        <v>1.2412700000000001</v>
      </c>
      <c r="Q2402">
        <v>1.5986</v>
      </c>
      <c r="R2402">
        <v>1.93425</v>
      </c>
      <c r="S2402">
        <v>2.2574200000000002</v>
      </c>
      <c r="T2402">
        <v>2.57179</v>
      </c>
      <c r="U2402">
        <v>2.8776199999999998</v>
      </c>
      <c r="V2402">
        <v>3.1738200000000001</v>
      </c>
      <c r="W2402">
        <v>3.45905</v>
      </c>
      <c r="X2402">
        <v>3.7321300000000002</v>
      </c>
      <c r="Y2402">
        <v>3.9921799999999998</v>
      </c>
      <c r="Z2402">
        <v>4.2386100000000004</v>
      </c>
      <c r="AA2402">
        <v>4.4711499999999997</v>
      </c>
      <c r="AB2402">
        <v>4.68973</v>
      </c>
      <c r="AC2402">
        <v>4.8944900000000002</v>
      </c>
      <c r="AD2402">
        <v>5.0856399999999997</v>
      </c>
      <c r="AE2402">
        <v>5.2635199999999998</v>
      </c>
      <c r="AF2402">
        <v>5.4284699999999999</v>
      </c>
      <c r="AG2402">
        <v>5.5809100000000003</v>
      </c>
      <c r="AH2402">
        <v>5.7212899999999998</v>
      </c>
      <c r="AI2402">
        <v>5.8501099999999999</v>
      </c>
      <c r="AJ2402">
        <v>5.9679200000000003</v>
      </c>
      <c r="AK2402">
        <v>6.0720400000000003</v>
      </c>
      <c r="AL2402">
        <v>6.3067099999999998</v>
      </c>
    </row>
    <row r="2403" spans="1:38" x14ac:dyDescent="0.3">
      <c r="A2403" t="s">
        <v>808</v>
      </c>
      <c r="B2403">
        <v>1</v>
      </c>
      <c r="C2403">
        <v>2018</v>
      </c>
      <c r="D2403">
        <v>1</v>
      </c>
      <c r="E2403">
        <v>1</v>
      </c>
      <c r="F2403">
        <v>1</v>
      </c>
      <c r="G2403" t="s">
        <v>1709</v>
      </c>
      <c r="H2403">
        <v>0</v>
      </c>
      <c r="I2403" s="2">
        <v>7.9366299999999997E-9</v>
      </c>
      <c r="J2403" s="2">
        <v>1.34802E-5</v>
      </c>
      <c r="K2403">
        <v>2.1354899999999999E-3</v>
      </c>
      <c r="L2403">
        <v>4.9663600000000002E-2</v>
      </c>
      <c r="M2403">
        <v>0.29003499999999999</v>
      </c>
      <c r="N2403">
        <v>0.66572399999999998</v>
      </c>
      <c r="O2403">
        <v>0.89530500000000002</v>
      </c>
      <c r="P2403">
        <v>0.94981800000000005</v>
      </c>
      <c r="Q2403">
        <v>0.92449099999999995</v>
      </c>
      <c r="R2403">
        <v>0.87029500000000004</v>
      </c>
      <c r="S2403">
        <v>0.80552400000000002</v>
      </c>
      <c r="T2403">
        <v>0.73821599999999998</v>
      </c>
      <c r="U2403">
        <v>0.67279900000000004</v>
      </c>
      <c r="V2403">
        <v>0.61174300000000004</v>
      </c>
      <c r="W2403">
        <v>0.55625100000000005</v>
      </c>
      <c r="X2403">
        <v>0.50670999999999999</v>
      </c>
      <c r="Y2403">
        <v>0.46301300000000001</v>
      </c>
      <c r="Z2403">
        <v>0.42477999999999999</v>
      </c>
      <c r="AA2403">
        <v>0.39150200000000002</v>
      </c>
      <c r="AB2403">
        <v>0.36263200000000001</v>
      </c>
      <c r="AC2403">
        <v>0.33763100000000001</v>
      </c>
      <c r="AD2403">
        <v>0.31600200000000001</v>
      </c>
      <c r="AE2403">
        <v>0.297296</v>
      </c>
      <c r="AF2403">
        <v>0.28111999999999998</v>
      </c>
      <c r="AG2403">
        <v>0.26712900000000001</v>
      </c>
      <c r="AH2403">
        <v>0.25502999999999998</v>
      </c>
      <c r="AI2403">
        <v>0.24456800000000001</v>
      </c>
      <c r="AJ2403">
        <v>0.23491400000000001</v>
      </c>
      <c r="AK2403">
        <v>0.225854</v>
      </c>
      <c r="AL2403">
        <v>0.206506</v>
      </c>
    </row>
    <row r="2404" spans="1:38" x14ac:dyDescent="0.3">
      <c r="A2404" t="s">
        <v>810</v>
      </c>
      <c r="B2404">
        <v>1</v>
      </c>
      <c r="C2404">
        <v>2018</v>
      </c>
      <c r="D2404">
        <v>1</v>
      </c>
      <c r="E2404">
        <v>1</v>
      </c>
      <c r="F2404">
        <v>1</v>
      </c>
      <c r="G2404" t="s">
        <v>1710</v>
      </c>
      <c r="H2404">
        <v>1.0083399999999999E-2</v>
      </c>
      <c r="I2404">
        <v>0.15074199999999999</v>
      </c>
      <c r="J2404">
        <v>0.38920300000000002</v>
      </c>
      <c r="K2404">
        <v>0.54470499999999999</v>
      </c>
      <c r="L2404">
        <v>0.70552300000000001</v>
      </c>
      <c r="M2404">
        <v>0.86744699999999997</v>
      </c>
      <c r="N2404">
        <v>1.0417099999999999</v>
      </c>
      <c r="O2404">
        <v>1.2516799999999999</v>
      </c>
      <c r="P2404">
        <v>1.50335</v>
      </c>
      <c r="Q2404">
        <v>1.77979</v>
      </c>
      <c r="R2404">
        <v>2.0636100000000002</v>
      </c>
      <c r="S2404">
        <v>2.3452500000000001</v>
      </c>
      <c r="T2404">
        <v>2.6196600000000001</v>
      </c>
      <c r="U2404">
        <v>2.8836499999999998</v>
      </c>
      <c r="V2404">
        <v>3.1349999999999998</v>
      </c>
      <c r="W2404">
        <v>3.37216</v>
      </c>
      <c r="X2404">
        <v>3.59416</v>
      </c>
      <c r="Y2404">
        <v>3.8004500000000001</v>
      </c>
      <c r="Z2404">
        <v>3.9908700000000001</v>
      </c>
      <c r="AA2404">
        <v>4.1654999999999998</v>
      </c>
      <c r="AB2404">
        <v>4.3247099999999996</v>
      </c>
      <c r="AC2404">
        <v>4.4689800000000002</v>
      </c>
      <c r="AD2404">
        <v>4.5989500000000003</v>
      </c>
      <c r="AE2404">
        <v>4.7153600000000004</v>
      </c>
      <c r="AF2404">
        <v>4.8189799999999998</v>
      </c>
      <c r="AG2404">
        <v>4.9106399999999999</v>
      </c>
      <c r="AH2404">
        <v>4.9911599999999998</v>
      </c>
      <c r="AI2404">
        <v>5.06135</v>
      </c>
      <c r="AJ2404">
        <v>5.1358600000000001</v>
      </c>
      <c r="AK2404">
        <v>5.2166399999999999</v>
      </c>
      <c r="AL2404">
        <v>5.4001999999999999</v>
      </c>
    </row>
    <row r="2405" spans="1:38" x14ac:dyDescent="0.3">
      <c r="A2405" t="s">
        <v>808</v>
      </c>
      <c r="B2405">
        <v>2</v>
      </c>
      <c r="C2405">
        <v>2018</v>
      </c>
      <c r="D2405">
        <v>1</v>
      </c>
      <c r="E2405">
        <v>1</v>
      </c>
      <c r="F2405">
        <v>1</v>
      </c>
      <c r="G2405" t="s">
        <v>1711</v>
      </c>
      <c r="H2405">
        <v>0</v>
      </c>
      <c r="I2405" s="2">
        <v>1.9447E-13</v>
      </c>
      <c r="J2405" s="2">
        <v>1.9324799999999998E-8</v>
      </c>
      <c r="K2405" s="2">
        <v>9.7519899999999994E-5</v>
      </c>
      <c r="L2405">
        <v>1.60252E-2</v>
      </c>
      <c r="M2405">
        <v>0.21352099999999999</v>
      </c>
      <c r="N2405">
        <v>0.63539100000000004</v>
      </c>
      <c r="O2405">
        <v>0.90395499999999995</v>
      </c>
      <c r="P2405">
        <v>0.98241100000000003</v>
      </c>
      <c r="Q2405">
        <v>0.99724199999999996</v>
      </c>
      <c r="R2405">
        <v>0.99956900000000004</v>
      </c>
      <c r="S2405">
        <v>0.99992599999999998</v>
      </c>
      <c r="T2405">
        <v>0.99998500000000001</v>
      </c>
      <c r="U2405">
        <v>0.999996</v>
      </c>
      <c r="V2405">
        <v>0.99999899999999997</v>
      </c>
      <c r="W2405">
        <v>1</v>
      </c>
      <c r="X2405">
        <v>1</v>
      </c>
      <c r="Y2405">
        <v>1</v>
      </c>
      <c r="Z2405">
        <v>1</v>
      </c>
      <c r="AA2405">
        <v>1</v>
      </c>
      <c r="AB2405">
        <v>1</v>
      </c>
      <c r="AC2405">
        <v>1</v>
      </c>
      <c r="AD2405">
        <v>1</v>
      </c>
      <c r="AE2405">
        <v>1</v>
      </c>
      <c r="AF2405">
        <v>1</v>
      </c>
      <c r="AG2405">
        <v>1</v>
      </c>
      <c r="AH2405">
        <v>1</v>
      </c>
      <c r="AI2405">
        <v>1</v>
      </c>
      <c r="AJ2405">
        <v>1</v>
      </c>
      <c r="AK2405">
        <v>1</v>
      </c>
      <c r="AL2405">
        <v>1</v>
      </c>
    </row>
    <row r="2406" spans="1:38" x14ac:dyDescent="0.3">
      <c r="A2406" t="s">
        <v>810</v>
      </c>
      <c r="B2406">
        <v>2</v>
      </c>
      <c r="C2406">
        <v>2018</v>
      </c>
      <c r="D2406">
        <v>1</v>
      </c>
      <c r="E2406">
        <v>1</v>
      </c>
      <c r="F2406">
        <v>1</v>
      </c>
      <c r="G2406" t="s">
        <v>1712</v>
      </c>
      <c r="H2406">
        <v>0.13836399999999999</v>
      </c>
      <c r="I2406">
        <v>0.32993099999999997</v>
      </c>
      <c r="J2406">
        <v>0.60707800000000001</v>
      </c>
      <c r="K2406">
        <v>0.76846099999999995</v>
      </c>
      <c r="L2406">
        <v>0.85340899999999997</v>
      </c>
      <c r="M2406">
        <v>0.94052899999999995</v>
      </c>
      <c r="N2406">
        <v>1.0661799999999999</v>
      </c>
      <c r="O2406">
        <v>1.25901</v>
      </c>
      <c r="P2406">
        <v>1.51668</v>
      </c>
      <c r="Q2406">
        <v>1.8103899999999999</v>
      </c>
      <c r="R2406">
        <v>2.1170499999999999</v>
      </c>
      <c r="S2406">
        <v>2.4258199999999999</v>
      </c>
      <c r="T2406">
        <v>2.7313399999999999</v>
      </c>
      <c r="U2406">
        <v>3.03017</v>
      </c>
      <c r="V2406">
        <v>3.3198099999999999</v>
      </c>
      <c r="W2406">
        <v>3.5983999999999998</v>
      </c>
      <c r="X2406">
        <v>3.8646500000000001</v>
      </c>
      <c r="Y2406">
        <v>4.1176899999999996</v>
      </c>
      <c r="Z2406">
        <v>4.3570399999999996</v>
      </c>
      <c r="AA2406">
        <v>4.5824999999999996</v>
      </c>
      <c r="AB2406">
        <v>4.7940800000000001</v>
      </c>
      <c r="AC2406">
        <v>4.9919500000000001</v>
      </c>
      <c r="AD2406">
        <v>5.1763899999999996</v>
      </c>
      <c r="AE2406">
        <v>5.3477199999999998</v>
      </c>
      <c r="AF2406">
        <v>5.5063500000000003</v>
      </c>
      <c r="AG2406">
        <v>5.6526899999999998</v>
      </c>
      <c r="AH2406">
        <v>5.78721</v>
      </c>
      <c r="AI2406">
        <v>5.91045</v>
      </c>
      <c r="AJ2406">
        <v>6.0212300000000001</v>
      </c>
      <c r="AK2406">
        <v>6.1207500000000001</v>
      </c>
      <c r="AL2406">
        <v>6.3448200000000003</v>
      </c>
    </row>
    <row r="2407" spans="1:38" x14ac:dyDescent="0.3">
      <c r="A2407" t="s">
        <v>808</v>
      </c>
      <c r="B2407">
        <v>3</v>
      </c>
      <c r="C2407">
        <v>2018</v>
      </c>
      <c r="D2407">
        <v>1</v>
      </c>
      <c r="E2407">
        <v>1</v>
      </c>
      <c r="F2407">
        <v>1</v>
      </c>
      <c r="G2407" t="s">
        <v>1713</v>
      </c>
      <c r="H2407">
        <v>0</v>
      </c>
      <c r="I2407" s="2">
        <v>8.8442700000000004E-8</v>
      </c>
      <c r="J2407" s="2">
        <v>1.22943E-5</v>
      </c>
      <c r="K2407">
        <v>7.83664E-4</v>
      </c>
      <c r="L2407">
        <v>2.2161299999999998E-2</v>
      </c>
      <c r="M2407">
        <v>0.18355299999999999</v>
      </c>
      <c r="N2407">
        <v>0.53240299999999996</v>
      </c>
      <c r="O2407">
        <v>0.82188499999999998</v>
      </c>
      <c r="P2407">
        <v>0.94855699999999998</v>
      </c>
      <c r="Q2407">
        <v>0.98688699999999996</v>
      </c>
      <c r="R2407">
        <v>0.99668999999999996</v>
      </c>
      <c r="S2407">
        <v>0.99911000000000005</v>
      </c>
      <c r="T2407">
        <v>0.99973500000000004</v>
      </c>
      <c r="U2407">
        <v>0.99991099999999999</v>
      </c>
      <c r="V2407">
        <v>0.99996600000000002</v>
      </c>
      <c r="W2407">
        <v>0.99998500000000001</v>
      </c>
      <c r="X2407">
        <v>0.99999300000000002</v>
      </c>
      <c r="Y2407">
        <v>0.999996</v>
      </c>
      <c r="Z2407">
        <v>0.99999800000000005</v>
      </c>
      <c r="AA2407">
        <v>0.99999899999999997</v>
      </c>
      <c r="AB2407">
        <v>0.99999899999999997</v>
      </c>
      <c r="AC2407">
        <v>0.99999899999999997</v>
      </c>
      <c r="AD2407">
        <v>0.99999899999999997</v>
      </c>
      <c r="AE2407">
        <v>0.99999899999999997</v>
      </c>
      <c r="AF2407">
        <v>0.99999899999999997</v>
      </c>
      <c r="AG2407">
        <v>0.99999899999999997</v>
      </c>
      <c r="AH2407">
        <v>0.99999899999999997</v>
      </c>
      <c r="AI2407">
        <v>0.99999899999999997</v>
      </c>
      <c r="AJ2407">
        <v>0.99999899999999997</v>
      </c>
      <c r="AK2407">
        <v>1</v>
      </c>
      <c r="AL2407">
        <v>1</v>
      </c>
    </row>
    <row r="2408" spans="1:38" x14ac:dyDescent="0.3">
      <c r="A2408" t="s">
        <v>810</v>
      </c>
      <c r="B2408">
        <v>3</v>
      </c>
      <c r="C2408">
        <v>2018</v>
      </c>
      <c r="D2408">
        <v>1</v>
      </c>
      <c r="E2408">
        <v>1</v>
      </c>
      <c r="F2408">
        <v>1</v>
      </c>
      <c r="G2408" t="s">
        <v>1714</v>
      </c>
      <c r="H2408">
        <v>3.8933599999999999E-2</v>
      </c>
      <c r="I2408">
        <v>0.133521</v>
      </c>
      <c r="J2408">
        <v>0.30696800000000002</v>
      </c>
      <c r="K2408">
        <v>0.53575499999999998</v>
      </c>
      <c r="L2408">
        <v>0.74839199999999995</v>
      </c>
      <c r="M2408">
        <v>0.91515100000000005</v>
      </c>
      <c r="N2408">
        <v>1.08142</v>
      </c>
      <c r="O2408">
        <v>1.2836099999999999</v>
      </c>
      <c r="P2408">
        <v>1.5329200000000001</v>
      </c>
      <c r="Q2408">
        <v>1.81759</v>
      </c>
      <c r="R2408">
        <v>2.11971</v>
      </c>
      <c r="S2408">
        <v>2.4267599999999998</v>
      </c>
      <c r="T2408">
        <v>2.7316799999999999</v>
      </c>
      <c r="U2408">
        <v>3.0303100000000001</v>
      </c>
      <c r="V2408">
        <v>3.3198699999999999</v>
      </c>
      <c r="W2408">
        <v>3.59843</v>
      </c>
      <c r="X2408">
        <v>3.8646699999999998</v>
      </c>
      <c r="Y2408">
        <v>4.1177000000000001</v>
      </c>
      <c r="Z2408">
        <v>4.3570500000000001</v>
      </c>
      <c r="AA2408">
        <v>4.5824999999999996</v>
      </c>
      <c r="AB2408">
        <v>4.7940800000000001</v>
      </c>
      <c r="AC2408">
        <v>4.9919500000000001</v>
      </c>
      <c r="AD2408">
        <v>5.1763899999999996</v>
      </c>
      <c r="AE2408">
        <v>5.3477300000000003</v>
      </c>
      <c r="AF2408">
        <v>5.5063500000000003</v>
      </c>
      <c r="AG2408">
        <v>5.6526899999999998</v>
      </c>
      <c r="AH2408">
        <v>5.78721</v>
      </c>
      <c r="AI2408">
        <v>5.91045</v>
      </c>
      <c r="AJ2408">
        <v>6.0212399999999997</v>
      </c>
      <c r="AK2408">
        <v>6.1207500000000001</v>
      </c>
      <c r="AL2408">
        <v>6.3448200000000003</v>
      </c>
    </row>
    <row r="2409" spans="1:38" x14ac:dyDescent="0.3">
      <c r="A2409" t="s">
        <v>808</v>
      </c>
      <c r="B2409">
        <v>4</v>
      </c>
      <c r="C2409">
        <v>2018</v>
      </c>
      <c r="D2409">
        <v>1</v>
      </c>
      <c r="E2409">
        <v>1</v>
      </c>
      <c r="F2409">
        <v>1</v>
      </c>
      <c r="G2409" t="s">
        <v>1715</v>
      </c>
      <c r="H2409">
        <v>0</v>
      </c>
      <c r="I2409">
        <v>1.0703399999999999E-3</v>
      </c>
      <c r="J2409">
        <v>2.1484300000000001E-2</v>
      </c>
      <c r="K2409">
        <v>0.13211200000000001</v>
      </c>
      <c r="L2409">
        <v>0.40218399999999999</v>
      </c>
      <c r="M2409">
        <v>0.72536900000000004</v>
      </c>
      <c r="N2409">
        <v>0.92127999999999999</v>
      </c>
      <c r="O2409">
        <v>0.98361399999999999</v>
      </c>
      <c r="P2409">
        <v>0.99309400000000003</v>
      </c>
      <c r="Q2409">
        <v>0.98968999999999996</v>
      </c>
      <c r="R2409">
        <v>0.98300200000000004</v>
      </c>
      <c r="S2409">
        <v>0.97497699999999998</v>
      </c>
      <c r="T2409">
        <v>0.96624600000000005</v>
      </c>
      <c r="U2409">
        <v>0.95717699999999994</v>
      </c>
      <c r="V2409">
        <v>0.94803099999999996</v>
      </c>
      <c r="W2409">
        <v>0.93899699999999997</v>
      </c>
      <c r="X2409">
        <v>0.93021100000000001</v>
      </c>
      <c r="Y2409">
        <v>0.921767</v>
      </c>
      <c r="Z2409">
        <v>0.91372500000000001</v>
      </c>
      <c r="AA2409">
        <v>0.90612300000000001</v>
      </c>
      <c r="AB2409">
        <v>0.89897899999999997</v>
      </c>
      <c r="AC2409">
        <v>0.89229899999999995</v>
      </c>
      <c r="AD2409">
        <v>0.88608200000000004</v>
      </c>
      <c r="AE2409">
        <v>0.88031899999999996</v>
      </c>
      <c r="AF2409">
        <v>0.87499800000000005</v>
      </c>
      <c r="AG2409">
        <v>0.87010399999999999</v>
      </c>
      <c r="AH2409">
        <v>0.865618</v>
      </c>
      <c r="AI2409">
        <v>0.86152200000000001</v>
      </c>
      <c r="AJ2409">
        <v>0.85784000000000005</v>
      </c>
      <c r="AK2409">
        <v>0.85452700000000004</v>
      </c>
      <c r="AL2409">
        <v>0.84708700000000003</v>
      </c>
    </row>
    <row r="2410" spans="1:38" x14ac:dyDescent="0.3">
      <c r="A2410" t="s">
        <v>810</v>
      </c>
      <c r="B2410">
        <v>4</v>
      </c>
      <c r="C2410">
        <v>2018</v>
      </c>
      <c r="D2410">
        <v>1</v>
      </c>
      <c r="E2410">
        <v>1</v>
      </c>
      <c r="F2410">
        <v>1</v>
      </c>
      <c r="G2410" t="s">
        <v>1716</v>
      </c>
      <c r="H2410">
        <v>3.3670100000000001E-2</v>
      </c>
      <c r="I2410">
        <v>0.102828</v>
      </c>
      <c r="J2410">
        <v>0.21950800000000001</v>
      </c>
      <c r="K2410">
        <v>0.36700500000000003</v>
      </c>
      <c r="L2410">
        <v>0.542404</v>
      </c>
      <c r="M2410">
        <v>0.73897000000000002</v>
      </c>
      <c r="N2410">
        <v>0.96111800000000003</v>
      </c>
      <c r="O2410">
        <v>1.2182200000000001</v>
      </c>
      <c r="P2410">
        <v>1.50379</v>
      </c>
      <c r="Q2410">
        <v>1.80437</v>
      </c>
      <c r="R2410">
        <v>2.11076</v>
      </c>
      <c r="S2410">
        <v>2.4173</v>
      </c>
      <c r="T2410">
        <v>2.7198899999999999</v>
      </c>
      <c r="U2410">
        <v>3.0153400000000001</v>
      </c>
      <c r="V2410">
        <v>3.3012100000000002</v>
      </c>
      <c r="W2410">
        <v>3.5757099999999999</v>
      </c>
      <c r="X2410">
        <v>3.8375300000000001</v>
      </c>
      <c r="Y2410">
        <v>4.0858600000000003</v>
      </c>
      <c r="Z2410">
        <v>4.3202199999999999</v>
      </c>
      <c r="AA2410">
        <v>4.5404400000000003</v>
      </c>
      <c r="AB2410">
        <v>4.7465900000000003</v>
      </c>
      <c r="AC2410">
        <v>4.93886</v>
      </c>
      <c r="AD2410">
        <v>5.1175800000000002</v>
      </c>
      <c r="AE2410">
        <v>5.2831599999999996</v>
      </c>
      <c r="AF2410">
        <v>5.4360499999999998</v>
      </c>
      <c r="AG2410">
        <v>5.57674</v>
      </c>
      <c r="AH2410">
        <v>5.7057700000000002</v>
      </c>
      <c r="AI2410">
        <v>5.82369</v>
      </c>
      <c r="AJ2410">
        <v>5.9310999999999998</v>
      </c>
      <c r="AK2410">
        <v>6.0292000000000003</v>
      </c>
      <c r="AL2410">
        <v>6.2504900000000001</v>
      </c>
    </row>
    <row r="2411" spans="1:38" x14ac:dyDescent="0.3">
      <c r="A2411" t="s">
        <v>808</v>
      </c>
      <c r="B2411">
        <v>5</v>
      </c>
      <c r="C2411">
        <v>2018</v>
      </c>
      <c r="D2411">
        <v>1</v>
      </c>
      <c r="E2411">
        <v>1</v>
      </c>
      <c r="F2411">
        <v>1</v>
      </c>
      <c r="G2411" t="s">
        <v>1717</v>
      </c>
      <c r="H2411">
        <v>0</v>
      </c>
      <c r="I2411">
        <v>1.0703399999999999E-3</v>
      </c>
      <c r="J2411">
        <v>2.1484300000000001E-2</v>
      </c>
      <c r="K2411">
        <v>0.13211200000000001</v>
      </c>
      <c r="L2411">
        <v>0.40218399999999999</v>
      </c>
      <c r="M2411">
        <v>0.72536900000000004</v>
      </c>
      <c r="N2411">
        <v>0.92127999999999999</v>
      </c>
      <c r="O2411">
        <v>0.98361399999999999</v>
      </c>
      <c r="P2411">
        <v>0.99309400000000003</v>
      </c>
      <c r="Q2411">
        <v>0.98968999999999996</v>
      </c>
      <c r="R2411">
        <v>0.98300200000000004</v>
      </c>
      <c r="S2411">
        <v>0.97497699999999998</v>
      </c>
      <c r="T2411">
        <v>0.96624600000000005</v>
      </c>
      <c r="U2411">
        <v>0.95717699999999994</v>
      </c>
      <c r="V2411">
        <v>0.94803099999999996</v>
      </c>
      <c r="W2411">
        <v>0.93899699999999997</v>
      </c>
      <c r="X2411">
        <v>0.93021100000000001</v>
      </c>
      <c r="Y2411">
        <v>0.921767</v>
      </c>
      <c r="Z2411">
        <v>0.91372500000000001</v>
      </c>
      <c r="AA2411">
        <v>0.90612300000000001</v>
      </c>
      <c r="AB2411">
        <v>0.89897899999999997</v>
      </c>
      <c r="AC2411">
        <v>0.89229899999999995</v>
      </c>
      <c r="AD2411">
        <v>0.88608200000000004</v>
      </c>
      <c r="AE2411">
        <v>0.88031899999999996</v>
      </c>
      <c r="AF2411">
        <v>0.87499800000000005</v>
      </c>
      <c r="AG2411">
        <v>0.87010399999999999</v>
      </c>
      <c r="AH2411">
        <v>0.865618</v>
      </c>
      <c r="AI2411">
        <v>0.86152200000000001</v>
      </c>
      <c r="AJ2411">
        <v>0.85784000000000005</v>
      </c>
      <c r="AK2411">
        <v>0.85452700000000004</v>
      </c>
      <c r="AL2411">
        <v>0.84708700000000003</v>
      </c>
    </row>
    <row r="2412" spans="1:38" x14ac:dyDescent="0.3">
      <c r="A2412" t="s">
        <v>810</v>
      </c>
      <c r="B2412">
        <v>5</v>
      </c>
      <c r="C2412">
        <v>2018</v>
      </c>
      <c r="D2412">
        <v>1</v>
      </c>
      <c r="E2412">
        <v>1</v>
      </c>
      <c r="F2412">
        <v>1</v>
      </c>
      <c r="G2412" t="s">
        <v>1718</v>
      </c>
      <c r="H2412">
        <v>3.3670100000000001E-2</v>
      </c>
      <c r="I2412">
        <v>0.102828</v>
      </c>
      <c r="J2412">
        <v>0.21950800000000001</v>
      </c>
      <c r="K2412">
        <v>0.36700500000000003</v>
      </c>
      <c r="L2412">
        <v>0.542404</v>
      </c>
      <c r="M2412">
        <v>0.73897000000000002</v>
      </c>
      <c r="N2412">
        <v>0.96111800000000003</v>
      </c>
      <c r="O2412">
        <v>1.2182200000000001</v>
      </c>
      <c r="P2412">
        <v>1.50379</v>
      </c>
      <c r="Q2412">
        <v>1.80437</v>
      </c>
      <c r="R2412">
        <v>2.11076</v>
      </c>
      <c r="S2412">
        <v>2.4173</v>
      </c>
      <c r="T2412">
        <v>2.7198899999999999</v>
      </c>
      <c r="U2412">
        <v>3.0153400000000001</v>
      </c>
      <c r="V2412">
        <v>3.3012100000000002</v>
      </c>
      <c r="W2412">
        <v>3.5757099999999999</v>
      </c>
      <c r="X2412">
        <v>3.8375300000000001</v>
      </c>
      <c r="Y2412">
        <v>4.0858600000000003</v>
      </c>
      <c r="Z2412">
        <v>4.3202199999999999</v>
      </c>
      <c r="AA2412">
        <v>4.5404400000000003</v>
      </c>
      <c r="AB2412">
        <v>4.7465900000000003</v>
      </c>
      <c r="AC2412">
        <v>4.93886</v>
      </c>
      <c r="AD2412">
        <v>5.1175800000000002</v>
      </c>
      <c r="AE2412">
        <v>5.2831599999999996</v>
      </c>
      <c r="AF2412">
        <v>5.4360499999999998</v>
      </c>
      <c r="AG2412">
        <v>5.57674</v>
      </c>
      <c r="AH2412">
        <v>5.7057700000000002</v>
      </c>
      <c r="AI2412">
        <v>5.82369</v>
      </c>
      <c r="AJ2412">
        <v>5.9310999999999998</v>
      </c>
      <c r="AK2412">
        <v>6.0292000000000003</v>
      </c>
      <c r="AL2412">
        <v>6.2504900000000001</v>
      </c>
    </row>
    <row r="2413" spans="1:38" x14ac:dyDescent="0.3">
      <c r="A2413" t="s">
        <v>808</v>
      </c>
      <c r="B2413">
        <v>6</v>
      </c>
      <c r="C2413">
        <v>2018</v>
      </c>
      <c r="D2413">
        <v>1</v>
      </c>
      <c r="E2413">
        <v>1</v>
      </c>
      <c r="F2413">
        <v>1</v>
      </c>
      <c r="G2413" t="s">
        <v>1719</v>
      </c>
      <c r="H2413">
        <v>0</v>
      </c>
      <c r="I2413">
        <v>8.1927300000000005E-3</v>
      </c>
      <c r="J2413">
        <v>4.5186499999999998E-2</v>
      </c>
      <c r="K2413">
        <v>0.13944300000000001</v>
      </c>
      <c r="L2413">
        <v>0.308392</v>
      </c>
      <c r="M2413">
        <v>0.52603599999999995</v>
      </c>
      <c r="N2413">
        <v>0.73426400000000003</v>
      </c>
      <c r="O2413">
        <v>0.88197599999999998</v>
      </c>
      <c r="P2413">
        <v>0.95832899999999999</v>
      </c>
      <c r="Q2413">
        <v>0.98764399999999997</v>
      </c>
      <c r="R2413">
        <v>0.99662799999999996</v>
      </c>
      <c r="S2413">
        <v>0.99904000000000004</v>
      </c>
      <c r="T2413">
        <v>0.99965599999999999</v>
      </c>
      <c r="U2413">
        <v>0.99981500000000001</v>
      </c>
      <c r="V2413">
        <v>0.99985800000000002</v>
      </c>
      <c r="W2413">
        <v>0.99987099999999995</v>
      </c>
      <c r="X2413">
        <v>0.99987400000000004</v>
      </c>
      <c r="Y2413">
        <v>0.99987599999999999</v>
      </c>
      <c r="Z2413">
        <v>0.99987599999999999</v>
      </c>
      <c r="AA2413">
        <v>0.99987599999999999</v>
      </c>
      <c r="AB2413">
        <v>0.99987599999999999</v>
      </c>
      <c r="AC2413">
        <v>0.99987599999999999</v>
      </c>
      <c r="AD2413">
        <v>0.99987599999999999</v>
      </c>
      <c r="AE2413">
        <v>0.99987599999999999</v>
      </c>
      <c r="AF2413">
        <v>0.99987599999999999</v>
      </c>
      <c r="AG2413">
        <v>0.99987599999999999</v>
      </c>
      <c r="AH2413">
        <v>0.99987599999999999</v>
      </c>
      <c r="AI2413">
        <v>0.99987599999999999</v>
      </c>
      <c r="AJ2413">
        <v>0.99987599999999999</v>
      </c>
      <c r="AK2413">
        <v>0.99987599999999999</v>
      </c>
      <c r="AL2413">
        <v>0.99987700000000002</v>
      </c>
    </row>
    <row r="2414" spans="1:38" x14ac:dyDescent="0.3">
      <c r="A2414" t="s">
        <v>810</v>
      </c>
      <c r="B2414">
        <v>6</v>
      </c>
      <c r="C2414">
        <v>2018</v>
      </c>
      <c r="D2414">
        <v>1</v>
      </c>
      <c r="E2414">
        <v>1</v>
      </c>
      <c r="F2414">
        <v>1</v>
      </c>
      <c r="G2414" t="s">
        <v>1720</v>
      </c>
      <c r="H2414">
        <v>1.8754E-2</v>
      </c>
      <c r="I2414">
        <v>7.7080899999999994E-2</v>
      </c>
      <c r="J2414">
        <v>0.18803</v>
      </c>
      <c r="K2414">
        <v>0.33777800000000002</v>
      </c>
      <c r="L2414">
        <v>0.52639899999999995</v>
      </c>
      <c r="M2414">
        <v>0.74613799999999997</v>
      </c>
      <c r="N2414">
        <v>0.98876200000000003</v>
      </c>
      <c r="O2414">
        <v>1.2482899999999999</v>
      </c>
      <c r="P2414">
        <v>1.5241400000000001</v>
      </c>
      <c r="Q2414">
        <v>1.8163100000000001</v>
      </c>
      <c r="R2414">
        <v>2.11965</v>
      </c>
      <c r="S2414">
        <v>2.4267599999999998</v>
      </c>
      <c r="T2414">
        <v>2.7316600000000002</v>
      </c>
      <c r="U2414">
        <v>3.0302899999999999</v>
      </c>
      <c r="V2414">
        <v>3.3198500000000002</v>
      </c>
      <c r="W2414">
        <v>3.59842</v>
      </c>
      <c r="X2414">
        <v>3.8646600000000002</v>
      </c>
      <c r="Y2414">
        <v>4.1177000000000001</v>
      </c>
      <c r="Z2414">
        <v>4.3570399999999996</v>
      </c>
      <c r="AA2414">
        <v>4.5824999999999996</v>
      </c>
      <c r="AB2414">
        <v>4.7940800000000001</v>
      </c>
      <c r="AC2414">
        <v>4.9919500000000001</v>
      </c>
      <c r="AD2414">
        <v>5.1763899999999996</v>
      </c>
      <c r="AE2414">
        <v>5.3477300000000003</v>
      </c>
      <c r="AF2414">
        <v>5.5063500000000003</v>
      </c>
      <c r="AG2414">
        <v>5.6526899999999998</v>
      </c>
      <c r="AH2414">
        <v>5.78721</v>
      </c>
      <c r="AI2414">
        <v>5.91045</v>
      </c>
      <c r="AJ2414">
        <v>6.0212300000000001</v>
      </c>
      <c r="AK2414">
        <v>6.1207500000000001</v>
      </c>
      <c r="AL2414">
        <v>6.3448200000000003</v>
      </c>
    </row>
    <row r="2415" spans="1:38" x14ac:dyDescent="0.3">
      <c r="A2415" t="s">
        <v>806</v>
      </c>
      <c r="B2415" t="s">
        <v>103</v>
      </c>
      <c r="C2415">
        <v>2019</v>
      </c>
      <c r="D2415">
        <v>1</v>
      </c>
      <c r="E2415">
        <v>1</v>
      </c>
      <c r="F2415">
        <v>1</v>
      </c>
      <c r="G2415" t="s">
        <v>1807</v>
      </c>
      <c r="H2415">
        <v>0</v>
      </c>
      <c r="I2415">
        <v>0</v>
      </c>
      <c r="J2415">
        <v>0</v>
      </c>
      <c r="K2415">
        <v>0</v>
      </c>
      <c r="L2415">
        <v>3.2867899999999999E-2</v>
      </c>
      <c r="M2415">
        <v>0.16573599999999999</v>
      </c>
      <c r="N2415">
        <v>0.463362</v>
      </c>
      <c r="O2415">
        <v>0.85394599999999998</v>
      </c>
      <c r="P2415">
        <v>1.2412700000000001</v>
      </c>
      <c r="Q2415">
        <v>1.5986</v>
      </c>
      <c r="R2415">
        <v>1.93425</v>
      </c>
      <c r="S2415">
        <v>2.2574200000000002</v>
      </c>
      <c r="T2415">
        <v>2.57179</v>
      </c>
      <c r="U2415">
        <v>2.8776199999999998</v>
      </c>
      <c r="V2415">
        <v>3.1738200000000001</v>
      </c>
      <c r="W2415">
        <v>3.45905</v>
      </c>
      <c r="X2415">
        <v>3.7321300000000002</v>
      </c>
      <c r="Y2415">
        <v>3.9921799999999998</v>
      </c>
      <c r="Z2415">
        <v>4.2386100000000004</v>
      </c>
      <c r="AA2415">
        <v>4.4711499999999997</v>
      </c>
      <c r="AB2415">
        <v>4.68973</v>
      </c>
      <c r="AC2415">
        <v>4.8944900000000002</v>
      </c>
      <c r="AD2415">
        <v>5.0856399999999997</v>
      </c>
      <c r="AE2415">
        <v>5.2635199999999998</v>
      </c>
      <c r="AF2415">
        <v>5.4284699999999999</v>
      </c>
      <c r="AG2415">
        <v>5.5809100000000003</v>
      </c>
      <c r="AH2415">
        <v>5.7212899999999998</v>
      </c>
      <c r="AI2415">
        <v>5.8501099999999999</v>
      </c>
      <c r="AJ2415">
        <v>5.9679200000000003</v>
      </c>
      <c r="AK2415">
        <v>6.0720400000000003</v>
      </c>
      <c r="AL2415">
        <v>6.3067099999999998</v>
      </c>
    </row>
    <row r="2416" spans="1:38" x14ac:dyDescent="0.3">
      <c r="A2416" t="s">
        <v>808</v>
      </c>
      <c r="B2416">
        <v>1</v>
      </c>
      <c r="C2416">
        <v>2019</v>
      </c>
      <c r="D2416">
        <v>1</v>
      </c>
      <c r="E2416">
        <v>1</v>
      </c>
      <c r="F2416">
        <v>1</v>
      </c>
      <c r="G2416" t="s">
        <v>1808</v>
      </c>
      <c r="H2416">
        <v>0</v>
      </c>
      <c r="I2416">
        <v>6.6257200000000005E-4</v>
      </c>
      <c r="J2416">
        <v>9.6179100000000003E-3</v>
      </c>
      <c r="K2416">
        <v>4.7371200000000002E-2</v>
      </c>
      <c r="L2416">
        <v>0.15160599999999999</v>
      </c>
      <c r="M2416">
        <v>0.40155600000000002</v>
      </c>
      <c r="N2416">
        <v>0.724858</v>
      </c>
      <c r="O2416">
        <v>0.90832500000000005</v>
      </c>
      <c r="P2416">
        <v>0.94217499999999998</v>
      </c>
      <c r="Q2416">
        <v>0.90793299999999999</v>
      </c>
      <c r="R2416">
        <v>0.848916</v>
      </c>
      <c r="S2416">
        <v>0.781335</v>
      </c>
      <c r="T2416">
        <v>0.71257099999999995</v>
      </c>
      <c r="U2416">
        <v>0.64666599999999996</v>
      </c>
      <c r="V2416">
        <v>0.58578699999999995</v>
      </c>
      <c r="W2416">
        <v>0.53090400000000004</v>
      </c>
      <c r="X2416">
        <v>0.48222700000000002</v>
      </c>
      <c r="Y2416">
        <v>0.439527</v>
      </c>
      <c r="Z2416">
        <v>0.40233799999999997</v>
      </c>
      <c r="AA2416">
        <v>0.37009599999999998</v>
      </c>
      <c r="AB2416">
        <v>0.34222000000000002</v>
      </c>
      <c r="AC2416">
        <v>0.31815199999999999</v>
      </c>
      <c r="AD2416">
        <v>0.29738399999999998</v>
      </c>
      <c r="AE2416">
        <v>0.27946599999999999</v>
      </c>
      <c r="AF2416">
        <v>0.26400200000000001</v>
      </c>
      <c r="AG2416">
        <v>0.25065399999999999</v>
      </c>
      <c r="AH2416">
        <v>0.23913000000000001</v>
      </c>
      <c r="AI2416">
        <v>0.229181</v>
      </c>
      <c r="AJ2416">
        <v>0.21998699999999999</v>
      </c>
      <c r="AK2416">
        <v>0.21134500000000001</v>
      </c>
      <c r="AL2416">
        <v>0.19292000000000001</v>
      </c>
    </row>
    <row r="2417" spans="1:38" x14ac:dyDescent="0.3">
      <c r="A2417" t="s">
        <v>810</v>
      </c>
      <c r="B2417">
        <v>1</v>
      </c>
      <c r="C2417">
        <v>2019</v>
      </c>
      <c r="D2417">
        <v>1</v>
      </c>
      <c r="E2417">
        <v>1</v>
      </c>
      <c r="F2417">
        <v>1</v>
      </c>
      <c r="G2417" t="s">
        <v>1809</v>
      </c>
      <c r="H2417">
        <v>3.0648499999999999E-2</v>
      </c>
      <c r="I2417">
        <v>9.6752000000000005E-2</v>
      </c>
      <c r="J2417">
        <v>0.20962800000000001</v>
      </c>
      <c r="K2417">
        <v>0.35918</v>
      </c>
      <c r="L2417">
        <v>0.57065999999999995</v>
      </c>
      <c r="M2417">
        <v>0.80410599999999999</v>
      </c>
      <c r="N2417">
        <v>1.01566</v>
      </c>
      <c r="O2417">
        <v>1.2408300000000001</v>
      </c>
      <c r="P2417">
        <v>1.4978199999999999</v>
      </c>
      <c r="Q2417">
        <v>1.77545</v>
      </c>
      <c r="R2417">
        <v>2.05911</v>
      </c>
      <c r="S2417">
        <v>2.3402500000000002</v>
      </c>
      <c r="T2417">
        <v>2.61408</v>
      </c>
      <c r="U2417">
        <v>2.8774600000000001</v>
      </c>
      <c r="V2417">
        <v>3.12818</v>
      </c>
      <c r="W2417">
        <v>3.3647100000000001</v>
      </c>
      <c r="X2417">
        <v>3.5860699999999999</v>
      </c>
      <c r="Y2417">
        <v>3.7917200000000002</v>
      </c>
      <c r="Z2417">
        <v>3.9814699999999998</v>
      </c>
      <c r="AA2417">
        <v>4.1554500000000001</v>
      </c>
      <c r="AB2417">
        <v>4.3139900000000004</v>
      </c>
      <c r="AC2417">
        <v>4.4575899999999997</v>
      </c>
      <c r="AD2417">
        <v>4.5869</v>
      </c>
      <c r="AE2417">
        <v>4.7026300000000001</v>
      </c>
      <c r="AF2417">
        <v>4.80558</v>
      </c>
      <c r="AG2417">
        <v>4.89656</v>
      </c>
      <c r="AH2417">
        <v>4.9763900000000003</v>
      </c>
      <c r="AI2417">
        <v>5.0458999999999996</v>
      </c>
      <c r="AJ2417">
        <v>5.1200200000000002</v>
      </c>
      <c r="AK2417">
        <v>5.2007000000000003</v>
      </c>
      <c r="AL2417">
        <v>5.3840300000000001</v>
      </c>
    </row>
    <row r="2418" spans="1:38" x14ac:dyDescent="0.3">
      <c r="A2418" t="s">
        <v>808</v>
      </c>
      <c r="B2418">
        <v>2</v>
      </c>
      <c r="C2418">
        <v>2019</v>
      </c>
      <c r="D2418">
        <v>1</v>
      </c>
      <c r="E2418">
        <v>1</v>
      </c>
      <c r="F2418">
        <v>1</v>
      </c>
      <c r="G2418" t="s">
        <v>1810</v>
      </c>
      <c r="H2418">
        <v>0</v>
      </c>
      <c r="I2418" s="2">
        <v>1.57175E-6</v>
      </c>
      <c r="J2418">
        <v>1.20351E-4</v>
      </c>
      <c r="K2418">
        <v>3.7714100000000002E-3</v>
      </c>
      <c r="L2418">
        <v>4.9041000000000001E-2</v>
      </c>
      <c r="M2418">
        <v>0.28307599999999999</v>
      </c>
      <c r="N2418">
        <v>0.67968799999999996</v>
      </c>
      <c r="O2418">
        <v>0.91639599999999999</v>
      </c>
      <c r="P2418">
        <v>0.98451299999999997</v>
      </c>
      <c r="Q2418">
        <v>0.99749299999999996</v>
      </c>
      <c r="R2418">
        <v>0.99958400000000003</v>
      </c>
      <c r="S2418">
        <v>0.99992199999999998</v>
      </c>
      <c r="T2418">
        <v>0.99998200000000004</v>
      </c>
      <c r="U2418">
        <v>0.99999499999999997</v>
      </c>
      <c r="V2418">
        <v>0.99999800000000005</v>
      </c>
      <c r="W2418">
        <v>0.99999899999999997</v>
      </c>
      <c r="X2418">
        <v>1</v>
      </c>
      <c r="Y2418">
        <v>1</v>
      </c>
      <c r="Z2418">
        <v>1</v>
      </c>
      <c r="AA2418">
        <v>1</v>
      </c>
      <c r="AB2418">
        <v>1</v>
      </c>
      <c r="AC2418">
        <v>1</v>
      </c>
      <c r="AD2418">
        <v>1</v>
      </c>
      <c r="AE2418">
        <v>1</v>
      </c>
      <c r="AF2418">
        <v>1</v>
      </c>
      <c r="AG2418">
        <v>1</v>
      </c>
      <c r="AH2418">
        <v>1</v>
      </c>
      <c r="AI2418">
        <v>1</v>
      </c>
      <c r="AJ2418">
        <v>1</v>
      </c>
      <c r="AK2418">
        <v>1</v>
      </c>
      <c r="AL2418">
        <v>1</v>
      </c>
    </row>
    <row r="2419" spans="1:38" x14ac:dyDescent="0.3">
      <c r="A2419" t="s">
        <v>810</v>
      </c>
      <c r="B2419">
        <v>2</v>
      </c>
      <c r="C2419">
        <v>2019</v>
      </c>
      <c r="D2419">
        <v>1</v>
      </c>
      <c r="E2419">
        <v>1</v>
      </c>
      <c r="F2419">
        <v>1</v>
      </c>
      <c r="G2419" t="s">
        <v>1811</v>
      </c>
      <c r="H2419">
        <v>3.3720800000000002E-2</v>
      </c>
      <c r="I2419">
        <v>0.121296</v>
      </c>
      <c r="J2419">
        <v>0.28174300000000002</v>
      </c>
      <c r="K2419">
        <v>0.47249600000000003</v>
      </c>
      <c r="L2419">
        <v>0.68531900000000001</v>
      </c>
      <c r="M2419">
        <v>0.87868900000000005</v>
      </c>
      <c r="N2419">
        <v>1.0446500000000001</v>
      </c>
      <c r="O2419">
        <v>1.2521599999999999</v>
      </c>
      <c r="P2419">
        <v>1.51501</v>
      </c>
      <c r="Q2419">
        <v>1.8100799999999999</v>
      </c>
      <c r="R2419">
        <v>2.1170100000000001</v>
      </c>
      <c r="S2419">
        <v>2.4258099999999998</v>
      </c>
      <c r="T2419">
        <v>2.7313399999999999</v>
      </c>
      <c r="U2419">
        <v>3.03017</v>
      </c>
      <c r="V2419">
        <v>3.3198099999999999</v>
      </c>
      <c r="W2419">
        <v>3.5983999999999998</v>
      </c>
      <c r="X2419">
        <v>3.8646500000000001</v>
      </c>
      <c r="Y2419">
        <v>4.1176899999999996</v>
      </c>
      <c r="Z2419">
        <v>4.3570399999999996</v>
      </c>
      <c r="AA2419">
        <v>4.5824999999999996</v>
      </c>
      <c r="AB2419">
        <v>4.7940800000000001</v>
      </c>
      <c r="AC2419">
        <v>4.9919500000000001</v>
      </c>
      <c r="AD2419">
        <v>5.1763899999999996</v>
      </c>
      <c r="AE2419">
        <v>5.3477199999999998</v>
      </c>
      <c r="AF2419">
        <v>5.5063500000000003</v>
      </c>
      <c r="AG2419">
        <v>5.6526899999999998</v>
      </c>
      <c r="AH2419">
        <v>5.78721</v>
      </c>
      <c r="AI2419">
        <v>5.91045</v>
      </c>
      <c r="AJ2419">
        <v>6.0212300000000001</v>
      </c>
      <c r="AK2419">
        <v>6.1207500000000001</v>
      </c>
      <c r="AL2419">
        <v>6.3448200000000003</v>
      </c>
    </row>
    <row r="2420" spans="1:38" x14ac:dyDescent="0.3">
      <c r="A2420" t="s">
        <v>808</v>
      </c>
      <c r="B2420">
        <v>3</v>
      </c>
      <c r="C2420">
        <v>2019</v>
      </c>
      <c r="D2420">
        <v>1</v>
      </c>
      <c r="E2420">
        <v>1</v>
      </c>
      <c r="F2420">
        <v>1</v>
      </c>
      <c r="G2420" t="s">
        <v>1812</v>
      </c>
      <c r="H2420">
        <v>0</v>
      </c>
      <c r="I2420" s="2">
        <v>8.8442700000000004E-8</v>
      </c>
      <c r="J2420" s="2">
        <v>1.22943E-5</v>
      </c>
      <c r="K2420">
        <v>7.83664E-4</v>
      </c>
      <c r="L2420">
        <v>2.2161299999999998E-2</v>
      </c>
      <c r="M2420">
        <v>0.18355299999999999</v>
      </c>
      <c r="N2420">
        <v>0.53240299999999996</v>
      </c>
      <c r="O2420">
        <v>0.82188499999999998</v>
      </c>
      <c r="P2420">
        <v>0.94855699999999998</v>
      </c>
      <c r="Q2420">
        <v>0.98688699999999996</v>
      </c>
      <c r="R2420">
        <v>0.99668999999999996</v>
      </c>
      <c r="S2420">
        <v>0.99911000000000005</v>
      </c>
      <c r="T2420">
        <v>0.99973500000000004</v>
      </c>
      <c r="U2420">
        <v>0.99991099999999999</v>
      </c>
      <c r="V2420">
        <v>0.99996600000000002</v>
      </c>
      <c r="W2420">
        <v>0.99998500000000001</v>
      </c>
      <c r="X2420">
        <v>0.99999300000000002</v>
      </c>
      <c r="Y2420">
        <v>0.999996</v>
      </c>
      <c r="Z2420">
        <v>0.99999800000000005</v>
      </c>
      <c r="AA2420">
        <v>0.99999899999999997</v>
      </c>
      <c r="AB2420">
        <v>0.99999899999999997</v>
      </c>
      <c r="AC2420">
        <v>0.99999899999999997</v>
      </c>
      <c r="AD2420">
        <v>0.99999899999999997</v>
      </c>
      <c r="AE2420">
        <v>0.99999899999999997</v>
      </c>
      <c r="AF2420">
        <v>0.99999899999999997</v>
      </c>
      <c r="AG2420">
        <v>0.99999899999999997</v>
      </c>
      <c r="AH2420">
        <v>0.99999899999999997</v>
      </c>
      <c r="AI2420">
        <v>0.99999899999999997</v>
      </c>
      <c r="AJ2420">
        <v>0.99999899999999997</v>
      </c>
      <c r="AK2420">
        <v>1</v>
      </c>
      <c r="AL2420">
        <v>1</v>
      </c>
    </row>
    <row r="2421" spans="1:38" x14ac:dyDescent="0.3">
      <c r="A2421" t="s">
        <v>810</v>
      </c>
      <c r="B2421">
        <v>3</v>
      </c>
      <c r="C2421">
        <v>2019</v>
      </c>
      <c r="D2421">
        <v>1</v>
      </c>
      <c r="E2421">
        <v>1</v>
      </c>
      <c r="F2421">
        <v>1</v>
      </c>
      <c r="G2421" t="s">
        <v>1813</v>
      </c>
      <c r="H2421">
        <v>3.8933599999999999E-2</v>
      </c>
      <c r="I2421">
        <v>0.133521</v>
      </c>
      <c r="J2421">
        <v>0.30696800000000002</v>
      </c>
      <c r="K2421">
        <v>0.53575499999999998</v>
      </c>
      <c r="L2421">
        <v>0.74839199999999995</v>
      </c>
      <c r="M2421">
        <v>0.91515100000000005</v>
      </c>
      <c r="N2421">
        <v>1.08142</v>
      </c>
      <c r="O2421">
        <v>1.2836099999999999</v>
      </c>
      <c r="P2421">
        <v>1.5329200000000001</v>
      </c>
      <c r="Q2421">
        <v>1.81759</v>
      </c>
      <c r="R2421">
        <v>2.11971</v>
      </c>
      <c r="S2421">
        <v>2.4267599999999998</v>
      </c>
      <c r="T2421">
        <v>2.7316799999999999</v>
      </c>
      <c r="U2421">
        <v>3.0303100000000001</v>
      </c>
      <c r="V2421">
        <v>3.3198699999999999</v>
      </c>
      <c r="W2421">
        <v>3.59843</v>
      </c>
      <c r="X2421">
        <v>3.8646699999999998</v>
      </c>
      <c r="Y2421">
        <v>4.1177000000000001</v>
      </c>
      <c r="Z2421">
        <v>4.3570500000000001</v>
      </c>
      <c r="AA2421">
        <v>4.5824999999999996</v>
      </c>
      <c r="AB2421">
        <v>4.7940800000000001</v>
      </c>
      <c r="AC2421">
        <v>4.9919500000000001</v>
      </c>
      <c r="AD2421">
        <v>5.1763899999999996</v>
      </c>
      <c r="AE2421">
        <v>5.3477300000000003</v>
      </c>
      <c r="AF2421">
        <v>5.5063500000000003</v>
      </c>
      <c r="AG2421">
        <v>5.6526899999999998</v>
      </c>
      <c r="AH2421">
        <v>5.78721</v>
      </c>
      <c r="AI2421">
        <v>5.91045</v>
      </c>
      <c r="AJ2421">
        <v>6.0212399999999997</v>
      </c>
      <c r="AK2421">
        <v>6.1207500000000001</v>
      </c>
      <c r="AL2421">
        <v>6.3448200000000003</v>
      </c>
    </row>
    <row r="2422" spans="1:38" x14ac:dyDescent="0.3">
      <c r="A2422" t="s">
        <v>808</v>
      </c>
      <c r="B2422">
        <v>4</v>
      </c>
      <c r="C2422">
        <v>2019</v>
      </c>
      <c r="D2422">
        <v>1</v>
      </c>
      <c r="E2422">
        <v>1</v>
      </c>
      <c r="F2422">
        <v>1</v>
      </c>
      <c r="G2422" t="s">
        <v>1814</v>
      </c>
      <c r="H2422">
        <v>0</v>
      </c>
      <c r="I2422">
        <v>3.7654699999999999E-3</v>
      </c>
      <c r="J2422">
        <v>2.7674199999999999E-2</v>
      </c>
      <c r="K2422">
        <v>0.13109399999999999</v>
      </c>
      <c r="L2422">
        <v>0.37102499999999999</v>
      </c>
      <c r="M2422">
        <v>0.66043700000000005</v>
      </c>
      <c r="N2422">
        <v>0.85043100000000005</v>
      </c>
      <c r="O2422">
        <v>0.93079199999999995</v>
      </c>
      <c r="P2422">
        <v>0.96226</v>
      </c>
      <c r="Q2422">
        <v>0.97538800000000003</v>
      </c>
      <c r="R2422">
        <v>0.97891899999999998</v>
      </c>
      <c r="S2422">
        <v>0.97678900000000002</v>
      </c>
      <c r="T2422">
        <v>0.97167000000000003</v>
      </c>
      <c r="U2422">
        <v>0.96518300000000001</v>
      </c>
      <c r="V2422">
        <v>0.95817799999999997</v>
      </c>
      <c r="W2422">
        <v>0.95108099999999995</v>
      </c>
      <c r="X2422">
        <v>0.94410899999999998</v>
      </c>
      <c r="Y2422">
        <v>0.93737899999999996</v>
      </c>
      <c r="Z2422">
        <v>0.93095700000000003</v>
      </c>
      <c r="AA2422">
        <v>0.92488099999999995</v>
      </c>
      <c r="AB2422">
        <v>0.91916900000000001</v>
      </c>
      <c r="AC2422">
        <v>0.91382699999999994</v>
      </c>
      <c r="AD2422">
        <v>0.90885400000000005</v>
      </c>
      <c r="AE2422">
        <v>0.90424400000000005</v>
      </c>
      <c r="AF2422">
        <v>0.89998699999999998</v>
      </c>
      <c r="AG2422">
        <v>0.89607099999999995</v>
      </c>
      <c r="AH2422">
        <v>0.89248300000000003</v>
      </c>
      <c r="AI2422">
        <v>0.88920500000000002</v>
      </c>
      <c r="AJ2422">
        <v>0.88625900000000002</v>
      </c>
      <c r="AK2422">
        <v>0.88360899999999998</v>
      </c>
      <c r="AL2422">
        <v>0.87765700000000002</v>
      </c>
    </row>
    <row r="2423" spans="1:38" x14ac:dyDescent="0.3">
      <c r="A2423" t="s">
        <v>810</v>
      </c>
      <c r="B2423">
        <v>4</v>
      </c>
      <c r="C2423">
        <v>2019</v>
      </c>
      <c r="D2423">
        <v>1</v>
      </c>
      <c r="E2423">
        <v>1</v>
      </c>
      <c r="F2423">
        <v>1</v>
      </c>
      <c r="G2423" t="s">
        <v>1815</v>
      </c>
      <c r="H2423">
        <v>1.5855999999999999E-2</v>
      </c>
      <c r="I2423">
        <v>7.7285499999999993E-2</v>
      </c>
      <c r="J2423">
        <v>0.20377500000000001</v>
      </c>
      <c r="K2423">
        <v>0.35927300000000001</v>
      </c>
      <c r="L2423">
        <v>0.53920100000000004</v>
      </c>
      <c r="M2423">
        <v>0.73963500000000004</v>
      </c>
      <c r="N2423">
        <v>0.96597200000000005</v>
      </c>
      <c r="O2423">
        <v>1.2261500000000001</v>
      </c>
      <c r="P2423">
        <v>1.5124200000000001</v>
      </c>
      <c r="Q2423">
        <v>1.8118399999999999</v>
      </c>
      <c r="R2423">
        <v>2.1164900000000002</v>
      </c>
      <c r="S2423">
        <v>2.4217</v>
      </c>
      <c r="T2423">
        <v>2.7236899999999999</v>
      </c>
      <c r="U2423">
        <v>3.0191699999999999</v>
      </c>
      <c r="V2423">
        <v>3.3054999999999999</v>
      </c>
      <c r="W2423">
        <v>3.5807000000000002</v>
      </c>
      <c r="X2423">
        <v>3.8433999999999999</v>
      </c>
      <c r="Y2423">
        <v>4.0927199999999999</v>
      </c>
      <c r="Z2423">
        <v>4.3281799999999997</v>
      </c>
      <c r="AA2423">
        <v>4.5495700000000001</v>
      </c>
      <c r="AB2423">
        <v>4.7569400000000002</v>
      </c>
      <c r="AC2423">
        <v>4.9504900000000003</v>
      </c>
      <c r="AD2423">
        <v>5.1305399999999999</v>
      </c>
      <c r="AE2423">
        <v>5.2974500000000004</v>
      </c>
      <c r="AF2423">
        <v>5.4516799999999996</v>
      </c>
      <c r="AG2423">
        <v>5.5937000000000001</v>
      </c>
      <c r="AH2423">
        <v>5.7240200000000003</v>
      </c>
      <c r="AI2423">
        <v>5.84321</v>
      </c>
      <c r="AJ2423">
        <v>5.9514399999999998</v>
      </c>
      <c r="AK2423">
        <v>6.0499200000000002</v>
      </c>
      <c r="AL2423">
        <v>6.2719800000000001</v>
      </c>
    </row>
    <row r="2424" spans="1:38" x14ac:dyDescent="0.3">
      <c r="A2424" t="s">
        <v>808</v>
      </c>
      <c r="B2424">
        <v>5</v>
      </c>
      <c r="C2424">
        <v>2019</v>
      </c>
      <c r="D2424">
        <v>1</v>
      </c>
      <c r="E2424">
        <v>1</v>
      </c>
      <c r="F2424">
        <v>1</v>
      </c>
      <c r="G2424" t="s">
        <v>1816</v>
      </c>
      <c r="H2424">
        <v>0</v>
      </c>
      <c r="I2424">
        <v>3.7654699999999999E-3</v>
      </c>
      <c r="J2424">
        <v>2.7674199999999999E-2</v>
      </c>
      <c r="K2424">
        <v>0.13109399999999999</v>
      </c>
      <c r="L2424">
        <v>0.37102499999999999</v>
      </c>
      <c r="M2424">
        <v>0.66043700000000005</v>
      </c>
      <c r="N2424">
        <v>0.85043100000000005</v>
      </c>
      <c r="O2424">
        <v>0.93079199999999995</v>
      </c>
      <c r="P2424">
        <v>0.96226</v>
      </c>
      <c r="Q2424">
        <v>0.97538800000000003</v>
      </c>
      <c r="R2424">
        <v>0.97891899999999998</v>
      </c>
      <c r="S2424">
        <v>0.97678900000000002</v>
      </c>
      <c r="T2424">
        <v>0.97167000000000003</v>
      </c>
      <c r="U2424">
        <v>0.96518300000000001</v>
      </c>
      <c r="V2424">
        <v>0.95817799999999997</v>
      </c>
      <c r="W2424">
        <v>0.95108099999999995</v>
      </c>
      <c r="X2424">
        <v>0.94410899999999998</v>
      </c>
      <c r="Y2424">
        <v>0.93737899999999996</v>
      </c>
      <c r="Z2424">
        <v>0.93095700000000003</v>
      </c>
      <c r="AA2424">
        <v>0.92488099999999995</v>
      </c>
      <c r="AB2424">
        <v>0.91916900000000001</v>
      </c>
      <c r="AC2424">
        <v>0.91382699999999994</v>
      </c>
      <c r="AD2424">
        <v>0.90885400000000005</v>
      </c>
      <c r="AE2424">
        <v>0.90424400000000005</v>
      </c>
      <c r="AF2424">
        <v>0.89998699999999998</v>
      </c>
      <c r="AG2424">
        <v>0.89607099999999995</v>
      </c>
      <c r="AH2424">
        <v>0.89248300000000003</v>
      </c>
      <c r="AI2424">
        <v>0.88920500000000002</v>
      </c>
      <c r="AJ2424">
        <v>0.88625900000000002</v>
      </c>
      <c r="AK2424">
        <v>0.88360899999999998</v>
      </c>
      <c r="AL2424">
        <v>0.87765700000000002</v>
      </c>
    </row>
    <row r="2425" spans="1:38" x14ac:dyDescent="0.3">
      <c r="A2425" t="s">
        <v>810</v>
      </c>
      <c r="B2425">
        <v>5</v>
      </c>
      <c r="C2425">
        <v>2019</v>
      </c>
      <c r="D2425">
        <v>1</v>
      </c>
      <c r="E2425">
        <v>1</v>
      </c>
      <c r="F2425">
        <v>1</v>
      </c>
      <c r="G2425" t="s">
        <v>1817</v>
      </c>
      <c r="H2425">
        <v>1.5855999999999999E-2</v>
      </c>
      <c r="I2425">
        <v>7.7285499999999993E-2</v>
      </c>
      <c r="J2425">
        <v>0.20377500000000001</v>
      </c>
      <c r="K2425">
        <v>0.35927300000000001</v>
      </c>
      <c r="L2425">
        <v>0.53920100000000004</v>
      </c>
      <c r="M2425">
        <v>0.73963500000000004</v>
      </c>
      <c r="N2425">
        <v>0.96597200000000005</v>
      </c>
      <c r="O2425">
        <v>1.2261500000000001</v>
      </c>
      <c r="P2425">
        <v>1.5124200000000001</v>
      </c>
      <c r="Q2425">
        <v>1.8118399999999999</v>
      </c>
      <c r="R2425">
        <v>2.1164900000000002</v>
      </c>
      <c r="S2425">
        <v>2.4217</v>
      </c>
      <c r="T2425">
        <v>2.7236899999999999</v>
      </c>
      <c r="U2425">
        <v>3.0191699999999999</v>
      </c>
      <c r="V2425">
        <v>3.3054999999999999</v>
      </c>
      <c r="W2425">
        <v>3.5807000000000002</v>
      </c>
      <c r="X2425">
        <v>3.8433999999999999</v>
      </c>
      <c r="Y2425">
        <v>4.0927199999999999</v>
      </c>
      <c r="Z2425">
        <v>4.3281799999999997</v>
      </c>
      <c r="AA2425">
        <v>4.5495700000000001</v>
      </c>
      <c r="AB2425">
        <v>4.7569400000000002</v>
      </c>
      <c r="AC2425">
        <v>4.9504900000000003</v>
      </c>
      <c r="AD2425">
        <v>5.1305399999999999</v>
      </c>
      <c r="AE2425">
        <v>5.2974500000000004</v>
      </c>
      <c r="AF2425">
        <v>5.4516799999999996</v>
      </c>
      <c r="AG2425">
        <v>5.5937000000000001</v>
      </c>
      <c r="AH2425">
        <v>5.7240200000000003</v>
      </c>
      <c r="AI2425">
        <v>5.84321</v>
      </c>
      <c r="AJ2425">
        <v>5.9514399999999998</v>
      </c>
      <c r="AK2425">
        <v>6.0499200000000002</v>
      </c>
      <c r="AL2425">
        <v>6.2719800000000001</v>
      </c>
    </row>
    <row r="2426" spans="1:38" x14ac:dyDescent="0.3">
      <c r="A2426" t="s">
        <v>808</v>
      </c>
      <c r="B2426">
        <v>6</v>
      </c>
      <c r="C2426">
        <v>2019</v>
      </c>
      <c r="D2426">
        <v>1</v>
      </c>
      <c r="E2426">
        <v>1</v>
      </c>
      <c r="F2426">
        <v>1</v>
      </c>
      <c r="G2426" t="s">
        <v>1818</v>
      </c>
      <c r="H2426">
        <v>0</v>
      </c>
      <c r="I2426">
        <v>8.1927300000000005E-3</v>
      </c>
      <c r="J2426">
        <v>4.5186499999999998E-2</v>
      </c>
      <c r="K2426">
        <v>0.13944300000000001</v>
      </c>
      <c r="L2426">
        <v>0.308392</v>
      </c>
      <c r="M2426">
        <v>0.52603599999999995</v>
      </c>
      <c r="N2426">
        <v>0.73426400000000003</v>
      </c>
      <c r="O2426">
        <v>0.88197599999999998</v>
      </c>
      <c r="P2426">
        <v>0.95832899999999999</v>
      </c>
      <c r="Q2426">
        <v>0.98764399999999997</v>
      </c>
      <c r="R2426">
        <v>0.99662799999999996</v>
      </c>
      <c r="S2426">
        <v>0.99904000000000004</v>
      </c>
      <c r="T2426">
        <v>0.99965599999999999</v>
      </c>
      <c r="U2426">
        <v>0.99981500000000001</v>
      </c>
      <c r="V2426">
        <v>0.99985800000000002</v>
      </c>
      <c r="W2426">
        <v>0.99987099999999995</v>
      </c>
      <c r="X2426">
        <v>0.99987400000000004</v>
      </c>
      <c r="Y2426">
        <v>0.99987599999999999</v>
      </c>
      <c r="Z2426">
        <v>0.99987599999999999</v>
      </c>
      <c r="AA2426">
        <v>0.99987599999999999</v>
      </c>
      <c r="AB2426">
        <v>0.99987599999999999</v>
      </c>
      <c r="AC2426">
        <v>0.99987599999999999</v>
      </c>
      <c r="AD2426">
        <v>0.99987599999999999</v>
      </c>
      <c r="AE2426">
        <v>0.99987599999999999</v>
      </c>
      <c r="AF2426">
        <v>0.99987599999999999</v>
      </c>
      <c r="AG2426">
        <v>0.99987599999999999</v>
      </c>
      <c r="AH2426">
        <v>0.99987599999999999</v>
      </c>
      <c r="AI2426">
        <v>0.99987599999999999</v>
      </c>
      <c r="AJ2426">
        <v>0.99987599999999999</v>
      </c>
      <c r="AK2426">
        <v>0.99987599999999999</v>
      </c>
      <c r="AL2426">
        <v>0.99987700000000002</v>
      </c>
    </row>
    <row r="2427" spans="1:38" x14ac:dyDescent="0.3">
      <c r="A2427" t="s">
        <v>810</v>
      </c>
      <c r="B2427">
        <v>6</v>
      </c>
      <c r="C2427">
        <v>2019</v>
      </c>
      <c r="D2427">
        <v>1</v>
      </c>
      <c r="E2427">
        <v>1</v>
      </c>
      <c r="F2427">
        <v>1</v>
      </c>
      <c r="G2427" t="s">
        <v>1819</v>
      </c>
      <c r="H2427">
        <v>1.8754E-2</v>
      </c>
      <c r="I2427">
        <v>7.7080899999999994E-2</v>
      </c>
      <c r="J2427">
        <v>0.18803</v>
      </c>
      <c r="K2427">
        <v>0.33777800000000002</v>
      </c>
      <c r="L2427">
        <v>0.52639899999999995</v>
      </c>
      <c r="M2427">
        <v>0.74613799999999997</v>
      </c>
      <c r="N2427">
        <v>0.98876200000000003</v>
      </c>
      <c r="O2427">
        <v>1.2482899999999999</v>
      </c>
      <c r="P2427">
        <v>1.5241400000000001</v>
      </c>
      <c r="Q2427">
        <v>1.8163100000000001</v>
      </c>
      <c r="R2427">
        <v>2.11965</v>
      </c>
      <c r="S2427">
        <v>2.4267599999999998</v>
      </c>
      <c r="T2427">
        <v>2.7316600000000002</v>
      </c>
      <c r="U2427">
        <v>3.0302899999999999</v>
      </c>
      <c r="V2427">
        <v>3.3198500000000002</v>
      </c>
      <c r="W2427">
        <v>3.59842</v>
      </c>
      <c r="X2427">
        <v>3.8646600000000002</v>
      </c>
      <c r="Y2427">
        <v>4.1177000000000001</v>
      </c>
      <c r="Z2427">
        <v>4.3570399999999996</v>
      </c>
      <c r="AA2427">
        <v>4.5824999999999996</v>
      </c>
      <c r="AB2427">
        <v>4.7940800000000001</v>
      </c>
      <c r="AC2427">
        <v>4.9919500000000001</v>
      </c>
      <c r="AD2427">
        <v>5.1763899999999996</v>
      </c>
      <c r="AE2427">
        <v>5.3477300000000003</v>
      </c>
      <c r="AF2427">
        <v>5.5063500000000003</v>
      </c>
      <c r="AG2427">
        <v>5.6526899999999998</v>
      </c>
      <c r="AH2427">
        <v>5.78721</v>
      </c>
      <c r="AI2427">
        <v>5.91045</v>
      </c>
      <c r="AJ2427">
        <v>6.0212300000000001</v>
      </c>
      <c r="AK2427">
        <v>6.1207500000000001</v>
      </c>
      <c r="AL2427">
        <v>6.3448200000000003</v>
      </c>
    </row>
    <row r="2428" spans="1:38" x14ac:dyDescent="0.3">
      <c r="A2428" t="s">
        <v>1238</v>
      </c>
      <c r="B2428">
        <v>1</v>
      </c>
      <c r="C2428">
        <v>2019</v>
      </c>
      <c r="D2428">
        <v>1</v>
      </c>
      <c r="E2428">
        <v>1</v>
      </c>
      <c r="F2428">
        <v>1</v>
      </c>
      <c r="G2428" t="s">
        <v>1820</v>
      </c>
      <c r="H2428">
        <v>0</v>
      </c>
      <c r="I2428" s="2">
        <v>6.4105199999999997E-5</v>
      </c>
      <c r="J2428">
        <v>2.0161799999999998E-3</v>
      </c>
      <c r="K2428">
        <v>1.70148E-2</v>
      </c>
      <c r="L2428">
        <v>8.6515300000000003E-2</v>
      </c>
      <c r="M2428">
        <v>0.32289400000000001</v>
      </c>
      <c r="N2428">
        <v>0.736209</v>
      </c>
      <c r="O2428">
        <v>1.12707</v>
      </c>
      <c r="P2428">
        <v>1.4112100000000001</v>
      </c>
      <c r="Q2428">
        <v>1.61199</v>
      </c>
      <c r="R2428">
        <v>1.7480100000000001</v>
      </c>
      <c r="S2428">
        <v>1.8285199999999999</v>
      </c>
      <c r="T2428">
        <v>1.8627199999999999</v>
      </c>
      <c r="U2428">
        <v>1.86076</v>
      </c>
      <c r="V2428">
        <v>1.8324499999999999</v>
      </c>
      <c r="W2428">
        <v>1.78634</v>
      </c>
      <c r="X2428">
        <v>1.7293000000000001</v>
      </c>
      <c r="Y2428">
        <v>1.66656</v>
      </c>
      <c r="Z2428">
        <v>1.6019000000000001</v>
      </c>
      <c r="AA2428">
        <v>1.53792</v>
      </c>
      <c r="AB2428">
        <v>1.4763299999999999</v>
      </c>
      <c r="AC2428">
        <v>1.4181900000000001</v>
      </c>
      <c r="AD2428">
        <v>1.3640699999999999</v>
      </c>
      <c r="AE2428">
        <v>1.3142199999999999</v>
      </c>
      <c r="AF2428">
        <v>1.26868</v>
      </c>
      <c r="AG2428">
        <v>1.2273400000000001</v>
      </c>
      <c r="AH2428">
        <v>1.19</v>
      </c>
      <c r="AI2428">
        <v>1.15642</v>
      </c>
      <c r="AJ2428">
        <v>1.1263399999999999</v>
      </c>
      <c r="AK2428">
        <v>1.09914</v>
      </c>
      <c r="AL2428">
        <v>1.0386899999999999</v>
      </c>
    </row>
    <row r="2429" spans="1:38" x14ac:dyDescent="0.3">
      <c r="A2429" t="s">
        <v>1239</v>
      </c>
      <c r="B2429">
        <v>1</v>
      </c>
      <c r="C2429">
        <v>2019</v>
      </c>
      <c r="D2429">
        <v>1</v>
      </c>
      <c r="E2429">
        <v>1</v>
      </c>
      <c r="F2429">
        <v>1</v>
      </c>
      <c r="G2429" t="s">
        <v>1821</v>
      </c>
      <c r="H2429">
        <v>0</v>
      </c>
      <c r="I2429" s="2">
        <v>1.28903E-6</v>
      </c>
      <c r="J2429">
        <v>2.8349700000000001E-4</v>
      </c>
      <c r="K2429">
        <v>7.2011200000000001E-3</v>
      </c>
      <c r="L2429">
        <v>5.7218900000000003E-2</v>
      </c>
      <c r="M2429">
        <v>0.27762799999999999</v>
      </c>
      <c r="N2429">
        <v>0.710561</v>
      </c>
      <c r="O2429">
        <v>1.11971</v>
      </c>
      <c r="P2429">
        <v>1.40957</v>
      </c>
      <c r="Q2429">
        <v>1.6115900000000001</v>
      </c>
      <c r="R2429">
        <v>1.7478899999999999</v>
      </c>
      <c r="S2429">
        <v>1.82847</v>
      </c>
      <c r="T2429">
        <v>1.8627</v>
      </c>
      <c r="U2429">
        <v>1.8607400000000001</v>
      </c>
      <c r="V2429">
        <v>1.8324400000000001</v>
      </c>
      <c r="W2429">
        <v>1.78633</v>
      </c>
      <c r="X2429">
        <v>1.7293000000000001</v>
      </c>
      <c r="Y2429">
        <v>1.66656</v>
      </c>
      <c r="Z2429">
        <v>1.6019000000000001</v>
      </c>
      <c r="AA2429">
        <v>1.53792</v>
      </c>
      <c r="AB2429">
        <v>1.4763299999999999</v>
      </c>
      <c r="AC2429">
        <v>1.4181900000000001</v>
      </c>
      <c r="AD2429">
        <v>1.3640699999999999</v>
      </c>
      <c r="AE2429">
        <v>1.3142199999999999</v>
      </c>
      <c r="AF2429">
        <v>1.26868</v>
      </c>
      <c r="AG2429">
        <v>1.2273400000000001</v>
      </c>
      <c r="AH2429">
        <v>1.19</v>
      </c>
      <c r="AI2429">
        <v>1.15642</v>
      </c>
      <c r="AJ2429">
        <v>1.1263399999999999</v>
      </c>
      <c r="AK2429">
        <v>1.09914</v>
      </c>
      <c r="AL2429">
        <v>1.0386899999999999</v>
      </c>
    </row>
    <row r="2430" spans="1:38" x14ac:dyDescent="0.3">
      <c r="A2430" t="s">
        <v>1240</v>
      </c>
      <c r="B2430">
        <v>1</v>
      </c>
      <c r="C2430">
        <v>2019</v>
      </c>
      <c r="D2430">
        <v>1</v>
      </c>
      <c r="E2430">
        <v>1</v>
      </c>
      <c r="F2430">
        <v>1</v>
      </c>
      <c r="G2430" t="s">
        <v>1822</v>
      </c>
      <c r="H2430">
        <v>0</v>
      </c>
      <c r="I2430">
        <v>6.6257200000000005E-4</v>
      </c>
      <c r="J2430">
        <v>9.6179100000000003E-3</v>
      </c>
      <c r="K2430">
        <v>4.7371200000000002E-2</v>
      </c>
      <c r="L2430">
        <v>0.15160599999999999</v>
      </c>
      <c r="M2430">
        <v>0.40155600000000002</v>
      </c>
      <c r="N2430">
        <v>0.724858</v>
      </c>
      <c r="O2430">
        <v>0.90832500000000005</v>
      </c>
      <c r="P2430">
        <v>0.94217499999999998</v>
      </c>
      <c r="Q2430">
        <v>0.90793299999999999</v>
      </c>
      <c r="R2430">
        <v>0.848916</v>
      </c>
      <c r="S2430">
        <v>0.781335</v>
      </c>
      <c r="T2430">
        <v>0.71257099999999995</v>
      </c>
      <c r="U2430">
        <v>0.64666599999999996</v>
      </c>
      <c r="V2430">
        <v>0.58578699999999995</v>
      </c>
      <c r="W2430">
        <v>0.53090400000000004</v>
      </c>
      <c r="X2430">
        <v>0.48222700000000002</v>
      </c>
      <c r="Y2430">
        <v>0.439527</v>
      </c>
      <c r="Z2430">
        <v>0.40233799999999997</v>
      </c>
      <c r="AA2430">
        <v>0.37009599999999998</v>
      </c>
      <c r="AB2430">
        <v>0.34222000000000002</v>
      </c>
      <c r="AC2430">
        <v>0.31815199999999999</v>
      </c>
      <c r="AD2430">
        <v>0.29738399999999998</v>
      </c>
      <c r="AE2430">
        <v>0.27946599999999999</v>
      </c>
      <c r="AF2430">
        <v>0.26400200000000001</v>
      </c>
      <c r="AG2430">
        <v>0.25065399999999999</v>
      </c>
      <c r="AH2430">
        <v>0.23913000000000001</v>
      </c>
      <c r="AI2430">
        <v>0.229181</v>
      </c>
      <c r="AJ2430">
        <v>0.21998699999999999</v>
      </c>
      <c r="AK2430">
        <v>0.21134500000000001</v>
      </c>
      <c r="AL2430">
        <v>0.19292000000000001</v>
      </c>
    </row>
    <row r="2431" spans="1:38" x14ac:dyDescent="0.3">
      <c r="A2431" t="s">
        <v>1241</v>
      </c>
      <c r="B2431">
        <v>1</v>
      </c>
      <c r="C2431">
        <v>2019</v>
      </c>
      <c r="D2431">
        <v>1</v>
      </c>
      <c r="E2431">
        <v>1</v>
      </c>
      <c r="F2431">
        <v>1</v>
      </c>
      <c r="G2431" t="s">
        <v>1823</v>
      </c>
      <c r="H2431">
        <v>0</v>
      </c>
      <c r="I2431" s="2">
        <v>9.0884400000000004E-6</v>
      </c>
      <c r="J2431">
        <v>1.0468000000000001E-3</v>
      </c>
      <c r="K2431">
        <v>1.754E-2</v>
      </c>
      <c r="L2431">
        <v>9.4604400000000005E-2</v>
      </c>
      <c r="M2431">
        <v>0.33148899999999998</v>
      </c>
      <c r="N2431">
        <v>0.68875600000000003</v>
      </c>
      <c r="O2431">
        <v>0.89873499999999995</v>
      </c>
      <c r="P2431">
        <v>0.94026100000000001</v>
      </c>
      <c r="Q2431">
        <v>0.90753700000000004</v>
      </c>
      <c r="R2431">
        <v>0.84881399999999996</v>
      </c>
      <c r="S2431">
        <v>0.78130100000000002</v>
      </c>
      <c r="T2431">
        <v>0.71255800000000002</v>
      </c>
      <c r="U2431">
        <v>0.64666000000000001</v>
      </c>
      <c r="V2431">
        <v>0.58578399999999997</v>
      </c>
      <c r="W2431">
        <v>0.53090199999999999</v>
      </c>
      <c r="X2431">
        <v>0.48222599999999999</v>
      </c>
      <c r="Y2431">
        <v>0.43952599999999997</v>
      </c>
      <c r="Z2431">
        <v>0.402337</v>
      </c>
      <c r="AA2431">
        <v>0.37009599999999998</v>
      </c>
      <c r="AB2431">
        <v>0.34222000000000002</v>
      </c>
      <c r="AC2431">
        <v>0.31815199999999999</v>
      </c>
      <c r="AD2431">
        <v>0.29738399999999998</v>
      </c>
      <c r="AE2431">
        <v>0.27946500000000002</v>
      </c>
      <c r="AF2431">
        <v>0.26400200000000001</v>
      </c>
      <c r="AG2431">
        <v>0.25065399999999999</v>
      </c>
      <c r="AH2431">
        <v>0.23913000000000001</v>
      </c>
      <c r="AI2431">
        <v>0.229181</v>
      </c>
      <c r="AJ2431">
        <v>0.21998699999999999</v>
      </c>
      <c r="AK2431">
        <v>0.21134500000000001</v>
      </c>
      <c r="AL2431">
        <v>0.19292000000000001</v>
      </c>
    </row>
    <row r="2432" spans="1:38" x14ac:dyDescent="0.3">
      <c r="A2432" t="s">
        <v>1242</v>
      </c>
      <c r="B2432">
        <v>1</v>
      </c>
      <c r="C2432">
        <v>2019</v>
      </c>
      <c r="D2432">
        <v>1</v>
      </c>
      <c r="E2432">
        <v>1</v>
      </c>
      <c r="F2432">
        <v>1</v>
      </c>
      <c r="G2432" t="s">
        <v>1824</v>
      </c>
      <c r="H2432">
        <v>0</v>
      </c>
      <c r="I2432">
        <v>6.6257200000000005E-4</v>
      </c>
      <c r="J2432">
        <v>9.6179100000000003E-3</v>
      </c>
      <c r="K2432">
        <v>4.7371200000000002E-2</v>
      </c>
      <c r="L2432">
        <v>0.15160599999999999</v>
      </c>
      <c r="M2432">
        <v>0.40155600000000002</v>
      </c>
      <c r="N2432">
        <v>0.724858</v>
      </c>
      <c r="O2432">
        <v>0.90832500000000005</v>
      </c>
      <c r="P2432">
        <v>0.94217499999999998</v>
      </c>
      <c r="Q2432">
        <v>0.90793299999999999</v>
      </c>
      <c r="R2432">
        <v>0.848916</v>
      </c>
      <c r="S2432">
        <v>0.781335</v>
      </c>
      <c r="T2432">
        <v>0.71257099999999995</v>
      </c>
      <c r="U2432">
        <v>0.64666599999999996</v>
      </c>
      <c r="V2432">
        <v>0.58578699999999995</v>
      </c>
      <c r="W2432">
        <v>0.53090400000000004</v>
      </c>
      <c r="X2432">
        <v>0.48222700000000002</v>
      </c>
      <c r="Y2432">
        <v>0.439527</v>
      </c>
      <c r="Z2432">
        <v>0.40233799999999997</v>
      </c>
      <c r="AA2432">
        <v>0.37009599999999998</v>
      </c>
      <c r="AB2432">
        <v>0.34222000000000002</v>
      </c>
      <c r="AC2432">
        <v>0.31815199999999999</v>
      </c>
      <c r="AD2432">
        <v>0.29738399999999998</v>
      </c>
      <c r="AE2432">
        <v>0.27946599999999999</v>
      </c>
      <c r="AF2432">
        <v>0.26400200000000001</v>
      </c>
      <c r="AG2432">
        <v>0.25065399999999999</v>
      </c>
      <c r="AH2432">
        <v>0.23913000000000001</v>
      </c>
      <c r="AI2432">
        <v>0.229181</v>
      </c>
      <c r="AJ2432">
        <v>0.21998699999999999</v>
      </c>
      <c r="AK2432">
        <v>0.21134500000000001</v>
      </c>
      <c r="AL2432">
        <v>0.19292000000000001</v>
      </c>
    </row>
    <row r="2433" spans="1:38" x14ac:dyDescent="0.3">
      <c r="A2433" t="s">
        <v>1243</v>
      </c>
      <c r="B2433">
        <v>1</v>
      </c>
      <c r="C2433">
        <v>2019</v>
      </c>
      <c r="D2433">
        <v>1</v>
      </c>
      <c r="E2433">
        <v>1</v>
      </c>
      <c r="F2433">
        <v>1</v>
      </c>
      <c r="G2433" t="s">
        <v>1825</v>
      </c>
      <c r="H2433">
        <v>0</v>
      </c>
      <c r="I2433" s="2">
        <v>6.4105199999999997E-5</v>
      </c>
      <c r="J2433">
        <v>2.0161799999999998E-3</v>
      </c>
      <c r="K2433">
        <v>1.70148E-2</v>
      </c>
      <c r="L2433">
        <v>8.6515300000000003E-2</v>
      </c>
      <c r="M2433">
        <v>0.32289400000000001</v>
      </c>
      <c r="N2433">
        <v>0.736209</v>
      </c>
      <c r="O2433">
        <v>1.12707</v>
      </c>
      <c r="P2433">
        <v>1.4112100000000001</v>
      </c>
      <c r="Q2433">
        <v>1.61199</v>
      </c>
      <c r="R2433">
        <v>1.7480100000000001</v>
      </c>
      <c r="S2433">
        <v>1.8285199999999999</v>
      </c>
      <c r="T2433">
        <v>1.8627199999999999</v>
      </c>
      <c r="U2433">
        <v>1.86076</v>
      </c>
      <c r="V2433">
        <v>1.8324499999999999</v>
      </c>
      <c r="W2433">
        <v>1.78634</v>
      </c>
      <c r="X2433">
        <v>1.7293000000000001</v>
      </c>
      <c r="Y2433">
        <v>1.66656</v>
      </c>
      <c r="Z2433">
        <v>1.6019000000000001</v>
      </c>
      <c r="AA2433">
        <v>1.53792</v>
      </c>
      <c r="AB2433">
        <v>1.4763299999999999</v>
      </c>
      <c r="AC2433">
        <v>1.4181900000000001</v>
      </c>
      <c r="AD2433">
        <v>1.3640699999999999</v>
      </c>
      <c r="AE2433">
        <v>1.3142199999999999</v>
      </c>
      <c r="AF2433">
        <v>1.26868</v>
      </c>
      <c r="AG2433">
        <v>1.2273400000000001</v>
      </c>
      <c r="AH2433">
        <v>1.19</v>
      </c>
      <c r="AI2433">
        <v>1.15642</v>
      </c>
      <c r="AJ2433">
        <v>1.1263399999999999</v>
      </c>
      <c r="AK2433">
        <v>1.09914</v>
      </c>
      <c r="AL2433">
        <v>1.0386899999999999</v>
      </c>
    </row>
    <row r="2434" spans="1:38" x14ac:dyDescent="0.3">
      <c r="A2434" t="s">
        <v>1238</v>
      </c>
      <c r="B2434">
        <v>2</v>
      </c>
      <c r="C2434">
        <v>2019</v>
      </c>
      <c r="D2434">
        <v>1</v>
      </c>
      <c r="E2434">
        <v>1</v>
      </c>
      <c r="F2434">
        <v>1</v>
      </c>
      <c r="G2434" t="s">
        <v>1826</v>
      </c>
      <c r="H2434">
        <v>0</v>
      </c>
      <c r="I2434" s="2">
        <v>1.90647E-7</v>
      </c>
      <c r="J2434" s="2">
        <v>3.3908000000000001E-5</v>
      </c>
      <c r="K2434">
        <v>1.7819800000000001E-3</v>
      </c>
      <c r="L2434">
        <v>3.3608699999999998E-2</v>
      </c>
      <c r="M2434">
        <v>0.24873600000000001</v>
      </c>
      <c r="N2434">
        <v>0.71003799999999995</v>
      </c>
      <c r="O2434">
        <v>1.1474800000000001</v>
      </c>
      <c r="P2434">
        <v>1.4915499999999999</v>
      </c>
      <c r="Q2434">
        <v>1.80555</v>
      </c>
      <c r="R2434">
        <v>2.1161300000000001</v>
      </c>
      <c r="S2434">
        <v>2.4256199999999999</v>
      </c>
      <c r="T2434">
        <v>2.73129</v>
      </c>
      <c r="U2434">
        <v>3.03016</v>
      </c>
      <c r="V2434">
        <v>3.3197999999999999</v>
      </c>
      <c r="W2434">
        <v>3.5983999999999998</v>
      </c>
      <c r="X2434">
        <v>3.8646500000000001</v>
      </c>
      <c r="Y2434">
        <v>4.1176899999999996</v>
      </c>
      <c r="Z2434">
        <v>4.3570399999999996</v>
      </c>
      <c r="AA2434">
        <v>4.5824999999999996</v>
      </c>
      <c r="AB2434">
        <v>4.7940699999999996</v>
      </c>
      <c r="AC2434">
        <v>4.9919500000000001</v>
      </c>
      <c r="AD2434">
        <v>5.1763899999999996</v>
      </c>
      <c r="AE2434">
        <v>5.3477199999999998</v>
      </c>
      <c r="AF2434">
        <v>5.5063500000000003</v>
      </c>
      <c r="AG2434">
        <v>5.6526899999999998</v>
      </c>
      <c r="AH2434">
        <v>5.78721</v>
      </c>
      <c r="AI2434">
        <v>5.91045</v>
      </c>
      <c r="AJ2434">
        <v>6.0212300000000001</v>
      </c>
      <c r="AK2434">
        <v>6.1207500000000001</v>
      </c>
      <c r="AL2434">
        <v>6.3448200000000003</v>
      </c>
    </row>
    <row r="2435" spans="1:38" x14ac:dyDescent="0.3">
      <c r="A2435" t="s">
        <v>1239</v>
      </c>
      <c r="B2435">
        <v>2</v>
      </c>
      <c r="C2435">
        <v>2019</v>
      </c>
      <c r="D2435">
        <v>1</v>
      </c>
      <c r="E2435">
        <v>1</v>
      </c>
      <c r="F2435">
        <v>1</v>
      </c>
      <c r="G2435" t="s">
        <v>1827</v>
      </c>
      <c r="H2435">
        <v>0</v>
      </c>
      <c r="I2435" s="2">
        <v>1.90647E-7</v>
      </c>
      <c r="J2435" s="2">
        <v>3.3908000000000001E-5</v>
      </c>
      <c r="K2435">
        <v>1.7819800000000001E-3</v>
      </c>
      <c r="L2435">
        <v>3.3608699999999998E-2</v>
      </c>
      <c r="M2435">
        <v>0.24873600000000001</v>
      </c>
      <c r="N2435">
        <v>0.71003799999999995</v>
      </c>
      <c r="O2435">
        <v>1.1474800000000001</v>
      </c>
      <c r="P2435">
        <v>1.4915499999999999</v>
      </c>
      <c r="Q2435">
        <v>1.80555</v>
      </c>
      <c r="R2435">
        <v>2.1161300000000001</v>
      </c>
      <c r="S2435">
        <v>2.4256199999999999</v>
      </c>
      <c r="T2435">
        <v>2.73129</v>
      </c>
      <c r="U2435">
        <v>3.03016</v>
      </c>
      <c r="V2435">
        <v>3.3197999999999999</v>
      </c>
      <c r="W2435">
        <v>3.5983999999999998</v>
      </c>
      <c r="X2435">
        <v>3.8646500000000001</v>
      </c>
      <c r="Y2435">
        <v>4.1176899999999996</v>
      </c>
      <c r="Z2435">
        <v>4.3570399999999996</v>
      </c>
      <c r="AA2435">
        <v>4.5824999999999996</v>
      </c>
      <c r="AB2435">
        <v>4.7940699999999996</v>
      </c>
      <c r="AC2435">
        <v>4.9919500000000001</v>
      </c>
      <c r="AD2435">
        <v>5.1763899999999996</v>
      </c>
      <c r="AE2435">
        <v>5.3477199999999998</v>
      </c>
      <c r="AF2435">
        <v>5.5063500000000003</v>
      </c>
      <c r="AG2435">
        <v>5.6526899999999998</v>
      </c>
      <c r="AH2435">
        <v>5.78721</v>
      </c>
      <c r="AI2435">
        <v>5.91045</v>
      </c>
      <c r="AJ2435">
        <v>6.0212300000000001</v>
      </c>
      <c r="AK2435">
        <v>6.1207500000000001</v>
      </c>
      <c r="AL2435">
        <v>6.3448200000000003</v>
      </c>
    </row>
    <row r="2436" spans="1:38" x14ac:dyDescent="0.3">
      <c r="A2436" t="s">
        <v>1240</v>
      </c>
      <c r="B2436">
        <v>2</v>
      </c>
      <c r="C2436">
        <v>2019</v>
      </c>
      <c r="D2436">
        <v>1</v>
      </c>
      <c r="E2436">
        <v>1</v>
      </c>
      <c r="F2436">
        <v>1</v>
      </c>
      <c r="G2436" t="s">
        <v>1828</v>
      </c>
      <c r="H2436">
        <v>0</v>
      </c>
      <c r="I2436" s="2">
        <v>1.57175E-6</v>
      </c>
      <c r="J2436">
        <v>1.20351E-4</v>
      </c>
      <c r="K2436">
        <v>3.7714100000000002E-3</v>
      </c>
      <c r="L2436">
        <v>4.9041000000000001E-2</v>
      </c>
      <c r="M2436">
        <v>0.28307599999999999</v>
      </c>
      <c r="N2436">
        <v>0.67968799999999996</v>
      </c>
      <c r="O2436">
        <v>0.91639599999999999</v>
      </c>
      <c r="P2436">
        <v>0.98451299999999997</v>
      </c>
      <c r="Q2436">
        <v>0.99749299999999996</v>
      </c>
      <c r="R2436">
        <v>0.99958400000000003</v>
      </c>
      <c r="S2436">
        <v>0.99992199999999998</v>
      </c>
      <c r="T2436">
        <v>0.99998200000000004</v>
      </c>
      <c r="U2436">
        <v>0.99999499999999997</v>
      </c>
      <c r="V2436">
        <v>0.99999800000000005</v>
      </c>
      <c r="W2436">
        <v>0.99999899999999997</v>
      </c>
      <c r="X2436">
        <v>1</v>
      </c>
      <c r="Y2436">
        <v>1</v>
      </c>
      <c r="Z2436">
        <v>1</v>
      </c>
      <c r="AA2436">
        <v>1</v>
      </c>
      <c r="AB2436">
        <v>1</v>
      </c>
      <c r="AC2436">
        <v>1</v>
      </c>
      <c r="AD2436">
        <v>1</v>
      </c>
      <c r="AE2436">
        <v>1</v>
      </c>
      <c r="AF2436">
        <v>1</v>
      </c>
      <c r="AG2436">
        <v>1</v>
      </c>
      <c r="AH2436">
        <v>1</v>
      </c>
      <c r="AI2436">
        <v>1</v>
      </c>
      <c r="AJ2436">
        <v>1</v>
      </c>
      <c r="AK2436">
        <v>1</v>
      </c>
      <c r="AL2436">
        <v>1</v>
      </c>
    </row>
    <row r="2437" spans="1:38" x14ac:dyDescent="0.3">
      <c r="A2437" t="s">
        <v>1241</v>
      </c>
      <c r="B2437">
        <v>2</v>
      </c>
      <c r="C2437">
        <v>2019</v>
      </c>
      <c r="D2437">
        <v>1</v>
      </c>
      <c r="E2437">
        <v>1</v>
      </c>
      <c r="F2437">
        <v>1</v>
      </c>
      <c r="G2437" t="s">
        <v>1829</v>
      </c>
      <c r="H2437">
        <v>0</v>
      </c>
      <c r="I2437" s="2">
        <v>1.57175E-6</v>
      </c>
      <c r="J2437">
        <v>1.20351E-4</v>
      </c>
      <c r="K2437">
        <v>3.7714100000000002E-3</v>
      </c>
      <c r="L2437">
        <v>4.9041000000000001E-2</v>
      </c>
      <c r="M2437">
        <v>0.28307599999999999</v>
      </c>
      <c r="N2437">
        <v>0.67968799999999996</v>
      </c>
      <c r="O2437">
        <v>0.91639599999999999</v>
      </c>
      <c r="P2437">
        <v>0.98451299999999997</v>
      </c>
      <c r="Q2437">
        <v>0.99749299999999996</v>
      </c>
      <c r="R2437">
        <v>0.99958400000000003</v>
      </c>
      <c r="S2437">
        <v>0.99992199999999998</v>
      </c>
      <c r="T2437">
        <v>0.99998200000000004</v>
      </c>
      <c r="U2437">
        <v>0.99999499999999997</v>
      </c>
      <c r="V2437">
        <v>0.99999800000000005</v>
      </c>
      <c r="W2437">
        <v>0.99999899999999997</v>
      </c>
      <c r="X2437">
        <v>1</v>
      </c>
      <c r="Y2437">
        <v>1</v>
      </c>
      <c r="Z2437">
        <v>1</v>
      </c>
      <c r="AA2437">
        <v>1</v>
      </c>
      <c r="AB2437">
        <v>1</v>
      </c>
      <c r="AC2437">
        <v>1</v>
      </c>
      <c r="AD2437">
        <v>1</v>
      </c>
      <c r="AE2437">
        <v>1</v>
      </c>
      <c r="AF2437">
        <v>1</v>
      </c>
      <c r="AG2437">
        <v>1</v>
      </c>
      <c r="AH2437">
        <v>1</v>
      </c>
      <c r="AI2437">
        <v>1</v>
      </c>
      <c r="AJ2437">
        <v>1</v>
      </c>
      <c r="AK2437">
        <v>1</v>
      </c>
      <c r="AL2437">
        <v>1</v>
      </c>
    </row>
    <row r="2438" spans="1:38" x14ac:dyDescent="0.3">
      <c r="A2438" t="s">
        <v>1242</v>
      </c>
      <c r="B2438">
        <v>2</v>
      </c>
      <c r="C2438">
        <v>2019</v>
      </c>
      <c r="D2438">
        <v>1</v>
      </c>
      <c r="E2438">
        <v>1</v>
      </c>
      <c r="F2438">
        <v>1</v>
      </c>
      <c r="G2438" t="s">
        <v>1830</v>
      </c>
      <c r="H2438">
        <v>0</v>
      </c>
      <c r="I2438" s="2">
        <v>1.57175E-6</v>
      </c>
      <c r="J2438">
        <v>1.20351E-4</v>
      </c>
      <c r="K2438">
        <v>3.7714100000000002E-3</v>
      </c>
      <c r="L2438">
        <v>4.9041000000000001E-2</v>
      </c>
      <c r="M2438">
        <v>0.28307599999999999</v>
      </c>
      <c r="N2438">
        <v>0.67968799999999996</v>
      </c>
      <c r="O2438">
        <v>0.91639599999999999</v>
      </c>
      <c r="P2438">
        <v>0.98451299999999997</v>
      </c>
      <c r="Q2438">
        <v>0.99749299999999996</v>
      </c>
      <c r="R2438">
        <v>0.99958400000000003</v>
      </c>
      <c r="S2438">
        <v>0.99992199999999998</v>
      </c>
      <c r="T2438">
        <v>0.99998200000000004</v>
      </c>
      <c r="U2438">
        <v>0.99999499999999997</v>
      </c>
      <c r="V2438">
        <v>0.99999800000000005</v>
      </c>
      <c r="W2438">
        <v>0.99999899999999997</v>
      </c>
      <c r="X2438">
        <v>1</v>
      </c>
      <c r="Y2438">
        <v>1</v>
      </c>
      <c r="Z2438">
        <v>1</v>
      </c>
      <c r="AA2438">
        <v>1</v>
      </c>
      <c r="AB2438">
        <v>1</v>
      </c>
      <c r="AC2438">
        <v>1</v>
      </c>
      <c r="AD2438">
        <v>1</v>
      </c>
      <c r="AE2438">
        <v>1</v>
      </c>
      <c r="AF2438">
        <v>1</v>
      </c>
      <c r="AG2438">
        <v>1</v>
      </c>
      <c r="AH2438">
        <v>1</v>
      </c>
      <c r="AI2438">
        <v>1</v>
      </c>
      <c r="AJ2438">
        <v>1</v>
      </c>
      <c r="AK2438">
        <v>1</v>
      </c>
      <c r="AL2438">
        <v>1</v>
      </c>
    </row>
    <row r="2439" spans="1:38" x14ac:dyDescent="0.3">
      <c r="A2439" t="s">
        <v>1243</v>
      </c>
      <c r="B2439">
        <v>2</v>
      </c>
      <c r="C2439">
        <v>2019</v>
      </c>
      <c r="D2439">
        <v>1</v>
      </c>
      <c r="E2439">
        <v>1</v>
      </c>
      <c r="F2439">
        <v>1</v>
      </c>
      <c r="G2439" t="s">
        <v>1831</v>
      </c>
      <c r="H2439">
        <v>0</v>
      </c>
      <c r="I2439" s="2">
        <v>1.90647E-7</v>
      </c>
      <c r="J2439" s="2">
        <v>3.3908000000000001E-5</v>
      </c>
      <c r="K2439">
        <v>1.7819800000000001E-3</v>
      </c>
      <c r="L2439">
        <v>3.3608699999999998E-2</v>
      </c>
      <c r="M2439">
        <v>0.24873600000000001</v>
      </c>
      <c r="N2439">
        <v>0.71003799999999995</v>
      </c>
      <c r="O2439">
        <v>1.1474800000000001</v>
      </c>
      <c r="P2439">
        <v>1.4915499999999999</v>
      </c>
      <c r="Q2439">
        <v>1.80555</v>
      </c>
      <c r="R2439">
        <v>2.1161300000000001</v>
      </c>
      <c r="S2439">
        <v>2.4256199999999999</v>
      </c>
      <c r="T2439">
        <v>2.73129</v>
      </c>
      <c r="U2439">
        <v>3.03016</v>
      </c>
      <c r="V2439">
        <v>3.3197999999999999</v>
      </c>
      <c r="W2439">
        <v>3.5983999999999998</v>
      </c>
      <c r="X2439">
        <v>3.8646500000000001</v>
      </c>
      <c r="Y2439">
        <v>4.1176899999999996</v>
      </c>
      <c r="Z2439">
        <v>4.3570399999999996</v>
      </c>
      <c r="AA2439">
        <v>4.5824999999999996</v>
      </c>
      <c r="AB2439">
        <v>4.7940699999999996</v>
      </c>
      <c r="AC2439">
        <v>4.9919500000000001</v>
      </c>
      <c r="AD2439">
        <v>5.1763899999999996</v>
      </c>
      <c r="AE2439">
        <v>5.3477199999999998</v>
      </c>
      <c r="AF2439">
        <v>5.5063500000000003</v>
      </c>
      <c r="AG2439">
        <v>5.6526899999999998</v>
      </c>
      <c r="AH2439">
        <v>5.78721</v>
      </c>
      <c r="AI2439">
        <v>5.91045</v>
      </c>
      <c r="AJ2439">
        <v>6.0212300000000001</v>
      </c>
      <c r="AK2439">
        <v>6.1207500000000001</v>
      </c>
      <c r="AL2439">
        <v>6.3448200000000003</v>
      </c>
    </row>
    <row r="2440" spans="1:38" x14ac:dyDescent="0.3">
      <c r="A2440" t="s">
        <v>1238</v>
      </c>
      <c r="B2440">
        <v>3</v>
      </c>
      <c r="C2440">
        <v>2019</v>
      </c>
      <c r="D2440">
        <v>1</v>
      </c>
      <c r="E2440">
        <v>1</v>
      </c>
      <c r="F2440">
        <v>1</v>
      </c>
      <c r="G2440" t="s">
        <v>1832</v>
      </c>
      <c r="H2440">
        <v>0</v>
      </c>
      <c r="I2440" s="2">
        <v>1.1809E-8</v>
      </c>
      <c r="J2440" s="2">
        <v>3.7739599999999999E-6</v>
      </c>
      <c r="K2440">
        <v>4.1985200000000002E-4</v>
      </c>
      <c r="L2440">
        <v>1.65854E-2</v>
      </c>
      <c r="M2440">
        <v>0.16797899999999999</v>
      </c>
      <c r="N2440">
        <v>0.57574899999999996</v>
      </c>
      <c r="O2440">
        <v>1.05498</v>
      </c>
      <c r="P2440">
        <v>1.4540599999999999</v>
      </c>
      <c r="Q2440">
        <v>1.79376</v>
      </c>
      <c r="R2440">
        <v>2.1126900000000002</v>
      </c>
      <c r="S2440">
        <v>2.4245999999999999</v>
      </c>
      <c r="T2440">
        <v>2.7309600000000001</v>
      </c>
      <c r="U2440">
        <v>3.0300400000000001</v>
      </c>
      <c r="V2440">
        <v>3.31976</v>
      </c>
      <c r="W2440">
        <v>3.5983800000000001</v>
      </c>
      <c r="X2440">
        <v>3.8646400000000001</v>
      </c>
      <c r="Y2440">
        <v>4.1176899999999996</v>
      </c>
      <c r="Z2440">
        <v>4.3570399999999996</v>
      </c>
      <c r="AA2440">
        <v>4.58249</v>
      </c>
      <c r="AB2440">
        <v>4.7940699999999996</v>
      </c>
      <c r="AC2440">
        <v>4.9919500000000001</v>
      </c>
      <c r="AD2440">
        <v>5.1763899999999996</v>
      </c>
      <c r="AE2440">
        <v>5.3477199999999998</v>
      </c>
      <c r="AF2440">
        <v>5.5063500000000003</v>
      </c>
      <c r="AG2440">
        <v>5.6526800000000001</v>
      </c>
      <c r="AH2440">
        <v>5.78721</v>
      </c>
      <c r="AI2440">
        <v>5.91045</v>
      </c>
      <c r="AJ2440">
        <v>6.0212300000000001</v>
      </c>
      <c r="AK2440">
        <v>6.1207500000000001</v>
      </c>
      <c r="AL2440">
        <v>6.3448200000000003</v>
      </c>
    </row>
    <row r="2441" spans="1:38" x14ac:dyDescent="0.3">
      <c r="A2441" t="s">
        <v>1239</v>
      </c>
      <c r="B2441">
        <v>3</v>
      </c>
      <c r="C2441">
        <v>2019</v>
      </c>
      <c r="D2441">
        <v>1</v>
      </c>
      <c r="E2441">
        <v>1</v>
      </c>
      <c r="F2441">
        <v>1</v>
      </c>
      <c r="G2441" t="s">
        <v>1833</v>
      </c>
      <c r="H2441">
        <v>0</v>
      </c>
      <c r="I2441" s="2">
        <v>1.1809E-8</v>
      </c>
      <c r="J2441" s="2">
        <v>3.7739599999999999E-6</v>
      </c>
      <c r="K2441">
        <v>4.1985200000000002E-4</v>
      </c>
      <c r="L2441">
        <v>1.65854E-2</v>
      </c>
      <c r="M2441">
        <v>0.16797899999999999</v>
      </c>
      <c r="N2441">
        <v>0.57574899999999996</v>
      </c>
      <c r="O2441">
        <v>1.05498</v>
      </c>
      <c r="P2441">
        <v>1.4540599999999999</v>
      </c>
      <c r="Q2441">
        <v>1.79376</v>
      </c>
      <c r="R2441">
        <v>2.1126900000000002</v>
      </c>
      <c r="S2441">
        <v>2.4245999999999999</v>
      </c>
      <c r="T2441">
        <v>2.7309600000000001</v>
      </c>
      <c r="U2441">
        <v>3.0300400000000001</v>
      </c>
      <c r="V2441">
        <v>3.31976</v>
      </c>
      <c r="W2441">
        <v>3.5983800000000001</v>
      </c>
      <c r="X2441">
        <v>3.8646400000000001</v>
      </c>
      <c r="Y2441">
        <v>4.1176899999999996</v>
      </c>
      <c r="Z2441">
        <v>4.3570399999999996</v>
      </c>
      <c r="AA2441">
        <v>4.58249</v>
      </c>
      <c r="AB2441">
        <v>4.7940699999999996</v>
      </c>
      <c r="AC2441">
        <v>4.9919500000000001</v>
      </c>
      <c r="AD2441">
        <v>5.1763899999999996</v>
      </c>
      <c r="AE2441">
        <v>5.3477199999999998</v>
      </c>
      <c r="AF2441">
        <v>5.5063500000000003</v>
      </c>
      <c r="AG2441">
        <v>5.6526800000000001</v>
      </c>
      <c r="AH2441">
        <v>5.78721</v>
      </c>
      <c r="AI2441">
        <v>5.91045</v>
      </c>
      <c r="AJ2441">
        <v>6.0212300000000001</v>
      </c>
      <c r="AK2441">
        <v>6.1207500000000001</v>
      </c>
      <c r="AL2441">
        <v>6.3448200000000003</v>
      </c>
    </row>
    <row r="2442" spans="1:38" x14ac:dyDescent="0.3">
      <c r="A2442" t="s">
        <v>1240</v>
      </c>
      <c r="B2442">
        <v>3</v>
      </c>
      <c r="C2442">
        <v>2019</v>
      </c>
      <c r="D2442">
        <v>1</v>
      </c>
      <c r="E2442">
        <v>1</v>
      </c>
      <c r="F2442">
        <v>1</v>
      </c>
      <c r="G2442" t="s">
        <v>1834</v>
      </c>
      <c r="H2442">
        <v>0</v>
      </c>
      <c r="I2442" s="2">
        <v>8.8442700000000004E-8</v>
      </c>
      <c r="J2442" s="2">
        <v>1.22943E-5</v>
      </c>
      <c r="K2442">
        <v>7.83664E-4</v>
      </c>
      <c r="L2442">
        <v>2.2161299999999998E-2</v>
      </c>
      <c r="M2442">
        <v>0.18355299999999999</v>
      </c>
      <c r="N2442">
        <v>0.53240299999999996</v>
      </c>
      <c r="O2442">
        <v>0.82188499999999998</v>
      </c>
      <c r="P2442">
        <v>0.94855699999999998</v>
      </c>
      <c r="Q2442">
        <v>0.98688699999999996</v>
      </c>
      <c r="R2442">
        <v>0.99668999999999996</v>
      </c>
      <c r="S2442">
        <v>0.99911000000000005</v>
      </c>
      <c r="T2442">
        <v>0.99973500000000004</v>
      </c>
      <c r="U2442">
        <v>0.99991099999999999</v>
      </c>
      <c r="V2442">
        <v>0.99996600000000002</v>
      </c>
      <c r="W2442">
        <v>0.99998500000000001</v>
      </c>
      <c r="X2442">
        <v>0.99999300000000002</v>
      </c>
      <c r="Y2442">
        <v>0.999996</v>
      </c>
      <c r="Z2442">
        <v>0.99999800000000005</v>
      </c>
      <c r="AA2442">
        <v>0.99999899999999997</v>
      </c>
      <c r="AB2442">
        <v>0.99999899999999997</v>
      </c>
      <c r="AC2442">
        <v>0.99999899999999997</v>
      </c>
      <c r="AD2442">
        <v>0.99999899999999997</v>
      </c>
      <c r="AE2442">
        <v>0.99999899999999997</v>
      </c>
      <c r="AF2442">
        <v>0.99999899999999997</v>
      </c>
      <c r="AG2442">
        <v>0.99999899999999997</v>
      </c>
      <c r="AH2442">
        <v>0.99999899999999997</v>
      </c>
      <c r="AI2442">
        <v>0.99999899999999997</v>
      </c>
      <c r="AJ2442">
        <v>0.99999899999999997</v>
      </c>
      <c r="AK2442">
        <v>1</v>
      </c>
      <c r="AL2442">
        <v>1</v>
      </c>
    </row>
    <row r="2443" spans="1:38" x14ac:dyDescent="0.3">
      <c r="A2443" t="s">
        <v>1241</v>
      </c>
      <c r="B2443">
        <v>3</v>
      </c>
      <c r="C2443">
        <v>2019</v>
      </c>
      <c r="D2443">
        <v>1</v>
      </c>
      <c r="E2443">
        <v>1</v>
      </c>
      <c r="F2443">
        <v>1</v>
      </c>
      <c r="G2443" t="s">
        <v>1835</v>
      </c>
      <c r="H2443">
        <v>0</v>
      </c>
      <c r="I2443" s="2">
        <v>8.8442700000000004E-8</v>
      </c>
      <c r="J2443" s="2">
        <v>1.22943E-5</v>
      </c>
      <c r="K2443">
        <v>7.83664E-4</v>
      </c>
      <c r="L2443">
        <v>2.2161299999999998E-2</v>
      </c>
      <c r="M2443">
        <v>0.18355299999999999</v>
      </c>
      <c r="N2443">
        <v>0.53240299999999996</v>
      </c>
      <c r="O2443">
        <v>0.82188499999999998</v>
      </c>
      <c r="P2443">
        <v>0.94855699999999998</v>
      </c>
      <c r="Q2443">
        <v>0.98688699999999996</v>
      </c>
      <c r="R2443">
        <v>0.99668999999999996</v>
      </c>
      <c r="S2443">
        <v>0.99911000000000005</v>
      </c>
      <c r="T2443">
        <v>0.99973500000000004</v>
      </c>
      <c r="U2443">
        <v>0.99991099999999999</v>
      </c>
      <c r="V2443">
        <v>0.99996600000000002</v>
      </c>
      <c r="W2443">
        <v>0.99998500000000001</v>
      </c>
      <c r="X2443">
        <v>0.99999300000000002</v>
      </c>
      <c r="Y2443">
        <v>0.999996</v>
      </c>
      <c r="Z2443">
        <v>0.99999800000000005</v>
      </c>
      <c r="AA2443">
        <v>0.99999899999999997</v>
      </c>
      <c r="AB2443">
        <v>0.99999899999999997</v>
      </c>
      <c r="AC2443">
        <v>0.99999899999999997</v>
      </c>
      <c r="AD2443">
        <v>0.99999899999999997</v>
      </c>
      <c r="AE2443">
        <v>0.99999899999999997</v>
      </c>
      <c r="AF2443">
        <v>0.99999899999999997</v>
      </c>
      <c r="AG2443">
        <v>0.99999899999999997</v>
      </c>
      <c r="AH2443">
        <v>0.99999899999999997</v>
      </c>
      <c r="AI2443">
        <v>0.99999899999999997</v>
      </c>
      <c r="AJ2443">
        <v>0.99999899999999997</v>
      </c>
      <c r="AK2443">
        <v>1</v>
      </c>
      <c r="AL2443">
        <v>1</v>
      </c>
    </row>
    <row r="2444" spans="1:38" x14ac:dyDescent="0.3">
      <c r="A2444" t="s">
        <v>1242</v>
      </c>
      <c r="B2444">
        <v>3</v>
      </c>
      <c r="C2444">
        <v>2019</v>
      </c>
      <c r="D2444">
        <v>1</v>
      </c>
      <c r="E2444">
        <v>1</v>
      </c>
      <c r="F2444">
        <v>1</v>
      </c>
      <c r="G2444" t="s">
        <v>1836</v>
      </c>
      <c r="H2444">
        <v>0</v>
      </c>
      <c r="I2444" s="2">
        <v>8.8442700000000004E-8</v>
      </c>
      <c r="J2444" s="2">
        <v>1.22943E-5</v>
      </c>
      <c r="K2444">
        <v>7.83664E-4</v>
      </c>
      <c r="L2444">
        <v>2.2161299999999998E-2</v>
      </c>
      <c r="M2444">
        <v>0.18355299999999999</v>
      </c>
      <c r="N2444">
        <v>0.53240299999999996</v>
      </c>
      <c r="O2444">
        <v>0.82188499999999998</v>
      </c>
      <c r="P2444">
        <v>0.94855699999999998</v>
      </c>
      <c r="Q2444">
        <v>0.98688699999999996</v>
      </c>
      <c r="R2444">
        <v>0.99668999999999996</v>
      </c>
      <c r="S2444">
        <v>0.99911000000000005</v>
      </c>
      <c r="T2444">
        <v>0.99973500000000004</v>
      </c>
      <c r="U2444">
        <v>0.99991099999999999</v>
      </c>
      <c r="V2444">
        <v>0.99996600000000002</v>
      </c>
      <c r="W2444">
        <v>0.99998500000000001</v>
      </c>
      <c r="X2444">
        <v>0.99999300000000002</v>
      </c>
      <c r="Y2444">
        <v>0.999996</v>
      </c>
      <c r="Z2444">
        <v>0.99999800000000005</v>
      </c>
      <c r="AA2444">
        <v>0.99999899999999997</v>
      </c>
      <c r="AB2444">
        <v>0.99999899999999997</v>
      </c>
      <c r="AC2444">
        <v>0.99999899999999997</v>
      </c>
      <c r="AD2444">
        <v>0.99999899999999997</v>
      </c>
      <c r="AE2444">
        <v>0.99999899999999997</v>
      </c>
      <c r="AF2444">
        <v>0.99999899999999997</v>
      </c>
      <c r="AG2444">
        <v>0.99999899999999997</v>
      </c>
      <c r="AH2444">
        <v>0.99999899999999997</v>
      </c>
      <c r="AI2444">
        <v>0.99999899999999997</v>
      </c>
      <c r="AJ2444">
        <v>0.99999899999999997</v>
      </c>
      <c r="AK2444">
        <v>1</v>
      </c>
      <c r="AL2444">
        <v>1</v>
      </c>
    </row>
    <row r="2445" spans="1:38" x14ac:dyDescent="0.3">
      <c r="A2445" t="s">
        <v>1243</v>
      </c>
      <c r="B2445">
        <v>3</v>
      </c>
      <c r="C2445">
        <v>2019</v>
      </c>
      <c r="D2445">
        <v>1</v>
      </c>
      <c r="E2445">
        <v>1</v>
      </c>
      <c r="F2445">
        <v>1</v>
      </c>
      <c r="G2445" t="s">
        <v>1837</v>
      </c>
      <c r="H2445">
        <v>0</v>
      </c>
      <c r="I2445" s="2">
        <v>1.1809E-8</v>
      </c>
      <c r="J2445" s="2">
        <v>3.7739599999999999E-6</v>
      </c>
      <c r="K2445">
        <v>4.1985200000000002E-4</v>
      </c>
      <c r="L2445">
        <v>1.65854E-2</v>
      </c>
      <c r="M2445">
        <v>0.16797899999999999</v>
      </c>
      <c r="N2445">
        <v>0.57574899999999996</v>
      </c>
      <c r="O2445">
        <v>1.05498</v>
      </c>
      <c r="P2445">
        <v>1.4540599999999999</v>
      </c>
      <c r="Q2445">
        <v>1.79376</v>
      </c>
      <c r="R2445">
        <v>2.1126900000000002</v>
      </c>
      <c r="S2445">
        <v>2.4245999999999999</v>
      </c>
      <c r="T2445">
        <v>2.7309600000000001</v>
      </c>
      <c r="U2445">
        <v>3.0300400000000001</v>
      </c>
      <c r="V2445">
        <v>3.31976</v>
      </c>
      <c r="W2445">
        <v>3.5983800000000001</v>
      </c>
      <c r="X2445">
        <v>3.8646400000000001</v>
      </c>
      <c r="Y2445">
        <v>4.1176899999999996</v>
      </c>
      <c r="Z2445">
        <v>4.3570399999999996</v>
      </c>
      <c r="AA2445">
        <v>4.58249</v>
      </c>
      <c r="AB2445">
        <v>4.7940699999999996</v>
      </c>
      <c r="AC2445">
        <v>4.9919500000000001</v>
      </c>
      <c r="AD2445">
        <v>5.1763899999999996</v>
      </c>
      <c r="AE2445">
        <v>5.3477199999999998</v>
      </c>
      <c r="AF2445">
        <v>5.5063500000000003</v>
      </c>
      <c r="AG2445">
        <v>5.6526800000000001</v>
      </c>
      <c r="AH2445">
        <v>5.78721</v>
      </c>
      <c r="AI2445">
        <v>5.91045</v>
      </c>
      <c r="AJ2445">
        <v>6.0212300000000001</v>
      </c>
      <c r="AK2445">
        <v>6.1207500000000001</v>
      </c>
      <c r="AL2445">
        <v>6.3448200000000003</v>
      </c>
    </row>
    <row r="2446" spans="1:38" x14ac:dyDescent="0.3">
      <c r="A2446" t="s">
        <v>1238</v>
      </c>
      <c r="B2446">
        <v>4</v>
      </c>
      <c r="C2446">
        <v>2019</v>
      </c>
      <c r="D2446">
        <v>1</v>
      </c>
      <c r="E2446">
        <v>1</v>
      </c>
      <c r="F2446">
        <v>1</v>
      </c>
      <c r="G2446" t="s">
        <v>1838</v>
      </c>
      <c r="H2446">
        <v>0</v>
      </c>
      <c r="I2446">
        <v>2.9101700000000002E-4</v>
      </c>
      <c r="J2446">
        <v>5.6393099999999998E-3</v>
      </c>
      <c r="K2446">
        <v>4.7098399999999999E-2</v>
      </c>
      <c r="L2446">
        <v>0.20005700000000001</v>
      </c>
      <c r="M2446">
        <v>0.48848200000000003</v>
      </c>
      <c r="N2446">
        <v>0.82149300000000003</v>
      </c>
      <c r="O2446">
        <v>1.1412899999999999</v>
      </c>
      <c r="P2446">
        <v>1.4553400000000001</v>
      </c>
      <c r="Q2446">
        <v>1.76725</v>
      </c>
      <c r="R2446">
        <v>2.0718700000000001</v>
      </c>
      <c r="S2446">
        <v>2.3654899999999999</v>
      </c>
      <c r="T2446">
        <v>2.6465299999999998</v>
      </c>
      <c r="U2446">
        <v>2.91405</v>
      </c>
      <c r="V2446">
        <v>3.1672500000000001</v>
      </c>
      <c r="W2446">
        <v>3.4055300000000002</v>
      </c>
      <c r="X2446">
        <v>3.62859</v>
      </c>
      <c r="Y2446">
        <v>3.83643</v>
      </c>
      <c r="Z2446">
        <v>4.02935</v>
      </c>
      <c r="AA2446">
        <v>4.2078100000000003</v>
      </c>
      <c r="AB2446">
        <v>4.3724299999999996</v>
      </c>
      <c r="AC2446">
        <v>4.5238899999999997</v>
      </c>
      <c r="AD2446">
        <v>4.6629100000000001</v>
      </c>
      <c r="AE2446">
        <v>4.7901899999999999</v>
      </c>
      <c r="AF2446">
        <v>4.9064399999999999</v>
      </c>
      <c r="AG2446">
        <v>5.0123499999999996</v>
      </c>
      <c r="AH2446">
        <v>5.1085900000000004</v>
      </c>
      <c r="AI2446">
        <v>5.1958099999999998</v>
      </c>
      <c r="AJ2446">
        <v>5.2745199999999999</v>
      </c>
      <c r="AK2446">
        <v>5.3457699999999999</v>
      </c>
      <c r="AL2446">
        <v>5.5046499999999998</v>
      </c>
    </row>
    <row r="2447" spans="1:38" x14ac:dyDescent="0.3">
      <c r="A2447" t="s">
        <v>1239</v>
      </c>
      <c r="B2447">
        <v>4</v>
      </c>
      <c r="C2447">
        <v>2019</v>
      </c>
      <c r="D2447">
        <v>1</v>
      </c>
      <c r="E2447">
        <v>1</v>
      </c>
      <c r="F2447">
        <v>1</v>
      </c>
      <c r="G2447" t="s">
        <v>1839</v>
      </c>
      <c r="H2447">
        <v>0</v>
      </c>
      <c r="I2447" s="2">
        <v>1.07893E-8</v>
      </c>
      <c r="J2447" s="2">
        <v>1.1899099999999999E-5</v>
      </c>
      <c r="K2447">
        <v>1.83892E-3</v>
      </c>
      <c r="L2447">
        <v>4.3828800000000001E-2</v>
      </c>
      <c r="M2447">
        <v>0.258691</v>
      </c>
      <c r="N2447">
        <v>0.65458899999999998</v>
      </c>
      <c r="O2447">
        <v>1.0657399999999999</v>
      </c>
      <c r="P2447">
        <v>1.4285699999999999</v>
      </c>
      <c r="Q2447">
        <v>1.75848</v>
      </c>
      <c r="R2447">
        <v>2.06894</v>
      </c>
      <c r="S2447">
        <v>2.3644400000000001</v>
      </c>
      <c r="T2447">
        <v>2.6461100000000002</v>
      </c>
      <c r="U2447">
        <v>2.9138700000000002</v>
      </c>
      <c r="V2447">
        <v>3.16717</v>
      </c>
      <c r="W2447">
        <v>3.4054899999999999</v>
      </c>
      <c r="X2447">
        <v>3.6285599999999998</v>
      </c>
      <c r="Y2447">
        <v>3.8364199999999999</v>
      </c>
      <c r="Z2447">
        <v>4.0293400000000004</v>
      </c>
      <c r="AA2447">
        <v>4.2078100000000003</v>
      </c>
      <c r="AB2447">
        <v>4.3724299999999996</v>
      </c>
      <c r="AC2447">
        <v>4.5238899999999997</v>
      </c>
      <c r="AD2447">
        <v>4.6629100000000001</v>
      </c>
      <c r="AE2447">
        <v>4.7901899999999999</v>
      </c>
      <c r="AF2447">
        <v>4.9064399999999999</v>
      </c>
      <c r="AG2447">
        <v>5.0123499999999996</v>
      </c>
      <c r="AH2447">
        <v>5.1085900000000004</v>
      </c>
      <c r="AI2447">
        <v>5.1958099999999998</v>
      </c>
      <c r="AJ2447">
        <v>5.2745199999999999</v>
      </c>
      <c r="AK2447">
        <v>5.3457699999999999</v>
      </c>
      <c r="AL2447">
        <v>5.5046499999999998</v>
      </c>
    </row>
    <row r="2448" spans="1:38" x14ac:dyDescent="0.3">
      <c r="A2448" t="s">
        <v>1240</v>
      </c>
      <c r="B2448">
        <v>4</v>
      </c>
      <c r="C2448">
        <v>2019</v>
      </c>
      <c r="D2448">
        <v>1</v>
      </c>
      <c r="E2448">
        <v>1</v>
      </c>
      <c r="F2448">
        <v>1</v>
      </c>
      <c r="G2448" t="s">
        <v>1840</v>
      </c>
      <c r="H2448">
        <v>0</v>
      </c>
      <c r="I2448">
        <v>3.7654699999999999E-3</v>
      </c>
      <c r="J2448">
        <v>2.7674199999999999E-2</v>
      </c>
      <c r="K2448">
        <v>0.13109399999999999</v>
      </c>
      <c r="L2448">
        <v>0.37102499999999999</v>
      </c>
      <c r="M2448">
        <v>0.66043700000000005</v>
      </c>
      <c r="N2448">
        <v>0.85043100000000005</v>
      </c>
      <c r="O2448">
        <v>0.93079199999999995</v>
      </c>
      <c r="P2448">
        <v>0.96226</v>
      </c>
      <c r="Q2448">
        <v>0.97538800000000003</v>
      </c>
      <c r="R2448">
        <v>0.97891899999999998</v>
      </c>
      <c r="S2448">
        <v>0.97678900000000002</v>
      </c>
      <c r="T2448">
        <v>0.97167000000000003</v>
      </c>
      <c r="U2448">
        <v>0.96518300000000001</v>
      </c>
      <c r="V2448">
        <v>0.95817799999999997</v>
      </c>
      <c r="W2448">
        <v>0.95108099999999995</v>
      </c>
      <c r="X2448">
        <v>0.94410899999999998</v>
      </c>
      <c r="Y2448">
        <v>0.93737899999999996</v>
      </c>
      <c r="Z2448">
        <v>0.93095700000000003</v>
      </c>
      <c r="AA2448">
        <v>0.92488099999999995</v>
      </c>
      <c r="AB2448">
        <v>0.91916900000000001</v>
      </c>
      <c r="AC2448">
        <v>0.91382699999999994</v>
      </c>
      <c r="AD2448">
        <v>0.90885400000000005</v>
      </c>
      <c r="AE2448">
        <v>0.90424400000000005</v>
      </c>
      <c r="AF2448">
        <v>0.89998699999999998</v>
      </c>
      <c r="AG2448">
        <v>0.89607099999999995</v>
      </c>
      <c r="AH2448">
        <v>0.89248300000000003</v>
      </c>
      <c r="AI2448">
        <v>0.88920500000000002</v>
      </c>
      <c r="AJ2448">
        <v>0.88625900000000002</v>
      </c>
      <c r="AK2448">
        <v>0.88360899999999998</v>
      </c>
      <c r="AL2448">
        <v>0.87765700000000002</v>
      </c>
    </row>
    <row r="2449" spans="1:38" x14ac:dyDescent="0.3">
      <c r="A2449" t="s">
        <v>1241</v>
      </c>
      <c r="B2449">
        <v>4</v>
      </c>
      <c r="C2449">
        <v>2019</v>
      </c>
      <c r="D2449">
        <v>1</v>
      </c>
      <c r="E2449">
        <v>1</v>
      </c>
      <c r="F2449">
        <v>1</v>
      </c>
      <c r="G2449" t="s">
        <v>1841</v>
      </c>
      <c r="H2449">
        <v>0</v>
      </c>
      <c r="I2449" s="2">
        <v>6.2046199999999996E-8</v>
      </c>
      <c r="J2449" s="2">
        <v>3.4137899999999997E-5</v>
      </c>
      <c r="K2449">
        <v>3.48504E-3</v>
      </c>
      <c r="L2449">
        <v>6.4525899999999997E-2</v>
      </c>
      <c r="M2449">
        <v>0.30712899999999999</v>
      </c>
      <c r="N2449">
        <v>0.63481200000000004</v>
      </c>
      <c r="O2449">
        <v>0.84598399999999996</v>
      </c>
      <c r="P2449">
        <v>0.93578799999999995</v>
      </c>
      <c r="Q2449">
        <v>0.967692</v>
      </c>
      <c r="R2449">
        <v>0.97661699999999996</v>
      </c>
      <c r="S2449">
        <v>0.97604400000000002</v>
      </c>
      <c r="T2449">
        <v>0.97140300000000002</v>
      </c>
      <c r="U2449">
        <v>0.96507600000000004</v>
      </c>
      <c r="V2449">
        <v>0.95813099999999995</v>
      </c>
      <c r="W2449">
        <v>0.95105799999999996</v>
      </c>
      <c r="X2449">
        <v>0.94409600000000005</v>
      </c>
      <c r="Y2449">
        <v>0.93737199999999998</v>
      </c>
      <c r="Z2449">
        <v>0.93095300000000003</v>
      </c>
      <c r="AA2449">
        <v>0.92487799999999998</v>
      </c>
      <c r="AB2449">
        <v>0.91916699999999996</v>
      </c>
      <c r="AC2449">
        <v>0.913825</v>
      </c>
      <c r="AD2449">
        <v>0.90885300000000002</v>
      </c>
      <c r="AE2449">
        <v>0.90424300000000002</v>
      </c>
      <c r="AF2449">
        <v>0.89998599999999995</v>
      </c>
      <c r="AG2449">
        <v>0.89607000000000003</v>
      </c>
      <c r="AH2449">
        <v>0.892482</v>
      </c>
      <c r="AI2449">
        <v>0.88920399999999999</v>
      </c>
      <c r="AJ2449">
        <v>0.88625799999999999</v>
      </c>
      <c r="AK2449">
        <v>0.88360899999999998</v>
      </c>
      <c r="AL2449">
        <v>0.87765700000000002</v>
      </c>
    </row>
    <row r="2450" spans="1:38" x14ac:dyDescent="0.3">
      <c r="A2450" t="s">
        <v>1242</v>
      </c>
      <c r="B2450">
        <v>4</v>
      </c>
      <c r="C2450">
        <v>2019</v>
      </c>
      <c r="D2450">
        <v>1</v>
      </c>
      <c r="E2450">
        <v>1</v>
      </c>
      <c r="F2450">
        <v>1</v>
      </c>
      <c r="G2450" t="s">
        <v>1842</v>
      </c>
      <c r="H2450">
        <v>0</v>
      </c>
      <c r="I2450">
        <v>3.7654699999999999E-3</v>
      </c>
      <c r="J2450">
        <v>2.7674199999999999E-2</v>
      </c>
      <c r="K2450">
        <v>0.13109399999999999</v>
      </c>
      <c r="L2450">
        <v>0.37102499999999999</v>
      </c>
      <c r="M2450">
        <v>0.66043700000000005</v>
      </c>
      <c r="N2450">
        <v>0.85043100000000005</v>
      </c>
      <c r="O2450">
        <v>0.93079199999999995</v>
      </c>
      <c r="P2450">
        <v>0.96226</v>
      </c>
      <c r="Q2450">
        <v>0.97538800000000003</v>
      </c>
      <c r="R2450">
        <v>0.97891899999999998</v>
      </c>
      <c r="S2450">
        <v>0.97678900000000002</v>
      </c>
      <c r="T2450">
        <v>0.97167000000000003</v>
      </c>
      <c r="U2450">
        <v>0.96518300000000001</v>
      </c>
      <c r="V2450">
        <v>0.95817799999999997</v>
      </c>
      <c r="W2450">
        <v>0.95108099999999995</v>
      </c>
      <c r="X2450">
        <v>0.94410899999999998</v>
      </c>
      <c r="Y2450">
        <v>0.93737899999999996</v>
      </c>
      <c r="Z2450">
        <v>0.93095700000000003</v>
      </c>
      <c r="AA2450">
        <v>0.92488099999999995</v>
      </c>
      <c r="AB2450">
        <v>0.91916900000000001</v>
      </c>
      <c r="AC2450">
        <v>0.91382699999999994</v>
      </c>
      <c r="AD2450">
        <v>0.90885400000000005</v>
      </c>
      <c r="AE2450">
        <v>0.90424400000000005</v>
      </c>
      <c r="AF2450">
        <v>0.89998699999999998</v>
      </c>
      <c r="AG2450">
        <v>0.89607099999999995</v>
      </c>
      <c r="AH2450">
        <v>0.89248300000000003</v>
      </c>
      <c r="AI2450">
        <v>0.88920500000000002</v>
      </c>
      <c r="AJ2450">
        <v>0.88625900000000002</v>
      </c>
      <c r="AK2450">
        <v>0.88360899999999998</v>
      </c>
      <c r="AL2450">
        <v>0.87765700000000002</v>
      </c>
    </row>
    <row r="2451" spans="1:38" x14ac:dyDescent="0.3">
      <c r="A2451" t="s">
        <v>1243</v>
      </c>
      <c r="B2451">
        <v>4</v>
      </c>
      <c r="C2451">
        <v>2019</v>
      </c>
      <c r="D2451">
        <v>1</v>
      </c>
      <c r="E2451">
        <v>1</v>
      </c>
      <c r="F2451">
        <v>1</v>
      </c>
      <c r="G2451" t="s">
        <v>1843</v>
      </c>
      <c r="H2451">
        <v>0</v>
      </c>
      <c r="I2451">
        <v>2.9101700000000002E-4</v>
      </c>
      <c r="J2451">
        <v>5.6393099999999998E-3</v>
      </c>
      <c r="K2451">
        <v>4.7098399999999999E-2</v>
      </c>
      <c r="L2451">
        <v>0.20005700000000001</v>
      </c>
      <c r="M2451">
        <v>0.48848200000000003</v>
      </c>
      <c r="N2451">
        <v>0.82149300000000003</v>
      </c>
      <c r="O2451">
        <v>1.1412899999999999</v>
      </c>
      <c r="P2451">
        <v>1.4553400000000001</v>
      </c>
      <c r="Q2451">
        <v>1.76725</v>
      </c>
      <c r="R2451">
        <v>2.0718700000000001</v>
      </c>
      <c r="S2451">
        <v>2.3654899999999999</v>
      </c>
      <c r="T2451">
        <v>2.6465299999999998</v>
      </c>
      <c r="U2451">
        <v>2.91405</v>
      </c>
      <c r="V2451">
        <v>3.1672500000000001</v>
      </c>
      <c r="W2451">
        <v>3.4055300000000002</v>
      </c>
      <c r="X2451">
        <v>3.62859</v>
      </c>
      <c r="Y2451">
        <v>3.83643</v>
      </c>
      <c r="Z2451">
        <v>4.02935</v>
      </c>
      <c r="AA2451">
        <v>4.2078100000000003</v>
      </c>
      <c r="AB2451">
        <v>4.3724299999999996</v>
      </c>
      <c r="AC2451">
        <v>4.5238899999999997</v>
      </c>
      <c r="AD2451">
        <v>4.6629100000000001</v>
      </c>
      <c r="AE2451">
        <v>4.7901899999999999</v>
      </c>
      <c r="AF2451">
        <v>4.9064399999999999</v>
      </c>
      <c r="AG2451">
        <v>5.0123499999999996</v>
      </c>
      <c r="AH2451">
        <v>5.1085900000000004</v>
      </c>
      <c r="AI2451">
        <v>5.1958099999999998</v>
      </c>
      <c r="AJ2451">
        <v>5.2745199999999999</v>
      </c>
      <c r="AK2451">
        <v>5.3457699999999999</v>
      </c>
      <c r="AL2451">
        <v>5.5046499999999998</v>
      </c>
    </row>
    <row r="2452" spans="1:38" x14ac:dyDescent="0.3">
      <c r="A2452" t="s">
        <v>1238</v>
      </c>
      <c r="B2452">
        <v>5</v>
      </c>
      <c r="C2452">
        <v>2019</v>
      </c>
      <c r="D2452">
        <v>1</v>
      </c>
      <c r="E2452">
        <v>1</v>
      </c>
      <c r="F2452">
        <v>1</v>
      </c>
      <c r="G2452" t="s">
        <v>1844</v>
      </c>
      <c r="H2452">
        <v>0</v>
      </c>
      <c r="I2452">
        <v>2.9101700000000002E-4</v>
      </c>
      <c r="J2452">
        <v>5.6393099999999998E-3</v>
      </c>
      <c r="K2452">
        <v>4.7098399999999999E-2</v>
      </c>
      <c r="L2452">
        <v>0.20005700000000001</v>
      </c>
      <c r="M2452">
        <v>0.48848200000000003</v>
      </c>
      <c r="N2452">
        <v>0.82149300000000003</v>
      </c>
      <c r="O2452">
        <v>1.1412899999999999</v>
      </c>
      <c r="P2452">
        <v>1.4553400000000001</v>
      </c>
      <c r="Q2452">
        <v>1.76725</v>
      </c>
      <c r="R2452">
        <v>2.0718700000000001</v>
      </c>
      <c r="S2452">
        <v>2.3654899999999999</v>
      </c>
      <c r="T2452">
        <v>2.6465299999999998</v>
      </c>
      <c r="U2452">
        <v>2.91405</v>
      </c>
      <c r="V2452">
        <v>3.1672500000000001</v>
      </c>
      <c r="W2452">
        <v>3.4055300000000002</v>
      </c>
      <c r="X2452">
        <v>3.62859</v>
      </c>
      <c r="Y2452">
        <v>3.83643</v>
      </c>
      <c r="Z2452">
        <v>4.02935</v>
      </c>
      <c r="AA2452">
        <v>4.2078100000000003</v>
      </c>
      <c r="AB2452">
        <v>4.3724299999999996</v>
      </c>
      <c r="AC2452">
        <v>4.5238899999999997</v>
      </c>
      <c r="AD2452">
        <v>4.6629100000000001</v>
      </c>
      <c r="AE2452">
        <v>4.7901899999999999</v>
      </c>
      <c r="AF2452">
        <v>4.9064399999999999</v>
      </c>
      <c r="AG2452">
        <v>5.0123499999999996</v>
      </c>
      <c r="AH2452">
        <v>5.1085900000000004</v>
      </c>
      <c r="AI2452">
        <v>5.1958099999999998</v>
      </c>
      <c r="AJ2452">
        <v>5.2745199999999999</v>
      </c>
      <c r="AK2452">
        <v>5.3457699999999999</v>
      </c>
      <c r="AL2452">
        <v>5.5046499999999998</v>
      </c>
    </row>
    <row r="2453" spans="1:38" x14ac:dyDescent="0.3">
      <c r="A2453" t="s">
        <v>1239</v>
      </c>
      <c r="B2453">
        <v>5</v>
      </c>
      <c r="C2453">
        <v>2019</v>
      </c>
      <c r="D2453">
        <v>1</v>
      </c>
      <c r="E2453">
        <v>1</v>
      </c>
      <c r="F2453">
        <v>1</v>
      </c>
      <c r="G2453" t="s">
        <v>1845</v>
      </c>
      <c r="H2453">
        <v>0</v>
      </c>
      <c r="I2453">
        <v>2.9101700000000002E-4</v>
      </c>
      <c r="J2453">
        <v>5.6393099999999998E-3</v>
      </c>
      <c r="K2453">
        <v>4.7098399999999999E-2</v>
      </c>
      <c r="L2453">
        <v>0.20005700000000001</v>
      </c>
      <c r="M2453">
        <v>0.48848200000000003</v>
      </c>
      <c r="N2453">
        <v>0.82149300000000003</v>
      </c>
      <c r="O2453">
        <v>1.1412899999999999</v>
      </c>
      <c r="P2453">
        <v>1.4553400000000001</v>
      </c>
      <c r="Q2453">
        <v>1.76725</v>
      </c>
      <c r="R2453">
        <v>2.0718700000000001</v>
      </c>
      <c r="S2453">
        <v>2.3654899999999999</v>
      </c>
      <c r="T2453">
        <v>2.6465299999999998</v>
      </c>
      <c r="U2453">
        <v>2.91405</v>
      </c>
      <c r="V2453">
        <v>3.1672500000000001</v>
      </c>
      <c r="W2453">
        <v>3.4055300000000002</v>
      </c>
      <c r="X2453">
        <v>3.62859</v>
      </c>
      <c r="Y2453">
        <v>3.83643</v>
      </c>
      <c r="Z2453">
        <v>4.02935</v>
      </c>
      <c r="AA2453">
        <v>4.2078100000000003</v>
      </c>
      <c r="AB2453">
        <v>4.3724299999999996</v>
      </c>
      <c r="AC2453">
        <v>4.5238899999999997</v>
      </c>
      <c r="AD2453">
        <v>4.6629100000000001</v>
      </c>
      <c r="AE2453">
        <v>4.7901899999999999</v>
      </c>
      <c r="AF2453">
        <v>4.9064399999999999</v>
      </c>
      <c r="AG2453">
        <v>5.0123499999999996</v>
      </c>
      <c r="AH2453">
        <v>5.1085900000000004</v>
      </c>
      <c r="AI2453">
        <v>5.1958099999999998</v>
      </c>
      <c r="AJ2453">
        <v>5.2745199999999999</v>
      </c>
      <c r="AK2453">
        <v>5.3457699999999999</v>
      </c>
      <c r="AL2453">
        <v>5.5046499999999998</v>
      </c>
    </row>
    <row r="2454" spans="1:38" x14ac:dyDescent="0.3">
      <c r="A2454" t="s">
        <v>1240</v>
      </c>
      <c r="B2454">
        <v>5</v>
      </c>
      <c r="C2454">
        <v>2019</v>
      </c>
      <c r="D2454">
        <v>1</v>
      </c>
      <c r="E2454">
        <v>1</v>
      </c>
      <c r="F2454">
        <v>1</v>
      </c>
      <c r="G2454" t="s">
        <v>1846</v>
      </c>
      <c r="H2454">
        <v>0</v>
      </c>
      <c r="I2454">
        <v>3.7654699999999999E-3</v>
      </c>
      <c r="J2454">
        <v>2.7674199999999999E-2</v>
      </c>
      <c r="K2454">
        <v>0.13109399999999999</v>
      </c>
      <c r="L2454">
        <v>0.37102499999999999</v>
      </c>
      <c r="M2454">
        <v>0.66043700000000005</v>
      </c>
      <c r="N2454">
        <v>0.85043100000000005</v>
      </c>
      <c r="O2454">
        <v>0.93079199999999995</v>
      </c>
      <c r="P2454">
        <v>0.96226</v>
      </c>
      <c r="Q2454">
        <v>0.97538800000000003</v>
      </c>
      <c r="R2454">
        <v>0.97891899999999998</v>
      </c>
      <c r="S2454">
        <v>0.97678900000000002</v>
      </c>
      <c r="T2454">
        <v>0.97167000000000003</v>
      </c>
      <c r="U2454">
        <v>0.96518300000000001</v>
      </c>
      <c r="V2454">
        <v>0.95817799999999997</v>
      </c>
      <c r="W2454">
        <v>0.95108099999999995</v>
      </c>
      <c r="X2454">
        <v>0.94410899999999998</v>
      </c>
      <c r="Y2454">
        <v>0.93737899999999996</v>
      </c>
      <c r="Z2454">
        <v>0.93095700000000003</v>
      </c>
      <c r="AA2454">
        <v>0.92488099999999995</v>
      </c>
      <c r="AB2454">
        <v>0.91916900000000001</v>
      </c>
      <c r="AC2454">
        <v>0.91382699999999994</v>
      </c>
      <c r="AD2454">
        <v>0.90885400000000005</v>
      </c>
      <c r="AE2454">
        <v>0.90424400000000005</v>
      </c>
      <c r="AF2454">
        <v>0.89998699999999998</v>
      </c>
      <c r="AG2454">
        <v>0.89607099999999995</v>
      </c>
      <c r="AH2454">
        <v>0.89248300000000003</v>
      </c>
      <c r="AI2454">
        <v>0.88920500000000002</v>
      </c>
      <c r="AJ2454">
        <v>0.88625900000000002</v>
      </c>
      <c r="AK2454">
        <v>0.88360899999999998</v>
      </c>
      <c r="AL2454">
        <v>0.87765700000000002</v>
      </c>
    </row>
    <row r="2455" spans="1:38" x14ac:dyDescent="0.3">
      <c r="A2455" t="s">
        <v>1241</v>
      </c>
      <c r="B2455">
        <v>5</v>
      </c>
      <c r="C2455">
        <v>2019</v>
      </c>
      <c r="D2455">
        <v>1</v>
      </c>
      <c r="E2455">
        <v>1</v>
      </c>
      <c r="F2455">
        <v>1</v>
      </c>
      <c r="G2455" t="s">
        <v>1847</v>
      </c>
      <c r="H2455">
        <v>0</v>
      </c>
      <c r="I2455">
        <v>3.7654699999999999E-3</v>
      </c>
      <c r="J2455">
        <v>2.7674199999999999E-2</v>
      </c>
      <c r="K2455">
        <v>0.13109399999999999</v>
      </c>
      <c r="L2455">
        <v>0.37102499999999999</v>
      </c>
      <c r="M2455">
        <v>0.66043700000000005</v>
      </c>
      <c r="N2455">
        <v>0.85043100000000005</v>
      </c>
      <c r="O2455">
        <v>0.93079199999999995</v>
      </c>
      <c r="P2455">
        <v>0.96226</v>
      </c>
      <c r="Q2455">
        <v>0.97538800000000003</v>
      </c>
      <c r="R2455">
        <v>0.97891899999999998</v>
      </c>
      <c r="S2455">
        <v>0.97678900000000002</v>
      </c>
      <c r="T2455">
        <v>0.97167000000000003</v>
      </c>
      <c r="U2455">
        <v>0.96518300000000001</v>
      </c>
      <c r="V2455">
        <v>0.95817799999999997</v>
      </c>
      <c r="W2455">
        <v>0.95108099999999995</v>
      </c>
      <c r="X2455">
        <v>0.94410899999999998</v>
      </c>
      <c r="Y2455">
        <v>0.93737899999999996</v>
      </c>
      <c r="Z2455">
        <v>0.93095700000000003</v>
      </c>
      <c r="AA2455">
        <v>0.92488099999999995</v>
      </c>
      <c r="AB2455">
        <v>0.91916900000000001</v>
      </c>
      <c r="AC2455">
        <v>0.91382699999999994</v>
      </c>
      <c r="AD2455">
        <v>0.90885400000000005</v>
      </c>
      <c r="AE2455">
        <v>0.90424400000000005</v>
      </c>
      <c r="AF2455">
        <v>0.89998699999999998</v>
      </c>
      <c r="AG2455">
        <v>0.89607099999999995</v>
      </c>
      <c r="AH2455">
        <v>0.89248300000000003</v>
      </c>
      <c r="AI2455">
        <v>0.88920500000000002</v>
      </c>
      <c r="AJ2455">
        <v>0.88625900000000002</v>
      </c>
      <c r="AK2455">
        <v>0.88360899999999998</v>
      </c>
      <c r="AL2455">
        <v>0.87765700000000002</v>
      </c>
    </row>
    <row r="2456" spans="1:38" x14ac:dyDescent="0.3">
      <c r="A2456" t="s">
        <v>1242</v>
      </c>
      <c r="B2456">
        <v>5</v>
      </c>
      <c r="C2456">
        <v>2019</v>
      </c>
      <c r="D2456">
        <v>1</v>
      </c>
      <c r="E2456">
        <v>1</v>
      </c>
      <c r="F2456">
        <v>1</v>
      </c>
      <c r="G2456" t="s">
        <v>1848</v>
      </c>
      <c r="H2456">
        <v>0</v>
      </c>
      <c r="I2456">
        <v>3.7654699999999999E-3</v>
      </c>
      <c r="J2456">
        <v>2.7674199999999999E-2</v>
      </c>
      <c r="K2456">
        <v>0.13109399999999999</v>
      </c>
      <c r="L2456">
        <v>0.37102499999999999</v>
      </c>
      <c r="M2456">
        <v>0.66043700000000005</v>
      </c>
      <c r="N2456">
        <v>0.85043100000000005</v>
      </c>
      <c r="O2456">
        <v>0.93079199999999995</v>
      </c>
      <c r="P2456">
        <v>0.96226</v>
      </c>
      <c r="Q2456">
        <v>0.97538800000000003</v>
      </c>
      <c r="R2456">
        <v>0.97891899999999998</v>
      </c>
      <c r="S2456">
        <v>0.97678900000000002</v>
      </c>
      <c r="T2456">
        <v>0.97167000000000003</v>
      </c>
      <c r="U2456">
        <v>0.96518300000000001</v>
      </c>
      <c r="V2456">
        <v>0.95817799999999997</v>
      </c>
      <c r="W2456">
        <v>0.95108099999999995</v>
      </c>
      <c r="X2456">
        <v>0.94410899999999998</v>
      </c>
      <c r="Y2456">
        <v>0.93737899999999996</v>
      </c>
      <c r="Z2456">
        <v>0.93095700000000003</v>
      </c>
      <c r="AA2456">
        <v>0.92488099999999995</v>
      </c>
      <c r="AB2456">
        <v>0.91916900000000001</v>
      </c>
      <c r="AC2456">
        <v>0.91382699999999994</v>
      </c>
      <c r="AD2456">
        <v>0.90885400000000005</v>
      </c>
      <c r="AE2456">
        <v>0.90424400000000005</v>
      </c>
      <c r="AF2456">
        <v>0.89998699999999998</v>
      </c>
      <c r="AG2456">
        <v>0.89607099999999995</v>
      </c>
      <c r="AH2456">
        <v>0.89248300000000003</v>
      </c>
      <c r="AI2456">
        <v>0.88920500000000002</v>
      </c>
      <c r="AJ2456">
        <v>0.88625900000000002</v>
      </c>
      <c r="AK2456">
        <v>0.88360899999999998</v>
      </c>
      <c r="AL2456">
        <v>0.87765700000000002</v>
      </c>
    </row>
    <row r="2457" spans="1:38" x14ac:dyDescent="0.3">
      <c r="A2457" t="s">
        <v>1243</v>
      </c>
      <c r="B2457">
        <v>5</v>
      </c>
      <c r="C2457">
        <v>2019</v>
      </c>
      <c r="D2457">
        <v>1</v>
      </c>
      <c r="E2457">
        <v>1</v>
      </c>
      <c r="F2457">
        <v>1</v>
      </c>
      <c r="G2457" t="s">
        <v>1849</v>
      </c>
      <c r="H2457">
        <v>0</v>
      </c>
      <c r="I2457">
        <v>2.9101700000000002E-4</v>
      </c>
      <c r="J2457">
        <v>5.6393099999999998E-3</v>
      </c>
      <c r="K2457">
        <v>4.7098399999999999E-2</v>
      </c>
      <c r="L2457">
        <v>0.20005700000000001</v>
      </c>
      <c r="M2457">
        <v>0.48848200000000003</v>
      </c>
      <c r="N2457">
        <v>0.82149300000000003</v>
      </c>
      <c r="O2457">
        <v>1.1412899999999999</v>
      </c>
      <c r="P2457">
        <v>1.4553400000000001</v>
      </c>
      <c r="Q2457">
        <v>1.76725</v>
      </c>
      <c r="R2457">
        <v>2.0718700000000001</v>
      </c>
      <c r="S2457">
        <v>2.3654899999999999</v>
      </c>
      <c r="T2457">
        <v>2.6465299999999998</v>
      </c>
      <c r="U2457">
        <v>2.91405</v>
      </c>
      <c r="V2457">
        <v>3.1672500000000001</v>
      </c>
      <c r="W2457">
        <v>3.4055300000000002</v>
      </c>
      <c r="X2457">
        <v>3.62859</v>
      </c>
      <c r="Y2457">
        <v>3.83643</v>
      </c>
      <c r="Z2457">
        <v>4.02935</v>
      </c>
      <c r="AA2457">
        <v>4.2078100000000003</v>
      </c>
      <c r="AB2457">
        <v>4.3724299999999996</v>
      </c>
      <c r="AC2457">
        <v>4.5238899999999997</v>
      </c>
      <c r="AD2457">
        <v>4.6629100000000001</v>
      </c>
      <c r="AE2457">
        <v>4.7901899999999999</v>
      </c>
      <c r="AF2457">
        <v>4.9064399999999999</v>
      </c>
      <c r="AG2457">
        <v>5.0123499999999996</v>
      </c>
      <c r="AH2457">
        <v>5.1085900000000004</v>
      </c>
      <c r="AI2457">
        <v>5.1958099999999998</v>
      </c>
      <c r="AJ2457">
        <v>5.2745199999999999</v>
      </c>
      <c r="AK2457">
        <v>5.3457699999999999</v>
      </c>
      <c r="AL2457">
        <v>5.5046499999999998</v>
      </c>
    </row>
    <row r="2458" spans="1:38" x14ac:dyDescent="0.3">
      <c r="A2458" t="s">
        <v>1238</v>
      </c>
      <c r="B2458">
        <v>6</v>
      </c>
      <c r="C2458">
        <v>2019</v>
      </c>
      <c r="D2458">
        <v>1</v>
      </c>
      <c r="E2458">
        <v>1</v>
      </c>
      <c r="F2458">
        <v>1</v>
      </c>
      <c r="G2458" t="s">
        <v>1850</v>
      </c>
      <c r="H2458">
        <v>0</v>
      </c>
      <c r="I2458">
        <v>6.3150299999999995E-4</v>
      </c>
      <c r="J2458">
        <v>8.4963899999999995E-3</v>
      </c>
      <c r="K2458">
        <v>4.7100599999999999E-2</v>
      </c>
      <c r="L2458">
        <v>0.16233700000000001</v>
      </c>
      <c r="M2458">
        <v>0.39249499999999998</v>
      </c>
      <c r="N2458">
        <v>0.72601300000000002</v>
      </c>
      <c r="O2458">
        <v>1.1009599999999999</v>
      </c>
      <c r="P2458">
        <v>1.46062</v>
      </c>
      <c r="Q2458">
        <v>1.7938700000000001</v>
      </c>
      <c r="R2458">
        <v>2.1125099999999999</v>
      </c>
      <c r="S2458">
        <v>2.4244300000000001</v>
      </c>
      <c r="T2458">
        <v>2.7307199999999998</v>
      </c>
      <c r="U2458">
        <v>3.0297299999999998</v>
      </c>
      <c r="V2458">
        <v>3.3193800000000002</v>
      </c>
      <c r="W2458">
        <v>3.59796</v>
      </c>
      <c r="X2458">
        <v>3.8641700000000001</v>
      </c>
      <c r="Y2458">
        <v>4.1171899999999999</v>
      </c>
      <c r="Z2458">
        <v>4.3564999999999996</v>
      </c>
      <c r="AA2458">
        <v>4.5819299999999998</v>
      </c>
      <c r="AB2458">
        <v>4.7934799999999997</v>
      </c>
      <c r="AC2458">
        <v>4.9913299999999996</v>
      </c>
      <c r="AD2458">
        <v>5.1757499999999999</v>
      </c>
      <c r="AE2458">
        <v>5.3470599999999999</v>
      </c>
      <c r="AF2458">
        <v>5.5056700000000003</v>
      </c>
      <c r="AG2458">
        <v>5.6519899999999996</v>
      </c>
      <c r="AH2458">
        <v>5.7865000000000002</v>
      </c>
      <c r="AI2458">
        <v>5.9097200000000001</v>
      </c>
      <c r="AJ2458">
        <v>6.0204899999999997</v>
      </c>
      <c r="AK2458">
        <v>6.12</v>
      </c>
      <c r="AL2458">
        <v>6.3440399999999997</v>
      </c>
    </row>
    <row r="2459" spans="1:38" x14ac:dyDescent="0.3">
      <c r="A2459" t="s">
        <v>1239</v>
      </c>
      <c r="B2459">
        <v>6</v>
      </c>
      <c r="C2459">
        <v>2019</v>
      </c>
      <c r="D2459">
        <v>1</v>
      </c>
      <c r="E2459">
        <v>1</v>
      </c>
      <c r="F2459">
        <v>1</v>
      </c>
      <c r="G2459" t="s">
        <v>1851</v>
      </c>
      <c r="H2459">
        <v>0</v>
      </c>
      <c r="I2459">
        <v>6.3150299999999995E-4</v>
      </c>
      <c r="J2459">
        <v>8.4963899999999995E-3</v>
      </c>
      <c r="K2459">
        <v>4.7100599999999999E-2</v>
      </c>
      <c r="L2459">
        <v>0.16233700000000001</v>
      </c>
      <c r="M2459">
        <v>0.39249499999999998</v>
      </c>
      <c r="N2459">
        <v>0.72601300000000002</v>
      </c>
      <c r="O2459">
        <v>1.1009599999999999</v>
      </c>
      <c r="P2459">
        <v>1.46062</v>
      </c>
      <c r="Q2459">
        <v>1.7938700000000001</v>
      </c>
      <c r="R2459">
        <v>2.1125099999999999</v>
      </c>
      <c r="S2459">
        <v>2.4244300000000001</v>
      </c>
      <c r="T2459">
        <v>2.7307199999999998</v>
      </c>
      <c r="U2459">
        <v>3.0297299999999998</v>
      </c>
      <c r="V2459">
        <v>3.3193800000000002</v>
      </c>
      <c r="W2459">
        <v>3.59796</v>
      </c>
      <c r="X2459">
        <v>3.8641700000000001</v>
      </c>
      <c r="Y2459">
        <v>4.1171899999999999</v>
      </c>
      <c r="Z2459">
        <v>4.3564999999999996</v>
      </c>
      <c r="AA2459">
        <v>4.5819299999999998</v>
      </c>
      <c r="AB2459">
        <v>4.7934799999999997</v>
      </c>
      <c r="AC2459">
        <v>4.9913299999999996</v>
      </c>
      <c r="AD2459">
        <v>5.1757499999999999</v>
      </c>
      <c r="AE2459">
        <v>5.3470599999999999</v>
      </c>
      <c r="AF2459">
        <v>5.5056700000000003</v>
      </c>
      <c r="AG2459">
        <v>5.6519899999999996</v>
      </c>
      <c r="AH2459">
        <v>5.7865000000000002</v>
      </c>
      <c r="AI2459">
        <v>5.9097200000000001</v>
      </c>
      <c r="AJ2459">
        <v>6.0204899999999997</v>
      </c>
      <c r="AK2459">
        <v>6.12</v>
      </c>
      <c r="AL2459">
        <v>6.3440399999999997</v>
      </c>
    </row>
    <row r="2460" spans="1:38" x14ac:dyDescent="0.3">
      <c r="A2460" t="s">
        <v>1240</v>
      </c>
      <c r="B2460">
        <v>6</v>
      </c>
      <c r="C2460">
        <v>2019</v>
      </c>
      <c r="D2460">
        <v>1</v>
      </c>
      <c r="E2460">
        <v>1</v>
      </c>
      <c r="F2460">
        <v>1</v>
      </c>
      <c r="G2460" t="s">
        <v>1852</v>
      </c>
      <c r="H2460">
        <v>0</v>
      </c>
      <c r="I2460">
        <v>8.1927300000000005E-3</v>
      </c>
      <c r="J2460">
        <v>4.5186499999999998E-2</v>
      </c>
      <c r="K2460">
        <v>0.13944300000000001</v>
      </c>
      <c r="L2460">
        <v>0.308392</v>
      </c>
      <c r="M2460">
        <v>0.52603599999999995</v>
      </c>
      <c r="N2460">
        <v>0.73426400000000003</v>
      </c>
      <c r="O2460">
        <v>0.88197599999999998</v>
      </c>
      <c r="P2460">
        <v>0.95832899999999999</v>
      </c>
      <c r="Q2460">
        <v>0.98764399999999997</v>
      </c>
      <c r="R2460">
        <v>0.99662799999999996</v>
      </c>
      <c r="S2460">
        <v>0.99904000000000004</v>
      </c>
      <c r="T2460">
        <v>0.99965599999999999</v>
      </c>
      <c r="U2460">
        <v>0.99981500000000001</v>
      </c>
      <c r="V2460">
        <v>0.99985800000000002</v>
      </c>
      <c r="W2460">
        <v>0.99987099999999995</v>
      </c>
      <c r="X2460">
        <v>0.99987400000000004</v>
      </c>
      <c r="Y2460">
        <v>0.99987599999999999</v>
      </c>
      <c r="Z2460">
        <v>0.99987599999999999</v>
      </c>
      <c r="AA2460">
        <v>0.99987599999999999</v>
      </c>
      <c r="AB2460">
        <v>0.99987599999999999</v>
      </c>
      <c r="AC2460">
        <v>0.99987599999999999</v>
      </c>
      <c r="AD2460">
        <v>0.99987599999999999</v>
      </c>
      <c r="AE2460">
        <v>0.99987599999999999</v>
      </c>
      <c r="AF2460">
        <v>0.99987599999999999</v>
      </c>
      <c r="AG2460">
        <v>0.99987599999999999</v>
      </c>
      <c r="AH2460">
        <v>0.99987599999999999</v>
      </c>
      <c r="AI2460">
        <v>0.99987599999999999</v>
      </c>
      <c r="AJ2460">
        <v>0.99987599999999999</v>
      </c>
      <c r="AK2460">
        <v>0.99987599999999999</v>
      </c>
      <c r="AL2460">
        <v>0.99987700000000002</v>
      </c>
    </row>
    <row r="2461" spans="1:38" x14ac:dyDescent="0.3">
      <c r="A2461" t="s">
        <v>1241</v>
      </c>
      <c r="B2461">
        <v>6</v>
      </c>
      <c r="C2461">
        <v>2019</v>
      </c>
      <c r="D2461">
        <v>1</v>
      </c>
      <c r="E2461">
        <v>1</v>
      </c>
      <c r="F2461">
        <v>1</v>
      </c>
      <c r="G2461" t="s">
        <v>1853</v>
      </c>
      <c r="H2461">
        <v>0</v>
      </c>
      <c r="I2461">
        <v>8.1927300000000005E-3</v>
      </c>
      <c r="J2461">
        <v>4.5186499999999998E-2</v>
      </c>
      <c r="K2461">
        <v>0.13944300000000001</v>
      </c>
      <c r="L2461">
        <v>0.308392</v>
      </c>
      <c r="M2461">
        <v>0.52603599999999995</v>
      </c>
      <c r="N2461">
        <v>0.73426400000000003</v>
      </c>
      <c r="O2461">
        <v>0.88197599999999998</v>
      </c>
      <c r="P2461">
        <v>0.95832899999999999</v>
      </c>
      <c r="Q2461">
        <v>0.98764399999999997</v>
      </c>
      <c r="R2461">
        <v>0.99662799999999996</v>
      </c>
      <c r="S2461">
        <v>0.99904000000000004</v>
      </c>
      <c r="T2461">
        <v>0.99965599999999999</v>
      </c>
      <c r="U2461">
        <v>0.99981500000000001</v>
      </c>
      <c r="V2461">
        <v>0.99985800000000002</v>
      </c>
      <c r="W2461">
        <v>0.99987099999999995</v>
      </c>
      <c r="X2461">
        <v>0.99987400000000004</v>
      </c>
      <c r="Y2461">
        <v>0.99987599999999999</v>
      </c>
      <c r="Z2461">
        <v>0.99987599999999999</v>
      </c>
      <c r="AA2461">
        <v>0.99987599999999999</v>
      </c>
      <c r="AB2461">
        <v>0.99987599999999999</v>
      </c>
      <c r="AC2461">
        <v>0.99987599999999999</v>
      </c>
      <c r="AD2461">
        <v>0.99987599999999999</v>
      </c>
      <c r="AE2461">
        <v>0.99987599999999999</v>
      </c>
      <c r="AF2461">
        <v>0.99987599999999999</v>
      </c>
      <c r="AG2461">
        <v>0.99987599999999999</v>
      </c>
      <c r="AH2461">
        <v>0.99987599999999999</v>
      </c>
      <c r="AI2461">
        <v>0.99987599999999999</v>
      </c>
      <c r="AJ2461">
        <v>0.99987599999999999</v>
      </c>
      <c r="AK2461">
        <v>0.99987599999999999</v>
      </c>
      <c r="AL2461">
        <v>0.99987700000000002</v>
      </c>
    </row>
    <row r="2462" spans="1:38" x14ac:dyDescent="0.3">
      <c r="A2462" t="s">
        <v>1242</v>
      </c>
      <c r="B2462">
        <v>6</v>
      </c>
      <c r="C2462">
        <v>2019</v>
      </c>
      <c r="D2462">
        <v>1</v>
      </c>
      <c r="E2462">
        <v>1</v>
      </c>
      <c r="F2462">
        <v>1</v>
      </c>
      <c r="G2462" t="s">
        <v>1854</v>
      </c>
      <c r="H2462">
        <v>0</v>
      </c>
      <c r="I2462">
        <v>8.1927300000000005E-3</v>
      </c>
      <c r="J2462">
        <v>4.5186499999999998E-2</v>
      </c>
      <c r="K2462">
        <v>0.13944300000000001</v>
      </c>
      <c r="L2462">
        <v>0.308392</v>
      </c>
      <c r="M2462">
        <v>0.52603599999999995</v>
      </c>
      <c r="N2462">
        <v>0.73426400000000003</v>
      </c>
      <c r="O2462">
        <v>0.88197599999999998</v>
      </c>
      <c r="P2462">
        <v>0.95832899999999999</v>
      </c>
      <c r="Q2462">
        <v>0.98764399999999997</v>
      </c>
      <c r="R2462">
        <v>0.99662799999999996</v>
      </c>
      <c r="S2462">
        <v>0.99904000000000004</v>
      </c>
      <c r="T2462">
        <v>0.99965599999999999</v>
      </c>
      <c r="U2462">
        <v>0.99981500000000001</v>
      </c>
      <c r="V2462">
        <v>0.99985800000000002</v>
      </c>
      <c r="W2462">
        <v>0.99987099999999995</v>
      </c>
      <c r="X2462">
        <v>0.99987400000000004</v>
      </c>
      <c r="Y2462">
        <v>0.99987599999999999</v>
      </c>
      <c r="Z2462">
        <v>0.99987599999999999</v>
      </c>
      <c r="AA2462">
        <v>0.99987599999999999</v>
      </c>
      <c r="AB2462">
        <v>0.99987599999999999</v>
      </c>
      <c r="AC2462">
        <v>0.99987599999999999</v>
      </c>
      <c r="AD2462">
        <v>0.99987599999999999</v>
      </c>
      <c r="AE2462">
        <v>0.99987599999999999</v>
      </c>
      <c r="AF2462">
        <v>0.99987599999999999</v>
      </c>
      <c r="AG2462">
        <v>0.99987599999999999</v>
      </c>
      <c r="AH2462">
        <v>0.99987599999999999</v>
      </c>
      <c r="AI2462">
        <v>0.99987599999999999</v>
      </c>
      <c r="AJ2462">
        <v>0.99987599999999999</v>
      </c>
      <c r="AK2462">
        <v>0.99987599999999999</v>
      </c>
      <c r="AL2462">
        <v>0.99987700000000002</v>
      </c>
    </row>
    <row r="2463" spans="1:38" x14ac:dyDescent="0.3">
      <c r="A2463" t="s">
        <v>1243</v>
      </c>
      <c r="B2463">
        <v>6</v>
      </c>
      <c r="C2463">
        <v>2019</v>
      </c>
      <c r="D2463">
        <v>1</v>
      </c>
      <c r="E2463">
        <v>1</v>
      </c>
      <c r="F2463">
        <v>1</v>
      </c>
      <c r="G2463" t="s">
        <v>1855</v>
      </c>
      <c r="H2463">
        <v>0</v>
      </c>
      <c r="I2463">
        <v>6.3150299999999995E-4</v>
      </c>
      <c r="J2463">
        <v>8.4963899999999995E-3</v>
      </c>
      <c r="K2463">
        <v>4.7100599999999999E-2</v>
      </c>
      <c r="L2463">
        <v>0.16233700000000001</v>
      </c>
      <c r="M2463">
        <v>0.39249499999999998</v>
      </c>
      <c r="N2463">
        <v>0.72601300000000002</v>
      </c>
      <c r="O2463">
        <v>1.1009599999999999</v>
      </c>
      <c r="P2463">
        <v>1.46062</v>
      </c>
      <c r="Q2463">
        <v>1.7938700000000001</v>
      </c>
      <c r="R2463">
        <v>2.1125099999999999</v>
      </c>
      <c r="S2463">
        <v>2.4244300000000001</v>
      </c>
      <c r="T2463">
        <v>2.7307199999999998</v>
      </c>
      <c r="U2463">
        <v>3.0297299999999998</v>
      </c>
      <c r="V2463">
        <v>3.3193800000000002</v>
      </c>
      <c r="W2463">
        <v>3.59796</v>
      </c>
      <c r="X2463">
        <v>3.8641700000000001</v>
      </c>
      <c r="Y2463">
        <v>4.1171899999999999</v>
      </c>
      <c r="Z2463">
        <v>4.3564999999999996</v>
      </c>
      <c r="AA2463">
        <v>4.5819299999999998</v>
      </c>
      <c r="AB2463">
        <v>4.7934799999999997</v>
      </c>
      <c r="AC2463">
        <v>4.9913299999999996</v>
      </c>
      <c r="AD2463">
        <v>5.1757499999999999</v>
      </c>
      <c r="AE2463">
        <v>5.3470599999999999</v>
      </c>
      <c r="AF2463">
        <v>5.5056700000000003</v>
      </c>
      <c r="AG2463">
        <v>5.6519899999999996</v>
      </c>
      <c r="AH2463">
        <v>5.7865000000000002</v>
      </c>
      <c r="AI2463">
        <v>5.9097200000000001</v>
      </c>
      <c r="AJ2463">
        <v>6.0204899999999997</v>
      </c>
      <c r="AK2463">
        <v>6.12</v>
      </c>
      <c r="AL2463">
        <v>6.3440399999999997</v>
      </c>
    </row>
    <row r="2465" spans="1:42" x14ac:dyDescent="0.3">
      <c r="A2465" t="s">
        <v>63</v>
      </c>
      <c r="B2465" t="s">
        <v>1244</v>
      </c>
    </row>
    <row r="2467" spans="1:42" x14ac:dyDescent="0.3">
      <c r="A2467" t="s">
        <v>64</v>
      </c>
    </row>
    <row r="2468" spans="1:42" x14ac:dyDescent="0.3">
      <c r="A2468">
        <v>0</v>
      </c>
      <c r="B2468" t="s">
        <v>1245</v>
      </c>
      <c r="C2468" t="s">
        <v>1246</v>
      </c>
      <c r="D2468" t="s">
        <v>1247</v>
      </c>
      <c r="E2468" t="s">
        <v>1248</v>
      </c>
      <c r="F2468" t="s">
        <v>1249</v>
      </c>
      <c r="G2468" t="s">
        <v>492</v>
      </c>
      <c r="H2468" t="s">
        <v>1250</v>
      </c>
    </row>
    <row r="2469" spans="1:42" x14ac:dyDescent="0.3">
      <c r="A2469">
        <v>0</v>
      </c>
      <c r="B2469" t="s">
        <v>1251</v>
      </c>
      <c r="C2469" t="s">
        <v>1246</v>
      </c>
    </row>
    <row r="2471" spans="1:42" x14ac:dyDescent="0.3">
      <c r="A2471" t="s">
        <v>65</v>
      </c>
    </row>
    <row r="2472" spans="1:42" x14ac:dyDescent="0.3">
      <c r="A2472" t="s">
        <v>482</v>
      </c>
      <c r="B2472" t="s">
        <v>1252</v>
      </c>
      <c r="C2472" t="s">
        <v>480</v>
      </c>
      <c r="D2472" t="s">
        <v>1253</v>
      </c>
      <c r="E2472" t="s">
        <v>1254</v>
      </c>
      <c r="F2472" t="s">
        <v>1255</v>
      </c>
      <c r="G2472" t="s">
        <v>502</v>
      </c>
      <c r="H2472" t="s">
        <v>481</v>
      </c>
      <c r="I2472" t="s">
        <v>1256</v>
      </c>
      <c r="J2472" t="s">
        <v>1257</v>
      </c>
      <c r="K2472" t="s">
        <v>515</v>
      </c>
      <c r="L2472">
        <v>0</v>
      </c>
      <c r="M2472">
        <v>1</v>
      </c>
      <c r="N2472">
        <v>2</v>
      </c>
      <c r="O2472">
        <v>3</v>
      </c>
      <c r="P2472">
        <v>4</v>
      </c>
      <c r="Q2472">
        <v>5</v>
      </c>
      <c r="R2472">
        <v>6</v>
      </c>
      <c r="S2472">
        <v>7</v>
      </c>
      <c r="T2472">
        <v>8</v>
      </c>
      <c r="U2472">
        <v>9</v>
      </c>
      <c r="V2472">
        <v>10</v>
      </c>
      <c r="W2472">
        <v>11</v>
      </c>
      <c r="X2472">
        <v>12</v>
      </c>
      <c r="Y2472">
        <v>13</v>
      </c>
      <c r="Z2472">
        <v>14</v>
      </c>
      <c r="AA2472">
        <v>15</v>
      </c>
      <c r="AB2472">
        <v>16</v>
      </c>
      <c r="AC2472">
        <v>17</v>
      </c>
      <c r="AD2472">
        <v>18</v>
      </c>
      <c r="AE2472">
        <v>19</v>
      </c>
      <c r="AF2472">
        <v>20</v>
      </c>
      <c r="AG2472">
        <v>21</v>
      </c>
      <c r="AH2472">
        <v>22</v>
      </c>
      <c r="AI2472">
        <v>23</v>
      </c>
      <c r="AJ2472">
        <v>24</v>
      </c>
      <c r="AK2472">
        <v>25</v>
      </c>
      <c r="AL2472">
        <v>26</v>
      </c>
      <c r="AM2472">
        <v>27</v>
      </c>
      <c r="AN2472">
        <v>28</v>
      </c>
      <c r="AO2472">
        <v>29</v>
      </c>
      <c r="AP2472">
        <v>30</v>
      </c>
    </row>
    <row r="2473" spans="1:42" x14ac:dyDescent="0.3">
      <c r="A2473">
        <v>1</v>
      </c>
      <c r="B2473">
        <v>1</v>
      </c>
      <c r="C2473">
        <v>1</v>
      </c>
      <c r="D2473">
        <v>1</v>
      </c>
      <c r="E2473">
        <v>1</v>
      </c>
      <c r="F2473">
        <v>1</v>
      </c>
      <c r="G2473">
        <v>1983</v>
      </c>
      <c r="H2473">
        <v>1</v>
      </c>
      <c r="I2473">
        <v>1983</v>
      </c>
      <c r="J2473" t="s">
        <v>1258</v>
      </c>
      <c r="K2473" t="s">
        <v>572</v>
      </c>
      <c r="L2473">
        <v>22036.400000000001</v>
      </c>
      <c r="M2473">
        <v>17334.5</v>
      </c>
      <c r="N2473">
        <v>13635.8</v>
      </c>
      <c r="O2473">
        <v>10726.3</v>
      </c>
      <c r="P2473">
        <v>8437.59</v>
      </c>
      <c r="Q2473">
        <v>6637.24</v>
      </c>
      <c r="R2473">
        <v>5221.04</v>
      </c>
      <c r="S2473">
        <v>4107.01</v>
      </c>
      <c r="T2473">
        <v>3230.69</v>
      </c>
      <c r="U2473">
        <v>2541.35</v>
      </c>
      <c r="V2473">
        <v>1999.1</v>
      </c>
      <c r="W2473">
        <v>1572.55</v>
      </c>
      <c r="X2473">
        <v>1237.01</v>
      </c>
      <c r="Y2473">
        <v>973.06600000000003</v>
      </c>
      <c r="Z2473">
        <v>765.44</v>
      </c>
      <c r="AA2473">
        <v>602.11699999999996</v>
      </c>
      <c r="AB2473">
        <v>473.642</v>
      </c>
      <c r="AC2473">
        <v>372.58</v>
      </c>
      <c r="AD2473">
        <v>293.08199999999999</v>
      </c>
      <c r="AE2473">
        <v>230.54599999999999</v>
      </c>
      <c r="AF2473">
        <v>181.35400000000001</v>
      </c>
      <c r="AG2473">
        <v>142.65799999999999</v>
      </c>
      <c r="AH2473">
        <v>112.21899999999999</v>
      </c>
      <c r="AI2473">
        <v>88.274500000000003</v>
      </c>
      <c r="AJ2473">
        <v>69.4392</v>
      </c>
      <c r="AK2473">
        <v>54.622799999999998</v>
      </c>
      <c r="AL2473">
        <v>42.967799999999997</v>
      </c>
      <c r="AM2473">
        <v>33.799700000000001</v>
      </c>
      <c r="AN2473">
        <v>26.587800000000001</v>
      </c>
      <c r="AO2473">
        <v>20.9147</v>
      </c>
      <c r="AP2473">
        <v>77.105099999999993</v>
      </c>
    </row>
    <row r="2474" spans="1:42" x14ac:dyDescent="0.3">
      <c r="A2474">
        <v>1</v>
      </c>
      <c r="B2474">
        <v>1</v>
      </c>
      <c r="C2474">
        <v>1</v>
      </c>
      <c r="D2474">
        <v>1</v>
      </c>
      <c r="E2474">
        <v>1</v>
      </c>
      <c r="F2474">
        <v>1</v>
      </c>
      <c r="G2474">
        <v>1983</v>
      </c>
      <c r="H2474">
        <v>1</v>
      </c>
      <c r="I2474">
        <v>1983.5</v>
      </c>
      <c r="J2474" t="s">
        <v>1259</v>
      </c>
      <c r="K2474" t="s">
        <v>572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v>0</v>
      </c>
      <c r="AA2474">
        <v>0</v>
      </c>
      <c r="AB2474">
        <v>0</v>
      </c>
      <c r="AC2474">
        <v>0</v>
      </c>
      <c r="AD2474">
        <v>0</v>
      </c>
      <c r="AE2474">
        <v>0</v>
      </c>
      <c r="AF2474">
        <v>0</v>
      </c>
      <c r="AG2474">
        <v>0</v>
      </c>
      <c r="AH2474">
        <v>0</v>
      </c>
      <c r="AI2474">
        <v>0</v>
      </c>
      <c r="AJ2474">
        <v>0</v>
      </c>
      <c r="AK2474">
        <v>0</v>
      </c>
      <c r="AL2474">
        <v>0</v>
      </c>
      <c r="AM2474">
        <v>0</v>
      </c>
      <c r="AN2474">
        <v>0</v>
      </c>
      <c r="AO2474">
        <v>0</v>
      </c>
      <c r="AP2474">
        <v>0</v>
      </c>
    </row>
    <row r="2475" spans="1:42" x14ac:dyDescent="0.3">
      <c r="A2475">
        <v>1</v>
      </c>
      <c r="B2475">
        <v>1</v>
      </c>
      <c r="C2475">
        <v>1</v>
      </c>
      <c r="D2475">
        <v>1</v>
      </c>
      <c r="E2475">
        <v>1</v>
      </c>
      <c r="F2475">
        <v>1</v>
      </c>
      <c r="G2475">
        <v>1984</v>
      </c>
      <c r="H2475">
        <v>1</v>
      </c>
      <c r="I2475">
        <v>1984</v>
      </c>
      <c r="J2475" t="s">
        <v>1258</v>
      </c>
      <c r="K2475" t="s">
        <v>573</v>
      </c>
      <c r="L2475">
        <v>22036.400000000001</v>
      </c>
      <c r="M2475">
        <v>17334.5</v>
      </c>
      <c r="N2475">
        <v>13621.6</v>
      </c>
      <c r="O2475">
        <v>10662.3</v>
      </c>
      <c r="P2475">
        <v>8267.31</v>
      </c>
      <c r="Q2475">
        <v>6304.5</v>
      </c>
      <c r="R2475">
        <v>4706.43</v>
      </c>
      <c r="S2475">
        <v>3442.16</v>
      </c>
      <c r="T2475">
        <v>2479.25</v>
      </c>
      <c r="U2475">
        <v>1769.66</v>
      </c>
      <c r="V2475">
        <v>1257.6600000000001</v>
      </c>
      <c r="W2475">
        <v>892.17</v>
      </c>
      <c r="X2475">
        <v>632.48699999999997</v>
      </c>
      <c r="Y2475">
        <v>448.32100000000003</v>
      </c>
      <c r="Z2475">
        <v>317.79000000000002</v>
      </c>
      <c r="AA2475">
        <v>225.286</v>
      </c>
      <c r="AB2475">
        <v>159.72399999999999</v>
      </c>
      <c r="AC2475">
        <v>113.254</v>
      </c>
      <c r="AD2475">
        <v>80.310599999999994</v>
      </c>
      <c r="AE2475">
        <v>56.954300000000003</v>
      </c>
      <c r="AF2475">
        <v>40.3932</v>
      </c>
      <c r="AG2475">
        <v>28.6494</v>
      </c>
      <c r="AH2475">
        <v>20.320900000000002</v>
      </c>
      <c r="AI2475">
        <v>14.414199999999999</v>
      </c>
      <c r="AJ2475">
        <v>10.2247</v>
      </c>
      <c r="AK2475">
        <v>7.2531400000000001</v>
      </c>
      <c r="AL2475">
        <v>5.1453199999999999</v>
      </c>
      <c r="AM2475">
        <v>3.6501299999999999</v>
      </c>
      <c r="AN2475">
        <v>2.58948</v>
      </c>
      <c r="AO2475">
        <v>1.8370599999999999</v>
      </c>
      <c r="AP2475">
        <v>4.4859200000000001</v>
      </c>
    </row>
    <row r="2476" spans="1:42" x14ac:dyDescent="0.3">
      <c r="A2476">
        <v>1</v>
      </c>
      <c r="B2476">
        <v>1</v>
      </c>
      <c r="C2476">
        <v>1</v>
      </c>
      <c r="D2476">
        <v>1</v>
      </c>
      <c r="E2476">
        <v>1</v>
      </c>
      <c r="F2476">
        <v>1</v>
      </c>
      <c r="G2476">
        <v>1984</v>
      </c>
      <c r="H2476">
        <v>1</v>
      </c>
      <c r="I2476">
        <v>1984.5</v>
      </c>
      <c r="J2476" t="s">
        <v>1259</v>
      </c>
      <c r="K2476" t="s">
        <v>573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v>0</v>
      </c>
      <c r="AA2476">
        <v>0</v>
      </c>
      <c r="AB2476">
        <v>0</v>
      </c>
      <c r="AC2476">
        <v>0</v>
      </c>
      <c r="AD2476">
        <v>0</v>
      </c>
      <c r="AE2476">
        <v>0</v>
      </c>
      <c r="AF2476">
        <v>0</v>
      </c>
      <c r="AG2476">
        <v>0</v>
      </c>
      <c r="AH2476">
        <v>0</v>
      </c>
      <c r="AI2476">
        <v>0</v>
      </c>
      <c r="AJ2476">
        <v>0</v>
      </c>
      <c r="AK2476">
        <v>0</v>
      </c>
      <c r="AL2476">
        <v>0</v>
      </c>
      <c r="AM2476">
        <v>0</v>
      </c>
      <c r="AN2476">
        <v>0</v>
      </c>
      <c r="AO2476">
        <v>0</v>
      </c>
      <c r="AP2476">
        <v>0</v>
      </c>
    </row>
    <row r="2477" spans="1:42" x14ac:dyDescent="0.3">
      <c r="A2477">
        <v>1</v>
      </c>
      <c r="B2477">
        <v>1</v>
      </c>
      <c r="C2477">
        <v>1</v>
      </c>
      <c r="D2477">
        <v>1</v>
      </c>
      <c r="E2477">
        <v>1</v>
      </c>
      <c r="F2477">
        <v>1</v>
      </c>
      <c r="G2477">
        <v>1985</v>
      </c>
      <c r="H2477">
        <v>1</v>
      </c>
      <c r="I2477">
        <v>1985</v>
      </c>
      <c r="J2477" t="s">
        <v>1258</v>
      </c>
      <c r="K2477" t="s">
        <v>574</v>
      </c>
      <c r="L2477">
        <v>861.85699999999997</v>
      </c>
      <c r="M2477">
        <v>1257.82</v>
      </c>
      <c r="N2477">
        <v>20429.7</v>
      </c>
      <c r="O2477">
        <v>8597.07</v>
      </c>
      <c r="P2477">
        <v>4948.28</v>
      </c>
      <c r="Q2477">
        <v>1675.03</v>
      </c>
      <c r="R2477">
        <v>1523.66</v>
      </c>
      <c r="S2477">
        <v>1302.1400000000001</v>
      </c>
      <c r="T2477">
        <v>1794.18</v>
      </c>
      <c r="U2477">
        <v>4213.3999999999996</v>
      </c>
      <c r="V2477">
        <v>1580.7</v>
      </c>
      <c r="W2477">
        <v>984.42899999999997</v>
      </c>
      <c r="X2477">
        <v>721.66499999999996</v>
      </c>
      <c r="Y2477">
        <v>549.34500000000003</v>
      </c>
      <c r="Z2477">
        <v>400.68700000000001</v>
      </c>
      <c r="AA2477">
        <v>278.291</v>
      </c>
      <c r="AB2477">
        <v>189.94</v>
      </c>
      <c r="AC2477">
        <v>129.91800000000001</v>
      </c>
      <c r="AD2477">
        <v>89.551900000000003</v>
      </c>
      <c r="AE2477">
        <v>62.194600000000001</v>
      </c>
      <c r="AF2477">
        <v>43.457000000000001</v>
      </c>
      <c r="AG2477">
        <v>30.500699999999998</v>
      </c>
      <c r="AH2477">
        <v>21.474299999999999</v>
      </c>
      <c r="AI2477">
        <v>15.154299999999999</v>
      </c>
      <c r="AJ2477">
        <v>10.711</v>
      </c>
      <c r="AK2477">
        <v>7.5796799999999998</v>
      </c>
      <c r="AL2477">
        <v>5.3676899999999996</v>
      </c>
      <c r="AM2477">
        <v>3.8032599999999999</v>
      </c>
      <c r="AN2477">
        <v>2.6958299999999999</v>
      </c>
      <c r="AO2477">
        <v>1.91134</v>
      </c>
      <c r="AP2477">
        <v>4.67713</v>
      </c>
    </row>
    <row r="2478" spans="1:42" x14ac:dyDescent="0.3">
      <c r="A2478">
        <v>1</v>
      </c>
      <c r="B2478">
        <v>1</v>
      </c>
      <c r="C2478">
        <v>1</v>
      </c>
      <c r="D2478">
        <v>1</v>
      </c>
      <c r="E2478">
        <v>1</v>
      </c>
      <c r="F2478">
        <v>1</v>
      </c>
      <c r="G2478">
        <v>1985</v>
      </c>
      <c r="H2478">
        <v>1</v>
      </c>
      <c r="I2478">
        <v>1985.5</v>
      </c>
      <c r="J2478" t="s">
        <v>1259</v>
      </c>
      <c r="K2478" t="s">
        <v>574</v>
      </c>
      <c r="L2478">
        <v>764.39800000000002</v>
      </c>
      <c r="M2478">
        <v>1114.94</v>
      </c>
      <c r="N2478">
        <v>18070.7</v>
      </c>
      <c r="O2478">
        <v>7565.61</v>
      </c>
      <c r="P2478">
        <v>4315.72</v>
      </c>
      <c r="Q2478">
        <v>1444.33</v>
      </c>
      <c r="R2478">
        <v>1299.52</v>
      </c>
      <c r="S2478">
        <v>1101.49</v>
      </c>
      <c r="T2478">
        <v>1510.23</v>
      </c>
      <c r="U2478">
        <v>3537.85</v>
      </c>
      <c r="V2478">
        <v>1325.88</v>
      </c>
      <c r="W2478">
        <v>825.43200000000002</v>
      </c>
      <c r="X2478">
        <v>605.06899999999996</v>
      </c>
      <c r="Y2478">
        <v>460.61200000000002</v>
      </c>
      <c r="Z2478">
        <v>335.99400000000003</v>
      </c>
      <c r="AA2478">
        <v>233.37899999999999</v>
      </c>
      <c r="AB2478">
        <v>159.29900000000001</v>
      </c>
      <c r="AC2478">
        <v>108.968</v>
      </c>
      <c r="AD2478">
        <v>75.115799999999993</v>
      </c>
      <c r="AE2478">
        <v>52.171399999999998</v>
      </c>
      <c r="AF2478">
        <v>36.455199999999998</v>
      </c>
      <c r="AG2478">
        <v>25.587399999999999</v>
      </c>
      <c r="AH2478">
        <v>18.015699999999999</v>
      </c>
      <c r="AI2478">
        <v>12.713900000000001</v>
      </c>
      <c r="AJ2478">
        <v>8.9863300000000006</v>
      </c>
      <c r="AK2478">
        <v>6.3593599999999997</v>
      </c>
      <c r="AL2478">
        <v>4.5035699999999999</v>
      </c>
      <c r="AM2478">
        <v>3.1910400000000001</v>
      </c>
      <c r="AN2478">
        <v>2.2619099999999999</v>
      </c>
      <c r="AO2478">
        <v>1.60371</v>
      </c>
      <c r="AP2478">
        <v>3.9244599999999998</v>
      </c>
    </row>
    <row r="2479" spans="1:42" x14ac:dyDescent="0.3">
      <c r="A2479">
        <v>1</v>
      </c>
      <c r="B2479">
        <v>1</v>
      </c>
      <c r="C2479">
        <v>1</v>
      </c>
      <c r="D2479">
        <v>1</v>
      </c>
      <c r="E2479">
        <v>1</v>
      </c>
      <c r="F2479">
        <v>1</v>
      </c>
      <c r="G2479">
        <v>1986</v>
      </c>
      <c r="H2479">
        <v>1</v>
      </c>
      <c r="I2479">
        <v>1986</v>
      </c>
      <c r="J2479" t="s">
        <v>1258</v>
      </c>
      <c r="K2479" t="s">
        <v>574</v>
      </c>
      <c r="L2479">
        <v>2469.42</v>
      </c>
      <c r="M2479">
        <v>677.96</v>
      </c>
      <c r="N2479">
        <v>988.29</v>
      </c>
      <c r="O2479">
        <v>15984</v>
      </c>
      <c r="P2479">
        <v>6657.89</v>
      </c>
      <c r="Q2479">
        <v>3764.02</v>
      </c>
      <c r="R2479">
        <v>1245.4100000000001</v>
      </c>
      <c r="S2479">
        <v>1108.3599999999999</v>
      </c>
      <c r="T2479">
        <v>931.76499999999999</v>
      </c>
      <c r="U2479">
        <v>1271.21</v>
      </c>
      <c r="V2479">
        <v>2970.61</v>
      </c>
      <c r="W2479">
        <v>1112.1300000000001</v>
      </c>
      <c r="X2479">
        <v>692.11500000000001</v>
      </c>
      <c r="Y2479">
        <v>507.31099999999998</v>
      </c>
      <c r="Z2479">
        <v>386.21199999999999</v>
      </c>
      <c r="AA2479">
        <v>281.74599999999998</v>
      </c>
      <c r="AB2479">
        <v>195.71600000000001</v>
      </c>
      <c r="AC2479">
        <v>133.602</v>
      </c>
      <c r="AD2479">
        <v>91.396500000000003</v>
      </c>
      <c r="AE2479">
        <v>63.006900000000002</v>
      </c>
      <c r="AF2479">
        <v>43.763500000000001</v>
      </c>
      <c r="AG2479">
        <v>30.581499999999998</v>
      </c>
      <c r="AH2479">
        <v>21.465599999999998</v>
      </c>
      <c r="AI2479">
        <v>15.114100000000001</v>
      </c>
      <c r="AJ2479">
        <v>10.666499999999999</v>
      </c>
      <c r="AK2479">
        <v>7.5393800000000004</v>
      </c>
      <c r="AL2479">
        <v>5.3355100000000002</v>
      </c>
      <c r="AM2479">
        <v>3.7785700000000002</v>
      </c>
      <c r="AN2479">
        <v>2.6773699999999998</v>
      </c>
      <c r="AO2479">
        <v>1.89784</v>
      </c>
      <c r="AP2479">
        <v>4.6385199999999998</v>
      </c>
    </row>
    <row r="2480" spans="1:42" x14ac:dyDescent="0.3">
      <c r="A2480">
        <v>1</v>
      </c>
      <c r="B2480">
        <v>1</v>
      </c>
      <c r="C2480">
        <v>1</v>
      </c>
      <c r="D2480">
        <v>1</v>
      </c>
      <c r="E2480">
        <v>1</v>
      </c>
      <c r="F2480">
        <v>1</v>
      </c>
      <c r="G2480">
        <v>1986</v>
      </c>
      <c r="H2480">
        <v>1</v>
      </c>
      <c r="I2480">
        <v>1986.5</v>
      </c>
      <c r="J2480" t="s">
        <v>1259</v>
      </c>
      <c r="K2480" t="s">
        <v>574</v>
      </c>
      <c r="L2480">
        <v>2190.1799999999998</v>
      </c>
      <c r="M2480">
        <v>600.85799999999995</v>
      </c>
      <c r="N2480">
        <v>873.67399999999998</v>
      </c>
      <c r="O2480">
        <v>14045.9</v>
      </c>
      <c r="P2480">
        <v>5789.96</v>
      </c>
      <c r="Q2480">
        <v>3230.33</v>
      </c>
      <c r="R2480">
        <v>1055.27</v>
      </c>
      <c r="S2480">
        <v>929.976</v>
      </c>
      <c r="T2480">
        <v>777.01499999999999</v>
      </c>
      <c r="U2480">
        <v>1056.67</v>
      </c>
      <c r="V2480">
        <v>2465.6799999999998</v>
      </c>
      <c r="W2480">
        <v>922.61099999999999</v>
      </c>
      <c r="X2480">
        <v>574.10500000000002</v>
      </c>
      <c r="Y2480">
        <v>420.83199999999999</v>
      </c>
      <c r="Z2480">
        <v>320.41000000000003</v>
      </c>
      <c r="AA2480">
        <v>233.76900000000001</v>
      </c>
      <c r="AB2480">
        <v>162.40600000000001</v>
      </c>
      <c r="AC2480">
        <v>110.874</v>
      </c>
      <c r="AD2480">
        <v>75.854600000000005</v>
      </c>
      <c r="AE2480">
        <v>52.296300000000002</v>
      </c>
      <c r="AF2480">
        <v>36.326300000000003</v>
      </c>
      <c r="AG2480">
        <v>25.3858</v>
      </c>
      <c r="AH2480">
        <v>17.819400000000002</v>
      </c>
      <c r="AI2480">
        <v>12.5472</v>
      </c>
      <c r="AJ2480">
        <v>8.8552700000000009</v>
      </c>
      <c r="AK2480">
        <v>6.2593300000000003</v>
      </c>
      <c r="AL2480">
        <v>4.4297399999999998</v>
      </c>
      <c r="AM2480">
        <v>3.1371799999999999</v>
      </c>
      <c r="AN2480">
        <v>2.2229399999999999</v>
      </c>
      <c r="AO2480">
        <v>1.5757399999999999</v>
      </c>
      <c r="AP2480">
        <v>3.8514300000000001</v>
      </c>
    </row>
    <row r="2481" spans="1:42" x14ac:dyDescent="0.3">
      <c r="A2481">
        <v>1</v>
      </c>
      <c r="B2481">
        <v>1</v>
      </c>
      <c r="C2481">
        <v>1</v>
      </c>
      <c r="D2481">
        <v>1</v>
      </c>
      <c r="E2481">
        <v>1</v>
      </c>
      <c r="F2481">
        <v>1</v>
      </c>
      <c r="G2481">
        <v>1987</v>
      </c>
      <c r="H2481">
        <v>1</v>
      </c>
      <c r="I2481">
        <v>1987</v>
      </c>
      <c r="J2481" t="s">
        <v>1258</v>
      </c>
      <c r="K2481" t="s">
        <v>574</v>
      </c>
      <c r="L2481">
        <v>20457.900000000001</v>
      </c>
      <c r="M2481">
        <v>1942.51</v>
      </c>
      <c r="N2481">
        <v>532.524</v>
      </c>
      <c r="O2481">
        <v>772.351</v>
      </c>
      <c r="P2481">
        <v>12342.8</v>
      </c>
      <c r="Q2481">
        <v>5035.17</v>
      </c>
      <c r="R2481">
        <v>2772.3</v>
      </c>
      <c r="S2481">
        <v>894.16099999999994</v>
      </c>
      <c r="T2481">
        <v>780.303</v>
      </c>
      <c r="U2481">
        <v>647.96600000000001</v>
      </c>
      <c r="V2481">
        <v>878.33500000000004</v>
      </c>
      <c r="W2481">
        <v>2046.58</v>
      </c>
      <c r="X2481">
        <v>765.38599999999997</v>
      </c>
      <c r="Y2481">
        <v>476.21600000000001</v>
      </c>
      <c r="Z2481">
        <v>349.096</v>
      </c>
      <c r="AA2481">
        <v>265.81900000000002</v>
      </c>
      <c r="AB2481">
        <v>193.96199999999999</v>
      </c>
      <c r="AC2481">
        <v>134.76499999999999</v>
      </c>
      <c r="AD2481">
        <v>92.0124</v>
      </c>
      <c r="AE2481">
        <v>62.955500000000001</v>
      </c>
      <c r="AF2481">
        <v>43.406399999999998</v>
      </c>
      <c r="AG2481">
        <v>30.152999999999999</v>
      </c>
      <c r="AH2481">
        <v>21.072800000000001</v>
      </c>
      <c r="AI2481">
        <v>14.7925</v>
      </c>
      <c r="AJ2481">
        <v>10.4163</v>
      </c>
      <c r="AK2481">
        <v>7.35161</v>
      </c>
      <c r="AL2481">
        <v>5.1966200000000002</v>
      </c>
      <c r="AM2481">
        <v>3.67774</v>
      </c>
      <c r="AN2481">
        <v>2.6046499999999999</v>
      </c>
      <c r="AO2481">
        <v>1.8456399999999999</v>
      </c>
      <c r="AP2481">
        <v>4.5062199999999999</v>
      </c>
    </row>
    <row r="2482" spans="1:42" x14ac:dyDescent="0.3">
      <c r="A2482">
        <v>1</v>
      </c>
      <c r="B2482">
        <v>1</v>
      </c>
      <c r="C2482">
        <v>1</v>
      </c>
      <c r="D2482">
        <v>1</v>
      </c>
      <c r="E2482">
        <v>1</v>
      </c>
      <c r="F2482">
        <v>1</v>
      </c>
      <c r="G2482">
        <v>1987</v>
      </c>
      <c r="H2482">
        <v>1</v>
      </c>
      <c r="I2482">
        <v>1987.5</v>
      </c>
      <c r="J2482" t="s">
        <v>1259</v>
      </c>
      <c r="K2482" t="s">
        <v>574</v>
      </c>
      <c r="L2482">
        <v>18144.5</v>
      </c>
      <c r="M2482">
        <v>1721.04</v>
      </c>
      <c r="N2482">
        <v>470.21100000000001</v>
      </c>
      <c r="O2482">
        <v>676.73699999999997</v>
      </c>
      <c r="P2482">
        <v>10673.5</v>
      </c>
      <c r="Q2482">
        <v>4282.33</v>
      </c>
      <c r="R2482">
        <v>2319.5</v>
      </c>
      <c r="S2482">
        <v>738.36199999999997</v>
      </c>
      <c r="T2482">
        <v>638.73400000000004</v>
      </c>
      <c r="U2482">
        <v>527.79200000000003</v>
      </c>
      <c r="V2482">
        <v>713.726</v>
      </c>
      <c r="W2482">
        <v>1661.42</v>
      </c>
      <c r="X2482">
        <v>621.16800000000001</v>
      </c>
      <c r="Y2482">
        <v>386.48399999999998</v>
      </c>
      <c r="Z2482">
        <v>283.34399999999999</v>
      </c>
      <c r="AA2482">
        <v>215.779</v>
      </c>
      <c r="AB2482">
        <v>157.46799999999999</v>
      </c>
      <c r="AC2482">
        <v>109.42100000000001</v>
      </c>
      <c r="AD2482">
        <v>74.715500000000006</v>
      </c>
      <c r="AE2482">
        <v>51.125100000000003</v>
      </c>
      <c r="AF2482">
        <v>35.252099999999999</v>
      </c>
      <c r="AG2482">
        <v>24.489899999999999</v>
      </c>
      <c r="AH2482">
        <v>17.116</v>
      </c>
      <c r="AI2482">
        <v>12.015499999999999</v>
      </c>
      <c r="AJ2482">
        <v>8.4611599999999996</v>
      </c>
      <c r="AK2482">
        <v>5.9718900000000001</v>
      </c>
      <c r="AL2482">
        <v>4.2214499999999999</v>
      </c>
      <c r="AM2482">
        <v>2.98767</v>
      </c>
      <c r="AN2482">
        <v>2.11598</v>
      </c>
      <c r="AO2482">
        <v>1.4994000000000001</v>
      </c>
      <c r="AP2482">
        <v>3.6610200000000002</v>
      </c>
    </row>
    <row r="2483" spans="1:42" x14ac:dyDescent="0.3">
      <c r="A2483">
        <v>1</v>
      </c>
      <c r="B2483">
        <v>1</v>
      </c>
      <c r="C2483">
        <v>1</v>
      </c>
      <c r="D2483">
        <v>1</v>
      </c>
      <c r="E2483">
        <v>1</v>
      </c>
      <c r="F2483">
        <v>1</v>
      </c>
      <c r="G2483">
        <v>1988</v>
      </c>
      <c r="H2483">
        <v>1</v>
      </c>
      <c r="I2483">
        <v>1988</v>
      </c>
      <c r="J2483" t="s">
        <v>1258</v>
      </c>
      <c r="K2483" t="s">
        <v>574</v>
      </c>
      <c r="L2483">
        <v>16118.8</v>
      </c>
      <c r="M2483">
        <v>16092.7</v>
      </c>
      <c r="N2483">
        <v>1524.82</v>
      </c>
      <c r="O2483">
        <v>415.18900000000002</v>
      </c>
      <c r="P2483">
        <v>592.95899999999995</v>
      </c>
      <c r="Q2483">
        <v>9229.91</v>
      </c>
      <c r="R2483">
        <v>3642.05</v>
      </c>
      <c r="S2483">
        <v>1940.65</v>
      </c>
      <c r="T2483">
        <v>609.70899999999995</v>
      </c>
      <c r="U2483">
        <v>522.84900000000005</v>
      </c>
      <c r="V2483">
        <v>429.90499999999997</v>
      </c>
      <c r="W2483">
        <v>579.96699999999998</v>
      </c>
      <c r="X2483">
        <v>1348.75</v>
      </c>
      <c r="Y2483">
        <v>504.12400000000002</v>
      </c>
      <c r="Z2483">
        <v>313.66000000000003</v>
      </c>
      <c r="AA2483">
        <v>229.977</v>
      </c>
      <c r="AB2483">
        <v>175.15899999999999</v>
      </c>
      <c r="AC2483">
        <v>127.84</v>
      </c>
      <c r="AD2483">
        <v>88.8429</v>
      </c>
      <c r="AE2483">
        <v>60.670099999999998</v>
      </c>
      <c r="AF2483">
        <v>41.517800000000001</v>
      </c>
      <c r="AG2483">
        <v>28.6296</v>
      </c>
      <c r="AH2483">
        <v>19.8904</v>
      </c>
      <c r="AI2483">
        <v>13.902100000000001</v>
      </c>
      <c r="AJ2483">
        <v>9.7597799999999992</v>
      </c>
      <c r="AK2483">
        <v>6.8729699999999996</v>
      </c>
      <c r="AL2483">
        <v>4.8511100000000003</v>
      </c>
      <c r="AM2483">
        <v>3.4292799999999999</v>
      </c>
      <c r="AN2483">
        <v>2.4270800000000001</v>
      </c>
      <c r="AO2483">
        <v>1.71899</v>
      </c>
      <c r="AP2483">
        <v>4.1924599999999996</v>
      </c>
    </row>
    <row r="2484" spans="1:42" x14ac:dyDescent="0.3">
      <c r="A2484">
        <v>1</v>
      </c>
      <c r="B2484">
        <v>1</v>
      </c>
      <c r="C2484">
        <v>1</v>
      </c>
      <c r="D2484">
        <v>1</v>
      </c>
      <c r="E2484">
        <v>1</v>
      </c>
      <c r="F2484">
        <v>1</v>
      </c>
      <c r="G2484">
        <v>1988</v>
      </c>
      <c r="H2484">
        <v>1</v>
      </c>
      <c r="I2484">
        <v>1988.5</v>
      </c>
      <c r="J2484" t="s">
        <v>1259</v>
      </c>
      <c r="K2484" t="s">
        <v>574</v>
      </c>
      <c r="L2484">
        <v>14296.1</v>
      </c>
      <c r="M2484">
        <v>14262</v>
      </c>
      <c r="N2484">
        <v>1347.73</v>
      </c>
      <c r="O2484">
        <v>364.613</v>
      </c>
      <c r="P2484">
        <v>514.91499999999996</v>
      </c>
      <c r="Q2484">
        <v>7903.16</v>
      </c>
      <c r="R2484">
        <v>3077.09</v>
      </c>
      <c r="S2484">
        <v>1623</v>
      </c>
      <c r="T2484">
        <v>506.685</v>
      </c>
      <c r="U2484">
        <v>433.07600000000002</v>
      </c>
      <c r="V2484">
        <v>355.58699999999999</v>
      </c>
      <c r="W2484">
        <v>479.49299999999999</v>
      </c>
      <c r="X2484">
        <v>1115.08</v>
      </c>
      <c r="Y2484">
        <v>416.84899999999999</v>
      </c>
      <c r="Z2484">
        <v>259.41000000000003</v>
      </c>
      <c r="AA2484">
        <v>190.238</v>
      </c>
      <c r="AB2484">
        <v>144.91900000000001</v>
      </c>
      <c r="AC2484">
        <v>105.786</v>
      </c>
      <c r="AD2484">
        <v>73.526200000000003</v>
      </c>
      <c r="AE2484">
        <v>50.216299999999997</v>
      </c>
      <c r="AF2484">
        <v>34.367400000000004</v>
      </c>
      <c r="AG2484">
        <v>23.700900000000001</v>
      </c>
      <c r="AH2484">
        <v>16.467400000000001</v>
      </c>
      <c r="AI2484">
        <v>11.510300000000001</v>
      </c>
      <c r="AJ2484">
        <v>8.0811100000000007</v>
      </c>
      <c r="AK2484">
        <v>5.69109</v>
      </c>
      <c r="AL2484">
        <v>4.0170599999999999</v>
      </c>
      <c r="AM2484">
        <v>2.8397800000000002</v>
      </c>
      <c r="AN2484">
        <v>2.0099200000000002</v>
      </c>
      <c r="AO2484">
        <v>1.42357</v>
      </c>
      <c r="AP2484">
        <v>3.4721799999999998</v>
      </c>
    </row>
    <row r="2485" spans="1:42" x14ac:dyDescent="0.3">
      <c r="A2485">
        <v>1</v>
      </c>
      <c r="B2485">
        <v>1</v>
      </c>
      <c r="C2485">
        <v>1</v>
      </c>
      <c r="D2485">
        <v>1</v>
      </c>
      <c r="E2485">
        <v>1</v>
      </c>
      <c r="F2485">
        <v>1</v>
      </c>
      <c r="G2485">
        <v>1989</v>
      </c>
      <c r="H2485">
        <v>1</v>
      </c>
      <c r="I2485">
        <v>1989</v>
      </c>
      <c r="J2485" t="s">
        <v>1258</v>
      </c>
      <c r="K2485" t="s">
        <v>574</v>
      </c>
      <c r="L2485">
        <v>93568.6</v>
      </c>
      <c r="M2485">
        <v>12679.5</v>
      </c>
      <c r="N2485">
        <v>12639.6</v>
      </c>
      <c r="O2485">
        <v>1191.2</v>
      </c>
      <c r="P2485">
        <v>320.197</v>
      </c>
      <c r="Q2485">
        <v>447.14299999999997</v>
      </c>
      <c r="R2485">
        <v>6767.13</v>
      </c>
      <c r="S2485">
        <v>2599.77</v>
      </c>
      <c r="T2485">
        <v>1357.34</v>
      </c>
      <c r="U2485">
        <v>421.07</v>
      </c>
      <c r="V2485">
        <v>358.71699999999998</v>
      </c>
      <c r="W2485">
        <v>294.11599999999999</v>
      </c>
      <c r="X2485">
        <v>396.42500000000001</v>
      </c>
      <c r="Y2485">
        <v>921.89599999999996</v>
      </c>
      <c r="Z2485">
        <v>344.68400000000003</v>
      </c>
      <c r="AA2485">
        <v>214.54400000000001</v>
      </c>
      <c r="AB2485">
        <v>157.36600000000001</v>
      </c>
      <c r="AC2485">
        <v>119.899</v>
      </c>
      <c r="AD2485">
        <v>87.536199999999994</v>
      </c>
      <c r="AE2485">
        <v>60.850200000000001</v>
      </c>
      <c r="AF2485">
        <v>41.563699999999997</v>
      </c>
      <c r="AG2485">
        <v>28.448599999999999</v>
      </c>
      <c r="AH2485">
        <v>19.620699999999999</v>
      </c>
      <c r="AI2485">
        <v>13.6335</v>
      </c>
      <c r="AJ2485">
        <v>9.5300799999999999</v>
      </c>
      <c r="AK2485">
        <v>6.6911699999999996</v>
      </c>
      <c r="AL2485">
        <v>4.71244</v>
      </c>
      <c r="AM2485">
        <v>3.3264</v>
      </c>
      <c r="AN2485">
        <v>2.35161</v>
      </c>
      <c r="AO2485">
        <v>1.6644600000000001</v>
      </c>
      <c r="AP2485">
        <v>4.0545799999999996</v>
      </c>
    </row>
    <row r="2486" spans="1:42" x14ac:dyDescent="0.3">
      <c r="A2486">
        <v>1</v>
      </c>
      <c r="B2486">
        <v>1</v>
      </c>
      <c r="C2486">
        <v>1</v>
      </c>
      <c r="D2486">
        <v>1</v>
      </c>
      <c r="E2486">
        <v>1</v>
      </c>
      <c r="F2486">
        <v>1</v>
      </c>
      <c r="G2486">
        <v>1989</v>
      </c>
      <c r="H2486">
        <v>1</v>
      </c>
      <c r="I2486">
        <v>1989.5</v>
      </c>
      <c r="J2486" t="s">
        <v>1259</v>
      </c>
      <c r="K2486" t="s">
        <v>574</v>
      </c>
      <c r="L2486">
        <v>82987.899999999994</v>
      </c>
      <c r="M2486">
        <v>11237.1</v>
      </c>
      <c r="N2486">
        <v>11171.3</v>
      </c>
      <c r="O2486">
        <v>1045.9000000000001</v>
      </c>
      <c r="P2486">
        <v>277.923</v>
      </c>
      <c r="Q2486">
        <v>382.59699999999998</v>
      </c>
      <c r="R2486">
        <v>5713.01</v>
      </c>
      <c r="S2486">
        <v>2172.67</v>
      </c>
      <c r="T2486">
        <v>1127.28</v>
      </c>
      <c r="U2486">
        <v>348.58499999999998</v>
      </c>
      <c r="V2486">
        <v>296.572</v>
      </c>
      <c r="W2486">
        <v>243.07400000000001</v>
      </c>
      <c r="X2486">
        <v>327.64999999999998</v>
      </c>
      <c r="Y2486">
        <v>762.125</v>
      </c>
      <c r="Z2486">
        <v>285.02100000000002</v>
      </c>
      <c r="AA2486">
        <v>177.45099999999999</v>
      </c>
      <c r="AB2486">
        <v>130.18899999999999</v>
      </c>
      <c r="AC2486">
        <v>99.211500000000001</v>
      </c>
      <c r="AD2486">
        <v>72.444599999999994</v>
      </c>
      <c r="AE2486">
        <v>50.366599999999998</v>
      </c>
      <c r="AF2486">
        <v>34.4071</v>
      </c>
      <c r="AG2486">
        <v>23.552600000000002</v>
      </c>
      <c r="AH2486">
        <v>16.2455</v>
      </c>
      <c r="AI2486">
        <v>11.289</v>
      </c>
      <c r="AJ2486">
        <v>7.8917799999999998</v>
      </c>
      <c r="AK2486">
        <v>5.5411999999999999</v>
      </c>
      <c r="AL2486">
        <v>3.90273</v>
      </c>
      <c r="AM2486">
        <v>2.7549600000000001</v>
      </c>
      <c r="AN2486">
        <v>1.9477</v>
      </c>
      <c r="AO2486">
        <v>1.37863</v>
      </c>
      <c r="AP2486">
        <v>3.3585500000000001</v>
      </c>
    </row>
    <row r="2487" spans="1:42" x14ac:dyDescent="0.3">
      <c r="A2487">
        <v>1</v>
      </c>
      <c r="B2487">
        <v>1</v>
      </c>
      <c r="C2487">
        <v>1</v>
      </c>
      <c r="D2487">
        <v>1</v>
      </c>
      <c r="E2487">
        <v>1</v>
      </c>
      <c r="F2487">
        <v>1</v>
      </c>
      <c r="G2487">
        <v>1990</v>
      </c>
      <c r="H2487">
        <v>1</v>
      </c>
      <c r="I2487">
        <v>1990</v>
      </c>
      <c r="J2487" t="s">
        <v>1258</v>
      </c>
      <c r="K2487" t="s">
        <v>574</v>
      </c>
      <c r="L2487">
        <v>7373.69</v>
      </c>
      <c r="M2487">
        <v>73603.600000000006</v>
      </c>
      <c r="N2487">
        <v>9958.7800000000007</v>
      </c>
      <c r="O2487">
        <v>9873.5499999999993</v>
      </c>
      <c r="P2487">
        <v>918.32899999999995</v>
      </c>
      <c r="Q2487">
        <v>241.23</v>
      </c>
      <c r="R2487">
        <v>327.36900000000003</v>
      </c>
      <c r="S2487">
        <v>4823.1000000000004</v>
      </c>
      <c r="T2487">
        <v>1815.73</v>
      </c>
      <c r="U2487">
        <v>936.20799999999997</v>
      </c>
      <c r="V2487">
        <v>288.57799999999997</v>
      </c>
      <c r="W2487">
        <v>245.19300000000001</v>
      </c>
      <c r="X2487">
        <v>200.89099999999999</v>
      </c>
      <c r="Y2487">
        <v>270.80599999999998</v>
      </c>
      <c r="Z2487">
        <v>630.04399999999998</v>
      </c>
      <c r="AA2487">
        <v>235.68600000000001</v>
      </c>
      <c r="AB2487">
        <v>146.77199999999999</v>
      </c>
      <c r="AC2487">
        <v>107.70399999999999</v>
      </c>
      <c r="AD2487">
        <v>82.093199999999996</v>
      </c>
      <c r="AE2487">
        <v>59.954799999999999</v>
      </c>
      <c r="AF2487">
        <v>41.689100000000003</v>
      </c>
      <c r="AG2487">
        <v>28.482700000000001</v>
      </c>
      <c r="AH2487">
        <v>19.499199999999998</v>
      </c>
      <c r="AI2487">
        <v>13.450799999999999</v>
      </c>
      <c r="AJ2487">
        <v>9.3477499999999996</v>
      </c>
      <c r="AK2487">
        <v>6.5351100000000004</v>
      </c>
      <c r="AL2487">
        <v>4.5888799999999996</v>
      </c>
      <c r="AM2487">
        <v>3.2321499999999999</v>
      </c>
      <c r="AN2487">
        <v>2.2816900000000002</v>
      </c>
      <c r="AO2487">
        <v>1.61317</v>
      </c>
      <c r="AP2487">
        <v>3.92387</v>
      </c>
    </row>
    <row r="2488" spans="1:42" x14ac:dyDescent="0.3">
      <c r="A2488">
        <v>1</v>
      </c>
      <c r="B2488">
        <v>1</v>
      </c>
      <c r="C2488">
        <v>1</v>
      </c>
      <c r="D2488">
        <v>1</v>
      </c>
      <c r="E2488">
        <v>1</v>
      </c>
      <c r="F2488">
        <v>1</v>
      </c>
      <c r="G2488">
        <v>1990</v>
      </c>
      <c r="H2488">
        <v>1</v>
      </c>
      <c r="I2488">
        <v>1990.5</v>
      </c>
      <c r="J2488" t="s">
        <v>1259</v>
      </c>
      <c r="K2488" t="s">
        <v>574</v>
      </c>
      <c r="L2488">
        <v>6539.88</v>
      </c>
      <c r="M2488">
        <v>65230</v>
      </c>
      <c r="N2488">
        <v>8801.42</v>
      </c>
      <c r="O2488">
        <v>8667.73</v>
      </c>
      <c r="P2488">
        <v>796.79899999999998</v>
      </c>
      <c r="Q2488">
        <v>206.28800000000001</v>
      </c>
      <c r="R2488">
        <v>276.137</v>
      </c>
      <c r="S2488">
        <v>4026.33</v>
      </c>
      <c r="T2488">
        <v>1506.15</v>
      </c>
      <c r="U2488">
        <v>774.07100000000003</v>
      </c>
      <c r="V2488">
        <v>238.28399999999999</v>
      </c>
      <c r="W2488">
        <v>202.39</v>
      </c>
      <c r="X2488">
        <v>165.83600000000001</v>
      </c>
      <c r="Y2488">
        <v>223.607</v>
      </c>
      <c r="Z2488">
        <v>520.37699999999995</v>
      </c>
      <c r="AA2488">
        <v>194.714</v>
      </c>
      <c r="AB2488">
        <v>121.28700000000001</v>
      </c>
      <c r="AC2488">
        <v>89.021299999999997</v>
      </c>
      <c r="AD2488">
        <v>67.864999999999995</v>
      </c>
      <c r="AE2488">
        <v>49.571199999999997</v>
      </c>
      <c r="AF2488">
        <v>34.473500000000001</v>
      </c>
      <c r="AG2488">
        <v>23.555499999999999</v>
      </c>
      <c r="AH2488">
        <v>16.127600000000001</v>
      </c>
      <c r="AI2488">
        <v>11.125999999999999</v>
      </c>
      <c r="AJ2488">
        <v>7.7326100000000002</v>
      </c>
      <c r="AK2488">
        <v>5.4062700000000001</v>
      </c>
      <c r="AL2488">
        <v>3.7964099999999998</v>
      </c>
      <c r="AM2488">
        <v>2.6741000000000001</v>
      </c>
      <c r="AN2488">
        <v>1.8878200000000001</v>
      </c>
      <c r="AO2488">
        <v>1.3347500000000001</v>
      </c>
      <c r="AP2488">
        <v>3.2469100000000002</v>
      </c>
    </row>
    <row r="2489" spans="1:42" x14ac:dyDescent="0.3">
      <c r="A2489">
        <v>1</v>
      </c>
      <c r="B2489">
        <v>1</v>
      </c>
      <c r="C2489">
        <v>1</v>
      </c>
      <c r="D2489">
        <v>1</v>
      </c>
      <c r="E2489">
        <v>1</v>
      </c>
      <c r="F2489">
        <v>1</v>
      </c>
      <c r="G2489">
        <v>1991</v>
      </c>
      <c r="H2489">
        <v>1</v>
      </c>
      <c r="I2489">
        <v>1991</v>
      </c>
      <c r="J2489" t="s">
        <v>1258</v>
      </c>
      <c r="K2489" t="s">
        <v>574</v>
      </c>
      <c r="L2489">
        <v>14562.1</v>
      </c>
      <c r="M2489">
        <v>5800.35</v>
      </c>
      <c r="N2489">
        <v>57808.9</v>
      </c>
      <c r="O2489">
        <v>7778.57</v>
      </c>
      <c r="P2489">
        <v>7609.17</v>
      </c>
      <c r="Q2489">
        <v>691.35299999999995</v>
      </c>
      <c r="R2489">
        <v>176.40700000000001</v>
      </c>
      <c r="S2489">
        <v>232.922</v>
      </c>
      <c r="T2489">
        <v>3361.19</v>
      </c>
      <c r="U2489">
        <v>1249.3499999999999</v>
      </c>
      <c r="V2489">
        <v>640.01400000000001</v>
      </c>
      <c r="W2489">
        <v>196.755</v>
      </c>
      <c r="X2489">
        <v>167.059</v>
      </c>
      <c r="Y2489">
        <v>136.898</v>
      </c>
      <c r="Z2489">
        <v>184.63300000000001</v>
      </c>
      <c r="AA2489">
        <v>429.8</v>
      </c>
      <c r="AB2489">
        <v>160.86500000000001</v>
      </c>
      <c r="AC2489">
        <v>100.226</v>
      </c>
      <c r="AD2489">
        <v>73.578999999999994</v>
      </c>
      <c r="AE2489">
        <v>56.102800000000002</v>
      </c>
      <c r="AF2489">
        <v>40.985999999999997</v>
      </c>
      <c r="AG2489">
        <v>28.506799999999998</v>
      </c>
      <c r="AH2489">
        <v>19.480699999999999</v>
      </c>
      <c r="AI2489">
        <v>13.339</v>
      </c>
      <c r="AJ2489">
        <v>9.2029399999999999</v>
      </c>
      <c r="AK2489">
        <v>6.3965300000000003</v>
      </c>
      <c r="AL2489">
        <v>4.4724199999999996</v>
      </c>
      <c r="AM2489">
        <v>3.1408</v>
      </c>
      <c r="AN2489">
        <v>2.2124000000000001</v>
      </c>
      <c r="AO2489">
        <v>1.5619400000000001</v>
      </c>
      <c r="AP2489">
        <v>3.7911299999999999</v>
      </c>
    </row>
    <row r="2490" spans="1:42" x14ac:dyDescent="0.3">
      <c r="A2490">
        <v>1</v>
      </c>
      <c r="B2490">
        <v>1</v>
      </c>
      <c r="C2490">
        <v>1</v>
      </c>
      <c r="D2490">
        <v>1</v>
      </c>
      <c r="E2490">
        <v>1</v>
      </c>
      <c r="F2490">
        <v>1</v>
      </c>
      <c r="G2490">
        <v>1991</v>
      </c>
      <c r="H2490">
        <v>1</v>
      </c>
      <c r="I2490">
        <v>1991.5</v>
      </c>
      <c r="J2490" t="s">
        <v>1259</v>
      </c>
      <c r="K2490" t="s">
        <v>574</v>
      </c>
      <c r="L2490">
        <v>12915.4</v>
      </c>
      <c r="M2490">
        <v>5139.7700000000004</v>
      </c>
      <c r="N2490">
        <v>51062.5</v>
      </c>
      <c r="O2490">
        <v>6817.93</v>
      </c>
      <c r="P2490">
        <v>6579.28</v>
      </c>
      <c r="Q2490">
        <v>587.69600000000003</v>
      </c>
      <c r="R2490">
        <v>147.60400000000001</v>
      </c>
      <c r="S2490">
        <v>192.596</v>
      </c>
      <c r="T2490">
        <v>2758.85</v>
      </c>
      <c r="U2490">
        <v>1021.55</v>
      </c>
      <c r="V2490">
        <v>522.48900000000003</v>
      </c>
      <c r="W2490">
        <v>160.56200000000001</v>
      </c>
      <c r="X2490">
        <v>136.34700000000001</v>
      </c>
      <c r="Y2490">
        <v>111.768</v>
      </c>
      <c r="Z2490">
        <v>150.797</v>
      </c>
      <c r="AA2490">
        <v>351.15800000000002</v>
      </c>
      <c r="AB2490">
        <v>131.47300000000001</v>
      </c>
      <c r="AC2490">
        <v>81.936300000000003</v>
      </c>
      <c r="AD2490">
        <v>60.1661</v>
      </c>
      <c r="AE2490">
        <v>45.885100000000001</v>
      </c>
      <c r="AF2490">
        <v>33.527200000000001</v>
      </c>
      <c r="AG2490">
        <v>23.322500000000002</v>
      </c>
      <c r="AH2490">
        <v>15.9399</v>
      </c>
      <c r="AI2490">
        <v>10.915699999999999</v>
      </c>
      <c r="AJ2490">
        <v>7.5317400000000001</v>
      </c>
      <c r="AK2490">
        <v>5.2353699999999996</v>
      </c>
      <c r="AL2490">
        <v>3.66079</v>
      </c>
      <c r="AM2490">
        <v>2.57097</v>
      </c>
      <c r="AN2490">
        <v>1.81111</v>
      </c>
      <c r="AO2490">
        <v>1.2786900000000001</v>
      </c>
      <c r="AP2490">
        <v>3.1039699999999999</v>
      </c>
    </row>
    <row r="2491" spans="1:42" x14ac:dyDescent="0.3">
      <c r="A2491">
        <v>1</v>
      </c>
      <c r="B2491">
        <v>1</v>
      </c>
      <c r="C2491">
        <v>1</v>
      </c>
      <c r="D2491">
        <v>1</v>
      </c>
      <c r="E2491">
        <v>1</v>
      </c>
      <c r="F2491">
        <v>1</v>
      </c>
      <c r="G2491">
        <v>1992</v>
      </c>
      <c r="H2491">
        <v>1</v>
      </c>
      <c r="I2491">
        <v>1992</v>
      </c>
      <c r="J2491" t="s">
        <v>1258</v>
      </c>
      <c r="K2491" t="s">
        <v>574</v>
      </c>
      <c r="L2491">
        <v>22785.599999999999</v>
      </c>
      <c r="M2491">
        <v>11454.9</v>
      </c>
      <c r="N2491">
        <v>4554.41</v>
      </c>
      <c r="O2491">
        <v>45103.4</v>
      </c>
      <c r="P2491">
        <v>5975.94</v>
      </c>
      <c r="Q2491">
        <v>5688.78</v>
      </c>
      <c r="R2491">
        <v>499.58</v>
      </c>
      <c r="S2491">
        <v>123.504</v>
      </c>
      <c r="T2491">
        <v>159.251</v>
      </c>
      <c r="U2491">
        <v>2264.4499999999998</v>
      </c>
      <c r="V2491">
        <v>835.28399999999999</v>
      </c>
      <c r="W2491">
        <v>426.54599999999999</v>
      </c>
      <c r="X2491">
        <v>131.02600000000001</v>
      </c>
      <c r="Y2491">
        <v>111.28100000000001</v>
      </c>
      <c r="Z2491">
        <v>91.250799999999998</v>
      </c>
      <c r="AA2491">
        <v>123.161</v>
      </c>
      <c r="AB2491">
        <v>286.90499999999997</v>
      </c>
      <c r="AC2491">
        <v>107.45099999999999</v>
      </c>
      <c r="AD2491">
        <v>66.983999999999995</v>
      </c>
      <c r="AE2491">
        <v>49.198300000000003</v>
      </c>
      <c r="AF2491">
        <v>37.528199999999998</v>
      </c>
      <c r="AG2491">
        <v>27.425799999999999</v>
      </c>
      <c r="AH2491">
        <v>19.081</v>
      </c>
      <c r="AI2491">
        <v>13.0427</v>
      </c>
      <c r="AJ2491">
        <v>8.9326600000000003</v>
      </c>
      <c r="AK2491">
        <v>6.1640199999999998</v>
      </c>
      <c r="AL2491">
        <v>4.2849899999999996</v>
      </c>
      <c r="AM2491">
        <v>2.9964499999999998</v>
      </c>
      <c r="AN2491">
        <v>2.10453</v>
      </c>
      <c r="AO2491">
        <v>1.4825999999999999</v>
      </c>
      <c r="AP2491">
        <v>3.5881699999999999</v>
      </c>
    </row>
    <row r="2492" spans="1:42" x14ac:dyDescent="0.3">
      <c r="A2492">
        <v>1</v>
      </c>
      <c r="B2492">
        <v>1</v>
      </c>
      <c r="C2492">
        <v>1</v>
      </c>
      <c r="D2492">
        <v>1</v>
      </c>
      <c r="E2492">
        <v>1</v>
      </c>
      <c r="F2492">
        <v>1</v>
      </c>
      <c r="G2492">
        <v>1992</v>
      </c>
      <c r="H2492">
        <v>1</v>
      </c>
      <c r="I2492">
        <v>1992.5</v>
      </c>
      <c r="J2492" t="s">
        <v>1259</v>
      </c>
      <c r="K2492" t="s">
        <v>574</v>
      </c>
      <c r="L2492">
        <v>20209</v>
      </c>
      <c r="M2492">
        <v>10149.6</v>
      </c>
      <c r="N2492">
        <v>4022.21</v>
      </c>
      <c r="O2492">
        <v>39529.699999999997</v>
      </c>
      <c r="P2492">
        <v>5168.8900000000003</v>
      </c>
      <c r="Q2492">
        <v>4839.63</v>
      </c>
      <c r="R2492">
        <v>418.25799999999998</v>
      </c>
      <c r="S2492">
        <v>102.11199999999999</v>
      </c>
      <c r="T2492">
        <v>130.6</v>
      </c>
      <c r="U2492">
        <v>1848.79</v>
      </c>
      <c r="V2492">
        <v>680.56100000000004</v>
      </c>
      <c r="W2492">
        <v>347.279</v>
      </c>
      <c r="X2492">
        <v>106.664</v>
      </c>
      <c r="Y2492">
        <v>90.601500000000001</v>
      </c>
      <c r="Z2492">
        <v>74.308300000000003</v>
      </c>
      <c r="AA2492">
        <v>100.315</v>
      </c>
      <c r="AB2492">
        <v>233.72900000000001</v>
      </c>
      <c r="AC2492">
        <v>87.550700000000006</v>
      </c>
      <c r="AD2492">
        <v>54.586399999999998</v>
      </c>
      <c r="AE2492">
        <v>40.0976</v>
      </c>
      <c r="AF2492">
        <v>30.589600000000001</v>
      </c>
      <c r="AG2492">
        <v>22.357099999999999</v>
      </c>
      <c r="AH2492">
        <v>15.5558</v>
      </c>
      <c r="AI2492">
        <v>10.633800000000001</v>
      </c>
      <c r="AJ2492">
        <v>7.2832400000000002</v>
      </c>
      <c r="AK2492">
        <v>5.0260800000000003</v>
      </c>
      <c r="AL2492">
        <v>3.4940899999999999</v>
      </c>
      <c r="AM2492">
        <v>2.44346</v>
      </c>
      <c r="AN2492">
        <v>1.7161999999999999</v>
      </c>
      <c r="AO2492">
        <v>1.2090700000000001</v>
      </c>
      <c r="AP2492">
        <v>2.92638</v>
      </c>
    </row>
    <row r="2493" spans="1:42" x14ac:dyDescent="0.3">
      <c r="A2493">
        <v>1</v>
      </c>
      <c r="B2493">
        <v>1</v>
      </c>
      <c r="C2493">
        <v>1</v>
      </c>
      <c r="D2493">
        <v>1</v>
      </c>
      <c r="E2493">
        <v>1</v>
      </c>
      <c r="F2493">
        <v>1</v>
      </c>
      <c r="G2493">
        <v>1993</v>
      </c>
      <c r="H2493">
        <v>1</v>
      </c>
      <c r="I2493">
        <v>1993</v>
      </c>
      <c r="J2493" t="s">
        <v>1258</v>
      </c>
      <c r="K2493" t="s">
        <v>574</v>
      </c>
      <c r="L2493">
        <v>10557.1</v>
      </c>
      <c r="M2493">
        <v>17923.8</v>
      </c>
      <c r="N2493">
        <v>8993.01</v>
      </c>
      <c r="O2493">
        <v>3552.2</v>
      </c>
      <c r="P2493">
        <v>34644.9</v>
      </c>
      <c r="Q2493">
        <v>4470.84</v>
      </c>
      <c r="R2493">
        <v>4117.2299999999996</v>
      </c>
      <c r="S2493">
        <v>350.17399999999998</v>
      </c>
      <c r="T2493">
        <v>84.424700000000001</v>
      </c>
      <c r="U2493">
        <v>107.10299999999999</v>
      </c>
      <c r="V2493">
        <v>1509.43</v>
      </c>
      <c r="W2493">
        <v>554.49800000000005</v>
      </c>
      <c r="X2493">
        <v>282.74299999999999</v>
      </c>
      <c r="Y2493">
        <v>86.831800000000001</v>
      </c>
      <c r="Z2493">
        <v>73.764799999999994</v>
      </c>
      <c r="AA2493">
        <v>60.511499999999998</v>
      </c>
      <c r="AB2493">
        <v>81.706299999999999</v>
      </c>
      <c r="AC2493">
        <v>190.40899999999999</v>
      </c>
      <c r="AD2493">
        <v>71.335899999999995</v>
      </c>
      <c r="AE2493">
        <v>44.4833</v>
      </c>
      <c r="AF2493">
        <v>32.680399999999999</v>
      </c>
      <c r="AG2493">
        <v>24.933800000000002</v>
      </c>
      <c r="AH2493">
        <v>18.225100000000001</v>
      </c>
      <c r="AI2493">
        <v>12.681800000000001</v>
      </c>
      <c r="AJ2493">
        <v>8.6697399999999991</v>
      </c>
      <c r="AK2493">
        <v>5.9383900000000001</v>
      </c>
      <c r="AL2493">
        <v>4.0982099999999999</v>
      </c>
      <c r="AM2493">
        <v>2.84917</v>
      </c>
      <c r="AN2493">
        <v>1.9925299999999999</v>
      </c>
      <c r="AO2493">
        <v>1.3995299999999999</v>
      </c>
      <c r="AP2493">
        <v>3.3726500000000001</v>
      </c>
    </row>
    <row r="2494" spans="1:42" x14ac:dyDescent="0.3">
      <c r="A2494">
        <v>1</v>
      </c>
      <c r="B2494">
        <v>1</v>
      </c>
      <c r="C2494">
        <v>1</v>
      </c>
      <c r="D2494">
        <v>1</v>
      </c>
      <c r="E2494">
        <v>1</v>
      </c>
      <c r="F2494">
        <v>1</v>
      </c>
      <c r="G2494">
        <v>1993</v>
      </c>
      <c r="H2494">
        <v>1</v>
      </c>
      <c r="I2494">
        <v>1993.5</v>
      </c>
      <c r="J2494" t="s">
        <v>1259</v>
      </c>
      <c r="K2494" t="s">
        <v>574</v>
      </c>
      <c r="L2494">
        <v>9363.32</v>
      </c>
      <c r="M2494">
        <v>15882.3</v>
      </c>
      <c r="N2494">
        <v>7943.94</v>
      </c>
      <c r="O2494">
        <v>3114.92</v>
      </c>
      <c r="P2494">
        <v>29993.200000000001</v>
      </c>
      <c r="Q2494">
        <v>3808.13</v>
      </c>
      <c r="R2494">
        <v>3452.99</v>
      </c>
      <c r="S2494">
        <v>290.20299999999997</v>
      </c>
      <c r="T2494">
        <v>69.435000000000002</v>
      </c>
      <c r="U2494">
        <v>87.724999999999994</v>
      </c>
      <c r="V2494">
        <v>1234.02</v>
      </c>
      <c r="W2494">
        <v>453.03100000000001</v>
      </c>
      <c r="X2494">
        <v>230.98400000000001</v>
      </c>
      <c r="Y2494">
        <v>70.945899999999995</v>
      </c>
      <c r="Z2494">
        <v>60.281599999999997</v>
      </c>
      <c r="AA2494">
        <v>49.461100000000002</v>
      </c>
      <c r="AB2494">
        <v>66.798100000000005</v>
      </c>
      <c r="AC2494">
        <v>155.69300000000001</v>
      </c>
      <c r="AD2494">
        <v>58.338200000000001</v>
      </c>
      <c r="AE2494">
        <v>36.382800000000003</v>
      </c>
      <c r="AF2494">
        <v>26.732099999999999</v>
      </c>
      <c r="AG2494">
        <v>20.397400000000001</v>
      </c>
      <c r="AH2494">
        <v>14.910399999999999</v>
      </c>
      <c r="AI2494">
        <v>10.375999999999999</v>
      </c>
      <c r="AJ2494">
        <v>7.0937900000000003</v>
      </c>
      <c r="AK2494">
        <v>4.8591699999999998</v>
      </c>
      <c r="AL2494">
        <v>3.3535599999999999</v>
      </c>
      <c r="AM2494">
        <v>2.33155</v>
      </c>
      <c r="AN2494">
        <v>1.6306</v>
      </c>
      <c r="AO2494">
        <v>1.1453500000000001</v>
      </c>
      <c r="AP2494">
        <v>2.7602899999999999</v>
      </c>
    </row>
    <row r="2495" spans="1:42" x14ac:dyDescent="0.3">
      <c r="A2495">
        <v>1</v>
      </c>
      <c r="B2495">
        <v>1</v>
      </c>
      <c r="C2495">
        <v>1</v>
      </c>
      <c r="D2495">
        <v>1</v>
      </c>
      <c r="E2495">
        <v>1</v>
      </c>
      <c r="F2495">
        <v>1</v>
      </c>
      <c r="G2495">
        <v>1994</v>
      </c>
      <c r="H2495">
        <v>1</v>
      </c>
      <c r="I2495">
        <v>1994</v>
      </c>
      <c r="J2495" t="s">
        <v>1258</v>
      </c>
      <c r="K2495" t="s">
        <v>574</v>
      </c>
      <c r="L2495">
        <v>32087.8</v>
      </c>
      <c r="M2495">
        <v>8304.52</v>
      </c>
      <c r="N2495">
        <v>14073.3</v>
      </c>
      <c r="O2495">
        <v>7017.25</v>
      </c>
      <c r="P2495">
        <v>2731.47</v>
      </c>
      <c r="Q2495">
        <v>25966.1</v>
      </c>
      <c r="R2495">
        <v>3243.65</v>
      </c>
      <c r="S2495">
        <v>2895.9</v>
      </c>
      <c r="T2495">
        <v>240.50200000000001</v>
      </c>
      <c r="U2495">
        <v>57.1068</v>
      </c>
      <c r="V2495">
        <v>71.852900000000005</v>
      </c>
      <c r="W2495">
        <v>1008.86</v>
      </c>
      <c r="X2495">
        <v>370.13099999999997</v>
      </c>
      <c r="Y2495">
        <v>188.7</v>
      </c>
      <c r="Z2495">
        <v>57.966299999999997</v>
      </c>
      <c r="AA2495">
        <v>49.262999999999998</v>
      </c>
      <c r="AB2495">
        <v>40.428699999999999</v>
      </c>
      <c r="AC2495">
        <v>54.610100000000003</v>
      </c>
      <c r="AD2495">
        <v>127.307</v>
      </c>
      <c r="AE2495">
        <v>47.708799999999997</v>
      </c>
      <c r="AF2495">
        <v>29.757400000000001</v>
      </c>
      <c r="AG2495">
        <v>21.866399999999999</v>
      </c>
      <c r="AH2495">
        <v>16.686299999999999</v>
      </c>
      <c r="AI2495">
        <v>12.198600000000001</v>
      </c>
      <c r="AJ2495">
        <v>8.4893900000000002</v>
      </c>
      <c r="AK2495">
        <v>5.8042999999999996</v>
      </c>
      <c r="AL2495">
        <v>3.9760800000000001</v>
      </c>
      <c r="AM2495">
        <v>2.7442099999999998</v>
      </c>
      <c r="AN2495">
        <v>1.9079699999999999</v>
      </c>
      <c r="AO2495">
        <v>1.3344</v>
      </c>
      <c r="AP2495">
        <v>3.1964399999999999</v>
      </c>
    </row>
    <row r="2496" spans="1:42" x14ac:dyDescent="0.3">
      <c r="A2496">
        <v>1</v>
      </c>
      <c r="B2496">
        <v>1</v>
      </c>
      <c r="C2496">
        <v>1</v>
      </c>
      <c r="D2496">
        <v>1</v>
      </c>
      <c r="E2496">
        <v>1</v>
      </c>
      <c r="F2496">
        <v>1</v>
      </c>
      <c r="G2496">
        <v>1994</v>
      </c>
      <c r="H2496">
        <v>1</v>
      </c>
      <c r="I2496">
        <v>1994.5</v>
      </c>
      <c r="J2496" t="s">
        <v>1259</v>
      </c>
      <c r="K2496" t="s">
        <v>574</v>
      </c>
      <c r="L2496">
        <v>28459.3</v>
      </c>
      <c r="M2496">
        <v>7360.15</v>
      </c>
      <c r="N2496">
        <v>12439</v>
      </c>
      <c r="O2496">
        <v>6159.48</v>
      </c>
      <c r="P2496">
        <v>2367.61</v>
      </c>
      <c r="Q2496">
        <v>22156.6</v>
      </c>
      <c r="R2496">
        <v>2729.45</v>
      </c>
      <c r="S2496">
        <v>2413.0500000000002</v>
      </c>
      <c r="T2496">
        <v>199.26400000000001</v>
      </c>
      <c r="U2496">
        <v>47.188299999999998</v>
      </c>
      <c r="V2496">
        <v>59.319400000000002</v>
      </c>
      <c r="W2496">
        <v>832.86</v>
      </c>
      <c r="X2496">
        <v>305.66199999999998</v>
      </c>
      <c r="Y2496">
        <v>155.90299999999999</v>
      </c>
      <c r="Z2496">
        <v>47.913200000000003</v>
      </c>
      <c r="AA2496">
        <v>40.736400000000003</v>
      </c>
      <c r="AB2496">
        <v>33.443399999999997</v>
      </c>
      <c r="AC2496">
        <v>45.189</v>
      </c>
      <c r="AD2496">
        <v>105.373</v>
      </c>
      <c r="AE2496">
        <v>39.498199999999997</v>
      </c>
      <c r="AF2496">
        <v>24.641200000000001</v>
      </c>
      <c r="AG2496">
        <v>18.1099</v>
      </c>
      <c r="AH2496">
        <v>13.8217</v>
      </c>
      <c r="AI2496">
        <v>10.105600000000001</v>
      </c>
      <c r="AJ2496">
        <v>7.0335799999999997</v>
      </c>
      <c r="AK2496">
        <v>4.80938</v>
      </c>
      <c r="AL2496">
        <v>3.2947899999999999</v>
      </c>
      <c r="AM2496">
        <v>2.2741400000000001</v>
      </c>
      <c r="AN2496">
        <v>1.58124</v>
      </c>
      <c r="AO2496">
        <v>1.1059600000000001</v>
      </c>
      <c r="AP2496">
        <v>2.6495500000000001</v>
      </c>
    </row>
    <row r="2497" spans="1:42" x14ac:dyDescent="0.3">
      <c r="A2497">
        <v>1</v>
      </c>
      <c r="B2497">
        <v>1</v>
      </c>
      <c r="C2497">
        <v>1</v>
      </c>
      <c r="D2497">
        <v>1</v>
      </c>
      <c r="E2497">
        <v>1</v>
      </c>
      <c r="F2497">
        <v>1</v>
      </c>
      <c r="G2497">
        <v>1995</v>
      </c>
      <c r="H2497">
        <v>1</v>
      </c>
      <c r="I2497">
        <v>1995</v>
      </c>
      <c r="J2497" t="s">
        <v>1258</v>
      </c>
      <c r="K2497" t="s">
        <v>574</v>
      </c>
      <c r="L2497">
        <v>51030.1</v>
      </c>
      <c r="M2497">
        <v>25241.1</v>
      </c>
      <c r="N2497">
        <v>6523.17</v>
      </c>
      <c r="O2497">
        <v>10994.5</v>
      </c>
      <c r="P2497">
        <v>5406.57</v>
      </c>
      <c r="Q2497">
        <v>2052.2199999999998</v>
      </c>
      <c r="R2497">
        <v>18906</v>
      </c>
      <c r="S2497">
        <v>2296.7600000000002</v>
      </c>
      <c r="T2497">
        <v>2010.71</v>
      </c>
      <c r="U2497">
        <v>165.09700000000001</v>
      </c>
      <c r="V2497">
        <v>38.9925</v>
      </c>
      <c r="W2497">
        <v>48.972200000000001</v>
      </c>
      <c r="X2497">
        <v>687.56200000000001</v>
      </c>
      <c r="Y2497">
        <v>252.422</v>
      </c>
      <c r="Z2497">
        <v>128.80600000000001</v>
      </c>
      <c r="AA2497">
        <v>39.603700000000003</v>
      </c>
      <c r="AB2497">
        <v>33.685600000000001</v>
      </c>
      <c r="AC2497">
        <v>27.665099999999999</v>
      </c>
      <c r="AD2497">
        <v>37.393099999999997</v>
      </c>
      <c r="AE2497">
        <v>87.218299999999999</v>
      </c>
      <c r="AF2497">
        <v>32.700699999999998</v>
      </c>
      <c r="AG2497">
        <v>20.404499999999999</v>
      </c>
      <c r="AH2497">
        <v>14.998799999999999</v>
      </c>
      <c r="AI2497">
        <v>11.4488</v>
      </c>
      <c r="AJ2497">
        <v>8.3717799999999993</v>
      </c>
      <c r="AK2497">
        <v>5.82742</v>
      </c>
      <c r="AL2497">
        <v>3.9849999999999999</v>
      </c>
      <c r="AM2497">
        <v>2.7302300000000002</v>
      </c>
      <c r="AN2497">
        <v>1.8846000000000001</v>
      </c>
      <c r="AO2497">
        <v>1.31047</v>
      </c>
      <c r="AP2497">
        <v>3.11286</v>
      </c>
    </row>
    <row r="2498" spans="1:42" x14ac:dyDescent="0.3">
      <c r="A2498">
        <v>1</v>
      </c>
      <c r="B2498">
        <v>1</v>
      </c>
      <c r="C2498">
        <v>1</v>
      </c>
      <c r="D2498">
        <v>1</v>
      </c>
      <c r="E2498">
        <v>1</v>
      </c>
      <c r="F2498">
        <v>1</v>
      </c>
      <c r="G2498">
        <v>1995</v>
      </c>
      <c r="H2498">
        <v>1</v>
      </c>
      <c r="I2498">
        <v>1995.5</v>
      </c>
      <c r="J2498" t="s">
        <v>1259</v>
      </c>
      <c r="K2498" t="s">
        <v>574</v>
      </c>
      <c r="L2498">
        <v>45259.6</v>
      </c>
      <c r="M2498">
        <v>22368.5</v>
      </c>
      <c r="N2498">
        <v>5763.37</v>
      </c>
      <c r="O2498">
        <v>9640.32</v>
      </c>
      <c r="P2498">
        <v>4676.26</v>
      </c>
      <c r="Q2498">
        <v>1745.14</v>
      </c>
      <c r="R2498">
        <v>15835.1</v>
      </c>
      <c r="S2498">
        <v>1902.96</v>
      </c>
      <c r="T2498">
        <v>1655.24</v>
      </c>
      <c r="U2498">
        <v>135.48400000000001</v>
      </c>
      <c r="V2498">
        <v>31.962399999999999</v>
      </c>
      <c r="W2498">
        <v>40.139000000000003</v>
      </c>
      <c r="X2498">
        <v>563.74099999999999</v>
      </c>
      <c r="Y2498">
        <v>207.066</v>
      </c>
      <c r="Z2498">
        <v>105.715</v>
      </c>
      <c r="AA2498">
        <v>32.518999999999998</v>
      </c>
      <c r="AB2498">
        <v>27.6709</v>
      </c>
      <c r="AC2498">
        <v>22.733499999999999</v>
      </c>
      <c r="AD2498">
        <v>30.736699999999999</v>
      </c>
      <c r="AE2498">
        <v>71.710999999999999</v>
      </c>
      <c r="AF2498">
        <v>26.892499999999998</v>
      </c>
      <c r="AG2498">
        <v>16.7835</v>
      </c>
      <c r="AH2498">
        <v>12.339</v>
      </c>
      <c r="AI2498">
        <v>9.4199199999999994</v>
      </c>
      <c r="AJ2498">
        <v>6.8889699999999996</v>
      </c>
      <c r="AK2498">
        <v>4.79575</v>
      </c>
      <c r="AL2498">
        <v>3.2797900000000002</v>
      </c>
      <c r="AM2498">
        <v>2.2472400000000001</v>
      </c>
      <c r="AN2498">
        <v>1.55131</v>
      </c>
      <c r="AO2498">
        <v>1.0787800000000001</v>
      </c>
      <c r="AP2498">
        <v>2.5628600000000001</v>
      </c>
    </row>
    <row r="2499" spans="1:42" x14ac:dyDescent="0.3">
      <c r="A2499">
        <v>1</v>
      </c>
      <c r="B2499">
        <v>1</v>
      </c>
      <c r="C2499">
        <v>1</v>
      </c>
      <c r="D2499">
        <v>1</v>
      </c>
      <c r="E2499">
        <v>1</v>
      </c>
      <c r="F2499">
        <v>1</v>
      </c>
      <c r="G2499">
        <v>1996</v>
      </c>
      <c r="H2499">
        <v>1</v>
      </c>
      <c r="I2499">
        <v>1996</v>
      </c>
      <c r="J2499" t="s">
        <v>1258</v>
      </c>
      <c r="K2499" t="s">
        <v>574</v>
      </c>
      <c r="L2499">
        <v>2914.29</v>
      </c>
      <c r="M2499">
        <v>40141.699999999997</v>
      </c>
      <c r="N2499">
        <v>19822.900000000001</v>
      </c>
      <c r="O2499">
        <v>5092.07</v>
      </c>
      <c r="P2499">
        <v>8452.93</v>
      </c>
      <c r="Q2499">
        <v>4044.6</v>
      </c>
      <c r="R2499">
        <v>1484</v>
      </c>
      <c r="S2499">
        <v>13263</v>
      </c>
      <c r="T2499">
        <v>1576.68</v>
      </c>
      <c r="U2499">
        <v>1362.62</v>
      </c>
      <c r="V2499">
        <v>111.182</v>
      </c>
      <c r="W2499">
        <v>26.1998</v>
      </c>
      <c r="X2499">
        <v>32.899000000000001</v>
      </c>
      <c r="Y2499">
        <v>462.21899999999999</v>
      </c>
      <c r="Z2499">
        <v>169.86</v>
      </c>
      <c r="AA2499">
        <v>86.763300000000001</v>
      </c>
      <c r="AB2499">
        <v>26.701599999999999</v>
      </c>
      <c r="AC2499">
        <v>22.7302</v>
      </c>
      <c r="AD2499">
        <v>18.681000000000001</v>
      </c>
      <c r="AE2499">
        <v>25.2652</v>
      </c>
      <c r="AF2499">
        <v>58.960900000000002</v>
      </c>
      <c r="AG2499">
        <v>22.116</v>
      </c>
      <c r="AH2499">
        <v>13.805099999999999</v>
      </c>
      <c r="AI2499">
        <v>10.151</v>
      </c>
      <c r="AJ2499">
        <v>7.7505499999999996</v>
      </c>
      <c r="AK2499">
        <v>5.6688000000000001</v>
      </c>
      <c r="AL2499">
        <v>3.94672</v>
      </c>
      <c r="AM2499">
        <v>2.69937</v>
      </c>
      <c r="AN2499">
        <v>1.8496900000000001</v>
      </c>
      <c r="AO2499">
        <v>1.2769600000000001</v>
      </c>
      <c r="AP2499">
        <v>2.9981</v>
      </c>
    </row>
    <row r="2500" spans="1:42" x14ac:dyDescent="0.3">
      <c r="A2500">
        <v>1</v>
      </c>
      <c r="B2500">
        <v>1</v>
      </c>
      <c r="C2500">
        <v>1</v>
      </c>
      <c r="D2500">
        <v>1</v>
      </c>
      <c r="E2500">
        <v>1</v>
      </c>
      <c r="F2500">
        <v>1</v>
      </c>
      <c r="G2500">
        <v>1996</v>
      </c>
      <c r="H2500">
        <v>1</v>
      </c>
      <c r="I2500">
        <v>1996.5</v>
      </c>
      <c r="J2500" t="s">
        <v>1259</v>
      </c>
      <c r="K2500" t="s">
        <v>574</v>
      </c>
      <c r="L2500">
        <v>2584.7399999999998</v>
      </c>
      <c r="M2500">
        <v>35556.5</v>
      </c>
      <c r="N2500">
        <v>17485.5</v>
      </c>
      <c r="O2500">
        <v>4448.49</v>
      </c>
      <c r="P2500">
        <v>7261.51</v>
      </c>
      <c r="Q2500">
        <v>3400.7</v>
      </c>
      <c r="R2500">
        <v>1221.94</v>
      </c>
      <c r="S2500">
        <v>10743.2</v>
      </c>
      <c r="T2500">
        <v>1263.48</v>
      </c>
      <c r="U2500">
        <v>1085.42</v>
      </c>
      <c r="V2500">
        <v>88.317899999999995</v>
      </c>
      <c r="W2500">
        <v>20.791399999999999</v>
      </c>
      <c r="X2500">
        <v>26.104399999999998</v>
      </c>
      <c r="Y2500">
        <v>366.83600000000001</v>
      </c>
      <c r="Z2500">
        <v>134.851</v>
      </c>
      <c r="AA2500">
        <v>68.903300000000002</v>
      </c>
      <c r="AB2500">
        <v>21.211600000000001</v>
      </c>
      <c r="AC2500">
        <v>18.061499999999999</v>
      </c>
      <c r="AD2500">
        <v>14.8474</v>
      </c>
      <c r="AE2500">
        <v>20.084399999999999</v>
      </c>
      <c r="AF2500">
        <v>46.878399999999999</v>
      </c>
      <c r="AG2500">
        <v>17.586400000000001</v>
      </c>
      <c r="AH2500">
        <v>10.978999999999999</v>
      </c>
      <c r="AI2500">
        <v>8.0737900000000007</v>
      </c>
      <c r="AJ2500">
        <v>6.1651100000000003</v>
      </c>
      <c r="AK2500">
        <v>4.5095400000000003</v>
      </c>
      <c r="AL2500">
        <v>3.1398299999999999</v>
      </c>
      <c r="AM2500">
        <v>2.1476199999999999</v>
      </c>
      <c r="AN2500">
        <v>1.4716899999999999</v>
      </c>
      <c r="AO2500">
        <v>1.0160499999999999</v>
      </c>
      <c r="AP2500">
        <v>2.38578</v>
      </c>
    </row>
    <row r="2501" spans="1:42" x14ac:dyDescent="0.3">
      <c r="A2501">
        <v>1</v>
      </c>
      <c r="B2501">
        <v>1</v>
      </c>
      <c r="C2501">
        <v>1</v>
      </c>
      <c r="D2501">
        <v>1</v>
      </c>
      <c r="E2501">
        <v>1</v>
      </c>
      <c r="F2501">
        <v>1</v>
      </c>
      <c r="G2501">
        <v>1997</v>
      </c>
      <c r="H2501">
        <v>1</v>
      </c>
      <c r="I2501">
        <v>1997</v>
      </c>
      <c r="J2501" t="s">
        <v>1258</v>
      </c>
      <c r="K2501" t="s">
        <v>574</v>
      </c>
      <c r="L2501">
        <v>56167.9</v>
      </c>
      <c r="M2501">
        <v>2292.46</v>
      </c>
      <c r="N2501">
        <v>31495</v>
      </c>
      <c r="O2501">
        <v>15423.8</v>
      </c>
      <c r="P2501">
        <v>3886.24</v>
      </c>
      <c r="Q2501">
        <v>6238.01</v>
      </c>
      <c r="R2501">
        <v>2859.31</v>
      </c>
      <c r="S2501">
        <v>1006.15</v>
      </c>
      <c r="T2501">
        <v>8702.1299999999992</v>
      </c>
      <c r="U2501">
        <v>1012.49</v>
      </c>
      <c r="V2501">
        <v>864.61099999999999</v>
      </c>
      <c r="W2501">
        <v>70.1554</v>
      </c>
      <c r="X2501">
        <v>16.499500000000001</v>
      </c>
      <c r="Y2501">
        <v>20.713100000000001</v>
      </c>
      <c r="Z2501">
        <v>291.13600000000002</v>
      </c>
      <c r="AA2501">
        <v>107.057</v>
      </c>
      <c r="AB2501">
        <v>54.719799999999999</v>
      </c>
      <c r="AC2501">
        <v>16.850300000000001</v>
      </c>
      <c r="AD2501">
        <v>14.351699999999999</v>
      </c>
      <c r="AE2501">
        <v>11.8005</v>
      </c>
      <c r="AF2501">
        <v>15.9659</v>
      </c>
      <c r="AG2501">
        <v>37.271900000000002</v>
      </c>
      <c r="AH2501">
        <v>13.984500000000001</v>
      </c>
      <c r="AI2501">
        <v>8.7314699999999998</v>
      </c>
      <c r="AJ2501">
        <v>6.4216499999999996</v>
      </c>
      <c r="AK2501">
        <v>4.9039900000000003</v>
      </c>
      <c r="AL2501">
        <v>3.5873499999999998</v>
      </c>
      <c r="AM2501">
        <v>2.4979100000000001</v>
      </c>
      <c r="AN2501">
        <v>1.7086399999999999</v>
      </c>
      <c r="AO2501">
        <v>1.17093</v>
      </c>
      <c r="AP2501">
        <v>2.70696</v>
      </c>
    </row>
    <row r="2502" spans="1:42" x14ac:dyDescent="0.3">
      <c r="A2502">
        <v>1</v>
      </c>
      <c r="B2502">
        <v>1</v>
      </c>
      <c r="C2502">
        <v>1</v>
      </c>
      <c r="D2502">
        <v>1</v>
      </c>
      <c r="E2502">
        <v>1</v>
      </c>
      <c r="F2502">
        <v>1</v>
      </c>
      <c r="G2502">
        <v>1997</v>
      </c>
      <c r="H2502">
        <v>1</v>
      </c>
      <c r="I2502">
        <v>1997.5</v>
      </c>
      <c r="J2502" t="s">
        <v>1259</v>
      </c>
      <c r="K2502" t="s">
        <v>574</v>
      </c>
      <c r="L2502">
        <v>49816.5</v>
      </c>
      <c r="M2502">
        <v>2030.86</v>
      </c>
      <c r="N2502">
        <v>27792.7</v>
      </c>
      <c r="O2502">
        <v>13485.6</v>
      </c>
      <c r="P2502">
        <v>3343.38</v>
      </c>
      <c r="Q2502">
        <v>5258.1</v>
      </c>
      <c r="R2502">
        <v>2363.71</v>
      </c>
      <c r="S2502">
        <v>819.42899999999997</v>
      </c>
      <c r="T2502">
        <v>7019.74</v>
      </c>
      <c r="U2502">
        <v>812.54100000000005</v>
      </c>
      <c r="V2502">
        <v>692.28700000000003</v>
      </c>
      <c r="W2502">
        <v>56.134700000000002</v>
      </c>
      <c r="X2502">
        <v>13.2028</v>
      </c>
      <c r="Y2502">
        <v>16.580200000000001</v>
      </c>
      <c r="Z2502">
        <v>233.143</v>
      </c>
      <c r="AA2502">
        <v>85.766599999999997</v>
      </c>
      <c r="AB2502">
        <v>43.853700000000003</v>
      </c>
      <c r="AC2502">
        <v>13.508599999999999</v>
      </c>
      <c r="AD2502">
        <v>11.508599999999999</v>
      </c>
      <c r="AE2502">
        <v>9.4650400000000001</v>
      </c>
      <c r="AF2502">
        <v>12.8087</v>
      </c>
      <c r="AG2502">
        <v>29.906600000000001</v>
      </c>
      <c r="AH2502">
        <v>11.2227</v>
      </c>
      <c r="AI2502">
        <v>7.00793</v>
      </c>
      <c r="AJ2502">
        <v>5.1546099999999999</v>
      </c>
      <c r="AK2502">
        <v>3.93675</v>
      </c>
      <c r="AL2502">
        <v>2.88002</v>
      </c>
      <c r="AM2502">
        <v>2.0055200000000002</v>
      </c>
      <c r="AN2502">
        <v>1.37192</v>
      </c>
      <c r="AO2502">
        <v>0.94023400000000001</v>
      </c>
      <c r="AP2502">
        <v>2.1739000000000002</v>
      </c>
    </row>
    <row r="2503" spans="1:42" x14ac:dyDescent="0.3">
      <c r="A2503">
        <v>1</v>
      </c>
      <c r="B2503">
        <v>1</v>
      </c>
      <c r="C2503">
        <v>1</v>
      </c>
      <c r="D2503">
        <v>1</v>
      </c>
      <c r="E2503">
        <v>1</v>
      </c>
      <c r="F2503">
        <v>1</v>
      </c>
      <c r="G2503">
        <v>1998</v>
      </c>
      <c r="H2503">
        <v>1</v>
      </c>
      <c r="I2503">
        <v>1998</v>
      </c>
      <c r="J2503" t="s">
        <v>1258</v>
      </c>
      <c r="K2503" t="s">
        <v>574</v>
      </c>
      <c r="L2503">
        <v>18334.400000000001</v>
      </c>
      <c r="M2503">
        <v>44183.3</v>
      </c>
      <c r="N2503">
        <v>1799.11</v>
      </c>
      <c r="O2503">
        <v>24525.599999999999</v>
      </c>
      <c r="P2503">
        <v>11791</v>
      </c>
      <c r="Q2503">
        <v>2876.35</v>
      </c>
      <c r="R2503">
        <v>4432.12</v>
      </c>
      <c r="S2503">
        <v>1954.01</v>
      </c>
      <c r="T2503">
        <v>667.35900000000004</v>
      </c>
      <c r="U2503">
        <v>5662.6</v>
      </c>
      <c r="V2503">
        <v>652.077</v>
      </c>
      <c r="W2503">
        <v>554.30899999999997</v>
      </c>
      <c r="X2503">
        <v>44.9161</v>
      </c>
      <c r="Y2503">
        <v>10.5649</v>
      </c>
      <c r="Z2503">
        <v>13.272</v>
      </c>
      <c r="AA2503">
        <v>186.702</v>
      </c>
      <c r="AB2503">
        <v>68.7102</v>
      </c>
      <c r="AC2503">
        <v>35.145400000000002</v>
      </c>
      <c r="AD2503">
        <v>10.829499999999999</v>
      </c>
      <c r="AE2503">
        <v>9.2287700000000008</v>
      </c>
      <c r="AF2503">
        <v>7.5918000000000001</v>
      </c>
      <c r="AG2503">
        <v>10.2758</v>
      </c>
      <c r="AH2503">
        <v>23.996700000000001</v>
      </c>
      <c r="AI2503">
        <v>9.0062499999999996</v>
      </c>
      <c r="AJ2503">
        <v>5.6246099999999997</v>
      </c>
      <c r="AK2503">
        <v>4.1375599999999997</v>
      </c>
      <c r="AL2503">
        <v>3.1602800000000002</v>
      </c>
      <c r="AM2503">
        <v>2.31216</v>
      </c>
      <c r="AN2503">
        <v>1.6102000000000001</v>
      </c>
      <c r="AO2503">
        <v>1.1015600000000001</v>
      </c>
      <c r="AP2503">
        <v>2.5007999999999999</v>
      </c>
    </row>
    <row r="2504" spans="1:42" x14ac:dyDescent="0.3">
      <c r="A2504">
        <v>1</v>
      </c>
      <c r="B2504">
        <v>1</v>
      </c>
      <c r="C2504">
        <v>1</v>
      </c>
      <c r="D2504">
        <v>1</v>
      </c>
      <c r="E2504">
        <v>1</v>
      </c>
      <c r="F2504">
        <v>1</v>
      </c>
      <c r="G2504">
        <v>1998</v>
      </c>
      <c r="H2504">
        <v>1</v>
      </c>
      <c r="I2504">
        <v>1998.5</v>
      </c>
      <c r="J2504" t="s">
        <v>1259</v>
      </c>
      <c r="K2504" t="s">
        <v>574</v>
      </c>
      <c r="L2504">
        <v>16261.2</v>
      </c>
      <c r="M2504">
        <v>39142.6</v>
      </c>
      <c r="N2504">
        <v>1587.93</v>
      </c>
      <c r="O2504">
        <v>21458.6</v>
      </c>
      <c r="P2504">
        <v>10159.6</v>
      </c>
      <c r="Q2504">
        <v>2429.94</v>
      </c>
      <c r="R2504">
        <v>3673.06</v>
      </c>
      <c r="S2504">
        <v>1595.47</v>
      </c>
      <c r="T2504">
        <v>539.73</v>
      </c>
      <c r="U2504">
        <v>4555.91</v>
      </c>
      <c r="V2504">
        <v>523.39400000000001</v>
      </c>
      <c r="W2504">
        <v>444.55900000000003</v>
      </c>
      <c r="X2504">
        <v>36.020099999999999</v>
      </c>
      <c r="Y2504">
        <v>8.4741599999999995</v>
      </c>
      <c r="Z2504">
        <v>10.6487</v>
      </c>
      <c r="AA2504">
        <v>149.84299999999999</v>
      </c>
      <c r="AB2504">
        <v>55.160200000000003</v>
      </c>
      <c r="AC2504">
        <v>28.221299999999999</v>
      </c>
      <c r="AD2504">
        <v>8.6977700000000002</v>
      </c>
      <c r="AE2504">
        <v>7.4134200000000003</v>
      </c>
      <c r="AF2504">
        <v>6.0993700000000004</v>
      </c>
      <c r="AG2504">
        <v>8.2567900000000005</v>
      </c>
      <c r="AH2504">
        <v>19.283899999999999</v>
      </c>
      <c r="AI2504">
        <v>7.2381700000000002</v>
      </c>
      <c r="AJ2504">
        <v>4.5207600000000001</v>
      </c>
      <c r="AK2504">
        <v>3.32578</v>
      </c>
      <c r="AL2504">
        <v>2.5403899999999999</v>
      </c>
      <c r="AM2504">
        <v>1.8587199999999999</v>
      </c>
      <c r="AN2504">
        <v>1.2944800000000001</v>
      </c>
      <c r="AO2504">
        <v>0.88561299999999998</v>
      </c>
      <c r="AP2504">
        <v>2.0107400000000002</v>
      </c>
    </row>
    <row r="2505" spans="1:42" x14ac:dyDescent="0.3">
      <c r="A2505">
        <v>1</v>
      </c>
      <c r="B2505">
        <v>1</v>
      </c>
      <c r="C2505">
        <v>1</v>
      </c>
      <c r="D2505">
        <v>1</v>
      </c>
      <c r="E2505">
        <v>1</v>
      </c>
      <c r="F2505">
        <v>1</v>
      </c>
      <c r="G2505">
        <v>1999</v>
      </c>
      <c r="H2505">
        <v>1</v>
      </c>
      <c r="I2505">
        <v>1999</v>
      </c>
      <c r="J2505" t="s">
        <v>1258</v>
      </c>
      <c r="K2505" t="s">
        <v>574</v>
      </c>
      <c r="L2505">
        <v>54392.1</v>
      </c>
      <c r="M2505">
        <v>14422.4</v>
      </c>
      <c r="N2505">
        <v>34677</v>
      </c>
      <c r="O2505">
        <v>1401.53</v>
      </c>
      <c r="P2505">
        <v>18775.099999999999</v>
      </c>
      <c r="Q2505">
        <v>8753.9699999999993</v>
      </c>
      <c r="R2505">
        <v>2052.8200000000002</v>
      </c>
      <c r="S2505">
        <v>3044</v>
      </c>
      <c r="T2505">
        <v>1302.71</v>
      </c>
      <c r="U2505">
        <v>436.50900000000001</v>
      </c>
      <c r="V2505">
        <v>3665.51</v>
      </c>
      <c r="W2505">
        <v>420.10599999999999</v>
      </c>
      <c r="X2505">
        <v>356.54</v>
      </c>
      <c r="Y2505">
        <v>28.886099999999999</v>
      </c>
      <c r="Z2505">
        <v>6.7971899999999996</v>
      </c>
      <c r="AA2505">
        <v>8.5438899999999993</v>
      </c>
      <c r="AB2505">
        <v>120.261</v>
      </c>
      <c r="AC2505">
        <v>44.282400000000003</v>
      </c>
      <c r="AD2505">
        <v>22.661300000000001</v>
      </c>
      <c r="AE2505">
        <v>6.9856299999999996</v>
      </c>
      <c r="AF2505">
        <v>5.9551600000000002</v>
      </c>
      <c r="AG2505">
        <v>4.9003300000000003</v>
      </c>
      <c r="AH2505">
        <v>6.6344799999999999</v>
      </c>
      <c r="AI2505">
        <v>15.496700000000001</v>
      </c>
      <c r="AJ2505">
        <v>5.8171900000000001</v>
      </c>
      <c r="AK2505">
        <v>3.6335500000000001</v>
      </c>
      <c r="AL2505">
        <v>2.67327</v>
      </c>
      <c r="AM2505">
        <v>2.04209</v>
      </c>
      <c r="AN2505">
        <v>1.49421</v>
      </c>
      <c r="AO2505">
        <v>1.04067</v>
      </c>
      <c r="AP2505">
        <v>2.3287100000000001</v>
      </c>
    </row>
    <row r="2506" spans="1:42" x14ac:dyDescent="0.3">
      <c r="A2506">
        <v>1</v>
      </c>
      <c r="B2506">
        <v>1</v>
      </c>
      <c r="C2506">
        <v>1</v>
      </c>
      <c r="D2506">
        <v>1</v>
      </c>
      <c r="E2506">
        <v>1</v>
      </c>
      <c r="F2506">
        <v>1</v>
      </c>
      <c r="G2506">
        <v>1999</v>
      </c>
      <c r="H2506">
        <v>1</v>
      </c>
      <c r="I2506">
        <v>1999.5</v>
      </c>
      <c r="J2506" t="s">
        <v>1259</v>
      </c>
      <c r="K2506" t="s">
        <v>574</v>
      </c>
      <c r="L2506">
        <v>48241.4</v>
      </c>
      <c r="M2506">
        <v>12776.4</v>
      </c>
      <c r="N2506">
        <v>30600.9</v>
      </c>
      <c r="O2506">
        <v>1225.6300000000001</v>
      </c>
      <c r="P2506">
        <v>16157.3</v>
      </c>
      <c r="Q2506">
        <v>7374.7</v>
      </c>
      <c r="R2506">
        <v>1692.66</v>
      </c>
      <c r="S2506">
        <v>2468.5</v>
      </c>
      <c r="T2506">
        <v>1045.45</v>
      </c>
      <c r="U2506">
        <v>348.36</v>
      </c>
      <c r="V2506">
        <v>2917.98</v>
      </c>
      <c r="W2506">
        <v>334.149</v>
      </c>
      <c r="X2506">
        <v>283.56799999999998</v>
      </c>
      <c r="Y2506">
        <v>22.979399999999998</v>
      </c>
      <c r="Z2506">
        <v>5.4090100000000003</v>
      </c>
      <c r="AA2506">
        <v>6.8011699999999999</v>
      </c>
      <c r="AB2506">
        <v>95.759100000000004</v>
      </c>
      <c r="AC2506">
        <v>35.269500000000001</v>
      </c>
      <c r="AD2506">
        <v>18.053100000000001</v>
      </c>
      <c r="AE2506">
        <v>5.5661500000000004</v>
      </c>
      <c r="AF2506">
        <v>4.7458400000000003</v>
      </c>
      <c r="AG2506">
        <v>3.90577</v>
      </c>
      <c r="AH2506">
        <v>5.2885799999999996</v>
      </c>
      <c r="AI2506">
        <v>12.354200000000001</v>
      </c>
      <c r="AJ2506">
        <v>4.6379700000000001</v>
      </c>
      <c r="AK2506">
        <v>2.8971900000000002</v>
      </c>
      <c r="AL2506">
        <v>2.13165</v>
      </c>
      <c r="AM2506">
        <v>1.6284400000000001</v>
      </c>
      <c r="AN2506">
        <v>1.1916</v>
      </c>
      <c r="AO2506">
        <v>0.82995200000000002</v>
      </c>
      <c r="AP2506">
        <v>1.85738</v>
      </c>
    </row>
    <row r="2507" spans="1:42" x14ac:dyDescent="0.3">
      <c r="A2507">
        <v>1</v>
      </c>
      <c r="B2507">
        <v>1</v>
      </c>
      <c r="C2507">
        <v>1</v>
      </c>
      <c r="D2507">
        <v>1</v>
      </c>
      <c r="E2507">
        <v>1</v>
      </c>
      <c r="F2507">
        <v>1</v>
      </c>
      <c r="G2507">
        <v>2000</v>
      </c>
      <c r="H2507">
        <v>1</v>
      </c>
      <c r="I2507">
        <v>2000</v>
      </c>
      <c r="J2507" t="s">
        <v>1258</v>
      </c>
      <c r="K2507" t="s">
        <v>574</v>
      </c>
      <c r="L2507">
        <v>27423.1</v>
      </c>
      <c r="M2507">
        <v>42786.3</v>
      </c>
      <c r="N2507">
        <v>11318.3</v>
      </c>
      <c r="O2507">
        <v>27003.9</v>
      </c>
      <c r="P2507">
        <v>1071.8</v>
      </c>
      <c r="Q2507">
        <v>13904.5</v>
      </c>
      <c r="R2507">
        <v>6212.75</v>
      </c>
      <c r="S2507">
        <v>1395.7</v>
      </c>
      <c r="T2507">
        <v>2001.81</v>
      </c>
      <c r="U2507">
        <v>838.99099999999999</v>
      </c>
      <c r="V2507">
        <v>278.012</v>
      </c>
      <c r="W2507">
        <v>2322.89</v>
      </c>
      <c r="X2507">
        <v>265.779</v>
      </c>
      <c r="Y2507">
        <v>225.53200000000001</v>
      </c>
      <c r="Z2507">
        <v>18.2805</v>
      </c>
      <c r="AA2507">
        <v>4.3043399999999998</v>
      </c>
      <c r="AB2507">
        <v>5.4139200000000001</v>
      </c>
      <c r="AC2507">
        <v>76.249399999999994</v>
      </c>
      <c r="AD2507">
        <v>28.091100000000001</v>
      </c>
      <c r="AE2507">
        <v>14.3819</v>
      </c>
      <c r="AF2507">
        <v>4.4351000000000003</v>
      </c>
      <c r="AG2507">
        <v>3.7820999999999998</v>
      </c>
      <c r="AH2507">
        <v>3.1130499999999999</v>
      </c>
      <c r="AI2507">
        <v>4.2157200000000001</v>
      </c>
      <c r="AJ2507">
        <v>9.8489900000000006</v>
      </c>
      <c r="AK2507">
        <v>3.6977799999999998</v>
      </c>
      <c r="AL2507">
        <v>2.31006</v>
      </c>
      <c r="AM2507">
        <v>1.69977</v>
      </c>
      <c r="AN2507">
        <v>1.2985899999999999</v>
      </c>
      <c r="AO2507">
        <v>0.95027799999999996</v>
      </c>
      <c r="AP2507">
        <v>2.1433399999999998</v>
      </c>
    </row>
    <row r="2508" spans="1:42" x14ac:dyDescent="0.3">
      <c r="A2508">
        <v>1</v>
      </c>
      <c r="B2508">
        <v>1</v>
      </c>
      <c r="C2508">
        <v>1</v>
      </c>
      <c r="D2508">
        <v>1</v>
      </c>
      <c r="E2508">
        <v>1</v>
      </c>
      <c r="F2508">
        <v>1</v>
      </c>
      <c r="G2508">
        <v>2000</v>
      </c>
      <c r="H2508">
        <v>1</v>
      </c>
      <c r="I2508">
        <v>2000.5</v>
      </c>
      <c r="J2508" t="s">
        <v>1259</v>
      </c>
      <c r="K2508" t="s">
        <v>574</v>
      </c>
      <c r="L2508">
        <v>24322.1</v>
      </c>
      <c r="M2508">
        <v>37903.800000000003</v>
      </c>
      <c r="N2508">
        <v>9988.81</v>
      </c>
      <c r="O2508">
        <v>23624.2</v>
      </c>
      <c r="P2508">
        <v>923.63199999999995</v>
      </c>
      <c r="Q2508">
        <v>11755.7</v>
      </c>
      <c r="R2508">
        <v>5155.5</v>
      </c>
      <c r="S2508">
        <v>1141.21</v>
      </c>
      <c r="T2508">
        <v>1621</v>
      </c>
      <c r="U2508">
        <v>675.73400000000004</v>
      </c>
      <c r="V2508">
        <v>223.351</v>
      </c>
      <c r="W2508">
        <v>1864.48</v>
      </c>
      <c r="X2508">
        <v>213.29499999999999</v>
      </c>
      <c r="Y2508">
        <v>181.023</v>
      </c>
      <c r="Z2508">
        <v>14.676500000000001</v>
      </c>
      <c r="AA2508">
        <v>3.45662</v>
      </c>
      <c r="AB2508">
        <v>4.3487200000000001</v>
      </c>
      <c r="AC2508">
        <v>61.260100000000001</v>
      </c>
      <c r="AD2508">
        <v>22.573</v>
      </c>
      <c r="AE2508">
        <v>11.5586</v>
      </c>
      <c r="AF2508">
        <v>3.5649299999999999</v>
      </c>
      <c r="AG2508">
        <v>3.0404</v>
      </c>
      <c r="AH2508">
        <v>2.5028000000000001</v>
      </c>
      <c r="AI2508">
        <v>3.3896000000000002</v>
      </c>
      <c r="AJ2508">
        <v>7.9195200000000003</v>
      </c>
      <c r="AK2508">
        <v>2.9735499999999999</v>
      </c>
      <c r="AL2508">
        <v>1.85772</v>
      </c>
      <c r="AM2508">
        <v>1.3669899999999999</v>
      </c>
      <c r="AN2508">
        <v>1.0444</v>
      </c>
      <c r="AO2508">
        <v>0.764297</v>
      </c>
      <c r="AP2508">
        <v>1.72401</v>
      </c>
    </row>
    <row r="2509" spans="1:42" x14ac:dyDescent="0.3">
      <c r="A2509">
        <v>1</v>
      </c>
      <c r="B2509">
        <v>1</v>
      </c>
      <c r="C2509">
        <v>1</v>
      </c>
      <c r="D2509">
        <v>1</v>
      </c>
      <c r="E2509">
        <v>1</v>
      </c>
      <c r="F2509">
        <v>1</v>
      </c>
      <c r="G2509">
        <v>2001</v>
      </c>
      <c r="H2509">
        <v>1</v>
      </c>
      <c r="I2509">
        <v>2001</v>
      </c>
      <c r="J2509" t="s">
        <v>1258</v>
      </c>
      <c r="K2509" t="s">
        <v>574</v>
      </c>
      <c r="L2509">
        <v>29225.3</v>
      </c>
      <c r="M2509">
        <v>21571.8</v>
      </c>
      <c r="N2509">
        <v>33578.5</v>
      </c>
      <c r="O2509">
        <v>8815.4699999999993</v>
      </c>
      <c r="P2509">
        <v>20667.5</v>
      </c>
      <c r="Q2509">
        <v>795.94500000000005</v>
      </c>
      <c r="R2509">
        <v>9939.08</v>
      </c>
      <c r="S2509">
        <v>4278.17</v>
      </c>
      <c r="T2509">
        <v>933.11800000000005</v>
      </c>
      <c r="U2509">
        <v>1312.64</v>
      </c>
      <c r="V2509">
        <v>544.245</v>
      </c>
      <c r="W2509">
        <v>179.43700000000001</v>
      </c>
      <c r="X2509">
        <v>1496.52</v>
      </c>
      <c r="Y2509">
        <v>171.17599999999999</v>
      </c>
      <c r="Z2509">
        <v>145.298</v>
      </c>
      <c r="AA2509">
        <v>11.782999999999999</v>
      </c>
      <c r="AB2509">
        <v>2.7758600000000002</v>
      </c>
      <c r="AC2509">
        <v>3.4931000000000001</v>
      </c>
      <c r="AD2509">
        <v>49.217399999999998</v>
      </c>
      <c r="AE2509">
        <v>18.1389</v>
      </c>
      <c r="AF2509">
        <v>9.2895599999999998</v>
      </c>
      <c r="AG2509">
        <v>2.8654899999999999</v>
      </c>
      <c r="AH2509">
        <v>2.44415</v>
      </c>
      <c r="AI2509">
        <v>2.0121799999999999</v>
      </c>
      <c r="AJ2509">
        <v>2.7253599999999998</v>
      </c>
      <c r="AK2509">
        <v>6.3680500000000002</v>
      </c>
      <c r="AL2509">
        <v>2.3911600000000002</v>
      </c>
      <c r="AM2509">
        <v>1.4939499999999999</v>
      </c>
      <c r="AN2509">
        <v>1.09937</v>
      </c>
      <c r="AO2509">
        <v>0.83996099999999996</v>
      </c>
      <c r="AP2509">
        <v>2.00143</v>
      </c>
    </row>
    <row r="2510" spans="1:42" x14ac:dyDescent="0.3">
      <c r="A2510">
        <v>1</v>
      </c>
      <c r="B2510">
        <v>1</v>
      </c>
      <c r="C2510">
        <v>1</v>
      </c>
      <c r="D2510">
        <v>1</v>
      </c>
      <c r="E2510">
        <v>1</v>
      </c>
      <c r="F2510">
        <v>1</v>
      </c>
      <c r="G2510">
        <v>2001</v>
      </c>
      <c r="H2510">
        <v>1</v>
      </c>
      <c r="I2510">
        <v>2001.5</v>
      </c>
      <c r="J2510" t="s">
        <v>1259</v>
      </c>
      <c r="K2510" t="s">
        <v>574</v>
      </c>
      <c r="L2510">
        <v>25920.5</v>
      </c>
      <c r="M2510">
        <v>19110.5</v>
      </c>
      <c r="N2510">
        <v>29635.599999999999</v>
      </c>
      <c r="O2510">
        <v>7712.76</v>
      </c>
      <c r="P2510">
        <v>17811.7</v>
      </c>
      <c r="Q2510">
        <v>672.91200000000003</v>
      </c>
      <c r="R2510">
        <v>8245.17</v>
      </c>
      <c r="S2510">
        <v>3496.47</v>
      </c>
      <c r="T2510">
        <v>755.27300000000002</v>
      </c>
      <c r="U2510">
        <v>1056.83</v>
      </c>
      <c r="V2510">
        <v>437.11</v>
      </c>
      <c r="W2510">
        <v>143.99100000000001</v>
      </c>
      <c r="X2510">
        <v>1200.76</v>
      </c>
      <c r="Y2510">
        <v>137.37</v>
      </c>
      <c r="Z2510">
        <v>116.634</v>
      </c>
      <c r="AA2510">
        <v>9.4610900000000004</v>
      </c>
      <c r="AB2510">
        <v>2.2294299999999998</v>
      </c>
      <c r="AC2510">
        <v>2.8061099999999999</v>
      </c>
      <c r="AD2510">
        <v>39.5456</v>
      </c>
      <c r="AE2510">
        <v>14.5768</v>
      </c>
      <c r="AF2510">
        <v>7.4663599999999999</v>
      </c>
      <c r="AG2510">
        <v>2.3033800000000002</v>
      </c>
      <c r="AH2510">
        <v>1.9649000000000001</v>
      </c>
      <c r="AI2510">
        <v>1.6177699999999999</v>
      </c>
      <c r="AJ2510">
        <v>2.1913299999999998</v>
      </c>
      <c r="AK2510">
        <v>5.1205699999999998</v>
      </c>
      <c r="AL2510">
        <v>1.9228499999999999</v>
      </c>
      <c r="AM2510">
        <v>1.2014199999999999</v>
      </c>
      <c r="AN2510">
        <v>0.884135</v>
      </c>
      <c r="AO2510">
        <v>0.675543</v>
      </c>
      <c r="AP2510">
        <v>1.6097999999999999</v>
      </c>
    </row>
    <row r="2511" spans="1:42" x14ac:dyDescent="0.3">
      <c r="A2511">
        <v>1</v>
      </c>
      <c r="B2511">
        <v>1</v>
      </c>
      <c r="C2511">
        <v>1</v>
      </c>
      <c r="D2511">
        <v>1</v>
      </c>
      <c r="E2511">
        <v>1</v>
      </c>
      <c r="F2511">
        <v>1</v>
      </c>
      <c r="G2511">
        <v>2002</v>
      </c>
      <c r="H2511">
        <v>1</v>
      </c>
      <c r="I2511">
        <v>2002</v>
      </c>
      <c r="J2511" t="s">
        <v>1258</v>
      </c>
      <c r="K2511" t="s">
        <v>574</v>
      </c>
      <c r="L2511">
        <v>47319</v>
      </c>
      <c r="M2511">
        <v>22989.5</v>
      </c>
      <c r="N2511">
        <v>16930</v>
      </c>
      <c r="O2511">
        <v>26155.7</v>
      </c>
      <c r="P2511">
        <v>6747.99</v>
      </c>
      <c r="Q2511">
        <v>15350.5</v>
      </c>
      <c r="R2511">
        <v>568.89599999999996</v>
      </c>
      <c r="S2511">
        <v>6839.95</v>
      </c>
      <c r="T2511">
        <v>2857.6</v>
      </c>
      <c r="U2511">
        <v>611.32399999999996</v>
      </c>
      <c r="V2511">
        <v>850.87199999999996</v>
      </c>
      <c r="W2511">
        <v>351.065</v>
      </c>
      <c r="X2511">
        <v>115.54600000000001</v>
      </c>
      <c r="Y2511">
        <v>963.44299999999998</v>
      </c>
      <c r="Z2511">
        <v>110.24</v>
      </c>
      <c r="AA2511">
        <v>93.624899999999997</v>
      </c>
      <c r="AB2511">
        <v>7.5967399999999996</v>
      </c>
      <c r="AC2511">
        <v>1.79057</v>
      </c>
      <c r="AD2511">
        <v>2.2542399999999998</v>
      </c>
      <c r="AE2511">
        <v>31.7744</v>
      </c>
      <c r="AF2511">
        <v>11.7142</v>
      </c>
      <c r="AG2511">
        <v>6.0009899999999998</v>
      </c>
      <c r="AH2511">
        <v>1.85154</v>
      </c>
      <c r="AI2511">
        <v>1.57962</v>
      </c>
      <c r="AJ2511">
        <v>1.30067</v>
      </c>
      <c r="AK2511">
        <v>1.7619400000000001</v>
      </c>
      <c r="AL2511">
        <v>4.1174600000000003</v>
      </c>
      <c r="AM2511">
        <v>1.54626</v>
      </c>
      <c r="AN2511">
        <v>0.96616299999999999</v>
      </c>
      <c r="AO2511">
        <v>0.71104100000000003</v>
      </c>
      <c r="AP2511">
        <v>1.83812</v>
      </c>
    </row>
    <row r="2512" spans="1:42" x14ac:dyDescent="0.3">
      <c r="A2512">
        <v>1</v>
      </c>
      <c r="B2512">
        <v>1</v>
      </c>
      <c r="C2512">
        <v>1</v>
      </c>
      <c r="D2512">
        <v>1</v>
      </c>
      <c r="E2512">
        <v>1</v>
      </c>
      <c r="F2512">
        <v>1</v>
      </c>
      <c r="G2512">
        <v>2002</v>
      </c>
      <c r="H2512">
        <v>1</v>
      </c>
      <c r="I2512">
        <v>2002.5</v>
      </c>
      <c r="J2512" t="s">
        <v>1259</v>
      </c>
      <c r="K2512" t="s">
        <v>574</v>
      </c>
      <c r="L2512">
        <v>41968.2</v>
      </c>
      <c r="M2512">
        <v>20367.2</v>
      </c>
      <c r="N2512">
        <v>14943.4</v>
      </c>
      <c r="O2512">
        <v>22884.3</v>
      </c>
      <c r="P2512">
        <v>5814.28</v>
      </c>
      <c r="Q2512">
        <v>12973</v>
      </c>
      <c r="R2512">
        <v>471.85399999999998</v>
      </c>
      <c r="S2512">
        <v>5591.4</v>
      </c>
      <c r="T2512">
        <v>2314.5</v>
      </c>
      <c r="U2512">
        <v>492.69799999999998</v>
      </c>
      <c r="V2512">
        <v>684.27599999999995</v>
      </c>
      <c r="W2512">
        <v>282.14400000000001</v>
      </c>
      <c r="X2512">
        <v>92.866299999999995</v>
      </c>
      <c r="Y2512">
        <v>774.57500000000005</v>
      </c>
      <c r="Z2512">
        <v>88.662999999999997</v>
      </c>
      <c r="AA2512">
        <v>75.327799999999996</v>
      </c>
      <c r="AB2512">
        <v>6.11416</v>
      </c>
      <c r="AC2512">
        <v>1.4415500000000001</v>
      </c>
      <c r="AD2512">
        <v>1.8152900000000001</v>
      </c>
      <c r="AE2512">
        <v>25.5928</v>
      </c>
      <c r="AF2512">
        <v>9.43703</v>
      </c>
      <c r="AG2512">
        <v>4.8351800000000003</v>
      </c>
      <c r="AH2512">
        <v>1.49204</v>
      </c>
      <c r="AI2512">
        <v>1.2730600000000001</v>
      </c>
      <c r="AJ2512">
        <v>1.0483499999999999</v>
      </c>
      <c r="AK2512">
        <v>1.4202600000000001</v>
      </c>
      <c r="AL2512">
        <v>3.3192300000000001</v>
      </c>
      <c r="AM2512">
        <v>1.24657</v>
      </c>
      <c r="AN2512">
        <v>0.77895000000000003</v>
      </c>
      <c r="AO2512">
        <v>0.57329399999999997</v>
      </c>
      <c r="AP2512">
        <v>1.4821899999999999</v>
      </c>
    </row>
    <row r="2513" spans="1:42" x14ac:dyDescent="0.3">
      <c r="A2513">
        <v>1</v>
      </c>
      <c r="B2513">
        <v>1</v>
      </c>
      <c r="C2513">
        <v>1</v>
      </c>
      <c r="D2513">
        <v>1</v>
      </c>
      <c r="E2513">
        <v>1</v>
      </c>
      <c r="F2513">
        <v>1</v>
      </c>
      <c r="G2513">
        <v>2003</v>
      </c>
      <c r="H2513">
        <v>1</v>
      </c>
      <c r="I2513">
        <v>2003</v>
      </c>
      <c r="J2513" t="s">
        <v>1258</v>
      </c>
      <c r="K2513" t="s">
        <v>574</v>
      </c>
      <c r="L2513">
        <v>45959.4</v>
      </c>
      <c r="M2513">
        <v>37222.5</v>
      </c>
      <c r="N2513">
        <v>18044.099999999999</v>
      </c>
      <c r="O2513">
        <v>13189.9</v>
      </c>
      <c r="P2513">
        <v>20022.099999999999</v>
      </c>
      <c r="Q2513">
        <v>5009.7700000000004</v>
      </c>
      <c r="R2513">
        <v>10963.7</v>
      </c>
      <c r="S2513">
        <v>391.36500000000001</v>
      </c>
      <c r="T2513">
        <v>4570.75</v>
      </c>
      <c r="U2513">
        <v>1874.61</v>
      </c>
      <c r="V2513">
        <v>397.09</v>
      </c>
      <c r="W2513">
        <v>550.29899999999998</v>
      </c>
      <c r="X2513">
        <v>226.75299999999999</v>
      </c>
      <c r="Y2513">
        <v>74.638199999999998</v>
      </c>
      <c r="Z2513">
        <v>622.73199999999997</v>
      </c>
      <c r="AA2513">
        <v>71.309100000000001</v>
      </c>
      <c r="AB2513">
        <v>60.606499999999997</v>
      </c>
      <c r="AC2513">
        <v>4.9209199999999997</v>
      </c>
      <c r="AD2513">
        <v>1.16055</v>
      </c>
      <c r="AE2513">
        <v>1.4618199999999999</v>
      </c>
      <c r="AF2513">
        <v>20.613900000000001</v>
      </c>
      <c r="AG2513">
        <v>7.6025</v>
      </c>
      <c r="AH2513">
        <v>3.8958499999999998</v>
      </c>
      <c r="AI2513">
        <v>1.20234</v>
      </c>
      <c r="AJ2513">
        <v>1.026</v>
      </c>
      <c r="AK2513">
        <v>0.84498399999999996</v>
      </c>
      <c r="AL2513">
        <v>1.1448400000000001</v>
      </c>
      <c r="AM2513">
        <v>2.6757499999999999</v>
      </c>
      <c r="AN2513">
        <v>1.0049600000000001</v>
      </c>
      <c r="AO2513">
        <v>0.62801300000000004</v>
      </c>
      <c r="AP2513">
        <v>1.6574199999999999</v>
      </c>
    </row>
    <row r="2514" spans="1:42" x14ac:dyDescent="0.3">
      <c r="A2514">
        <v>1</v>
      </c>
      <c r="B2514">
        <v>1</v>
      </c>
      <c r="C2514">
        <v>1</v>
      </c>
      <c r="D2514">
        <v>1</v>
      </c>
      <c r="E2514">
        <v>1</v>
      </c>
      <c r="F2514">
        <v>1</v>
      </c>
      <c r="G2514">
        <v>2003</v>
      </c>
      <c r="H2514">
        <v>1</v>
      </c>
      <c r="I2514">
        <v>2003.5</v>
      </c>
      <c r="J2514" t="s">
        <v>1259</v>
      </c>
      <c r="K2514" t="s">
        <v>574</v>
      </c>
      <c r="L2514">
        <v>40762.300000000003</v>
      </c>
      <c r="M2514">
        <v>32967.9</v>
      </c>
      <c r="N2514">
        <v>15911.5</v>
      </c>
      <c r="O2514">
        <v>11514.2</v>
      </c>
      <c r="P2514">
        <v>17178.099999999999</v>
      </c>
      <c r="Q2514">
        <v>4204.49</v>
      </c>
      <c r="R2514">
        <v>9002.5400000000009</v>
      </c>
      <c r="S2514">
        <v>315.798</v>
      </c>
      <c r="T2514">
        <v>3645.86</v>
      </c>
      <c r="U2514">
        <v>1485.62</v>
      </c>
      <c r="V2514">
        <v>313.73399999999998</v>
      </c>
      <c r="W2514">
        <v>434.30200000000002</v>
      </c>
      <c r="X2514">
        <v>178.92500000000001</v>
      </c>
      <c r="Y2514">
        <v>58.906700000000001</v>
      </c>
      <c r="Z2514">
        <v>491.63400000000001</v>
      </c>
      <c r="AA2514">
        <v>56.315600000000003</v>
      </c>
      <c r="AB2514">
        <v>47.877899999999997</v>
      </c>
      <c r="AC2514">
        <v>3.8884699999999999</v>
      </c>
      <c r="AD2514">
        <v>0.91727400000000003</v>
      </c>
      <c r="AE2514">
        <v>1.1556200000000001</v>
      </c>
      <c r="AF2514">
        <v>16.2987</v>
      </c>
      <c r="AG2514">
        <v>6.0119300000000004</v>
      </c>
      <c r="AH2514">
        <v>3.0811600000000001</v>
      </c>
      <c r="AI2514">
        <v>0.951013</v>
      </c>
      <c r="AJ2514">
        <v>0.81160600000000005</v>
      </c>
      <c r="AK2514">
        <v>0.668466</v>
      </c>
      <c r="AL2514">
        <v>0.90574200000000005</v>
      </c>
      <c r="AM2514">
        <v>2.1170399999999998</v>
      </c>
      <c r="AN2514">
        <v>0.79516600000000004</v>
      </c>
      <c r="AO2514">
        <v>0.49693300000000001</v>
      </c>
      <c r="AP2514">
        <v>1.31162</v>
      </c>
    </row>
    <row r="2515" spans="1:42" x14ac:dyDescent="0.3">
      <c r="A2515">
        <v>1</v>
      </c>
      <c r="B2515">
        <v>1</v>
      </c>
      <c r="C2515">
        <v>1</v>
      </c>
      <c r="D2515">
        <v>1</v>
      </c>
      <c r="E2515">
        <v>1</v>
      </c>
      <c r="F2515">
        <v>1</v>
      </c>
      <c r="G2515">
        <v>2004</v>
      </c>
      <c r="H2515">
        <v>1</v>
      </c>
      <c r="I2515">
        <v>2004</v>
      </c>
      <c r="J2515" t="s">
        <v>1258</v>
      </c>
      <c r="K2515" t="s">
        <v>574</v>
      </c>
      <c r="L2515">
        <v>34346</v>
      </c>
      <c r="M2515">
        <v>36153</v>
      </c>
      <c r="N2515">
        <v>29199.599999999999</v>
      </c>
      <c r="O2515">
        <v>14031</v>
      </c>
      <c r="P2515">
        <v>10051.4</v>
      </c>
      <c r="Q2515">
        <v>14738.1</v>
      </c>
      <c r="R2515">
        <v>3528.65</v>
      </c>
      <c r="S2515">
        <v>7392.18</v>
      </c>
      <c r="T2515">
        <v>254.822</v>
      </c>
      <c r="U2515">
        <v>2908.12</v>
      </c>
      <c r="V2515">
        <v>1177.3499999999999</v>
      </c>
      <c r="W2515">
        <v>247.875</v>
      </c>
      <c r="X2515">
        <v>342.755</v>
      </c>
      <c r="Y2515">
        <v>141.185</v>
      </c>
      <c r="Z2515">
        <v>46.491</v>
      </c>
      <c r="AA2515">
        <v>388.13499999999999</v>
      </c>
      <c r="AB2515">
        <v>44.474600000000002</v>
      </c>
      <c r="AC2515">
        <v>37.822499999999998</v>
      </c>
      <c r="AD2515">
        <v>3.0726399999999998</v>
      </c>
      <c r="AE2515">
        <v>0.72499100000000005</v>
      </c>
      <c r="AF2515">
        <v>0.91355600000000003</v>
      </c>
      <c r="AG2515">
        <v>12.886900000000001</v>
      </c>
      <c r="AH2515">
        <v>4.7541399999999996</v>
      </c>
      <c r="AI2515">
        <v>2.4368300000000001</v>
      </c>
      <c r="AJ2515">
        <v>0.75221899999999997</v>
      </c>
      <c r="AK2515">
        <v>0.642011</v>
      </c>
      <c r="AL2515">
        <v>0.52882300000000004</v>
      </c>
      <c r="AM2515">
        <v>0.71657899999999997</v>
      </c>
      <c r="AN2515">
        <v>1.675</v>
      </c>
      <c r="AO2515">
        <v>0.629166</v>
      </c>
      <c r="AP2515">
        <v>1.4311799999999999</v>
      </c>
    </row>
    <row r="2516" spans="1:42" x14ac:dyDescent="0.3">
      <c r="A2516">
        <v>1</v>
      </c>
      <c r="B2516">
        <v>1</v>
      </c>
      <c r="C2516">
        <v>1</v>
      </c>
      <c r="D2516">
        <v>1</v>
      </c>
      <c r="E2516">
        <v>1</v>
      </c>
      <c r="F2516">
        <v>1</v>
      </c>
      <c r="G2516">
        <v>2004</v>
      </c>
      <c r="H2516">
        <v>1</v>
      </c>
      <c r="I2516">
        <v>2004.5</v>
      </c>
      <c r="J2516" t="s">
        <v>1259</v>
      </c>
      <c r="K2516" t="s">
        <v>574</v>
      </c>
      <c r="L2516">
        <v>30462.2</v>
      </c>
      <c r="M2516">
        <v>32019.1</v>
      </c>
      <c r="N2516">
        <v>25744</v>
      </c>
      <c r="O2516">
        <v>12242.7</v>
      </c>
      <c r="P2516">
        <v>8615.51</v>
      </c>
      <c r="Q2516">
        <v>12350</v>
      </c>
      <c r="R2516">
        <v>2891.34</v>
      </c>
      <c r="S2516">
        <v>5949.42</v>
      </c>
      <c r="T2516">
        <v>202.661</v>
      </c>
      <c r="U2516">
        <v>2297.38</v>
      </c>
      <c r="V2516">
        <v>927.15200000000004</v>
      </c>
      <c r="W2516">
        <v>194.976</v>
      </c>
      <c r="X2516">
        <v>269.55900000000003</v>
      </c>
      <c r="Y2516">
        <v>111.05800000000001</v>
      </c>
      <c r="Z2516">
        <v>36.5824</v>
      </c>
      <c r="AA2516">
        <v>305.517</v>
      </c>
      <c r="AB2516">
        <v>35.018900000000002</v>
      </c>
      <c r="AC2516">
        <v>29.789400000000001</v>
      </c>
      <c r="AD2516">
        <v>2.4206300000000001</v>
      </c>
      <c r="AE2516">
        <v>0.571268</v>
      </c>
      <c r="AF2516">
        <v>0.71997800000000001</v>
      </c>
      <c r="AG2516">
        <v>10.1578</v>
      </c>
      <c r="AH2516">
        <v>3.7478199999999999</v>
      </c>
      <c r="AI2516">
        <v>1.9212400000000001</v>
      </c>
      <c r="AJ2516">
        <v>0.59311700000000001</v>
      </c>
      <c r="AK2516">
        <v>0.50626000000000004</v>
      </c>
      <c r="AL2516">
        <v>0.41703400000000002</v>
      </c>
      <c r="AM2516">
        <v>0.56513400000000003</v>
      </c>
      <c r="AN2516">
        <v>1.32107</v>
      </c>
      <c r="AO2516">
        <v>0.49624800000000002</v>
      </c>
      <c r="AP2516">
        <v>1.1289499999999999</v>
      </c>
    </row>
    <row r="2517" spans="1:42" x14ac:dyDescent="0.3">
      <c r="A2517">
        <v>1</v>
      </c>
      <c r="B2517">
        <v>1</v>
      </c>
      <c r="C2517">
        <v>1</v>
      </c>
      <c r="D2517">
        <v>1</v>
      </c>
      <c r="E2517">
        <v>1</v>
      </c>
      <c r="F2517">
        <v>1</v>
      </c>
      <c r="G2517">
        <v>2005</v>
      </c>
      <c r="H2517">
        <v>1</v>
      </c>
      <c r="I2517">
        <v>2005</v>
      </c>
      <c r="J2517" t="s">
        <v>1258</v>
      </c>
      <c r="K2517" t="s">
        <v>574</v>
      </c>
      <c r="L2517">
        <v>22709.8</v>
      </c>
      <c r="M2517">
        <v>27017.5</v>
      </c>
      <c r="N2517">
        <v>28358</v>
      </c>
      <c r="O2517">
        <v>22697.3</v>
      </c>
      <c r="P2517">
        <v>10682.4</v>
      </c>
      <c r="Q2517">
        <v>7384.77</v>
      </c>
      <c r="R2517">
        <v>10348.9</v>
      </c>
      <c r="S2517">
        <v>2369.13</v>
      </c>
      <c r="T2517">
        <v>4788.25</v>
      </c>
      <c r="U2517">
        <v>161.17599999999999</v>
      </c>
      <c r="V2517">
        <v>1814.9</v>
      </c>
      <c r="W2517">
        <v>730.12400000000002</v>
      </c>
      <c r="X2517">
        <v>153.36600000000001</v>
      </c>
      <c r="Y2517">
        <v>211.994</v>
      </c>
      <c r="Z2517">
        <v>87.359099999999998</v>
      </c>
      <c r="AA2517">
        <v>28.785599999999999</v>
      </c>
      <c r="AB2517">
        <v>240.48500000000001</v>
      </c>
      <c r="AC2517">
        <v>27.573499999999999</v>
      </c>
      <c r="AD2517">
        <v>23.462499999999999</v>
      </c>
      <c r="AE2517">
        <v>1.9069799999999999</v>
      </c>
      <c r="AF2517">
        <v>0.45013999999999998</v>
      </c>
      <c r="AG2517">
        <v>0.56741900000000001</v>
      </c>
      <c r="AH2517">
        <v>8.0066299999999995</v>
      </c>
      <c r="AI2517">
        <v>2.95451</v>
      </c>
      <c r="AJ2517">
        <v>1.5147299999999999</v>
      </c>
      <c r="AK2517">
        <v>0.46766600000000003</v>
      </c>
      <c r="AL2517">
        <v>0.39921299999999998</v>
      </c>
      <c r="AM2517">
        <v>0.328876</v>
      </c>
      <c r="AN2517">
        <v>0.44569500000000001</v>
      </c>
      <c r="AO2517">
        <v>1.04192</v>
      </c>
      <c r="AP2517">
        <v>1.28196</v>
      </c>
    </row>
    <row r="2518" spans="1:42" x14ac:dyDescent="0.3">
      <c r="A2518">
        <v>1</v>
      </c>
      <c r="B2518">
        <v>1</v>
      </c>
      <c r="C2518">
        <v>1</v>
      </c>
      <c r="D2518">
        <v>1</v>
      </c>
      <c r="E2518">
        <v>1</v>
      </c>
      <c r="F2518">
        <v>1</v>
      </c>
      <c r="G2518">
        <v>2005</v>
      </c>
      <c r="H2518">
        <v>1</v>
      </c>
      <c r="I2518">
        <v>2005.5</v>
      </c>
      <c r="J2518" t="s">
        <v>1259</v>
      </c>
      <c r="K2518" t="s">
        <v>574</v>
      </c>
      <c r="L2518">
        <v>20141.8</v>
      </c>
      <c r="M2518">
        <v>23921.7</v>
      </c>
      <c r="N2518">
        <v>24977.599999999999</v>
      </c>
      <c r="O2518">
        <v>19759.099999999999</v>
      </c>
      <c r="P2518">
        <v>9116.7800000000007</v>
      </c>
      <c r="Q2518">
        <v>6146.38</v>
      </c>
      <c r="R2518">
        <v>8401.77</v>
      </c>
      <c r="S2518">
        <v>1884.67</v>
      </c>
      <c r="T2518">
        <v>3756.23</v>
      </c>
      <c r="U2518">
        <v>125.408</v>
      </c>
      <c r="V2518">
        <v>1406.46</v>
      </c>
      <c r="W2518">
        <v>564.91300000000001</v>
      </c>
      <c r="X2518">
        <v>118.616</v>
      </c>
      <c r="Y2518">
        <v>163.977</v>
      </c>
      <c r="Z2518">
        <v>67.590699999999998</v>
      </c>
      <c r="AA2518">
        <v>22.278500000000001</v>
      </c>
      <c r="AB2518">
        <v>186.17599999999999</v>
      </c>
      <c r="AC2518">
        <v>21.3522</v>
      </c>
      <c r="AD2518">
        <v>18.172799999999999</v>
      </c>
      <c r="AE2518">
        <v>1.47733</v>
      </c>
      <c r="AF2518">
        <v>0.34878100000000001</v>
      </c>
      <c r="AG2518">
        <v>0.43971500000000002</v>
      </c>
      <c r="AH2518">
        <v>6.2054</v>
      </c>
      <c r="AI2518">
        <v>2.2900800000000001</v>
      </c>
      <c r="AJ2518">
        <v>1.1741900000000001</v>
      </c>
      <c r="AK2518">
        <v>0.36255399999999999</v>
      </c>
      <c r="AL2518">
        <v>0.309506</v>
      </c>
      <c r="AM2518">
        <v>0.25498900000000002</v>
      </c>
      <c r="AN2518">
        <v>0.34558100000000003</v>
      </c>
      <c r="AO2518">
        <v>0.807921</v>
      </c>
      <c r="AP2518">
        <v>0.99414800000000003</v>
      </c>
    </row>
    <row r="2519" spans="1:42" x14ac:dyDescent="0.3">
      <c r="A2519">
        <v>1</v>
      </c>
      <c r="B2519">
        <v>1</v>
      </c>
      <c r="C2519">
        <v>1</v>
      </c>
      <c r="D2519">
        <v>1</v>
      </c>
      <c r="E2519">
        <v>1</v>
      </c>
      <c r="F2519">
        <v>1</v>
      </c>
      <c r="G2519">
        <v>2006</v>
      </c>
      <c r="H2519">
        <v>1</v>
      </c>
      <c r="I2519">
        <v>2006</v>
      </c>
      <c r="J2519" t="s">
        <v>1258</v>
      </c>
      <c r="K2519" t="s">
        <v>574</v>
      </c>
      <c r="L2519">
        <v>25060.799999999999</v>
      </c>
      <c r="M2519">
        <v>17864.099999999999</v>
      </c>
      <c r="N2519">
        <v>21180.6</v>
      </c>
      <c r="O2519">
        <v>22000.3</v>
      </c>
      <c r="P2519">
        <v>17201.2</v>
      </c>
      <c r="Q2519">
        <v>7780.6</v>
      </c>
      <c r="R2519">
        <v>5115.67</v>
      </c>
      <c r="S2519">
        <v>6820.98</v>
      </c>
      <c r="T2519">
        <v>1499.28</v>
      </c>
      <c r="U2519">
        <v>2946.64</v>
      </c>
      <c r="V2519">
        <v>97.576800000000006</v>
      </c>
      <c r="W2519">
        <v>1089.93</v>
      </c>
      <c r="X2519">
        <v>437.08499999999998</v>
      </c>
      <c r="Y2519">
        <v>91.740099999999998</v>
      </c>
      <c r="Z2519">
        <v>126.837</v>
      </c>
      <c r="AA2519">
        <v>52.2956</v>
      </c>
      <c r="AB2519">
        <v>17.2424</v>
      </c>
      <c r="AC2519">
        <v>144.13300000000001</v>
      </c>
      <c r="AD2519">
        <v>16.534600000000001</v>
      </c>
      <c r="AE2519">
        <v>14.075699999999999</v>
      </c>
      <c r="AF2519">
        <v>1.14449</v>
      </c>
      <c r="AG2519">
        <v>0.27024500000000001</v>
      </c>
      <c r="AH2519">
        <v>0.340752</v>
      </c>
      <c r="AI2519">
        <v>4.8093899999999996</v>
      </c>
      <c r="AJ2519">
        <v>1.7750699999999999</v>
      </c>
      <c r="AK2519">
        <v>0.91021300000000005</v>
      </c>
      <c r="AL2519">
        <v>0.28106700000000001</v>
      </c>
      <c r="AM2519">
        <v>0.239957</v>
      </c>
      <c r="AN2519">
        <v>0.19770199999999999</v>
      </c>
      <c r="AO2519">
        <v>0.267955</v>
      </c>
      <c r="AP2519">
        <v>1.3974299999999999</v>
      </c>
    </row>
    <row r="2520" spans="1:42" x14ac:dyDescent="0.3">
      <c r="A2520">
        <v>1</v>
      </c>
      <c r="B2520">
        <v>1</v>
      </c>
      <c r="C2520">
        <v>1</v>
      </c>
      <c r="D2520">
        <v>1</v>
      </c>
      <c r="E2520">
        <v>1</v>
      </c>
      <c r="F2520">
        <v>1</v>
      </c>
      <c r="G2520">
        <v>2006</v>
      </c>
      <c r="H2520">
        <v>1</v>
      </c>
      <c r="I2520">
        <v>2006.5</v>
      </c>
      <c r="J2520" t="s">
        <v>1259</v>
      </c>
      <c r="K2520" t="s">
        <v>574</v>
      </c>
      <c r="L2520">
        <v>22226.9</v>
      </c>
      <c r="M2520">
        <v>15817.2</v>
      </c>
      <c r="N2520">
        <v>18655.7</v>
      </c>
      <c r="O2520">
        <v>19151.3</v>
      </c>
      <c r="P2520">
        <v>14676.3</v>
      </c>
      <c r="Q2520">
        <v>6472.34</v>
      </c>
      <c r="R2520">
        <v>4151.3900000000003</v>
      </c>
      <c r="S2520">
        <v>5425.35</v>
      </c>
      <c r="T2520">
        <v>1176.1400000000001</v>
      </c>
      <c r="U2520">
        <v>2292.85</v>
      </c>
      <c r="V2520">
        <v>75.6233</v>
      </c>
      <c r="W2520">
        <v>843.38499999999999</v>
      </c>
      <c r="X2520">
        <v>338.08699999999999</v>
      </c>
      <c r="Y2520">
        <v>70.969300000000004</v>
      </c>
      <c r="Z2520">
        <v>98.147099999999995</v>
      </c>
      <c r="AA2520">
        <v>40.479399999999998</v>
      </c>
      <c r="AB2520">
        <v>13.3504</v>
      </c>
      <c r="AC2520">
        <v>111.629</v>
      </c>
      <c r="AD2520">
        <v>12.8087</v>
      </c>
      <c r="AE2520">
        <v>10.9061</v>
      </c>
      <c r="AF2520">
        <v>0.88692199999999999</v>
      </c>
      <c r="AG2520">
        <v>0.209457</v>
      </c>
      <c r="AH2520">
        <v>0.26413700000000001</v>
      </c>
      <c r="AI2520">
        <v>3.7284299999999999</v>
      </c>
      <c r="AJ2520">
        <v>1.3762300000000001</v>
      </c>
      <c r="AK2520">
        <v>0.70575200000000005</v>
      </c>
      <c r="AL2520">
        <v>0.217945</v>
      </c>
      <c r="AM2520">
        <v>0.18607899999999999</v>
      </c>
      <c r="AN2520">
        <v>0.15331900000000001</v>
      </c>
      <c r="AO2520">
        <v>0.207811</v>
      </c>
      <c r="AP2520">
        <v>1.08388</v>
      </c>
    </row>
    <row r="2521" spans="1:42" x14ac:dyDescent="0.3">
      <c r="A2521">
        <v>1</v>
      </c>
      <c r="B2521">
        <v>1</v>
      </c>
      <c r="C2521">
        <v>1</v>
      </c>
      <c r="D2521">
        <v>1</v>
      </c>
      <c r="E2521">
        <v>1</v>
      </c>
      <c r="F2521">
        <v>1</v>
      </c>
      <c r="G2521">
        <v>2007</v>
      </c>
      <c r="H2521">
        <v>1</v>
      </c>
      <c r="I2521">
        <v>2007</v>
      </c>
      <c r="J2521" t="s">
        <v>1258</v>
      </c>
      <c r="K2521" t="s">
        <v>574</v>
      </c>
      <c r="L2521">
        <v>27150</v>
      </c>
      <c r="M2521">
        <v>19713.5</v>
      </c>
      <c r="N2521">
        <v>14004.7</v>
      </c>
      <c r="O2521">
        <v>16431.8</v>
      </c>
      <c r="P2521">
        <v>16671.2</v>
      </c>
      <c r="Q2521">
        <v>12522</v>
      </c>
      <c r="R2521">
        <v>5384.06</v>
      </c>
      <c r="S2521">
        <v>3368.87</v>
      </c>
      <c r="T2521">
        <v>4315.28</v>
      </c>
      <c r="U2521">
        <v>922.64300000000003</v>
      </c>
      <c r="V2521">
        <v>1784.11</v>
      </c>
      <c r="W2521">
        <v>58.609099999999998</v>
      </c>
      <c r="X2521">
        <v>652.60799999999995</v>
      </c>
      <c r="Y2521">
        <v>261.51100000000002</v>
      </c>
      <c r="Z2521">
        <v>54.901200000000003</v>
      </c>
      <c r="AA2521">
        <v>75.946899999999999</v>
      </c>
      <c r="AB2521">
        <v>31.333100000000002</v>
      </c>
      <c r="AC2521">
        <v>10.337</v>
      </c>
      <c r="AD2521">
        <v>86.454800000000006</v>
      </c>
      <c r="AE2521">
        <v>9.9224700000000006</v>
      </c>
      <c r="AF2521">
        <v>8.4502699999999997</v>
      </c>
      <c r="AG2521">
        <v>0.68732000000000004</v>
      </c>
      <c r="AH2521">
        <v>0.16234199999999999</v>
      </c>
      <c r="AI2521">
        <v>0.20474800000000001</v>
      </c>
      <c r="AJ2521">
        <v>2.8904299999999998</v>
      </c>
      <c r="AK2521">
        <v>1.06701</v>
      </c>
      <c r="AL2521">
        <v>0.54721900000000001</v>
      </c>
      <c r="AM2521">
        <v>0.16900000000000001</v>
      </c>
      <c r="AN2521">
        <v>0.14429800000000001</v>
      </c>
      <c r="AO2521">
        <v>0.11890000000000001</v>
      </c>
      <c r="AP2521">
        <v>1.00186</v>
      </c>
    </row>
    <row r="2522" spans="1:42" x14ac:dyDescent="0.3">
      <c r="A2522">
        <v>1</v>
      </c>
      <c r="B2522">
        <v>1</v>
      </c>
      <c r="C2522">
        <v>1</v>
      </c>
      <c r="D2522">
        <v>1</v>
      </c>
      <c r="E2522">
        <v>1</v>
      </c>
      <c r="F2522">
        <v>1</v>
      </c>
      <c r="G2522">
        <v>2007</v>
      </c>
      <c r="H2522">
        <v>1</v>
      </c>
      <c r="I2522">
        <v>2007.5</v>
      </c>
      <c r="J2522" t="s">
        <v>1259</v>
      </c>
      <c r="K2522" t="s">
        <v>574</v>
      </c>
      <c r="L2522">
        <v>24079.9</v>
      </c>
      <c r="M2522">
        <v>17457.7</v>
      </c>
      <c r="N2522">
        <v>12342.7</v>
      </c>
      <c r="O2522">
        <v>14323.4</v>
      </c>
      <c r="P2522">
        <v>14258.5</v>
      </c>
      <c r="Q2522">
        <v>10454.6</v>
      </c>
      <c r="R2522">
        <v>4391.6400000000003</v>
      </c>
      <c r="S2522">
        <v>2697.64</v>
      </c>
      <c r="T2522">
        <v>3412.81</v>
      </c>
      <c r="U2522">
        <v>724.51</v>
      </c>
      <c r="V2522">
        <v>1396.23</v>
      </c>
      <c r="W2522">
        <v>45.809699999999999</v>
      </c>
      <c r="X2522">
        <v>509.98399999999998</v>
      </c>
      <c r="Y2522">
        <v>204.40299999999999</v>
      </c>
      <c r="Z2522">
        <v>42.926900000000003</v>
      </c>
      <c r="AA2522">
        <v>59.4041</v>
      </c>
      <c r="AB2522">
        <v>24.516300000000001</v>
      </c>
      <c r="AC2522">
        <v>8.0905100000000001</v>
      </c>
      <c r="AD2522">
        <v>67.683499999999995</v>
      </c>
      <c r="AE2522">
        <v>7.7698</v>
      </c>
      <c r="AF2522">
        <v>6.6182499999999997</v>
      </c>
      <c r="AG2522">
        <v>0.53839499999999996</v>
      </c>
      <c r="AH2522">
        <v>0.12718399999999999</v>
      </c>
      <c r="AI2522">
        <v>0.16042500000000001</v>
      </c>
      <c r="AJ2522">
        <v>2.2649599999999999</v>
      </c>
      <c r="AK2522">
        <v>0.83618400000000004</v>
      </c>
      <c r="AL2522">
        <v>0.42887199999999998</v>
      </c>
      <c r="AM2522">
        <v>0.13245799999999999</v>
      </c>
      <c r="AN2522">
        <v>0.113104</v>
      </c>
      <c r="AO2522">
        <v>9.3201999999999993E-2</v>
      </c>
      <c r="AP2522">
        <v>0.78541499999999997</v>
      </c>
    </row>
    <row r="2523" spans="1:42" x14ac:dyDescent="0.3">
      <c r="A2523">
        <v>1</v>
      </c>
      <c r="B2523">
        <v>1</v>
      </c>
      <c r="C2523">
        <v>1</v>
      </c>
      <c r="D2523">
        <v>1</v>
      </c>
      <c r="E2523">
        <v>1</v>
      </c>
      <c r="F2523">
        <v>1</v>
      </c>
      <c r="G2523">
        <v>2008</v>
      </c>
      <c r="H2523">
        <v>1</v>
      </c>
      <c r="I2523">
        <v>2008</v>
      </c>
      <c r="J2523" t="s">
        <v>1258</v>
      </c>
      <c r="K2523" t="s">
        <v>574</v>
      </c>
      <c r="L2523">
        <v>15774.9</v>
      </c>
      <c r="M2523">
        <v>21357</v>
      </c>
      <c r="N2523">
        <v>15460</v>
      </c>
      <c r="O2523">
        <v>10878</v>
      </c>
      <c r="P2523">
        <v>12485.6</v>
      </c>
      <c r="Q2523">
        <v>12194.9</v>
      </c>
      <c r="R2523">
        <v>8728.5400000000009</v>
      </c>
      <c r="S2523">
        <v>3582.16</v>
      </c>
      <c r="T2523">
        <v>2160.14</v>
      </c>
      <c r="U2523">
        <v>2699.08</v>
      </c>
      <c r="V2523">
        <v>568.92499999999995</v>
      </c>
      <c r="W2523">
        <v>1092.67</v>
      </c>
      <c r="X2523">
        <v>35.805599999999998</v>
      </c>
      <c r="Y2523">
        <v>398.529</v>
      </c>
      <c r="Z2523">
        <v>159.76599999999999</v>
      </c>
      <c r="AA2523">
        <v>33.564399999999999</v>
      </c>
      <c r="AB2523">
        <v>46.464599999999997</v>
      </c>
      <c r="AC2523">
        <v>19.182600000000001</v>
      </c>
      <c r="AD2523">
        <v>6.3322399999999996</v>
      </c>
      <c r="AE2523">
        <v>52.987900000000003</v>
      </c>
      <c r="AF2523">
        <v>6.0841500000000002</v>
      </c>
      <c r="AG2523">
        <v>5.1834100000000003</v>
      </c>
      <c r="AH2523">
        <v>0.42173899999999998</v>
      </c>
      <c r="AI2523">
        <v>9.9640599999999996E-2</v>
      </c>
      <c r="AJ2523">
        <v>0.125697</v>
      </c>
      <c r="AK2523">
        <v>1.7748299999999999</v>
      </c>
      <c r="AL2523">
        <v>0.65529400000000004</v>
      </c>
      <c r="AM2523">
        <v>0.33611999999999997</v>
      </c>
      <c r="AN2523">
        <v>0.10381799999999999</v>
      </c>
      <c r="AO2523">
        <v>8.8653999999999997E-2</v>
      </c>
      <c r="AP2523">
        <v>0.68879299999999999</v>
      </c>
    </row>
    <row r="2524" spans="1:42" x14ac:dyDescent="0.3">
      <c r="A2524">
        <v>1</v>
      </c>
      <c r="B2524">
        <v>1</v>
      </c>
      <c r="C2524">
        <v>1</v>
      </c>
      <c r="D2524">
        <v>1</v>
      </c>
      <c r="E2524">
        <v>1</v>
      </c>
      <c r="F2524">
        <v>1</v>
      </c>
      <c r="G2524">
        <v>2008</v>
      </c>
      <c r="H2524">
        <v>1</v>
      </c>
      <c r="I2524">
        <v>2008.5</v>
      </c>
      <c r="J2524" t="s">
        <v>1259</v>
      </c>
      <c r="K2524" t="s">
        <v>574</v>
      </c>
      <c r="L2524">
        <v>13991.1</v>
      </c>
      <c r="M2524">
        <v>18913.8</v>
      </c>
      <c r="N2524">
        <v>13626.4</v>
      </c>
      <c r="O2524">
        <v>9482.18</v>
      </c>
      <c r="P2524">
        <v>10676.7</v>
      </c>
      <c r="Q2524">
        <v>10180.9</v>
      </c>
      <c r="R2524">
        <v>7123.11</v>
      </c>
      <c r="S2524">
        <v>2871.65</v>
      </c>
      <c r="T2524">
        <v>1711.19</v>
      </c>
      <c r="U2524">
        <v>2123.7600000000002</v>
      </c>
      <c r="V2524">
        <v>446.26</v>
      </c>
      <c r="W2524">
        <v>856.19100000000003</v>
      </c>
      <c r="X2524">
        <v>28.055</v>
      </c>
      <c r="Y2524">
        <v>312.37</v>
      </c>
      <c r="Z2524">
        <v>125.283</v>
      </c>
      <c r="AA2524">
        <v>26.332100000000001</v>
      </c>
      <c r="AB2524">
        <v>36.4679</v>
      </c>
      <c r="AC2524">
        <v>15.061</v>
      </c>
      <c r="AD2524">
        <v>4.9732599999999998</v>
      </c>
      <c r="AE2524">
        <v>41.627299999999998</v>
      </c>
      <c r="AF2524">
        <v>4.7808099999999998</v>
      </c>
      <c r="AG2524">
        <v>4.0738200000000004</v>
      </c>
      <c r="AH2524">
        <v>0.331515</v>
      </c>
      <c r="AI2524">
        <v>7.8335399999999999E-2</v>
      </c>
      <c r="AJ2524">
        <v>9.8832799999999998E-2</v>
      </c>
      <c r="AK2524">
        <v>1.3956500000000001</v>
      </c>
      <c r="AL2524">
        <v>0.51534199999999997</v>
      </c>
      <c r="AM2524">
        <v>0.26435500000000001</v>
      </c>
      <c r="AN2524">
        <v>8.1657599999999997E-2</v>
      </c>
      <c r="AO2524">
        <v>6.9735099999999994E-2</v>
      </c>
      <c r="AP2524">
        <v>0.54188099999999995</v>
      </c>
    </row>
    <row r="2525" spans="1:42" x14ac:dyDescent="0.3">
      <c r="A2525">
        <v>1</v>
      </c>
      <c r="B2525">
        <v>1</v>
      </c>
      <c r="C2525">
        <v>1</v>
      </c>
      <c r="D2525">
        <v>1</v>
      </c>
      <c r="E2525">
        <v>1</v>
      </c>
      <c r="F2525">
        <v>1</v>
      </c>
      <c r="G2525">
        <v>2009</v>
      </c>
      <c r="H2525">
        <v>1</v>
      </c>
      <c r="I2525">
        <v>2009</v>
      </c>
      <c r="J2525" t="s">
        <v>1258</v>
      </c>
      <c r="K2525" t="s">
        <v>574</v>
      </c>
      <c r="L2525">
        <v>13075.5</v>
      </c>
      <c r="M2525">
        <v>12409</v>
      </c>
      <c r="N2525">
        <v>16750.2</v>
      </c>
      <c r="O2525">
        <v>12010.2</v>
      </c>
      <c r="P2525">
        <v>8265.48</v>
      </c>
      <c r="Q2525">
        <v>9129.91</v>
      </c>
      <c r="R2525">
        <v>8499.59</v>
      </c>
      <c r="S2525">
        <v>5812.97</v>
      </c>
      <c r="T2525">
        <v>2302.06</v>
      </c>
      <c r="U2525">
        <v>1355.55</v>
      </c>
      <c r="V2525">
        <v>1671.07</v>
      </c>
      <c r="W2525">
        <v>350.04300000000001</v>
      </c>
      <c r="X2525">
        <v>670.89</v>
      </c>
      <c r="Y2525">
        <v>21.982199999999999</v>
      </c>
      <c r="Z2525">
        <v>244.839</v>
      </c>
      <c r="AA2525">
        <v>98.242900000000006</v>
      </c>
      <c r="AB2525">
        <v>20.658200000000001</v>
      </c>
      <c r="AC2525">
        <v>28.6219</v>
      </c>
      <c r="AD2525">
        <v>11.824999999999999</v>
      </c>
      <c r="AE2525">
        <v>3.9059300000000001</v>
      </c>
      <c r="AF2525">
        <v>32.702300000000001</v>
      </c>
      <c r="AG2525">
        <v>3.7566600000000001</v>
      </c>
      <c r="AH2525">
        <v>3.2017600000000002</v>
      </c>
      <c r="AI2525">
        <v>0.26059300000000002</v>
      </c>
      <c r="AJ2525">
        <v>6.15857E-2</v>
      </c>
      <c r="AK2525">
        <v>7.7709899999999998E-2</v>
      </c>
      <c r="AL2525">
        <v>1.09748</v>
      </c>
      <c r="AM2525">
        <v>0.40527999999999997</v>
      </c>
      <c r="AN2525">
        <v>0.20791200000000001</v>
      </c>
      <c r="AO2525">
        <v>6.4227400000000004E-2</v>
      </c>
      <c r="AP2525">
        <v>0.481157</v>
      </c>
    </row>
    <row r="2526" spans="1:42" x14ac:dyDescent="0.3">
      <c r="A2526">
        <v>1</v>
      </c>
      <c r="B2526">
        <v>1</v>
      </c>
      <c r="C2526">
        <v>1</v>
      </c>
      <c r="D2526">
        <v>1</v>
      </c>
      <c r="E2526">
        <v>1</v>
      </c>
      <c r="F2526">
        <v>1</v>
      </c>
      <c r="G2526">
        <v>2009</v>
      </c>
      <c r="H2526">
        <v>1</v>
      </c>
      <c r="I2526">
        <v>2009.5</v>
      </c>
      <c r="J2526" t="s">
        <v>1259</v>
      </c>
      <c r="K2526" t="s">
        <v>574</v>
      </c>
      <c r="L2526">
        <v>11596.9</v>
      </c>
      <c r="M2526">
        <v>10990.1</v>
      </c>
      <c r="N2526">
        <v>14767.1</v>
      </c>
      <c r="O2526">
        <v>10475.700000000001</v>
      </c>
      <c r="P2526">
        <v>7077.2</v>
      </c>
      <c r="Q2526">
        <v>7638.98</v>
      </c>
      <c r="R2526">
        <v>6958.06</v>
      </c>
      <c r="S2526">
        <v>4678.21</v>
      </c>
      <c r="T2526">
        <v>1831.75</v>
      </c>
      <c r="U2526">
        <v>1071.73</v>
      </c>
      <c r="V2526">
        <v>1317.31</v>
      </c>
      <c r="W2526">
        <v>275.673</v>
      </c>
      <c r="X2526">
        <v>528.33799999999997</v>
      </c>
      <c r="Y2526">
        <v>17.317299999999999</v>
      </c>
      <c r="Z2526">
        <v>192.96799999999999</v>
      </c>
      <c r="AA2526">
        <v>77.463899999999995</v>
      </c>
      <c r="AB2526">
        <v>16.295400000000001</v>
      </c>
      <c r="AC2526">
        <v>22.5853</v>
      </c>
      <c r="AD2526">
        <v>9.3338999999999999</v>
      </c>
      <c r="AE2526">
        <v>3.0838999999999999</v>
      </c>
      <c r="AF2526">
        <v>25.825700000000001</v>
      </c>
      <c r="AG2526">
        <v>2.9672900000000002</v>
      </c>
      <c r="AH2526">
        <v>2.5293899999999998</v>
      </c>
      <c r="AI2526">
        <v>0.205897</v>
      </c>
      <c r="AJ2526">
        <v>4.8665300000000002E-2</v>
      </c>
      <c r="AK2526">
        <v>6.1413000000000002E-2</v>
      </c>
      <c r="AL2526">
        <v>0.86739999999999995</v>
      </c>
      <c r="AM2526">
        <v>0.32033899999999998</v>
      </c>
      <c r="AN2526">
        <v>0.16434799999999999</v>
      </c>
      <c r="AO2526">
        <v>5.0773100000000002E-2</v>
      </c>
      <c r="AP2526">
        <v>0.38041799999999998</v>
      </c>
    </row>
    <row r="2527" spans="1:42" x14ac:dyDescent="0.3">
      <c r="A2527">
        <v>1</v>
      </c>
      <c r="B2527">
        <v>1</v>
      </c>
      <c r="C2527">
        <v>1</v>
      </c>
      <c r="D2527">
        <v>1</v>
      </c>
      <c r="E2527">
        <v>1</v>
      </c>
      <c r="F2527">
        <v>1</v>
      </c>
      <c r="G2527">
        <v>2010</v>
      </c>
      <c r="H2527">
        <v>1</v>
      </c>
      <c r="I2527">
        <v>2010</v>
      </c>
      <c r="J2527" t="s">
        <v>1258</v>
      </c>
      <c r="K2527" t="s">
        <v>574</v>
      </c>
      <c r="L2527">
        <v>3422.8</v>
      </c>
      <c r="M2527">
        <v>10285.5</v>
      </c>
      <c r="N2527">
        <v>9733.5499999999993</v>
      </c>
      <c r="O2527">
        <v>13018.8</v>
      </c>
      <c r="P2527">
        <v>9137.2800000000007</v>
      </c>
      <c r="Q2527">
        <v>6059.75</v>
      </c>
      <c r="R2527">
        <v>6391.52</v>
      </c>
      <c r="S2527">
        <v>5696.1</v>
      </c>
      <c r="T2527">
        <v>3764.96</v>
      </c>
      <c r="U2527">
        <v>1457.53</v>
      </c>
      <c r="V2527">
        <v>847.34299999999996</v>
      </c>
      <c r="W2527">
        <v>1038.44</v>
      </c>
      <c r="X2527">
        <v>217.10300000000001</v>
      </c>
      <c r="Y2527">
        <v>416.07600000000002</v>
      </c>
      <c r="Z2527">
        <v>13.6424</v>
      </c>
      <c r="AA2527">
        <v>152.08600000000001</v>
      </c>
      <c r="AB2527">
        <v>61.079799999999999</v>
      </c>
      <c r="AC2527">
        <v>12.854100000000001</v>
      </c>
      <c r="AD2527">
        <v>17.821999999999999</v>
      </c>
      <c r="AE2527">
        <v>7.3675899999999999</v>
      </c>
      <c r="AF2527">
        <v>2.4348800000000002</v>
      </c>
      <c r="AG2527">
        <v>20.395099999999999</v>
      </c>
      <c r="AH2527">
        <v>2.3437800000000002</v>
      </c>
      <c r="AI2527">
        <v>1.9982200000000001</v>
      </c>
      <c r="AJ2527">
        <v>0.16268199999999999</v>
      </c>
      <c r="AK2527">
        <v>3.84556E-2</v>
      </c>
      <c r="AL2527">
        <v>4.8533899999999998E-2</v>
      </c>
      <c r="AM2527">
        <v>0.685554</v>
      </c>
      <c r="AN2527">
        <v>0.25319999999999998</v>
      </c>
      <c r="AO2527">
        <v>0.129912</v>
      </c>
      <c r="AP2527">
        <v>0.34090700000000002</v>
      </c>
    </row>
    <row r="2528" spans="1:42" x14ac:dyDescent="0.3">
      <c r="A2528">
        <v>1</v>
      </c>
      <c r="B2528">
        <v>1</v>
      </c>
      <c r="C2528">
        <v>1</v>
      </c>
      <c r="D2528">
        <v>1</v>
      </c>
      <c r="E2528">
        <v>1</v>
      </c>
      <c r="F2528">
        <v>1</v>
      </c>
      <c r="G2528">
        <v>2010</v>
      </c>
      <c r="H2528">
        <v>1</v>
      </c>
      <c r="I2528">
        <v>2010.5</v>
      </c>
      <c r="J2528" t="s">
        <v>1259</v>
      </c>
      <c r="K2528" t="s">
        <v>574</v>
      </c>
      <c r="L2528">
        <v>3035.75</v>
      </c>
      <c r="M2528">
        <v>9107.0499999999993</v>
      </c>
      <c r="N2528">
        <v>8572.83</v>
      </c>
      <c r="O2528">
        <v>11328.4</v>
      </c>
      <c r="P2528">
        <v>7786.38</v>
      </c>
      <c r="Q2528">
        <v>5029.18</v>
      </c>
      <c r="R2528">
        <v>5171.1899999999996</v>
      </c>
      <c r="S2528">
        <v>4516.33</v>
      </c>
      <c r="T2528">
        <v>2944.57</v>
      </c>
      <c r="U2528">
        <v>1130.96</v>
      </c>
      <c r="V2528">
        <v>655.01499999999999</v>
      </c>
      <c r="W2528">
        <v>801.64099999999996</v>
      </c>
      <c r="X2528">
        <v>167.56399999999999</v>
      </c>
      <c r="Y2528">
        <v>321.22399999999999</v>
      </c>
      <c r="Z2528">
        <v>10.536799999999999</v>
      </c>
      <c r="AA2528">
        <v>117.51600000000001</v>
      </c>
      <c r="AB2528">
        <v>47.215000000000003</v>
      </c>
      <c r="AC2528">
        <v>9.9397900000000003</v>
      </c>
      <c r="AD2528">
        <v>13.785600000000001</v>
      </c>
      <c r="AE2528">
        <v>5.7004599999999996</v>
      </c>
      <c r="AF2528">
        <v>1.8843399999999999</v>
      </c>
      <c r="AG2528">
        <v>15.7867</v>
      </c>
      <c r="AH2528">
        <v>1.8144899999999999</v>
      </c>
      <c r="AI2528">
        <v>1.54718</v>
      </c>
      <c r="AJ2528">
        <v>0.125976</v>
      </c>
      <c r="AK2528">
        <v>2.9781999999999999E-2</v>
      </c>
      <c r="AL2528">
        <v>3.7590400000000003E-2</v>
      </c>
      <c r="AM2528">
        <v>0.53101500000000001</v>
      </c>
      <c r="AN2528">
        <v>0.19613700000000001</v>
      </c>
      <c r="AO2528">
        <v>0.10064099999999999</v>
      </c>
      <c r="AP2528">
        <v>0.26413199999999998</v>
      </c>
    </row>
    <row r="2529" spans="1:42" x14ac:dyDescent="0.3">
      <c r="A2529">
        <v>1</v>
      </c>
      <c r="B2529">
        <v>1</v>
      </c>
      <c r="C2529">
        <v>1</v>
      </c>
      <c r="D2529">
        <v>1</v>
      </c>
      <c r="E2529">
        <v>1</v>
      </c>
      <c r="F2529">
        <v>1</v>
      </c>
      <c r="G2529">
        <v>2011</v>
      </c>
      <c r="H2529">
        <v>1</v>
      </c>
      <c r="I2529">
        <v>2011</v>
      </c>
      <c r="J2529" t="s">
        <v>1258</v>
      </c>
      <c r="K2529" t="s">
        <v>574</v>
      </c>
      <c r="L2529">
        <v>13192.3</v>
      </c>
      <c r="M2529">
        <v>2692.47</v>
      </c>
      <c r="N2529">
        <v>8063.59</v>
      </c>
      <c r="O2529">
        <v>7550.52</v>
      </c>
      <c r="P2529">
        <v>9857.52</v>
      </c>
      <c r="Q2529">
        <v>6635.2</v>
      </c>
      <c r="R2529">
        <v>4173.87</v>
      </c>
      <c r="S2529">
        <v>4183.8599999999997</v>
      </c>
      <c r="T2529">
        <v>3580.9</v>
      </c>
      <c r="U2529">
        <v>2302.94</v>
      </c>
      <c r="V2529">
        <v>877.56500000000005</v>
      </c>
      <c r="W2529">
        <v>506.34100000000001</v>
      </c>
      <c r="X2529">
        <v>618.84199999999998</v>
      </c>
      <c r="Y2529">
        <v>129.32900000000001</v>
      </c>
      <c r="Z2529">
        <v>247.995</v>
      </c>
      <c r="AA2529">
        <v>8.1381800000000002</v>
      </c>
      <c r="AB2529">
        <v>90.803899999999999</v>
      </c>
      <c r="AC2529">
        <v>36.497399999999999</v>
      </c>
      <c r="AD2529">
        <v>7.6862300000000001</v>
      </c>
      <c r="AE2529">
        <v>10.663399999999999</v>
      </c>
      <c r="AF2529">
        <v>4.4105699999999999</v>
      </c>
      <c r="AG2529">
        <v>1.45828</v>
      </c>
      <c r="AH2529">
        <v>12.2196</v>
      </c>
      <c r="AI2529">
        <v>1.40472</v>
      </c>
      <c r="AJ2529">
        <v>1.1979500000000001</v>
      </c>
      <c r="AK2529">
        <v>9.7552799999999995E-2</v>
      </c>
      <c r="AL2529">
        <v>2.30648E-2</v>
      </c>
      <c r="AM2529">
        <v>2.9114600000000001E-2</v>
      </c>
      <c r="AN2529">
        <v>0.41131299999999998</v>
      </c>
      <c r="AO2529">
        <v>0.15193400000000001</v>
      </c>
      <c r="AP2529">
        <v>0.28261199999999997</v>
      </c>
    </row>
    <row r="2530" spans="1:42" x14ac:dyDescent="0.3">
      <c r="A2530">
        <v>1</v>
      </c>
      <c r="B2530">
        <v>1</v>
      </c>
      <c r="C2530">
        <v>1</v>
      </c>
      <c r="D2530">
        <v>1</v>
      </c>
      <c r="E2530">
        <v>1</v>
      </c>
      <c r="F2530">
        <v>1</v>
      </c>
      <c r="G2530">
        <v>2011</v>
      </c>
      <c r="H2530">
        <v>1</v>
      </c>
      <c r="I2530">
        <v>2011.5</v>
      </c>
      <c r="J2530" t="s">
        <v>1259</v>
      </c>
      <c r="K2530" t="s">
        <v>574</v>
      </c>
      <c r="L2530">
        <v>11700.5</v>
      </c>
      <c r="M2530">
        <v>2384.4</v>
      </c>
      <c r="N2530">
        <v>7106.25</v>
      </c>
      <c r="O2530">
        <v>6578.84</v>
      </c>
      <c r="P2530">
        <v>8420.9699999999993</v>
      </c>
      <c r="Q2530">
        <v>5528.94</v>
      </c>
      <c r="R2530">
        <v>3395.87</v>
      </c>
      <c r="S2530">
        <v>3340.93</v>
      </c>
      <c r="T2530">
        <v>2824.42</v>
      </c>
      <c r="U2530">
        <v>1803.97</v>
      </c>
      <c r="V2530">
        <v>685.26599999999996</v>
      </c>
      <c r="W2530">
        <v>394.98899999999998</v>
      </c>
      <c r="X2530">
        <v>482.75299999999999</v>
      </c>
      <c r="Y2530">
        <v>100.929</v>
      </c>
      <c r="Z2530">
        <v>193.63499999999999</v>
      </c>
      <c r="AA2530">
        <v>6.3575400000000002</v>
      </c>
      <c r="AB2530">
        <v>70.968400000000003</v>
      </c>
      <c r="AC2530">
        <v>28.536300000000001</v>
      </c>
      <c r="AD2530">
        <v>6.01173</v>
      </c>
      <c r="AE2530">
        <v>8.3427799999999994</v>
      </c>
      <c r="AF2530">
        <v>3.4515899999999999</v>
      </c>
      <c r="AG2530">
        <v>1.1414599999999999</v>
      </c>
      <c r="AH2530">
        <v>9.5665999999999993</v>
      </c>
      <c r="AI2530">
        <v>1.0999099999999999</v>
      </c>
      <c r="AJ2530">
        <v>0.938137</v>
      </c>
      <c r="AK2530">
        <v>7.6403899999999997E-2</v>
      </c>
      <c r="AL2530">
        <v>1.8066200000000001E-2</v>
      </c>
      <c r="AM2530">
        <v>2.2806900000000001E-2</v>
      </c>
      <c r="AN2530">
        <v>0.32222699999999999</v>
      </c>
      <c r="AO2530">
        <v>0.119036</v>
      </c>
      <c r="AP2530">
        <v>0.22145200000000001</v>
      </c>
    </row>
    <row r="2531" spans="1:42" x14ac:dyDescent="0.3">
      <c r="A2531">
        <v>1</v>
      </c>
      <c r="B2531">
        <v>1</v>
      </c>
      <c r="C2531">
        <v>1</v>
      </c>
      <c r="D2531">
        <v>1</v>
      </c>
      <c r="E2531">
        <v>1</v>
      </c>
      <c r="F2531">
        <v>1</v>
      </c>
      <c r="G2531">
        <v>2012</v>
      </c>
      <c r="H2531">
        <v>1</v>
      </c>
      <c r="I2531">
        <v>2012</v>
      </c>
      <c r="J2531" t="s">
        <v>1258</v>
      </c>
      <c r="K2531" t="s">
        <v>574</v>
      </c>
      <c r="L2531">
        <v>5831.35</v>
      </c>
      <c r="M2531">
        <v>10377.4</v>
      </c>
      <c r="N2531">
        <v>2111.58</v>
      </c>
      <c r="O2531">
        <v>6262.56</v>
      </c>
      <c r="P2531">
        <v>5732.2</v>
      </c>
      <c r="Q2531">
        <v>7193.76</v>
      </c>
      <c r="R2531">
        <v>4607.13</v>
      </c>
      <c r="S2531">
        <v>2762.88</v>
      </c>
      <c r="T2531">
        <v>2667.83</v>
      </c>
      <c r="U2531">
        <v>2227.7399999999998</v>
      </c>
      <c r="V2531">
        <v>1413.1</v>
      </c>
      <c r="W2531">
        <v>535.10500000000002</v>
      </c>
      <c r="X2531">
        <v>308.125</v>
      </c>
      <c r="Y2531">
        <v>376.59100000000001</v>
      </c>
      <c r="Z2531">
        <v>78.7654</v>
      </c>
      <c r="AA2531">
        <v>151.191</v>
      </c>
      <c r="AB2531">
        <v>4.9664999999999999</v>
      </c>
      <c r="AC2531">
        <v>55.465899999999998</v>
      </c>
      <c r="AD2531">
        <v>22.311699999999998</v>
      </c>
      <c r="AE2531">
        <v>4.7020400000000002</v>
      </c>
      <c r="AF2531">
        <v>6.52719</v>
      </c>
      <c r="AG2531">
        <v>2.70113</v>
      </c>
      <c r="AH2531">
        <v>0.89347100000000002</v>
      </c>
      <c r="AI2531">
        <v>7.4895699999999996</v>
      </c>
      <c r="AJ2531">
        <v>0.86124299999999998</v>
      </c>
      <c r="AK2531">
        <v>0.73467000000000005</v>
      </c>
      <c r="AL2531">
        <v>5.9839999999999997E-2</v>
      </c>
      <c r="AM2531">
        <v>1.4151E-2</v>
      </c>
      <c r="AN2531">
        <v>1.7865700000000002E-2</v>
      </c>
      <c r="AO2531">
        <v>0.25243599999999999</v>
      </c>
      <c r="AP2531">
        <v>0.266789</v>
      </c>
    </row>
    <row r="2532" spans="1:42" x14ac:dyDescent="0.3">
      <c r="A2532">
        <v>1</v>
      </c>
      <c r="B2532">
        <v>1</v>
      </c>
      <c r="C2532">
        <v>1</v>
      </c>
      <c r="D2532">
        <v>1</v>
      </c>
      <c r="E2532">
        <v>1</v>
      </c>
      <c r="F2532">
        <v>1</v>
      </c>
      <c r="G2532">
        <v>2012</v>
      </c>
      <c r="H2532">
        <v>1</v>
      </c>
      <c r="I2532">
        <v>2012.5</v>
      </c>
      <c r="J2532" t="s">
        <v>1259</v>
      </c>
      <c r="K2532" t="s">
        <v>574</v>
      </c>
      <c r="L2532">
        <v>5171.9399999999996</v>
      </c>
      <c r="M2532">
        <v>9188.81</v>
      </c>
      <c r="N2532">
        <v>1859.71</v>
      </c>
      <c r="O2532">
        <v>5445.85</v>
      </c>
      <c r="P2532">
        <v>4875.08</v>
      </c>
      <c r="Q2532">
        <v>5951.55</v>
      </c>
      <c r="R2532">
        <v>3714.82</v>
      </c>
      <c r="S2532">
        <v>2184.13</v>
      </c>
      <c r="T2532">
        <v>2081.6799999999998</v>
      </c>
      <c r="U2532">
        <v>1725.74</v>
      </c>
      <c r="V2532">
        <v>1091.17</v>
      </c>
      <c r="W2532">
        <v>412.83499999999998</v>
      </c>
      <c r="X2532">
        <v>237.77199999999999</v>
      </c>
      <c r="Y2532">
        <v>290.78899999999999</v>
      </c>
      <c r="Z2532">
        <v>60.864199999999997</v>
      </c>
      <c r="AA2532">
        <v>116.91200000000001</v>
      </c>
      <c r="AB2532">
        <v>3.8428900000000001</v>
      </c>
      <c r="AC2532">
        <v>42.941099999999999</v>
      </c>
      <c r="AD2532">
        <v>17.281700000000001</v>
      </c>
      <c r="AE2532">
        <v>3.6434700000000002</v>
      </c>
      <c r="AF2532">
        <v>5.0594700000000001</v>
      </c>
      <c r="AG2532">
        <v>2.0943700000000001</v>
      </c>
      <c r="AH2532">
        <v>0.69294299999999998</v>
      </c>
      <c r="AI2532">
        <v>5.8098799999999997</v>
      </c>
      <c r="AJ2532">
        <v>0.66821399999999997</v>
      </c>
      <c r="AK2532">
        <v>0.57009900000000002</v>
      </c>
      <c r="AL2532">
        <v>4.6441700000000002E-2</v>
      </c>
      <c r="AM2532">
        <v>1.09838E-2</v>
      </c>
      <c r="AN2532">
        <v>1.38686E-2</v>
      </c>
      <c r="AO2532">
        <v>0.19597800000000001</v>
      </c>
      <c r="AP2532">
        <v>0.20716499999999999</v>
      </c>
    </row>
    <row r="2533" spans="1:42" x14ac:dyDescent="0.3">
      <c r="A2533">
        <v>1</v>
      </c>
      <c r="B2533">
        <v>1</v>
      </c>
      <c r="C2533">
        <v>1</v>
      </c>
      <c r="D2533">
        <v>1</v>
      </c>
      <c r="E2533">
        <v>1</v>
      </c>
      <c r="F2533">
        <v>1</v>
      </c>
      <c r="G2533">
        <v>2013</v>
      </c>
      <c r="H2533">
        <v>1</v>
      </c>
      <c r="I2533">
        <v>2013</v>
      </c>
      <c r="J2533" t="s">
        <v>1258</v>
      </c>
      <c r="K2533" t="s">
        <v>574</v>
      </c>
      <c r="L2533">
        <v>16744</v>
      </c>
      <c r="M2533">
        <v>4587.1000000000004</v>
      </c>
      <c r="N2533">
        <v>8136.32</v>
      </c>
      <c r="O2533">
        <v>1637.89</v>
      </c>
      <c r="P2533">
        <v>4735.6400000000003</v>
      </c>
      <c r="Q2533">
        <v>4146.13</v>
      </c>
      <c r="R2533">
        <v>4923.84</v>
      </c>
      <c r="S2533">
        <v>2995.34</v>
      </c>
      <c r="T2533">
        <v>1726.61</v>
      </c>
      <c r="U2533">
        <v>1624.31</v>
      </c>
      <c r="V2533">
        <v>1336.86</v>
      </c>
      <c r="W2533">
        <v>842.58500000000004</v>
      </c>
      <c r="X2533">
        <v>318.50400000000002</v>
      </c>
      <c r="Y2533">
        <v>183.482</v>
      </c>
      <c r="Z2533">
        <v>224.53700000000001</v>
      </c>
      <c r="AA2533">
        <v>47.031500000000001</v>
      </c>
      <c r="AB2533">
        <v>90.404899999999998</v>
      </c>
      <c r="AC2533">
        <v>2.9734799999999999</v>
      </c>
      <c r="AD2533">
        <v>33.244500000000002</v>
      </c>
      <c r="AE2533">
        <v>13.3856</v>
      </c>
      <c r="AF2533">
        <v>2.8232200000000001</v>
      </c>
      <c r="AG2533">
        <v>3.9218000000000002</v>
      </c>
      <c r="AH2533">
        <v>1.6238999999999999</v>
      </c>
      <c r="AI2533">
        <v>0.53742000000000001</v>
      </c>
      <c r="AJ2533">
        <v>4.5068900000000003</v>
      </c>
      <c r="AK2533">
        <v>0.51844900000000005</v>
      </c>
      <c r="AL2533">
        <v>0.44239299999999998</v>
      </c>
      <c r="AM2533">
        <v>3.60433E-2</v>
      </c>
      <c r="AN2533">
        <v>8.5254800000000002E-3</v>
      </c>
      <c r="AO2533">
        <v>1.0765800000000001E-2</v>
      </c>
      <c r="AP2533">
        <v>0.31301499999999999</v>
      </c>
    </row>
    <row r="2534" spans="1:42" x14ac:dyDescent="0.3">
      <c r="A2534">
        <v>1</v>
      </c>
      <c r="B2534">
        <v>1</v>
      </c>
      <c r="C2534">
        <v>1</v>
      </c>
      <c r="D2534">
        <v>1</v>
      </c>
      <c r="E2534">
        <v>1</v>
      </c>
      <c r="F2534">
        <v>1</v>
      </c>
      <c r="G2534">
        <v>2013</v>
      </c>
      <c r="H2534">
        <v>1</v>
      </c>
      <c r="I2534">
        <v>2013.5</v>
      </c>
      <c r="J2534" t="s">
        <v>1259</v>
      </c>
      <c r="K2534" t="s">
        <v>574</v>
      </c>
      <c r="L2534">
        <v>14850.6</v>
      </c>
      <c r="M2534">
        <v>4060.53</v>
      </c>
      <c r="N2534">
        <v>7157.99</v>
      </c>
      <c r="O2534">
        <v>1420.23</v>
      </c>
      <c r="P2534">
        <v>4004.01</v>
      </c>
      <c r="Q2534">
        <v>3397.32</v>
      </c>
      <c r="R2534">
        <v>3917.98</v>
      </c>
      <c r="S2534">
        <v>2329.7399999999998</v>
      </c>
      <c r="T2534">
        <v>1322.59</v>
      </c>
      <c r="U2534">
        <v>1233.51</v>
      </c>
      <c r="V2534">
        <v>1011.23</v>
      </c>
      <c r="W2534">
        <v>636.61</v>
      </c>
      <c r="X2534">
        <v>240.68299999999999</v>
      </c>
      <c r="Y2534">
        <v>138.745</v>
      </c>
      <c r="Z2534">
        <v>169.92599999999999</v>
      </c>
      <c r="AA2534">
        <v>35.6205</v>
      </c>
      <c r="AB2534">
        <v>68.518500000000003</v>
      </c>
      <c r="AC2534">
        <v>2.2549999999999999</v>
      </c>
      <c r="AD2534">
        <v>25.225000000000001</v>
      </c>
      <c r="AE2534">
        <v>10.161199999999999</v>
      </c>
      <c r="AF2534">
        <v>2.14398</v>
      </c>
      <c r="AG2534">
        <v>2.9792299999999998</v>
      </c>
      <c r="AH2534">
        <v>1.2339599999999999</v>
      </c>
      <c r="AI2534">
        <v>0.40846900000000003</v>
      </c>
      <c r="AJ2534">
        <v>3.4261900000000001</v>
      </c>
      <c r="AK2534">
        <v>0.39419900000000002</v>
      </c>
      <c r="AL2534">
        <v>0.33642100000000003</v>
      </c>
      <c r="AM2534">
        <v>2.74129E-2</v>
      </c>
      <c r="AN2534">
        <v>6.4848700000000002E-3</v>
      </c>
      <c r="AO2534">
        <v>8.1898800000000001E-3</v>
      </c>
      <c r="AP2534">
        <v>0.238177</v>
      </c>
    </row>
    <row r="2535" spans="1:42" x14ac:dyDescent="0.3">
      <c r="A2535">
        <v>1</v>
      </c>
      <c r="B2535">
        <v>1</v>
      </c>
      <c r="C2535">
        <v>1</v>
      </c>
      <c r="D2535">
        <v>1</v>
      </c>
      <c r="E2535">
        <v>1</v>
      </c>
      <c r="F2535">
        <v>1</v>
      </c>
      <c r="G2535">
        <v>2014</v>
      </c>
      <c r="H2535">
        <v>1</v>
      </c>
      <c r="I2535">
        <v>2014</v>
      </c>
      <c r="J2535" t="s">
        <v>1258</v>
      </c>
      <c r="K2535" t="s">
        <v>574</v>
      </c>
      <c r="L2535">
        <v>18779.900000000001</v>
      </c>
      <c r="M2535">
        <v>13171.3</v>
      </c>
      <c r="N2535">
        <v>3594.4</v>
      </c>
      <c r="O2535">
        <v>6297.3</v>
      </c>
      <c r="P2535">
        <v>1231.49</v>
      </c>
      <c r="Q2535">
        <v>3385.42</v>
      </c>
      <c r="R2535">
        <v>2783.75</v>
      </c>
      <c r="S2535">
        <v>3117.61</v>
      </c>
      <c r="T2535">
        <v>1812.05</v>
      </c>
      <c r="U2535">
        <v>1013.11</v>
      </c>
      <c r="V2535">
        <v>936.72900000000004</v>
      </c>
      <c r="W2535">
        <v>764.92</v>
      </c>
      <c r="X2535">
        <v>480.98599999999999</v>
      </c>
      <c r="Y2535">
        <v>181.876</v>
      </c>
      <c r="Z2535">
        <v>104.916</v>
      </c>
      <c r="AA2535">
        <v>128.59700000000001</v>
      </c>
      <c r="AB2535">
        <v>26.978000000000002</v>
      </c>
      <c r="AC2535">
        <v>51.930599999999998</v>
      </c>
      <c r="AD2535">
        <v>1.7101299999999999</v>
      </c>
      <c r="AE2535">
        <v>19.14</v>
      </c>
      <c r="AF2535">
        <v>7.7135699999999998</v>
      </c>
      <c r="AG2535">
        <v>1.6281600000000001</v>
      </c>
      <c r="AH2535">
        <v>2.2631999999999999</v>
      </c>
      <c r="AI2535">
        <v>0.93765200000000004</v>
      </c>
      <c r="AJ2535">
        <v>0.31045899999999998</v>
      </c>
      <c r="AK2535">
        <v>2.6046200000000002</v>
      </c>
      <c r="AL2535">
        <v>0.29972599999999999</v>
      </c>
      <c r="AM2535">
        <v>0.25583400000000001</v>
      </c>
      <c r="AN2535">
        <v>2.0848999999999999E-2</v>
      </c>
      <c r="AO2535">
        <v>4.93269E-3</v>
      </c>
      <c r="AP2535">
        <v>0.18746199999999999</v>
      </c>
    </row>
    <row r="2536" spans="1:42" x14ac:dyDescent="0.3">
      <c r="A2536">
        <v>1</v>
      </c>
      <c r="B2536">
        <v>1</v>
      </c>
      <c r="C2536">
        <v>1</v>
      </c>
      <c r="D2536">
        <v>1</v>
      </c>
      <c r="E2536">
        <v>1</v>
      </c>
      <c r="F2536">
        <v>1</v>
      </c>
      <c r="G2536">
        <v>2014</v>
      </c>
      <c r="H2536">
        <v>1</v>
      </c>
      <c r="I2536">
        <v>2014.5</v>
      </c>
      <c r="J2536" t="s">
        <v>1259</v>
      </c>
      <c r="K2536" t="s">
        <v>574</v>
      </c>
      <c r="L2536">
        <v>16656.3</v>
      </c>
      <c r="M2536">
        <v>11666.6</v>
      </c>
      <c r="N2536">
        <v>3167.9</v>
      </c>
      <c r="O2536">
        <v>5476.65</v>
      </c>
      <c r="P2536">
        <v>1045.42</v>
      </c>
      <c r="Q2536">
        <v>2792.95</v>
      </c>
      <c r="R2536">
        <v>2243.36</v>
      </c>
      <c r="S2536">
        <v>2473.11</v>
      </c>
      <c r="T2536">
        <v>1424.34</v>
      </c>
      <c r="U2536">
        <v>793.02</v>
      </c>
      <c r="V2536">
        <v>732.52599999999995</v>
      </c>
      <c r="W2536">
        <v>598.62900000000002</v>
      </c>
      <c r="X2536">
        <v>376.983</v>
      </c>
      <c r="Y2536">
        <v>142.78700000000001</v>
      </c>
      <c r="Z2536">
        <v>82.498900000000006</v>
      </c>
      <c r="AA2536">
        <v>101.26600000000001</v>
      </c>
      <c r="AB2536">
        <v>21.2712</v>
      </c>
      <c r="AC2536">
        <v>40.99</v>
      </c>
      <c r="AD2536">
        <v>1.3511</v>
      </c>
      <c r="AE2536">
        <v>15.133699999999999</v>
      </c>
      <c r="AF2536">
        <v>6.1031199999999997</v>
      </c>
      <c r="AG2536">
        <v>1.2889699999999999</v>
      </c>
      <c r="AH2536">
        <v>1.7925899999999999</v>
      </c>
      <c r="AI2536">
        <v>0.74299000000000004</v>
      </c>
      <c r="AJ2536">
        <v>0.24609300000000001</v>
      </c>
      <c r="AK2536">
        <v>2.0652499999999998</v>
      </c>
      <c r="AL2536">
        <v>0.23772099999999999</v>
      </c>
      <c r="AM2536">
        <v>0.202954</v>
      </c>
      <c r="AN2536">
        <v>1.6542999999999999E-2</v>
      </c>
      <c r="AO2536">
        <v>3.9147000000000001E-3</v>
      </c>
      <c r="AP2536">
        <v>0.148837</v>
      </c>
    </row>
    <row r="2537" spans="1:42" x14ac:dyDescent="0.3">
      <c r="A2537">
        <v>1</v>
      </c>
      <c r="B2537">
        <v>1</v>
      </c>
      <c r="C2537">
        <v>1</v>
      </c>
      <c r="D2537">
        <v>1</v>
      </c>
      <c r="E2537">
        <v>1</v>
      </c>
      <c r="F2537">
        <v>1</v>
      </c>
      <c r="G2537">
        <v>2015</v>
      </c>
      <c r="H2537">
        <v>1</v>
      </c>
      <c r="I2537">
        <v>2015</v>
      </c>
      <c r="J2537" t="s">
        <v>1258</v>
      </c>
      <c r="K2537" t="s">
        <v>574</v>
      </c>
      <c r="L2537">
        <v>3661.21</v>
      </c>
      <c r="M2537">
        <v>14772.8</v>
      </c>
      <c r="N2537">
        <v>10333.700000000001</v>
      </c>
      <c r="O2537">
        <v>2792.01</v>
      </c>
      <c r="P2537">
        <v>4762.95</v>
      </c>
      <c r="Q2537">
        <v>887.46799999999996</v>
      </c>
      <c r="R2537">
        <v>2304.16</v>
      </c>
      <c r="S2537">
        <v>1807.88</v>
      </c>
      <c r="T2537">
        <v>1961.85</v>
      </c>
      <c r="U2537">
        <v>1119.58</v>
      </c>
      <c r="V2537">
        <v>620.74099999999999</v>
      </c>
      <c r="W2537">
        <v>572.83900000000006</v>
      </c>
      <c r="X2537">
        <v>468.48899999999998</v>
      </c>
      <c r="Y2537">
        <v>295.46800000000002</v>
      </c>
      <c r="Z2537">
        <v>112.099</v>
      </c>
      <c r="AA2537">
        <v>64.871899999999997</v>
      </c>
      <c r="AB2537">
        <v>79.744500000000002</v>
      </c>
      <c r="AC2537">
        <v>16.771599999999999</v>
      </c>
      <c r="AD2537">
        <v>32.354399999999998</v>
      </c>
      <c r="AE2537">
        <v>1.06745</v>
      </c>
      <c r="AF2537">
        <v>11.965999999999999</v>
      </c>
      <c r="AG2537">
        <v>4.8289099999999996</v>
      </c>
      <c r="AH2537">
        <v>1.02044</v>
      </c>
      <c r="AI2537">
        <v>1.4198500000000001</v>
      </c>
      <c r="AJ2537">
        <v>0.58874000000000004</v>
      </c>
      <c r="AK2537">
        <v>0.195072</v>
      </c>
      <c r="AL2537">
        <v>1.63758</v>
      </c>
      <c r="AM2537">
        <v>0.18854199999999999</v>
      </c>
      <c r="AN2537">
        <v>0.16100400000000001</v>
      </c>
      <c r="AO2537">
        <v>1.31264E-2</v>
      </c>
      <c r="AP2537">
        <v>0.12127599999999999</v>
      </c>
    </row>
    <row r="2538" spans="1:42" x14ac:dyDescent="0.3">
      <c r="A2538">
        <v>1</v>
      </c>
      <c r="B2538">
        <v>1</v>
      </c>
      <c r="C2538">
        <v>1</v>
      </c>
      <c r="D2538">
        <v>1</v>
      </c>
      <c r="E2538">
        <v>1</v>
      </c>
      <c r="F2538">
        <v>1</v>
      </c>
      <c r="G2538">
        <v>2015</v>
      </c>
      <c r="H2538">
        <v>1</v>
      </c>
      <c r="I2538">
        <v>2015.5</v>
      </c>
      <c r="J2538" t="s">
        <v>1259</v>
      </c>
      <c r="K2538" t="s">
        <v>574</v>
      </c>
      <c r="L2538">
        <v>3247.21</v>
      </c>
      <c r="M2538">
        <v>13098.4</v>
      </c>
      <c r="N2538">
        <v>9141.83</v>
      </c>
      <c r="O2538">
        <v>2447.2600000000002</v>
      </c>
      <c r="P2538">
        <v>4084.62</v>
      </c>
      <c r="Q2538">
        <v>737.09400000000005</v>
      </c>
      <c r="R2538">
        <v>1858.95</v>
      </c>
      <c r="S2538">
        <v>1436.77</v>
      </c>
      <c r="T2538">
        <v>1552.05</v>
      </c>
      <c r="U2538">
        <v>885.52300000000002</v>
      </c>
      <c r="V2538">
        <v>491.601</v>
      </c>
      <c r="W2538">
        <v>454.47899999999998</v>
      </c>
      <c r="X2538">
        <v>372.41300000000001</v>
      </c>
      <c r="Y2538">
        <v>235.32900000000001</v>
      </c>
      <c r="Z2538">
        <v>89.448300000000003</v>
      </c>
      <c r="AA2538">
        <v>51.853200000000001</v>
      </c>
      <c r="AB2538">
        <v>63.841999999999999</v>
      </c>
      <c r="AC2538">
        <v>13.446400000000001</v>
      </c>
      <c r="AD2538">
        <v>25.973199999999999</v>
      </c>
      <c r="AE2538">
        <v>0.85791600000000001</v>
      </c>
      <c r="AF2538">
        <v>9.6272000000000002</v>
      </c>
      <c r="AG2538">
        <v>3.88869</v>
      </c>
      <c r="AH2538">
        <v>0.82243999999999995</v>
      </c>
      <c r="AI2538">
        <v>1.1451899999999999</v>
      </c>
      <c r="AJ2538">
        <v>0.47516799999999998</v>
      </c>
      <c r="AK2538">
        <v>0.15753400000000001</v>
      </c>
      <c r="AL2538">
        <v>1.32315</v>
      </c>
      <c r="AM2538">
        <v>0.15241199999999999</v>
      </c>
      <c r="AN2538">
        <v>0.13020599999999999</v>
      </c>
      <c r="AO2538">
        <v>1.06196E-2</v>
      </c>
      <c r="AP2538">
        <v>9.8199700000000001E-2</v>
      </c>
    </row>
    <row r="2539" spans="1:42" x14ac:dyDescent="0.3">
      <c r="A2539">
        <v>1</v>
      </c>
      <c r="B2539">
        <v>1</v>
      </c>
      <c r="C2539">
        <v>1</v>
      </c>
      <c r="D2539">
        <v>1</v>
      </c>
      <c r="E2539">
        <v>1</v>
      </c>
      <c r="F2539">
        <v>1</v>
      </c>
      <c r="G2539">
        <v>2016</v>
      </c>
      <c r="H2539">
        <v>1</v>
      </c>
      <c r="I2539">
        <v>2016</v>
      </c>
      <c r="J2539" t="s">
        <v>1258</v>
      </c>
      <c r="K2539" t="s">
        <v>574</v>
      </c>
      <c r="L2539">
        <v>13451.6</v>
      </c>
      <c r="M2539">
        <v>2880.01</v>
      </c>
      <c r="N2539">
        <v>11613.8</v>
      </c>
      <c r="O2539">
        <v>8087.4</v>
      </c>
      <c r="P2539">
        <v>2145.09</v>
      </c>
      <c r="Q2539">
        <v>3502.89</v>
      </c>
      <c r="R2539">
        <v>612.20000000000005</v>
      </c>
      <c r="S2539">
        <v>1499.77</v>
      </c>
      <c r="T2539">
        <v>1141.8399999999999</v>
      </c>
      <c r="U2539">
        <v>1227.8399999999999</v>
      </c>
      <c r="V2539">
        <v>700.39800000000002</v>
      </c>
      <c r="W2539">
        <v>389.32799999999997</v>
      </c>
      <c r="X2539">
        <v>360.57499999999999</v>
      </c>
      <c r="Y2539">
        <v>296.04000000000002</v>
      </c>
      <c r="Z2539">
        <v>187.43100000000001</v>
      </c>
      <c r="AA2539">
        <v>71.374300000000005</v>
      </c>
      <c r="AB2539">
        <v>41.447099999999999</v>
      </c>
      <c r="AC2539">
        <v>51.110799999999998</v>
      </c>
      <c r="AD2539">
        <v>10.7804</v>
      </c>
      <c r="AE2539">
        <v>20.8506</v>
      </c>
      <c r="AF2539">
        <v>0.68951300000000004</v>
      </c>
      <c r="AG2539">
        <v>7.7455100000000003</v>
      </c>
      <c r="AH2539">
        <v>3.1315300000000001</v>
      </c>
      <c r="AI2539">
        <v>0.662856</v>
      </c>
      <c r="AJ2539">
        <v>0.92366599999999999</v>
      </c>
      <c r="AK2539">
        <v>0.38350499999999998</v>
      </c>
      <c r="AL2539">
        <v>0.12722</v>
      </c>
      <c r="AM2539">
        <v>1.0690900000000001</v>
      </c>
      <c r="AN2539">
        <v>0.123205</v>
      </c>
      <c r="AO2539">
        <v>0.105299</v>
      </c>
      <c r="AP2539">
        <v>8.8105500000000003E-2</v>
      </c>
    </row>
    <row r="2540" spans="1:42" x14ac:dyDescent="0.3">
      <c r="A2540">
        <v>1</v>
      </c>
      <c r="B2540">
        <v>1</v>
      </c>
      <c r="C2540">
        <v>1</v>
      </c>
      <c r="D2540">
        <v>1</v>
      </c>
      <c r="E2540">
        <v>1</v>
      </c>
      <c r="F2540">
        <v>1</v>
      </c>
      <c r="G2540">
        <v>2016</v>
      </c>
      <c r="H2540">
        <v>1</v>
      </c>
      <c r="I2540">
        <v>2016.5</v>
      </c>
      <c r="J2540" t="s">
        <v>1259</v>
      </c>
      <c r="K2540" t="s">
        <v>574</v>
      </c>
      <c r="L2540">
        <v>11930.5</v>
      </c>
      <c r="M2540">
        <v>2554.04</v>
      </c>
      <c r="N2540">
        <v>10288.1</v>
      </c>
      <c r="O2540">
        <v>7129.12</v>
      </c>
      <c r="P2540">
        <v>1867.81</v>
      </c>
      <c r="Q2540">
        <v>2990.15</v>
      </c>
      <c r="R2540">
        <v>512.32299999999998</v>
      </c>
      <c r="S2540">
        <v>1242.1199999999999</v>
      </c>
      <c r="T2540">
        <v>943.01499999999999</v>
      </c>
      <c r="U2540">
        <v>1014.16</v>
      </c>
      <c r="V2540">
        <v>579.12900000000002</v>
      </c>
      <c r="W2540">
        <v>322.36500000000001</v>
      </c>
      <c r="X2540">
        <v>298.99900000000002</v>
      </c>
      <c r="Y2540">
        <v>245.84399999999999</v>
      </c>
      <c r="Z2540">
        <v>155.86699999999999</v>
      </c>
      <c r="AA2540">
        <v>59.431100000000001</v>
      </c>
      <c r="AB2540">
        <v>34.552300000000002</v>
      </c>
      <c r="AC2540">
        <v>42.653799999999997</v>
      </c>
      <c r="AD2540">
        <v>9.0052099999999999</v>
      </c>
      <c r="AE2540">
        <v>17.431999999999999</v>
      </c>
      <c r="AF2540">
        <v>0.57689900000000005</v>
      </c>
      <c r="AG2540">
        <v>6.4848499999999998</v>
      </c>
      <c r="AH2540">
        <v>2.6234199999999999</v>
      </c>
      <c r="AI2540">
        <v>0.55559700000000001</v>
      </c>
      <c r="AJ2540">
        <v>0.77456999999999998</v>
      </c>
      <c r="AK2540">
        <v>0.32173499999999999</v>
      </c>
      <c r="AL2540">
        <v>0.106769</v>
      </c>
      <c r="AM2540">
        <v>0.89752600000000005</v>
      </c>
      <c r="AN2540">
        <v>0.103464</v>
      </c>
      <c r="AO2540">
        <v>8.8451399999999999E-2</v>
      </c>
      <c r="AP2540">
        <v>7.4053599999999997E-2</v>
      </c>
    </row>
    <row r="2541" spans="1:42" x14ac:dyDescent="0.3">
      <c r="A2541">
        <v>1</v>
      </c>
      <c r="B2541">
        <v>1</v>
      </c>
      <c r="C2541">
        <v>1</v>
      </c>
      <c r="D2541">
        <v>1</v>
      </c>
      <c r="E2541">
        <v>1</v>
      </c>
      <c r="F2541">
        <v>1</v>
      </c>
      <c r="G2541">
        <v>2017</v>
      </c>
      <c r="H2541">
        <v>1</v>
      </c>
      <c r="I2541">
        <v>2017</v>
      </c>
      <c r="J2541" t="s">
        <v>1258</v>
      </c>
      <c r="K2541" t="s">
        <v>574</v>
      </c>
      <c r="L2541">
        <v>22031.1</v>
      </c>
      <c r="M2541">
        <v>10581.4</v>
      </c>
      <c r="N2541">
        <v>2264.96</v>
      </c>
      <c r="O2541">
        <v>9113.69</v>
      </c>
      <c r="P2541">
        <v>6284.38</v>
      </c>
      <c r="Q2541">
        <v>1626.38</v>
      </c>
      <c r="R2541">
        <v>2552.46</v>
      </c>
      <c r="S2541">
        <v>428.74099999999999</v>
      </c>
      <c r="T2541">
        <v>1028.74</v>
      </c>
      <c r="U2541">
        <v>778.80700000000002</v>
      </c>
      <c r="V2541">
        <v>837.67100000000005</v>
      </c>
      <c r="W2541">
        <v>478.85700000000003</v>
      </c>
      <c r="X2541">
        <v>266.92</v>
      </c>
      <c r="Y2541">
        <v>247.93799999999999</v>
      </c>
      <c r="Z2541">
        <v>204.15899999999999</v>
      </c>
      <c r="AA2541">
        <v>129.619</v>
      </c>
      <c r="AB2541">
        <v>49.486400000000003</v>
      </c>
      <c r="AC2541">
        <v>28.804500000000001</v>
      </c>
      <c r="AD2541">
        <v>35.5961</v>
      </c>
      <c r="AE2541">
        <v>7.5223300000000002</v>
      </c>
      <c r="AF2541">
        <v>14.5739</v>
      </c>
      <c r="AG2541">
        <v>0.482678</v>
      </c>
      <c r="AH2541">
        <v>5.4293800000000001</v>
      </c>
      <c r="AI2541">
        <v>2.1977500000000001</v>
      </c>
      <c r="AJ2541">
        <v>0.465694</v>
      </c>
      <c r="AK2541">
        <v>0.64954100000000004</v>
      </c>
      <c r="AL2541">
        <v>0.26991500000000002</v>
      </c>
      <c r="AM2541">
        <v>8.9605000000000004E-2</v>
      </c>
      <c r="AN2541">
        <v>0.75349200000000005</v>
      </c>
      <c r="AO2541">
        <v>8.6886199999999997E-2</v>
      </c>
      <c r="AP2541">
        <v>0.136542</v>
      </c>
    </row>
    <row r="2542" spans="1:42" x14ac:dyDescent="0.3">
      <c r="A2542">
        <v>1</v>
      </c>
      <c r="B2542">
        <v>1</v>
      </c>
      <c r="C2542">
        <v>1</v>
      </c>
      <c r="D2542">
        <v>1</v>
      </c>
      <c r="E2542">
        <v>1</v>
      </c>
      <c r="F2542">
        <v>1</v>
      </c>
      <c r="G2542">
        <v>2017</v>
      </c>
      <c r="H2542">
        <v>1</v>
      </c>
      <c r="I2542">
        <v>2017.5</v>
      </c>
      <c r="J2542" t="s">
        <v>1259</v>
      </c>
      <c r="K2542" t="s">
        <v>574</v>
      </c>
      <c r="L2542">
        <v>19539.8</v>
      </c>
      <c r="M2542">
        <v>9383.7999999999993</v>
      </c>
      <c r="N2542">
        <v>2006.52</v>
      </c>
      <c r="O2542">
        <v>8036.44</v>
      </c>
      <c r="P2542">
        <v>5480.07</v>
      </c>
      <c r="Q2542">
        <v>1395.4</v>
      </c>
      <c r="R2542">
        <v>2158.27</v>
      </c>
      <c r="S2542">
        <v>359.90499999999997</v>
      </c>
      <c r="T2542">
        <v>861.798</v>
      </c>
      <c r="U2542">
        <v>652.36599999999999</v>
      </c>
      <c r="V2542">
        <v>702.048</v>
      </c>
      <c r="W2542">
        <v>401.62400000000002</v>
      </c>
      <c r="X2542">
        <v>224.04900000000001</v>
      </c>
      <c r="Y2542">
        <v>208.28299999999999</v>
      </c>
      <c r="Z2542">
        <v>171.63800000000001</v>
      </c>
      <c r="AA2542">
        <v>109.051</v>
      </c>
      <c r="AB2542">
        <v>41.661900000000003</v>
      </c>
      <c r="AC2542">
        <v>24.2651</v>
      </c>
      <c r="AD2542">
        <v>30.0032</v>
      </c>
      <c r="AE2542">
        <v>6.3436300000000001</v>
      </c>
      <c r="AF2542">
        <v>12.2959</v>
      </c>
      <c r="AG2542">
        <v>0.40740199999999999</v>
      </c>
      <c r="AH2542">
        <v>4.5843499999999997</v>
      </c>
      <c r="AI2542">
        <v>1.8563099999999999</v>
      </c>
      <c r="AJ2542">
        <v>0.39346500000000001</v>
      </c>
      <c r="AK2542">
        <v>0.54894600000000005</v>
      </c>
      <c r="AL2542">
        <v>0.22816800000000001</v>
      </c>
      <c r="AM2542">
        <v>7.5762499999999997E-2</v>
      </c>
      <c r="AN2542">
        <v>0.63721499999999998</v>
      </c>
      <c r="AO2542">
        <v>7.3491399999999998E-2</v>
      </c>
      <c r="AP2542">
        <v>0.115538</v>
      </c>
    </row>
    <row r="2543" spans="1:42" x14ac:dyDescent="0.3">
      <c r="A2543">
        <v>1</v>
      </c>
      <c r="B2543">
        <v>1</v>
      </c>
      <c r="C2543">
        <v>1</v>
      </c>
      <c r="D2543">
        <v>1</v>
      </c>
      <c r="E2543">
        <v>1</v>
      </c>
      <c r="F2543">
        <v>1</v>
      </c>
      <c r="G2543">
        <v>2018</v>
      </c>
      <c r="H2543">
        <v>1</v>
      </c>
      <c r="I2543">
        <v>2018</v>
      </c>
      <c r="J2543" t="s">
        <v>1258</v>
      </c>
      <c r="K2543" t="s">
        <v>574</v>
      </c>
      <c r="L2543">
        <v>22018.799999999999</v>
      </c>
      <c r="M2543">
        <v>17330.2</v>
      </c>
      <c r="N2543">
        <v>8321.73</v>
      </c>
      <c r="O2543">
        <v>1777.56</v>
      </c>
      <c r="P2543">
        <v>7086.52</v>
      </c>
      <c r="Q2543">
        <v>4778.7</v>
      </c>
      <c r="R2543">
        <v>1197.22</v>
      </c>
      <c r="S2543">
        <v>1824.96</v>
      </c>
      <c r="T2543">
        <v>302.12099999999998</v>
      </c>
      <c r="U2543">
        <v>721.94600000000003</v>
      </c>
      <c r="V2543">
        <v>546.45399999999995</v>
      </c>
      <c r="W2543">
        <v>588.38400000000001</v>
      </c>
      <c r="X2543">
        <v>336.84800000000001</v>
      </c>
      <c r="Y2543">
        <v>188.06299999999999</v>
      </c>
      <c r="Z2543">
        <v>174.97</v>
      </c>
      <c r="AA2543">
        <v>144.298</v>
      </c>
      <c r="AB2543">
        <v>91.746499999999997</v>
      </c>
      <c r="AC2543">
        <v>35.074599999999997</v>
      </c>
      <c r="AD2543">
        <v>20.440999999999999</v>
      </c>
      <c r="AE2543">
        <v>25.289000000000001</v>
      </c>
      <c r="AF2543">
        <v>5.34964</v>
      </c>
      <c r="AG2543">
        <v>10.374000000000001</v>
      </c>
      <c r="AH2543">
        <v>0.343866</v>
      </c>
      <c r="AI2543">
        <v>3.8708499999999999</v>
      </c>
      <c r="AJ2543">
        <v>1.56792</v>
      </c>
      <c r="AK2543">
        <v>0.33243800000000001</v>
      </c>
      <c r="AL2543">
        <v>0.46392899999999998</v>
      </c>
      <c r="AM2543">
        <v>0.19287799999999999</v>
      </c>
      <c r="AN2543">
        <v>6.4058400000000001E-2</v>
      </c>
      <c r="AO2543">
        <v>0.53888199999999997</v>
      </c>
      <c r="AP2543">
        <v>0.15992700000000001</v>
      </c>
    </row>
    <row r="2544" spans="1:42" x14ac:dyDescent="0.3">
      <c r="A2544">
        <v>1</v>
      </c>
      <c r="B2544">
        <v>1</v>
      </c>
      <c r="C2544">
        <v>1</v>
      </c>
      <c r="D2544">
        <v>1</v>
      </c>
      <c r="E2544">
        <v>1</v>
      </c>
      <c r="F2544">
        <v>1</v>
      </c>
      <c r="G2544">
        <v>2018</v>
      </c>
      <c r="H2544">
        <v>1</v>
      </c>
      <c r="I2544">
        <v>2018.5</v>
      </c>
      <c r="J2544" t="s">
        <v>1259</v>
      </c>
      <c r="K2544" t="s">
        <v>574</v>
      </c>
      <c r="L2544">
        <v>19528.900000000001</v>
      </c>
      <c r="M2544">
        <v>15369.4</v>
      </c>
      <c r="N2544">
        <v>7375.67</v>
      </c>
      <c r="O2544">
        <v>1571.35</v>
      </c>
      <c r="P2544">
        <v>6223.08</v>
      </c>
      <c r="Q2544">
        <v>4145.57</v>
      </c>
      <c r="R2544">
        <v>1023.99</v>
      </c>
      <c r="S2544">
        <v>1548.59</v>
      </c>
      <c r="T2544">
        <v>255.792</v>
      </c>
      <c r="U2544">
        <v>611.18799999999999</v>
      </c>
      <c r="V2544">
        <v>462.87700000000001</v>
      </c>
      <c r="W2544">
        <v>498.76900000000001</v>
      </c>
      <c r="X2544">
        <v>285.774</v>
      </c>
      <c r="Y2544">
        <v>159.67599999999999</v>
      </c>
      <c r="Z2544">
        <v>148.672</v>
      </c>
      <c r="AA2544">
        <v>122.696</v>
      </c>
      <c r="AB2544">
        <v>78.061400000000006</v>
      </c>
      <c r="AC2544">
        <v>29.86</v>
      </c>
      <c r="AD2544">
        <v>17.411000000000001</v>
      </c>
      <c r="AE2544">
        <v>21.5503</v>
      </c>
      <c r="AF2544">
        <v>4.5606099999999996</v>
      </c>
      <c r="AG2544">
        <v>8.8471200000000003</v>
      </c>
      <c r="AH2544">
        <v>0.29334900000000003</v>
      </c>
      <c r="AI2544">
        <v>3.3031299999999999</v>
      </c>
      <c r="AJ2544">
        <v>1.3383</v>
      </c>
      <c r="AK2544">
        <v>0.28381600000000001</v>
      </c>
      <c r="AL2544">
        <v>0.39615400000000001</v>
      </c>
      <c r="AM2544">
        <v>0.16472899999999999</v>
      </c>
      <c r="AN2544">
        <v>5.4718500000000003E-2</v>
      </c>
      <c r="AO2544">
        <v>0.46037899999999998</v>
      </c>
      <c r="AP2544">
        <v>0.13667299999999999</v>
      </c>
    </row>
    <row r="2545" spans="1:57" x14ac:dyDescent="0.3">
      <c r="A2545">
        <v>1</v>
      </c>
      <c r="B2545">
        <v>1</v>
      </c>
      <c r="C2545">
        <v>1</v>
      </c>
      <c r="D2545">
        <v>1</v>
      </c>
      <c r="E2545">
        <v>1</v>
      </c>
      <c r="F2545">
        <v>1</v>
      </c>
      <c r="G2545">
        <v>2019</v>
      </c>
      <c r="H2545">
        <v>1</v>
      </c>
      <c r="I2545">
        <v>2019</v>
      </c>
      <c r="J2545" t="s">
        <v>1258</v>
      </c>
      <c r="K2545" t="s">
        <v>1490</v>
      </c>
      <c r="L2545">
        <v>22020</v>
      </c>
      <c r="M2545">
        <v>17320.599999999999</v>
      </c>
      <c r="N2545">
        <v>13630.5</v>
      </c>
      <c r="O2545">
        <v>6537.17</v>
      </c>
      <c r="P2545">
        <v>1389.06</v>
      </c>
      <c r="Q2545">
        <v>5464.84</v>
      </c>
      <c r="R2545">
        <v>3596.33</v>
      </c>
      <c r="S2545">
        <v>875.82100000000003</v>
      </c>
      <c r="T2545">
        <v>1314.08</v>
      </c>
      <c r="U2545">
        <v>216.56800000000001</v>
      </c>
      <c r="V2545">
        <v>517.42200000000003</v>
      </c>
      <c r="W2545">
        <v>392.08199999999999</v>
      </c>
      <c r="X2545">
        <v>422.80399999999997</v>
      </c>
      <c r="Y2545">
        <v>242.44399999999999</v>
      </c>
      <c r="Z2545">
        <v>135.57400000000001</v>
      </c>
      <c r="AA2545">
        <v>126.32599999999999</v>
      </c>
      <c r="AB2545">
        <v>104.327</v>
      </c>
      <c r="AC2545">
        <v>66.417599999999993</v>
      </c>
      <c r="AD2545">
        <v>25.4207</v>
      </c>
      <c r="AE2545">
        <v>14.8301</v>
      </c>
      <c r="AF2545">
        <v>18.3643</v>
      </c>
      <c r="AG2545">
        <v>3.88795</v>
      </c>
      <c r="AH2545">
        <v>7.5449799999999998</v>
      </c>
      <c r="AI2545">
        <v>0.25025399999999998</v>
      </c>
      <c r="AJ2545">
        <v>2.8186800000000001</v>
      </c>
      <c r="AK2545">
        <v>1.1423099999999999</v>
      </c>
      <c r="AL2545">
        <v>0.24230599999999999</v>
      </c>
      <c r="AM2545">
        <v>0.33828000000000003</v>
      </c>
      <c r="AN2545">
        <v>0.14068900000000001</v>
      </c>
      <c r="AO2545">
        <v>4.6740400000000001E-2</v>
      </c>
      <c r="AP2545">
        <v>0.51011300000000004</v>
      </c>
    </row>
    <row r="2546" spans="1:57" x14ac:dyDescent="0.3">
      <c r="A2546">
        <v>1</v>
      </c>
      <c r="B2546">
        <v>1</v>
      </c>
      <c r="C2546">
        <v>1</v>
      </c>
      <c r="D2546">
        <v>1</v>
      </c>
      <c r="E2546">
        <v>1</v>
      </c>
      <c r="F2546">
        <v>1</v>
      </c>
      <c r="G2546">
        <v>2019</v>
      </c>
      <c r="H2546">
        <v>1</v>
      </c>
      <c r="I2546">
        <v>2019.5</v>
      </c>
      <c r="J2546" t="s">
        <v>1259</v>
      </c>
      <c r="K2546" t="s">
        <v>1490</v>
      </c>
      <c r="L2546">
        <v>19530</v>
      </c>
      <c r="M2546">
        <v>15358.2</v>
      </c>
      <c r="N2546">
        <v>12069</v>
      </c>
      <c r="O2546">
        <v>5758.05</v>
      </c>
      <c r="P2546">
        <v>1208.98</v>
      </c>
      <c r="Q2546">
        <v>4673.58</v>
      </c>
      <c r="R2546">
        <v>3025.81</v>
      </c>
      <c r="S2546">
        <v>730.38</v>
      </c>
      <c r="T2546">
        <v>1092.53</v>
      </c>
      <c r="U2546">
        <v>179.96700000000001</v>
      </c>
      <c r="V2546">
        <v>430.202</v>
      </c>
      <c r="W2546">
        <v>326.29199999999997</v>
      </c>
      <c r="X2546">
        <v>352.23500000000001</v>
      </c>
      <c r="Y2546">
        <v>202.197</v>
      </c>
      <c r="Z2546">
        <v>113.185</v>
      </c>
      <c r="AA2546">
        <v>105.565</v>
      </c>
      <c r="AB2546">
        <v>87.257999999999996</v>
      </c>
      <c r="AC2546">
        <v>55.594499999999996</v>
      </c>
      <c r="AD2546">
        <v>21.293199999999999</v>
      </c>
      <c r="AE2546">
        <v>12.43</v>
      </c>
      <c r="AF2546">
        <v>15.400700000000001</v>
      </c>
      <c r="AG2546">
        <v>3.26214</v>
      </c>
      <c r="AH2546">
        <v>6.3332899999999999</v>
      </c>
      <c r="AI2546">
        <v>0.210146</v>
      </c>
      <c r="AJ2546">
        <v>2.36774</v>
      </c>
      <c r="AK2546">
        <v>0.95985500000000001</v>
      </c>
      <c r="AL2546">
        <v>0.20365900000000001</v>
      </c>
      <c r="AM2546">
        <v>0.28439399999999998</v>
      </c>
      <c r="AN2546">
        <v>0.11830300000000001</v>
      </c>
      <c r="AO2546">
        <v>3.93113E-2</v>
      </c>
      <c r="AP2546">
        <v>0.42922199999999999</v>
      </c>
    </row>
    <row r="2548" spans="1:57" x14ac:dyDescent="0.3">
      <c r="A2548" t="s">
        <v>66</v>
      </c>
    </row>
    <row r="2549" spans="1:57" x14ac:dyDescent="0.3">
      <c r="A2549" t="s">
        <v>482</v>
      </c>
      <c r="B2549" t="s">
        <v>1252</v>
      </c>
      <c r="C2549" t="s">
        <v>480</v>
      </c>
      <c r="D2549" t="s">
        <v>1253</v>
      </c>
      <c r="E2549" t="s">
        <v>1254</v>
      </c>
      <c r="F2549" t="s">
        <v>1255</v>
      </c>
      <c r="G2549" t="s">
        <v>502</v>
      </c>
      <c r="H2549" t="s">
        <v>481</v>
      </c>
      <c r="I2549" t="s">
        <v>1256</v>
      </c>
      <c r="J2549" t="s">
        <v>1257</v>
      </c>
      <c r="K2549" t="s">
        <v>515</v>
      </c>
      <c r="L2549">
        <v>4</v>
      </c>
      <c r="M2549">
        <v>6</v>
      </c>
      <c r="N2549">
        <v>8</v>
      </c>
      <c r="O2549">
        <v>10</v>
      </c>
      <c r="P2549">
        <v>12</v>
      </c>
      <c r="Q2549">
        <v>14</v>
      </c>
      <c r="R2549">
        <v>16</v>
      </c>
      <c r="S2549">
        <v>18</v>
      </c>
      <c r="T2549">
        <v>20</v>
      </c>
      <c r="U2549">
        <v>22</v>
      </c>
      <c r="V2549">
        <v>24</v>
      </c>
      <c r="W2549">
        <v>26</v>
      </c>
      <c r="X2549">
        <v>28</v>
      </c>
      <c r="Y2549">
        <v>30</v>
      </c>
      <c r="Z2549">
        <v>32</v>
      </c>
      <c r="AA2549">
        <v>34</v>
      </c>
      <c r="AB2549">
        <v>36</v>
      </c>
      <c r="AC2549">
        <v>38</v>
      </c>
      <c r="AD2549">
        <v>40</v>
      </c>
      <c r="AE2549">
        <v>42</v>
      </c>
      <c r="AF2549">
        <v>44</v>
      </c>
      <c r="AG2549">
        <v>46</v>
      </c>
      <c r="AH2549">
        <v>48</v>
      </c>
      <c r="AI2549">
        <v>50</v>
      </c>
      <c r="AJ2549">
        <v>52</v>
      </c>
      <c r="AK2549">
        <v>54</v>
      </c>
      <c r="AL2549">
        <v>56</v>
      </c>
      <c r="AM2549">
        <v>58</v>
      </c>
      <c r="AN2549">
        <v>60</v>
      </c>
      <c r="AO2549">
        <v>62</v>
      </c>
      <c r="AP2549">
        <v>64</v>
      </c>
      <c r="AQ2549">
        <v>66</v>
      </c>
      <c r="AR2549">
        <v>68</v>
      </c>
      <c r="AS2549">
        <v>70</v>
      </c>
      <c r="AT2549">
        <v>72</v>
      </c>
      <c r="AU2549">
        <v>74</v>
      </c>
      <c r="AV2549">
        <v>76</v>
      </c>
      <c r="AW2549">
        <v>78</v>
      </c>
      <c r="AX2549">
        <v>80</v>
      </c>
      <c r="AY2549">
        <v>82</v>
      </c>
      <c r="AZ2549">
        <v>84</v>
      </c>
      <c r="BA2549">
        <v>86</v>
      </c>
      <c r="BB2549">
        <v>88</v>
      </c>
      <c r="BC2549">
        <v>90</v>
      </c>
      <c r="BD2549">
        <v>92</v>
      </c>
      <c r="BE2549">
        <v>94</v>
      </c>
    </row>
    <row r="2550" spans="1:57" x14ac:dyDescent="0.3">
      <c r="A2550">
        <v>1</v>
      </c>
      <c r="B2550">
        <v>1</v>
      </c>
      <c r="C2550">
        <v>1</v>
      </c>
      <c r="D2550">
        <v>1</v>
      </c>
      <c r="E2550">
        <v>1</v>
      </c>
      <c r="F2550">
        <v>1</v>
      </c>
      <c r="G2550">
        <v>1985</v>
      </c>
      <c r="H2550">
        <v>1</v>
      </c>
      <c r="I2550">
        <v>1985</v>
      </c>
      <c r="J2550" t="s">
        <v>1258</v>
      </c>
      <c r="K2550" t="s">
        <v>574</v>
      </c>
      <c r="L2550">
        <v>677.08699999999999</v>
      </c>
      <c r="M2550">
        <v>232.99100000000001</v>
      </c>
      <c r="N2550">
        <v>283.31799999999998</v>
      </c>
      <c r="O2550">
        <v>425.15100000000001</v>
      </c>
      <c r="P2550">
        <v>791.71199999999999</v>
      </c>
      <c r="Q2550">
        <v>1845.69</v>
      </c>
      <c r="R2550">
        <v>3774.91</v>
      </c>
      <c r="S2550">
        <v>5487.75</v>
      </c>
      <c r="T2550">
        <v>5597.35</v>
      </c>
      <c r="U2550">
        <v>4477.46</v>
      </c>
      <c r="V2550">
        <v>3443.9</v>
      </c>
      <c r="W2550">
        <v>2815.01</v>
      </c>
      <c r="X2550">
        <v>2310.84</v>
      </c>
      <c r="Y2550">
        <v>1869.18</v>
      </c>
      <c r="Z2550">
        <v>1478.9</v>
      </c>
      <c r="AA2550">
        <v>1128.3900000000001</v>
      </c>
      <c r="AB2550">
        <v>880.09</v>
      </c>
      <c r="AC2550">
        <v>761.92700000000002</v>
      </c>
      <c r="AD2550">
        <v>739.31100000000004</v>
      </c>
      <c r="AE2550">
        <v>784.51900000000001</v>
      </c>
      <c r="AF2550">
        <v>899.10900000000004</v>
      </c>
      <c r="AG2550">
        <v>1081.23</v>
      </c>
      <c r="AH2550">
        <v>1286.29</v>
      </c>
      <c r="AI2550">
        <v>1427.45</v>
      </c>
      <c r="AJ2550">
        <v>1428.65</v>
      </c>
      <c r="AK2550">
        <v>1283.3800000000001</v>
      </c>
      <c r="AL2550">
        <v>1056.42</v>
      </c>
      <c r="AM2550">
        <v>828</v>
      </c>
      <c r="AN2550">
        <v>642.572</v>
      </c>
      <c r="AO2550">
        <v>503.63</v>
      </c>
      <c r="AP2550">
        <v>397.02199999999999</v>
      </c>
      <c r="AQ2550">
        <v>310.14499999999998</v>
      </c>
      <c r="AR2550">
        <v>237.035</v>
      </c>
      <c r="AS2550">
        <v>176.01599999999999</v>
      </c>
      <c r="AT2550">
        <v>126.67700000000001</v>
      </c>
      <c r="AU2550">
        <v>88.338399999999993</v>
      </c>
      <c r="AV2550">
        <v>59.719700000000003</v>
      </c>
      <c r="AW2550">
        <v>39.155200000000001</v>
      </c>
      <c r="AX2550">
        <v>24.899799999999999</v>
      </c>
      <c r="AY2550">
        <v>15.353400000000001</v>
      </c>
      <c r="AZ2550">
        <v>9.1730999999999998</v>
      </c>
      <c r="BA2550">
        <v>5.3047899999999997</v>
      </c>
      <c r="BB2550">
        <v>2.96469</v>
      </c>
      <c r="BC2550">
        <v>1.5977300000000001</v>
      </c>
      <c r="BD2550">
        <v>0.82796199999999998</v>
      </c>
      <c r="BE2550">
        <v>0.75522999999999996</v>
      </c>
    </row>
    <row r="2551" spans="1:57" x14ac:dyDescent="0.3">
      <c r="A2551">
        <v>1</v>
      </c>
      <c r="B2551">
        <v>1</v>
      </c>
      <c r="C2551">
        <v>1</v>
      </c>
      <c r="D2551">
        <v>1</v>
      </c>
      <c r="E2551">
        <v>1</v>
      </c>
      <c r="F2551">
        <v>1</v>
      </c>
      <c r="G2551">
        <v>1985</v>
      </c>
      <c r="H2551">
        <v>1</v>
      </c>
      <c r="I2551">
        <v>1985.5</v>
      </c>
      <c r="J2551" t="s">
        <v>1259</v>
      </c>
      <c r="K2551" t="s">
        <v>574</v>
      </c>
      <c r="L2551">
        <v>199.392</v>
      </c>
      <c r="M2551">
        <v>196.45</v>
      </c>
      <c r="N2551">
        <v>213.42699999999999</v>
      </c>
      <c r="O2551">
        <v>209.684</v>
      </c>
      <c r="P2551">
        <v>276.88900000000001</v>
      </c>
      <c r="Q2551">
        <v>500.52499999999998</v>
      </c>
      <c r="R2551">
        <v>1098.19</v>
      </c>
      <c r="S2551">
        <v>2400.21</v>
      </c>
      <c r="T2551">
        <v>4116.8900000000003</v>
      </c>
      <c r="U2551">
        <v>5069.87</v>
      </c>
      <c r="V2551">
        <v>4647.1099999999997</v>
      </c>
      <c r="W2551">
        <v>3633.97</v>
      </c>
      <c r="X2551">
        <v>2842.32</v>
      </c>
      <c r="Y2551">
        <v>2295.3200000000002</v>
      </c>
      <c r="Z2551">
        <v>1841.04</v>
      </c>
      <c r="AA2551">
        <v>1446.22</v>
      </c>
      <c r="AB2551">
        <v>1105.04</v>
      </c>
      <c r="AC2551">
        <v>850.63099999999997</v>
      </c>
      <c r="AD2551">
        <v>713.72900000000004</v>
      </c>
      <c r="AE2551">
        <v>677.75400000000002</v>
      </c>
      <c r="AF2551">
        <v>716.39300000000003</v>
      </c>
      <c r="AG2551">
        <v>820.83399999999995</v>
      </c>
      <c r="AH2551">
        <v>977.55899999999997</v>
      </c>
      <c r="AI2551">
        <v>1139.0999999999999</v>
      </c>
      <c r="AJ2551">
        <v>1231.83</v>
      </c>
      <c r="AK2551">
        <v>1202.82</v>
      </c>
      <c r="AL2551">
        <v>1059.97</v>
      </c>
      <c r="AM2551">
        <v>861.93200000000002</v>
      </c>
      <c r="AN2551">
        <v>670.64499999999998</v>
      </c>
      <c r="AO2551">
        <v>516.59299999999996</v>
      </c>
      <c r="AP2551">
        <v>399.964</v>
      </c>
      <c r="AQ2551">
        <v>309.56799999999998</v>
      </c>
      <c r="AR2551">
        <v>236.28800000000001</v>
      </c>
      <c r="AS2551">
        <v>175.905</v>
      </c>
      <c r="AT2551">
        <v>126.996</v>
      </c>
      <c r="AU2551">
        <v>88.754800000000003</v>
      </c>
      <c r="AV2551">
        <v>60.051600000000001</v>
      </c>
      <c r="AW2551">
        <v>39.360999999999997</v>
      </c>
      <c r="AX2551">
        <v>25.005500000000001</v>
      </c>
      <c r="AY2551">
        <v>15.3985</v>
      </c>
      <c r="AZ2551">
        <v>9.1882099999999998</v>
      </c>
      <c r="BA2551">
        <v>5.3076999999999996</v>
      </c>
      <c r="BB2551">
        <v>2.9638900000000001</v>
      </c>
      <c r="BC2551">
        <v>1.59649</v>
      </c>
      <c r="BD2551">
        <v>0.82715700000000003</v>
      </c>
      <c r="BE2551">
        <v>0.75490400000000002</v>
      </c>
    </row>
    <row r="2552" spans="1:57" x14ac:dyDescent="0.3">
      <c r="A2552">
        <v>1</v>
      </c>
      <c r="B2552">
        <v>1</v>
      </c>
      <c r="C2552">
        <v>1</v>
      </c>
      <c r="D2552">
        <v>1</v>
      </c>
      <c r="E2552">
        <v>1</v>
      </c>
      <c r="F2552">
        <v>1</v>
      </c>
      <c r="G2552">
        <v>1986</v>
      </c>
      <c r="H2552">
        <v>1</v>
      </c>
      <c r="I2552">
        <v>1986</v>
      </c>
      <c r="J2552" t="s">
        <v>1258</v>
      </c>
      <c r="K2552" t="s">
        <v>574</v>
      </c>
      <c r="L2552">
        <v>1866.24</v>
      </c>
      <c r="M2552">
        <v>448.55900000000003</v>
      </c>
      <c r="N2552">
        <v>283.11900000000003</v>
      </c>
      <c r="O2552">
        <v>221.52</v>
      </c>
      <c r="P2552">
        <v>198.10599999999999</v>
      </c>
      <c r="Q2552">
        <v>197.63300000000001</v>
      </c>
      <c r="R2552">
        <v>311.10599999999999</v>
      </c>
      <c r="S2552">
        <v>690.79100000000005</v>
      </c>
      <c r="T2552">
        <v>1566.83</v>
      </c>
      <c r="U2552">
        <v>2966.87</v>
      </c>
      <c r="V2552">
        <v>4215.66</v>
      </c>
      <c r="W2552">
        <v>4443.03</v>
      </c>
      <c r="X2552">
        <v>3745.09</v>
      </c>
      <c r="Y2552">
        <v>2900.03</v>
      </c>
      <c r="Z2552">
        <v>2275.67</v>
      </c>
      <c r="AA2552">
        <v>1801.79</v>
      </c>
      <c r="AB2552">
        <v>1402.95</v>
      </c>
      <c r="AC2552">
        <v>1067.47</v>
      </c>
      <c r="AD2552">
        <v>815.10199999999998</v>
      </c>
      <c r="AE2552">
        <v>669.83500000000004</v>
      </c>
      <c r="AF2552">
        <v>625.024</v>
      </c>
      <c r="AG2552">
        <v>658.1</v>
      </c>
      <c r="AH2552">
        <v>752.47299999999996</v>
      </c>
      <c r="AI2552">
        <v>884.66</v>
      </c>
      <c r="AJ2552">
        <v>1006.18</v>
      </c>
      <c r="AK2552">
        <v>1056.97</v>
      </c>
      <c r="AL2552">
        <v>1004.28</v>
      </c>
      <c r="AM2552">
        <v>866.3</v>
      </c>
      <c r="AN2552">
        <v>694.51300000000003</v>
      </c>
      <c r="AO2552">
        <v>535.28099999999995</v>
      </c>
      <c r="AP2552">
        <v>408.22800000000001</v>
      </c>
      <c r="AQ2552">
        <v>311.375</v>
      </c>
      <c r="AR2552">
        <v>236.005</v>
      </c>
      <c r="AS2552">
        <v>175.59700000000001</v>
      </c>
      <c r="AT2552">
        <v>127.07299999999999</v>
      </c>
      <c r="AU2552">
        <v>89.039599999999993</v>
      </c>
      <c r="AV2552">
        <v>60.342100000000002</v>
      </c>
      <c r="AW2552">
        <v>39.567399999999999</v>
      </c>
      <c r="AX2552">
        <v>25.122599999999998</v>
      </c>
      <c r="AY2552">
        <v>15.452999999999999</v>
      </c>
      <c r="AZ2552">
        <v>9.2080599999999997</v>
      </c>
      <c r="BA2552">
        <v>5.3117900000000002</v>
      </c>
      <c r="BB2552">
        <v>2.9623200000000001</v>
      </c>
      <c r="BC2552">
        <v>1.5937300000000001</v>
      </c>
      <c r="BD2552">
        <v>0.82479999999999998</v>
      </c>
      <c r="BE2552">
        <v>0.75122</v>
      </c>
    </row>
    <row r="2553" spans="1:57" x14ac:dyDescent="0.3">
      <c r="A2553">
        <v>1</v>
      </c>
      <c r="B2553">
        <v>1</v>
      </c>
      <c r="C2553">
        <v>1</v>
      </c>
      <c r="D2553">
        <v>1</v>
      </c>
      <c r="E2553">
        <v>1</v>
      </c>
      <c r="F2553">
        <v>1</v>
      </c>
      <c r="G2553">
        <v>1986</v>
      </c>
      <c r="H2553">
        <v>1</v>
      </c>
      <c r="I2553">
        <v>1986.5</v>
      </c>
      <c r="J2553" t="s">
        <v>1259</v>
      </c>
      <c r="K2553" t="s">
        <v>574</v>
      </c>
      <c r="L2553">
        <v>569.91200000000003</v>
      </c>
      <c r="M2553">
        <v>552.15</v>
      </c>
      <c r="N2553">
        <v>553.27300000000002</v>
      </c>
      <c r="O2553">
        <v>390.41</v>
      </c>
      <c r="P2553">
        <v>248.22399999999999</v>
      </c>
      <c r="Q2553">
        <v>201.404</v>
      </c>
      <c r="R2553">
        <v>197.82900000000001</v>
      </c>
      <c r="S2553">
        <v>243.21799999999999</v>
      </c>
      <c r="T2553">
        <v>458.24200000000002</v>
      </c>
      <c r="U2553">
        <v>1036.52</v>
      </c>
      <c r="V2553">
        <v>2099.79</v>
      </c>
      <c r="W2553">
        <v>3320.51</v>
      </c>
      <c r="X2553">
        <v>3944.12</v>
      </c>
      <c r="Y2553">
        <v>3647.6</v>
      </c>
      <c r="Z2553">
        <v>2904.47</v>
      </c>
      <c r="AA2553">
        <v>2232.5100000000002</v>
      </c>
      <c r="AB2553">
        <v>1729.96</v>
      </c>
      <c r="AC2553">
        <v>1329.81</v>
      </c>
      <c r="AD2553">
        <v>1003.42</v>
      </c>
      <c r="AE2553">
        <v>760.48900000000003</v>
      </c>
      <c r="AF2553">
        <v>617.15</v>
      </c>
      <c r="AG2553">
        <v>569.81700000000001</v>
      </c>
      <c r="AH2553">
        <v>598.81299999999999</v>
      </c>
      <c r="AI2553">
        <v>682.06500000000005</v>
      </c>
      <c r="AJ2553">
        <v>788.98099999999999</v>
      </c>
      <c r="AK2553">
        <v>873.11199999999997</v>
      </c>
      <c r="AL2553">
        <v>888.74300000000005</v>
      </c>
      <c r="AM2553">
        <v>820.20100000000002</v>
      </c>
      <c r="AN2553">
        <v>691.55399999999997</v>
      </c>
      <c r="AO2553">
        <v>545.75199999999995</v>
      </c>
      <c r="AP2553">
        <v>415.76900000000001</v>
      </c>
      <c r="AQ2553">
        <v>313.07100000000003</v>
      </c>
      <c r="AR2553">
        <v>234.56800000000001</v>
      </c>
      <c r="AS2553">
        <v>173.64599999999999</v>
      </c>
      <c r="AT2553">
        <v>125.666</v>
      </c>
      <c r="AU2553">
        <v>88.241799999999998</v>
      </c>
      <c r="AV2553">
        <v>59.926000000000002</v>
      </c>
      <c r="AW2553">
        <v>39.3386</v>
      </c>
      <c r="AX2553">
        <v>24.978899999999999</v>
      </c>
      <c r="AY2553">
        <v>15.353899999999999</v>
      </c>
      <c r="AZ2553">
        <v>9.1391299999999998</v>
      </c>
      <c r="BA2553">
        <v>5.2660200000000001</v>
      </c>
      <c r="BB2553">
        <v>2.93391</v>
      </c>
      <c r="BC2553">
        <v>1.5773299999999999</v>
      </c>
      <c r="BD2553">
        <v>0.81599699999999997</v>
      </c>
      <c r="BE2553">
        <v>0.743425</v>
      </c>
    </row>
    <row r="2554" spans="1:57" x14ac:dyDescent="0.3">
      <c r="A2554">
        <v>1</v>
      </c>
      <c r="B2554">
        <v>1</v>
      </c>
      <c r="C2554">
        <v>1</v>
      </c>
      <c r="D2554">
        <v>1</v>
      </c>
      <c r="E2554">
        <v>1</v>
      </c>
      <c r="F2554">
        <v>1</v>
      </c>
      <c r="G2554">
        <v>1987</v>
      </c>
      <c r="H2554">
        <v>1</v>
      </c>
      <c r="I2554">
        <v>1987</v>
      </c>
      <c r="J2554" t="s">
        <v>1258</v>
      </c>
      <c r="K2554" t="s">
        <v>574</v>
      </c>
      <c r="L2554">
        <v>15368.4</v>
      </c>
      <c r="M2554">
        <v>3443.86</v>
      </c>
      <c r="N2554">
        <v>1716.89</v>
      </c>
      <c r="O2554">
        <v>870.995</v>
      </c>
      <c r="P2554">
        <v>553.13400000000001</v>
      </c>
      <c r="Q2554">
        <v>347.69099999999997</v>
      </c>
      <c r="R2554">
        <v>220.62200000000001</v>
      </c>
      <c r="S2554">
        <v>192.108</v>
      </c>
      <c r="T2554">
        <v>222.25399999999999</v>
      </c>
      <c r="U2554">
        <v>348.447</v>
      </c>
      <c r="V2554">
        <v>728.68</v>
      </c>
      <c r="W2554">
        <v>1517.02</v>
      </c>
      <c r="X2554">
        <v>2580.0700000000002</v>
      </c>
      <c r="Y2554">
        <v>3362.02</v>
      </c>
      <c r="Z2554">
        <v>3392.34</v>
      </c>
      <c r="AA2554">
        <v>2837.89</v>
      </c>
      <c r="AB2554">
        <v>2180.5300000000002</v>
      </c>
      <c r="AC2554">
        <v>1654.45</v>
      </c>
      <c r="AD2554">
        <v>1250.48</v>
      </c>
      <c r="AE2554">
        <v>933.40099999999995</v>
      </c>
      <c r="AF2554">
        <v>702.29499999999996</v>
      </c>
      <c r="AG2554">
        <v>566.178</v>
      </c>
      <c r="AH2554">
        <v>520.68299999999999</v>
      </c>
      <c r="AI2554">
        <v>546.70399999999995</v>
      </c>
      <c r="AJ2554">
        <v>618.03599999999994</v>
      </c>
      <c r="AK2554">
        <v>700.06799999999998</v>
      </c>
      <c r="AL2554">
        <v>750.99400000000003</v>
      </c>
      <c r="AM2554">
        <v>738.94100000000003</v>
      </c>
      <c r="AN2554">
        <v>661.34</v>
      </c>
      <c r="AO2554">
        <v>544.33900000000006</v>
      </c>
      <c r="AP2554">
        <v>422.16300000000001</v>
      </c>
      <c r="AQ2554">
        <v>317.10899999999998</v>
      </c>
      <c r="AR2554">
        <v>235.018</v>
      </c>
      <c r="AS2554">
        <v>172.43199999999999</v>
      </c>
      <c r="AT2554">
        <v>124.351</v>
      </c>
      <c r="AU2554">
        <v>87.357100000000003</v>
      </c>
      <c r="AV2554">
        <v>59.435600000000001</v>
      </c>
      <c r="AW2554">
        <v>39.078800000000001</v>
      </c>
      <c r="AX2554">
        <v>24.830300000000001</v>
      </c>
      <c r="AY2554">
        <v>15.2584</v>
      </c>
      <c r="AZ2554">
        <v>9.0738500000000002</v>
      </c>
      <c r="BA2554">
        <v>5.2217700000000002</v>
      </c>
      <c r="BB2554">
        <v>2.90524</v>
      </c>
      <c r="BC2554">
        <v>1.55979</v>
      </c>
      <c r="BD2554">
        <v>0.805871</v>
      </c>
      <c r="BE2554">
        <v>0.73252200000000001</v>
      </c>
    </row>
    <row r="2555" spans="1:57" x14ac:dyDescent="0.3">
      <c r="A2555">
        <v>1</v>
      </c>
      <c r="B2555">
        <v>1</v>
      </c>
      <c r="C2555">
        <v>1</v>
      </c>
      <c r="D2555">
        <v>1</v>
      </c>
      <c r="E2555">
        <v>1</v>
      </c>
      <c r="F2555">
        <v>1</v>
      </c>
      <c r="G2555">
        <v>1987</v>
      </c>
      <c r="H2555">
        <v>1</v>
      </c>
      <c r="I2555">
        <v>1987.5</v>
      </c>
      <c r="J2555" t="s">
        <v>1259</v>
      </c>
      <c r="K2555" t="s">
        <v>574</v>
      </c>
      <c r="L2555">
        <v>4719.6899999999996</v>
      </c>
      <c r="M2555">
        <v>4560.8500000000004</v>
      </c>
      <c r="N2555">
        <v>4511.26</v>
      </c>
      <c r="O2555">
        <v>2981.43</v>
      </c>
      <c r="P2555">
        <v>1476.22</v>
      </c>
      <c r="Q2555">
        <v>757.90700000000004</v>
      </c>
      <c r="R2555">
        <v>491.61399999999998</v>
      </c>
      <c r="S2555">
        <v>321.31700000000001</v>
      </c>
      <c r="T2555">
        <v>217.56899999999999</v>
      </c>
      <c r="U2555">
        <v>201.155</v>
      </c>
      <c r="V2555">
        <v>277.04500000000002</v>
      </c>
      <c r="W2555">
        <v>536.13099999999997</v>
      </c>
      <c r="X2555">
        <v>1117.0999999999999</v>
      </c>
      <c r="Y2555">
        <v>1987.46</v>
      </c>
      <c r="Z2555">
        <v>2767.75</v>
      </c>
      <c r="AA2555">
        <v>2997.68</v>
      </c>
      <c r="AB2555">
        <v>2641.79</v>
      </c>
      <c r="AC2555">
        <v>2058.5100000000002</v>
      </c>
      <c r="AD2555">
        <v>1537.81</v>
      </c>
      <c r="AE2555">
        <v>1139.08</v>
      </c>
      <c r="AF2555">
        <v>838.45500000000004</v>
      </c>
      <c r="AG2555">
        <v>626.31700000000001</v>
      </c>
      <c r="AH2555">
        <v>504.15300000000002</v>
      </c>
      <c r="AI2555">
        <v>464.71499999999997</v>
      </c>
      <c r="AJ2555">
        <v>487.96800000000002</v>
      </c>
      <c r="AK2555">
        <v>545.33500000000004</v>
      </c>
      <c r="AL2555">
        <v>602.11</v>
      </c>
      <c r="AM2555">
        <v>624.13</v>
      </c>
      <c r="AN2555">
        <v>592.55499999999995</v>
      </c>
      <c r="AO2555">
        <v>513.774</v>
      </c>
      <c r="AP2555">
        <v>412.42399999999998</v>
      </c>
      <c r="AQ2555">
        <v>313.83300000000003</v>
      </c>
      <c r="AR2555">
        <v>231.82400000000001</v>
      </c>
      <c r="AS2555">
        <v>168.56200000000001</v>
      </c>
      <c r="AT2555">
        <v>120.746</v>
      </c>
      <c r="AU2555">
        <v>84.631299999999996</v>
      </c>
      <c r="AV2555">
        <v>57.619900000000001</v>
      </c>
      <c r="AW2555">
        <v>37.944000000000003</v>
      </c>
      <c r="AX2555">
        <v>24.1371</v>
      </c>
      <c r="AY2555">
        <v>14.837199999999999</v>
      </c>
      <c r="AZ2555">
        <v>8.8198399999999992</v>
      </c>
      <c r="BA2555">
        <v>5.0713699999999999</v>
      </c>
      <c r="BB2555">
        <v>2.8189000000000002</v>
      </c>
      <c r="BC2555">
        <v>1.5122</v>
      </c>
      <c r="BD2555">
        <v>0.78084500000000001</v>
      </c>
      <c r="BE2555">
        <v>0.709785</v>
      </c>
    </row>
    <row r="2556" spans="1:57" x14ac:dyDescent="0.3">
      <c r="A2556">
        <v>1</v>
      </c>
      <c r="B2556">
        <v>1</v>
      </c>
      <c r="C2556">
        <v>1</v>
      </c>
      <c r="D2556">
        <v>1</v>
      </c>
      <c r="E2556">
        <v>1</v>
      </c>
      <c r="F2556">
        <v>1</v>
      </c>
      <c r="G2556">
        <v>1988</v>
      </c>
      <c r="H2556">
        <v>1</v>
      </c>
      <c r="I2556">
        <v>1988</v>
      </c>
      <c r="J2556" t="s">
        <v>1258</v>
      </c>
      <c r="K2556" t="s">
        <v>574</v>
      </c>
      <c r="L2556">
        <v>12475.2</v>
      </c>
      <c r="M2556">
        <v>3791.13</v>
      </c>
      <c r="N2556">
        <v>3828.19</v>
      </c>
      <c r="O2556">
        <v>4374.63</v>
      </c>
      <c r="P2556">
        <v>4015.9</v>
      </c>
      <c r="Q2556">
        <v>2585.89</v>
      </c>
      <c r="R2556">
        <v>1270.9100000000001</v>
      </c>
      <c r="S2556">
        <v>663.57299999999998</v>
      </c>
      <c r="T2556">
        <v>443.91500000000002</v>
      </c>
      <c r="U2556">
        <v>304.10199999999998</v>
      </c>
      <c r="V2556">
        <v>222.959</v>
      </c>
      <c r="W2556">
        <v>242.77600000000001</v>
      </c>
      <c r="X2556">
        <v>421.255</v>
      </c>
      <c r="Y2556">
        <v>858.63599999999997</v>
      </c>
      <c r="Z2556">
        <v>1562.27</v>
      </c>
      <c r="AA2556">
        <v>2273.77</v>
      </c>
      <c r="AB2556">
        <v>2596.69</v>
      </c>
      <c r="AC2556">
        <v>2396.41</v>
      </c>
      <c r="AD2556">
        <v>1907.82</v>
      </c>
      <c r="AE2556">
        <v>1415.38</v>
      </c>
      <c r="AF2556">
        <v>1028.6400000000001</v>
      </c>
      <c r="AG2556">
        <v>745.56799999999998</v>
      </c>
      <c r="AH2556">
        <v>553.39</v>
      </c>
      <c r="AI2556">
        <v>446.75299999999999</v>
      </c>
      <c r="AJ2556">
        <v>414.49200000000002</v>
      </c>
      <c r="AK2556">
        <v>434.68200000000002</v>
      </c>
      <c r="AL2556">
        <v>477.74400000000003</v>
      </c>
      <c r="AM2556">
        <v>511.65699999999998</v>
      </c>
      <c r="AN2556">
        <v>510.95299999999997</v>
      </c>
      <c r="AO2556">
        <v>467.37599999999998</v>
      </c>
      <c r="AP2556">
        <v>392.27699999999999</v>
      </c>
      <c r="AQ2556">
        <v>306.81799999999998</v>
      </c>
      <c r="AR2556">
        <v>228.661</v>
      </c>
      <c r="AS2556">
        <v>165.64</v>
      </c>
      <c r="AT2556">
        <v>117.78700000000001</v>
      </c>
      <c r="AU2556">
        <v>82.151899999999998</v>
      </c>
      <c r="AV2556">
        <v>55.855499999999999</v>
      </c>
      <c r="AW2556">
        <v>36.810299999999998</v>
      </c>
      <c r="AX2556">
        <v>23.444700000000001</v>
      </c>
      <c r="AY2556">
        <v>14.421900000000001</v>
      </c>
      <c r="AZ2556">
        <v>8.5722799999999992</v>
      </c>
      <c r="BA2556">
        <v>4.9253299999999998</v>
      </c>
      <c r="BB2556">
        <v>2.7345100000000002</v>
      </c>
      <c r="BC2556">
        <v>1.46492</v>
      </c>
      <c r="BD2556">
        <v>0.75535300000000005</v>
      </c>
      <c r="BE2556">
        <v>0.68486499999999995</v>
      </c>
    </row>
    <row r="2557" spans="1:57" x14ac:dyDescent="0.3">
      <c r="A2557">
        <v>1</v>
      </c>
      <c r="B2557">
        <v>1</v>
      </c>
      <c r="C2557">
        <v>1</v>
      </c>
      <c r="D2557">
        <v>1</v>
      </c>
      <c r="E2557">
        <v>1</v>
      </c>
      <c r="F2557">
        <v>1</v>
      </c>
      <c r="G2557">
        <v>1988</v>
      </c>
      <c r="H2557">
        <v>1</v>
      </c>
      <c r="I2557">
        <v>1988.5</v>
      </c>
      <c r="J2557" t="s">
        <v>1259</v>
      </c>
      <c r="K2557" t="s">
        <v>574</v>
      </c>
      <c r="L2557">
        <v>3725.56</v>
      </c>
      <c r="M2557">
        <v>3646.7</v>
      </c>
      <c r="N2557">
        <v>3840.7</v>
      </c>
      <c r="O2557">
        <v>3346.21</v>
      </c>
      <c r="P2557">
        <v>3413.75</v>
      </c>
      <c r="Q2557">
        <v>3895.88</v>
      </c>
      <c r="R2557">
        <v>3547.86</v>
      </c>
      <c r="S2557">
        <v>2286.5</v>
      </c>
      <c r="T2557">
        <v>1141.6199999999999</v>
      </c>
      <c r="U2557">
        <v>583.19899999999996</v>
      </c>
      <c r="V2557">
        <v>358.78300000000002</v>
      </c>
      <c r="W2557">
        <v>246.64699999999999</v>
      </c>
      <c r="X2557">
        <v>227.60499999999999</v>
      </c>
      <c r="Y2557">
        <v>348.863</v>
      </c>
      <c r="Z2557">
        <v>684.005</v>
      </c>
      <c r="AA2557">
        <v>1249.72</v>
      </c>
      <c r="AB2557">
        <v>1865.37</v>
      </c>
      <c r="AC2557">
        <v>2208.58</v>
      </c>
      <c r="AD2557">
        <v>2113.4</v>
      </c>
      <c r="AE2557">
        <v>1720.85</v>
      </c>
      <c r="AF2557">
        <v>1277.56</v>
      </c>
      <c r="AG2557">
        <v>916.08500000000004</v>
      </c>
      <c r="AH2557">
        <v>656.005</v>
      </c>
      <c r="AI2557">
        <v>486.536</v>
      </c>
      <c r="AJ2557">
        <v>397.35500000000002</v>
      </c>
      <c r="AK2557">
        <v>373.41</v>
      </c>
      <c r="AL2557">
        <v>390.95299999999997</v>
      </c>
      <c r="AM2557">
        <v>420.86200000000002</v>
      </c>
      <c r="AN2557">
        <v>435.642</v>
      </c>
      <c r="AO2557">
        <v>418.29300000000001</v>
      </c>
      <c r="AP2557">
        <v>368.35599999999999</v>
      </c>
      <c r="AQ2557">
        <v>299.17099999999999</v>
      </c>
      <c r="AR2557">
        <v>227.81399999999999</v>
      </c>
      <c r="AS2557">
        <v>165.98500000000001</v>
      </c>
      <c r="AT2557">
        <v>117.593</v>
      </c>
      <c r="AU2557">
        <v>81.547399999999996</v>
      </c>
      <c r="AV2557">
        <v>55.253</v>
      </c>
      <c r="AW2557">
        <v>36.388300000000001</v>
      </c>
      <c r="AX2557">
        <v>23.194400000000002</v>
      </c>
      <c r="AY2557">
        <v>14.2818</v>
      </c>
      <c r="AZ2557">
        <v>8.4930299999999992</v>
      </c>
      <c r="BA2557">
        <v>4.8791399999999996</v>
      </c>
      <c r="BB2557">
        <v>2.7073800000000001</v>
      </c>
      <c r="BC2557">
        <v>1.44937</v>
      </c>
      <c r="BD2557">
        <v>0.746888</v>
      </c>
      <c r="BE2557">
        <v>0.677041</v>
      </c>
    </row>
    <row r="2558" spans="1:57" x14ac:dyDescent="0.3">
      <c r="A2558">
        <v>1</v>
      </c>
      <c r="B2558">
        <v>1</v>
      </c>
      <c r="C2558">
        <v>1</v>
      </c>
      <c r="D2558">
        <v>1</v>
      </c>
      <c r="E2558">
        <v>1</v>
      </c>
      <c r="F2558">
        <v>1</v>
      </c>
      <c r="G2558">
        <v>1989</v>
      </c>
      <c r="H2558">
        <v>1</v>
      </c>
      <c r="I2558">
        <v>1989</v>
      </c>
      <c r="J2558" t="s">
        <v>1258</v>
      </c>
      <c r="K2558" t="s">
        <v>574</v>
      </c>
      <c r="L2558">
        <v>70386.100000000006</v>
      </c>
      <c r="M2558">
        <v>16032.5</v>
      </c>
      <c r="N2558">
        <v>8503.09</v>
      </c>
      <c r="O2558">
        <v>4989.07</v>
      </c>
      <c r="P2558">
        <v>3696.23</v>
      </c>
      <c r="Q2558">
        <v>2989.64</v>
      </c>
      <c r="R2558">
        <v>3050.53</v>
      </c>
      <c r="S2558">
        <v>3478.25</v>
      </c>
      <c r="T2558">
        <v>3150.47</v>
      </c>
      <c r="U2558">
        <v>2033.1</v>
      </c>
      <c r="V2558">
        <v>1015.49</v>
      </c>
      <c r="W2558">
        <v>494.18400000000003</v>
      </c>
      <c r="X2558">
        <v>287.32600000000002</v>
      </c>
      <c r="Y2558">
        <v>228.917</v>
      </c>
      <c r="Z2558">
        <v>306.661</v>
      </c>
      <c r="AA2558">
        <v>569.59299999999996</v>
      </c>
      <c r="AB2558">
        <v>1029.8499999999999</v>
      </c>
      <c r="AC2558">
        <v>1551.5</v>
      </c>
      <c r="AD2558">
        <v>1875.03</v>
      </c>
      <c r="AE2558">
        <v>1838.24</v>
      </c>
      <c r="AF2558">
        <v>1523.55</v>
      </c>
      <c r="AG2558">
        <v>1134.1199999999999</v>
      </c>
      <c r="AH2558">
        <v>805.13900000000001</v>
      </c>
      <c r="AI2558">
        <v>571.00400000000002</v>
      </c>
      <c r="AJ2558">
        <v>424.65899999999999</v>
      </c>
      <c r="AK2558">
        <v>352.25700000000001</v>
      </c>
      <c r="AL2558">
        <v>335.173</v>
      </c>
      <c r="AM2558">
        <v>348.50700000000001</v>
      </c>
      <c r="AN2558">
        <v>365.30200000000002</v>
      </c>
      <c r="AO2558">
        <v>364.02800000000002</v>
      </c>
      <c r="AP2558">
        <v>335.43799999999999</v>
      </c>
      <c r="AQ2558">
        <v>284.18200000000002</v>
      </c>
      <c r="AR2558">
        <v>223.24299999999999</v>
      </c>
      <c r="AS2558">
        <v>165.334</v>
      </c>
      <c r="AT2558">
        <v>117.53100000000001</v>
      </c>
      <c r="AU2558">
        <v>81.218199999999996</v>
      </c>
      <c r="AV2558">
        <v>54.787300000000002</v>
      </c>
      <c r="AW2558">
        <v>35.996299999999998</v>
      </c>
      <c r="AX2558">
        <v>22.938199999999998</v>
      </c>
      <c r="AY2558">
        <v>14.133599999999999</v>
      </c>
      <c r="AZ2558">
        <v>8.4098000000000006</v>
      </c>
      <c r="BA2558">
        <v>4.8313899999999999</v>
      </c>
      <c r="BB2558">
        <v>2.6792400000000001</v>
      </c>
      <c r="BC2558">
        <v>1.43276</v>
      </c>
      <c r="BD2558">
        <v>0.73732799999999998</v>
      </c>
      <c r="BE2558">
        <v>0.66657500000000003</v>
      </c>
    </row>
    <row r="2559" spans="1:57" x14ac:dyDescent="0.3">
      <c r="A2559">
        <v>1</v>
      </c>
      <c r="B2559">
        <v>1</v>
      </c>
      <c r="C2559">
        <v>1</v>
      </c>
      <c r="D2559">
        <v>1</v>
      </c>
      <c r="E2559">
        <v>1</v>
      </c>
      <c r="F2559">
        <v>1</v>
      </c>
      <c r="G2559">
        <v>1989</v>
      </c>
      <c r="H2559">
        <v>1</v>
      </c>
      <c r="I2559">
        <v>1989.5</v>
      </c>
      <c r="J2559" t="s">
        <v>1259</v>
      </c>
      <c r="K2559" t="s">
        <v>574</v>
      </c>
      <c r="L2559">
        <v>21588.3</v>
      </c>
      <c r="M2559">
        <v>20873.900000000001</v>
      </c>
      <c r="N2559">
        <v>20708</v>
      </c>
      <c r="O2559">
        <v>13898</v>
      </c>
      <c r="P2559">
        <v>7354.75</v>
      </c>
      <c r="Q2559">
        <v>4425.0200000000004</v>
      </c>
      <c r="R2559">
        <v>3471.06</v>
      </c>
      <c r="S2559">
        <v>3064.13</v>
      </c>
      <c r="T2559">
        <v>3109.68</v>
      </c>
      <c r="U2559">
        <v>3085.69</v>
      </c>
      <c r="V2559">
        <v>2394.88</v>
      </c>
      <c r="W2559">
        <v>1386.63</v>
      </c>
      <c r="X2559">
        <v>672.37099999999998</v>
      </c>
      <c r="Y2559">
        <v>344.89100000000002</v>
      </c>
      <c r="Z2559">
        <v>239.03100000000001</v>
      </c>
      <c r="AA2559">
        <v>280.68</v>
      </c>
      <c r="AB2559">
        <v>487.65600000000001</v>
      </c>
      <c r="AC2559">
        <v>861.87099999999998</v>
      </c>
      <c r="AD2559">
        <v>1293.3499999999999</v>
      </c>
      <c r="AE2559">
        <v>1574.37</v>
      </c>
      <c r="AF2559">
        <v>1563.77</v>
      </c>
      <c r="AG2559">
        <v>1311.22</v>
      </c>
      <c r="AH2559">
        <v>978.97400000000005</v>
      </c>
      <c r="AI2559">
        <v>691.07</v>
      </c>
      <c r="AJ2559">
        <v>488.17899999999997</v>
      </c>
      <c r="AK2559">
        <v>366.53500000000003</v>
      </c>
      <c r="AL2559">
        <v>310.26299999999998</v>
      </c>
      <c r="AM2559">
        <v>298.39600000000002</v>
      </c>
      <c r="AN2559">
        <v>306.36099999999999</v>
      </c>
      <c r="AO2559">
        <v>311.06099999999998</v>
      </c>
      <c r="AP2559">
        <v>297.52199999999999</v>
      </c>
      <c r="AQ2559">
        <v>262.78300000000002</v>
      </c>
      <c r="AR2559">
        <v>214.10900000000001</v>
      </c>
      <c r="AS2559">
        <v>162.626</v>
      </c>
      <c r="AT2559">
        <v>117.01300000000001</v>
      </c>
      <c r="AU2559">
        <v>81.000799999999998</v>
      </c>
      <c r="AV2559">
        <v>54.47</v>
      </c>
      <c r="AW2559">
        <v>35.669800000000002</v>
      </c>
      <c r="AX2559">
        <v>22.695499999999999</v>
      </c>
      <c r="AY2559">
        <v>13.984400000000001</v>
      </c>
      <c r="AZ2559">
        <v>8.3263200000000008</v>
      </c>
      <c r="BA2559">
        <v>4.7858000000000001</v>
      </c>
      <c r="BB2559">
        <v>2.6541700000000001</v>
      </c>
      <c r="BC2559">
        <v>1.4189799999999999</v>
      </c>
      <c r="BD2559">
        <v>0.72993399999999997</v>
      </c>
      <c r="BE2559">
        <v>0.65970399999999996</v>
      </c>
    </row>
    <row r="2560" spans="1:57" x14ac:dyDescent="0.3">
      <c r="A2560">
        <v>1</v>
      </c>
      <c r="B2560">
        <v>1</v>
      </c>
      <c r="C2560">
        <v>1</v>
      </c>
      <c r="D2560">
        <v>1</v>
      </c>
      <c r="E2560">
        <v>1</v>
      </c>
      <c r="F2560">
        <v>1</v>
      </c>
      <c r="G2560">
        <v>1990</v>
      </c>
      <c r="H2560">
        <v>1</v>
      </c>
      <c r="I2560">
        <v>1990</v>
      </c>
      <c r="J2560" t="s">
        <v>1258</v>
      </c>
      <c r="K2560" t="s">
        <v>574</v>
      </c>
      <c r="L2560">
        <v>7374.12</v>
      </c>
      <c r="M2560">
        <v>6636.86</v>
      </c>
      <c r="N2560">
        <v>13014.1</v>
      </c>
      <c r="O2560">
        <v>18798.099999999999</v>
      </c>
      <c r="P2560">
        <v>18223.099999999999</v>
      </c>
      <c r="Q2560">
        <v>12049.8</v>
      </c>
      <c r="R2560">
        <v>6389.92</v>
      </c>
      <c r="S2560">
        <v>4011.34</v>
      </c>
      <c r="T2560">
        <v>3394.25</v>
      </c>
      <c r="U2560">
        <v>3165.53</v>
      </c>
      <c r="V2560">
        <v>2999.07</v>
      </c>
      <c r="W2560">
        <v>2528.4899999999998</v>
      </c>
      <c r="X2560">
        <v>1677.9</v>
      </c>
      <c r="Y2560">
        <v>882.77599999999995</v>
      </c>
      <c r="Z2560">
        <v>430.40899999999999</v>
      </c>
      <c r="AA2560">
        <v>260.59300000000002</v>
      </c>
      <c r="AB2560">
        <v>268.58499999999998</v>
      </c>
      <c r="AC2560">
        <v>433.38799999999998</v>
      </c>
      <c r="AD2560">
        <v>741.10199999999998</v>
      </c>
      <c r="AE2560">
        <v>1095.3800000000001</v>
      </c>
      <c r="AF2560">
        <v>1327.36</v>
      </c>
      <c r="AG2560">
        <v>1321.49</v>
      </c>
      <c r="AH2560">
        <v>1112.53</v>
      </c>
      <c r="AI2560">
        <v>830.90099999999995</v>
      </c>
      <c r="AJ2560">
        <v>584.41899999999998</v>
      </c>
      <c r="AK2560">
        <v>413.25700000000001</v>
      </c>
      <c r="AL2560">
        <v>314.916</v>
      </c>
      <c r="AM2560">
        <v>272.16500000000002</v>
      </c>
      <c r="AN2560">
        <v>262.99599999999998</v>
      </c>
      <c r="AO2560">
        <v>264.66699999999997</v>
      </c>
      <c r="AP2560">
        <v>259.00900000000001</v>
      </c>
      <c r="AQ2560">
        <v>237.20500000000001</v>
      </c>
      <c r="AR2560">
        <v>200.65600000000001</v>
      </c>
      <c r="AS2560">
        <v>157.20599999999999</v>
      </c>
      <c r="AT2560">
        <v>115.408</v>
      </c>
      <c r="AU2560">
        <v>80.587500000000006</v>
      </c>
      <c r="AV2560">
        <v>54.2258</v>
      </c>
      <c r="AW2560">
        <v>35.415500000000002</v>
      </c>
      <c r="AX2560">
        <v>22.479099999999999</v>
      </c>
      <c r="AY2560">
        <v>13.837300000000001</v>
      </c>
      <c r="AZ2560">
        <v>8.2393000000000001</v>
      </c>
      <c r="BA2560">
        <v>4.7372399999999999</v>
      </c>
      <c r="BB2560">
        <v>2.6271800000000001</v>
      </c>
      <c r="BC2560">
        <v>1.40377</v>
      </c>
      <c r="BD2560">
        <v>0.72137799999999996</v>
      </c>
      <c r="BE2560">
        <v>0.65028600000000003</v>
      </c>
    </row>
    <row r="2561" spans="1:57" x14ac:dyDescent="0.3">
      <c r="A2561">
        <v>1</v>
      </c>
      <c r="B2561">
        <v>1</v>
      </c>
      <c r="C2561">
        <v>1</v>
      </c>
      <c r="D2561">
        <v>1</v>
      </c>
      <c r="E2561">
        <v>1</v>
      </c>
      <c r="F2561">
        <v>1</v>
      </c>
      <c r="G2561">
        <v>1990</v>
      </c>
      <c r="H2561">
        <v>1</v>
      </c>
      <c r="I2561">
        <v>1990.5</v>
      </c>
      <c r="J2561" t="s">
        <v>1259</v>
      </c>
      <c r="K2561" t="s">
        <v>574</v>
      </c>
      <c r="L2561">
        <v>1735.75</v>
      </c>
      <c r="M2561">
        <v>1910.22</v>
      </c>
      <c r="N2561">
        <v>3059.23</v>
      </c>
      <c r="O2561">
        <v>6067.16</v>
      </c>
      <c r="P2561">
        <v>11806</v>
      </c>
      <c r="Q2561">
        <v>16829.5</v>
      </c>
      <c r="R2561">
        <v>16173.9</v>
      </c>
      <c r="S2561">
        <v>10783.6</v>
      </c>
      <c r="T2561">
        <v>5908.01</v>
      </c>
      <c r="U2561">
        <v>3734.59</v>
      </c>
      <c r="V2561">
        <v>3082.49</v>
      </c>
      <c r="W2561">
        <v>2826.2</v>
      </c>
      <c r="X2561">
        <v>2477.35</v>
      </c>
      <c r="Y2561">
        <v>1818.21</v>
      </c>
      <c r="Z2561">
        <v>1058.82</v>
      </c>
      <c r="AA2561">
        <v>527.73099999999999</v>
      </c>
      <c r="AB2561">
        <v>290.80200000000002</v>
      </c>
      <c r="AC2561">
        <v>263.34800000000001</v>
      </c>
      <c r="AD2561">
        <v>392.84199999999998</v>
      </c>
      <c r="AE2561">
        <v>645.02599999999995</v>
      </c>
      <c r="AF2561">
        <v>930.55600000000004</v>
      </c>
      <c r="AG2561">
        <v>1111.9000000000001</v>
      </c>
      <c r="AH2561">
        <v>1099.75</v>
      </c>
      <c r="AI2561">
        <v>923.63099999999997</v>
      </c>
      <c r="AJ2561">
        <v>688.67100000000005</v>
      </c>
      <c r="AK2561">
        <v>484.19799999999998</v>
      </c>
      <c r="AL2561">
        <v>345.17</v>
      </c>
      <c r="AM2561">
        <v>268.58699999999999</v>
      </c>
      <c r="AN2561">
        <v>236.69399999999999</v>
      </c>
      <c r="AO2561">
        <v>228.13300000000001</v>
      </c>
      <c r="AP2561">
        <v>223.49100000000001</v>
      </c>
      <c r="AQ2561">
        <v>209.96700000000001</v>
      </c>
      <c r="AR2561">
        <v>183.81800000000001</v>
      </c>
      <c r="AS2561">
        <v>148.874</v>
      </c>
      <c r="AT2561">
        <v>112.15600000000001</v>
      </c>
      <c r="AU2561">
        <v>79.551299999999998</v>
      </c>
      <c r="AV2561">
        <v>53.854300000000002</v>
      </c>
      <c r="AW2561">
        <v>35.170400000000001</v>
      </c>
      <c r="AX2561">
        <v>22.274999999999999</v>
      </c>
      <c r="AY2561">
        <v>13.688499999999999</v>
      </c>
      <c r="AZ2561">
        <v>8.1465200000000006</v>
      </c>
      <c r="BA2561">
        <v>4.6851200000000004</v>
      </c>
      <c r="BB2561">
        <v>2.5993900000000001</v>
      </c>
      <c r="BC2561">
        <v>1.3892599999999999</v>
      </c>
      <c r="BD2561">
        <v>0.71392500000000003</v>
      </c>
      <c r="BE2561">
        <v>0.643544</v>
      </c>
    </row>
    <row r="2562" spans="1:57" x14ac:dyDescent="0.3">
      <c r="A2562">
        <v>1</v>
      </c>
      <c r="B2562">
        <v>1</v>
      </c>
      <c r="C2562">
        <v>1</v>
      </c>
      <c r="D2562">
        <v>1</v>
      </c>
      <c r="E2562">
        <v>1</v>
      </c>
      <c r="F2562">
        <v>1</v>
      </c>
      <c r="G2562">
        <v>1991</v>
      </c>
      <c r="H2562">
        <v>1</v>
      </c>
      <c r="I2562">
        <v>1991</v>
      </c>
      <c r="J2562" t="s">
        <v>1258</v>
      </c>
      <c r="K2562" t="s">
        <v>574</v>
      </c>
      <c r="L2562">
        <v>11050.6</v>
      </c>
      <c r="M2562">
        <v>2780.76</v>
      </c>
      <c r="N2562">
        <v>2004.19</v>
      </c>
      <c r="O2562">
        <v>1993.4</v>
      </c>
      <c r="P2562">
        <v>2825.22</v>
      </c>
      <c r="Q2562">
        <v>5555.2</v>
      </c>
      <c r="R2562">
        <v>10724.8</v>
      </c>
      <c r="S2562">
        <v>15123.5</v>
      </c>
      <c r="T2562">
        <v>14469.8</v>
      </c>
      <c r="U2562">
        <v>9751.8700000000008</v>
      </c>
      <c r="V2562">
        <v>5458.49</v>
      </c>
      <c r="W2562">
        <v>3431.26</v>
      </c>
      <c r="X2562">
        <v>2751.12</v>
      </c>
      <c r="Y2562">
        <v>2377.65</v>
      </c>
      <c r="Z2562">
        <v>1845.68</v>
      </c>
      <c r="AA2562">
        <v>1170.8399999999999</v>
      </c>
      <c r="AB2562">
        <v>617.55799999999999</v>
      </c>
      <c r="AC2562">
        <v>328.16699999999997</v>
      </c>
      <c r="AD2562">
        <v>265.89999999999998</v>
      </c>
      <c r="AE2562">
        <v>365.28</v>
      </c>
      <c r="AF2562">
        <v>572.08100000000002</v>
      </c>
      <c r="AG2562">
        <v>799.19500000000005</v>
      </c>
      <c r="AH2562">
        <v>933.69500000000005</v>
      </c>
      <c r="AI2562">
        <v>910.07899999999995</v>
      </c>
      <c r="AJ2562">
        <v>757.67200000000003</v>
      </c>
      <c r="AK2562">
        <v>562.45000000000005</v>
      </c>
      <c r="AL2562">
        <v>396.19099999999997</v>
      </c>
      <c r="AM2562">
        <v>286.33199999999999</v>
      </c>
      <c r="AN2562">
        <v>228.08</v>
      </c>
      <c r="AO2562">
        <v>203.797</v>
      </c>
      <c r="AP2562">
        <v>194.15799999999999</v>
      </c>
      <c r="AQ2562">
        <v>183.959</v>
      </c>
      <c r="AR2562">
        <v>165.39500000000001</v>
      </c>
      <c r="AS2562">
        <v>138.279</v>
      </c>
      <c r="AT2562">
        <v>107.224</v>
      </c>
      <c r="AU2562">
        <v>77.686199999999999</v>
      </c>
      <c r="AV2562">
        <v>53.225200000000001</v>
      </c>
      <c r="AW2562">
        <v>34.902500000000003</v>
      </c>
      <c r="AX2562">
        <v>22.095300000000002</v>
      </c>
      <c r="AY2562">
        <v>13.5543</v>
      </c>
      <c r="AZ2562">
        <v>8.0565300000000004</v>
      </c>
      <c r="BA2562">
        <v>4.6313899999999997</v>
      </c>
      <c r="BB2562">
        <v>2.5694699999999999</v>
      </c>
      <c r="BC2562">
        <v>1.37304</v>
      </c>
      <c r="BD2562">
        <v>0.70519299999999996</v>
      </c>
      <c r="BE2562">
        <v>0.63430900000000001</v>
      </c>
    </row>
    <row r="2563" spans="1:57" x14ac:dyDescent="0.3">
      <c r="A2563">
        <v>1</v>
      </c>
      <c r="B2563">
        <v>1</v>
      </c>
      <c r="C2563">
        <v>1</v>
      </c>
      <c r="D2563">
        <v>1</v>
      </c>
      <c r="E2563">
        <v>1</v>
      </c>
      <c r="F2563">
        <v>1</v>
      </c>
      <c r="G2563">
        <v>1991</v>
      </c>
      <c r="H2563">
        <v>1</v>
      </c>
      <c r="I2563">
        <v>1991.5</v>
      </c>
      <c r="J2563" t="s">
        <v>1259</v>
      </c>
      <c r="K2563" t="s">
        <v>574</v>
      </c>
      <c r="L2563">
        <v>3361.61</v>
      </c>
      <c r="M2563">
        <v>3262.62</v>
      </c>
      <c r="N2563">
        <v>3298.69</v>
      </c>
      <c r="O2563">
        <v>2434.6</v>
      </c>
      <c r="P2563">
        <v>1825.77</v>
      </c>
      <c r="Q2563">
        <v>2106.6999999999998</v>
      </c>
      <c r="R2563">
        <v>3609.06</v>
      </c>
      <c r="S2563">
        <v>7032.79</v>
      </c>
      <c r="T2563">
        <v>11509.5</v>
      </c>
      <c r="U2563">
        <v>13523.3</v>
      </c>
      <c r="V2563">
        <v>11144.8</v>
      </c>
      <c r="W2563">
        <v>6932.12</v>
      </c>
      <c r="X2563">
        <v>4006.43</v>
      </c>
      <c r="Y2563">
        <v>2768.98</v>
      </c>
      <c r="Z2563">
        <v>2254.84</v>
      </c>
      <c r="AA2563">
        <v>1780.91</v>
      </c>
      <c r="AB2563">
        <v>1197.4100000000001</v>
      </c>
      <c r="AC2563">
        <v>670.19200000000001</v>
      </c>
      <c r="AD2563">
        <v>357.87299999999999</v>
      </c>
      <c r="AE2563">
        <v>268.32100000000003</v>
      </c>
      <c r="AF2563">
        <v>340.13400000000001</v>
      </c>
      <c r="AG2563">
        <v>505.66399999999999</v>
      </c>
      <c r="AH2563">
        <v>679.82500000000005</v>
      </c>
      <c r="AI2563">
        <v>771.42200000000003</v>
      </c>
      <c r="AJ2563">
        <v>736.375</v>
      </c>
      <c r="AK2563">
        <v>604.97900000000004</v>
      </c>
      <c r="AL2563">
        <v>446.72</v>
      </c>
      <c r="AM2563">
        <v>316.471</v>
      </c>
      <c r="AN2563">
        <v>233.215</v>
      </c>
      <c r="AO2563">
        <v>190.18299999999999</v>
      </c>
      <c r="AP2563">
        <v>170.96700000000001</v>
      </c>
      <c r="AQ2563">
        <v>159.60400000000001</v>
      </c>
      <c r="AR2563">
        <v>145.489</v>
      </c>
      <c r="AS2563">
        <v>124.916</v>
      </c>
      <c r="AT2563">
        <v>99.6999</v>
      </c>
      <c r="AU2563">
        <v>74.0428</v>
      </c>
      <c r="AV2563">
        <v>51.607799999999997</v>
      </c>
      <c r="AW2563">
        <v>34.148600000000002</v>
      </c>
      <c r="AX2563">
        <v>21.677</v>
      </c>
      <c r="AY2563">
        <v>13.2903</v>
      </c>
      <c r="AZ2563">
        <v>7.8897599999999999</v>
      </c>
      <c r="BA2563">
        <v>4.5324299999999997</v>
      </c>
      <c r="BB2563">
        <v>2.5146199999999999</v>
      </c>
      <c r="BC2563">
        <v>1.34422</v>
      </c>
      <c r="BD2563">
        <v>0.69065799999999999</v>
      </c>
      <c r="BE2563">
        <v>0.62154399999999999</v>
      </c>
    </row>
    <row r="2564" spans="1:57" x14ac:dyDescent="0.3">
      <c r="A2564">
        <v>1</v>
      </c>
      <c r="B2564">
        <v>1</v>
      </c>
      <c r="C2564">
        <v>1</v>
      </c>
      <c r="D2564">
        <v>1</v>
      </c>
      <c r="E2564">
        <v>1</v>
      </c>
      <c r="F2564">
        <v>1</v>
      </c>
      <c r="G2564">
        <v>1992</v>
      </c>
      <c r="H2564">
        <v>1</v>
      </c>
      <c r="I2564">
        <v>1992</v>
      </c>
      <c r="J2564" t="s">
        <v>1258</v>
      </c>
      <c r="K2564" t="s">
        <v>574</v>
      </c>
      <c r="L2564">
        <v>17350.900000000001</v>
      </c>
      <c r="M2564">
        <v>4523.4799999999996</v>
      </c>
      <c r="N2564">
        <v>3493.48</v>
      </c>
      <c r="O2564">
        <v>3338.22</v>
      </c>
      <c r="P2564">
        <v>2980.77</v>
      </c>
      <c r="Q2564">
        <v>2162.4299999999998</v>
      </c>
      <c r="R2564">
        <v>1783.65</v>
      </c>
      <c r="S2564">
        <v>2553.34</v>
      </c>
      <c r="T2564">
        <v>4841.78</v>
      </c>
      <c r="U2564">
        <v>8485.6</v>
      </c>
      <c r="V2564">
        <v>11465.3</v>
      </c>
      <c r="W2564">
        <v>11183.5</v>
      </c>
      <c r="X2564">
        <v>8022.4</v>
      </c>
      <c r="Y2564">
        <v>4766.3100000000004</v>
      </c>
      <c r="Z2564">
        <v>2952.38</v>
      </c>
      <c r="AA2564">
        <v>2180.8000000000002</v>
      </c>
      <c r="AB2564">
        <v>1691.23</v>
      </c>
      <c r="AC2564">
        <v>1173.3</v>
      </c>
      <c r="AD2564">
        <v>689.48900000000003</v>
      </c>
      <c r="AE2564">
        <v>377.858</v>
      </c>
      <c r="AF2564">
        <v>271.822</v>
      </c>
      <c r="AG2564">
        <v>320.63400000000001</v>
      </c>
      <c r="AH2564">
        <v>450.69200000000001</v>
      </c>
      <c r="AI2564">
        <v>579.94500000000005</v>
      </c>
      <c r="AJ2564">
        <v>635.56399999999996</v>
      </c>
      <c r="AK2564">
        <v>591.07399999999996</v>
      </c>
      <c r="AL2564">
        <v>477.53100000000001</v>
      </c>
      <c r="AM2564">
        <v>350.68799999999999</v>
      </c>
      <c r="AN2564">
        <v>250.755</v>
      </c>
      <c r="AO2564">
        <v>188.96600000000001</v>
      </c>
      <c r="AP2564">
        <v>157.048</v>
      </c>
      <c r="AQ2564">
        <v>140.63499999999999</v>
      </c>
      <c r="AR2564">
        <v>127.604</v>
      </c>
      <c r="AS2564">
        <v>111.45099999999999</v>
      </c>
      <c r="AT2564">
        <v>91.264200000000002</v>
      </c>
      <c r="AU2564">
        <v>69.545199999999994</v>
      </c>
      <c r="AV2564">
        <v>49.494199999999999</v>
      </c>
      <c r="AW2564">
        <v>33.200800000000001</v>
      </c>
      <c r="AX2564">
        <v>21.216200000000001</v>
      </c>
      <c r="AY2564">
        <v>13.0297</v>
      </c>
      <c r="AZ2564">
        <v>7.7299499999999997</v>
      </c>
      <c r="BA2564">
        <v>4.4358599999999999</v>
      </c>
      <c r="BB2564">
        <v>2.4593600000000002</v>
      </c>
      <c r="BC2564">
        <v>1.31423</v>
      </c>
      <c r="BD2564">
        <v>0.67501800000000001</v>
      </c>
      <c r="BE2564">
        <v>0.60653000000000001</v>
      </c>
    </row>
    <row r="2565" spans="1:57" x14ac:dyDescent="0.3">
      <c r="A2565">
        <v>1</v>
      </c>
      <c r="B2565">
        <v>1</v>
      </c>
      <c r="C2565">
        <v>1</v>
      </c>
      <c r="D2565">
        <v>1</v>
      </c>
      <c r="E2565">
        <v>1</v>
      </c>
      <c r="F2565">
        <v>1</v>
      </c>
      <c r="G2565">
        <v>1992</v>
      </c>
      <c r="H2565">
        <v>1</v>
      </c>
      <c r="I2565">
        <v>1992.5</v>
      </c>
      <c r="J2565" t="s">
        <v>1259</v>
      </c>
      <c r="K2565" t="s">
        <v>574</v>
      </c>
      <c r="L2565">
        <v>5261.12</v>
      </c>
      <c r="M2565">
        <v>5113.74</v>
      </c>
      <c r="N2565">
        <v>5207.21</v>
      </c>
      <c r="O2565">
        <v>3957.31</v>
      </c>
      <c r="P2565">
        <v>3085.23</v>
      </c>
      <c r="Q2565">
        <v>2982.35</v>
      </c>
      <c r="R2565">
        <v>2712.3</v>
      </c>
      <c r="S2565">
        <v>2134.94</v>
      </c>
      <c r="T2565">
        <v>2126.9299999999998</v>
      </c>
      <c r="U2565">
        <v>3428.33</v>
      </c>
      <c r="V2565">
        <v>6149.89</v>
      </c>
      <c r="W2565">
        <v>9153.0400000000009</v>
      </c>
      <c r="X2565">
        <v>10179.799999999999</v>
      </c>
      <c r="Y2565">
        <v>8345.92</v>
      </c>
      <c r="Z2565">
        <v>5373.1</v>
      </c>
      <c r="AA2565">
        <v>3205.49</v>
      </c>
      <c r="AB2565">
        <v>2140.65</v>
      </c>
      <c r="AC2565">
        <v>1577.65</v>
      </c>
      <c r="AD2565">
        <v>1100.55</v>
      </c>
      <c r="AE2565">
        <v>668.88400000000001</v>
      </c>
      <c r="AF2565">
        <v>379.04899999999998</v>
      </c>
      <c r="AG2565">
        <v>270.137</v>
      </c>
      <c r="AH2565">
        <v>301.512</v>
      </c>
      <c r="AI2565">
        <v>400.53100000000001</v>
      </c>
      <c r="AJ2565">
        <v>491.45299999999997</v>
      </c>
      <c r="AK2565">
        <v>518.04499999999996</v>
      </c>
      <c r="AL2565">
        <v>467.80399999999997</v>
      </c>
      <c r="AM2565">
        <v>371.12700000000001</v>
      </c>
      <c r="AN2565">
        <v>271.541</v>
      </c>
      <c r="AO2565">
        <v>196.739</v>
      </c>
      <c r="AP2565">
        <v>151.636</v>
      </c>
      <c r="AQ2565">
        <v>127.452</v>
      </c>
      <c r="AR2565">
        <v>112.54</v>
      </c>
      <c r="AS2565">
        <v>98.575400000000002</v>
      </c>
      <c r="AT2565">
        <v>82.254000000000005</v>
      </c>
      <c r="AU2565">
        <v>64.201999999999998</v>
      </c>
      <c r="AV2565">
        <v>46.731400000000001</v>
      </c>
      <c r="AW2565">
        <v>31.8932</v>
      </c>
      <c r="AX2565">
        <v>20.599</v>
      </c>
      <c r="AY2565">
        <v>12.7117</v>
      </c>
      <c r="AZ2565">
        <v>7.5490500000000003</v>
      </c>
      <c r="BA2565">
        <v>4.3298199999999998</v>
      </c>
      <c r="BB2565">
        <v>2.3991699999999998</v>
      </c>
      <c r="BC2565">
        <v>1.2819400000000001</v>
      </c>
      <c r="BD2565">
        <v>0.65862900000000002</v>
      </c>
      <c r="BE2565">
        <v>0.59233400000000003</v>
      </c>
    </row>
    <row r="2566" spans="1:57" x14ac:dyDescent="0.3">
      <c r="A2566">
        <v>1</v>
      </c>
      <c r="B2566">
        <v>1</v>
      </c>
      <c r="C2566">
        <v>1</v>
      </c>
      <c r="D2566">
        <v>1</v>
      </c>
      <c r="E2566">
        <v>1</v>
      </c>
      <c r="F2566">
        <v>1</v>
      </c>
      <c r="G2566">
        <v>1993</v>
      </c>
      <c r="H2566">
        <v>1</v>
      </c>
      <c r="I2566">
        <v>1993</v>
      </c>
      <c r="J2566" t="s">
        <v>1258</v>
      </c>
      <c r="K2566" t="s">
        <v>574</v>
      </c>
      <c r="L2566">
        <v>8356.6200000000008</v>
      </c>
      <c r="M2566">
        <v>3029.8</v>
      </c>
      <c r="N2566">
        <v>3766.53</v>
      </c>
      <c r="O2566">
        <v>4768.5200000000004</v>
      </c>
      <c r="P2566">
        <v>4620.91</v>
      </c>
      <c r="Q2566">
        <v>3467.8</v>
      </c>
      <c r="R2566">
        <v>2736.36</v>
      </c>
      <c r="S2566">
        <v>2700.86</v>
      </c>
      <c r="T2566">
        <v>2561.65</v>
      </c>
      <c r="U2566">
        <v>2298.4299999999998</v>
      </c>
      <c r="V2566">
        <v>2792.15</v>
      </c>
      <c r="W2566">
        <v>4620.49</v>
      </c>
      <c r="X2566">
        <v>7211.18</v>
      </c>
      <c r="Y2566">
        <v>8806.57</v>
      </c>
      <c r="Z2566">
        <v>8054</v>
      </c>
      <c r="AA2566">
        <v>5679.54</v>
      </c>
      <c r="AB2566">
        <v>3449.11</v>
      </c>
      <c r="AC2566">
        <v>2150.08</v>
      </c>
      <c r="AD2566">
        <v>1480.68</v>
      </c>
      <c r="AE2566">
        <v>1014.72</v>
      </c>
      <c r="AF2566">
        <v>627.85299999999995</v>
      </c>
      <c r="AG2566">
        <v>367.43700000000001</v>
      </c>
      <c r="AH2566">
        <v>264.166</v>
      </c>
      <c r="AI2566">
        <v>282.76600000000002</v>
      </c>
      <c r="AJ2566">
        <v>355.01600000000002</v>
      </c>
      <c r="AK2566">
        <v>414.08300000000003</v>
      </c>
      <c r="AL2566">
        <v>418.54700000000003</v>
      </c>
      <c r="AM2566">
        <v>366.22199999999998</v>
      </c>
      <c r="AN2566">
        <v>285.29500000000002</v>
      </c>
      <c r="AO2566">
        <v>208.499</v>
      </c>
      <c r="AP2566">
        <v>153.42099999999999</v>
      </c>
      <c r="AQ2566">
        <v>120.486</v>
      </c>
      <c r="AR2566">
        <v>101.401</v>
      </c>
      <c r="AS2566">
        <v>87.466999999999999</v>
      </c>
      <c r="AT2566">
        <v>73.582099999999997</v>
      </c>
      <c r="AU2566">
        <v>58.558999999999997</v>
      </c>
      <c r="AV2566">
        <v>43.573599999999999</v>
      </c>
      <c r="AW2566">
        <v>30.3218</v>
      </c>
      <c r="AX2566">
        <v>19.8628</v>
      </c>
      <c r="AY2566">
        <v>12.3584</v>
      </c>
      <c r="AZ2566">
        <v>7.3639000000000001</v>
      </c>
      <c r="BA2566">
        <v>4.22546</v>
      </c>
      <c r="BB2566">
        <v>2.3397199999999998</v>
      </c>
      <c r="BC2566">
        <v>1.2491699999999999</v>
      </c>
      <c r="BD2566">
        <v>0.64140299999999995</v>
      </c>
      <c r="BE2566">
        <v>0.57609100000000002</v>
      </c>
    </row>
    <row r="2567" spans="1:57" x14ac:dyDescent="0.3">
      <c r="A2567">
        <v>1</v>
      </c>
      <c r="B2567">
        <v>1</v>
      </c>
      <c r="C2567">
        <v>1</v>
      </c>
      <c r="D2567">
        <v>1</v>
      </c>
      <c r="E2567">
        <v>1</v>
      </c>
      <c r="F2567">
        <v>1</v>
      </c>
      <c r="G2567">
        <v>1993</v>
      </c>
      <c r="H2567">
        <v>1</v>
      </c>
      <c r="I2567">
        <v>1993.5</v>
      </c>
      <c r="J2567" t="s">
        <v>1259</v>
      </c>
      <c r="K2567" t="s">
        <v>574</v>
      </c>
      <c r="L2567">
        <v>2443.59</v>
      </c>
      <c r="M2567">
        <v>2415.41</v>
      </c>
      <c r="N2567">
        <v>2660.69</v>
      </c>
      <c r="O2567">
        <v>2698.3</v>
      </c>
      <c r="P2567">
        <v>3388.6</v>
      </c>
      <c r="Q2567">
        <v>4297.43</v>
      </c>
      <c r="R2567">
        <v>4226.09</v>
      </c>
      <c r="S2567">
        <v>3341.37</v>
      </c>
      <c r="T2567">
        <v>2721.39</v>
      </c>
      <c r="U2567">
        <v>2494.4</v>
      </c>
      <c r="V2567">
        <v>2285.92</v>
      </c>
      <c r="W2567">
        <v>2443.44</v>
      </c>
      <c r="X2567">
        <v>3615.5</v>
      </c>
      <c r="Y2567">
        <v>5669.98</v>
      </c>
      <c r="Z2567">
        <v>7353.48</v>
      </c>
      <c r="AA2567">
        <v>7301.55</v>
      </c>
      <c r="AB2567">
        <v>5584.77</v>
      </c>
      <c r="AC2567">
        <v>3538.28</v>
      </c>
      <c r="AD2567">
        <v>2138.1799999999998</v>
      </c>
      <c r="AE2567">
        <v>1379.55</v>
      </c>
      <c r="AF2567">
        <v>913.10299999999995</v>
      </c>
      <c r="AG2567">
        <v>567.39</v>
      </c>
      <c r="AH2567">
        <v>342.36200000000002</v>
      </c>
      <c r="AI2567">
        <v>252.04</v>
      </c>
      <c r="AJ2567">
        <v>262.58</v>
      </c>
      <c r="AK2567">
        <v>312.51</v>
      </c>
      <c r="AL2567">
        <v>346.053</v>
      </c>
      <c r="AM2567">
        <v>334.92700000000002</v>
      </c>
      <c r="AN2567">
        <v>283.89800000000002</v>
      </c>
      <c r="AO2567">
        <v>217.58099999999999</v>
      </c>
      <c r="AP2567">
        <v>159.351</v>
      </c>
      <c r="AQ2567">
        <v>119.13500000000001</v>
      </c>
      <c r="AR2567">
        <v>94.683999999999997</v>
      </c>
      <c r="AS2567">
        <v>78.959000000000003</v>
      </c>
      <c r="AT2567">
        <v>66.020200000000003</v>
      </c>
      <c r="AU2567">
        <v>53.153300000000002</v>
      </c>
      <c r="AV2567">
        <v>40.314999999999998</v>
      </c>
      <c r="AW2567">
        <v>28.616499999999998</v>
      </c>
      <c r="AX2567">
        <v>19.058800000000002</v>
      </c>
      <c r="AY2567">
        <v>11.9948</v>
      </c>
      <c r="AZ2567">
        <v>7.1926399999999999</v>
      </c>
      <c r="BA2567">
        <v>4.1374899999999997</v>
      </c>
      <c r="BB2567">
        <v>2.2919800000000001</v>
      </c>
      <c r="BC2567">
        <v>1.2234700000000001</v>
      </c>
      <c r="BD2567">
        <v>0.62820399999999998</v>
      </c>
      <c r="BE2567">
        <v>0.56473899999999999</v>
      </c>
    </row>
    <row r="2568" spans="1:57" x14ac:dyDescent="0.3">
      <c r="A2568">
        <v>1</v>
      </c>
      <c r="B2568">
        <v>1</v>
      </c>
      <c r="C2568">
        <v>1</v>
      </c>
      <c r="D2568">
        <v>1</v>
      </c>
      <c r="E2568">
        <v>1</v>
      </c>
      <c r="F2568">
        <v>1</v>
      </c>
      <c r="G2568">
        <v>1994</v>
      </c>
      <c r="H2568">
        <v>1</v>
      </c>
      <c r="I2568">
        <v>1994</v>
      </c>
      <c r="J2568" t="s">
        <v>1258</v>
      </c>
      <c r="K2568" t="s">
        <v>574</v>
      </c>
      <c r="L2568">
        <v>24237.3</v>
      </c>
      <c r="M2568">
        <v>5791.29</v>
      </c>
      <c r="N2568">
        <v>3593.68</v>
      </c>
      <c r="O2568">
        <v>2755.09</v>
      </c>
      <c r="P2568">
        <v>2463.09</v>
      </c>
      <c r="Q2568">
        <v>2419.5</v>
      </c>
      <c r="R2568">
        <v>3067.86</v>
      </c>
      <c r="S2568">
        <v>3930.12</v>
      </c>
      <c r="T2568">
        <v>3965.4</v>
      </c>
      <c r="U2568">
        <v>3271.62</v>
      </c>
      <c r="V2568">
        <v>2641.92</v>
      </c>
      <c r="W2568">
        <v>2288.59</v>
      </c>
      <c r="X2568">
        <v>2274.06</v>
      </c>
      <c r="Y2568">
        <v>3009.27</v>
      </c>
      <c r="Z2568">
        <v>4572.66</v>
      </c>
      <c r="AA2568">
        <v>6112.92</v>
      </c>
      <c r="AB2568">
        <v>6426.41</v>
      </c>
      <c r="AC2568">
        <v>5244.05</v>
      </c>
      <c r="AD2568">
        <v>3482.4</v>
      </c>
      <c r="AE2568">
        <v>2096.21</v>
      </c>
      <c r="AF2568">
        <v>1286.42</v>
      </c>
      <c r="AG2568">
        <v>815.77300000000002</v>
      </c>
      <c r="AH2568">
        <v>503.29300000000001</v>
      </c>
      <c r="AI2568">
        <v>311.73399999999998</v>
      </c>
      <c r="AJ2568">
        <v>235.852</v>
      </c>
      <c r="AK2568">
        <v>240.49299999999999</v>
      </c>
      <c r="AL2568">
        <v>271.697</v>
      </c>
      <c r="AM2568">
        <v>285.423</v>
      </c>
      <c r="AN2568">
        <v>264.41199999999998</v>
      </c>
      <c r="AO2568">
        <v>217.352</v>
      </c>
      <c r="AP2568">
        <v>164.327</v>
      </c>
      <c r="AQ2568">
        <v>120.88</v>
      </c>
      <c r="AR2568">
        <v>91.552300000000002</v>
      </c>
      <c r="AS2568">
        <v>72.954099999999997</v>
      </c>
      <c r="AT2568">
        <v>59.687199999999997</v>
      </c>
      <c r="AU2568">
        <v>48.085999999999999</v>
      </c>
      <c r="AV2568">
        <v>36.970199999999998</v>
      </c>
      <c r="AW2568">
        <v>26.7257</v>
      </c>
      <c r="AX2568">
        <v>18.115100000000002</v>
      </c>
      <c r="AY2568">
        <v>11.5604</v>
      </c>
      <c r="AZ2568">
        <v>6.9953799999999999</v>
      </c>
      <c r="BA2568">
        <v>4.0427099999999996</v>
      </c>
      <c r="BB2568">
        <v>2.2428400000000002</v>
      </c>
      <c r="BC2568">
        <v>1.1970799999999999</v>
      </c>
      <c r="BD2568">
        <v>0.61422900000000002</v>
      </c>
      <c r="BE2568">
        <v>0.55140599999999995</v>
      </c>
    </row>
    <row r="2569" spans="1:57" x14ac:dyDescent="0.3">
      <c r="A2569">
        <v>1</v>
      </c>
      <c r="B2569">
        <v>1</v>
      </c>
      <c r="C2569">
        <v>1</v>
      </c>
      <c r="D2569">
        <v>1</v>
      </c>
      <c r="E2569">
        <v>1</v>
      </c>
      <c r="F2569">
        <v>1</v>
      </c>
      <c r="G2569">
        <v>1994</v>
      </c>
      <c r="H2569">
        <v>1</v>
      </c>
      <c r="I2569">
        <v>1994.5</v>
      </c>
      <c r="J2569" t="s">
        <v>1259</v>
      </c>
      <c r="K2569" t="s">
        <v>574</v>
      </c>
      <c r="L2569">
        <v>7405.24</v>
      </c>
      <c r="M2569">
        <v>7172.83</v>
      </c>
      <c r="N2569">
        <v>7179.36</v>
      </c>
      <c r="O2569">
        <v>5038.6499999999996</v>
      </c>
      <c r="P2569">
        <v>3148.97</v>
      </c>
      <c r="Q2569">
        <v>2507.6999999999998</v>
      </c>
      <c r="R2569">
        <v>2431.79</v>
      </c>
      <c r="S2569">
        <v>2642.68</v>
      </c>
      <c r="T2569">
        <v>3239.56</v>
      </c>
      <c r="U2569">
        <v>3643.6</v>
      </c>
      <c r="V2569">
        <v>3341.11</v>
      </c>
      <c r="W2569">
        <v>2714.72</v>
      </c>
      <c r="X2569">
        <v>2262.44</v>
      </c>
      <c r="Y2569">
        <v>2146.56</v>
      </c>
      <c r="Z2569">
        <v>2604.84</v>
      </c>
      <c r="AA2569">
        <v>3757.9</v>
      </c>
      <c r="AB2569">
        <v>5047</v>
      </c>
      <c r="AC2569">
        <v>5492.7</v>
      </c>
      <c r="AD2569">
        <v>4698.12</v>
      </c>
      <c r="AE2569">
        <v>3253.25</v>
      </c>
      <c r="AF2569">
        <v>1979.55</v>
      </c>
      <c r="AG2569">
        <v>1177.6300000000001</v>
      </c>
      <c r="AH2569">
        <v>717.54</v>
      </c>
      <c r="AI2569">
        <v>437.589</v>
      </c>
      <c r="AJ2569">
        <v>278.26600000000002</v>
      </c>
      <c r="AK2569">
        <v>217.398</v>
      </c>
      <c r="AL2569">
        <v>218.149</v>
      </c>
      <c r="AM2569">
        <v>234.58199999999999</v>
      </c>
      <c r="AN2569">
        <v>233.994</v>
      </c>
      <c r="AO2569">
        <v>207.738</v>
      </c>
      <c r="AP2569">
        <v>166.035</v>
      </c>
      <c r="AQ2569">
        <v>124.256</v>
      </c>
      <c r="AR2569">
        <v>91.894599999999997</v>
      </c>
      <c r="AS2569">
        <v>70.1267</v>
      </c>
      <c r="AT2569">
        <v>55.48</v>
      </c>
      <c r="AU2569">
        <v>44.166800000000002</v>
      </c>
      <c r="AV2569">
        <v>34.1432</v>
      </c>
      <c r="AW2569">
        <v>25.043700000000001</v>
      </c>
      <c r="AX2569">
        <v>17.266999999999999</v>
      </c>
      <c r="AY2569">
        <v>11.1906</v>
      </c>
      <c r="AZ2569">
        <v>6.8510400000000002</v>
      </c>
      <c r="BA2569">
        <v>3.98854</v>
      </c>
      <c r="BB2569">
        <v>2.2210800000000002</v>
      </c>
      <c r="BC2569">
        <v>1.1871700000000001</v>
      </c>
      <c r="BD2569">
        <v>0.60940899999999998</v>
      </c>
      <c r="BE2569">
        <v>0.54753399999999997</v>
      </c>
    </row>
    <row r="2570" spans="1:57" x14ac:dyDescent="0.3">
      <c r="A2570">
        <v>1</v>
      </c>
      <c r="B2570">
        <v>1</v>
      </c>
      <c r="C2570">
        <v>1</v>
      </c>
      <c r="D2570">
        <v>1</v>
      </c>
      <c r="E2570">
        <v>1</v>
      </c>
      <c r="F2570">
        <v>1</v>
      </c>
      <c r="G2570">
        <v>1995</v>
      </c>
      <c r="H2570">
        <v>1</v>
      </c>
      <c r="I2570">
        <v>1995</v>
      </c>
      <c r="J2570" t="s">
        <v>1258</v>
      </c>
      <c r="K2570" t="s">
        <v>574</v>
      </c>
      <c r="L2570">
        <v>38848.1</v>
      </c>
      <c r="M2570">
        <v>10099.9</v>
      </c>
      <c r="N2570">
        <v>7751.69</v>
      </c>
      <c r="O2570">
        <v>7354.82</v>
      </c>
      <c r="P2570">
        <v>6480.66</v>
      </c>
      <c r="Q2570">
        <v>4407.1099999999997</v>
      </c>
      <c r="R2570">
        <v>2791.64</v>
      </c>
      <c r="S2570">
        <v>2375.9899999999998</v>
      </c>
      <c r="T2570">
        <v>2542.54</v>
      </c>
      <c r="U2570">
        <v>2899.12</v>
      </c>
      <c r="V2570">
        <v>3262.91</v>
      </c>
      <c r="W2570">
        <v>3225.79</v>
      </c>
      <c r="X2570">
        <v>2752.6</v>
      </c>
      <c r="Y2570">
        <v>2258.83</v>
      </c>
      <c r="Z2570">
        <v>2055.56</v>
      </c>
      <c r="AA2570">
        <v>2337.56</v>
      </c>
      <c r="AB2570">
        <v>3190.06</v>
      </c>
      <c r="AC2570">
        <v>4224.01</v>
      </c>
      <c r="AD2570">
        <v>4667.4399999999996</v>
      </c>
      <c r="AE2570">
        <v>4113.96</v>
      </c>
      <c r="AF2570">
        <v>2940.14</v>
      </c>
      <c r="AG2570">
        <v>1814.11</v>
      </c>
      <c r="AH2570">
        <v>1059.49</v>
      </c>
      <c r="AI2570">
        <v>624.16800000000001</v>
      </c>
      <c r="AJ2570">
        <v>375.86399999999998</v>
      </c>
      <c r="AK2570">
        <v>244.96199999999999</v>
      </c>
      <c r="AL2570">
        <v>196.81899999999999</v>
      </c>
      <c r="AM2570">
        <v>193.94200000000001</v>
      </c>
      <c r="AN2570">
        <v>198.636</v>
      </c>
      <c r="AO2570">
        <v>188.37299999999999</v>
      </c>
      <c r="AP2570">
        <v>160.61600000000001</v>
      </c>
      <c r="AQ2570">
        <v>125.217</v>
      </c>
      <c r="AR2570">
        <v>92.998999999999995</v>
      </c>
      <c r="AS2570">
        <v>69.025099999999995</v>
      </c>
      <c r="AT2570">
        <v>52.659700000000001</v>
      </c>
      <c r="AU2570">
        <v>40.965499999999999</v>
      </c>
      <c r="AV2570">
        <v>31.525300000000001</v>
      </c>
      <c r="AW2570">
        <v>23.322500000000002</v>
      </c>
      <c r="AX2570">
        <v>16.317599999999999</v>
      </c>
      <c r="AY2570">
        <v>10.740600000000001</v>
      </c>
      <c r="AZ2570">
        <v>6.6631</v>
      </c>
      <c r="BA2570">
        <v>3.9159600000000001</v>
      </c>
      <c r="BB2570">
        <v>2.19278</v>
      </c>
      <c r="BC2570">
        <v>1.1749000000000001</v>
      </c>
      <c r="BD2570">
        <v>0.60341299999999998</v>
      </c>
      <c r="BE2570">
        <v>0.54158600000000001</v>
      </c>
    </row>
    <row r="2571" spans="1:57" x14ac:dyDescent="0.3">
      <c r="A2571">
        <v>1</v>
      </c>
      <c r="B2571">
        <v>1</v>
      </c>
      <c r="C2571">
        <v>1</v>
      </c>
      <c r="D2571">
        <v>1</v>
      </c>
      <c r="E2571">
        <v>1</v>
      </c>
      <c r="F2571">
        <v>1</v>
      </c>
      <c r="G2571">
        <v>1995</v>
      </c>
      <c r="H2571">
        <v>1</v>
      </c>
      <c r="I2571">
        <v>1995.5</v>
      </c>
      <c r="J2571" t="s">
        <v>1259</v>
      </c>
      <c r="K2571" t="s">
        <v>574</v>
      </c>
      <c r="L2571">
        <v>11782.5</v>
      </c>
      <c r="M2571">
        <v>11451.1</v>
      </c>
      <c r="N2571">
        <v>11653.9</v>
      </c>
      <c r="O2571">
        <v>8834.0499999999993</v>
      </c>
      <c r="P2571">
        <v>6840.33</v>
      </c>
      <c r="Q2571">
        <v>6547.1</v>
      </c>
      <c r="R2571">
        <v>5803.24</v>
      </c>
      <c r="S2571">
        <v>4070.06</v>
      </c>
      <c r="T2571">
        <v>2734.23</v>
      </c>
      <c r="U2571">
        <v>2366.5100000000002</v>
      </c>
      <c r="V2571">
        <v>2530.84</v>
      </c>
      <c r="W2571">
        <v>2837.35</v>
      </c>
      <c r="X2571">
        <v>2948.65</v>
      </c>
      <c r="Y2571">
        <v>2668.33</v>
      </c>
      <c r="Z2571">
        <v>2219.96</v>
      </c>
      <c r="AA2571">
        <v>1959.32</v>
      </c>
      <c r="AB2571">
        <v>2111.7399999999998</v>
      </c>
      <c r="AC2571">
        <v>2732.53</v>
      </c>
      <c r="AD2571">
        <v>3524.31</v>
      </c>
      <c r="AE2571">
        <v>3891.89</v>
      </c>
      <c r="AF2571">
        <v>3482.39</v>
      </c>
      <c r="AG2571">
        <v>2540.7600000000002</v>
      </c>
      <c r="AH2571">
        <v>1587.07</v>
      </c>
      <c r="AI2571">
        <v>917.94600000000003</v>
      </c>
      <c r="AJ2571">
        <v>527.88599999999997</v>
      </c>
      <c r="AK2571">
        <v>315.41800000000001</v>
      </c>
      <c r="AL2571">
        <v>210.91900000000001</v>
      </c>
      <c r="AM2571">
        <v>173.46100000000001</v>
      </c>
      <c r="AN2571">
        <v>167.35900000000001</v>
      </c>
      <c r="AO2571">
        <v>163.417</v>
      </c>
      <c r="AP2571">
        <v>147.661</v>
      </c>
      <c r="AQ2571">
        <v>121.29600000000001</v>
      </c>
      <c r="AR2571">
        <v>92.553700000000006</v>
      </c>
      <c r="AS2571">
        <v>68.302599999999998</v>
      </c>
      <c r="AT2571">
        <v>50.667900000000003</v>
      </c>
      <c r="AU2571">
        <v>38.310400000000001</v>
      </c>
      <c r="AV2571">
        <v>29.064299999999999</v>
      </c>
      <c r="AW2571">
        <v>21.520399999999999</v>
      </c>
      <c r="AX2571">
        <v>15.214700000000001</v>
      </c>
      <c r="AY2571">
        <v>10.158300000000001</v>
      </c>
      <c r="AZ2571">
        <v>6.3906099999999997</v>
      </c>
      <c r="BA2571">
        <v>3.7988400000000002</v>
      </c>
      <c r="BB2571">
        <v>2.1440999999999999</v>
      </c>
      <c r="BC2571">
        <v>1.15419</v>
      </c>
      <c r="BD2571">
        <v>0.59416599999999997</v>
      </c>
      <c r="BE2571">
        <v>0.53419000000000005</v>
      </c>
    </row>
    <row r="2572" spans="1:57" x14ac:dyDescent="0.3">
      <c r="A2572">
        <v>1</v>
      </c>
      <c r="B2572">
        <v>1</v>
      </c>
      <c r="C2572">
        <v>1</v>
      </c>
      <c r="D2572">
        <v>1</v>
      </c>
      <c r="E2572">
        <v>1</v>
      </c>
      <c r="F2572">
        <v>1</v>
      </c>
      <c r="G2572">
        <v>1996</v>
      </c>
      <c r="H2572">
        <v>1</v>
      </c>
      <c r="I2572">
        <v>1996</v>
      </c>
      <c r="J2572" t="s">
        <v>1258</v>
      </c>
      <c r="K2572" t="s">
        <v>574</v>
      </c>
      <c r="L2572">
        <v>3192.63</v>
      </c>
      <c r="M2572">
        <v>3441.61</v>
      </c>
      <c r="N2572">
        <v>7030.38</v>
      </c>
      <c r="O2572">
        <v>10295.799999999999</v>
      </c>
      <c r="P2572">
        <v>10273.799999999999</v>
      </c>
      <c r="Q2572">
        <v>7730.6</v>
      </c>
      <c r="R2572">
        <v>6052.63</v>
      </c>
      <c r="S2572">
        <v>5871.74</v>
      </c>
      <c r="T2572">
        <v>5278.94</v>
      </c>
      <c r="U2572">
        <v>3838.33</v>
      </c>
      <c r="V2572">
        <v>2705.33</v>
      </c>
      <c r="W2572">
        <v>2378.0700000000002</v>
      </c>
      <c r="X2572">
        <v>2509.3000000000002</v>
      </c>
      <c r="Y2572">
        <v>2647.83</v>
      </c>
      <c r="Z2572">
        <v>2507.84</v>
      </c>
      <c r="AA2572">
        <v>2149.0500000000002</v>
      </c>
      <c r="AB2572">
        <v>1875.73</v>
      </c>
      <c r="AC2572">
        <v>1938.98</v>
      </c>
      <c r="AD2572">
        <v>2389.75</v>
      </c>
      <c r="AE2572">
        <v>2981.56</v>
      </c>
      <c r="AF2572">
        <v>3249.97</v>
      </c>
      <c r="AG2572">
        <v>2913.56</v>
      </c>
      <c r="AH2572">
        <v>2146.09</v>
      </c>
      <c r="AI2572">
        <v>1349.78</v>
      </c>
      <c r="AJ2572">
        <v>775.58</v>
      </c>
      <c r="AK2572">
        <v>438.77100000000002</v>
      </c>
      <c r="AL2572">
        <v>261.76400000000001</v>
      </c>
      <c r="AM2572">
        <v>179.55099999999999</v>
      </c>
      <c r="AN2572">
        <v>149.905</v>
      </c>
      <c r="AO2572">
        <v>140.94499999999999</v>
      </c>
      <c r="AP2572">
        <v>131.29900000000001</v>
      </c>
      <c r="AQ2572">
        <v>113.355</v>
      </c>
      <c r="AR2572">
        <v>90.025300000000001</v>
      </c>
      <c r="AS2572">
        <v>67.4251</v>
      </c>
      <c r="AT2572">
        <v>49.409399999999998</v>
      </c>
      <c r="AU2572">
        <v>36.4191</v>
      </c>
      <c r="AV2572">
        <v>27.064299999999999</v>
      </c>
      <c r="AW2572">
        <v>19.894300000000001</v>
      </c>
      <c r="AX2572">
        <v>14.129899999999999</v>
      </c>
      <c r="AY2572">
        <v>9.5414499999999993</v>
      </c>
      <c r="AZ2572">
        <v>6.0831600000000003</v>
      </c>
      <c r="BA2572">
        <v>3.6604700000000001</v>
      </c>
      <c r="BB2572">
        <v>2.0854400000000002</v>
      </c>
      <c r="BC2572">
        <v>1.1294200000000001</v>
      </c>
      <c r="BD2572">
        <v>0.583229</v>
      </c>
      <c r="BE2572">
        <v>0.52475700000000003</v>
      </c>
    </row>
    <row r="2573" spans="1:57" x14ac:dyDescent="0.3">
      <c r="A2573">
        <v>1</v>
      </c>
      <c r="B2573">
        <v>1</v>
      </c>
      <c r="C2573">
        <v>1</v>
      </c>
      <c r="D2573">
        <v>1</v>
      </c>
      <c r="E2573">
        <v>1</v>
      </c>
      <c r="F2573">
        <v>1</v>
      </c>
      <c r="G2573">
        <v>1996</v>
      </c>
      <c r="H2573">
        <v>1</v>
      </c>
      <c r="I2573">
        <v>1996.5</v>
      </c>
      <c r="J2573" t="s">
        <v>1259</v>
      </c>
      <c r="K2573" t="s">
        <v>574</v>
      </c>
      <c r="L2573">
        <v>691.25400000000002</v>
      </c>
      <c r="M2573">
        <v>795.27800000000002</v>
      </c>
      <c r="N2573">
        <v>1426.12</v>
      </c>
      <c r="O2573">
        <v>3155.81</v>
      </c>
      <c r="P2573">
        <v>6395.11</v>
      </c>
      <c r="Q2573">
        <v>9299.19</v>
      </c>
      <c r="R2573">
        <v>9391.26</v>
      </c>
      <c r="S2573">
        <v>7428.29</v>
      </c>
      <c r="T2573">
        <v>5973.3</v>
      </c>
      <c r="U2573">
        <v>5272.97</v>
      </c>
      <c r="V2573">
        <v>4226.37</v>
      </c>
      <c r="W2573">
        <v>3002.48</v>
      </c>
      <c r="X2573">
        <v>2331</v>
      </c>
      <c r="Y2573">
        <v>2241.11</v>
      </c>
      <c r="Z2573">
        <v>2328.27</v>
      </c>
      <c r="AA2573">
        <v>2260.69</v>
      </c>
      <c r="AB2573">
        <v>1992.82</v>
      </c>
      <c r="AC2573">
        <v>1741.66</v>
      </c>
      <c r="AD2573">
        <v>1744.12</v>
      </c>
      <c r="AE2573">
        <v>2053.4899999999998</v>
      </c>
      <c r="AF2573">
        <v>2466.46</v>
      </c>
      <c r="AG2573">
        <v>2628.16</v>
      </c>
      <c r="AH2573">
        <v>2334.59</v>
      </c>
      <c r="AI2573">
        <v>1718.63</v>
      </c>
      <c r="AJ2573">
        <v>1081.6199999999999</v>
      </c>
      <c r="AK2573">
        <v>617.90499999999997</v>
      </c>
      <c r="AL2573">
        <v>346.30799999999999</v>
      </c>
      <c r="AM2573">
        <v>207.80099999999999</v>
      </c>
      <c r="AN2573">
        <v>146.06399999999999</v>
      </c>
      <c r="AO2573">
        <v>122.697</v>
      </c>
      <c r="AP2573">
        <v>111.926</v>
      </c>
      <c r="AQ2573">
        <v>99.581999999999994</v>
      </c>
      <c r="AR2573">
        <v>82.401499999999999</v>
      </c>
      <c r="AS2573">
        <v>63.4863</v>
      </c>
      <c r="AT2573">
        <v>46.744399999999999</v>
      </c>
      <c r="AU2573">
        <v>33.923999999999999</v>
      </c>
      <c r="AV2573">
        <v>24.677099999999999</v>
      </c>
      <c r="AW2573">
        <v>17.891200000000001</v>
      </c>
      <c r="AX2573">
        <v>12.681699999999999</v>
      </c>
      <c r="AY2573">
        <v>8.6241599999999998</v>
      </c>
      <c r="AZ2573">
        <v>5.5624500000000001</v>
      </c>
      <c r="BA2573">
        <v>3.3888600000000002</v>
      </c>
      <c r="BB2573">
        <v>1.95167</v>
      </c>
      <c r="BC2573">
        <v>1.0655699999999999</v>
      </c>
      <c r="BD2573">
        <v>0.55319300000000005</v>
      </c>
      <c r="BE2573">
        <v>0.49984499999999998</v>
      </c>
    </row>
    <row r="2574" spans="1:57" x14ac:dyDescent="0.3">
      <c r="A2574">
        <v>1</v>
      </c>
      <c r="B2574">
        <v>1</v>
      </c>
      <c r="C2574">
        <v>1</v>
      </c>
      <c r="D2574">
        <v>1</v>
      </c>
      <c r="E2574">
        <v>1</v>
      </c>
      <c r="F2574">
        <v>1</v>
      </c>
      <c r="G2574">
        <v>1997</v>
      </c>
      <c r="H2574">
        <v>1</v>
      </c>
      <c r="I2574">
        <v>1997</v>
      </c>
      <c r="J2574" t="s">
        <v>1258</v>
      </c>
      <c r="K2574" t="s">
        <v>574</v>
      </c>
      <c r="L2574">
        <v>42118</v>
      </c>
      <c r="M2574">
        <v>9231.52</v>
      </c>
      <c r="N2574">
        <v>4213.3900000000003</v>
      </c>
      <c r="O2574">
        <v>1756.12</v>
      </c>
      <c r="P2574">
        <v>1485.03</v>
      </c>
      <c r="Q2574">
        <v>2921.43</v>
      </c>
      <c r="R2574">
        <v>5855.32</v>
      </c>
      <c r="S2574">
        <v>8522.4599999999991</v>
      </c>
      <c r="T2574">
        <v>8800.66</v>
      </c>
      <c r="U2574">
        <v>7234.95</v>
      </c>
      <c r="V2574">
        <v>5688.01</v>
      </c>
      <c r="W2574">
        <v>4474.26</v>
      </c>
      <c r="X2574">
        <v>3275.69</v>
      </c>
      <c r="Y2574">
        <v>2401.8200000000002</v>
      </c>
      <c r="Z2574">
        <v>2083</v>
      </c>
      <c r="AA2574">
        <v>2069.41</v>
      </c>
      <c r="AB2574">
        <v>2020.32</v>
      </c>
      <c r="AC2574">
        <v>1819.84</v>
      </c>
      <c r="AD2574">
        <v>1605.13</v>
      </c>
      <c r="AE2574">
        <v>1575.3</v>
      </c>
      <c r="AF2574">
        <v>1780.64</v>
      </c>
      <c r="AG2574">
        <v>2053.7399999999998</v>
      </c>
      <c r="AH2574">
        <v>2123.9299999999998</v>
      </c>
      <c r="AI2574">
        <v>1852.6</v>
      </c>
      <c r="AJ2574">
        <v>1351.08</v>
      </c>
      <c r="AK2574">
        <v>845.68600000000004</v>
      </c>
      <c r="AL2574">
        <v>480.16500000000002</v>
      </c>
      <c r="AM2574">
        <v>268.22500000000002</v>
      </c>
      <c r="AN2574">
        <v>162.96899999999999</v>
      </c>
      <c r="AO2574">
        <v>117.059</v>
      </c>
      <c r="AP2574">
        <v>98.054500000000004</v>
      </c>
      <c r="AQ2574">
        <v>86.474100000000007</v>
      </c>
      <c r="AR2574">
        <v>73.598399999999998</v>
      </c>
      <c r="AS2574">
        <v>58.569099999999999</v>
      </c>
      <c r="AT2574">
        <v>43.9056</v>
      </c>
      <c r="AU2574">
        <v>31.7896</v>
      </c>
      <c r="AV2574">
        <v>22.759699999999999</v>
      </c>
      <c r="AW2574">
        <v>16.232500000000002</v>
      </c>
      <c r="AX2574">
        <v>11.415100000000001</v>
      </c>
      <c r="AY2574">
        <v>7.7770200000000003</v>
      </c>
      <c r="AZ2574">
        <v>5.0586000000000002</v>
      </c>
      <c r="BA2574">
        <v>3.1166</v>
      </c>
      <c r="BB2574">
        <v>1.81467</v>
      </c>
      <c r="BC2574">
        <v>0.99968900000000005</v>
      </c>
      <c r="BD2574">
        <v>0.52222500000000005</v>
      </c>
      <c r="BE2574">
        <v>0.473858</v>
      </c>
    </row>
    <row r="2575" spans="1:57" x14ac:dyDescent="0.3">
      <c r="A2575">
        <v>1</v>
      </c>
      <c r="B2575">
        <v>1</v>
      </c>
      <c r="C2575">
        <v>1</v>
      </c>
      <c r="D2575">
        <v>1</v>
      </c>
      <c r="E2575">
        <v>1</v>
      </c>
      <c r="F2575">
        <v>1</v>
      </c>
      <c r="G2575">
        <v>1997</v>
      </c>
      <c r="H2575">
        <v>1</v>
      </c>
      <c r="I2575">
        <v>1997.5</v>
      </c>
      <c r="J2575" t="s">
        <v>1259</v>
      </c>
      <c r="K2575" t="s">
        <v>574</v>
      </c>
      <c r="L2575">
        <v>12956.7</v>
      </c>
      <c r="M2575">
        <v>12510.9</v>
      </c>
      <c r="N2575">
        <v>12326.4</v>
      </c>
      <c r="O2575">
        <v>7982.74</v>
      </c>
      <c r="P2575">
        <v>3632.07</v>
      </c>
      <c r="Q2575">
        <v>1692.61</v>
      </c>
      <c r="R2575">
        <v>1911.84</v>
      </c>
      <c r="S2575">
        <v>3760.76</v>
      </c>
      <c r="T2575">
        <v>6381.48</v>
      </c>
      <c r="U2575">
        <v>7902.04</v>
      </c>
      <c r="V2575">
        <v>7368.46</v>
      </c>
      <c r="W2575">
        <v>5889.95</v>
      </c>
      <c r="X2575">
        <v>4556.38</v>
      </c>
      <c r="Y2575">
        <v>3402.33</v>
      </c>
      <c r="Z2575">
        <v>2468.1</v>
      </c>
      <c r="AA2575">
        <v>1976.15</v>
      </c>
      <c r="AB2575">
        <v>1840.19</v>
      </c>
      <c r="AC2575">
        <v>1771.69</v>
      </c>
      <c r="AD2575">
        <v>1616.11</v>
      </c>
      <c r="AE2575">
        <v>1444</v>
      </c>
      <c r="AF2575">
        <v>1405.28</v>
      </c>
      <c r="AG2575">
        <v>1537.61</v>
      </c>
      <c r="AH2575">
        <v>1704.2</v>
      </c>
      <c r="AI2575">
        <v>1703.27</v>
      </c>
      <c r="AJ2575">
        <v>1449.5</v>
      </c>
      <c r="AK2575">
        <v>1040.56</v>
      </c>
      <c r="AL2575">
        <v>645.22299999999996</v>
      </c>
      <c r="AM2575">
        <v>364.64499999999998</v>
      </c>
      <c r="AN2575">
        <v>204.62200000000001</v>
      </c>
      <c r="AO2575">
        <v>126.83</v>
      </c>
      <c r="AP2575">
        <v>92.832700000000003</v>
      </c>
      <c r="AQ2575">
        <v>76.984899999999996</v>
      </c>
      <c r="AR2575">
        <v>65.504499999999993</v>
      </c>
      <c r="AS2575">
        <v>53.448700000000002</v>
      </c>
      <c r="AT2575">
        <v>41.040700000000001</v>
      </c>
      <c r="AU2575">
        <v>29.9971</v>
      </c>
      <c r="AV2575">
        <v>21.334499999999998</v>
      </c>
      <c r="AW2575">
        <v>14.999700000000001</v>
      </c>
      <c r="AX2575">
        <v>10.4282</v>
      </c>
      <c r="AY2575">
        <v>7.0820600000000002</v>
      </c>
      <c r="AZ2575">
        <v>4.6278800000000002</v>
      </c>
      <c r="BA2575">
        <v>2.87792</v>
      </c>
      <c r="BB2575">
        <v>1.69394</v>
      </c>
      <c r="BC2575">
        <v>0.94262299999999999</v>
      </c>
      <c r="BD2575">
        <v>0.49641200000000002</v>
      </c>
      <c r="BE2575">
        <v>0.454098</v>
      </c>
    </row>
    <row r="2576" spans="1:57" x14ac:dyDescent="0.3">
      <c r="A2576">
        <v>1</v>
      </c>
      <c r="B2576">
        <v>1</v>
      </c>
      <c r="C2576">
        <v>1</v>
      </c>
      <c r="D2576">
        <v>1</v>
      </c>
      <c r="E2576">
        <v>1</v>
      </c>
      <c r="F2576">
        <v>1</v>
      </c>
      <c r="G2576">
        <v>1998</v>
      </c>
      <c r="H2576">
        <v>1</v>
      </c>
      <c r="I2576">
        <v>1998</v>
      </c>
      <c r="J2576" t="s">
        <v>1258</v>
      </c>
      <c r="K2576" t="s">
        <v>574</v>
      </c>
      <c r="L2576">
        <v>14841.4</v>
      </c>
      <c r="M2576">
        <v>6227.37</v>
      </c>
      <c r="N2576">
        <v>8752.48</v>
      </c>
      <c r="O2576">
        <v>11522.2</v>
      </c>
      <c r="P2576">
        <v>10887.4</v>
      </c>
      <c r="Q2576">
        <v>6917.62</v>
      </c>
      <c r="R2576">
        <v>3198.01</v>
      </c>
      <c r="S2576">
        <v>1833.74</v>
      </c>
      <c r="T2576">
        <v>2593.9499999999998</v>
      </c>
      <c r="U2576">
        <v>4623.18</v>
      </c>
      <c r="V2576">
        <v>6546.14</v>
      </c>
      <c r="W2576">
        <v>6967.81</v>
      </c>
      <c r="X2576">
        <v>5972.05</v>
      </c>
      <c r="Y2576">
        <v>4628.45</v>
      </c>
      <c r="Z2576">
        <v>3452.93</v>
      </c>
      <c r="AA2576">
        <v>2505.89</v>
      </c>
      <c r="AB2576">
        <v>1913.42</v>
      </c>
      <c r="AC2576">
        <v>1668.66</v>
      </c>
      <c r="AD2576">
        <v>1560.08</v>
      </c>
      <c r="AE2576">
        <v>1426.21</v>
      </c>
      <c r="AF2576">
        <v>1288.08</v>
      </c>
      <c r="AG2576">
        <v>1247.83</v>
      </c>
      <c r="AH2576">
        <v>1325.76</v>
      </c>
      <c r="AI2576">
        <v>1410.54</v>
      </c>
      <c r="AJ2576">
        <v>1356.7</v>
      </c>
      <c r="AK2576">
        <v>1119.99</v>
      </c>
      <c r="AL2576">
        <v>786.80899999999997</v>
      </c>
      <c r="AM2576">
        <v>481.375</v>
      </c>
      <c r="AN2576">
        <v>270.89299999999997</v>
      </c>
      <c r="AO2576">
        <v>153.5</v>
      </c>
      <c r="AP2576">
        <v>97.321899999999999</v>
      </c>
      <c r="AQ2576">
        <v>72.118399999999994</v>
      </c>
      <c r="AR2576">
        <v>58.781999999999996</v>
      </c>
      <c r="AS2576">
        <v>48.188800000000001</v>
      </c>
      <c r="AT2576">
        <v>37.781500000000001</v>
      </c>
      <c r="AU2576">
        <v>28.0703</v>
      </c>
      <c r="AV2576">
        <v>20.024000000000001</v>
      </c>
      <c r="AW2576">
        <v>13.958500000000001</v>
      </c>
      <c r="AX2576">
        <v>9.5918200000000002</v>
      </c>
      <c r="AY2576">
        <v>6.4684499999999998</v>
      </c>
      <c r="AZ2576">
        <v>4.2282200000000003</v>
      </c>
      <c r="BA2576">
        <v>2.6457999999999999</v>
      </c>
      <c r="BB2576">
        <v>1.5718099999999999</v>
      </c>
      <c r="BC2576">
        <v>0.883189</v>
      </c>
      <c r="BD2576">
        <v>0.469024</v>
      </c>
      <c r="BE2576">
        <v>0.432643</v>
      </c>
    </row>
    <row r="2577" spans="1:57" x14ac:dyDescent="0.3">
      <c r="A2577">
        <v>1</v>
      </c>
      <c r="B2577">
        <v>1</v>
      </c>
      <c r="C2577">
        <v>1</v>
      </c>
      <c r="D2577">
        <v>1</v>
      </c>
      <c r="E2577">
        <v>1</v>
      </c>
      <c r="F2577">
        <v>1</v>
      </c>
      <c r="G2577">
        <v>1998</v>
      </c>
      <c r="H2577">
        <v>1</v>
      </c>
      <c r="I2577">
        <v>1998.5</v>
      </c>
      <c r="J2577" t="s">
        <v>1259</v>
      </c>
      <c r="K2577" t="s">
        <v>574</v>
      </c>
      <c r="L2577">
        <v>4249.96</v>
      </c>
      <c r="M2577">
        <v>4242.46</v>
      </c>
      <c r="N2577">
        <v>4877.03</v>
      </c>
      <c r="O2577">
        <v>5576.68</v>
      </c>
      <c r="P2577">
        <v>7876.95</v>
      </c>
      <c r="Q2577">
        <v>10271.700000000001</v>
      </c>
      <c r="R2577">
        <v>9581.5499999999993</v>
      </c>
      <c r="S2577">
        <v>6077.35</v>
      </c>
      <c r="T2577">
        <v>3013.41</v>
      </c>
      <c r="U2577">
        <v>2232.4</v>
      </c>
      <c r="V2577">
        <v>3365.94</v>
      </c>
      <c r="W2577">
        <v>5147.92</v>
      </c>
      <c r="X2577">
        <v>6132.78</v>
      </c>
      <c r="Y2577">
        <v>5735.93</v>
      </c>
      <c r="Z2577">
        <v>4584.8100000000004</v>
      </c>
      <c r="AA2577">
        <v>3412.13</v>
      </c>
      <c r="AB2577">
        <v>2464.83</v>
      </c>
      <c r="AC2577">
        <v>1829.18</v>
      </c>
      <c r="AD2577">
        <v>1509.76</v>
      </c>
      <c r="AE2577">
        <v>1360.3</v>
      </c>
      <c r="AF2577">
        <v>1236.6600000000001</v>
      </c>
      <c r="AG2577">
        <v>1127.19</v>
      </c>
      <c r="AH2577">
        <v>1091.08</v>
      </c>
      <c r="AI2577">
        <v>1130.25</v>
      </c>
      <c r="AJ2577">
        <v>1155.1099999999999</v>
      </c>
      <c r="AK2577">
        <v>1066.6400000000001</v>
      </c>
      <c r="AL2577">
        <v>850.83399999999995</v>
      </c>
      <c r="AM2577">
        <v>582.67399999999998</v>
      </c>
      <c r="AN2577">
        <v>351.06400000000002</v>
      </c>
      <c r="AO2577">
        <v>197.16399999999999</v>
      </c>
      <c r="AP2577">
        <v>113.419</v>
      </c>
      <c r="AQ2577">
        <v>73.592299999999994</v>
      </c>
      <c r="AR2577">
        <v>54.816099999999999</v>
      </c>
      <c r="AS2577">
        <v>43.665599999999998</v>
      </c>
      <c r="AT2577">
        <v>34.475000000000001</v>
      </c>
      <c r="AU2577">
        <v>26.0305</v>
      </c>
      <c r="AV2577">
        <v>18.751000000000001</v>
      </c>
      <c r="AW2577">
        <v>13.0526</v>
      </c>
      <c r="AX2577">
        <v>8.89161</v>
      </c>
      <c r="AY2577">
        <v>5.9451499999999999</v>
      </c>
      <c r="AZ2577">
        <v>3.87358</v>
      </c>
      <c r="BA2577">
        <v>2.4311400000000001</v>
      </c>
      <c r="BB2577">
        <v>1.4550099999999999</v>
      </c>
      <c r="BC2577">
        <v>0.82521</v>
      </c>
      <c r="BD2577">
        <v>0.44228400000000001</v>
      </c>
      <c r="BE2577">
        <v>0.41278300000000001</v>
      </c>
    </row>
    <row r="2578" spans="1:57" x14ac:dyDescent="0.3">
      <c r="A2578">
        <v>1</v>
      </c>
      <c r="B2578">
        <v>1</v>
      </c>
      <c r="C2578">
        <v>1</v>
      </c>
      <c r="D2578">
        <v>1</v>
      </c>
      <c r="E2578">
        <v>1</v>
      </c>
      <c r="F2578">
        <v>1</v>
      </c>
      <c r="G2578">
        <v>1999</v>
      </c>
      <c r="H2578">
        <v>1</v>
      </c>
      <c r="I2578">
        <v>1999</v>
      </c>
      <c r="J2578" t="s">
        <v>1258</v>
      </c>
      <c r="K2578" t="s">
        <v>574</v>
      </c>
      <c r="L2578">
        <v>41093.5</v>
      </c>
      <c r="M2578">
        <v>9842.85</v>
      </c>
      <c r="N2578">
        <v>6156.25</v>
      </c>
      <c r="O2578">
        <v>4805.6899999999996</v>
      </c>
      <c r="P2578">
        <v>4513.4799999999996</v>
      </c>
      <c r="Q2578">
        <v>5017.01</v>
      </c>
      <c r="R2578">
        <v>7093.22</v>
      </c>
      <c r="S2578">
        <v>9167.08</v>
      </c>
      <c r="T2578">
        <v>8471.7099999999991</v>
      </c>
      <c r="U2578">
        <v>5451.13</v>
      </c>
      <c r="V2578">
        <v>3073</v>
      </c>
      <c r="W2578">
        <v>2850.34</v>
      </c>
      <c r="X2578">
        <v>4063.66</v>
      </c>
      <c r="Y2578">
        <v>5204.41</v>
      </c>
      <c r="Z2578">
        <v>5280.39</v>
      </c>
      <c r="AA2578">
        <v>4430.6099999999997</v>
      </c>
      <c r="AB2578">
        <v>3330.05</v>
      </c>
      <c r="AC2578">
        <v>2390.7199999999998</v>
      </c>
      <c r="AD2578">
        <v>1738.39</v>
      </c>
      <c r="AE2578">
        <v>1374.79</v>
      </c>
      <c r="AF2578">
        <v>1192.46</v>
      </c>
      <c r="AG2578">
        <v>1071.01</v>
      </c>
      <c r="AH2578">
        <v>980.44600000000003</v>
      </c>
      <c r="AI2578">
        <v>945.93200000000002</v>
      </c>
      <c r="AJ2578">
        <v>954.44</v>
      </c>
      <c r="AK2578">
        <v>935.62199999999996</v>
      </c>
      <c r="AL2578">
        <v>827.245</v>
      </c>
      <c r="AM2578">
        <v>635.49900000000002</v>
      </c>
      <c r="AN2578">
        <v>423.00400000000002</v>
      </c>
      <c r="AO2578">
        <v>250.751</v>
      </c>
      <c r="AP2578">
        <v>140.88399999999999</v>
      </c>
      <c r="AQ2578">
        <v>82.531800000000004</v>
      </c>
      <c r="AR2578">
        <v>54.628</v>
      </c>
      <c r="AS2578">
        <v>40.579599999999999</v>
      </c>
      <c r="AT2578">
        <v>31.4556</v>
      </c>
      <c r="AU2578">
        <v>23.926600000000001</v>
      </c>
      <c r="AV2578">
        <v>17.435500000000001</v>
      </c>
      <c r="AW2578">
        <v>12.1935</v>
      </c>
      <c r="AX2578">
        <v>8.2745499999999996</v>
      </c>
      <c r="AY2578">
        <v>5.4905499999999998</v>
      </c>
      <c r="AZ2578">
        <v>3.5576400000000001</v>
      </c>
      <c r="BA2578">
        <v>2.2320000000000002</v>
      </c>
      <c r="BB2578">
        <v>1.3419000000000001</v>
      </c>
      <c r="BC2578">
        <v>0.76680400000000004</v>
      </c>
      <c r="BD2578">
        <v>0.414439</v>
      </c>
      <c r="BE2578">
        <v>0.39120899999999997</v>
      </c>
    </row>
    <row r="2579" spans="1:57" x14ac:dyDescent="0.3">
      <c r="A2579">
        <v>1</v>
      </c>
      <c r="B2579">
        <v>1</v>
      </c>
      <c r="C2579">
        <v>1</v>
      </c>
      <c r="D2579">
        <v>1</v>
      </c>
      <c r="E2579">
        <v>1</v>
      </c>
      <c r="F2579">
        <v>1</v>
      </c>
      <c r="G2579">
        <v>1999</v>
      </c>
      <c r="H2579">
        <v>1</v>
      </c>
      <c r="I2579">
        <v>1999.5</v>
      </c>
      <c r="J2579" t="s">
        <v>1259</v>
      </c>
      <c r="K2579" t="s">
        <v>574</v>
      </c>
      <c r="L2579">
        <v>12552.8</v>
      </c>
      <c r="M2579">
        <v>12159.9</v>
      </c>
      <c r="N2579">
        <v>12176.5</v>
      </c>
      <c r="O2579">
        <v>8566.09</v>
      </c>
      <c r="P2579">
        <v>5407.53</v>
      </c>
      <c r="Q2579">
        <v>4433.75</v>
      </c>
      <c r="R2579">
        <v>4623.95</v>
      </c>
      <c r="S2579">
        <v>5657.38</v>
      </c>
      <c r="T2579">
        <v>7426.46</v>
      </c>
      <c r="U2579">
        <v>8108.97</v>
      </c>
      <c r="V2579">
        <v>6423.31</v>
      </c>
      <c r="W2579">
        <v>3929.17</v>
      </c>
      <c r="X2579">
        <v>2793.32</v>
      </c>
      <c r="Y2579">
        <v>3301.09</v>
      </c>
      <c r="Z2579">
        <v>4292</v>
      </c>
      <c r="AA2579">
        <v>4629.93</v>
      </c>
      <c r="AB2579">
        <v>4082.73</v>
      </c>
      <c r="AC2579">
        <v>3128.73</v>
      </c>
      <c r="AD2579">
        <v>2238.08</v>
      </c>
      <c r="AE2579">
        <v>1599.45</v>
      </c>
      <c r="AF2579">
        <v>1223.6099999999999</v>
      </c>
      <c r="AG2579">
        <v>1026.05</v>
      </c>
      <c r="AH2579">
        <v>908.81799999999998</v>
      </c>
      <c r="AI2579">
        <v>833.40499999999997</v>
      </c>
      <c r="AJ2579">
        <v>799.97400000000005</v>
      </c>
      <c r="AK2579">
        <v>785.69399999999996</v>
      </c>
      <c r="AL2579">
        <v>738.28599999999994</v>
      </c>
      <c r="AM2579">
        <v>624.10699999999997</v>
      </c>
      <c r="AN2579">
        <v>460.86900000000003</v>
      </c>
      <c r="AO2579">
        <v>297.81200000000001</v>
      </c>
      <c r="AP2579">
        <v>173.86199999999999</v>
      </c>
      <c r="AQ2579">
        <v>98.066500000000005</v>
      </c>
      <c r="AR2579">
        <v>58.606299999999997</v>
      </c>
      <c r="AS2579">
        <v>39.368499999999997</v>
      </c>
      <c r="AT2579">
        <v>28.9573</v>
      </c>
      <c r="AU2579">
        <v>21.780999999999999</v>
      </c>
      <c r="AV2579">
        <v>15.9758</v>
      </c>
      <c r="AW2579">
        <v>11.2554</v>
      </c>
      <c r="AX2579">
        <v>7.6460800000000004</v>
      </c>
      <c r="AY2579">
        <v>5.0499000000000001</v>
      </c>
      <c r="AZ2579">
        <v>3.2532999999999999</v>
      </c>
      <c r="BA2579">
        <v>2.03572</v>
      </c>
      <c r="BB2579">
        <v>1.22641</v>
      </c>
      <c r="BC2579">
        <v>0.70495300000000005</v>
      </c>
      <c r="BD2579">
        <v>0.38405</v>
      </c>
      <c r="BE2579">
        <v>0.36744700000000002</v>
      </c>
    </row>
    <row r="2580" spans="1:57" x14ac:dyDescent="0.3">
      <c r="A2580">
        <v>1</v>
      </c>
      <c r="B2580">
        <v>1</v>
      </c>
      <c r="C2580">
        <v>1</v>
      </c>
      <c r="D2580">
        <v>1</v>
      </c>
      <c r="E2580">
        <v>1</v>
      </c>
      <c r="F2580">
        <v>1</v>
      </c>
      <c r="G2580">
        <v>2000</v>
      </c>
      <c r="H2580">
        <v>1</v>
      </c>
      <c r="I2580">
        <v>2000</v>
      </c>
      <c r="J2580" t="s">
        <v>1258</v>
      </c>
      <c r="K2580" t="s">
        <v>574</v>
      </c>
      <c r="L2580">
        <v>21612.1</v>
      </c>
      <c r="M2580">
        <v>7590.5</v>
      </c>
      <c r="N2580">
        <v>9136.2199999999993</v>
      </c>
      <c r="O2580">
        <v>11378.9</v>
      </c>
      <c r="P2580">
        <v>10800.4</v>
      </c>
      <c r="Q2580">
        <v>7476.78</v>
      </c>
      <c r="R2580">
        <v>4825.2700000000004</v>
      </c>
      <c r="S2580">
        <v>4314.3100000000004</v>
      </c>
      <c r="T2580">
        <v>5043.45</v>
      </c>
      <c r="U2580">
        <v>6302.77</v>
      </c>
      <c r="V2580">
        <v>7259.96</v>
      </c>
      <c r="W2580">
        <v>6626.53</v>
      </c>
      <c r="X2580">
        <v>4629.47</v>
      </c>
      <c r="Y2580">
        <v>3056.24</v>
      </c>
      <c r="Z2580">
        <v>2908.16</v>
      </c>
      <c r="AA2580">
        <v>3582.33</v>
      </c>
      <c r="AB2580">
        <v>3993</v>
      </c>
      <c r="AC2580">
        <v>3671</v>
      </c>
      <c r="AD2580">
        <v>2880.59</v>
      </c>
      <c r="AE2580">
        <v>2063.6999999999998</v>
      </c>
      <c r="AF2580">
        <v>1454.05</v>
      </c>
      <c r="AG2580">
        <v>1082.8800000000001</v>
      </c>
      <c r="AH2580">
        <v>882.072</v>
      </c>
      <c r="AI2580">
        <v>769.80799999999999</v>
      </c>
      <c r="AJ2580">
        <v>703.83699999999999</v>
      </c>
      <c r="AK2580">
        <v>668.33799999999997</v>
      </c>
      <c r="AL2580">
        <v>636.48699999999997</v>
      </c>
      <c r="AM2580">
        <v>572.09799999999996</v>
      </c>
      <c r="AN2580">
        <v>461.65699999999998</v>
      </c>
      <c r="AO2580">
        <v>327.298</v>
      </c>
      <c r="AP2580">
        <v>205.303</v>
      </c>
      <c r="AQ2580">
        <v>118.271</v>
      </c>
      <c r="AR2580">
        <v>67.174800000000005</v>
      </c>
      <c r="AS2580">
        <v>40.9131</v>
      </c>
      <c r="AT2580">
        <v>27.697600000000001</v>
      </c>
      <c r="AU2580">
        <v>20.046500000000002</v>
      </c>
      <c r="AV2580">
        <v>14.606400000000001</v>
      </c>
      <c r="AW2580">
        <v>10.341900000000001</v>
      </c>
      <c r="AX2580">
        <v>7.05328</v>
      </c>
      <c r="AY2580">
        <v>4.6527599999999998</v>
      </c>
      <c r="AZ2580">
        <v>2.9839000000000002</v>
      </c>
      <c r="BA2580">
        <v>1.8598699999999999</v>
      </c>
      <c r="BB2580">
        <v>1.1198900000000001</v>
      </c>
      <c r="BC2580">
        <v>0.64586699999999997</v>
      </c>
      <c r="BD2580">
        <v>0.35398299999999999</v>
      </c>
      <c r="BE2580">
        <v>0.342696</v>
      </c>
    </row>
    <row r="2581" spans="1:57" x14ac:dyDescent="0.3">
      <c r="A2581">
        <v>1</v>
      </c>
      <c r="B2581">
        <v>1</v>
      </c>
      <c r="C2581">
        <v>1</v>
      </c>
      <c r="D2581">
        <v>1</v>
      </c>
      <c r="E2581">
        <v>1</v>
      </c>
      <c r="F2581">
        <v>1</v>
      </c>
      <c r="G2581">
        <v>2000</v>
      </c>
      <c r="H2581">
        <v>1</v>
      </c>
      <c r="I2581">
        <v>2000.5</v>
      </c>
      <c r="J2581" t="s">
        <v>1259</v>
      </c>
      <c r="K2581" t="s">
        <v>574</v>
      </c>
      <c r="L2581">
        <v>6345.66</v>
      </c>
      <c r="M2581">
        <v>6260.42</v>
      </c>
      <c r="N2581">
        <v>6836.89</v>
      </c>
      <c r="O2581">
        <v>6748.08</v>
      </c>
      <c r="P2581">
        <v>8198.69</v>
      </c>
      <c r="Q2581">
        <v>10190.200000000001</v>
      </c>
      <c r="R2581">
        <v>9690.2900000000009</v>
      </c>
      <c r="S2581">
        <v>6930.43</v>
      </c>
      <c r="T2581">
        <v>4799.1400000000003</v>
      </c>
      <c r="U2581">
        <v>4468.95</v>
      </c>
      <c r="V2581">
        <v>5250.05</v>
      </c>
      <c r="W2581">
        <v>6200.09</v>
      </c>
      <c r="X2581">
        <v>6219.63</v>
      </c>
      <c r="Y2581">
        <v>4901.53</v>
      </c>
      <c r="Z2581">
        <v>3334.66</v>
      </c>
      <c r="AA2581">
        <v>2729.93</v>
      </c>
      <c r="AB2581">
        <v>3029.93</v>
      </c>
      <c r="AC2581">
        <v>3372.62</v>
      </c>
      <c r="AD2581">
        <v>3187.92</v>
      </c>
      <c r="AE2581">
        <v>2557.96</v>
      </c>
      <c r="AF2581">
        <v>1844.2</v>
      </c>
      <c r="AG2581">
        <v>1289.02</v>
      </c>
      <c r="AH2581">
        <v>942.79100000000005</v>
      </c>
      <c r="AI2581">
        <v>752.73199999999997</v>
      </c>
      <c r="AJ2581">
        <v>649.81399999999996</v>
      </c>
      <c r="AK2581">
        <v>591.34</v>
      </c>
      <c r="AL2581">
        <v>553.16700000000003</v>
      </c>
      <c r="AM2581">
        <v>509.33</v>
      </c>
      <c r="AN2581">
        <v>437.35199999999998</v>
      </c>
      <c r="AO2581">
        <v>336.69200000000001</v>
      </c>
      <c r="AP2581">
        <v>229.179</v>
      </c>
      <c r="AQ2581">
        <v>139.73500000000001</v>
      </c>
      <c r="AR2581">
        <v>79.679199999999994</v>
      </c>
      <c r="AS2581">
        <v>45.681899999999999</v>
      </c>
      <c r="AT2581">
        <v>28.267399999999999</v>
      </c>
      <c r="AU2581">
        <v>19.143899999999999</v>
      </c>
      <c r="AV2581">
        <v>13.5661</v>
      </c>
      <c r="AW2581">
        <v>9.5669400000000007</v>
      </c>
      <c r="AX2581">
        <v>6.5456099999999999</v>
      </c>
      <c r="AY2581">
        <v>4.3239799999999997</v>
      </c>
      <c r="AZ2581">
        <v>2.7668699999999999</v>
      </c>
      <c r="BA2581">
        <v>1.71848</v>
      </c>
      <c r="BB2581">
        <v>1.0328999999999999</v>
      </c>
      <c r="BC2581">
        <v>0.59662300000000001</v>
      </c>
      <c r="BD2581">
        <v>0.32854800000000001</v>
      </c>
      <c r="BE2581">
        <v>0.32206200000000001</v>
      </c>
    </row>
    <row r="2582" spans="1:57" x14ac:dyDescent="0.3">
      <c r="A2582">
        <v>1</v>
      </c>
      <c r="B2582">
        <v>1</v>
      </c>
      <c r="C2582">
        <v>1</v>
      </c>
      <c r="D2582">
        <v>1</v>
      </c>
      <c r="E2582">
        <v>1</v>
      </c>
      <c r="F2582">
        <v>1</v>
      </c>
      <c r="G2582">
        <v>2001</v>
      </c>
      <c r="H2582">
        <v>1</v>
      </c>
      <c r="I2582">
        <v>2001</v>
      </c>
      <c r="J2582" t="s">
        <v>1258</v>
      </c>
      <c r="K2582" t="s">
        <v>574</v>
      </c>
      <c r="L2582">
        <v>22427.8</v>
      </c>
      <c r="M2582">
        <v>6312.21</v>
      </c>
      <c r="N2582">
        <v>5665.09</v>
      </c>
      <c r="O2582">
        <v>6145.13</v>
      </c>
      <c r="P2582">
        <v>6151.39</v>
      </c>
      <c r="Q2582">
        <v>6016.93</v>
      </c>
      <c r="R2582">
        <v>7381.77</v>
      </c>
      <c r="S2582">
        <v>9198.9699999999993</v>
      </c>
      <c r="T2582">
        <v>8843.01</v>
      </c>
      <c r="U2582">
        <v>6590.13</v>
      </c>
      <c r="V2582">
        <v>4879.91</v>
      </c>
      <c r="W2582">
        <v>4699.54</v>
      </c>
      <c r="X2582">
        <v>5328</v>
      </c>
      <c r="Y2582">
        <v>5604.63</v>
      </c>
      <c r="Z2582">
        <v>4828.8999999999996</v>
      </c>
      <c r="AA2582">
        <v>3497.88</v>
      </c>
      <c r="AB2582">
        <v>2677.86</v>
      </c>
      <c r="AC2582">
        <v>2659.67</v>
      </c>
      <c r="AD2582">
        <v>2865.55</v>
      </c>
      <c r="AE2582">
        <v>2735.92</v>
      </c>
      <c r="AF2582">
        <v>2229.48</v>
      </c>
      <c r="AG2582">
        <v>1617.59</v>
      </c>
      <c r="AH2582">
        <v>1124.67</v>
      </c>
      <c r="AI2582">
        <v>811.37699999999995</v>
      </c>
      <c r="AJ2582">
        <v>637.96500000000003</v>
      </c>
      <c r="AK2582">
        <v>545.20899999999995</v>
      </c>
      <c r="AL2582">
        <v>491.47500000000002</v>
      </c>
      <c r="AM2582">
        <v>449.88299999999998</v>
      </c>
      <c r="AN2582">
        <v>398.69600000000003</v>
      </c>
      <c r="AO2582">
        <v>326.44200000000001</v>
      </c>
      <c r="AP2582">
        <v>239.65799999999999</v>
      </c>
      <c r="AQ2582">
        <v>156.74700000000001</v>
      </c>
      <c r="AR2582">
        <v>93.117099999999994</v>
      </c>
      <c r="AS2582">
        <v>52.735199999999999</v>
      </c>
      <c r="AT2582">
        <v>30.549600000000002</v>
      </c>
      <c r="AU2582">
        <v>19.112100000000002</v>
      </c>
      <c r="AV2582">
        <v>12.8583</v>
      </c>
      <c r="AW2582">
        <v>8.8890899999999995</v>
      </c>
      <c r="AX2582">
        <v>6.0656699999999999</v>
      </c>
      <c r="AY2582">
        <v>4.0130299999999997</v>
      </c>
      <c r="AZ2582">
        <v>2.5670500000000001</v>
      </c>
      <c r="BA2582">
        <v>1.5902400000000001</v>
      </c>
      <c r="BB2582">
        <v>0.95332099999999997</v>
      </c>
      <c r="BC2582">
        <v>0.55038200000000004</v>
      </c>
      <c r="BD2582">
        <v>0.30379499999999998</v>
      </c>
      <c r="BE2582">
        <v>0.30054500000000001</v>
      </c>
    </row>
    <row r="2583" spans="1:57" x14ac:dyDescent="0.3">
      <c r="A2583">
        <v>1</v>
      </c>
      <c r="B2583">
        <v>1</v>
      </c>
      <c r="C2583">
        <v>1</v>
      </c>
      <c r="D2583">
        <v>1</v>
      </c>
      <c r="E2583">
        <v>1</v>
      </c>
      <c r="F2583">
        <v>1</v>
      </c>
      <c r="G2583">
        <v>2001</v>
      </c>
      <c r="H2583">
        <v>1</v>
      </c>
      <c r="I2583">
        <v>2001.5</v>
      </c>
      <c r="J2583" t="s">
        <v>1259</v>
      </c>
      <c r="K2583" t="s">
        <v>574</v>
      </c>
      <c r="L2583">
        <v>6751.29</v>
      </c>
      <c r="M2583">
        <v>6584.12</v>
      </c>
      <c r="N2583">
        <v>6814.36</v>
      </c>
      <c r="O2583">
        <v>5551.16</v>
      </c>
      <c r="P2583">
        <v>5063.45</v>
      </c>
      <c r="Q2583">
        <v>5650.27</v>
      </c>
      <c r="R2583">
        <v>6045.39</v>
      </c>
      <c r="S2583">
        <v>6492.97</v>
      </c>
      <c r="T2583">
        <v>7697.72</v>
      </c>
      <c r="U2583">
        <v>8328.41</v>
      </c>
      <c r="V2583">
        <v>7126.27</v>
      </c>
      <c r="W2583">
        <v>5282.55</v>
      </c>
      <c r="X2583">
        <v>4432.22</v>
      </c>
      <c r="Y2583">
        <v>4626.45</v>
      </c>
      <c r="Z2583">
        <v>4908.88</v>
      </c>
      <c r="AA2583">
        <v>4479.58</v>
      </c>
      <c r="AB2583">
        <v>3446.88</v>
      </c>
      <c r="AC2583">
        <v>2600.0300000000002</v>
      </c>
      <c r="AD2583">
        <v>2363.59</v>
      </c>
      <c r="AE2583">
        <v>2417.54</v>
      </c>
      <c r="AF2583">
        <v>2291.7600000000002</v>
      </c>
      <c r="AG2583">
        <v>1880.92</v>
      </c>
      <c r="AH2583">
        <v>1371.98</v>
      </c>
      <c r="AI2583">
        <v>952.58699999999999</v>
      </c>
      <c r="AJ2583">
        <v>682.51400000000001</v>
      </c>
      <c r="AK2583">
        <v>532.16999999999996</v>
      </c>
      <c r="AL2583">
        <v>451.31599999999997</v>
      </c>
      <c r="AM2583">
        <v>401.59199999999998</v>
      </c>
      <c r="AN2583">
        <v>357.78</v>
      </c>
      <c r="AO2583">
        <v>304.14299999999997</v>
      </c>
      <c r="AP2583">
        <v>237.20400000000001</v>
      </c>
      <c r="AQ2583">
        <v>166.15899999999999</v>
      </c>
      <c r="AR2583">
        <v>104.621</v>
      </c>
      <c r="AS2583">
        <v>60.7562</v>
      </c>
      <c r="AT2583">
        <v>34.288600000000002</v>
      </c>
      <c r="AU2583">
        <v>20.059699999999999</v>
      </c>
      <c r="AV2583">
        <v>12.613799999999999</v>
      </c>
      <c r="AW2583">
        <v>8.3796499999999998</v>
      </c>
      <c r="AX2583">
        <v>5.6371500000000001</v>
      </c>
      <c r="AY2583">
        <v>3.7219099999999998</v>
      </c>
      <c r="AZ2583">
        <v>2.3815900000000001</v>
      </c>
      <c r="BA2583">
        <v>1.4738</v>
      </c>
      <c r="BB2583">
        <v>0.881768</v>
      </c>
      <c r="BC2583">
        <v>0.50856699999999999</v>
      </c>
      <c r="BD2583">
        <v>0.28110200000000002</v>
      </c>
      <c r="BE2583">
        <v>0.280638</v>
      </c>
    </row>
    <row r="2584" spans="1:57" x14ac:dyDescent="0.3">
      <c r="A2584">
        <v>1</v>
      </c>
      <c r="B2584">
        <v>1</v>
      </c>
      <c r="C2584">
        <v>1</v>
      </c>
      <c r="D2584">
        <v>1</v>
      </c>
      <c r="E2584">
        <v>1</v>
      </c>
      <c r="F2584">
        <v>1</v>
      </c>
      <c r="G2584">
        <v>2002</v>
      </c>
      <c r="H2584">
        <v>1</v>
      </c>
      <c r="I2584">
        <v>2002</v>
      </c>
      <c r="J2584" t="s">
        <v>1258</v>
      </c>
      <c r="K2584" t="s">
        <v>574</v>
      </c>
      <c r="L2584">
        <v>36012.6</v>
      </c>
      <c r="M2584">
        <v>9335.1299999999992</v>
      </c>
      <c r="N2584">
        <v>7123.19</v>
      </c>
      <c r="O2584">
        <v>6763.29</v>
      </c>
      <c r="P2584">
        <v>6165.46</v>
      </c>
      <c r="Q2584">
        <v>4913.37</v>
      </c>
      <c r="R2584">
        <v>4597.8100000000004</v>
      </c>
      <c r="S2584">
        <v>5410.48</v>
      </c>
      <c r="T2584">
        <v>6270.48</v>
      </c>
      <c r="U2584">
        <v>7022.65</v>
      </c>
      <c r="V2584">
        <v>7603.42</v>
      </c>
      <c r="W2584">
        <v>7114.87</v>
      </c>
      <c r="X2584">
        <v>5618.49</v>
      </c>
      <c r="Y2584">
        <v>4423.58</v>
      </c>
      <c r="Z2584">
        <v>4175.2</v>
      </c>
      <c r="AA2584">
        <v>4312.99</v>
      </c>
      <c r="AB2584">
        <v>4053.75</v>
      </c>
      <c r="AC2584">
        <v>3269.79</v>
      </c>
      <c r="AD2584">
        <v>2489.88</v>
      </c>
      <c r="AE2584">
        <v>2134.98</v>
      </c>
      <c r="AF2584">
        <v>2061.77</v>
      </c>
      <c r="AG2584">
        <v>1912.61</v>
      </c>
      <c r="AH2584">
        <v>1565.45</v>
      </c>
      <c r="AI2584">
        <v>1143.31</v>
      </c>
      <c r="AJ2584">
        <v>793.19</v>
      </c>
      <c r="AK2584">
        <v>566.28800000000001</v>
      </c>
      <c r="AL2584">
        <v>439.173</v>
      </c>
      <c r="AM2584">
        <v>369.13299999999998</v>
      </c>
      <c r="AN2584">
        <v>322.37900000000002</v>
      </c>
      <c r="AO2584">
        <v>277.83</v>
      </c>
      <c r="AP2584">
        <v>225.767</v>
      </c>
      <c r="AQ2584">
        <v>167.589</v>
      </c>
      <c r="AR2584">
        <v>112.133</v>
      </c>
      <c r="AS2584">
        <v>68.151700000000005</v>
      </c>
      <c r="AT2584">
        <v>38.835700000000003</v>
      </c>
      <c r="AU2584">
        <v>21.898399999999999</v>
      </c>
      <c r="AV2584">
        <v>12.909700000000001</v>
      </c>
      <c r="AW2584">
        <v>8.1092999999999993</v>
      </c>
      <c r="AX2584">
        <v>5.29298</v>
      </c>
      <c r="AY2584">
        <v>3.45845</v>
      </c>
      <c r="AZ2584">
        <v>2.20852</v>
      </c>
      <c r="BA2584">
        <v>1.36561</v>
      </c>
      <c r="BB2584">
        <v>0.81562999999999997</v>
      </c>
      <c r="BC2584">
        <v>0.46953699999999998</v>
      </c>
      <c r="BD2584">
        <v>0.25936999999999999</v>
      </c>
      <c r="BE2584">
        <v>0.26013900000000001</v>
      </c>
    </row>
    <row r="2585" spans="1:57" x14ac:dyDescent="0.3">
      <c r="A2585">
        <v>1</v>
      </c>
      <c r="B2585">
        <v>1</v>
      </c>
      <c r="C2585">
        <v>1</v>
      </c>
      <c r="D2585">
        <v>1</v>
      </c>
      <c r="E2585">
        <v>1</v>
      </c>
      <c r="F2585">
        <v>1</v>
      </c>
      <c r="G2585">
        <v>2002</v>
      </c>
      <c r="H2585">
        <v>1</v>
      </c>
      <c r="I2585">
        <v>2002.5</v>
      </c>
      <c r="J2585" t="s">
        <v>1259</v>
      </c>
      <c r="K2585" t="s">
        <v>574</v>
      </c>
      <c r="L2585">
        <v>10925.4</v>
      </c>
      <c r="M2585">
        <v>10616.8</v>
      </c>
      <c r="N2585">
        <v>10798.2</v>
      </c>
      <c r="O2585">
        <v>8164.58</v>
      </c>
      <c r="P2585">
        <v>6295.22</v>
      </c>
      <c r="Q2585">
        <v>6083.95</v>
      </c>
      <c r="R2585">
        <v>5734.43</v>
      </c>
      <c r="S2585">
        <v>4938.29</v>
      </c>
      <c r="T2585">
        <v>4828.78</v>
      </c>
      <c r="U2585">
        <v>5433.66</v>
      </c>
      <c r="V2585">
        <v>6133.64</v>
      </c>
      <c r="W2585">
        <v>6698.94</v>
      </c>
      <c r="X2585">
        <v>6637.65</v>
      </c>
      <c r="Y2585">
        <v>5630.28</v>
      </c>
      <c r="Z2585">
        <v>4423.5600000000004</v>
      </c>
      <c r="AA2585">
        <v>3848.94</v>
      </c>
      <c r="AB2585">
        <v>3772.39</v>
      </c>
      <c r="AC2585">
        <v>3559.9</v>
      </c>
      <c r="AD2585">
        <v>2962.42</v>
      </c>
      <c r="AE2585">
        <v>2294.58</v>
      </c>
      <c r="AF2585">
        <v>1903.06</v>
      </c>
      <c r="AG2585">
        <v>1745.06</v>
      </c>
      <c r="AH2585">
        <v>1571.05</v>
      </c>
      <c r="AI2585">
        <v>1272.69</v>
      </c>
      <c r="AJ2585">
        <v>928.10699999999997</v>
      </c>
      <c r="AK2585">
        <v>644.83100000000002</v>
      </c>
      <c r="AL2585">
        <v>461.13499999999999</v>
      </c>
      <c r="AM2585">
        <v>357.1</v>
      </c>
      <c r="AN2585">
        <v>297.17</v>
      </c>
      <c r="AO2585">
        <v>253.47300000000001</v>
      </c>
      <c r="AP2585">
        <v>210.316</v>
      </c>
      <c r="AQ2585">
        <v>163.00299999999999</v>
      </c>
      <c r="AR2585">
        <v>115.182</v>
      </c>
      <c r="AS2585">
        <v>73.760000000000005</v>
      </c>
      <c r="AT2585">
        <v>43.423099999999998</v>
      </c>
      <c r="AU2585">
        <v>24.377600000000001</v>
      </c>
      <c r="AV2585">
        <v>13.756</v>
      </c>
      <c r="AW2585">
        <v>8.1444200000000002</v>
      </c>
      <c r="AX2585">
        <v>5.0808799999999996</v>
      </c>
      <c r="AY2585">
        <v>3.2455400000000001</v>
      </c>
      <c r="AZ2585">
        <v>2.0568399999999998</v>
      </c>
      <c r="BA2585">
        <v>1.2695700000000001</v>
      </c>
      <c r="BB2585">
        <v>0.75760799999999995</v>
      </c>
      <c r="BC2585">
        <v>0.43568299999999999</v>
      </c>
      <c r="BD2585">
        <v>0.24058599999999999</v>
      </c>
      <c r="BE2585">
        <v>0.24253</v>
      </c>
    </row>
    <row r="2586" spans="1:57" x14ac:dyDescent="0.3">
      <c r="A2586">
        <v>1</v>
      </c>
      <c r="B2586">
        <v>1</v>
      </c>
      <c r="C2586">
        <v>1</v>
      </c>
      <c r="D2586">
        <v>1</v>
      </c>
      <c r="E2586">
        <v>1</v>
      </c>
      <c r="F2586">
        <v>1</v>
      </c>
      <c r="G2586">
        <v>2003</v>
      </c>
      <c r="H2586">
        <v>1</v>
      </c>
      <c r="I2586">
        <v>2003</v>
      </c>
      <c r="J2586" t="s">
        <v>1258</v>
      </c>
      <c r="K2586" t="s">
        <v>574</v>
      </c>
      <c r="L2586">
        <v>35352.699999999997</v>
      </c>
      <c r="M2586">
        <v>10169.200000000001</v>
      </c>
      <c r="N2586">
        <v>9450.5499999999993</v>
      </c>
      <c r="O2586">
        <v>10343.299999999999</v>
      </c>
      <c r="P2586">
        <v>9659.93</v>
      </c>
      <c r="Q2586">
        <v>7164.45</v>
      </c>
      <c r="R2586">
        <v>5602.77</v>
      </c>
      <c r="S2586">
        <v>5586.7</v>
      </c>
      <c r="T2586">
        <v>5537.05</v>
      </c>
      <c r="U2586">
        <v>5103.1899999999996</v>
      </c>
      <c r="V2586">
        <v>5046.68</v>
      </c>
      <c r="W2586">
        <v>5452.32</v>
      </c>
      <c r="X2586">
        <v>5933.53</v>
      </c>
      <c r="Y2586">
        <v>6042.2</v>
      </c>
      <c r="Z2586">
        <v>5409.42</v>
      </c>
      <c r="AA2586">
        <v>4364.26</v>
      </c>
      <c r="AB2586">
        <v>3631.63</v>
      </c>
      <c r="AC2586">
        <v>3358.45</v>
      </c>
      <c r="AD2586">
        <v>3118.68</v>
      </c>
      <c r="AE2586">
        <v>2635.05</v>
      </c>
      <c r="AF2586">
        <v>2070.98</v>
      </c>
      <c r="AG2586">
        <v>1684.22</v>
      </c>
      <c r="AH2586">
        <v>1477.48</v>
      </c>
      <c r="AI2586">
        <v>1284.8499999999999</v>
      </c>
      <c r="AJ2586">
        <v>1023.04</v>
      </c>
      <c r="AK2586">
        <v>741.87800000000004</v>
      </c>
      <c r="AL2586">
        <v>515.97299999999996</v>
      </c>
      <c r="AM2586">
        <v>370.11599999999999</v>
      </c>
      <c r="AN2586">
        <v>286.06400000000002</v>
      </c>
      <c r="AO2586">
        <v>234.69300000000001</v>
      </c>
      <c r="AP2586">
        <v>194.35400000000001</v>
      </c>
      <c r="AQ2586">
        <v>154.577</v>
      </c>
      <c r="AR2586">
        <v>114.075</v>
      </c>
      <c r="AS2586">
        <v>76.792000000000002</v>
      </c>
      <c r="AT2586">
        <v>47.189799999999998</v>
      </c>
      <c r="AU2586">
        <v>27.015999999999998</v>
      </c>
      <c r="AV2586">
        <v>14.996700000000001</v>
      </c>
      <c r="AW2586">
        <v>8.4709599999999998</v>
      </c>
      <c r="AX2586">
        <v>5.0152900000000002</v>
      </c>
      <c r="AY2586">
        <v>3.0903299999999998</v>
      </c>
      <c r="AZ2586">
        <v>1.9250400000000001</v>
      </c>
      <c r="BA2586">
        <v>1.18089</v>
      </c>
      <c r="BB2586">
        <v>0.70304199999999994</v>
      </c>
      <c r="BC2586">
        <v>0.40356300000000001</v>
      </c>
      <c r="BD2586">
        <v>0.22245500000000001</v>
      </c>
      <c r="BE2586">
        <v>0.224303</v>
      </c>
    </row>
    <row r="2587" spans="1:57" x14ac:dyDescent="0.3">
      <c r="A2587">
        <v>1</v>
      </c>
      <c r="B2587">
        <v>1</v>
      </c>
      <c r="C2587">
        <v>1</v>
      </c>
      <c r="D2587">
        <v>1</v>
      </c>
      <c r="E2587">
        <v>1</v>
      </c>
      <c r="F2587">
        <v>1</v>
      </c>
      <c r="G2587">
        <v>2003</v>
      </c>
      <c r="H2587">
        <v>1</v>
      </c>
      <c r="I2587">
        <v>2003.5</v>
      </c>
      <c r="J2587" t="s">
        <v>1259</v>
      </c>
      <c r="K2587" t="s">
        <v>574</v>
      </c>
      <c r="L2587">
        <v>10618.6</v>
      </c>
      <c r="M2587">
        <v>10366.1</v>
      </c>
      <c r="N2587">
        <v>10780.4</v>
      </c>
      <c r="O2587">
        <v>8948.81</v>
      </c>
      <c r="P2587">
        <v>8414.4699999999993</v>
      </c>
      <c r="Q2587">
        <v>9283.42</v>
      </c>
      <c r="R2587">
        <v>8812.11</v>
      </c>
      <c r="S2587">
        <v>6888.16</v>
      </c>
      <c r="T2587">
        <v>5598.01</v>
      </c>
      <c r="U2587">
        <v>5246.59</v>
      </c>
      <c r="V2587">
        <v>4932.03</v>
      </c>
      <c r="W2587">
        <v>4684.7700000000004</v>
      </c>
      <c r="X2587">
        <v>4838.45</v>
      </c>
      <c r="Y2587">
        <v>5202.43</v>
      </c>
      <c r="Z2587">
        <v>5355.25</v>
      </c>
      <c r="AA2587">
        <v>4955.5</v>
      </c>
      <c r="AB2587">
        <v>4114.62</v>
      </c>
      <c r="AC2587">
        <v>3360.05</v>
      </c>
      <c r="AD2587">
        <v>2952.02</v>
      </c>
      <c r="AE2587">
        <v>2661.91</v>
      </c>
      <c r="AF2587">
        <v>2251.65</v>
      </c>
      <c r="AG2587">
        <v>1785.79</v>
      </c>
      <c r="AH2587">
        <v>1434.7</v>
      </c>
      <c r="AI2587">
        <v>1213.8800000000001</v>
      </c>
      <c r="AJ2587">
        <v>1019.17</v>
      </c>
      <c r="AK2587">
        <v>794.495</v>
      </c>
      <c r="AL2587">
        <v>571.59400000000005</v>
      </c>
      <c r="AM2587">
        <v>398.125</v>
      </c>
      <c r="AN2587">
        <v>286.76499999999999</v>
      </c>
      <c r="AO2587">
        <v>220.85499999999999</v>
      </c>
      <c r="AP2587">
        <v>177.78299999999999</v>
      </c>
      <c r="AQ2587">
        <v>142.197</v>
      </c>
      <c r="AR2587">
        <v>108.057</v>
      </c>
      <c r="AS2587">
        <v>75.884</v>
      </c>
      <c r="AT2587">
        <v>48.741300000000003</v>
      </c>
      <c r="AU2587">
        <v>28.837</v>
      </c>
      <c r="AV2587">
        <v>16.121200000000002</v>
      </c>
      <c r="AW2587">
        <v>8.8742000000000001</v>
      </c>
      <c r="AX2587">
        <v>5.0121099999999998</v>
      </c>
      <c r="AY2587">
        <v>2.9532600000000002</v>
      </c>
      <c r="AZ2587">
        <v>1.7886599999999999</v>
      </c>
      <c r="BA2587">
        <v>1.08331</v>
      </c>
      <c r="BB2587">
        <v>0.64204899999999998</v>
      </c>
      <c r="BC2587">
        <v>0.36796099999999998</v>
      </c>
      <c r="BD2587">
        <v>0.202656</v>
      </c>
      <c r="BE2587">
        <v>0.20468900000000001</v>
      </c>
    </row>
    <row r="2588" spans="1:57" x14ac:dyDescent="0.3">
      <c r="A2588">
        <v>1</v>
      </c>
      <c r="B2588">
        <v>1</v>
      </c>
      <c r="C2588">
        <v>1</v>
      </c>
      <c r="D2588">
        <v>1</v>
      </c>
      <c r="E2588">
        <v>1</v>
      </c>
      <c r="F2588">
        <v>1</v>
      </c>
      <c r="G2588">
        <v>2004</v>
      </c>
      <c r="H2588">
        <v>1</v>
      </c>
      <c r="I2588">
        <v>2004</v>
      </c>
      <c r="J2588" t="s">
        <v>1258</v>
      </c>
      <c r="K2588" t="s">
        <v>574</v>
      </c>
      <c r="L2588">
        <v>26629.3</v>
      </c>
      <c r="M2588">
        <v>8217.11</v>
      </c>
      <c r="N2588">
        <v>8487.81</v>
      </c>
      <c r="O2588">
        <v>9908.31</v>
      </c>
      <c r="P2588">
        <v>9624.02</v>
      </c>
      <c r="Q2588">
        <v>7896.39</v>
      </c>
      <c r="R2588">
        <v>7532.38</v>
      </c>
      <c r="S2588">
        <v>8448.7800000000007</v>
      </c>
      <c r="T2588">
        <v>8244.86</v>
      </c>
      <c r="U2588">
        <v>6745.05</v>
      </c>
      <c r="V2588">
        <v>5483.79</v>
      </c>
      <c r="W2588">
        <v>4823.33</v>
      </c>
      <c r="X2588">
        <v>4447.5</v>
      </c>
      <c r="Y2588">
        <v>4395.88</v>
      </c>
      <c r="Z2588">
        <v>4610.2299999999996</v>
      </c>
      <c r="AA2588">
        <v>4744.6499999999996</v>
      </c>
      <c r="AB2588">
        <v>4471.87</v>
      </c>
      <c r="AC2588">
        <v>3799.07</v>
      </c>
      <c r="AD2588">
        <v>3089.78</v>
      </c>
      <c r="AE2588">
        <v>2613.4699999999998</v>
      </c>
      <c r="AF2588">
        <v>2277.6999999999998</v>
      </c>
      <c r="AG2588">
        <v>1907.56</v>
      </c>
      <c r="AH2588">
        <v>1515.29</v>
      </c>
      <c r="AI2588">
        <v>1204.01</v>
      </c>
      <c r="AJ2588">
        <v>987.17</v>
      </c>
      <c r="AK2588">
        <v>800.56899999999996</v>
      </c>
      <c r="AL2588">
        <v>609.47</v>
      </c>
      <c r="AM2588">
        <v>434.14600000000002</v>
      </c>
      <c r="AN2588">
        <v>302.608</v>
      </c>
      <c r="AO2588">
        <v>218.52500000000001</v>
      </c>
      <c r="AP2588">
        <v>166.98400000000001</v>
      </c>
      <c r="AQ2588">
        <v>131.131</v>
      </c>
      <c r="AR2588">
        <v>100.827</v>
      </c>
      <c r="AS2588">
        <v>73.045100000000005</v>
      </c>
      <c r="AT2588">
        <v>48.827100000000002</v>
      </c>
      <c r="AU2588">
        <v>29.995100000000001</v>
      </c>
      <c r="AV2588">
        <v>17.151399999999999</v>
      </c>
      <c r="AW2588">
        <v>9.4021000000000008</v>
      </c>
      <c r="AX2588">
        <v>5.1423199999999998</v>
      </c>
      <c r="AY2588">
        <v>2.8972699999999998</v>
      </c>
      <c r="AZ2588">
        <v>1.69008</v>
      </c>
      <c r="BA2588">
        <v>1.0010699999999999</v>
      </c>
      <c r="BB2588">
        <v>0.58718300000000001</v>
      </c>
      <c r="BC2588">
        <v>0.334982</v>
      </c>
      <c r="BD2588">
        <v>0.18399399999999999</v>
      </c>
      <c r="BE2588">
        <v>0.18531300000000001</v>
      </c>
    </row>
    <row r="2589" spans="1:57" x14ac:dyDescent="0.3">
      <c r="A2589">
        <v>1</v>
      </c>
      <c r="B2589">
        <v>1</v>
      </c>
      <c r="C2589">
        <v>1</v>
      </c>
      <c r="D2589">
        <v>1</v>
      </c>
      <c r="E2589">
        <v>1</v>
      </c>
      <c r="F2589">
        <v>1</v>
      </c>
      <c r="G2589">
        <v>2004</v>
      </c>
      <c r="H2589">
        <v>1</v>
      </c>
      <c r="I2589">
        <v>2004.5</v>
      </c>
      <c r="J2589" t="s">
        <v>1259</v>
      </c>
      <c r="K2589" t="s">
        <v>574</v>
      </c>
      <c r="L2589">
        <v>7939.33</v>
      </c>
      <c r="M2589">
        <v>7777.15</v>
      </c>
      <c r="N2589">
        <v>8220.26</v>
      </c>
      <c r="O2589">
        <v>7260.5</v>
      </c>
      <c r="P2589">
        <v>7599.87</v>
      </c>
      <c r="Q2589">
        <v>8973.84</v>
      </c>
      <c r="R2589">
        <v>9000.4599999999991</v>
      </c>
      <c r="S2589">
        <v>7948.41</v>
      </c>
      <c r="T2589">
        <v>7687.83</v>
      </c>
      <c r="U2589">
        <v>7773.04</v>
      </c>
      <c r="V2589">
        <v>6915.32</v>
      </c>
      <c r="W2589">
        <v>5592.22</v>
      </c>
      <c r="X2589">
        <v>4676.6099999999997</v>
      </c>
      <c r="Y2589">
        <v>4186.5</v>
      </c>
      <c r="Z2589">
        <v>3997.07</v>
      </c>
      <c r="AA2589">
        <v>4057.47</v>
      </c>
      <c r="AB2589">
        <v>4126.1099999999997</v>
      </c>
      <c r="AC2589">
        <v>3913.24</v>
      </c>
      <c r="AD2589">
        <v>3372.43</v>
      </c>
      <c r="AE2589">
        <v>2745.62</v>
      </c>
      <c r="AF2589">
        <v>2262.9</v>
      </c>
      <c r="AG2589">
        <v>1909.94</v>
      </c>
      <c r="AH2589">
        <v>1574.55</v>
      </c>
      <c r="AI2589">
        <v>1246.6500000000001</v>
      </c>
      <c r="AJ2589">
        <v>980.89599999999996</v>
      </c>
      <c r="AK2589">
        <v>783.39700000000005</v>
      </c>
      <c r="AL2589">
        <v>615.5</v>
      </c>
      <c r="AM2589">
        <v>457.79300000000001</v>
      </c>
      <c r="AN2589">
        <v>322.92</v>
      </c>
      <c r="AO2589">
        <v>225.24</v>
      </c>
      <c r="AP2589">
        <v>162.714</v>
      </c>
      <c r="AQ2589">
        <v>122.767</v>
      </c>
      <c r="AR2589">
        <v>93.554500000000004</v>
      </c>
      <c r="AS2589">
        <v>68.911100000000005</v>
      </c>
      <c r="AT2589">
        <v>47.543799999999997</v>
      </c>
      <c r="AU2589">
        <v>30.287800000000001</v>
      </c>
      <c r="AV2589">
        <v>17.849699999999999</v>
      </c>
      <c r="AW2589">
        <v>9.9062999999999999</v>
      </c>
      <c r="AX2589">
        <v>5.3450100000000003</v>
      </c>
      <c r="AY2589">
        <v>2.9068700000000001</v>
      </c>
      <c r="AZ2589">
        <v>1.6284099999999999</v>
      </c>
      <c r="BA2589">
        <v>0.935504</v>
      </c>
      <c r="BB2589">
        <v>0.53936099999999998</v>
      </c>
      <c r="BC2589">
        <v>0.30520599999999998</v>
      </c>
      <c r="BD2589">
        <v>0.166964</v>
      </c>
      <c r="BE2589">
        <v>0.16747200000000001</v>
      </c>
    </row>
    <row r="2590" spans="1:57" x14ac:dyDescent="0.3">
      <c r="A2590">
        <v>1</v>
      </c>
      <c r="B2590">
        <v>1</v>
      </c>
      <c r="C2590">
        <v>1</v>
      </c>
      <c r="D2590">
        <v>1</v>
      </c>
      <c r="E2590">
        <v>1</v>
      </c>
      <c r="F2590">
        <v>1</v>
      </c>
      <c r="G2590">
        <v>2005</v>
      </c>
      <c r="H2590">
        <v>1</v>
      </c>
      <c r="I2590">
        <v>2005</v>
      </c>
      <c r="J2590" t="s">
        <v>1258</v>
      </c>
      <c r="K2590" t="s">
        <v>574</v>
      </c>
      <c r="L2590">
        <v>17685.8</v>
      </c>
      <c r="M2590">
        <v>5663.97</v>
      </c>
      <c r="N2590">
        <v>6146.17</v>
      </c>
      <c r="O2590">
        <v>7379.26</v>
      </c>
      <c r="P2590">
        <v>7337.53</v>
      </c>
      <c r="Q2590">
        <v>6437.03</v>
      </c>
      <c r="R2590">
        <v>6866.66</v>
      </c>
      <c r="S2590">
        <v>8314.93</v>
      </c>
      <c r="T2590">
        <v>8732.93</v>
      </c>
      <c r="U2590">
        <v>8117.62</v>
      </c>
      <c r="V2590">
        <v>7558.24</v>
      </c>
      <c r="W2590">
        <v>6837.83</v>
      </c>
      <c r="X2590">
        <v>5675.68</v>
      </c>
      <c r="Y2590">
        <v>4614.2</v>
      </c>
      <c r="Z2590">
        <v>3975.01</v>
      </c>
      <c r="AA2590">
        <v>3677.77</v>
      </c>
      <c r="AB2590">
        <v>3617.08</v>
      </c>
      <c r="AC2590">
        <v>3607.65</v>
      </c>
      <c r="AD2590">
        <v>3410.54</v>
      </c>
      <c r="AE2590">
        <v>2956.88</v>
      </c>
      <c r="AF2590">
        <v>2407.71</v>
      </c>
      <c r="AG2590">
        <v>1946.52</v>
      </c>
      <c r="AH2590">
        <v>1595.71</v>
      </c>
      <c r="AI2590">
        <v>1289.54</v>
      </c>
      <c r="AJ2590">
        <v>1011.41</v>
      </c>
      <c r="AK2590">
        <v>785.61</v>
      </c>
      <c r="AL2590">
        <v>611.67899999999997</v>
      </c>
      <c r="AM2590">
        <v>466.24799999999999</v>
      </c>
      <c r="AN2590">
        <v>338.93700000000001</v>
      </c>
      <c r="AO2590">
        <v>236.67699999999999</v>
      </c>
      <c r="AP2590">
        <v>164.89099999999999</v>
      </c>
      <c r="AQ2590">
        <v>118.6</v>
      </c>
      <c r="AR2590">
        <v>87.800299999999993</v>
      </c>
      <c r="AS2590">
        <v>64.597399999999993</v>
      </c>
      <c r="AT2590">
        <v>45.462600000000002</v>
      </c>
      <c r="AU2590">
        <v>29.868400000000001</v>
      </c>
      <c r="AV2590">
        <v>18.1708</v>
      </c>
      <c r="AW2590">
        <v>10.311</v>
      </c>
      <c r="AX2590">
        <v>5.5778299999999996</v>
      </c>
      <c r="AY2590">
        <v>2.97065</v>
      </c>
      <c r="AZ2590">
        <v>1.6049500000000001</v>
      </c>
      <c r="BA2590">
        <v>0.88961000000000001</v>
      </c>
      <c r="BB2590">
        <v>0.50016899999999997</v>
      </c>
      <c r="BC2590">
        <v>0.27904899999999999</v>
      </c>
      <c r="BD2590">
        <v>0.151509</v>
      </c>
      <c r="BE2590">
        <v>0.15073800000000001</v>
      </c>
    </row>
    <row r="2591" spans="1:57" x14ac:dyDescent="0.3">
      <c r="A2591">
        <v>1</v>
      </c>
      <c r="B2591">
        <v>1</v>
      </c>
      <c r="C2591">
        <v>1</v>
      </c>
      <c r="D2591">
        <v>1</v>
      </c>
      <c r="E2591">
        <v>1</v>
      </c>
      <c r="F2591">
        <v>1</v>
      </c>
      <c r="G2591">
        <v>2005</v>
      </c>
      <c r="H2591">
        <v>1</v>
      </c>
      <c r="I2591">
        <v>2005.5</v>
      </c>
      <c r="J2591" t="s">
        <v>1259</v>
      </c>
      <c r="K2591" t="s">
        <v>574</v>
      </c>
      <c r="L2591">
        <v>5251</v>
      </c>
      <c r="M2591">
        <v>5153.6400000000003</v>
      </c>
      <c r="N2591">
        <v>5496.4</v>
      </c>
      <c r="O2591">
        <v>5014.72</v>
      </c>
      <c r="P2591">
        <v>5518.93</v>
      </c>
      <c r="Q2591">
        <v>6724.06</v>
      </c>
      <c r="R2591">
        <v>6982.99</v>
      </c>
      <c r="S2591">
        <v>6674.88</v>
      </c>
      <c r="T2591">
        <v>7166.94</v>
      </c>
      <c r="U2591">
        <v>7880.05</v>
      </c>
      <c r="V2591">
        <v>7749.27</v>
      </c>
      <c r="W2591">
        <v>7149.46</v>
      </c>
      <c r="X2591">
        <v>6475.7</v>
      </c>
      <c r="Y2591">
        <v>5524.96</v>
      </c>
      <c r="Z2591">
        <v>4479.2299999999996</v>
      </c>
      <c r="AA2591">
        <v>3724.14</v>
      </c>
      <c r="AB2591">
        <v>3322.87</v>
      </c>
      <c r="AC2591">
        <v>3162.75</v>
      </c>
      <c r="AD2591">
        <v>3077.13</v>
      </c>
      <c r="AE2591">
        <v>2876.17</v>
      </c>
      <c r="AF2591">
        <v>2490.21</v>
      </c>
      <c r="AG2591">
        <v>2023.18</v>
      </c>
      <c r="AH2591">
        <v>1611.44</v>
      </c>
      <c r="AI2591">
        <v>1288.82</v>
      </c>
      <c r="AJ2591">
        <v>1020.46</v>
      </c>
      <c r="AK2591">
        <v>790.30100000000004</v>
      </c>
      <c r="AL2591">
        <v>604.92999999999995</v>
      </c>
      <c r="AM2591">
        <v>459.786</v>
      </c>
      <c r="AN2591">
        <v>340.83100000000002</v>
      </c>
      <c r="AO2591">
        <v>242.577</v>
      </c>
      <c r="AP2591">
        <v>167.74</v>
      </c>
      <c r="AQ2591">
        <v>116.444</v>
      </c>
      <c r="AR2591">
        <v>82.934600000000003</v>
      </c>
      <c r="AS2591">
        <v>59.879800000000003</v>
      </c>
      <c r="AT2591">
        <v>42.359299999999998</v>
      </c>
      <c r="AU2591">
        <v>28.442</v>
      </c>
      <c r="AV2591">
        <v>17.8093</v>
      </c>
      <c r="AW2591">
        <v>10.375</v>
      </c>
      <c r="AX2591">
        <v>5.6911300000000002</v>
      </c>
      <c r="AY2591">
        <v>3.0125700000000002</v>
      </c>
      <c r="AZ2591">
        <v>1.58612</v>
      </c>
      <c r="BA2591">
        <v>0.84917900000000002</v>
      </c>
      <c r="BB2591">
        <v>0.46321400000000001</v>
      </c>
      <c r="BC2591">
        <v>0.253409</v>
      </c>
      <c r="BD2591">
        <v>0.136158</v>
      </c>
      <c r="BE2591">
        <v>0.13448299999999999</v>
      </c>
    </row>
    <row r="2592" spans="1:57" x14ac:dyDescent="0.3">
      <c r="A2592">
        <v>1</v>
      </c>
      <c r="B2592">
        <v>1</v>
      </c>
      <c r="C2592">
        <v>1</v>
      </c>
      <c r="D2592">
        <v>1</v>
      </c>
      <c r="E2592">
        <v>1</v>
      </c>
      <c r="F2592">
        <v>1</v>
      </c>
      <c r="G2592">
        <v>2006</v>
      </c>
      <c r="H2592">
        <v>1</v>
      </c>
      <c r="I2592">
        <v>2006</v>
      </c>
      <c r="J2592" t="s">
        <v>1258</v>
      </c>
      <c r="K2592" t="s">
        <v>574</v>
      </c>
      <c r="L2592">
        <v>19215.900000000001</v>
      </c>
      <c r="M2592">
        <v>5365.51</v>
      </c>
      <c r="N2592">
        <v>4745.9799999999996</v>
      </c>
      <c r="O2592">
        <v>5075.32</v>
      </c>
      <c r="P2592">
        <v>4942.07</v>
      </c>
      <c r="Q2592">
        <v>4461.67</v>
      </c>
      <c r="R2592">
        <v>5015.1099999999997</v>
      </c>
      <c r="S2592">
        <v>6309.5</v>
      </c>
      <c r="T2592">
        <v>6951.07</v>
      </c>
      <c r="U2592">
        <v>7033.71</v>
      </c>
      <c r="V2592">
        <v>7251.3</v>
      </c>
      <c r="W2592">
        <v>7260.24</v>
      </c>
      <c r="X2592">
        <v>6789.58</v>
      </c>
      <c r="Y2592">
        <v>6114.24</v>
      </c>
      <c r="Z2592">
        <v>5274.64</v>
      </c>
      <c r="AA2592">
        <v>4310.53</v>
      </c>
      <c r="AB2592">
        <v>3508.56</v>
      </c>
      <c r="AC2592">
        <v>3022.95</v>
      </c>
      <c r="AD2592">
        <v>2783.49</v>
      </c>
      <c r="AE2592">
        <v>2635.14</v>
      </c>
      <c r="AF2592">
        <v>2420.86</v>
      </c>
      <c r="AG2592">
        <v>2079.11</v>
      </c>
      <c r="AH2592">
        <v>1678.17</v>
      </c>
      <c r="AI2592">
        <v>1317.34</v>
      </c>
      <c r="AJ2592">
        <v>1029.94</v>
      </c>
      <c r="AK2592">
        <v>798.20899999999995</v>
      </c>
      <c r="AL2592">
        <v>608.09100000000001</v>
      </c>
      <c r="AM2592">
        <v>457.14</v>
      </c>
      <c r="AN2592">
        <v>338.96899999999999</v>
      </c>
      <c r="AO2592">
        <v>244.67500000000001</v>
      </c>
      <c r="AP2592">
        <v>170.703</v>
      </c>
      <c r="AQ2592">
        <v>116.816</v>
      </c>
      <c r="AR2592">
        <v>80.484999999999999</v>
      </c>
      <c r="AS2592">
        <v>56.405999999999999</v>
      </c>
      <c r="AT2592">
        <v>39.494599999999998</v>
      </c>
      <c r="AU2592">
        <v>26.779499999999999</v>
      </c>
      <c r="AV2592">
        <v>17.147099999999998</v>
      </c>
      <c r="AW2592">
        <v>10.2508</v>
      </c>
      <c r="AX2592">
        <v>5.7378499999999999</v>
      </c>
      <c r="AY2592">
        <v>3.0556700000000001</v>
      </c>
      <c r="AZ2592">
        <v>1.5884499999999999</v>
      </c>
      <c r="BA2592">
        <v>0.82747499999999996</v>
      </c>
      <c r="BB2592">
        <v>0.43787199999999998</v>
      </c>
      <c r="BC2592">
        <v>0.23405400000000001</v>
      </c>
      <c r="BD2592">
        <v>0.12411</v>
      </c>
      <c r="BE2592">
        <v>0.121797</v>
      </c>
    </row>
    <row r="2593" spans="1:57" x14ac:dyDescent="0.3">
      <c r="A2593">
        <v>1</v>
      </c>
      <c r="B2593">
        <v>1</v>
      </c>
      <c r="C2593">
        <v>1</v>
      </c>
      <c r="D2593">
        <v>1</v>
      </c>
      <c r="E2593">
        <v>1</v>
      </c>
      <c r="F2593">
        <v>1</v>
      </c>
      <c r="G2593">
        <v>2006</v>
      </c>
      <c r="H2593">
        <v>1</v>
      </c>
      <c r="I2593">
        <v>2006.5</v>
      </c>
      <c r="J2593" t="s">
        <v>1259</v>
      </c>
      <c r="K2593" t="s">
        <v>574</v>
      </c>
      <c r="L2593">
        <v>5788.94</v>
      </c>
      <c r="M2593">
        <v>5643.54</v>
      </c>
      <c r="N2593">
        <v>5830.59</v>
      </c>
      <c r="O2593">
        <v>4714.76</v>
      </c>
      <c r="P2593">
        <v>4230.25</v>
      </c>
      <c r="Q2593">
        <v>4624.55</v>
      </c>
      <c r="R2593">
        <v>4744.16</v>
      </c>
      <c r="S2593">
        <v>4698.43</v>
      </c>
      <c r="T2593">
        <v>5306.14</v>
      </c>
      <c r="U2593">
        <v>6115.18</v>
      </c>
      <c r="V2593">
        <v>6434.63</v>
      </c>
      <c r="W2593">
        <v>6541.24</v>
      </c>
      <c r="X2593">
        <v>6582.16</v>
      </c>
      <c r="Y2593">
        <v>6279.01</v>
      </c>
      <c r="Z2593">
        <v>5663.39</v>
      </c>
      <c r="AA2593">
        <v>4882.57</v>
      </c>
      <c r="AB2593">
        <v>4005.85</v>
      </c>
      <c r="AC2593">
        <v>3221.36</v>
      </c>
      <c r="AD2593">
        <v>2693.69</v>
      </c>
      <c r="AE2593">
        <v>2400.67</v>
      </c>
      <c r="AF2593">
        <v>2210.1</v>
      </c>
      <c r="AG2593">
        <v>1990.17</v>
      </c>
      <c r="AH2593">
        <v>1689.3</v>
      </c>
      <c r="AI2593">
        <v>1352.13</v>
      </c>
      <c r="AJ2593">
        <v>1048.04</v>
      </c>
      <c r="AK2593">
        <v>804.05</v>
      </c>
      <c r="AL2593">
        <v>611.06500000000005</v>
      </c>
      <c r="AM2593">
        <v>457.53300000000002</v>
      </c>
      <c r="AN2593">
        <v>337.42500000000001</v>
      </c>
      <c r="AO2593">
        <v>244.267</v>
      </c>
      <c r="AP2593">
        <v>172.05199999999999</v>
      </c>
      <c r="AQ2593">
        <v>117.852</v>
      </c>
      <c r="AR2593">
        <v>79.734300000000005</v>
      </c>
      <c r="AS2593">
        <v>54.281799999999997</v>
      </c>
      <c r="AT2593">
        <v>37.208599999999997</v>
      </c>
      <c r="AU2593">
        <v>25.1496</v>
      </c>
      <c r="AV2593">
        <v>16.314499999999999</v>
      </c>
      <c r="AW2593">
        <v>9.9675399999999996</v>
      </c>
      <c r="AX2593">
        <v>5.7030500000000002</v>
      </c>
      <c r="AY2593">
        <v>3.0785900000000002</v>
      </c>
      <c r="AZ2593">
        <v>1.59748</v>
      </c>
      <c r="BA2593">
        <v>0.81673799999999996</v>
      </c>
      <c r="BB2593">
        <v>0.419854</v>
      </c>
      <c r="BC2593">
        <v>0.21814600000000001</v>
      </c>
      <c r="BD2593">
        <v>0.11330999999999999</v>
      </c>
      <c r="BE2593">
        <v>0.109419</v>
      </c>
    </row>
    <row r="2594" spans="1:57" x14ac:dyDescent="0.3">
      <c r="A2594">
        <v>1</v>
      </c>
      <c r="B2594">
        <v>1</v>
      </c>
      <c r="C2594">
        <v>1</v>
      </c>
      <c r="D2594">
        <v>1</v>
      </c>
      <c r="E2594">
        <v>1</v>
      </c>
      <c r="F2594">
        <v>1</v>
      </c>
      <c r="G2594">
        <v>2007</v>
      </c>
      <c r="H2594">
        <v>1</v>
      </c>
      <c r="I2594">
        <v>2007</v>
      </c>
      <c r="J2594" t="s">
        <v>1258</v>
      </c>
      <c r="K2594" t="s">
        <v>574</v>
      </c>
      <c r="L2594">
        <v>20826.900000000001</v>
      </c>
      <c r="M2594">
        <v>5839.08</v>
      </c>
      <c r="N2594">
        <v>5197.96</v>
      </c>
      <c r="O2594">
        <v>5549.63</v>
      </c>
      <c r="P2594">
        <v>5230.72</v>
      </c>
      <c r="Q2594">
        <v>4161.87</v>
      </c>
      <c r="R2594">
        <v>3816.32</v>
      </c>
      <c r="S2594">
        <v>4351.82</v>
      </c>
      <c r="T2594">
        <v>4784.32</v>
      </c>
      <c r="U2594">
        <v>5037.63</v>
      </c>
      <c r="V2594">
        <v>5478.58</v>
      </c>
      <c r="W2594">
        <v>5843.54</v>
      </c>
      <c r="X2594">
        <v>5964.43</v>
      </c>
      <c r="Y2594">
        <v>5969.05</v>
      </c>
      <c r="Z2594">
        <v>5750.76</v>
      </c>
      <c r="AA2594">
        <v>5222.8599999999997</v>
      </c>
      <c r="AB2594">
        <v>4494.3100000000004</v>
      </c>
      <c r="AC2594">
        <v>3683</v>
      </c>
      <c r="AD2594">
        <v>2937.2</v>
      </c>
      <c r="AE2594">
        <v>2398.04</v>
      </c>
      <c r="AF2594">
        <v>2071.0300000000002</v>
      </c>
      <c r="AG2594">
        <v>1851.24</v>
      </c>
      <c r="AH2594">
        <v>1628.51</v>
      </c>
      <c r="AI2594">
        <v>1359.95</v>
      </c>
      <c r="AJ2594">
        <v>1074.96</v>
      </c>
      <c r="AK2594">
        <v>821.16800000000001</v>
      </c>
      <c r="AL2594">
        <v>618.16300000000001</v>
      </c>
      <c r="AM2594">
        <v>460.35599999999999</v>
      </c>
      <c r="AN2594">
        <v>337.94799999999998</v>
      </c>
      <c r="AO2594">
        <v>243.899</v>
      </c>
      <c r="AP2594">
        <v>172.27699999999999</v>
      </c>
      <c r="AQ2594">
        <v>118.524</v>
      </c>
      <c r="AR2594">
        <v>79.740099999999998</v>
      </c>
      <c r="AS2594">
        <v>53.212600000000002</v>
      </c>
      <c r="AT2594">
        <v>35.609099999999998</v>
      </c>
      <c r="AU2594">
        <v>23.7407</v>
      </c>
      <c r="AV2594">
        <v>15.4358</v>
      </c>
      <c r="AW2594">
        <v>9.5716400000000004</v>
      </c>
      <c r="AX2594">
        <v>5.5875199999999996</v>
      </c>
      <c r="AY2594">
        <v>3.0683500000000001</v>
      </c>
      <c r="AZ2594">
        <v>1.6023799999999999</v>
      </c>
      <c r="BA2594">
        <v>0.81150299999999997</v>
      </c>
      <c r="BB2594">
        <v>0.40713700000000003</v>
      </c>
      <c r="BC2594">
        <v>0.20500199999999999</v>
      </c>
      <c r="BD2594">
        <v>0.103397</v>
      </c>
      <c r="BE2594">
        <v>9.6398800000000007E-2</v>
      </c>
    </row>
    <row r="2595" spans="1:57" x14ac:dyDescent="0.3">
      <c r="A2595">
        <v>1</v>
      </c>
      <c r="B2595">
        <v>1</v>
      </c>
      <c r="C2595">
        <v>1</v>
      </c>
      <c r="D2595">
        <v>1</v>
      </c>
      <c r="E2595">
        <v>1</v>
      </c>
      <c r="F2595">
        <v>1</v>
      </c>
      <c r="G2595">
        <v>2007</v>
      </c>
      <c r="H2595">
        <v>1</v>
      </c>
      <c r="I2595">
        <v>2007.5</v>
      </c>
      <c r="J2595" t="s">
        <v>1259</v>
      </c>
      <c r="K2595" t="s">
        <v>574</v>
      </c>
      <c r="L2595">
        <v>6271.72</v>
      </c>
      <c r="M2595">
        <v>6115.35</v>
      </c>
      <c r="N2595">
        <v>6323.7</v>
      </c>
      <c r="O2595">
        <v>5131.13</v>
      </c>
      <c r="P2595">
        <v>4624.58</v>
      </c>
      <c r="Q2595">
        <v>5003.45</v>
      </c>
      <c r="R2595">
        <v>4856</v>
      </c>
      <c r="S2595">
        <v>4154.58</v>
      </c>
      <c r="T2595">
        <v>3952.05</v>
      </c>
      <c r="U2595">
        <v>4253.01</v>
      </c>
      <c r="V2595">
        <v>4534.2</v>
      </c>
      <c r="W2595">
        <v>4838.07</v>
      </c>
      <c r="X2595">
        <v>5180.33</v>
      </c>
      <c r="Y2595">
        <v>5354.08</v>
      </c>
      <c r="Z2595">
        <v>5345.06</v>
      </c>
      <c r="AA2595">
        <v>5147.87</v>
      </c>
      <c r="AB2595">
        <v>4692.2</v>
      </c>
      <c r="AC2595">
        <v>4030.21</v>
      </c>
      <c r="AD2595">
        <v>3288.44</v>
      </c>
      <c r="AE2595">
        <v>2603.4299999999998</v>
      </c>
      <c r="AF2595">
        <v>2088.6999999999998</v>
      </c>
      <c r="AG2595">
        <v>1757.37</v>
      </c>
      <c r="AH2595">
        <v>1528.91</v>
      </c>
      <c r="AI2595">
        <v>1314.34</v>
      </c>
      <c r="AJ2595">
        <v>1078.78</v>
      </c>
      <c r="AK2595">
        <v>841.37400000000002</v>
      </c>
      <c r="AL2595">
        <v>633.83699999999999</v>
      </c>
      <c r="AM2595">
        <v>469.02600000000001</v>
      </c>
      <c r="AN2595">
        <v>342.62900000000002</v>
      </c>
      <c r="AO2595">
        <v>246.46700000000001</v>
      </c>
      <c r="AP2595">
        <v>173.93199999999999</v>
      </c>
      <c r="AQ2595">
        <v>119.926</v>
      </c>
      <c r="AR2595">
        <v>80.682699999999997</v>
      </c>
      <c r="AS2595">
        <v>53.308599999999998</v>
      </c>
      <c r="AT2595">
        <v>34.9846</v>
      </c>
      <c r="AU2595">
        <v>22.895099999999999</v>
      </c>
      <c r="AV2595">
        <v>14.7773</v>
      </c>
      <c r="AW2595">
        <v>9.2204999999999995</v>
      </c>
      <c r="AX2595">
        <v>5.4660700000000002</v>
      </c>
      <c r="AY2595">
        <v>3.0549300000000001</v>
      </c>
      <c r="AZ2595">
        <v>1.6152899999999999</v>
      </c>
      <c r="BA2595">
        <v>0.81888700000000003</v>
      </c>
      <c r="BB2595">
        <v>0.405667</v>
      </c>
      <c r="BC2595">
        <v>0.199707</v>
      </c>
      <c r="BD2595">
        <v>9.8303399999999999E-2</v>
      </c>
      <c r="BE2595">
        <v>8.9257199999999995E-2</v>
      </c>
    </row>
    <row r="2596" spans="1:57" x14ac:dyDescent="0.3">
      <c r="A2596">
        <v>1</v>
      </c>
      <c r="B2596">
        <v>1</v>
      </c>
      <c r="C2596">
        <v>1</v>
      </c>
      <c r="D2596">
        <v>1</v>
      </c>
      <c r="E2596">
        <v>1</v>
      </c>
      <c r="F2596">
        <v>1</v>
      </c>
      <c r="G2596">
        <v>2008</v>
      </c>
      <c r="H2596">
        <v>1</v>
      </c>
      <c r="I2596">
        <v>2008</v>
      </c>
      <c r="J2596" t="s">
        <v>1258</v>
      </c>
      <c r="K2596" t="s">
        <v>574</v>
      </c>
      <c r="L2596">
        <v>12350.2</v>
      </c>
      <c r="M2596">
        <v>4125.83</v>
      </c>
      <c r="N2596">
        <v>4707.1400000000003</v>
      </c>
      <c r="O2596">
        <v>5762.01</v>
      </c>
      <c r="P2596">
        <v>5628.7</v>
      </c>
      <c r="Q2596">
        <v>4521.08</v>
      </c>
      <c r="R2596">
        <v>4145.2700000000004</v>
      </c>
      <c r="S2596">
        <v>4602.91</v>
      </c>
      <c r="T2596">
        <v>4670.4399999999996</v>
      </c>
      <c r="U2596">
        <v>4245.74</v>
      </c>
      <c r="V2596">
        <v>4039.92</v>
      </c>
      <c r="W2596">
        <v>4136.0200000000004</v>
      </c>
      <c r="X2596">
        <v>4343.8</v>
      </c>
      <c r="Y2596">
        <v>4610.46</v>
      </c>
      <c r="Z2596">
        <v>4794.9799999999996</v>
      </c>
      <c r="AA2596">
        <v>4796.28</v>
      </c>
      <c r="AB2596">
        <v>4604.4799999999996</v>
      </c>
      <c r="AC2596">
        <v>4191.9799999999996</v>
      </c>
      <c r="AD2596">
        <v>3589.63</v>
      </c>
      <c r="AE2596">
        <v>2910.55</v>
      </c>
      <c r="AF2596">
        <v>2283.87</v>
      </c>
      <c r="AG2596">
        <v>1803.63</v>
      </c>
      <c r="AH2596">
        <v>1481.25</v>
      </c>
      <c r="AI2596">
        <v>1253.94</v>
      </c>
      <c r="AJ2596">
        <v>1051.3699999999999</v>
      </c>
      <c r="AK2596">
        <v>845.64800000000002</v>
      </c>
      <c r="AL2596">
        <v>648.73500000000001</v>
      </c>
      <c r="AM2596">
        <v>480.84800000000001</v>
      </c>
      <c r="AN2596">
        <v>349.31400000000002</v>
      </c>
      <c r="AO2596">
        <v>249.97900000000001</v>
      </c>
      <c r="AP2596">
        <v>175.87100000000001</v>
      </c>
      <c r="AQ2596">
        <v>121.179</v>
      </c>
      <c r="AR2596">
        <v>81.539699999999996</v>
      </c>
      <c r="AS2596">
        <v>53.653799999999997</v>
      </c>
      <c r="AT2596">
        <v>34.771099999999997</v>
      </c>
      <c r="AU2596">
        <v>22.359000000000002</v>
      </c>
      <c r="AV2596">
        <v>14.2418</v>
      </c>
      <c r="AW2596">
        <v>8.8671600000000002</v>
      </c>
      <c r="AX2596">
        <v>5.3028399999999998</v>
      </c>
      <c r="AY2596">
        <v>3.0076399999999999</v>
      </c>
      <c r="AZ2596">
        <v>1.6125</v>
      </c>
      <c r="BA2596">
        <v>0.82255100000000003</v>
      </c>
      <c r="BB2596">
        <v>0.40487000000000001</v>
      </c>
      <c r="BC2596">
        <v>0.195467</v>
      </c>
      <c r="BD2596">
        <v>9.3602199999999997E-2</v>
      </c>
      <c r="BE2596">
        <v>8.1273200000000004E-2</v>
      </c>
    </row>
    <row r="2597" spans="1:57" x14ac:dyDescent="0.3">
      <c r="A2597">
        <v>1</v>
      </c>
      <c r="B2597">
        <v>1</v>
      </c>
      <c r="C2597">
        <v>1</v>
      </c>
      <c r="D2597">
        <v>1</v>
      </c>
      <c r="E2597">
        <v>1</v>
      </c>
      <c r="F2597">
        <v>1</v>
      </c>
      <c r="G2597">
        <v>2008</v>
      </c>
      <c r="H2597">
        <v>1</v>
      </c>
      <c r="I2597">
        <v>2008.5</v>
      </c>
      <c r="J2597" t="s">
        <v>1259</v>
      </c>
      <c r="K2597" t="s">
        <v>574</v>
      </c>
      <c r="L2597">
        <v>3648.73</v>
      </c>
      <c r="M2597">
        <v>3589.34</v>
      </c>
      <c r="N2597">
        <v>3868.86</v>
      </c>
      <c r="O2597">
        <v>3660.08</v>
      </c>
      <c r="P2597">
        <v>4227.05</v>
      </c>
      <c r="Q2597">
        <v>5213.91</v>
      </c>
      <c r="R2597">
        <v>5233.6400000000003</v>
      </c>
      <c r="S2597">
        <v>4508.09</v>
      </c>
      <c r="T2597">
        <v>4236.04</v>
      </c>
      <c r="U2597">
        <v>4323.63</v>
      </c>
      <c r="V2597">
        <v>4117.28</v>
      </c>
      <c r="W2597">
        <v>3807.96</v>
      </c>
      <c r="X2597">
        <v>3746.82</v>
      </c>
      <c r="Y2597">
        <v>3871.62</v>
      </c>
      <c r="Z2597">
        <v>4061.07</v>
      </c>
      <c r="AA2597">
        <v>4209.8500000000004</v>
      </c>
      <c r="AB2597">
        <v>4209.59</v>
      </c>
      <c r="AC2597">
        <v>4022.66</v>
      </c>
      <c r="AD2597">
        <v>3643.23</v>
      </c>
      <c r="AE2597">
        <v>3103.51</v>
      </c>
      <c r="AF2597">
        <v>2499.33</v>
      </c>
      <c r="AG2597">
        <v>1944.91</v>
      </c>
      <c r="AH2597">
        <v>1516.93</v>
      </c>
      <c r="AI2597">
        <v>1221.73</v>
      </c>
      <c r="AJ2597">
        <v>1009.49</v>
      </c>
      <c r="AK2597">
        <v>826.36599999999999</v>
      </c>
      <c r="AL2597">
        <v>651.11199999999997</v>
      </c>
      <c r="AM2597">
        <v>490.85399999999998</v>
      </c>
      <c r="AN2597">
        <v>357.73099999999999</v>
      </c>
      <c r="AO2597">
        <v>255.05199999999999</v>
      </c>
      <c r="AP2597">
        <v>178.708</v>
      </c>
      <c r="AQ2597">
        <v>122.851</v>
      </c>
      <c r="AR2597">
        <v>82.593400000000003</v>
      </c>
      <c r="AS2597">
        <v>54.240499999999997</v>
      </c>
      <c r="AT2597">
        <v>34.901800000000001</v>
      </c>
      <c r="AU2597">
        <v>22.143999999999998</v>
      </c>
      <c r="AV2597">
        <v>13.899800000000001</v>
      </c>
      <c r="AW2597">
        <v>8.5824499999999997</v>
      </c>
      <c r="AX2597">
        <v>5.1417999999999999</v>
      </c>
      <c r="AY2597">
        <v>2.9463200000000001</v>
      </c>
      <c r="AZ2597">
        <v>1.6013200000000001</v>
      </c>
      <c r="BA2597">
        <v>0.82584900000000006</v>
      </c>
      <c r="BB2597">
        <v>0.40769100000000003</v>
      </c>
      <c r="BC2597">
        <v>0.19532099999999999</v>
      </c>
      <c r="BD2597">
        <v>9.2009099999999996E-2</v>
      </c>
      <c r="BE2597">
        <v>7.7556E-2</v>
      </c>
    </row>
    <row r="2598" spans="1:57" x14ac:dyDescent="0.3">
      <c r="A2598">
        <v>1</v>
      </c>
      <c r="B2598">
        <v>1</v>
      </c>
      <c r="C2598">
        <v>1</v>
      </c>
      <c r="D2598">
        <v>1</v>
      </c>
      <c r="E2598">
        <v>1</v>
      </c>
      <c r="F2598">
        <v>1</v>
      </c>
      <c r="G2598">
        <v>2009</v>
      </c>
      <c r="H2598">
        <v>1</v>
      </c>
      <c r="I2598">
        <v>2009</v>
      </c>
      <c r="J2598" t="s">
        <v>1258</v>
      </c>
      <c r="K2598" t="s">
        <v>574</v>
      </c>
      <c r="L2598">
        <v>10103.700000000001</v>
      </c>
      <c r="M2598">
        <v>3028.25</v>
      </c>
      <c r="N2598">
        <v>3004.19</v>
      </c>
      <c r="O2598">
        <v>3454.63</v>
      </c>
      <c r="P2598">
        <v>3466.55</v>
      </c>
      <c r="Q2598">
        <v>3258.98</v>
      </c>
      <c r="R2598">
        <v>3828.24</v>
      </c>
      <c r="S2598">
        <v>4817.18</v>
      </c>
      <c r="T2598">
        <v>5037.82</v>
      </c>
      <c r="U2598">
        <v>4576.12</v>
      </c>
      <c r="V2598">
        <v>4211.08</v>
      </c>
      <c r="W2598">
        <v>3953.04</v>
      </c>
      <c r="X2598">
        <v>3639.65</v>
      </c>
      <c r="Y2598">
        <v>3459.52</v>
      </c>
      <c r="Z2598">
        <v>3485.09</v>
      </c>
      <c r="AA2598">
        <v>3606.83</v>
      </c>
      <c r="AB2598">
        <v>3709.92</v>
      </c>
      <c r="AC2598">
        <v>3694.61</v>
      </c>
      <c r="AD2598">
        <v>3509.16</v>
      </c>
      <c r="AE2598">
        <v>3152.08</v>
      </c>
      <c r="AF2598">
        <v>2662.2</v>
      </c>
      <c r="AG2598">
        <v>2124.46</v>
      </c>
      <c r="AH2598">
        <v>1636.69</v>
      </c>
      <c r="AI2598">
        <v>1260</v>
      </c>
      <c r="AJ2598">
        <v>995.58799999999997</v>
      </c>
      <c r="AK2598">
        <v>802.88199999999995</v>
      </c>
      <c r="AL2598">
        <v>640.93700000000001</v>
      </c>
      <c r="AM2598">
        <v>493.71899999999999</v>
      </c>
      <c r="AN2598">
        <v>364.887</v>
      </c>
      <c r="AO2598">
        <v>260.88600000000002</v>
      </c>
      <c r="AP2598">
        <v>182.215</v>
      </c>
      <c r="AQ2598">
        <v>124.797</v>
      </c>
      <c r="AR2598">
        <v>83.703800000000001</v>
      </c>
      <c r="AS2598">
        <v>54.862699999999997</v>
      </c>
      <c r="AT2598">
        <v>35.151000000000003</v>
      </c>
      <c r="AU2598">
        <v>22.098700000000001</v>
      </c>
      <c r="AV2598">
        <v>13.693300000000001</v>
      </c>
      <c r="AW2598">
        <v>8.3601899999999993</v>
      </c>
      <c r="AX2598">
        <v>4.9879199999999999</v>
      </c>
      <c r="AY2598">
        <v>2.8709500000000001</v>
      </c>
      <c r="AZ2598">
        <v>1.57647</v>
      </c>
      <c r="BA2598">
        <v>0.82194</v>
      </c>
      <c r="BB2598">
        <v>0.40812500000000002</v>
      </c>
      <c r="BC2598">
        <v>0.19480700000000001</v>
      </c>
      <c r="BD2598">
        <v>9.0454800000000002E-2</v>
      </c>
      <c r="BE2598">
        <v>7.3348300000000005E-2</v>
      </c>
    </row>
    <row r="2599" spans="1:57" x14ac:dyDescent="0.3">
      <c r="A2599">
        <v>1</v>
      </c>
      <c r="B2599">
        <v>1</v>
      </c>
      <c r="C2599">
        <v>1</v>
      </c>
      <c r="D2599">
        <v>1</v>
      </c>
      <c r="E2599">
        <v>1</v>
      </c>
      <c r="F2599">
        <v>1</v>
      </c>
      <c r="G2599">
        <v>2009</v>
      </c>
      <c r="H2599">
        <v>1</v>
      </c>
      <c r="I2599">
        <v>2009.5</v>
      </c>
      <c r="J2599" t="s">
        <v>1259</v>
      </c>
      <c r="K2599" t="s">
        <v>574</v>
      </c>
      <c r="L2599">
        <v>3021.85</v>
      </c>
      <c r="M2599">
        <v>2955.81</v>
      </c>
      <c r="N2599">
        <v>3102.91</v>
      </c>
      <c r="O2599">
        <v>2672.38</v>
      </c>
      <c r="P2599">
        <v>2693.36</v>
      </c>
      <c r="Q2599">
        <v>3166.78</v>
      </c>
      <c r="R2599">
        <v>3365.76</v>
      </c>
      <c r="S2599">
        <v>3474.53</v>
      </c>
      <c r="T2599">
        <v>4031.42</v>
      </c>
      <c r="U2599">
        <v>4545.1499999999996</v>
      </c>
      <c r="V2599">
        <v>4426.8999999999996</v>
      </c>
      <c r="W2599">
        <v>4022.21</v>
      </c>
      <c r="X2599">
        <v>3704.83</v>
      </c>
      <c r="Y2599">
        <v>3414.52</v>
      </c>
      <c r="Z2599">
        <v>3182.81</v>
      </c>
      <c r="AA2599">
        <v>3114.07</v>
      </c>
      <c r="AB2599">
        <v>3162.78</v>
      </c>
      <c r="AC2599">
        <v>3216.51</v>
      </c>
      <c r="AD2599">
        <v>3179.1</v>
      </c>
      <c r="AE2599">
        <v>2996.54</v>
      </c>
      <c r="AF2599">
        <v>2666.48</v>
      </c>
      <c r="AG2599">
        <v>2230.14</v>
      </c>
      <c r="AH2599">
        <v>1763.22</v>
      </c>
      <c r="AI2599">
        <v>1346.25</v>
      </c>
      <c r="AJ2599">
        <v>1025.25</v>
      </c>
      <c r="AK2599">
        <v>797.05700000000002</v>
      </c>
      <c r="AL2599">
        <v>628.74800000000005</v>
      </c>
      <c r="AM2599">
        <v>489.89</v>
      </c>
      <c r="AN2599">
        <v>368.791</v>
      </c>
      <c r="AO2599">
        <v>266.90100000000001</v>
      </c>
      <c r="AP2599">
        <v>186.953</v>
      </c>
      <c r="AQ2599">
        <v>127.744</v>
      </c>
      <c r="AR2599">
        <v>85.411600000000007</v>
      </c>
      <c r="AS2599">
        <v>55.837800000000001</v>
      </c>
      <c r="AT2599">
        <v>35.658999999999999</v>
      </c>
      <c r="AU2599">
        <v>22.278300000000002</v>
      </c>
      <c r="AV2599">
        <v>13.6652</v>
      </c>
      <c r="AW2599">
        <v>8.2477</v>
      </c>
      <c r="AX2599">
        <v>4.8821599999999998</v>
      </c>
      <c r="AY2599">
        <v>2.8081499999999999</v>
      </c>
      <c r="AZ2599">
        <v>1.5519400000000001</v>
      </c>
      <c r="BA2599">
        <v>0.81751399999999996</v>
      </c>
      <c r="BB2599">
        <v>0.40976499999999999</v>
      </c>
      <c r="BC2599">
        <v>0.196377</v>
      </c>
      <c r="BD2599">
        <v>9.0815400000000004E-2</v>
      </c>
      <c r="BE2599">
        <v>7.2048200000000007E-2</v>
      </c>
    </row>
    <row r="2600" spans="1:57" x14ac:dyDescent="0.3">
      <c r="A2600">
        <v>1</v>
      </c>
      <c r="B2600">
        <v>1</v>
      </c>
      <c r="C2600">
        <v>1</v>
      </c>
      <c r="D2600">
        <v>1</v>
      </c>
      <c r="E2600">
        <v>1</v>
      </c>
      <c r="F2600">
        <v>1</v>
      </c>
      <c r="G2600">
        <v>2010</v>
      </c>
      <c r="H2600">
        <v>1</v>
      </c>
      <c r="I2600">
        <v>2010</v>
      </c>
      <c r="J2600" t="s">
        <v>1258</v>
      </c>
      <c r="K2600" t="s">
        <v>574</v>
      </c>
      <c r="L2600">
        <v>2821.99</v>
      </c>
      <c r="M2600">
        <v>1313.73</v>
      </c>
      <c r="N2600">
        <v>1985.3</v>
      </c>
      <c r="O2600">
        <v>2708.25</v>
      </c>
      <c r="P2600">
        <v>2751.77</v>
      </c>
      <c r="Q2600">
        <v>2366.7800000000002</v>
      </c>
      <c r="R2600">
        <v>2449.8000000000002</v>
      </c>
      <c r="S2600">
        <v>3010.85</v>
      </c>
      <c r="T2600">
        <v>3442.02</v>
      </c>
      <c r="U2600">
        <v>3747.45</v>
      </c>
      <c r="V2600">
        <v>4092.55</v>
      </c>
      <c r="W2600">
        <v>4157.29</v>
      </c>
      <c r="X2600">
        <v>3856.32</v>
      </c>
      <c r="Y2600">
        <v>3495.59</v>
      </c>
      <c r="Z2600">
        <v>3192.09</v>
      </c>
      <c r="AA2600">
        <v>2942.65</v>
      </c>
      <c r="AB2600">
        <v>2810.59</v>
      </c>
      <c r="AC2600">
        <v>2792.7</v>
      </c>
      <c r="AD2600">
        <v>2798.32</v>
      </c>
      <c r="AE2600">
        <v>2734.68</v>
      </c>
      <c r="AF2600">
        <v>2549.5100000000002</v>
      </c>
      <c r="AG2600">
        <v>2241.06</v>
      </c>
      <c r="AH2600">
        <v>1850.71</v>
      </c>
      <c r="AI2600">
        <v>1446.12</v>
      </c>
      <c r="AJ2600">
        <v>1092.3</v>
      </c>
      <c r="AK2600">
        <v>821.84400000000005</v>
      </c>
      <c r="AL2600">
        <v>628.11099999999999</v>
      </c>
      <c r="AM2600">
        <v>484.32400000000001</v>
      </c>
      <c r="AN2600">
        <v>367.93</v>
      </c>
      <c r="AO2600">
        <v>270.25799999999998</v>
      </c>
      <c r="AP2600">
        <v>191.149</v>
      </c>
      <c r="AQ2600">
        <v>130.89500000000001</v>
      </c>
      <c r="AR2600">
        <v>87.332499999999996</v>
      </c>
      <c r="AS2600">
        <v>56.918100000000003</v>
      </c>
      <c r="AT2600">
        <v>36.2316</v>
      </c>
      <c r="AU2600">
        <v>22.5303</v>
      </c>
      <c r="AV2600">
        <v>13.7149</v>
      </c>
      <c r="AW2600">
        <v>8.1944900000000001</v>
      </c>
      <c r="AX2600">
        <v>4.8051500000000003</v>
      </c>
      <c r="AY2600">
        <v>2.7506300000000001</v>
      </c>
      <c r="AZ2600">
        <v>1.5227299999999999</v>
      </c>
      <c r="BA2600">
        <v>0.80762800000000001</v>
      </c>
      <c r="BB2600">
        <v>0.40817399999999998</v>
      </c>
      <c r="BC2600">
        <v>0.196627</v>
      </c>
      <c r="BD2600">
        <v>9.0768000000000001E-2</v>
      </c>
      <c r="BE2600">
        <v>7.0338499999999998E-2</v>
      </c>
    </row>
    <row r="2601" spans="1:57" x14ac:dyDescent="0.3">
      <c r="A2601">
        <v>1</v>
      </c>
      <c r="B2601">
        <v>1</v>
      </c>
      <c r="C2601">
        <v>1</v>
      </c>
      <c r="D2601">
        <v>1</v>
      </c>
      <c r="E2601">
        <v>1</v>
      </c>
      <c r="F2601">
        <v>1</v>
      </c>
      <c r="G2601">
        <v>2010</v>
      </c>
      <c r="H2601">
        <v>1</v>
      </c>
      <c r="I2601">
        <v>2010.5</v>
      </c>
      <c r="J2601" t="s">
        <v>1259</v>
      </c>
      <c r="K2601" t="s">
        <v>574</v>
      </c>
      <c r="L2601">
        <v>794.37599999999998</v>
      </c>
      <c r="M2601">
        <v>799.43600000000004</v>
      </c>
      <c r="N2601">
        <v>950.51300000000003</v>
      </c>
      <c r="O2601">
        <v>1181.74</v>
      </c>
      <c r="P2601">
        <v>1799.27</v>
      </c>
      <c r="Q2601">
        <v>2469.31</v>
      </c>
      <c r="R2601">
        <v>2603.65</v>
      </c>
      <c r="S2601">
        <v>2437.7800000000002</v>
      </c>
      <c r="T2601">
        <v>2588.67</v>
      </c>
      <c r="U2601">
        <v>2982.84</v>
      </c>
      <c r="V2601">
        <v>3308.13</v>
      </c>
      <c r="W2601">
        <v>3589.56</v>
      </c>
      <c r="X2601">
        <v>3738.48</v>
      </c>
      <c r="Y2601">
        <v>3578.49</v>
      </c>
      <c r="Z2601">
        <v>3239.73</v>
      </c>
      <c r="AA2601">
        <v>2913.09</v>
      </c>
      <c r="AB2601">
        <v>2647.89</v>
      </c>
      <c r="AC2601">
        <v>2475.7800000000002</v>
      </c>
      <c r="AD2601">
        <v>2402.33</v>
      </c>
      <c r="AE2601">
        <v>2362.73</v>
      </c>
      <c r="AF2601">
        <v>2275.17</v>
      </c>
      <c r="AG2601">
        <v>2091.94</v>
      </c>
      <c r="AH2601">
        <v>1812.62</v>
      </c>
      <c r="AI2601">
        <v>1475.71</v>
      </c>
      <c r="AJ2601">
        <v>1138.52</v>
      </c>
      <c r="AK2601">
        <v>850.48900000000003</v>
      </c>
      <c r="AL2601">
        <v>632.27300000000002</v>
      </c>
      <c r="AM2601">
        <v>475.17200000000003</v>
      </c>
      <c r="AN2601">
        <v>358.202</v>
      </c>
      <c r="AO2601">
        <v>265.23399999999998</v>
      </c>
      <c r="AP2601">
        <v>189.916</v>
      </c>
      <c r="AQ2601">
        <v>131.07499999999999</v>
      </c>
      <c r="AR2601">
        <v>87.596400000000003</v>
      </c>
      <c r="AS2601">
        <v>56.974699999999999</v>
      </c>
      <c r="AT2601">
        <v>36.150599999999997</v>
      </c>
      <c r="AU2601">
        <v>22.3886</v>
      </c>
      <c r="AV2601">
        <v>13.5479</v>
      </c>
      <c r="AW2601">
        <v>8.0273500000000002</v>
      </c>
      <c r="AX2601">
        <v>4.6635499999999999</v>
      </c>
      <c r="AY2601">
        <v>2.6508500000000002</v>
      </c>
      <c r="AZ2601">
        <v>1.46471</v>
      </c>
      <c r="BA2601">
        <v>0.77985400000000005</v>
      </c>
      <c r="BB2601">
        <v>0.39716200000000002</v>
      </c>
      <c r="BC2601">
        <v>0.19284599999999999</v>
      </c>
      <c r="BD2601">
        <v>8.9423500000000003E-2</v>
      </c>
      <c r="BE2601">
        <v>6.8729100000000001E-2</v>
      </c>
    </row>
    <row r="2602" spans="1:57" x14ac:dyDescent="0.3">
      <c r="A2602">
        <v>1</v>
      </c>
      <c r="B2602">
        <v>1</v>
      </c>
      <c r="C2602">
        <v>1</v>
      </c>
      <c r="D2602">
        <v>1</v>
      </c>
      <c r="E2602">
        <v>1</v>
      </c>
      <c r="F2602">
        <v>1</v>
      </c>
      <c r="G2602">
        <v>2011</v>
      </c>
      <c r="H2602">
        <v>1</v>
      </c>
      <c r="I2602">
        <v>2011</v>
      </c>
      <c r="J2602" t="s">
        <v>1258</v>
      </c>
      <c r="K2602" t="s">
        <v>574</v>
      </c>
      <c r="L2602">
        <v>9946.58</v>
      </c>
      <c r="M2602">
        <v>2327.67</v>
      </c>
      <c r="N2602">
        <v>1356.05</v>
      </c>
      <c r="O2602">
        <v>960.31</v>
      </c>
      <c r="P2602">
        <v>890.53499999999997</v>
      </c>
      <c r="Q2602">
        <v>1072.03</v>
      </c>
      <c r="R2602">
        <v>1650.46</v>
      </c>
      <c r="S2602">
        <v>2314.35</v>
      </c>
      <c r="T2602">
        <v>2574.1799999999998</v>
      </c>
      <c r="U2602">
        <v>2572.06</v>
      </c>
      <c r="V2602">
        <v>2700.01</v>
      </c>
      <c r="W2602">
        <v>2945.29</v>
      </c>
      <c r="X2602">
        <v>3184.07</v>
      </c>
      <c r="Y2602">
        <v>3339.25</v>
      </c>
      <c r="Z2602">
        <v>3271.68</v>
      </c>
      <c r="AA2602">
        <v>2992.2</v>
      </c>
      <c r="AB2602">
        <v>2663.01</v>
      </c>
      <c r="AC2602">
        <v>2383.59</v>
      </c>
      <c r="AD2602">
        <v>2186.62</v>
      </c>
      <c r="AE2602">
        <v>2073.75</v>
      </c>
      <c r="AF2602">
        <v>1996.9</v>
      </c>
      <c r="AG2602">
        <v>1888.07</v>
      </c>
      <c r="AH2602">
        <v>1706.14</v>
      </c>
      <c r="AI2602">
        <v>1452.78</v>
      </c>
      <c r="AJ2602">
        <v>1163.02</v>
      </c>
      <c r="AK2602">
        <v>884.03599999999994</v>
      </c>
      <c r="AL2602">
        <v>651.89300000000003</v>
      </c>
      <c r="AM2602">
        <v>477.98500000000001</v>
      </c>
      <c r="AN2602">
        <v>352.65300000000002</v>
      </c>
      <c r="AO2602">
        <v>259.55500000000001</v>
      </c>
      <c r="AP2602">
        <v>187.09800000000001</v>
      </c>
      <c r="AQ2602">
        <v>130.40100000000001</v>
      </c>
      <c r="AR2602">
        <v>87.669200000000004</v>
      </c>
      <c r="AS2602">
        <v>57.073500000000003</v>
      </c>
      <c r="AT2602">
        <v>36.1325</v>
      </c>
      <c r="AU2602">
        <v>22.2957</v>
      </c>
      <c r="AV2602">
        <v>13.425000000000001</v>
      </c>
      <c r="AW2602">
        <v>7.9003399999999999</v>
      </c>
      <c r="AX2602">
        <v>4.55138</v>
      </c>
      <c r="AY2602">
        <v>2.5665800000000001</v>
      </c>
      <c r="AZ2602">
        <v>1.4114599999999999</v>
      </c>
      <c r="BA2602">
        <v>0.751691</v>
      </c>
      <c r="BB2602">
        <v>0.38465199999999999</v>
      </c>
      <c r="BC2602">
        <v>0.188059</v>
      </c>
      <c r="BD2602">
        <v>8.7691099999999994E-2</v>
      </c>
      <c r="BE2602">
        <v>6.7106299999999994E-2</v>
      </c>
    </row>
    <row r="2603" spans="1:57" x14ac:dyDescent="0.3">
      <c r="A2603">
        <v>1</v>
      </c>
      <c r="B2603">
        <v>1</v>
      </c>
      <c r="C2603">
        <v>1</v>
      </c>
      <c r="D2603">
        <v>1</v>
      </c>
      <c r="E2603">
        <v>1</v>
      </c>
      <c r="F2603">
        <v>1</v>
      </c>
      <c r="G2603">
        <v>2011</v>
      </c>
      <c r="H2603">
        <v>1</v>
      </c>
      <c r="I2603">
        <v>2011.5</v>
      </c>
      <c r="J2603" t="s">
        <v>1259</v>
      </c>
      <c r="K2603" t="s">
        <v>574</v>
      </c>
      <c r="L2603">
        <v>3044.19</v>
      </c>
      <c r="M2603">
        <v>2946.34</v>
      </c>
      <c r="N2603">
        <v>2937.46</v>
      </c>
      <c r="O2603">
        <v>2022.38</v>
      </c>
      <c r="P2603">
        <v>1186.5</v>
      </c>
      <c r="Q2603">
        <v>890.09699999999998</v>
      </c>
      <c r="R2603">
        <v>937.48599999999999</v>
      </c>
      <c r="S2603">
        <v>1248.4100000000001</v>
      </c>
      <c r="T2603">
        <v>1795</v>
      </c>
      <c r="U2603">
        <v>2237.77</v>
      </c>
      <c r="V2603">
        <v>2369.96</v>
      </c>
      <c r="W2603">
        <v>2427.98</v>
      </c>
      <c r="X2603">
        <v>2594.0100000000002</v>
      </c>
      <c r="Y2603">
        <v>2797.16</v>
      </c>
      <c r="Z2603">
        <v>2935.44</v>
      </c>
      <c r="AA2603">
        <v>2908.21</v>
      </c>
      <c r="AB2603">
        <v>2687.43</v>
      </c>
      <c r="AC2603">
        <v>2380.7399999999998</v>
      </c>
      <c r="AD2603">
        <v>2101.54</v>
      </c>
      <c r="AE2603">
        <v>1895.9</v>
      </c>
      <c r="AF2603">
        <v>1763.38</v>
      </c>
      <c r="AG2603">
        <v>1664.89</v>
      </c>
      <c r="AH2603">
        <v>1545.55</v>
      </c>
      <c r="AI2603">
        <v>1372.07</v>
      </c>
      <c r="AJ2603">
        <v>1147.95</v>
      </c>
      <c r="AK2603">
        <v>903.91300000000001</v>
      </c>
      <c r="AL2603">
        <v>677.36500000000001</v>
      </c>
      <c r="AM2603">
        <v>493.35700000000003</v>
      </c>
      <c r="AN2603">
        <v>356.84899999999999</v>
      </c>
      <c r="AO2603">
        <v>258.42399999999998</v>
      </c>
      <c r="AP2603">
        <v>185.64400000000001</v>
      </c>
      <c r="AQ2603">
        <v>130.20400000000001</v>
      </c>
      <c r="AR2603">
        <v>88.248999999999995</v>
      </c>
      <c r="AS2603">
        <v>57.717500000000001</v>
      </c>
      <c r="AT2603">
        <v>36.551600000000001</v>
      </c>
      <c r="AU2603">
        <v>22.497399999999999</v>
      </c>
      <c r="AV2603">
        <v>13.4901</v>
      </c>
      <c r="AW2603">
        <v>7.8935599999999999</v>
      </c>
      <c r="AX2603">
        <v>4.5146100000000002</v>
      </c>
      <c r="AY2603">
        <v>2.5260199999999999</v>
      </c>
      <c r="AZ2603">
        <v>1.38053</v>
      </c>
      <c r="BA2603">
        <v>0.73338800000000004</v>
      </c>
      <c r="BB2603">
        <v>0.37603199999999998</v>
      </c>
      <c r="BC2603">
        <v>0.18481600000000001</v>
      </c>
      <c r="BD2603">
        <v>8.6690900000000001E-2</v>
      </c>
      <c r="BE2603">
        <v>6.6354499999999997E-2</v>
      </c>
    </row>
    <row r="2604" spans="1:57" x14ac:dyDescent="0.3">
      <c r="A2604">
        <v>1</v>
      </c>
      <c r="B2604">
        <v>1</v>
      </c>
      <c r="C2604">
        <v>1</v>
      </c>
      <c r="D2604">
        <v>1</v>
      </c>
      <c r="E2604">
        <v>1</v>
      </c>
      <c r="F2604">
        <v>1</v>
      </c>
      <c r="G2604">
        <v>2012</v>
      </c>
      <c r="H2604">
        <v>1</v>
      </c>
      <c r="I2604">
        <v>2012</v>
      </c>
      <c r="J2604" t="s">
        <v>1258</v>
      </c>
      <c r="K2604" t="s">
        <v>574</v>
      </c>
      <c r="L2604">
        <v>4627.87</v>
      </c>
      <c r="M2604">
        <v>1708.72</v>
      </c>
      <c r="N2604">
        <v>2160</v>
      </c>
      <c r="O2604">
        <v>2741.91</v>
      </c>
      <c r="P2604">
        <v>2601.9299999999998</v>
      </c>
      <c r="Q2604">
        <v>1761.84</v>
      </c>
      <c r="R2604">
        <v>1055.68</v>
      </c>
      <c r="S2604">
        <v>877.89099999999996</v>
      </c>
      <c r="T2604">
        <v>1060.08</v>
      </c>
      <c r="U2604">
        <v>1449.63</v>
      </c>
      <c r="V2604">
        <v>1884.01</v>
      </c>
      <c r="W2604">
        <v>2132.48</v>
      </c>
      <c r="X2604">
        <v>2214.14</v>
      </c>
      <c r="Y2604">
        <v>2317.25</v>
      </c>
      <c r="Z2604">
        <v>2473.37</v>
      </c>
      <c r="AA2604">
        <v>2590.62</v>
      </c>
      <c r="AB2604">
        <v>2576.4499999999998</v>
      </c>
      <c r="AC2604">
        <v>2396.08</v>
      </c>
      <c r="AD2604">
        <v>2118.5</v>
      </c>
      <c r="AE2604">
        <v>1847.93</v>
      </c>
      <c r="AF2604">
        <v>1639.77</v>
      </c>
      <c r="AG2604">
        <v>1495.92</v>
      </c>
      <c r="AH2604">
        <v>1383.04</v>
      </c>
      <c r="AI2604">
        <v>1257.1600000000001</v>
      </c>
      <c r="AJ2604">
        <v>1093.05</v>
      </c>
      <c r="AK2604">
        <v>896.13699999999994</v>
      </c>
      <c r="AL2604">
        <v>692.577</v>
      </c>
      <c r="AM2604">
        <v>510.72500000000002</v>
      </c>
      <c r="AN2604">
        <v>366.69900000000001</v>
      </c>
      <c r="AO2604">
        <v>261.053</v>
      </c>
      <c r="AP2604">
        <v>185.15600000000001</v>
      </c>
      <c r="AQ2604">
        <v>129.601</v>
      </c>
      <c r="AR2604">
        <v>88.318799999999996</v>
      </c>
      <c r="AS2604">
        <v>58.132800000000003</v>
      </c>
      <c r="AT2604">
        <v>36.934399999999997</v>
      </c>
      <c r="AU2604">
        <v>22.722999999999999</v>
      </c>
      <c r="AV2604">
        <v>13.584</v>
      </c>
      <c r="AW2604">
        <v>7.91066</v>
      </c>
      <c r="AX2604">
        <v>4.4961500000000001</v>
      </c>
      <c r="AY2604">
        <v>2.4975000000000001</v>
      </c>
      <c r="AZ2604">
        <v>1.35564</v>
      </c>
      <c r="BA2604">
        <v>0.71698799999999996</v>
      </c>
      <c r="BB2604">
        <v>0.36741099999999999</v>
      </c>
      <c r="BC2604">
        <v>0.18116099999999999</v>
      </c>
      <c r="BD2604">
        <v>8.5433999999999996E-2</v>
      </c>
      <c r="BE2604">
        <v>6.5651299999999996E-2</v>
      </c>
    </row>
    <row r="2605" spans="1:57" x14ac:dyDescent="0.3">
      <c r="A2605">
        <v>1</v>
      </c>
      <c r="B2605">
        <v>1</v>
      </c>
      <c r="C2605">
        <v>1</v>
      </c>
      <c r="D2605">
        <v>1</v>
      </c>
      <c r="E2605">
        <v>1</v>
      </c>
      <c r="F2605">
        <v>1</v>
      </c>
      <c r="G2605">
        <v>2012</v>
      </c>
      <c r="H2605">
        <v>1</v>
      </c>
      <c r="I2605">
        <v>2012.5</v>
      </c>
      <c r="J2605" t="s">
        <v>1259</v>
      </c>
      <c r="K2605" t="s">
        <v>574</v>
      </c>
      <c r="L2605">
        <v>1349.97</v>
      </c>
      <c r="M2605">
        <v>1335.89</v>
      </c>
      <c r="N2605">
        <v>1478.86</v>
      </c>
      <c r="O2605">
        <v>1522.08</v>
      </c>
      <c r="P2605">
        <v>1939.61</v>
      </c>
      <c r="Q2605">
        <v>2451.48</v>
      </c>
      <c r="R2605">
        <v>2321.2800000000002</v>
      </c>
      <c r="S2605">
        <v>1610.33</v>
      </c>
      <c r="T2605">
        <v>1037.68</v>
      </c>
      <c r="U2605">
        <v>931.07799999999997</v>
      </c>
      <c r="V2605">
        <v>1162.1500000000001</v>
      </c>
      <c r="W2605">
        <v>1534.27</v>
      </c>
      <c r="X2605">
        <v>1835.9</v>
      </c>
      <c r="Y2605">
        <v>1971.42</v>
      </c>
      <c r="Z2605">
        <v>2046.27</v>
      </c>
      <c r="AA2605">
        <v>2147.12</v>
      </c>
      <c r="AB2605">
        <v>2229.2600000000002</v>
      </c>
      <c r="AC2605">
        <v>2211.0700000000002</v>
      </c>
      <c r="AD2605">
        <v>2057.88</v>
      </c>
      <c r="AE2605">
        <v>1815.39</v>
      </c>
      <c r="AF2605">
        <v>1568.86</v>
      </c>
      <c r="AG2605">
        <v>1372.59</v>
      </c>
      <c r="AH2605">
        <v>1230.8900000000001</v>
      </c>
      <c r="AI2605">
        <v>1115.81</v>
      </c>
      <c r="AJ2605">
        <v>992.98299999999995</v>
      </c>
      <c r="AK2605">
        <v>844.89800000000002</v>
      </c>
      <c r="AL2605">
        <v>678.29100000000005</v>
      </c>
      <c r="AM2605">
        <v>514.31299999999999</v>
      </c>
      <c r="AN2605">
        <v>373.09199999999998</v>
      </c>
      <c r="AO2605">
        <v>263.85399999999998</v>
      </c>
      <c r="AP2605">
        <v>184.61500000000001</v>
      </c>
      <c r="AQ2605">
        <v>128.04900000000001</v>
      </c>
      <c r="AR2605">
        <v>87.222800000000007</v>
      </c>
      <c r="AS2605">
        <v>57.696300000000001</v>
      </c>
      <c r="AT2605">
        <v>36.844000000000001</v>
      </c>
      <c r="AU2605">
        <v>22.7166</v>
      </c>
      <c r="AV2605">
        <v>13.565300000000001</v>
      </c>
      <c r="AW2605">
        <v>7.8718899999999996</v>
      </c>
      <c r="AX2605">
        <v>4.4506500000000004</v>
      </c>
      <c r="AY2605">
        <v>2.4562499999999998</v>
      </c>
      <c r="AZ2605">
        <v>1.32422</v>
      </c>
      <c r="BA2605">
        <v>0.69650999999999996</v>
      </c>
      <c r="BB2605">
        <v>0.35599999999999998</v>
      </c>
      <c r="BC2605">
        <v>0.17574100000000001</v>
      </c>
      <c r="BD2605">
        <v>8.3239499999999994E-2</v>
      </c>
      <c r="BE2605">
        <v>6.4455600000000002E-2</v>
      </c>
    </row>
    <row r="2606" spans="1:57" x14ac:dyDescent="0.3">
      <c r="A2606">
        <v>1</v>
      </c>
      <c r="B2606">
        <v>1</v>
      </c>
      <c r="C2606">
        <v>1</v>
      </c>
      <c r="D2606">
        <v>1</v>
      </c>
      <c r="E2606">
        <v>1</v>
      </c>
      <c r="F2606">
        <v>1</v>
      </c>
      <c r="G2606">
        <v>2013</v>
      </c>
      <c r="H2606">
        <v>1</v>
      </c>
      <c r="I2606">
        <v>2013</v>
      </c>
      <c r="J2606" t="s">
        <v>1258</v>
      </c>
      <c r="K2606" t="s">
        <v>574</v>
      </c>
      <c r="L2606">
        <v>12653.9</v>
      </c>
      <c r="M2606">
        <v>3040.81</v>
      </c>
      <c r="N2606">
        <v>1918.79</v>
      </c>
      <c r="O2606">
        <v>1505.34</v>
      </c>
      <c r="P2606">
        <v>1365.69</v>
      </c>
      <c r="Q2606">
        <v>1363.41</v>
      </c>
      <c r="R2606">
        <v>1746.44</v>
      </c>
      <c r="S2606">
        <v>2205.3000000000002</v>
      </c>
      <c r="T2606">
        <v>2099.4699999999998</v>
      </c>
      <c r="U2606">
        <v>1508.59</v>
      </c>
      <c r="V2606">
        <v>1055.26</v>
      </c>
      <c r="W2606">
        <v>1021.63</v>
      </c>
      <c r="X2606">
        <v>1270.78</v>
      </c>
      <c r="Y2606">
        <v>1562.62</v>
      </c>
      <c r="Z2606">
        <v>1738.91</v>
      </c>
      <c r="AA2606">
        <v>1817.38</v>
      </c>
      <c r="AB2606">
        <v>1880.93</v>
      </c>
      <c r="AC2606">
        <v>1927.93</v>
      </c>
      <c r="AD2606">
        <v>1898.07</v>
      </c>
      <c r="AE2606">
        <v>1759.52</v>
      </c>
      <c r="AF2606">
        <v>1545.08</v>
      </c>
      <c r="AG2606">
        <v>1323.14</v>
      </c>
      <c r="AH2606">
        <v>1141.6300000000001</v>
      </c>
      <c r="AI2606">
        <v>1005.78</v>
      </c>
      <c r="AJ2606">
        <v>892.66</v>
      </c>
      <c r="AK2606">
        <v>775.99199999999996</v>
      </c>
      <c r="AL2606">
        <v>644.53599999999994</v>
      </c>
      <c r="AM2606">
        <v>505.58499999999998</v>
      </c>
      <c r="AN2606">
        <v>375.452</v>
      </c>
      <c r="AO2606">
        <v>267.44900000000001</v>
      </c>
      <c r="AP2606">
        <v>185.88399999999999</v>
      </c>
      <c r="AQ2606">
        <v>127.495</v>
      </c>
      <c r="AR2606">
        <v>86.273200000000003</v>
      </c>
      <c r="AS2606">
        <v>57.090400000000002</v>
      </c>
      <c r="AT2606">
        <v>36.610500000000002</v>
      </c>
      <c r="AU2606">
        <v>22.657900000000001</v>
      </c>
      <c r="AV2606">
        <v>13.5444</v>
      </c>
      <c r="AW2606">
        <v>7.84511</v>
      </c>
      <c r="AX2606">
        <v>4.4174300000000004</v>
      </c>
      <c r="AY2606">
        <v>2.4243600000000001</v>
      </c>
      <c r="AZ2606">
        <v>1.29888</v>
      </c>
      <c r="BA2606">
        <v>0.67932899999999996</v>
      </c>
      <c r="BB2606">
        <v>0.346028</v>
      </c>
      <c r="BC2606">
        <v>0.17083699999999999</v>
      </c>
      <c r="BD2606">
        <v>8.1238500000000005E-2</v>
      </c>
      <c r="BE2606">
        <v>6.3664499999999999E-2</v>
      </c>
    </row>
    <row r="2607" spans="1:57" x14ac:dyDescent="0.3">
      <c r="A2607">
        <v>1</v>
      </c>
      <c r="B2607">
        <v>1</v>
      </c>
      <c r="C2607">
        <v>1</v>
      </c>
      <c r="D2607">
        <v>1</v>
      </c>
      <c r="E2607">
        <v>1</v>
      </c>
      <c r="F2607">
        <v>1</v>
      </c>
      <c r="G2607">
        <v>2013</v>
      </c>
      <c r="H2607">
        <v>1</v>
      </c>
      <c r="I2607">
        <v>2013.5</v>
      </c>
      <c r="J2607" t="s">
        <v>1259</v>
      </c>
      <c r="K2607" t="s">
        <v>574</v>
      </c>
      <c r="L2607">
        <v>3864.32</v>
      </c>
      <c r="M2607">
        <v>3743.83</v>
      </c>
      <c r="N2607">
        <v>3751.22</v>
      </c>
      <c r="O2607">
        <v>2646.38</v>
      </c>
      <c r="P2607">
        <v>1682.72</v>
      </c>
      <c r="Q2607">
        <v>1371.99</v>
      </c>
      <c r="R2607">
        <v>1351.62</v>
      </c>
      <c r="S2607">
        <v>1487.3</v>
      </c>
      <c r="T2607">
        <v>1819.31</v>
      </c>
      <c r="U2607">
        <v>1977.68</v>
      </c>
      <c r="V2607">
        <v>1658.76</v>
      </c>
      <c r="W2607">
        <v>1174.1500000000001</v>
      </c>
      <c r="X2607">
        <v>957.66300000000001</v>
      </c>
      <c r="Y2607">
        <v>1062.92</v>
      </c>
      <c r="Z2607">
        <v>1296.28</v>
      </c>
      <c r="AA2607">
        <v>1476.55</v>
      </c>
      <c r="AB2607">
        <v>1560.13</v>
      </c>
      <c r="AC2607">
        <v>1598.77</v>
      </c>
      <c r="AD2607">
        <v>1613.18</v>
      </c>
      <c r="AE2607">
        <v>1569.4</v>
      </c>
      <c r="AF2607">
        <v>1443.49</v>
      </c>
      <c r="AG2607">
        <v>1259.55</v>
      </c>
      <c r="AH2607">
        <v>1069.8699999999999</v>
      </c>
      <c r="AI2607">
        <v>912.23099999999999</v>
      </c>
      <c r="AJ2607">
        <v>790.721</v>
      </c>
      <c r="AK2607">
        <v>687.40700000000004</v>
      </c>
      <c r="AL2607">
        <v>583.43700000000001</v>
      </c>
      <c r="AM2607">
        <v>472.62700000000001</v>
      </c>
      <c r="AN2607">
        <v>361.93599999999998</v>
      </c>
      <c r="AO2607">
        <v>263.029</v>
      </c>
      <c r="AP2607">
        <v>183.78200000000001</v>
      </c>
      <c r="AQ2607">
        <v>125.307</v>
      </c>
      <c r="AR2607">
        <v>84.063800000000001</v>
      </c>
      <c r="AS2607">
        <v>55.3855</v>
      </c>
      <c r="AT2607">
        <v>35.554400000000001</v>
      </c>
      <c r="AU2607">
        <v>22.081800000000001</v>
      </c>
      <c r="AV2607">
        <v>13.2347</v>
      </c>
      <c r="AW2607">
        <v>7.6659499999999996</v>
      </c>
      <c r="AX2607">
        <v>4.30525</v>
      </c>
      <c r="AY2607">
        <v>2.3518500000000002</v>
      </c>
      <c r="AZ2607">
        <v>1.25264</v>
      </c>
      <c r="BA2607">
        <v>0.65114499999999997</v>
      </c>
      <c r="BB2607">
        <v>0.33000499999999999</v>
      </c>
      <c r="BC2607">
        <v>0.16250500000000001</v>
      </c>
      <c r="BD2607">
        <v>7.7326599999999995E-2</v>
      </c>
      <c r="BE2607">
        <v>6.1044000000000001E-2</v>
      </c>
    </row>
    <row r="2608" spans="1:57" x14ac:dyDescent="0.3">
      <c r="A2608">
        <v>1</v>
      </c>
      <c r="B2608">
        <v>1</v>
      </c>
      <c r="C2608">
        <v>1</v>
      </c>
      <c r="D2608">
        <v>1</v>
      </c>
      <c r="E2608">
        <v>1</v>
      </c>
      <c r="F2608">
        <v>1</v>
      </c>
      <c r="G2608">
        <v>2014</v>
      </c>
      <c r="H2608">
        <v>1</v>
      </c>
      <c r="I2608">
        <v>2014</v>
      </c>
      <c r="J2608" t="s">
        <v>1258</v>
      </c>
      <c r="K2608" t="s">
        <v>574</v>
      </c>
      <c r="L2608">
        <v>14394.5</v>
      </c>
      <c r="M2608">
        <v>4004.3</v>
      </c>
      <c r="N2608">
        <v>3513.18</v>
      </c>
      <c r="O2608">
        <v>3694</v>
      </c>
      <c r="P2608">
        <v>3360.78</v>
      </c>
      <c r="Q2608">
        <v>2312.64</v>
      </c>
      <c r="R2608">
        <v>1493.72</v>
      </c>
      <c r="S2608">
        <v>1303.0999999999999</v>
      </c>
      <c r="T2608">
        <v>1414.96</v>
      </c>
      <c r="U2608">
        <v>1619.29</v>
      </c>
      <c r="V2608">
        <v>1787.22</v>
      </c>
      <c r="W2608">
        <v>1663.2</v>
      </c>
      <c r="X2608">
        <v>1272.4100000000001</v>
      </c>
      <c r="Y2608">
        <v>964.81299999999999</v>
      </c>
      <c r="Z2608">
        <v>937.66300000000001</v>
      </c>
      <c r="AA2608">
        <v>1092.92</v>
      </c>
      <c r="AB2608">
        <v>1253.73</v>
      </c>
      <c r="AC2608">
        <v>1337.78</v>
      </c>
      <c r="AD2608">
        <v>1362.97</v>
      </c>
      <c r="AE2608">
        <v>1353.77</v>
      </c>
      <c r="AF2608">
        <v>1296.93</v>
      </c>
      <c r="AG2608">
        <v>1178.83</v>
      </c>
      <c r="AH2608">
        <v>1018.97</v>
      </c>
      <c r="AI2608">
        <v>857.19399999999996</v>
      </c>
      <c r="AJ2608">
        <v>721.69500000000005</v>
      </c>
      <c r="AK2608">
        <v>614.72299999999996</v>
      </c>
      <c r="AL2608">
        <v>522.48599999999999</v>
      </c>
      <c r="AM2608">
        <v>432.05900000000003</v>
      </c>
      <c r="AN2608">
        <v>340.67099999999999</v>
      </c>
      <c r="AO2608">
        <v>254.26</v>
      </c>
      <c r="AP2608">
        <v>180.53700000000001</v>
      </c>
      <c r="AQ2608">
        <v>123.491</v>
      </c>
      <c r="AR2608">
        <v>82.394900000000007</v>
      </c>
      <c r="AS2608">
        <v>53.925600000000003</v>
      </c>
      <c r="AT2608">
        <v>34.520899999999997</v>
      </c>
      <c r="AU2608">
        <v>21.468399999999999</v>
      </c>
      <c r="AV2608">
        <v>12.902799999999999</v>
      </c>
      <c r="AW2608">
        <v>7.4852400000000001</v>
      </c>
      <c r="AX2608">
        <v>4.1998600000000001</v>
      </c>
      <c r="AY2608">
        <v>2.28654</v>
      </c>
      <c r="AZ2608">
        <v>1.21149</v>
      </c>
      <c r="BA2608">
        <v>0.62579499999999999</v>
      </c>
      <c r="BB2608">
        <v>0.31514199999999998</v>
      </c>
      <c r="BC2608">
        <v>0.154363</v>
      </c>
      <c r="BD2608">
        <v>7.3203699999999997E-2</v>
      </c>
      <c r="BE2608">
        <v>5.7696699999999997E-2</v>
      </c>
    </row>
    <row r="2609" spans="1:57" x14ac:dyDescent="0.3">
      <c r="A2609">
        <v>1</v>
      </c>
      <c r="B2609">
        <v>1</v>
      </c>
      <c r="C2609">
        <v>1</v>
      </c>
      <c r="D2609">
        <v>1</v>
      </c>
      <c r="E2609">
        <v>1</v>
      </c>
      <c r="F2609">
        <v>1</v>
      </c>
      <c r="G2609">
        <v>2014</v>
      </c>
      <c r="H2609">
        <v>1</v>
      </c>
      <c r="I2609">
        <v>2014.5</v>
      </c>
      <c r="J2609" t="s">
        <v>1259</v>
      </c>
      <c r="K2609" t="s">
        <v>574</v>
      </c>
      <c r="L2609">
        <v>4337.99</v>
      </c>
      <c r="M2609">
        <v>4228.3599999999997</v>
      </c>
      <c r="N2609">
        <v>4365.0200000000004</v>
      </c>
      <c r="O2609">
        <v>3516.6</v>
      </c>
      <c r="P2609">
        <v>3117.75</v>
      </c>
      <c r="Q2609">
        <v>3296.23</v>
      </c>
      <c r="R2609">
        <v>3013.51</v>
      </c>
      <c r="S2609">
        <v>2141.7199999999998</v>
      </c>
      <c r="T2609">
        <v>1468.2</v>
      </c>
      <c r="U2609">
        <v>1298.95</v>
      </c>
      <c r="V2609">
        <v>1400.96</v>
      </c>
      <c r="W2609">
        <v>1551.91</v>
      </c>
      <c r="X2609">
        <v>1543.36</v>
      </c>
      <c r="Y2609">
        <v>1282.8399999999999</v>
      </c>
      <c r="Z2609">
        <v>973.25400000000002</v>
      </c>
      <c r="AA2609">
        <v>852.45899999999995</v>
      </c>
      <c r="AB2609">
        <v>924.19500000000005</v>
      </c>
      <c r="AC2609">
        <v>1048.46</v>
      </c>
      <c r="AD2609">
        <v>1125.94</v>
      </c>
      <c r="AE2609">
        <v>1146.22</v>
      </c>
      <c r="AF2609">
        <v>1126.7</v>
      </c>
      <c r="AG2609">
        <v>1065.8499999999999</v>
      </c>
      <c r="AH2609">
        <v>959.24099999999999</v>
      </c>
      <c r="AI2609">
        <v>823.67499999999995</v>
      </c>
      <c r="AJ2609">
        <v>689.12800000000004</v>
      </c>
      <c r="AK2609">
        <v>575.548</v>
      </c>
      <c r="AL2609">
        <v>483.44099999999997</v>
      </c>
      <c r="AM2609">
        <v>402.51400000000001</v>
      </c>
      <c r="AN2609">
        <v>324.55200000000002</v>
      </c>
      <c r="AO2609">
        <v>249.15</v>
      </c>
      <c r="AP2609">
        <v>181.239</v>
      </c>
      <c r="AQ2609">
        <v>125.69799999999999</v>
      </c>
      <c r="AR2609">
        <v>84.091099999999997</v>
      </c>
      <c r="AS2609">
        <v>54.817799999999998</v>
      </c>
      <c r="AT2609">
        <v>34.9405</v>
      </c>
      <c r="AU2609">
        <v>21.704999999999998</v>
      </c>
      <c r="AV2609">
        <v>13.0678</v>
      </c>
      <c r="AW2609">
        <v>7.59849</v>
      </c>
      <c r="AX2609">
        <v>4.2668699999999999</v>
      </c>
      <c r="AY2609">
        <v>2.31955</v>
      </c>
      <c r="AZ2609">
        <v>1.22461</v>
      </c>
      <c r="BA2609">
        <v>0.62951800000000002</v>
      </c>
      <c r="BB2609">
        <v>0.31542799999999999</v>
      </c>
      <c r="BC2609">
        <v>0.15389700000000001</v>
      </c>
      <c r="BD2609">
        <v>7.2867199999999993E-2</v>
      </c>
      <c r="BE2609">
        <v>5.7770700000000001E-2</v>
      </c>
    </row>
    <row r="2610" spans="1:57" x14ac:dyDescent="0.3">
      <c r="A2610">
        <v>1</v>
      </c>
      <c r="B2610">
        <v>1</v>
      </c>
      <c r="C2610">
        <v>1</v>
      </c>
      <c r="D2610">
        <v>1</v>
      </c>
      <c r="E2610">
        <v>1</v>
      </c>
      <c r="F2610">
        <v>1</v>
      </c>
      <c r="G2610">
        <v>2015</v>
      </c>
      <c r="H2610">
        <v>1</v>
      </c>
      <c r="I2610">
        <v>2015</v>
      </c>
      <c r="J2610" t="s">
        <v>1258</v>
      </c>
      <c r="K2610" t="s">
        <v>574</v>
      </c>
      <c r="L2610">
        <v>3113.45</v>
      </c>
      <c r="M2610">
        <v>1684.29</v>
      </c>
      <c r="N2610">
        <v>2764.4</v>
      </c>
      <c r="O2610">
        <v>3850.3</v>
      </c>
      <c r="P2610">
        <v>3861</v>
      </c>
      <c r="Q2610">
        <v>3091.55</v>
      </c>
      <c r="R2610">
        <v>2775.35</v>
      </c>
      <c r="S2610">
        <v>2964.76</v>
      </c>
      <c r="T2610">
        <v>2747</v>
      </c>
      <c r="U2610">
        <v>2026.49</v>
      </c>
      <c r="V2610">
        <v>1456.64</v>
      </c>
      <c r="W2610">
        <v>1301.03</v>
      </c>
      <c r="X2610">
        <v>1365.81</v>
      </c>
      <c r="Y2610">
        <v>1393.01</v>
      </c>
      <c r="Z2610">
        <v>1231.9100000000001</v>
      </c>
      <c r="AA2610">
        <v>965.93700000000001</v>
      </c>
      <c r="AB2610">
        <v>800.28399999999999</v>
      </c>
      <c r="AC2610">
        <v>803.49199999999996</v>
      </c>
      <c r="AD2610">
        <v>885.48599999999999</v>
      </c>
      <c r="AE2610">
        <v>948.14099999999996</v>
      </c>
      <c r="AF2610">
        <v>962.19299999999998</v>
      </c>
      <c r="AG2610">
        <v>935.65300000000002</v>
      </c>
      <c r="AH2610">
        <v>872.62699999999995</v>
      </c>
      <c r="AI2610">
        <v>775.65700000000004</v>
      </c>
      <c r="AJ2610">
        <v>660.08399999999995</v>
      </c>
      <c r="AK2610">
        <v>548.18799999999999</v>
      </c>
      <c r="AL2610">
        <v>453.30200000000002</v>
      </c>
      <c r="AM2610">
        <v>374.64100000000002</v>
      </c>
      <c r="AN2610">
        <v>304.84399999999999</v>
      </c>
      <c r="AO2610">
        <v>239.17699999999999</v>
      </c>
      <c r="AP2610">
        <v>178.46600000000001</v>
      </c>
      <c r="AQ2610">
        <v>126.348</v>
      </c>
      <c r="AR2610">
        <v>85.453500000000005</v>
      </c>
      <c r="AS2610">
        <v>55.795900000000003</v>
      </c>
      <c r="AT2610">
        <v>35.4514</v>
      </c>
      <c r="AU2610">
        <v>21.9588</v>
      </c>
      <c r="AV2610">
        <v>13.217000000000001</v>
      </c>
      <c r="AW2610">
        <v>7.6978299999999997</v>
      </c>
      <c r="AX2610">
        <v>4.3293100000000004</v>
      </c>
      <c r="AY2610">
        <v>2.35318</v>
      </c>
      <c r="AZ2610">
        <v>1.2394499999999999</v>
      </c>
      <c r="BA2610">
        <v>0.63445399999999996</v>
      </c>
      <c r="BB2610">
        <v>0.316216</v>
      </c>
      <c r="BC2610">
        <v>0.15345900000000001</v>
      </c>
      <c r="BD2610">
        <v>7.2351399999999996E-2</v>
      </c>
      <c r="BE2610">
        <v>5.72861E-2</v>
      </c>
    </row>
    <row r="2611" spans="1:57" x14ac:dyDescent="0.3">
      <c r="A2611">
        <v>1</v>
      </c>
      <c r="B2611">
        <v>1</v>
      </c>
      <c r="C2611">
        <v>1</v>
      </c>
      <c r="D2611">
        <v>1</v>
      </c>
      <c r="E2611">
        <v>1</v>
      </c>
      <c r="F2611">
        <v>1</v>
      </c>
      <c r="G2611">
        <v>2015</v>
      </c>
      <c r="H2611">
        <v>1</v>
      </c>
      <c r="I2611">
        <v>2015.5</v>
      </c>
      <c r="J2611" t="s">
        <v>1259</v>
      </c>
      <c r="K2611" t="s">
        <v>574</v>
      </c>
      <c r="L2611">
        <v>851.50599999999997</v>
      </c>
      <c r="M2611">
        <v>868.95699999999999</v>
      </c>
      <c r="N2611">
        <v>1091.18</v>
      </c>
      <c r="O2611">
        <v>1523.36</v>
      </c>
      <c r="P2611">
        <v>2509.48</v>
      </c>
      <c r="Q2611">
        <v>3495.77</v>
      </c>
      <c r="R2611">
        <v>3589.86</v>
      </c>
      <c r="S2611">
        <v>3070.11</v>
      </c>
      <c r="T2611">
        <v>2800.74</v>
      </c>
      <c r="U2611">
        <v>2680.5</v>
      </c>
      <c r="V2611">
        <v>2214.13</v>
      </c>
      <c r="W2611">
        <v>1602.5</v>
      </c>
      <c r="X2611">
        <v>1266.58</v>
      </c>
      <c r="Y2611">
        <v>1219.1300000000001</v>
      </c>
      <c r="Z2611">
        <v>1232.93</v>
      </c>
      <c r="AA2611">
        <v>1130.0899999999999</v>
      </c>
      <c r="AB2611">
        <v>917.84699999999998</v>
      </c>
      <c r="AC2611">
        <v>744.30399999999997</v>
      </c>
      <c r="AD2611">
        <v>700.755</v>
      </c>
      <c r="AE2611">
        <v>742.822</v>
      </c>
      <c r="AF2611">
        <v>787.43299999999999</v>
      </c>
      <c r="AG2611">
        <v>796.11699999999996</v>
      </c>
      <c r="AH2611">
        <v>767.91499999999996</v>
      </c>
      <c r="AI2611">
        <v>708.01300000000003</v>
      </c>
      <c r="AJ2611">
        <v>622.80100000000004</v>
      </c>
      <c r="AK2611">
        <v>526.12599999999998</v>
      </c>
      <c r="AL2611">
        <v>434.274</v>
      </c>
      <c r="AM2611">
        <v>355.70499999999998</v>
      </c>
      <c r="AN2611">
        <v>289.10399999999998</v>
      </c>
      <c r="AO2611">
        <v>229.65899999999999</v>
      </c>
      <c r="AP2611">
        <v>175.14099999999999</v>
      </c>
      <c r="AQ2611">
        <v>126.902</v>
      </c>
      <c r="AR2611">
        <v>87.350499999999997</v>
      </c>
      <c r="AS2611">
        <v>57.534100000000002</v>
      </c>
      <c r="AT2611">
        <v>36.5974</v>
      </c>
      <c r="AU2611">
        <v>22.618500000000001</v>
      </c>
      <c r="AV2611">
        <v>13.5922</v>
      </c>
      <c r="AW2611">
        <v>7.9196400000000002</v>
      </c>
      <c r="AX2611">
        <v>4.4609300000000003</v>
      </c>
      <c r="AY2611">
        <v>2.42719</v>
      </c>
      <c r="AZ2611">
        <v>1.27763</v>
      </c>
      <c r="BA2611">
        <v>0.65238300000000005</v>
      </c>
      <c r="BB2611">
        <v>0.32393300000000003</v>
      </c>
      <c r="BC2611">
        <v>0.15656700000000001</v>
      </c>
      <c r="BD2611">
        <v>7.3582099999999998E-2</v>
      </c>
      <c r="BE2611">
        <v>5.8322400000000003E-2</v>
      </c>
    </row>
    <row r="2612" spans="1:57" x14ac:dyDescent="0.3">
      <c r="A2612">
        <v>1</v>
      </c>
      <c r="B2612">
        <v>1</v>
      </c>
      <c r="C2612">
        <v>1</v>
      </c>
      <c r="D2612">
        <v>1</v>
      </c>
      <c r="E2612">
        <v>1</v>
      </c>
      <c r="F2612">
        <v>1</v>
      </c>
      <c r="G2612">
        <v>2016</v>
      </c>
      <c r="H2612">
        <v>1</v>
      </c>
      <c r="I2612">
        <v>2016</v>
      </c>
      <c r="J2612" t="s">
        <v>1258</v>
      </c>
      <c r="K2612" t="s">
        <v>574</v>
      </c>
      <c r="L2612">
        <v>10145.5</v>
      </c>
      <c r="M2612">
        <v>2383.5300000000002</v>
      </c>
      <c r="N2612">
        <v>1407.44</v>
      </c>
      <c r="O2612">
        <v>1028.3599999999999</v>
      </c>
      <c r="P2612">
        <v>1020.82</v>
      </c>
      <c r="Q2612">
        <v>1387.25</v>
      </c>
      <c r="R2612">
        <v>2298.77</v>
      </c>
      <c r="S2612">
        <v>3239.65</v>
      </c>
      <c r="T2612">
        <v>3449.82</v>
      </c>
      <c r="U2612">
        <v>3089.46</v>
      </c>
      <c r="V2612">
        <v>2711.12</v>
      </c>
      <c r="W2612">
        <v>2288.83</v>
      </c>
      <c r="X2612">
        <v>1731.43</v>
      </c>
      <c r="Y2612">
        <v>1295.54</v>
      </c>
      <c r="Z2612">
        <v>1130.33</v>
      </c>
      <c r="AA2612">
        <v>1099.33</v>
      </c>
      <c r="AB2612">
        <v>1020.23</v>
      </c>
      <c r="AC2612">
        <v>851.43600000000004</v>
      </c>
      <c r="AD2612">
        <v>688.71500000000003</v>
      </c>
      <c r="AE2612">
        <v>619.59100000000001</v>
      </c>
      <c r="AF2612">
        <v>629.93700000000001</v>
      </c>
      <c r="AG2612">
        <v>655.67499999999995</v>
      </c>
      <c r="AH2612">
        <v>657.005</v>
      </c>
      <c r="AI2612">
        <v>627.11599999999999</v>
      </c>
      <c r="AJ2612">
        <v>570.76900000000001</v>
      </c>
      <c r="AK2612">
        <v>496.096</v>
      </c>
      <c r="AL2612">
        <v>415.22899999999998</v>
      </c>
      <c r="AM2612">
        <v>339.79</v>
      </c>
      <c r="AN2612">
        <v>274.82</v>
      </c>
      <c r="AO2612">
        <v>218.95699999999999</v>
      </c>
      <c r="AP2612">
        <v>169.358</v>
      </c>
      <c r="AQ2612">
        <v>125.298</v>
      </c>
      <c r="AR2612">
        <v>88.035600000000002</v>
      </c>
      <c r="AS2612">
        <v>58.8401</v>
      </c>
      <c r="AT2612">
        <v>37.6828</v>
      </c>
      <c r="AU2612">
        <v>23.307400000000001</v>
      </c>
      <c r="AV2612">
        <v>13.9855</v>
      </c>
      <c r="AW2612">
        <v>8.1424800000000008</v>
      </c>
      <c r="AX2612">
        <v>4.5894899999999996</v>
      </c>
      <c r="AY2612">
        <v>2.4999400000000001</v>
      </c>
      <c r="AZ2612">
        <v>1.3162199999999999</v>
      </c>
      <c r="BA2612">
        <v>0.67110599999999998</v>
      </c>
      <c r="BB2612">
        <v>0.33218300000000001</v>
      </c>
      <c r="BC2612">
        <v>0.159884</v>
      </c>
      <c r="BD2612">
        <v>7.4823299999999995E-2</v>
      </c>
      <c r="BE2612">
        <v>5.91239E-2</v>
      </c>
    </row>
    <row r="2613" spans="1:57" x14ac:dyDescent="0.3">
      <c r="A2613">
        <v>1</v>
      </c>
      <c r="B2613">
        <v>1</v>
      </c>
      <c r="C2613">
        <v>1</v>
      </c>
      <c r="D2613">
        <v>1</v>
      </c>
      <c r="E2613">
        <v>1</v>
      </c>
      <c r="F2613">
        <v>1</v>
      </c>
      <c r="G2613">
        <v>2016</v>
      </c>
      <c r="H2613">
        <v>1</v>
      </c>
      <c r="I2613">
        <v>2016.5</v>
      </c>
      <c r="J2613" t="s">
        <v>1259</v>
      </c>
      <c r="K2613" t="s">
        <v>574</v>
      </c>
      <c r="L2613">
        <v>3104.09</v>
      </c>
      <c r="M2613">
        <v>3004.76</v>
      </c>
      <c r="N2613">
        <v>2997.97</v>
      </c>
      <c r="O2613">
        <v>2072.2199999999998</v>
      </c>
      <c r="P2613">
        <v>1236.79</v>
      </c>
      <c r="Q2613">
        <v>973.05100000000004</v>
      </c>
      <c r="R2613">
        <v>1124.33</v>
      </c>
      <c r="S2613">
        <v>1664.38</v>
      </c>
      <c r="T2613">
        <v>2503.9299999999998</v>
      </c>
      <c r="U2613">
        <v>3074.53</v>
      </c>
      <c r="V2613">
        <v>3022.99</v>
      </c>
      <c r="W2613">
        <v>2665.06</v>
      </c>
      <c r="X2613">
        <v>2263.9299999999998</v>
      </c>
      <c r="Y2613">
        <v>1784.19</v>
      </c>
      <c r="Z2613">
        <v>1331.55</v>
      </c>
      <c r="AA2613">
        <v>1079.28</v>
      </c>
      <c r="AB2613">
        <v>990.83199999999999</v>
      </c>
      <c r="AC2613">
        <v>912.81299999999999</v>
      </c>
      <c r="AD2613">
        <v>776.17399999999998</v>
      </c>
      <c r="AE2613">
        <v>634.71900000000005</v>
      </c>
      <c r="AF2613">
        <v>559.91899999999998</v>
      </c>
      <c r="AG2613">
        <v>552.51300000000003</v>
      </c>
      <c r="AH2613">
        <v>564.92999999999995</v>
      </c>
      <c r="AI2613">
        <v>560.46100000000001</v>
      </c>
      <c r="AJ2613">
        <v>529.41899999999998</v>
      </c>
      <c r="AK2613">
        <v>475.86799999999999</v>
      </c>
      <c r="AL2613">
        <v>408.61500000000001</v>
      </c>
      <c r="AM2613">
        <v>338.423</v>
      </c>
      <c r="AN2613">
        <v>273.84800000000001</v>
      </c>
      <c r="AO2613">
        <v>217.94300000000001</v>
      </c>
      <c r="AP2613">
        <v>169.62799999999999</v>
      </c>
      <c r="AQ2613">
        <v>127.399</v>
      </c>
      <c r="AR2613">
        <v>91.259100000000004</v>
      </c>
      <c r="AS2613">
        <v>62.078699999999998</v>
      </c>
      <c r="AT2613">
        <v>40.224299999999999</v>
      </c>
      <c r="AU2613">
        <v>25.001000000000001</v>
      </c>
      <c r="AV2613">
        <v>15.005000000000001</v>
      </c>
      <c r="AW2613">
        <v>8.7251399999999997</v>
      </c>
      <c r="AX2613">
        <v>4.9151100000000003</v>
      </c>
      <c r="AY2613">
        <v>2.6783199999999998</v>
      </c>
      <c r="AZ2613">
        <v>1.41069</v>
      </c>
      <c r="BA2613">
        <v>0.71882100000000004</v>
      </c>
      <c r="BB2613">
        <v>0.35506300000000002</v>
      </c>
      <c r="BC2613">
        <v>0.170346</v>
      </c>
      <c r="BD2613">
        <v>7.9436000000000007E-2</v>
      </c>
      <c r="BE2613">
        <v>6.2615400000000002E-2</v>
      </c>
    </row>
    <row r="2614" spans="1:57" x14ac:dyDescent="0.3">
      <c r="A2614">
        <v>1</v>
      </c>
      <c r="B2614">
        <v>1</v>
      </c>
      <c r="C2614">
        <v>1</v>
      </c>
      <c r="D2614">
        <v>1</v>
      </c>
      <c r="E2614">
        <v>1</v>
      </c>
      <c r="F2614">
        <v>1</v>
      </c>
      <c r="G2614">
        <v>2017</v>
      </c>
      <c r="H2614">
        <v>1</v>
      </c>
      <c r="I2614">
        <v>2017</v>
      </c>
      <c r="J2614" t="s">
        <v>1258</v>
      </c>
      <c r="K2614" t="s">
        <v>574</v>
      </c>
      <c r="L2614">
        <v>16763.8</v>
      </c>
      <c r="M2614">
        <v>4337.0200000000004</v>
      </c>
      <c r="N2614">
        <v>3292.64</v>
      </c>
      <c r="O2614">
        <v>3092.95</v>
      </c>
      <c r="P2614">
        <v>2708.17</v>
      </c>
      <c r="Q2614">
        <v>1813.75</v>
      </c>
      <c r="R2614">
        <v>1112.6400000000001</v>
      </c>
      <c r="S2614">
        <v>996.423</v>
      </c>
      <c r="T2614">
        <v>1332.88</v>
      </c>
      <c r="U2614">
        <v>1967.44</v>
      </c>
      <c r="V2614">
        <v>2600.86</v>
      </c>
      <c r="W2614">
        <v>2815.72</v>
      </c>
      <c r="X2614">
        <v>2597.58</v>
      </c>
      <c r="Y2614">
        <v>2217.69</v>
      </c>
      <c r="Z2614">
        <v>1781.7</v>
      </c>
      <c r="AA2614">
        <v>1348.08</v>
      </c>
      <c r="AB2614">
        <v>1049.3399999999999</v>
      </c>
      <c r="AC2614">
        <v>908.07299999999998</v>
      </c>
      <c r="AD2614">
        <v>816.65899999999999</v>
      </c>
      <c r="AE2614">
        <v>698.63</v>
      </c>
      <c r="AF2614">
        <v>576.95500000000004</v>
      </c>
      <c r="AG2614">
        <v>504.05700000000002</v>
      </c>
      <c r="AH2614">
        <v>485.64499999999998</v>
      </c>
      <c r="AI2614">
        <v>486.78</v>
      </c>
      <c r="AJ2614">
        <v>476.15100000000001</v>
      </c>
      <c r="AK2614">
        <v>443.74200000000002</v>
      </c>
      <c r="AL2614">
        <v>393.15300000000002</v>
      </c>
      <c r="AM2614">
        <v>332.952</v>
      </c>
      <c r="AN2614">
        <v>272.22399999999999</v>
      </c>
      <c r="AO2614">
        <v>217.09</v>
      </c>
      <c r="AP2614">
        <v>169.358</v>
      </c>
      <c r="AQ2614">
        <v>128.33799999999999</v>
      </c>
      <c r="AR2614">
        <v>93.372200000000007</v>
      </c>
      <c r="AS2614">
        <v>64.659800000000004</v>
      </c>
      <c r="AT2614">
        <v>42.537399999999998</v>
      </c>
      <c r="AU2614">
        <v>26.6907</v>
      </c>
      <c r="AV2614">
        <v>16.078900000000001</v>
      </c>
      <c r="AW2614">
        <v>9.3512500000000003</v>
      </c>
      <c r="AX2614">
        <v>5.2638600000000002</v>
      </c>
      <c r="AY2614">
        <v>2.8677899999999998</v>
      </c>
      <c r="AZ2614">
        <v>1.51101</v>
      </c>
      <c r="BA2614">
        <v>0.77002099999999996</v>
      </c>
      <c r="BB2614">
        <v>0.38004900000000003</v>
      </c>
      <c r="BC2614">
        <v>0.18201200000000001</v>
      </c>
      <c r="BD2614">
        <v>8.4692000000000003E-2</v>
      </c>
      <c r="BE2614">
        <v>6.6728300000000004E-2</v>
      </c>
    </row>
    <row r="2615" spans="1:57" x14ac:dyDescent="0.3">
      <c r="A2615">
        <v>1</v>
      </c>
      <c r="B2615">
        <v>1</v>
      </c>
      <c r="C2615">
        <v>1</v>
      </c>
      <c r="D2615">
        <v>1</v>
      </c>
      <c r="E2615">
        <v>1</v>
      </c>
      <c r="F2615">
        <v>1</v>
      </c>
      <c r="G2615">
        <v>2017</v>
      </c>
      <c r="H2615">
        <v>1</v>
      </c>
      <c r="I2615">
        <v>2017.5</v>
      </c>
      <c r="J2615" t="s">
        <v>1259</v>
      </c>
      <c r="K2615" t="s">
        <v>574</v>
      </c>
      <c r="L2615">
        <v>5086.66</v>
      </c>
      <c r="M2615">
        <v>4942.62</v>
      </c>
      <c r="N2615">
        <v>5025.22</v>
      </c>
      <c r="O2615">
        <v>3792.69</v>
      </c>
      <c r="P2615">
        <v>2904.66</v>
      </c>
      <c r="Q2615">
        <v>2751.69</v>
      </c>
      <c r="R2615">
        <v>2419.25</v>
      </c>
      <c r="S2615">
        <v>1670.59</v>
      </c>
      <c r="T2615">
        <v>1124.29</v>
      </c>
      <c r="U2615">
        <v>1119.0899999999999</v>
      </c>
      <c r="V2615">
        <v>1542.16</v>
      </c>
      <c r="W2615">
        <v>2124.7800000000002</v>
      </c>
      <c r="X2615">
        <v>2492.19</v>
      </c>
      <c r="Y2615">
        <v>2447.15</v>
      </c>
      <c r="Z2615">
        <v>2132.9499999999998</v>
      </c>
      <c r="AA2615">
        <v>1728.44</v>
      </c>
      <c r="AB2615">
        <v>1321.77</v>
      </c>
      <c r="AC2615">
        <v>1009.73</v>
      </c>
      <c r="AD2615">
        <v>833.15899999999999</v>
      </c>
      <c r="AE2615">
        <v>726.18600000000004</v>
      </c>
      <c r="AF2615">
        <v>620.06700000000001</v>
      </c>
      <c r="AG2615">
        <v>517.62599999999998</v>
      </c>
      <c r="AH2615">
        <v>452.79599999999999</v>
      </c>
      <c r="AI2615">
        <v>430.18299999999999</v>
      </c>
      <c r="AJ2615">
        <v>423.53199999999998</v>
      </c>
      <c r="AK2615">
        <v>407.59800000000001</v>
      </c>
      <c r="AL2615">
        <v>373.84</v>
      </c>
      <c r="AM2615">
        <v>325.86099999999999</v>
      </c>
      <c r="AN2615">
        <v>271.61799999999999</v>
      </c>
      <c r="AO2615">
        <v>218.57300000000001</v>
      </c>
      <c r="AP2615">
        <v>171.08699999999999</v>
      </c>
      <c r="AQ2615">
        <v>130.27600000000001</v>
      </c>
      <c r="AR2615">
        <v>95.78</v>
      </c>
      <c r="AS2615">
        <v>67.3386</v>
      </c>
      <c r="AT2615">
        <v>45.006100000000004</v>
      </c>
      <c r="AU2615">
        <v>28.5962</v>
      </c>
      <c r="AV2615">
        <v>17.352699999999999</v>
      </c>
      <c r="AW2615">
        <v>10.117599999999999</v>
      </c>
      <c r="AX2615">
        <v>5.6944900000000001</v>
      </c>
      <c r="AY2615">
        <v>3.1001799999999999</v>
      </c>
      <c r="AZ2615">
        <v>1.6327799999999999</v>
      </c>
      <c r="BA2615">
        <v>0.83171399999999995</v>
      </c>
      <c r="BB2615">
        <v>0.409941</v>
      </c>
      <c r="BC2615">
        <v>0.19573099999999999</v>
      </c>
      <c r="BD2615">
        <v>9.0623200000000001E-2</v>
      </c>
      <c r="BE2615">
        <v>7.0545999999999998E-2</v>
      </c>
    </row>
    <row r="2616" spans="1:57" x14ac:dyDescent="0.3">
      <c r="A2616">
        <v>1</v>
      </c>
      <c r="B2616">
        <v>1</v>
      </c>
      <c r="C2616">
        <v>1</v>
      </c>
      <c r="D2616">
        <v>1</v>
      </c>
      <c r="E2616">
        <v>1</v>
      </c>
      <c r="F2616">
        <v>1</v>
      </c>
      <c r="G2616">
        <v>2018</v>
      </c>
      <c r="H2616">
        <v>1</v>
      </c>
      <c r="I2616">
        <v>2018</v>
      </c>
      <c r="J2616" t="s">
        <v>1258</v>
      </c>
      <c r="K2616" t="s">
        <v>574</v>
      </c>
      <c r="L2616">
        <v>16924.5</v>
      </c>
      <c r="M2616">
        <v>4834.74</v>
      </c>
      <c r="N2616">
        <v>4442.0600000000004</v>
      </c>
      <c r="O2616">
        <v>4826.75</v>
      </c>
      <c r="P2616">
        <v>4497.3</v>
      </c>
      <c r="Q2616">
        <v>3325.79</v>
      </c>
      <c r="R2616">
        <v>2569.11</v>
      </c>
      <c r="S2616">
        <v>2464.2199999999998</v>
      </c>
      <c r="T2616">
        <v>2195.37</v>
      </c>
      <c r="U2616">
        <v>1589.46</v>
      </c>
      <c r="V2616">
        <v>1196.76</v>
      </c>
      <c r="W2616">
        <v>1307.1500000000001</v>
      </c>
      <c r="X2616">
        <v>1747.88</v>
      </c>
      <c r="Y2616">
        <v>2153.8000000000002</v>
      </c>
      <c r="Z2616">
        <v>2242.37</v>
      </c>
      <c r="AA2616">
        <v>2020.51</v>
      </c>
      <c r="AB2616">
        <v>1655.04</v>
      </c>
      <c r="AC2616">
        <v>1273.06</v>
      </c>
      <c r="AD2616">
        <v>963.32399999999996</v>
      </c>
      <c r="AE2616">
        <v>767.42700000000002</v>
      </c>
      <c r="AF2616">
        <v>647.17700000000002</v>
      </c>
      <c r="AG2616">
        <v>547.37300000000005</v>
      </c>
      <c r="AH2616">
        <v>459.87799999999999</v>
      </c>
      <c r="AI2616">
        <v>403.45499999999998</v>
      </c>
      <c r="AJ2616">
        <v>379.20800000000003</v>
      </c>
      <c r="AK2616">
        <v>366.65499999999997</v>
      </c>
      <c r="AL2616">
        <v>346.24700000000001</v>
      </c>
      <c r="AM2616">
        <v>311.67200000000003</v>
      </c>
      <c r="AN2616">
        <v>266.67399999999998</v>
      </c>
      <c r="AO2616">
        <v>218.26499999999999</v>
      </c>
      <c r="AP2616">
        <v>172.322</v>
      </c>
      <c r="AQ2616">
        <v>131.88399999999999</v>
      </c>
      <c r="AR2616">
        <v>97.661000000000001</v>
      </c>
      <c r="AS2616">
        <v>69.469300000000004</v>
      </c>
      <c r="AT2616">
        <v>47.115900000000003</v>
      </c>
      <c r="AU2616">
        <v>30.362400000000001</v>
      </c>
      <c r="AV2616">
        <v>18.619499999999999</v>
      </c>
      <c r="AW2616">
        <v>10.9191</v>
      </c>
      <c r="AX2616">
        <v>6.1573099999999998</v>
      </c>
      <c r="AY2616">
        <v>3.35182</v>
      </c>
      <c r="AZ2616">
        <v>1.7643899999999999</v>
      </c>
      <c r="BA2616">
        <v>0.89836400000000005</v>
      </c>
      <c r="BB2616">
        <v>0.442463</v>
      </c>
      <c r="BC2616">
        <v>0.21088699999999999</v>
      </c>
      <c r="BD2616">
        <v>9.7321500000000005E-2</v>
      </c>
      <c r="BE2616">
        <v>7.5071200000000005E-2</v>
      </c>
    </row>
    <row r="2617" spans="1:57" x14ac:dyDescent="0.3">
      <c r="A2617">
        <v>1</v>
      </c>
      <c r="B2617">
        <v>1</v>
      </c>
      <c r="C2617">
        <v>1</v>
      </c>
      <c r="D2617">
        <v>1</v>
      </c>
      <c r="E2617">
        <v>1</v>
      </c>
      <c r="F2617">
        <v>1</v>
      </c>
      <c r="G2617">
        <v>2018</v>
      </c>
      <c r="H2617">
        <v>1</v>
      </c>
      <c r="I2617">
        <v>2018.5</v>
      </c>
      <c r="J2617" t="s">
        <v>1259</v>
      </c>
      <c r="K2617" t="s">
        <v>574</v>
      </c>
      <c r="L2617">
        <v>5087.04</v>
      </c>
      <c r="M2617">
        <v>4964.57</v>
      </c>
      <c r="N2617">
        <v>5155.38</v>
      </c>
      <c r="O2617">
        <v>4254.41</v>
      </c>
      <c r="P2617">
        <v>3956.75</v>
      </c>
      <c r="Q2617">
        <v>4336.34</v>
      </c>
      <c r="R2617">
        <v>4106.08</v>
      </c>
      <c r="S2617">
        <v>3193.66</v>
      </c>
      <c r="T2617">
        <v>2537.61</v>
      </c>
      <c r="U2617">
        <v>2217.52</v>
      </c>
      <c r="V2617">
        <v>1769.42</v>
      </c>
      <c r="W2617">
        <v>1302.96</v>
      </c>
      <c r="X2617">
        <v>1195.33</v>
      </c>
      <c r="Y2617">
        <v>1471.44</v>
      </c>
      <c r="Z2617">
        <v>1842.8</v>
      </c>
      <c r="AA2617">
        <v>2005.11</v>
      </c>
      <c r="AB2617">
        <v>1871.18</v>
      </c>
      <c r="AC2617">
        <v>1556.35</v>
      </c>
      <c r="AD2617">
        <v>1202.73</v>
      </c>
      <c r="AE2617">
        <v>905.31399999999996</v>
      </c>
      <c r="AF2617">
        <v>704.45500000000004</v>
      </c>
      <c r="AG2617">
        <v>577.76800000000003</v>
      </c>
      <c r="AH2617">
        <v>483.19400000000002</v>
      </c>
      <c r="AI2617">
        <v>407.928</v>
      </c>
      <c r="AJ2617">
        <v>359.529</v>
      </c>
      <c r="AK2617">
        <v>335.20499999999998</v>
      </c>
      <c r="AL2617">
        <v>318.37799999999999</v>
      </c>
      <c r="AM2617">
        <v>294.44799999999998</v>
      </c>
      <c r="AN2617">
        <v>259.49400000000003</v>
      </c>
      <c r="AO2617">
        <v>217.441</v>
      </c>
      <c r="AP2617">
        <v>174.28899999999999</v>
      </c>
      <c r="AQ2617">
        <v>134.542</v>
      </c>
      <c r="AR2617">
        <v>100.295</v>
      </c>
      <c r="AS2617">
        <v>71.981800000000007</v>
      </c>
      <c r="AT2617">
        <v>49.4236</v>
      </c>
      <c r="AU2617">
        <v>32.292499999999997</v>
      </c>
      <c r="AV2617">
        <v>20.049600000000002</v>
      </c>
      <c r="AW2617">
        <v>11.8605</v>
      </c>
      <c r="AX2617">
        <v>6.7183000000000002</v>
      </c>
      <c r="AY2617">
        <v>3.6621199999999998</v>
      </c>
      <c r="AZ2617">
        <v>1.92737</v>
      </c>
      <c r="BA2617">
        <v>0.98079300000000003</v>
      </c>
      <c r="BB2617">
        <v>0.48271999999999998</v>
      </c>
      <c r="BC2617">
        <v>0.22978699999999999</v>
      </c>
      <c r="BD2617">
        <v>0.105798</v>
      </c>
      <c r="BE2617">
        <v>8.10226E-2</v>
      </c>
    </row>
    <row r="2619" spans="1:57" x14ac:dyDescent="0.3">
      <c r="A2619" t="s">
        <v>1511</v>
      </c>
    </row>
    <row r="2620" spans="1:57" x14ac:dyDescent="0.3">
      <c r="A2620" t="s">
        <v>482</v>
      </c>
      <c r="B2620" t="s">
        <v>1252</v>
      </c>
      <c r="C2620" t="s">
        <v>480</v>
      </c>
      <c r="D2620" t="s">
        <v>1253</v>
      </c>
      <c r="E2620" t="s">
        <v>1254</v>
      </c>
      <c r="F2620" t="s">
        <v>1255</v>
      </c>
      <c r="G2620" t="s">
        <v>502</v>
      </c>
      <c r="H2620" t="s">
        <v>481</v>
      </c>
      <c r="I2620" t="s">
        <v>1256</v>
      </c>
      <c r="J2620" t="s">
        <v>1257</v>
      </c>
      <c r="K2620" t="s">
        <v>515</v>
      </c>
      <c r="L2620">
        <v>4</v>
      </c>
      <c r="M2620">
        <v>6</v>
      </c>
      <c r="N2620">
        <v>8</v>
      </c>
      <c r="O2620">
        <v>10</v>
      </c>
      <c r="P2620">
        <v>12</v>
      </c>
      <c r="Q2620">
        <v>14</v>
      </c>
      <c r="R2620">
        <v>16</v>
      </c>
      <c r="S2620">
        <v>18</v>
      </c>
      <c r="T2620">
        <v>20</v>
      </c>
      <c r="U2620">
        <v>22</v>
      </c>
      <c r="V2620">
        <v>24</v>
      </c>
      <c r="W2620">
        <v>26</v>
      </c>
      <c r="X2620">
        <v>28</v>
      </c>
      <c r="Y2620">
        <v>30</v>
      </c>
      <c r="Z2620">
        <v>32</v>
      </c>
      <c r="AA2620">
        <v>34</v>
      </c>
      <c r="AB2620">
        <v>36</v>
      </c>
      <c r="AC2620">
        <v>38</v>
      </c>
      <c r="AD2620">
        <v>40</v>
      </c>
      <c r="AE2620">
        <v>42</v>
      </c>
      <c r="AF2620">
        <v>44</v>
      </c>
      <c r="AG2620">
        <v>46</v>
      </c>
      <c r="AH2620">
        <v>48</v>
      </c>
      <c r="AI2620">
        <v>50</v>
      </c>
      <c r="AJ2620">
        <v>52</v>
      </c>
      <c r="AK2620">
        <v>54</v>
      </c>
      <c r="AL2620">
        <v>56</v>
      </c>
      <c r="AM2620">
        <v>58</v>
      </c>
      <c r="AN2620">
        <v>60</v>
      </c>
      <c r="AO2620">
        <v>62</v>
      </c>
      <c r="AP2620">
        <v>64</v>
      </c>
      <c r="AQ2620">
        <v>66</v>
      </c>
      <c r="AR2620">
        <v>68</v>
      </c>
      <c r="AS2620">
        <v>70</v>
      </c>
      <c r="AT2620">
        <v>72</v>
      </c>
      <c r="AU2620">
        <v>74</v>
      </c>
      <c r="AV2620">
        <v>76</v>
      </c>
      <c r="AW2620">
        <v>78</v>
      </c>
      <c r="AX2620">
        <v>80</v>
      </c>
      <c r="AY2620">
        <v>82</v>
      </c>
      <c r="AZ2620">
        <v>84</v>
      </c>
      <c r="BA2620">
        <v>86</v>
      </c>
      <c r="BB2620">
        <v>88</v>
      </c>
      <c r="BC2620">
        <v>90</v>
      </c>
      <c r="BD2620">
        <v>92</v>
      </c>
      <c r="BE2620">
        <v>94</v>
      </c>
    </row>
    <row r="2621" spans="1:57" x14ac:dyDescent="0.3">
      <c r="A2621">
        <v>1</v>
      </c>
      <c r="B2621">
        <v>1</v>
      </c>
      <c r="C2621">
        <v>1</v>
      </c>
      <c r="D2621">
        <v>1</v>
      </c>
      <c r="E2621">
        <v>1</v>
      </c>
      <c r="F2621">
        <v>1</v>
      </c>
      <c r="G2621">
        <v>1985</v>
      </c>
      <c r="H2621">
        <v>1</v>
      </c>
      <c r="I2621">
        <v>1985</v>
      </c>
      <c r="J2621" t="s">
        <v>1258</v>
      </c>
      <c r="K2621" t="s">
        <v>574</v>
      </c>
      <c r="L2621">
        <v>1.0435000000000001</v>
      </c>
      <c r="M2621">
        <v>0.97508099999999998</v>
      </c>
      <c r="N2621">
        <v>2.5004900000000001</v>
      </c>
      <c r="O2621">
        <v>6.80837</v>
      </c>
      <c r="P2621">
        <v>20.819500000000001</v>
      </c>
      <c r="Q2621">
        <v>74.23</v>
      </c>
      <c r="R2621">
        <v>220.148</v>
      </c>
      <c r="S2621">
        <v>445.26499999999999</v>
      </c>
      <c r="T2621">
        <v>611.303</v>
      </c>
      <c r="U2621">
        <v>640.62900000000002</v>
      </c>
      <c r="V2621">
        <v>631.16</v>
      </c>
      <c r="W2621">
        <v>648.34100000000001</v>
      </c>
      <c r="X2621">
        <v>658.01300000000003</v>
      </c>
      <c r="Y2621">
        <v>648.79700000000003</v>
      </c>
      <c r="Z2621">
        <v>618.03399999999999</v>
      </c>
      <c r="AA2621">
        <v>561.56899999999996</v>
      </c>
      <c r="AB2621">
        <v>516.56299999999999</v>
      </c>
      <c r="AC2621">
        <v>522.86400000000003</v>
      </c>
      <c r="AD2621">
        <v>588.55499999999995</v>
      </c>
      <c r="AE2621">
        <v>719.41</v>
      </c>
      <c r="AF2621">
        <v>943.63800000000003</v>
      </c>
      <c r="AG2621">
        <v>1291.17</v>
      </c>
      <c r="AH2621">
        <v>1738.34</v>
      </c>
      <c r="AI2621">
        <v>2172.42</v>
      </c>
      <c r="AJ2621">
        <v>2437.29</v>
      </c>
      <c r="AK2621">
        <v>2443.9699999999998</v>
      </c>
      <c r="AL2621">
        <v>2236.84</v>
      </c>
      <c r="AM2621">
        <v>1942.21</v>
      </c>
      <c r="AN2621">
        <v>1664.07</v>
      </c>
      <c r="AO2621">
        <v>1435.35</v>
      </c>
      <c r="AP2621">
        <v>1241.54</v>
      </c>
      <c r="AQ2621">
        <v>1061.17</v>
      </c>
      <c r="AR2621">
        <v>885.03499999999997</v>
      </c>
      <c r="AS2621">
        <v>715.39</v>
      </c>
      <c r="AT2621">
        <v>559.12599999999998</v>
      </c>
      <c r="AU2621">
        <v>422.48500000000001</v>
      </c>
      <c r="AV2621">
        <v>308.82600000000002</v>
      </c>
      <c r="AW2621">
        <v>218.499</v>
      </c>
      <c r="AX2621">
        <v>149.65600000000001</v>
      </c>
      <c r="AY2621">
        <v>99.209100000000007</v>
      </c>
      <c r="AZ2621">
        <v>63.615900000000003</v>
      </c>
      <c r="BA2621">
        <v>39.418999999999997</v>
      </c>
      <c r="BB2621">
        <v>23.568000000000001</v>
      </c>
      <c r="BC2621">
        <v>13.567600000000001</v>
      </c>
      <c r="BD2621">
        <v>7.4996499999999999</v>
      </c>
      <c r="BE2621">
        <v>7.2869400000000004</v>
      </c>
    </row>
    <row r="2622" spans="1:57" x14ac:dyDescent="0.3">
      <c r="A2622">
        <v>1</v>
      </c>
      <c r="B2622">
        <v>1</v>
      </c>
      <c r="C2622">
        <v>1</v>
      </c>
      <c r="D2622">
        <v>1</v>
      </c>
      <c r="E2622">
        <v>1</v>
      </c>
      <c r="F2622">
        <v>1</v>
      </c>
      <c r="G2622">
        <v>1985</v>
      </c>
      <c r="H2622">
        <v>1</v>
      </c>
      <c r="I2622">
        <v>1985.5</v>
      </c>
      <c r="J2622" t="s">
        <v>1259</v>
      </c>
      <c r="K2622" t="s">
        <v>574</v>
      </c>
      <c r="L2622">
        <v>0.30729400000000001</v>
      </c>
      <c r="M2622">
        <v>0.82215499999999997</v>
      </c>
      <c r="N2622">
        <v>1.88365</v>
      </c>
      <c r="O2622">
        <v>3.3578800000000002</v>
      </c>
      <c r="P2622">
        <v>7.2812999999999999</v>
      </c>
      <c r="Q2622">
        <v>20.130099999999999</v>
      </c>
      <c r="R2622">
        <v>64.045199999999994</v>
      </c>
      <c r="S2622">
        <v>194.74799999999999</v>
      </c>
      <c r="T2622">
        <v>449.61700000000002</v>
      </c>
      <c r="U2622">
        <v>725.39</v>
      </c>
      <c r="V2622">
        <v>851.67100000000005</v>
      </c>
      <c r="W2622">
        <v>836.96199999999999</v>
      </c>
      <c r="X2622">
        <v>809.351</v>
      </c>
      <c r="Y2622">
        <v>796.71199999999999</v>
      </c>
      <c r="Z2622">
        <v>769.37300000000005</v>
      </c>
      <c r="AA2622">
        <v>719.74300000000005</v>
      </c>
      <c r="AB2622">
        <v>648.59500000000003</v>
      </c>
      <c r="AC2622">
        <v>583.73699999999997</v>
      </c>
      <c r="AD2622">
        <v>568.19000000000005</v>
      </c>
      <c r="AE2622">
        <v>621.505</v>
      </c>
      <c r="AF2622">
        <v>751.87300000000005</v>
      </c>
      <c r="AG2622">
        <v>980.20899999999995</v>
      </c>
      <c r="AH2622">
        <v>1321.11</v>
      </c>
      <c r="AI2622">
        <v>1733.58</v>
      </c>
      <c r="AJ2622">
        <v>2101.5100000000002</v>
      </c>
      <c r="AK2622">
        <v>2290.56</v>
      </c>
      <c r="AL2622">
        <v>2244.35</v>
      </c>
      <c r="AM2622">
        <v>2021.8</v>
      </c>
      <c r="AN2622">
        <v>1736.77</v>
      </c>
      <c r="AO2622">
        <v>1472.3</v>
      </c>
      <c r="AP2622">
        <v>1250.74</v>
      </c>
      <c r="AQ2622">
        <v>1059.2</v>
      </c>
      <c r="AR2622">
        <v>882.245</v>
      </c>
      <c r="AS2622">
        <v>714.93799999999999</v>
      </c>
      <c r="AT2622">
        <v>560.53099999999995</v>
      </c>
      <c r="AU2622">
        <v>424.476</v>
      </c>
      <c r="AV2622">
        <v>310.54199999999997</v>
      </c>
      <c r="AW2622">
        <v>219.64699999999999</v>
      </c>
      <c r="AX2622">
        <v>150.291</v>
      </c>
      <c r="AY2622">
        <v>99.500600000000006</v>
      </c>
      <c r="AZ2622">
        <v>63.720700000000001</v>
      </c>
      <c r="BA2622">
        <v>39.4407</v>
      </c>
      <c r="BB2622">
        <v>23.561699999999998</v>
      </c>
      <c r="BC2622">
        <v>13.5571</v>
      </c>
      <c r="BD2622">
        <v>7.4923599999999997</v>
      </c>
      <c r="BE2622">
        <v>7.2838000000000003</v>
      </c>
    </row>
    <row r="2623" spans="1:57" x14ac:dyDescent="0.3">
      <c r="A2623">
        <v>1</v>
      </c>
      <c r="B2623">
        <v>1</v>
      </c>
      <c r="C2623">
        <v>1</v>
      </c>
      <c r="D2623">
        <v>1</v>
      </c>
      <c r="E2623">
        <v>1</v>
      </c>
      <c r="F2623">
        <v>1</v>
      </c>
      <c r="G2623">
        <v>1986</v>
      </c>
      <c r="H2623">
        <v>1</v>
      </c>
      <c r="I2623">
        <v>1986</v>
      </c>
      <c r="J2623" t="s">
        <v>1258</v>
      </c>
      <c r="K2623" t="s">
        <v>574</v>
      </c>
      <c r="L2623">
        <v>2.8761700000000001</v>
      </c>
      <c r="M2623">
        <v>1.87724</v>
      </c>
      <c r="N2623">
        <v>2.4987400000000002</v>
      </c>
      <c r="O2623">
        <v>3.5474199999999998</v>
      </c>
      <c r="P2623">
        <v>5.2095599999999997</v>
      </c>
      <c r="Q2623">
        <v>7.94841</v>
      </c>
      <c r="R2623">
        <v>18.1433</v>
      </c>
      <c r="S2623">
        <v>56.049399999999999</v>
      </c>
      <c r="T2623">
        <v>171.11799999999999</v>
      </c>
      <c r="U2623">
        <v>424.495</v>
      </c>
      <c r="V2623">
        <v>772.59900000000005</v>
      </c>
      <c r="W2623">
        <v>1023.3</v>
      </c>
      <c r="X2623">
        <v>1066.42</v>
      </c>
      <c r="Y2623">
        <v>1006.61</v>
      </c>
      <c r="Z2623">
        <v>951.00300000000004</v>
      </c>
      <c r="AA2623">
        <v>896.7</v>
      </c>
      <c r="AB2623">
        <v>823.45</v>
      </c>
      <c r="AC2623">
        <v>732.54200000000003</v>
      </c>
      <c r="AD2623">
        <v>648.89099999999996</v>
      </c>
      <c r="AE2623">
        <v>614.24300000000005</v>
      </c>
      <c r="AF2623">
        <v>655.97799999999995</v>
      </c>
      <c r="AG2623">
        <v>785.87800000000004</v>
      </c>
      <c r="AH2623">
        <v>1016.92</v>
      </c>
      <c r="AI2623">
        <v>1346.35</v>
      </c>
      <c r="AJ2623">
        <v>1716.55</v>
      </c>
      <c r="AK2623">
        <v>2012.81</v>
      </c>
      <c r="AL2623">
        <v>2126.4299999999998</v>
      </c>
      <c r="AM2623">
        <v>2032.04</v>
      </c>
      <c r="AN2623">
        <v>1798.58</v>
      </c>
      <c r="AO2623">
        <v>1525.56</v>
      </c>
      <c r="AP2623">
        <v>1276.58</v>
      </c>
      <c r="AQ2623">
        <v>1065.3800000000001</v>
      </c>
      <c r="AR2623">
        <v>881.18899999999996</v>
      </c>
      <c r="AS2623">
        <v>713.68899999999996</v>
      </c>
      <c r="AT2623">
        <v>560.87</v>
      </c>
      <c r="AU2623">
        <v>425.839</v>
      </c>
      <c r="AV2623">
        <v>312.04399999999998</v>
      </c>
      <c r="AW2623">
        <v>220.79900000000001</v>
      </c>
      <c r="AX2623">
        <v>150.994</v>
      </c>
      <c r="AY2623">
        <v>99.852699999999999</v>
      </c>
      <c r="AZ2623">
        <v>63.858400000000003</v>
      </c>
      <c r="BA2623">
        <v>39.470999999999997</v>
      </c>
      <c r="BB2623">
        <v>23.549199999999999</v>
      </c>
      <c r="BC2623">
        <v>13.5336</v>
      </c>
      <c r="BD2623">
        <v>7.4710200000000002</v>
      </c>
      <c r="BE2623">
        <v>7.2482499999999996</v>
      </c>
    </row>
    <row r="2624" spans="1:57" x14ac:dyDescent="0.3">
      <c r="A2624">
        <v>1</v>
      </c>
      <c r="B2624">
        <v>1</v>
      </c>
      <c r="C2624">
        <v>1</v>
      </c>
      <c r="D2624">
        <v>1</v>
      </c>
      <c r="E2624">
        <v>1</v>
      </c>
      <c r="F2624">
        <v>1</v>
      </c>
      <c r="G2624">
        <v>1986</v>
      </c>
      <c r="H2624">
        <v>1</v>
      </c>
      <c r="I2624">
        <v>1986.5</v>
      </c>
      <c r="J2624" t="s">
        <v>1259</v>
      </c>
      <c r="K2624" t="s">
        <v>574</v>
      </c>
      <c r="L2624">
        <v>0.87832399999999999</v>
      </c>
      <c r="M2624">
        <v>2.3107799999999998</v>
      </c>
      <c r="N2624">
        <v>4.8830400000000003</v>
      </c>
      <c r="O2624">
        <v>6.2520300000000004</v>
      </c>
      <c r="P2624">
        <v>6.5274999999999999</v>
      </c>
      <c r="Q2624">
        <v>8.1000499999999995</v>
      </c>
      <c r="R2624">
        <v>11.537100000000001</v>
      </c>
      <c r="S2624">
        <v>19.734200000000001</v>
      </c>
      <c r="T2624">
        <v>50.045900000000003</v>
      </c>
      <c r="U2624">
        <v>148.304</v>
      </c>
      <c r="V2624">
        <v>384.827</v>
      </c>
      <c r="W2624">
        <v>764.76700000000005</v>
      </c>
      <c r="X2624">
        <v>1123.0899999999999</v>
      </c>
      <c r="Y2624">
        <v>1266.0899999999999</v>
      </c>
      <c r="Z2624">
        <v>1213.78</v>
      </c>
      <c r="AA2624">
        <v>1111.06</v>
      </c>
      <c r="AB2624">
        <v>1015.39</v>
      </c>
      <c r="AC2624">
        <v>912.57100000000003</v>
      </c>
      <c r="AD2624">
        <v>798.80799999999999</v>
      </c>
      <c r="AE2624">
        <v>697.37400000000002</v>
      </c>
      <c r="AF2624">
        <v>647.71500000000003</v>
      </c>
      <c r="AG2624">
        <v>680.45399999999995</v>
      </c>
      <c r="AH2624">
        <v>809.26099999999997</v>
      </c>
      <c r="AI2624">
        <v>1038.02</v>
      </c>
      <c r="AJ2624">
        <v>1346.01</v>
      </c>
      <c r="AK2624">
        <v>1662.69</v>
      </c>
      <c r="AL2624">
        <v>1881.8</v>
      </c>
      <c r="AM2624">
        <v>1923.91</v>
      </c>
      <c r="AN2624">
        <v>1790.92</v>
      </c>
      <c r="AO2624">
        <v>1555.4</v>
      </c>
      <c r="AP2624">
        <v>1300.1600000000001</v>
      </c>
      <c r="AQ2624">
        <v>1071.18</v>
      </c>
      <c r="AR2624">
        <v>875.82299999999998</v>
      </c>
      <c r="AS2624">
        <v>705.75699999999995</v>
      </c>
      <c r="AT2624">
        <v>554.66099999999994</v>
      </c>
      <c r="AU2624">
        <v>422.02300000000002</v>
      </c>
      <c r="AV2624">
        <v>309.89299999999997</v>
      </c>
      <c r="AW2624">
        <v>219.523</v>
      </c>
      <c r="AX2624">
        <v>150.131</v>
      </c>
      <c r="AY2624">
        <v>99.212400000000002</v>
      </c>
      <c r="AZ2624">
        <v>63.380299999999998</v>
      </c>
      <c r="BA2624">
        <v>39.130899999999997</v>
      </c>
      <c r="BB2624">
        <v>23.3233</v>
      </c>
      <c r="BC2624">
        <v>13.394399999999999</v>
      </c>
      <c r="BD2624">
        <v>7.3912800000000001</v>
      </c>
      <c r="BE2624">
        <v>7.1730400000000003</v>
      </c>
    </row>
    <row r="2625" spans="1:57" x14ac:dyDescent="0.3">
      <c r="A2625">
        <v>1</v>
      </c>
      <c r="B2625">
        <v>1</v>
      </c>
      <c r="C2625">
        <v>1</v>
      </c>
      <c r="D2625">
        <v>1</v>
      </c>
      <c r="E2625">
        <v>1</v>
      </c>
      <c r="F2625">
        <v>1</v>
      </c>
      <c r="G2625">
        <v>1987</v>
      </c>
      <c r="H2625">
        <v>1</v>
      </c>
      <c r="I2625">
        <v>1987</v>
      </c>
      <c r="J2625" t="s">
        <v>1258</v>
      </c>
      <c r="K2625" t="s">
        <v>574</v>
      </c>
      <c r="L2625">
        <v>23.685099999999998</v>
      </c>
      <c r="M2625">
        <v>14.412699999999999</v>
      </c>
      <c r="N2625">
        <v>15.152799999999999</v>
      </c>
      <c r="O2625">
        <v>13.9481</v>
      </c>
      <c r="P2625">
        <v>14.5457</v>
      </c>
      <c r="Q2625">
        <v>13.9834</v>
      </c>
      <c r="R2625">
        <v>12.866400000000001</v>
      </c>
      <c r="S2625">
        <v>15.587300000000001</v>
      </c>
      <c r="T2625">
        <v>24.273</v>
      </c>
      <c r="U2625">
        <v>49.855400000000003</v>
      </c>
      <c r="V2625">
        <v>133.54400000000001</v>
      </c>
      <c r="W2625">
        <v>349.39400000000001</v>
      </c>
      <c r="X2625">
        <v>734.67700000000002</v>
      </c>
      <c r="Y2625">
        <v>1166.96</v>
      </c>
      <c r="Z2625">
        <v>1417.66</v>
      </c>
      <c r="AA2625">
        <v>1412.34</v>
      </c>
      <c r="AB2625">
        <v>1279.8499999999999</v>
      </c>
      <c r="AC2625">
        <v>1135.3499999999999</v>
      </c>
      <c r="AD2625">
        <v>995.49099999999999</v>
      </c>
      <c r="AE2625">
        <v>855.93600000000004</v>
      </c>
      <c r="AF2625">
        <v>737.077</v>
      </c>
      <c r="AG2625">
        <v>676.10900000000004</v>
      </c>
      <c r="AH2625">
        <v>703.673</v>
      </c>
      <c r="AI2625">
        <v>832.01800000000003</v>
      </c>
      <c r="AJ2625">
        <v>1054.3699999999999</v>
      </c>
      <c r="AK2625">
        <v>1333.16</v>
      </c>
      <c r="AL2625">
        <v>1590.14</v>
      </c>
      <c r="AM2625">
        <v>1733.3</v>
      </c>
      <c r="AN2625">
        <v>1712.67</v>
      </c>
      <c r="AO2625">
        <v>1551.37</v>
      </c>
      <c r="AP2625">
        <v>1320.16</v>
      </c>
      <c r="AQ2625">
        <v>1085</v>
      </c>
      <c r="AR2625">
        <v>877.50300000000004</v>
      </c>
      <c r="AS2625">
        <v>700.82500000000005</v>
      </c>
      <c r="AT2625">
        <v>548.85699999999997</v>
      </c>
      <c r="AU2625">
        <v>417.79199999999997</v>
      </c>
      <c r="AV2625">
        <v>307.35700000000003</v>
      </c>
      <c r="AW2625">
        <v>218.072</v>
      </c>
      <c r="AX2625">
        <v>149.238</v>
      </c>
      <c r="AY2625">
        <v>98.595200000000006</v>
      </c>
      <c r="AZ2625">
        <v>62.927599999999998</v>
      </c>
      <c r="BA2625">
        <v>38.802100000000003</v>
      </c>
      <c r="BB2625">
        <v>23.095500000000001</v>
      </c>
      <c r="BC2625">
        <v>13.2454</v>
      </c>
      <c r="BD2625">
        <v>7.2995599999999996</v>
      </c>
      <c r="BE2625">
        <v>7.0678400000000003</v>
      </c>
    </row>
    <row r="2626" spans="1:57" x14ac:dyDescent="0.3">
      <c r="A2626">
        <v>1</v>
      </c>
      <c r="B2626">
        <v>1</v>
      </c>
      <c r="C2626">
        <v>1</v>
      </c>
      <c r="D2626">
        <v>1</v>
      </c>
      <c r="E2626">
        <v>1</v>
      </c>
      <c r="F2626">
        <v>1</v>
      </c>
      <c r="G2626">
        <v>1987</v>
      </c>
      <c r="H2626">
        <v>1</v>
      </c>
      <c r="I2626">
        <v>1987.5</v>
      </c>
      <c r="J2626" t="s">
        <v>1259</v>
      </c>
      <c r="K2626" t="s">
        <v>574</v>
      </c>
      <c r="L2626">
        <v>7.2737800000000004</v>
      </c>
      <c r="M2626">
        <v>19.087399999999999</v>
      </c>
      <c r="N2626">
        <v>39.815199999999997</v>
      </c>
      <c r="O2626">
        <v>47.744700000000002</v>
      </c>
      <c r="P2626">
        <v>38.819800000000001</v>
      </c>
      <c r="Q2626">
        <v>30.4815</v>
      </c>
      <c r="R2626">
        <v>28.670300000000001</v>
      </c>
      <c r="S2626">
        <v>26.071000000000002</v>
      </c>
      <c r="T2626">
        <v>23.761299999999999</v>
      </c>
      <c r="U2626">
        <v>28.780999999999999</v>
      </c>
      <c r="V2626">
        <v>50.773699999999998</v>
      </c>
      <c r="W2626">
        <v>123.48</v>
      </c>
      <c r="X2626">
        <v>318.09300000000002</v>
      </c>
      <c r="Y2626">
        <v>689.85299999999995</v>
      </c>
      <c r="Z2626">
        <v>1156.6400000000001</v>
      </c>
      <c r="AA2626">
        <v>1491.86</v>
      </c>
      <c r="AB2626">
        <v>1550.58</v>
      </c>
      <c r="AC2626">
        <v>1412.63</v>
      </c>
      <c r="AD2626">
        <v>1224.23</v>
      </c>
      <c r="AE2626">
        <v>1044.55</v>
      </c>
      <c r="AF2626">
        <v>879.97900000000004</v>
      </c>
      <c r="AG2626">
        <v>747.92499999999995</v>
      </c>
      <c r="AH2626">
        <v>681.33299999999997</v>
      </c>
      <c r="AI2626">
        <v>707.24099999999999</v>
      </c>
      <c r="AJ2626">
        <v>832.47500000000002</v>
      </c>
      <c r="AK2626">
        <v>1038.5</v>
      </c>
      <c r="AL2626">
        <v>1274.8900000000001</v>
      </c>
      <c r="AM2626">
        <v>1464</v>
      </c>
      <c r="AN2626">
        <v>1534.54</v>
      </c>
      <c r="AO2626">
        <v>1464.26</v>
      </c>
      <c r="AP2626">
        <v>1289.7</v>
      </c>
      <c r="AQ2626">
        <v>1073.79</v>
      </c>
      <c r="AR2626">
        <v>865.57899999999995</v>
      </c>
      <c r="AS2626">
        <v>685.09500000000003</v>
      </c>
      <c r="AT2626">
        <v>532.94399999999996</v>
      </c>
      <c r="AU2626">
        <v>404.75599999999997</v>
      </c>
      <c r="AV2626">
        <v>297.96699999999998</v>
      </c>
      <c r="AW2626">
        <v>211.74</v>
      </c>
      <c r="AX2626">
        <v>145.072</v>
      </c>
      <c r="AY2626">
        <v>95.873999999999995</v>
      </c>
      <c r="AZ2626">
        <v>61.1661</v>
      </c>
      <c r="BA2626">
        <v>37.6845</v>
      </c>
      <c r="BB2626">
        <v>22.409099999999999</v>
      </c>
      <c r="BC2626">
        <v>12.8413</v>
      </c>
      <c r="BD2626">
        <v>7.07287</v>
      </c>
      <c r="BE2626">
        <v>6.8484699999999998</v>
      </c>
    </row>
    <row r="2627" spans="1:57" x14ac:dyDescent="0.3">
      <c r="A2627">
        <v>1</v>
      </c>
      <c r="B2627">
        <v>1</v>
      </c>
      <c r="C2627">
        <v>1</v>
      </c>
      <c r="D2627">
        <v>1</v>
      </c>
      <c r="E2627">
        <v>1</v>
      </c>
      <c r="F2627">
        <v>1</v>
      </c>
      <c r="G2627">
        <v>1988</v>
      </c>
      <c r="H2627">
        <v>1</v>
      </c>
      <c r="I2627">
        <v>1988</v>
      </c>
      <c r="J2627" t="s">
        <v>1258</v>
      </c>
      <c r="K2627" t="s">
        <v>574</v>
      </c>
      <c r="L2627">
        <v>19.226299999999998</v>
      </c>
      <c r="M2627">
        <v>15.866099999999999</v>
      </c>
      <c r="N2627">
        <v>33.7866</v>
      </c>
      <c r="O2627">
        <v>70.055300000000003</v>
      </c>
      <c r="P2627">
        <v>105.605</v>
      </c>
      <c r="Q2627">
        <v>103.999</v>
      </c>
      <c r="R2627">
        <v>74.117999999999995</v>
      </c>
      <c r="S2627">
        <v>53.841000000000001</v>
      </c>
      <c r="T2627">
        <v>48.481200000000001</v>
      </c>
      <c r="U2627">
        <v>43.5105</v>
      </c>
      <c r="V2627">
        <v>40.861499999999999</v>
      </c>
      <c r="W2627">
        <v>55.915100000000002</v>
      </c>
      <c r="X2627">
        <v>119.953</v>
      </c>
      <c r="Y2627">
        <v>298.03500000000003</v>
      </c>
      <c r="Z2627">
        <v>652.875</v>
      </c>
      <c r="AA2627">
        <v>1131.5899999999999</v>
      </c>
      <c r="AB2627">
        <v>1524.11</v>
      </c>
      <c r="AC2627">
        <v>1644.51</v>
      </c>
      <c r="AD2627">
        <v>1518.79</v>
      </c>
      <c r="AE2627">
        <v>1297.92</v>
      </c>
      <c r="AF2627">
        <v>1079.5899999999999</v>
      </c>
      <c r="AG2627">
        <v>890.33</v>
      </c>
      <c r="AH2627">
        <v>747.87400000000002</v>
      </c>
      <c r="AI2627">
        <v>679.90499999999997</v>
      </c>
      <c r="AJ2627">
        <v>707.125</v>
      </c>
      <c r="AK2627">
        <v>827.77800000000002</v>
      </c>
      <c r="AL2627">
        <v>1011.56</v>
      </c>
      <c r="AM2627">
        <v>1200.17</v>
      </c>
      <c r="AN2627">
        <v>1323.22</v>
      </c>
      <c r="AO2627">
        <v>1332.03</v>
      </c>
      <c r="AP2627">
        <v>1226.7</v>
      </c>
      <c r="AQ2627">
        <v>1049.79</v>
      </c>
      <c r="AR2627">
        <v>853.76900000000001</v>
      </c>
      <c r="AS2627">
        <v>673.22</v>
      </c>
      <c r="AT2627">
        <v>519.88599999999997</v>
      </c>
      <c r="AU2627">
        <v>392.89800000000002</v>
      </c>
      <c r="AV2627">
        <v>288.84300000000002</v>
      </c>
      <c r="AW2627">
        <v>205.41399999999999</v>
      </c>
      <c r="AX2627">
        <v>140.91</v>
      </c>
      <c r="AY2627">
        <v>93.190200000000004</v>
      </c>
      <c r="AZ2627">
        <v>59.449199999999998</v>
      </c>
      <c r="BA2627">
        <v>36.599299999999999</v>
      </c>
      <c r="BB2627">
        <v>21.738199999999999</v>
      </c>
      <c r="BC2627">
        <v>12.4398</v>
      </c>
      <c r="BD2627">
        <v>6.8419600000000003</v>
      </c>
      <c r="BE2627">
        <v>6.6080199999999998</v>
      </c>
    </row>
    <row r="2628" spans="1:57" x14ac:dyDescent="0.3">
      <c r="A2628">
        <v>1</v>
      </c>
      <c r="B2628">
        <v>1</v>
      </c>
      <c r="C2628">
        <v>1</v>
      </c>
      <c r="D2628">
        <v>1</v>
      </c>
      <c r="E2628">
        <v>1</v>
      </c>
      <c r="F2628">
        <v>1</v>
      </c>
      <c r="G2628">
        <v>1988</v>
      </c>
      <c r="H2628">
        <v>1</v>
      </c>
      <c r="I2628">
        <v>1988.5</v>
      </c>
      <c r="J2628" t="s">
        <v>1259</v>
      </c>
      <c r="K2628" t="s">
        <v>574</v>
      </c>
      <c r="L2628">
        <v>5.7416799999999997</v>
      </c>
      <c r="M2628">
        <v>15.2616</v>
      </c>
      <c r="N2628">
        <v>33.896999999999998</v>
      </c>
      <c r="O2628">
        <v>53.586199999999998</v>
      </c>
      <c r="P2628">
        <v>89.770700000000005</v>
      </c>
      <c r="Q2628">
        <v>156.685</v>
      </c>
      <c r="R2628">
        <v>206.90600000000001</v>
      </c>
      <c r="S2628">
        <v>185.52199999999999</v>
      </c>
      <c r="T2628">
        <v>124.68</v>
      </c>
      <c r="U2628">
        <v>83.443299999999994</v>
      </c>
      <c r="V2628">
        <v>65.753900000000002</v>
      </c>
      <c r="W2628">
        <v>56.806699999999999</v>
      </c>
      <c r="X2628">
        <v>64.8108</v>
      </c>
      <c r="Y2628">
        <v>121.09099999999999</v>
      </c>
      <c r="Z2628">
        <v>285.846</v>
      </c>
      <c r="AA2628">
        <v>621.952</v>
      </c>
      <c r="AB2628">
        <v>1094.8699999999999</v>
      </c>
      <c r="AC2628">
        <v>1515.61</v>
      </c>
      <c r="AD2628">
        <v>1682.45</v>
      </c>
      <c r="AE2628">
        <v>1578.03</v>
      </c>
      <c r="AF2628">
        <v>1340.83</v>
      </c>
      <c r="AG2628">
        <v>1093.96</v>
      </c>
      <c r="AH2628">
        <v>886.55200000000002</v>
      </c>
      <c r="AI2628">
        <v>740.45</v>
      </c>
      <c r="AJ2628">
        <v>677.88900000000001</v>
      </c>
      <c r="AK2628">
        <v>711.09400000000005</v>
      </c>
      <c r="AL2628">
        <v>827.79200000000003</v>
      </c>
      <c r="AM2628">
        <v>987.19799999999998</v>
      </c>
      <c r="AN2628">
        <v>1128.18</v>
      </c>
      <c r="AO2628">
        <v>1192.1400000000001</v>
      </c>
      <c r="AP2628">
        <v>1151.8900000000001</v>
      </c>
      <c r="AQ2628">
        <v>1023.63</v>
      </c>
      <c r="AR2628">
        <v>850.60699999999997</v>
      </c>
      <c r="AS2628">
        <v>674.62099999999998</v>
      </c>
      <c r="AT2628">
        <v>519.03099999999995</v>
      </c>
      <c r="AU2628">
        <v>390.00700000000001</v>
      </c>
      <c r="AV2628">
        <v>285.72699999999998</v>
      </c>
      <c r="AW2628">
        <v>203.059</v>
      </c>
      <c r="AX2628">
        <v>139.405</v>
      </c>
      <c r="AY2628">
        <v>92.284899999999993</v>
      </c>
      <c r="AZ2628">
        <v>58.8996</v>
      </c>
      <c r="BA2628">
        <v>36.256100000000004</v>
      </c>
      <c r="BB2628">
        <v>21.522500000000001</v>
      </c>
      <c r="BC2628">
        <v>12.3078</v>
      </c>
      <c r="BD2628">
        <v>6.7652900000000002</v>
      </c>
      <c r="BE2628">
        <v>6.5325300000000004</v>
      </c>
    </row>
    <row r="2629" spans="1:57" x14ac:dyDescent="0.3">
      <c r="A2629">
        <v>1</v>
      </c>
      <c r="B2629">
        <v>1</v>
      </c>
      <c r="C2629">
        <v>1</v>
      </c>
      <c r="D2629">
        <v>1</v>
      </c>
      <c r="E2629">
        <v>1</v>
      </c>
      <c r="F2629">
        <v>1</v>
      </c>
      <c r="G2629">
        <v>1989</v>
      </c>
      <c r="H2629">
        <v>1</v>
      </c>
      <c r="I2629">
        <v>1989</v>
      </c>
      <c r="J2629" t="s">
        <v>1258</v>
      </c>
      <c r="K2629" t="s">
        <v>574</v>
      </c>
      <c r="L2629">
        <v>108.476</v>
      </c>
      <c r="M2629">
        <v>67.096999999999994</v>
      </c>
      <c r="N2629">
        <v>75.046000000000006</v>
      </c>
      <c r="O2629">
        <v>79.894999999999996</v>
      </c>
      <c r="P2629">
        <v>97.198999999999998</v>
      </c>
      <c r="Q2629">
        <v>120.23699999999999</v>
      </c>
      <c r="R2629">
        <v>177.90299999999999</v>
      </c>
      <c r="S2629">
        <v>282.21899999999999</v>
      </c>
      <c r="T2629">
        <v>344.072</v>
      </c>
      <c r="U2629">
        <v>290.89299999999997</v>
      </c>
      <c r="V2629">
        <v>186.108</v>
      </c>
      <c r="W2629">
        <v>113.818</v>
      </c>
      <c r="X2629">
        <v>81.816199999999995</v>
      </c>
      <c r="Y2629">
        <v>79.457800000000006</v>
      </c>
      <c r="Z2629">
        <v>128.154</v>
      </c>
      <c r="AA2629">
        <v>283.47000000000003</v>
      </c>
      <c r="AB2629">
        <v>604.46500000000003</v>
      </c>
      <c r="AC2629">
        <v>1064.7</v>
      </c>
      <c r="AD2629">
        <v>1492.69</v>
      </c>
      <c r="AE2629">
        <v>1685.68</v>
      </c>
      <c r="AF2629">
        <v>1599.01</v>
      </c>
      <c r="AG2629">
        <v>1354.32</v>
      </c>
      <c r="AH2629">
        <v>1088.0999999999999</v>
      </c>
      <c r="AI2629">
        <v>869</v>
      </c>
      <c r="AJ2629">
        <v>724.471</v>
      </c>
      <c r="AK2629">
        <v>670.81299999999999</v>
      </c>
      <c r="AL2629">
        <v>709.68700000000001</v>
      </c>
      <c r="AM2629">
        <v>817.47900000000004</v>
      </c>
      <c r="AN2629">
        <v>946.02300000000002</v>
      </c>
      <c r="AO2629">
        <v>1037.49</v>
      </c>
      <c r="AP2629">
        <v>1048.96</v>
      </c>
      <c r="AQ2629">
        <v>972.33900000000006</v>
      </c>
      <c r="AR2629">
        <v>833.53800000000001</v>
      </c>
      <c r="AS2629">
        <v>671.97500000000002</v>
      </c>
      <c r="AT2629">
        <v>518.75800000000004</v>
      </c>
      <c r="AU2629">
        <v>388.43200000000002</v>
      </c>
      <c r="AV2629">
        <v>283.31900000000002</v>
      </c>
      <c r="AW2629">
        <v>200.87100000000001</v>
      </c>
      <c r="AX2629">
        <v>137.86600000000001</v>
      </c>
      <c r="AY2629">
        <v>91.326999999999998</v>
      </c>
      <c r="AZ2629">
        <v>58.322400000000002</v>
      </c>
      <c r="BA2629">
        <v>35.901200000000003</v>
      </c>
      <c r="BB2629">
        <v>21.2988</v>
      </c>
      <c r="BC2629">
        <v>12.166700000000001</v>
      </c>
      <c r="BD2629">
        <v>6.6787000000000001</v>
      </c>
      <c r="BE2629">
        <v>6.43154</v>
      </c>
    </row>
    <row r="2630" spans="1:57" x14ac:dyDescent="0.3">
      <c r="A2630">
        <v>1</v>
      </c>
      <c r="B2630">
        <v>1</v>
      </c>
      <c r="C2630">
        <v>1</v>
      </c>
      <c r="D2630">
        <v>1</v>
      </c>
      <c r="E2630">
        <v>1</v>
      </c>
      <c r="F2630">
        <v>1</v>
      </c>
      <c r="G2630">
        <v>1989</v>
      </c>
      <c r="H2630">
        <v>1</v>
      </c>
      <c r="I2630">
        <v>1989.5</v>
      </c>
      <c r="J2630" t="s">
        <v>1259</v>
      </c>
      <c r="K2630" t="s">
        <v>574</v>
      </c>
      <c r="L2630">
        <v>33.271000000000001</v>
      </c>
      <c r="M2630">
        <v>87.358599999999996</v>
      </c>
      <c r="N2630">
        <v>182.76300000000001</v>
      </c>
      <c r="O2630">
        <v>222.56200000000001</v>
      </c>
      <c r="P2630">
        <v>193.40600000000001</v>
      </c>
      <c r="Q2630">
        <v>177.965</v>
      </c>
      <c r="R2630">
        <v>202.428</v>
      </c>
      <c r="S2630">
        <v>248.61699999999999</v>
      </c>
      <c r="T2630">
        <v>339.61700000000002</v>
      </c>
      <c r="U2630">
        <v>441.49700000000001</v>
      </c>
      <c r="V2630">
        <v>438.90699999999998</v>
      </c>
      <c r="W2630">
        <v>319.363</v>
      </c>
      <c r="X2630">
        <v>191.458</v>
      </c>
      <c r="Y2630">
        <v>119.712</v>
      </c>
      <c r="Z2630">
        <v>99.891099999999994</v>
      </c>
      <c r="AA2630">
        <v>139.68600000000001</v>
      </c>
      <c r="AB2630">
        <v>286.226</v>
      </c>
      <c r="AC2630">
        <v>591.45000000000005</v>
      </c>
      <c r="AD2630">
        <v>1029.6199999999999</v>
      </c>
      <c r="AE2630">
        <v>1443.71</v>
      </c>
      <c r="AF2630">
        <v>1641.22</v>
      </c>
      <c r="AG2630">
        <v>1565.81</v>
      </c>
      <c r="AH2630">
        <v>1323.03</v>
      </c>
      <c r="AI2630">
        <v>1051.73</v>
      </c>
      <c r="AJ2630">
        <v>832.83500000000004</v>
      </c>
      <c r="AK2630">
        <v>698.00199999999995</v>
      </c>
      <c r="AL2630">
        <v>656.94200000000001</v>
      </c>
      <c r="AM2630">
        <v>699.93499999999995</v>
      </c>
      <c r="AN2630">
        <v>793.38199999999995</v>
      </c>
      <c r="AO2630">
        <v>886.52800000000002</v>
      </c>
      <c r="AP2630">
        <v>930.38900000000001</v>
      </c>
      <c r="AQ2630">
        <v>899.12199999999996</v>
      </c>
      <c r="AR2630">
        <v>799.43499999999995</v>
      </c>
      <c r="AS2630">
        <v>660.96699999999998</v>
      </c>
      <c r="AT2630">
        <v>516.471</v>
      </c>
      <c r="AU2630">
        <v>387.39299999999997</v>
      </c>
      <c r="AV2630">
        <v>281.678</v>
      </c>
      <c r="AW2630">
        <v>199.04900000000001</v>
      </c>
      <c r="AX2630">
        <v>136.40700000000001</v>
      </c>
      <c r="AY2630">
        <v>90.363100000000003</v>
      </c>
      <c r="AZ2630">
        <v>57.743400000000001</v>
      </c>
      <c r="BA2630">
        <v>35.5625</v>
      </c>
      <c r="BB2630">
        <v>21.099599999999999</v>
      </c>
      <c r="BC2630">
        <v>12.0496</v>
      </c>
      <c r="BD2630">
        <v>6.61172</v>
      </c>
      <c r="BE2630">
        <v>6.3652499999999996</v>
      </c>
    </row>
    <row r="2631" spans="1:57" x14ac:dyDescent="0.3">
      <c r="A2631">
        <v>1</v>
      </c>
      <c r="B2631">
        <v>1</v>
      </c>
      <c r="C2631">
        <v>1</v>
      </c>
      <c r="D2631">
        <v>1</v>
      </c>
      <c r="E2631">
        <v>1</v>
      </c>
      <c r="F2631">
        <v>1</v>
      </c>
      <c r="G2631">
        <v>1990</v>
      </c>
      <c r="H2631">
        <v>1</v>
      </c>
      <c r="I2631">
        <v>1990</v>
      </c>
      <c r="J2631" t="s">
        <v>1258</v>
      </c>
      <c r="K2631" t="s">
        <v>574</v>
      </c>
      <c r="L2631">
        <v>11.364699999999999</v>
      </c>
      <c r="M2631">
        <v>27.775600000000001</v>
      </c>
      <c r="N2631">
        <v>114.85899999999999</v>
      </c>
      <c r="O2631">
        <v>301.03300000000002</v>
      </c>
      <c r="P2631">
        <v>479.21</v>
      </c>
      <c r="Q2631">
        <v>484.62</v>
      </c>
      <c r="R2631">
        <v>372.65199999999999</v>
      </c>
      <c r="S2631">
        <v>325.47199999999998</v>
      </c>
      <c r="T2631">
        <v>370.69600000000003</v>
      </c>
      <c r="U2631">
        <v>452.92099999999999</v>
      </c>
      <c r="V2631">
        <v>549.63699999999994</v>
      </c>
      <c r="W2631">
        <v>582.351</v>
      </c>
      <c r="X2631">
        <v>477.78300000000002</v>
      </c>
      <c r="Y2631">
        <v>306.41399999999999</v>
      </c>
      <c r="Z2631">
        <v>179.86799999999999</v>
      </c>
      <c r="AA2631">
        <v>129.69</v>
      </c>
      <c r="AB2631">
        <v>157.64400000000001</v>
      </c>
      <c r="AC2631">
        <v>297.40800000000002</v>
      </c>
      <c r="AD2631">
        <v>589.98099999999999</v>
      </c>
      <c r="AE2631">
        <v>1004.47</v>
      </c>
      <c r="AF2631">
        <v>1393.1</v>
      </c>
      <c r="AG2631">
        <v>1578.08</v>
      </c>
      <c r="AH2631">
        <v>1503.51</v>
      </c>
      <c r="AI2631">
        <v>1264.53</v>
      </c>
      <c r="AJ2631">
        <v>997.02099999999996</v>
      </c>
      <c r="AK2631">
        <v>786.97699999999998</v>
      </c>
      <c r="AL2631">
        <v>666.79600000000005</v>
      </c>
      <c r="AM2631">
        <v>638.40599999999995</v>
      </c>
      <c r="AN2631">
        <v>681.08100000000002</v>
      </c>
      <c r="AO2631">
        <v>754.30499999999995</v>
      </c>
      <c r="AP2631">
        <v>809.952</v>
      </c>
      <c r="AQ2631">
        <v>811.60400000000004</v>
      </c>
      <c r="AR2631">
        <v>749.20399999999995</v>
      </c>
      <c r="AS2631">
        <v>638.94100000000003</v>
      </c>
      <c r="AT2631">
        <v>509.38400000000001</v>
      </c>
      <c r="AU2631">
        <v>385.416</v>
      </c>
      <c r="AV2631">
        <v>280.416</v>
      </c>
      <c r="AW2631">
        <v>197.63</v>
      </c>
      <c r="AX2631">
        <v>135.10599999999999</v>
      </c>
      <c r="AY2631">
        <v>89.412999999999997</v>
      </c>
      <c r="AZ2631">
        <v>57.14</v>
      </c>
      <c r="BA2631">
        <v>35.201599999999999</v>
      </c>
      <c r="BB2631">
        <v>20.885000000000002</v>
      </c>
      <c r="BC2631">
        <v>11.920500000000001</v>
      </c>
      <c r="BD2631">
        <v>6.5342200000000004</v>
      </c>
      <c r="BE2631">
        <v>6.2743799999999998</v>
      </c>
    </row>
    <row r="2632" spans="1:57" x14ac:dyDescent="0.3">
      <c r="A2632">
        <v>1</v>
      </c>
      <c r="B2632">
        <v>1</v>
      </c>
      <c r="C2632">
        <v>1</v>
      </c>
      <c r="D2632">
        <v>1</v>
      </c>
      <c r="E2632">
        <v>1</v>
      </c>
      <c r="F2632">
        <v>1</v>
      </c>
      <c r="G2632">
        <v>1990</v>
      </c>
      <c r="H2632">
        <v>1</v>
      </c>
      <c r="I2632">
        <v>1990.5</v>
      </c>
      <c r="J2632" t="s">
        <v>1259</v>
      </c>
      <c r="K2632" t="s">
        <v>574</v>
      </c>
      <c r="L2632">
        <v>2.6750600000000002</v>
      </c>
      <c r="M2632">
        <v>7.99437</v>
      </c>
      <c r="N2632">
        <v>27</v>
      </c>
      <c r="O2632">
        <v>97.159499999999994</v>
      </c>
      <c r="P2632">
        <v>310.45999999999998</v>
      </c>
      <c r="Q2632">
        <v>676.85</v>
      </c>
      <c r="R2632">
        <v>943.23900000000003</v>
      </c>
      <c r="S2632">
        <v>874.95899999999995</v>
      </c>
      <c r="T2632">
        <v>645.23099999999999</v>
      </c>
      <c r="U2632">
        <v>534.34</v>
      </c>
      <c r="V2632">
        <v>564.92499999999995</v>
      </c>
      <c r="W2632">
        <v>650.91899999999998</v>
      </c>
      <c r="X2632">
        <v>705.42700000000002</v>
      </c>
      <c r="Y2632">
        <v>631.10500000000002</v>
      </c>
      <c r="Z2632">
        <v>442.48</v>
      </c>
      <c r="AA2632">
        <v>262.637</v>
      </c>
      <c r="AB2632">
        <v>170.684</v>
      </c>
      <c r="AC2632">
        <v>180.72</v>
      </c>
      <c r="AD2632">
        <v>312.73599999999999</v>
      </c>
      <c r="AE2632">
        <v>591.49400000000003</v>
      </c>
      <c r="AF2632">
        <v>976.64200000000005</v>
      </c>
      <c r="AG2632">
        <v>1327.78</v>
      </c>
      <c r="AH2632">
        <v>1486.25</v>
      </c>
      <c r="AI2632">
        <v>1405.66</v>
      </c>
      <c r="AJ2632">
        <v>1174.8800000000001</v>
      </c>
      <c r="AK2632">
        <v>922.07100000000003</v>
      </c>
      <c r="AL2632">
        <v>730.85299999999995</v>
      </c>
      <c r="AM2632">
        <v>630.01199999999994</v>
      </c>
      <c r="AN2632">
        <v>612.96600000000001</v>
      </c>
      <c r="AO2632">
        <v>650.18299999999999</v>
      </c>
      <c r="AP2632">
        <v>698.88300000000004</v>
      </c>
      <c r="AQ2632">
        <v>718.40899999999999</v>
      </c>
      <c r="AR2632">
        <v>686.33500000000004</v>
      </c>
      <c r="AS2632">
        <v>605.07799999999997</v>
      </c>
      <c r="AT2632">
        <v>495.03</v>
      </c>
      <c r="AU2632">
        <v>380.46</v>
      </c>
      <c r="AV2632">
        <v>278.49400000000003</v>
      </c>
      <c r="AW2632">
        <v>196.262</v>
      </c>
      <c r="AX2632">
        <v>133.88</v>
      </c>
      <c r="AY2632">
        <v>88.451400000000007</v>
      </c>
      <c r="AZ2632">
        <v>56.496499999999997</v>
      </c>
      <c r="BA2632">
        <v>34.814399999999999</v>
      </c>
      <c r="BB2632">
        <v>20.664100000000001</v>
      </c>
      <c r="BC2632">
        <v>11.7973</v>
      </c>
      <c r="BD2632">
        <v>6.46671</v>
      </c>
      <c r="BE2632">
        <v>6.2093299999999996</v>
      </c>
    </row>
    <row r="2633" spans="1:57" x14ac:dyDescent="0.3">
      <c r="A2633">
        <v>1</v>
      </c>
      <c r="B2633">
        <v>1</v>
      </c>
      <c r="C2633">
        <v>1</v>
      </c>
      <c r="D2633">
        <v>1</v>
      </c>
      <c r="E2633">
        <v>1</v>
      </c>
      <c r="F2633">
        <v>1</v>
      </c>
      <c r="G2633">
        <v>1991</v>
      </c>
      <c r="H2633">
        <v>1</v>
      </c>
      <c r="I2633">
        <v>1991</v>
      </c>
      <c r="J2633" t="s">
        <v>1258</v>
      </c>
      <c r="K2633" t="s">
        <v>574</v>
      </c>
      <c r="L2633">
        <v>17.030799999999999</v>
      </c>
      <c r="M2633">
        <v>11.637600000000001</v>
      </c>
      <c r="N2633">
        <v>17.688500000000001</v>
      </c>
      <c r="O2633">
        <v>31.9222</v>
      </c>
      <c r="P2633">
        <v>74.294300000000007</v>
      </c>
      <c r="Q2633">
        <v>223.41900000000001</v>
      </c>
      <c r="R2633">
        <v>625.45500000000004</v>
      </c>
      <c r="S2633">
        <v>1227.0899999999999</v>
      </c>
      <c r="T2633">
        <v>1580.29</v>
      </c>
      <c r="U2633">
        <v>1395.29</v>
      </c>
      <c r="V2633">
        <v>1000.37</v>
      </c>
      <c r="W2633">
        <v>790.274</v>
      </c>
      <c r="X2633">
        <v>783.38300000000004</v>
      </c>
      <c r="Y2633">
        <v>825.28700000000003</v>
      </c>
      <c r="Z2633">
        <v>771.30899999999997</v>
      </c>
      <c r="AA2633">
        <v>582.69600000000003</v>
      </c>
      <c r="AB2633">
        <v>362.471</v>
      </c>
      <c r="AC2633">
        <v>225.20099999999999</v>
      </c>
      <c r="AD2633">
        <v>211.679</v>
      </c>
      <c r="AE2633">
        <v>334.96499999999997</v>
      </c>
      <c r="AF2633">
        <v>600.41300000000001</v>
      </c>
      <c r="AG2633">
        <v>954.36900000000003</v>
      </c>
      <c r="AH2633">
        <v>1261.83</v>
      </c>
      <c r="AI2633">
        <v>1385.03</v>
      </c>
      <c r="AJ2633">
        <v>1292.5899999999999</v>
      </c>
      <c r="AK2633">
        <v>1071.0899999999999</v>
      </c>
      <c r="AL2633">
        <v>838.88499999999999</v>
      </c>
      <c r="AM2633">
        <v>671.63800000000003</v>
      </c>
      <c r="AN2633">
        <v>590.66</v>
      </c>
      <c r="AO2633">
        <v>580.82399999999996</v>
      </c>
      <c r="AP2633">
        <v>607.154</v>
      </c>
      <c r="AQ2633">
        <v>629.42399999999998</v>
      </c>
      <c r="AR2633">
        <v>617.54600000000005</v>
      </c>
      <c r="AS2633">
        <v>562.01400000000001</v>
      </c>
      <c r="AT2633">
        <v>473.26499999999999</v>
      </c>
      <c r="AU2633">
        <v>371.54</v>
      </c>
      <c r="AV2633">
        <v>275.24099999999999</v>
      </c>
      <c r="AW2633">
        <v>194.767</v>
      </c>
      <c r="AX2633">
        <v>132.80000000000001</v>
      </c>
      <c r="AY2633">
        <v>87.583699999999993</v>
      </c>
      <c r="AZ2633">
        <v>55.872399999999999</v>
      </c>
      <c r="BA2633">
        <v>34.415100000000002</v>
      </c>
      <c r="BB2633">
        <v>20.426200000000001</v>
      </c>
      <c r="BC2633">
        <v>11.659599999999999</v>
      </c>
      <c r="BD2633">
        <v>6.3876200000000001</v>
      </c>
      <c r="BE2633">
        <v>6.1202199999999998</v>
      </c>
    </row>
    <row r="2634" spans="1:57" x14ac:dyDescent="0.3">
      <c r="A2634">
        <v>1</v>
      </c>
      <c r="B2634">
        <v>1</v>
      </c>
      <c r="C2634">
        <v>1</v>
      </c>
      <c r="D2634">
        <v>1</v>
      </c>
      <c r="E2634">
        <v>1</v>
      </c>
      <c r="F2634">
        <v>1</v>
      </c>
      <c r="G2634">
        <v>1991</v>
      </c>
      <c r="H2634">
        <v>1</v>
      </c>
      <c r="I2634">
        <v>1991.5</v>
      </c>
      <c r="J2634" t="s">
        <v>1259</v>
      </c>
      <c r="K2634" t="s">
        <v>574</v>
      </c>
      <c r="L2634">
        <v>5.1807699999999999</v>
      </c>
      <c r="M2634">
        <v>13.654199999999999</v>
      </c>
      <c r="N2634">
        <v>29.113399999999999</v>
      </c>
      <c r="O2634">
        <v>38.987699999999997</v>
      </c>
      <c r="P2634">
        <v>48.011899999999997</v>
      </c>
      <c r="Q2634">
        <v>84.727199999999996</v>
      </c>
      <c r="R2634">
        <v>210.476</v>
      </c>
      <c r="S2634">
        <v>570.62699999999995</v>
      </c>
      <c r="T2634">
        <v>1256.99</v>
      </c>
      <c r="U2634">
        <v>1934.9</v>
      </c>
      <c r="V2634">
        <v>2042.5</v>
      </c>
      <c r="W2634">
        <v>1596.58</v>
      </c>
      <c r="X2634">
        <v>1140.83</v>
      </c>
      <c r="Y2634">
        <v>961.12099999999998</v>
      </c>
      <c r="Z2634">
        <v>942.298</v>
      </c>
      <c r="AA2634">
        <v>886.30700000000002</v>
      </c>
      <c r="AB2634">
        <v>702.81399999999996</v>
      </c>
      <c r="AC2634">
        <v>459.91199999999998</v>
      </c>
      <c r="AD2634">
        <v>284.89800000000002</v>
      </c>
      <c r="AE2634">
        <v>246.053</v>
      </c>
      <c r="AF2634">
        <v>356.97899999999998</v>
      </c>
      <c r="AG2634">
        <v>603.84500000000003</v>
      </c>
      <c r="AH2634">
        <v>918.74300000000005</v>
      </c>
      <c r="AI2634">
        <v>1174.01</v>
      </c>
      <c r="AJ2634">
        <v>1256.26</v>
      </c>
      <c r="AK2634">
        <v>1152.08</v>
      </c>
      <c r="AL2634">
        <v>945.87199999999996</v>
      </c>
      <c r="AM2634">
        <v>742.33299999999997</v>
      </c>
      <c r="AN2634">
        <v>603.95600000000002</v>
      </c>
      <c r="AO2634">
        <v>542.024</v>
      </c>
      <c r="AP2634">
        <v>534.63499999999999</v>
      </c>
      <c r="AQ2634">
        <v>546.09</v>
      </c>
      <c r="AR2634">
        <v>543.22400000000005</v>
      </c>
      <c r="AS2634">
        <v>507.70400000000001</v>
      </c>
      <c r="AT2634">
        <v>440.053</v>
      </c>
      <c r="AU2634">
        <v>354.11500000000001</v>
      </c>
      <c r="AV2634">
        <v>266.87700000000001</v>
      </c>
      <c r="AW2634">
        <v>190.56100000000001</v>
      </c>
      <c r="AX2634">
        <v>130.285</v>
      </c>
      <c r="AY2634">
        <v>85.878</v>
      </c>
      <c r="AZ2634">
        <v>54.715899999999998</v>
      </c>
      <c r="BA2634">
        <v>33.6798</v>
      </c>
      <c r="BB2634">
        <v>19.990100000000002</v>
      </c>
      <c r="BC2634">
        <v>11.414899999999999</v>
      </c>
      <c r="BD2634">
        <v>6.25596</v>
      </c>
      <c r="BE2634">
        <v>5.9970600000000003</v>
      </c>
    </row>
    <row r="2635" spans="1:57" x14ac:dyDescent="0.3">
      <c r="A2635">
        <v>1</v>
      </c>
      <c r="B2635">
        <v>1</v>
      </c>
      <c r="C2635">
        <v>1</v>
      </c>
      <c r="D2635">
        <v>1</v>
      </c>
      <c r="E2635">
        <v>1</v>
      </c>
      <c r="F2635">
        <v>1</v>
      </c>
      <c r="G2635">
        <v>1992</v>
      </c>
      <c r="H2635">
        <v>1</v>
      </c>
      <c r="I2635">
        <v>1992</v>
      </c>
      <c r="J2635" t="s">
        <v>1258</v>
      </c>
      <c r="K2635" t="s">
        <v>574</v>
      </c>
      <c r="L2635">
        <v>26.740400000000001</v>
      </c>
      <c r="M2635">
        <v>18.931000000000001</v>
      </c>
      <c r="N2635">
        <v>30.832599999999999</v>
      </c>
      <c r="O2635">
        <v>53.458199999999998</v>
      </c>
      <c r="P2635">
        <v>78.384600000000006</v>
      </c>
      <c r="Q2635">
        <v>86.968500000000006</v>
      </c>
      <c r="R2635">
        <v>104.02</v>
      </c>
      <c r="S2635">
        <v>207.173</v>
      </c>
      <c r="T2635">
        <v>528.78499999999997</v>
      </c>
      <c r="U2635">
        <v>1214.1099999999999</v>
      </c>
      <c r="V2635">
        <v>2101.2399999999998</v>
      </c>
      <c r="W2635">
        <v>2575.7399999999998</v>
      </c>
      <c r="X2635">
        <v>2284.38</v>
      </c>
      <c r="Y2635">
        <v>1654.4</v>
      </c>
      <c r="Z2635">
        <v>1233.8</v>
      </c>
      <c r="AA2635">
        <v>1085.32</v>
      </c>
      <c r="AB2635">
        <v>992.65499999999997</v>
      </c>
      <c r="AC2635">
        <v>805.16399999999999</v>
      </c>
      <c r="AD2635">
        <v>548.89300000000003</v>
      </c>
      <c r="AE2635">
        <v>346.49799999999999</v>
      </c>
      <c r="AF2635">
        <v>285.28500000000003</v>
      </c>
      <c r="AG2635">
        <v>382.88900000000001</v>
      </c>
      <c r="AH2635">
        <v>609.08299999999997</v>
      </c>
      <c r="AI2635">
        <v>882.60699999999997</v>
      </c>
      <c r="AJ2635">
        <v>1084.27</v>
      </c>
      <c r="AK2635">
        <v>1125.5999999999999</v>
      </c>
      <c r="AL2635">
        <v>1011.11</v>
      </c>
      <c r="AM2635">
        <v>822.59299999999996</v>
      </c>
      <c r="AN2635">
        <v>649.38099999999997</v>
      </c>
      <c r="AO2635">
        <v>538.55600000000004</v>
      </c>
      <c r="AP2635">
        <v>491.10899999999998</v>
      </c>
      <c r="AQ2635">
        <v>481.18900000000002</v>
      </c>
      <c r="AR2635">
        <v>476.44299999999998</v>
      </c>
      <c r="AS2635">
        <v>452.976</v>
      </c>
      <c r="AT2635">
        <v>402.82</v>
      </c>
      <c r="AU2635">
        <v>332.60500000000002</v>
      </c>
      <c r="AV2635">
        <v>255.947</v>
      </c>
      <c r="AW2635">
        <v>185.27199999999999</v>
      </c>
      <c r="AX2635">
        <v>127.51600000000001</v>
      </c>
      <c r="AY2635">
        <v>84.194400000000002</v>
      </c>
      <c r="AZ2635">
        <v>53.607599999999998</v>
      </c>
      <c r="BA2635">
        <v>32.962200000000003</v>
      </c>
      <c r="BB2635">
        <v>19.550799999999999</v>
      </c>
      <c r="BC2635">
        <v>11.1602</v>
      </c>
      <c r="BD2635">
        <v>6.1143000000000001</v>
      </c>
      <c r="BE2635">
        <v>5.8521900000000002</v>
      </c>
    </row>
    <row r="2636" spans="1:57" x14ac:dyDescent="0.3">
      <c r="A2636">
        <v>1</v>
      </c>
      <c r="B2636">
        <v>1</v>
      </c>
      <c r="C2636">
        <v>1</v>
      </c>
      <c r="D2636">
        <v>1</v>
      </c>
      <c r="E2636">
        <v>1</v>
      </c>
      <c r="F2636">
        <v>1</v>
      </c>
      <c r="G2636">
        <v>1992</v>
      </c>
      <c r="H2636">
        <v>1</v>
      </c>
      <c r="I2636">
        <v>1992.5</v>
      </c>
      <c r="J2636" t="s">
        <v>1259</v>
      </c>
      <c r="K2636" t="s">
        <v>574</v>
      </c>
      <c r="L2636">
        <v>8.1082099999999997</v>
      </c>
      <c r="M2636">
        <v>21.401299999999999</v>
      </c>
      <c r="N2636">
        <v>45.957500000000003</v>
      </c>
      <c r="O2636">
        <v>63.372300000000003</v>
      </c>
      <c r="P2636">
        <v>81.131799999999998</v>
      </c>
      <c r="Q2636">
        <v>119.944</v>
      </c>
      <c r="R2636">
        <v>158.178</v>
      </c>
      <c r="S2636">
        <v>173.22499999999999</v>
      </c>
      <c r="T2636">
        <v>232.28800000000001</v>
      </c>
      <c r="U2636">
        <v>490.52100000000002</v>
      </c>
      <c r="V2636">
        <v>1127.08</v>
      </c>
      <c r="W2636">
        <v>2108.09</v>
      </c>
      <c r="X2636">
        <v>2898.7</v>
      </c>
      <c r="Y2636">
        <v>2896.89</v>
      </c>
      <c r="Z2636">
        <v>2245.42</v>
      </c>
      <c r="AA2636">
        <v>1595.28</v>
      </c>
      <c r="AB2636">
        <v>1256.44</v>
      </c>
      <c r="AC2636">
        <v>1082.6500000000001</v>
      </c>
      <c r="AD2636">
        <v>876.13</v>
      </c>
      <c r="AE2636">
        <v>613.37199999999996</v>
      </c>
      <c r="AF2636">
        <v>397.822</v>
      </c>
      <c r="AG2636">
        <v>322.58800000000002</v>
      </c>
      <c r="AH2636">
        <v>407.476</v>
      </c>
      <c r="AI2636">
        <v>609.56100000000004</v>
      </c>
      <c r="AJ2636">
        <v>838.42200000000003</v>
      </c>
      <c r="AK2636">
        <v>986.52700000000004</v>
      </c>
      <c r="AL2636">
        <v>990.51499999999999</v>
      </c>
      <c r="AM2636">
        <v>870.53700000000003</v>
      </c>
      <c r="AN2636">
        <v>703.21100000000001</v>
      </c>
      <c r="AO2636">
        <v>560.71</v>
      </c>
      <c r="AP2636">
        <v>474.18599999999998</v>
      </c>
      <c r="AQ2636">
        <v>436.08100000000002</v>
      </c>
      <c r="AR2636">
        <v>420.2</v>
      </c>
      <c r="AS2636">
        <v>400.64499999999998</v>
      </c>
      <c r="AT2636">
        <v>363.05099999999999</v>
      </c>
      <c r="AU2636">
        <v>307.05099999999999</v>
      </c>
      <c r="AV2636">
        <v>241.66</v>
      </c>
      <c r="AW2636">
        <v>177.97499999999999</v>
      </c>
      <c r="AX2636">
        <v>123.807</v>
      </c>
      <c r="AY2636">
        <v>82.139499999999998</v>
      </c>
      <c r="AZ2636">
        <v>52.353099999999998</v>
      </c>
      <c r="BA2636">
        <v>32.174199999999999</v>
      </c>
      <c r="BB2636">
        <v>19.072399999999998</v>
      </c>
      <c r="BC2636">
        <v>10.885899999999999</v>
      </c>
      <c r="BD2636">
        <v>5.96584</v>
      </c>
      <c r="BE2636">
        <v>5.7152200000000004</v>
      </c>
    </row>
    <row r="2637" spans="1:57" x14ac:dyDescent="0.3">
      <c r="A2637">
        <v>1</v>
      </c>
      <c r="B2637">
        <v>1</v>
      </c>
      <c r="C2637">
        <v>1</v>
      </c>
      <c r="D2637">
        <v>1</v>
      </c>
      <c r="E2637">
        <v>1</v>
      </c>
      <c r="F2637">
        <v>1</v>
      </c>
      <c r="G2637">
        <v>1993</v>
      </c>
      <c r="H2637">
        <v>1</v>
      </c>
      <c r="I2637">
        <v>1993</v>
      </c>
      <c r="J2637" t="s">
        <v>1258</v>
      </c>
      <c r="K2637" t="s">
        <v>574</v>
      </c>
      <c r="L2637">
        <v>12.8789</v>
      </c>
      <c r="M2637">
        <v>12.6799</v>
      </c>
      <c r="N2637">
        <v>33.242400000000004</v>
      </c>
      <c r="O2637">
        <v>76.363200000000006</v>
      </c>
      <c r="P2637">
        <v>121.515</v>
      </c>
      <c r="Q2637">
        <v>139.46799999999999</v>
      </c>
      <c r="R2637">
        <v>159.58099999999999</v>
      </c>
      <c r="S2637">
        <v>219.142</v>
      </c>
      <c r="T2637">
        <v>279.76499999999999</v>
      </c>
      <c r="U2637">
        <v>328.85599999999999</v>
      </c>
      <c r="V2637">
        <v>511.71499999999997</v>
      </c>
      <c r="W2637">
        <v>1064.17</v>
      </c>
      <c r="X2637">
        <v>2053.39</v>
      </c>
      <c r="Y2637">
        <v>3056.78</v>
      </c>
      <c r="Z2637">
        <v>3365.77</v>
      </c>
      <c r="AA2637">
        <v>2826.55</v>
      </c>
      <c r="AB2637">
        <v>2024.43</v>
      </c>
      <c r="AC2637">
        <v>1475.47</v>
      </c>
      <c r="AD2637">
        <v>1178.75</v>
      </c>
      <c r="AE2637">
        <v>930.50300000000004</v>
      </c>
      <c r="AF2637">
        <v>658.94799999999998</v>
      </c>
      <c r="AG2637">
        <v>438.78</v>
      </c>
      <c r="AH2637">
        <v>357.005</v>
      </c>
      <c r="AI2637">
        <v>430.33600000000001</v>
      </c>
      <c r="AJ2637">
        <v>605.65899999999999</v>
      </c>
      <c r="AK2637">
        <v>788.54899999999998</v>
      </c>
      <c r="AL2637">
        <v>886.221</v>
      </c>
      <c r="AM2637">
        <v>859.03200000000004</v>
      </c>
      <c r="AN2637">
        <v>738.82899999999995</v>
      </c>
      <c r="AO2637">
        <v>594.22400000000005</v>
      </c>
      <c r="AP2637">
        <v>479.767</v>
      </c>
      <c r="AQ2637">
        <v>412.24799999999999</v>
      </c>
      <c r="AR2637">
        <v>378.60700000000003</v>
      </c>
      <c r="AS2637">
        <v>355.49599999999998</v>
      </c>
      <c r="AT2637">
        <v>324.77499999999998</v>
      </c>
      <c r="AU2637">
        <v>280.06299999999999</v>
      </c>
      <c r="AV2637">
        <v>225.33</v>
      </c>
      <c r="AW2637">
        <v>169.20599999999999</v>
      </c>
      <c r="AX2637">
        <v>119.38200000000001</v>
      </c>
      <c r="AY2637">
        <v>79.856399999999994</v>
      </c>
      <c r="AZ2637">
        <v>51.069000000000003</v>
      </c>
      <c r="BA2637">
        <v>31.398700000000002</v>
      </c>
      <c r="BB2637">
        <v>18.599699999999999</v>
      </c>
      <c r="BC2637">
        <v>10.607699999999999</v>
      </c>
      <c r="BD2637">
        <v>5.8098099999999997</v>
      </c>
      <c r="BE2637">
        <v>5.5585000000000004</v>
      </c>
    </row>
    <row r="2638" spans="1:57" x14ac:dyDescent="0.3">
      <c r="A2638">
        <v>1</v>
      </c>
      <c r="B2638">
        <v>1</v>
      </c>
      <c r="C2638">
        <v>1</v>
      </c>
      <c r="D2638">
        <v>1</v>
      </c>
      <c r="E2638">
        <v>1</v>
      </c>
      <c r="F2638">
        <v>1</v>
      </c>
      <c r="G2638">
        <v>1993</v>
      </c>
      <c r="H2638">
        <v>1</v>
      </c>
      <c r="I2638">
        <v>1993.5</v>
      </c>
      <c r="J2638" t="s">
        <v>1259</v>
      </c>
      <c r="K2638" t="s">
        <v>574</v>
      </c>
      <c r="L2638">
        <v>3.7659600000000002</v>
      </c>
      <c r="M2638">
        <v>10.108599999999999</v>
      </c>
      <c r="N2638">
        <v>23.482500000000002</v>
      </c>
      <c r="O2638">
        <v>43.210700000000003</v>
      </c>
      <c r="P2638">
        <v>89.109300000000005</v>
      </c>
      <c r="Q2638">
        <v>172.834</v>
      </c>
      <c r="R2638">
        <v>246.46</v>
      </c>
      <c r="S2638">
        <v>271.11200000000002</v>
      </c>
      <c r="T2638">
        <v>297.21100000000001</v>
      </c>
      <c r="U2638">
        <v>356.89499999999998</v>
      </c>
      <c r="V2638">
        <v>418.93799999999999</v>
      </c>
      <c r="W2638">
        <v>562.76199999999994</v>
      </c>
      <c r="X2638">
        <v>1029.52</v>
      </c>
      <c r="Y2638">
        <v>1968.07</v>
      </c>
      <c r="Z2638">
        <v>3073.02</v>
      </c>
      <c r="AA2638">
        <v>3633.78</v>
      </c>
      <c r="AB2638">
        <v>3277.94</v>
      </c>
      <c r="AC2638">
        <v>2428.11</v>
      </c>
      <c r="AD2638">
        <v>1702.17</v>
      </c>
      <c r="AE2638">
        <v>1265.06</v>
      </c>
      <c r="AF2638">
        <v>958.32500000000005</v>
      </c>
      <c r="AG2638">
        <v>677.55600000000004</v>
      </c>
      <c r="AH2638">
        <v>462.68200000000002</v>
      </c>
      <c r="AI2638">
        <v>383.57499999999999</v>
      </c>
      <c r="AJ2638">
        <v>447.96199999999999</v>
      </c>
      <c r="AK2638">
        <v>595.12099999999998</v>
      </c>
      <c r="AL2638">
        <v>732.72299999999996</v>
      </c>
      <c r="AM2638">
        <v>785.62400000000002</v>
      </c>
      <c r="AN2638">
        <v>735.21100000000001</v>
      </c>
      <c r="AO2638">
        <v>620.11</v>
      </c>
      <c r="AP2638">
        <v>498.31099999999998</v>
      </c>
      <c r="AQ2638">
        <v>407.62299999999999</v>
      </c>
      <c r="AR2638">
        <v>353.52800000000002</v>
      </c>
      <c r="AS2638">
        <v>320.91699999999997</v>
      </c>
      <c r="AT2638">
        <v>291.399</v>
      </c>
      <c r="AU2638">
        <v>254.209</v>
      </c>
      <c r="AV2638">
        <v>208.47900000000001</v>
      </c>
      <c r="AW2638">
        <v>159.69</v>
      </c>
      <c r="AX2638">
        <v>114.55</v>
      </c>
      <c r="AY2638">
        <v>77.507099999999994</v>
      </c>
      <c r="AZ2638">
        <v>49.881399999999999</v>
      </c>
      <c r="BA2638">
        <v>30.745000000000001</v>
      </c>
      <c r="BB2638">
        <v>18.220300000000002</v>
      </c>
      <c r="BC2638">
        <v>10.3895</v>
      </c>
      <c r="BD2638">
        <v>5.6902499999999998</v>
      </c>
      <c r="BE2638">
        <v>5.4489599999999996</v>
      </c>
    </row>
    <row r="2639" spans="1:57" x14ac:dyDescent="0.3">
      <c r="A2639">
        <v>1</v>
      </c>
      <c r="B2639">
        <v>1</v>
      </c>
      <c r="C2639">
        <v>1</v>
      </c>
      <c r="D2639">
        <v>1</v>
      </c>
      <c r="E2639">
        <v>1</v>
      </c>
      <c r="F2639">
        <v>1</v>
      </c>
      <c r="G2639">
        <v>1994</v>
      </c>
      <c r="H2639">
        <v>1</v>
      </c>
      <c r="I2639">
        <v>1994</v>
      </c>
      <c r="J2639" t="s">
        <v>1258</v>
      </c>
      <c r="K2639" t="s">
        <v>574</v>
      </c>
      <c r="L2639">
        <v>37.353499999999997</v>
      </c>
      <c r="M2639">
        <v>24.236899999999999</v>
      </c>
      <c r="N2639">
        <v>31.716899999999999</v>
      </c>
      <c r="O2639">
        <v>44.12</v>
      </c>
      <c r="P2639">
        <v>64.771299999999997</v>
      </c>
      <c r="Q2639">
        <v>97.307400000000001</v>
      </c>
      <c r="R2639">
        <v>178.91399999999999</v>
      </c>
      <c r="S2639">
        <v>318.88200000000001</v>
      </c>
      <c r="T2639">
        <v>433.07299999999998</v>
      </c>
      <c r="U2639">
        <v>468.09899999999999</v>
      </c>
      <c r="V2639">
        <v>484.18299999999999</v>
      </c>
      <c r="W2639">
        <v>527.09799999999996</v>
      </c>
      <c r="X2639">
        <v>647.54100000000005</v>
      </c>
      <c r="Y2639">
        <v>1044.52</v>
      </c>
      <c r="Z2639">
        <v>1910.92</v>
      </c>
      <c r="AA2639">
        <v>3042.23</v>
      </c>
      <c r="AB2639">
        <v>3771.94</v>
      </c>
      <c r="AC2639">
        <v>3598.68</v>
      </c>
      <c r="AD2639">
        <v>2772.29</v>
      </c>
      <c r="AE2639">
        <v>1922.24</v>
      </c>
      <c r="AF2639">
        <v>1350.13</v>
      </c>
      <c r="AG2639">
        <v>974.16600000000005</v>
      </c>
      <c r="AH2639">
        <v>680.17100000000005</v>
      </c>
      <c r="AI2639">
        <v>474.42200000000003</v>
      </c>
      <c r="AJ2639">
        <v>402.36500000000001</v>
      </c>
      <c r="AK2639">
        <v>457.97699999999998</v>
      </c>
      <c r="AL2639">
        <v>575.28399999999999</v>
      </c>
      <c r="AM2639">
        <v>669.50599999999997</v>
      </c>
      <c r="AN2639">
        <v>684.74699999999996</v>
      </c>
      <c r="AO2639">
        <v>619.45500000000004</v>
      </c>
      <c r="AP2639">
        <v>513.87</v>
      </c>
      <c r="AQ2639">
        <v>413.59699999999998</v>
      </c>
      <c r="AR2639">
        <v>341.83600000000001</v>
      </c>
      <c r="AS2639">
        <v>296.51100000000002</v>
      </c>
      <c r="AT2639">
        <v>263.44600000000003</v>
      </c>
      <c r="AU2639">
        <v>229.97499999999999</v>
      </c>
      <c r="AV2639">
        <v>191.18199999999999</v>
      </c>
      <c r="AW2639">
        <v>149.13800000000001</v>
      </c>
      <c r="AX2639">
        <v>108.877</v>
      </c>
      <c r="AY2639">
        <v>74.7</v>
      </c>
      <c r="AZ2639">
        <v>48.513300000000001</v>
      </c>
      <c r="BA2639">
        <v>30.040700000000001</v>
      </c>
      <c r="BB2639">
        <v>17.829599999999999</v>
      </c>
      <c r="BC2639">
        <v>10.1653</v>
      </c>
      <c r="BD2639">
        <v>5.5636700000000001</v>
      </c>
      <c r="BE2639">
        <v>5.3203199999999997</v>
      </c>
    </row>
    <row r="2640" spans="1:57" x14ac:dyDescent="0.3">
      <c r="A2640">
        <v>1</v>
      </c>
      <c r="B2640">
        <v>1</v>
      </c>
      <c r="C2640">
        <v>1</v>
      </c>
      <c r="D2640">
        <v>1</v>
      </c>
      <c r="E2640">
        <v>1</v>
      </c>
      <c r="F2640">
        <v>1</v>
      </c>
      <c r="G2640">
        <v>1994</v>
      </c>
      <c r="H2640">
        <v>1</v>
      </c>
      <c r="I2640">
        <v>1994.5</v>
      </c>
      <c r="J2640" t="s">
        <v>1259</v>
      </c>
      <c r="K2640" t="s">
        <v>574</v>
      </c>
      <c r="L2640">
        <v>11.412599999999999</v>
      </c>
      <c r="M2640">
        <v>30.018699999999999</v>
      </c>
      <c r="N2640">
        <v>63.363100000000003</v>
      </c>
      <c r="O2640">
        <v>80.688900000000004</v>
      </c>
      <c r="P2640">
        <v>82.807900000000004</v>
      </c>
      <c r="Q2640">
        <v>100.854</v>
      </c>
      <c r="R2640">
        <v>141.81899999999999</v>
      </c>
      <c r="S2640">
        <v>214.422</v>
      </c>
      <c r="T2640">
        <v>353.80200000000002</v>
      </c>
      <c r="U2640">
        <v>521.32100000000003</v>
      </c>
      <c r="V2640">
        <v>612.322</v>
      </c>
      <c r="W2640">
        <v>625.24199999999996</v>
      </c>
      <c r="X2640">
        <v>644.23299999999995</v>
      </c>
      <c r="Y2640">
        <v>745.07600000000002</v>
      </c>
      <c r="Z2640">
        <v>1088.57</v>
      </c>
      <c r="AA2640">
        <v>1870.2</v>
      </c>
      <c r="AB2640">
        <v>2962.3</v>
      </c>
      <c r="AC2640">
        <v>3769.31</v>
      </c>
      <c r="AD2640">
        <v>3740.11</v>
      </c>
      <c r="AE2640">
        <v>2983.25</v>
      </c>
      <c r="AF2640">
        <v>2077.59</v>
      </c>
      <c r="AG2640">
        <v>1406.28</v>
      </c>
      <c r="AH2640">
        <v>969.71400000000006</v>
      </c>
      <c r="AI2640">
        <v>665.95899999999995</v>
      </c>
      <c r="AJ2640">
        <v>474.72399999999999</v>
      </c>
      <c r="AK2640">
        <v>413.99700000000001</v>
      </c>
      <c r="AL2640">
        <v>461.90199999999999</v>
      </c>
      <c r="AM2640">
        <v>550.24900000000002</v>
      </c>
      <c r="AN2640">
        <v>605.97299999999996</v>
      </c>
      <c r="AO2640">
        <v>592.05700000000002</v>
      </c>
      <c r="AP2640">
        <v>519.21199999999999</v>
      </c>
      <c r="AQ2640">
        <v>425.14600000000002</v>
      </c>
      <c r="AR2640">
        <v>343.113</v>
      </c>
      <c r="AS2640">
        <v>285.01900000000001</v>
      </c>
      <c r="AT2640">
        <v>244.876</v>
      </c>
      <c r="AU2640">
        <v>211.23099999999999</v>
      </c>
      <c r="AV2640">
        <v>176.56299999999999</v>
      </c>
      <c r="AW2640">
        <v>139.75200000000001</v>
      </c>
      <c r="AX2640">
        <v>103.78</v>
      </c>
      <c r="AY2640">
        <v>72.310299999999998</v>
      </c>
      <c r="AZ2640">
        <v>47.512300000000003</v>
      </c>
      <c r="BA2640">
        <v>29.638200000000001</v>
      </c>
      <c r="BB2640">
        <v>17.656600000000001</v>
      </c>
      <c r="BC2640">
        <v>10.081200000000001</v>
      </c>
      <c r="BD2640">
        <v>5.5200100000000001</v>
      </c>
      <c r="BE2640">
        <v>5.2829600000000001</v>
      </c>
    </row>
    <row r="2641" spans="1:57" x14ac:dyDescent="0.3">
      <c r="A2641">
        <v>1</v>
      </c>
      <c r="B2641">
        <v>1</v>
      </c>
      <c r="C2641">
        <v>1</v>
      </c>
      <c r="D2641">
        <v>1</v>
      </c>
      <c r="E2641">
        <v>1</v>
      </c>
      <c r="F2641">
        <v>1</v>
      </c>
      <c r="G2641">
        <v>1995</v>
      </c>
      <c r="H2641">
        <v>1</v>
      </c>
      <c r="I2641">
        <v>1995</v>
      </c>
      <c r="J2641" t="s">
        <v>1258</v>
      </c>
      <c r="K2641" t="s">
        <v>574</v>
      </c>
      <c r="L2641">
        <v>59.871099999999998</v>
      </c>
      <c r="M2641">
        <v>42.268799999999999</v>
      </c>
      <c r="N2641">
        <v>68.414400000000001</v>
      </c>
      <c r="O2641">
        <v>117.78</v>
      </c>
      <c r="P2641">
        <v>170.42099999999999</v>
      </c>
      <c r="Q2641">
        <v>177.245</v>
      </c>
      <c r="R2641">
        <v>162.80500000000001</v>
      </c>
      <c r="S2641">
        <v>192.78399999999999</v>
      </c>
      <c r="T2641">
        <v>277.67899999999997</v>
      </c>
      <c r="U2641">
        <v>414.80200000000002</v>
      </c>
      <c r="V2641">
        <v>597.99099999999999</v>
      </c>
      <c r="W2641">
        <v>742.95100000000002</v>
      </c>
      <c r="X2641">
        <v>783.80399999999997</v>
      </c>
      <c r="Y2641">
        <v>784.04499999999996</v>
      </c>
      <c r="Z2641">
        <v>859.01800000000003</v>
      </c>
      <c r="AA2641">
        <v>1163.3399999999999</v>
      </c>
      <c r="AB2641">
        <v>1872.38</v>
      </c>
      <c r="AC2641">
        <v>2898.69</v>
      </c>
      <c r="AD2641">
        <v>3715.69</v>
      </c>
      <c r="AE2641">
        <v>3772.53</v>
      </c>
      <c r="AF2641">
        <v>3085.75</v>
      </c>
      <c r="AG2641">
        <v>2166.34</v>
      </c>
      <c r="AH2641">
        <v>1431.83</v>
      </c>
      <c r="AI2641">
        <v>949.90899999999999</v>
      </c>
      <c r="AJ2641">
        <v>641.22500000000002</v>
      </c>
      <c r="AK2641">
        <v>466.488</v>
      </c>
      <c r="AL2641">
        <v>416.73899999999998</v>
      </c>
      <c r="AM2641">
        <v>454.92099999999999</v>
      </c>
      <c r="AN2641">
        <v>514.40800000000002</v>
      </c>
      <c r="AO2641">
        <v>536.86500000000001</v>
      </c>
      <c r="AP2641">
        <v>502.26600000000002</v>
      </c>
      <c r="AQ2641">
        <v>428.435</v>
      </c>
      <c r="AR2641">
        <v>347.23700000000002</v>
      </c>
      <c r="AS2641">
        <v>280.54199999999997</v>
      </c>
      <c r="AT2641">
        <v>232.428</v>
      </c>
      <c r="AU2641">
        <v>195.92099999999999</v>
      </c>
      <c r="AV2641">
        <v>163.02500000000001</v>
      </c>
      <c r="AW2641">
        <v>130.14699999999999</v>
      </c>
      <c r="AX2641">
        <v>98.073599999999999</v>
      </c>
      <c r="AY2641">
        <v>69.402699999999996</v>
      </c>
      <c r="AZ2641">
        <v>46.2089</v>
      </c>
      <c r="BA2641">
        <v>29.098800000000001</v>
      </c>
      <c r="BB2641">
        <v>17.431699999999999</v>
      </c>
      <c r="BC2641">
        <v>9.9769900000000007</v>
      </c>
      <c r="BD2641">
        <v>5.4656900000000004</v>
      </c>
      <c r="BE2641">
        <v>5.2255700000000003</v>
      </c>
    </row>
    <row r="2642" spans="1:57" x14ac:dyDescent="0.3">
      <c r="A2642">
        <v>1</v>
      </c>
      <c r="B2642">
        <v>1</v>
      </c>
      <c r="C2642">
        <v>1</v>
      </c>
      <c r="D2642">
        <v>1</v>
      </c>
      <c r="E2642">
        <v>1</v>
      </c>
      <c r="F2642">
        <v>1</v>
      </c>
      <c r="G2642">
        <v>1995</v>
      </c>
      <c r="H2642">
        <v>1</v>
      </c>
      <c r="I2642">
        <v>1995.5</v>
      </c>
      <c r="J2642" t="s">
        <v>1259</v>
      </c>
      <c r="K2642" t="s">
        <v>574</v>
      </c>
      <c r="L2642">
        <v>18.1586</v>
      </c>
      <c r="M2642">
        <v>47.923499999999997</v>
      </c>
      <c r="N2642">
        <v>102.854</v>
      </c>
      <c r="O2642">
        <v>141.46899999999999</v>
      </c>
      <c r="P2642">
        <v>179.87899999999999</v>
      </c>
      <c r="Q2642">
        <v>263.31099999999998</v>
      </c>
      <c r="R2642">
        <v>338.43700000000001</v>
      </c>
      <c r="S2642">
        <v>330.23700000000002</v>
      </c>
      <c r="T2642">
        <v>298.613</v>
      </c>
      <c r="U2642">
        <v>338.59800000000001</v>
      </c>
      <c r="V2642">
        <v>463.82499999999999</v>
      </c>
      <c r="W2642">
        <v>653.48800000000006</v>
      </c>
      <c r="X2642">
        <v>839.63099999999997</v>
      </c>
      <c r="Y2642">
        <v>926.18399999999997</v>
      </c>
      <c r="Z2642">
        <v>927.721</v>
      </c>
      <c r="AA2642">
        <v>975.09699999999998</v>
      </c>
      <c r="AB2642">
        <v>1239.47</v>
      </c>
      <c r="AC2642">
        <v>1875.17</v>
      </c>
      <c r="AD2642">
        <v>2805.65</v>
      </c>
      <c r="AE2642">
        <v>3568.89</v>
      </c>
      <c r="AF2642">
        <v>3654.86</v>
      </c>
      <c r="AG2642">
        <v>3034.08</v>
      </c>
      <c r="AH2642">
        <v>2144.83</v>
      </c>
      <c r="AI2642">
        <v>1397.01</v>
      </c>
      <c r="AJ2642">
        <v>900.57600000000002</v>
      </c>
      <c r="AK2642">
        <v>600.65899999999999</v>
      </c>
      <c r="AL2642">
        <v>446.59399999999999</v>
      </c>
      <c r="AM2642">
        <v>406.87900000000002</v>
      </c>
      <c r="AN2642">
        <v>433.40899999999999</v>
      </c>
      <c r="AO2642">
        <v>465.74</v>
      </c>
      <c r="AP2642">
        <v>461.755</v>
      </c>
      <c r="AQ2642">
        <v>415.01799999999997</v>
      </c>
      <c r="AR2642">
        <v>345.57499999999999</v>
      </c>
      <c r="AS2642">
        <v>277.60599999999999</v>
      </c>
      <c r="AT2642">
        <v>223.637</v>
      </c>
      <c r="AU2642">
        <v>183.22200000000001</v>
      </c>
      <c r="AV2642">
        <v>150.29900000000001</v>
      </c>
      <c r="AW2642">
        <v>120.09099999999999</v>
      </c>
      <c r="AX2642">
        <v>91.444999999999993</v>
      </c>
      <c r="AY2642">
        <v>65.640199999999993</v>
      </c>
      <c r="AZ2642">
        <v>44.319200000000002</v>
      </c>
      <c r="BA2642">
        <v>28.2286</v>
      </c>
      <c r="BB2642">
        <v>17.044699999999999</v>
      </c>
      <c r="BC2642">
        <v>9.8011599999999994</v>
      </c>
      <c r="BD2642">
        <v>5.3819400000000002</v>
      </c>
      <c r="BE2642">
        <v>5.15421</v>
      </c>
    </row>
    <row r="2643" spans="1:57" x14ac:dyDescent="0.3">
      <c r="A2643">
        <v>1</v>
      </c>
      <c r="B2643">
        <v>1</v>
      </c>
      <c r="C2643">
        <v>1</v>
      </c>
      <c r="D2643">
        <v>1</v>
      </c>
      <c r="E2643">
        <v>1</v>
      </c>
      <c r="F2643">
        <v>1</v>
      </c>
      <c r="G2643">
        <v>1996</v>
      </c>
      <c r="H2643">
        <v>1</v>
      </c>
      <c r="I2643">
        <v>1996</v>
      </c>
      <c r="J2643" t="s">
        <v>1258</v>
      </c>
      <c r="K2643" t="s">
        <v>574</v>
      </c>
      <c r="L2643">
        <v>4.92035</v>
      </c>
      <c r="M2643">
        <v>14.4033</v>
      </c>
      <c r="N2643">
        <v>62.048299999999998</v>
      </c>
      <c r="O2643">
        <v>164.876</v>
      </c>
      <c r="P2643">
        <v>270.16899999999998</v>
      </c>
      <c r="Q2643">
        <v>310.90899999999999</v>
      </c>
      <c r="R2643">
        <v>352.98099999999999</v>
      </c>
      <c r="S2643">
        <v>476.42200000000003</v>
      </c>
      <c r="T2643">
        <v>576.529</v>
      </c>
      <c r="U2643">
        <v>549.18299999999999</v>
      </c>
      <c r="V2643">
        <v>495.803</v>
      </c>
      <c r="W2643">
        <v>547.70699999999999</v>
      </c>
      <c r="X2643">
        <v>714.52499999999998</v>
      </c>
      <c r="Y2643">
        <v>919.07</v>
      </c>
      <c r="Z2643">
        <v>1048.03</v>
      </c>
      <c r="AA2643">
        <v>1069.52</v>
      </c>
      <c r="AB2643">
        <v>1100.94</v>
      </c>
      <c r="AC2643">
        <v>1330.6</v>
      </c>
      <c r="AD2643">
        <v>1902.45</v>
      </c>
      <c r="AE2643">
        <v>2734.12</v>
      </c>
      <c r="AF2643">
        <v>3410.92</v>
      </c>
      <c r="AG2643">
        <v>3479.26</v>
      </c>
      <c r="AH2643">
        <v>2900.31</v>
      </c>
      <c r="AI2643">
        <v>2054.1999999999998</v>
      </c>
      <c r="AJ2643">
        <v>1323.14</v>
      </c>
      <c r="AK2643">
        <v>835.56299999999999</v>
      </c>
      <c r="AL2643">
        <v>554.25199999999995</v>
      </c>
      <c r="AM2643">
        <v>421.16500000000002</v>
      </c>
      <c r="AN2643">
        <v>388.20800000000003</v>
      </c>
      <c r="AO2643">
        <v>401.69400000000002</v>
      </c>
      <c r="AP2643">
        <v>410.58800000000002</v>
      </c>
      <c r="AQ2643">
        <v>387.84800000000001</v>
      </c>
      <c r="AR2643">
        <v>336.13400000000001</v>
      </c>
      <c r="AS2643">
        <v>274.03899999999999</v>
      </c>
      <c r="AT2643">
        <v>218.08199999999999</v>
      </c>
      <c r="AU2643">
        <v>174.17699999999999</v>
      </c>
      <c r="AV2643">
        <v>139.95699999999999</v>
      </c>
      <c r="AW2643">
        <v>111.017</v>
      </c>
      <c r="AX2643">
        <v>84.925299999999993</v>
      </c>
      <c r="AY2643">
        <v>61.6541</v>
      </c>
      <c r="AZ2643">
        <v>42.186999999999998</v>
      </c>
      <c r="BA2643">
        <v>27.200399999999998</v>
      </c>
      <c r="BB2643">
        <v>16.578299999999999</v>
      </c>
      <c r="BC2643">
        <v>9.5907599999999995</v>
      </c>
      <c r="BD2643">
        <v>5.28287</v>
      </c>
      <c r="BE2643">
        <v>5.0631899999999996</v>
      </c>
    </row>
    <row r="2644" spans="1:57" x14ac:dyDescent="0.3">
      <c r="A2644">
        <v>1</v>
      </c>
      <c r="B2644">
        <v>1</v>
      </c>
      <c r="C2644">
        <v>1</v>
      </c>
      <c r="D2644">
        <v>1</v>
      </c>
      <c r="E2644">
        <v>1</v>
      </c>
      <c r="F2644">
        <v>1</v>
      </c>
      <c r="G2644">
        <v>1996</v>
      </c>
      <c r="H2644">
        <v>1</v>
      </c>
      <c r="I2644">
        <v>1996.5</v>
      </c>
      <c r="J2644" t="s">
        <v>1259</v>
      </c>
      <c r="K2644" t="s">
        <v>574</v>
      </c>
      <c r="L2644">
        <v>1.0653300000000001</v>
      </c>
      <c r="M2644">
        <v>3.3282799999999999</v>
      </c>
      <c r="N2644">
        <v>12.586600000000001</v>
      </c>
      <c r="O2644">
        <v>50.537100000000002</v>
      </c>
      <c r="P2644">
        <v>168.17099999999999</v>
      </c>
      <c r="Q2644">
        <v>373.99400000000003</v>
      </c>
      <c r="R2644">
        <v>547.68600000000004</v>
      </c>
      <c r="S2644">
        <v>602.71699999999998</v>
      </c>
      <c r="T2644">
        <v>652.36199999999997</v>
      </c>
      <c r="U2644">
        <v>754.45</v>
      </c>
      <c r="V2644">
        <v>774.56299999999999</v>
      </c>
      <c r="W2644">
        <v>691.52</v>
      </c>
      <c r="X2644">
        <v>663.75400000000002</v>
      </c>
      <c r="Y2644">
        <v>777.89499999999998</v>
      </c>
      <c r="Z2644">
        <v>972.98400000000004</v>
      </c>
      <c r="AA2644">
        <v>1125.08</v>
      </c>
      <c r="AB2644">
        <v>1169.67</v>
      </c>
      <c r="AC2644">
        <v>1195.2</v>
      </c>
      <c r="AD2644">
        <v>1388.47</v>
      </c>
      <c r="AE2644">
        <v>1883.07</v>
      </c>
      <c r="AF2644">
        <v>2588.61</v>
      </c>
      <c r="AG2644">
        <v>3138.45</v>
      </c>
      <c r="AH2644">
        <v>3155.06</v>
      </c>
      <c r="AI2644">
        <v>2615.5500000000002</v>
      </c>
      <c r="AJ2644">
        <v>1845.25</v>
      </c>
      <c r="AK2644">
        <v>1176.69</v>
      </c>
      <c r="AL2644">
        <v>733.26199999999994</v>
      </c>
      <c r="AM2644">
        <v>487.43099999999998</v>
      </c>
      <c r="AN2644">
        <v>378.26100000000002</v>
      </c>
      <c r="AO2644">
        <v>349.68799999999999</v>
      </c>
      <c r="AP2644">
        <v>350.00700000000001</v>
      </c>
      <c r="AQ2644">
        <v>340.72300000000001</v>
      </c>
      <c r="AR2644">
        <v>307.66899999999998</v>
      </c>
      <c r="AS2644">
        <v>258.03100000000001</v>
      </c>
      <c r="AT2644">
        <v>206.32</v>
      </c>
      <c r="AU2644">
        <v>162.244</v>
      </c>
      <c r="AV2644">
        <v>127.61199999999999</v>
      </c>
      <c r="AW2644">
        <v>99.838999999999999</v>
      </c>
      <c r="AX2644">
        <v>76.221199999999996</v>
      </c>
      <c r="AY2644">
        <v>55.726900000000001</v>
      </c>
      <c r="AZ2644">
        <v>38.575899999999997</v>
      </c>
      <c r="BA2644">
        <v>25.182099999999998</v>
      </c>
      <c r="BB2644">
        <v>15.514900000000001</v>
      </c>
      <c r="BC2644">
        <v>9.0486299999999993</v>
      </c>
      <c r="BD2644">
        <v>5.0107999999999997</v>
      </c>
      <c r="BE2644">
        <v>4.8228299999999997</v>
      </c>
    </row>
    <row r="2645" spans="1:57" x14ac:dyDescent="0.3">
      <c r="A2645">
        <v>1</v>
      </c>
      <c r="B2645">
        <v>1</v>
      </c>
      <c r="C2645">
        <v>1</v>
      </c>
      <c r="D2645">
        <v>1</v>
      </c>
      <c r="E2645">
        <v>1</v>
      </c>
      <c r="F2645">
        <v>1</v>
      </c>
      <c r="G2645">
        <v>1997</v>
      </c>
      <c r="H2645">
        <v>1</v>
      </c>
      <c r="I2645">
        <v>1997</v>
      </c>
      <c r="J2645" t="s">
        <v>1258</v>
      </c>
      <c r="K2645" t="s">
        <v>574</v>
      </c>
      <c r="L2645">
        <v>64.910499999999999</v>
      </c>
      <c r="M2645">
        <v>38.634399999999999</v>
      </c>
      <c r="N2645">
        <v>37.186300000000003</v>
      </c>
      <c r="O2645">
        <v>28.122599999999998</v>
      </c>
      <c r="P2645">
        <v>39.051600000000001</v>
      </c>
      <c r="Q2645">
        <v>117.494</v>
      </c>
      <c r="R2645">
        <v>341.47500000000002</v>
      </c>
      <c r="S2645">
        <v>691.49599999999998</v>
      </c>
      <c r="T2645">
        <v>961.14599999999996</v>
      </c>
      <c r="U2645">
        <v>1035.17</v>
      </c>
      <c r="V2645">
        <v>1042.44</v>
      </c>
      <c r="W2645">
        <v>1030.49</v>
      </c>
      <c r="X2645">
        <v>932.75400000000002</v>
      </c>
      <c r="Y2645">
        <v>833.67899999999997</v>
      </c>
      <c r="Z2645">
        <v>870.48599999999999</v>
      </c>
      <c r="AA2645">
        <v>1029.8900000000001</v>
      </c>
      <c r="AB2645">
        <v>1185.81</v>
      </c>
      <c r="AC2645">
        <v>1248.8399999999999</v>
      </c>
      <c r="AD2645">
        <v>1277.82</v>
      </c>
      <c r="AE2645">
        <v>1444.56</v>
      </c>
      <c r="AF2645">
        <v>1868.83</v>
      </c>
      <c r="AG2645">
        <v>2452.5</v>
      </c>
      <c r="AH2645">
        <v>2870.37</v>
      </c>
      <c r="AI2645">
        <v>2819.43</v>
      </c>
      <c r="AJ2645">
        <v>2304.9499999999998</v>
      </c>
      <c r="AK2645">
        <v>1610.46</v>
      </c>
      <c r="AL2645">
        <v>1016.69</v>
      </c>
      <c r="AM2645">
        <v>629.16499999999996</v>
      </c>
      <c r="AN2645">
        <v>422.041</v>
      </c>
      <c r="AO2645">
        <v>333.62</v>
      </c>
      <c r="AP2645">
        <v>306.62799999999999</v>
      </c>
      <c r="AQ2645">
        <v>295.87400000000002</v>
      </c>
      <c r="AR2645">
        <v>274.8</v>
      </c>
      <c r="AS2645">
        <v>238.04499999999999</v>
      </c>
      <c r="AT2645">
        <v>193.79</v>
      </c>
      <c r="AU2645">
        <v>152.036</v>
      </c>
      <c r="AV2645">
        <v>117.696</v>
      </c>
      <c r="AW2645">
        <v>90.582599999999999</v>
      </c>
      <c r="AX2645">
        <v>68.608400000000003</v>
      </c>
      <c r="AY2645">
        <v>50.252899999999997</v>
      </c>
      <c r="AZ2645">
        <v>35.081699999999998</v>
      </c>
      <c r="BA2645">
        <v>23.158999999999999</v>
      </c>
      <c r="BB2645">
        <v>14.4259</v>
      </c>
      <c r="BC2645">
        <v>8.4891400000000008</v>
      </c>
      <c r="BD2645">
        <v>4.7302999999999997</v>
      </c>
      <c r="BE2645">
        <v>4.5720799999999997</v>
      </c>
    </row>
    <row r="2646" spans="1:57" x14ac:dyDescent="0.3">
      <c r="A2646">
        <v>1</v>
      </c>
      <c r="B2646">
        <v>1</v>
      </c>
      <c r="C2646">
        <v>1</v>
      </c>
      <c r="D2646">
        <v>1</v>
      </c>
      <c r="E2646">
        <v>1</v>
      </c>
      <c r="F2646">
        <v>1</v>
      </c>
      <c r="G2646">
        <v>1997</v>
      </c>
      <c r="H2646">
        <v>1</v>
      </c>
      <c r="I2646">
        <v>1997.5</v>
      </c>
      <c r="J2646" t="s">
        <v>1259</v>
      </c>
      <c r="K2646" t="s">
        <v>574</v>
      </c>
      <c r="L2646">
        <v>19.968299999999999</v>
      </c>
      <c r="M2646">
        <v>52.358899999999998</v>
      </c>
      <c r="N2646">
        <v>108.79</v>
      </c>
      <c r="O2646">
        <v>127.836</v>
      </c>
      <c r="P2646">
        <v>95.511799999999994</v>
      </c>
      <c r="Q2646">
        <v>68.073400000000007</v>
      </c>
      <c r="R2646">
        <v>111.496</v>
      </c>
      <c r="S2646">
        <v>305.14100000000002</v>
      </c>
      <c r="T2646">
        <v>696.94</v>
      </c>
      <c r="U2646">
        <v>1130.6099999999999</v>
      </c>
      <c r="V2646">
        <v>1350.41</v>
      </c>
      <c r="W2646">
        <v>1356.55</v>
      </c>
      <c r="X2646">
        <v>1297.43</v>
      </c>
      <c r="Y2646">
        <v>1180.96</v>
      </c>
      <c r="Z2646">
        <v>1031.42</v>
      </c>
      <c r="AA2646">
        <v>983.47500000000002</v>
      </c>
      <c r="AB2646">
        <v>1080.0899999999999</v>
      </c>
      <c r="AC2646">
        <v>1215.8</v>
      </c>
      <c r="AD2646">
        <v>1286.56</v>
      </c>
      <c r="AE2646">
        <v>1324.16</v>
      </c>
      <c r="AF2646">
        <v>1474.88</v>
      </c>
      <c r="AG2646">
        <v>1836.15</v>
      </c>
      <c r="AH2646">
        <v>2303.13</v>
      </c>
      <c r="AI2646">
        <v>2592.1799999999998</v>
      </c>
      <c r="AJ2646">
        <v>2472.86</v>
      </c>
      <c r="AK2646">
        <v>1981.57</v>
      </c>
      <c r="AL2646">
        <v>1366.18</v>
      </c>
      <c r="AM2646">
        <v>855.33199999999999</v>
      </c>
      <c r="AN2646">
        <v>529.90899999999999</v>
      </c>
      <c r="AO2646">
        <v>361.46600000000001</v>
      </c>
      <c r="AP2646">
        <v>290.29899999999998</v>
      </c>
      <c r="AQ2646">
        <v>263.40699999999998</v>
      </c>
      <c r="AR2646">
        <v>244.57900000000001</v>
      </c>
      <c r="AS2646">
        <v>217.23400000000001</v>
      </c>
      <c r="AT2646">
        <v>181.14500000000001</v>
      </c>
      <c r="AU2646">
        <v>143.46299999999999</v>
      </c>
      <c r="AV2646">
        <v>110.32599999999999</v>
      </c>
      <c r="AW2646">
        <v>83.703400000000002</v>
      </c>
      <c r="AX2646">
        <v>62.676699999999997</v>
      </c>
      <c r="AY2646">
        <v>45.762300000000003</v>
      </c>
      <c r="AZ2646">
        <v>32.0946</v>
      </c>
      <c r="BA2646">
        <v>21.385300000000001</v>
      </c>
      <c r="BB2646">
        <v>13.466100000000001</v>
      </c>
      <c r="BC2646">
        <v>8.0045500000000001</v>
      </c>
      <c r="BD2646">
        <v>4.49648</v>
      </c>
      <c r="BE2646">
        <v>4.3814399999999996</v>
      </c>
    </row>
    <row r="2647" spans="1:57" x14ac:dyDescent="0.3">
      <c r="A2647">
        <v>1</v>
      </c>
      <c r="B2647">
        <v>1</v>
      </c>
      <c r="C2647">
        <v>1</v>
      </c>
      <c r="D2647">
        <v>1</v>
      </c>
      <c r="E2647">
        <v>1</v>
      </c>
      <c r="F2647">
        <v>1</v>
      </c>
      <c r="G2647">
        <v>1998</v>
      </c>
      <c r="H2647">
        <v>1</v>
      </c>
      <c r="I2647">
        <v>1998</v>
      </c>
      <c r="J2647" t="s">
        <v>1258</v>
      </c>
      <c r="K2647" t="s">
        <v>574</v>
      </c>
      <c r="L2647">
        <v>22.872900000000001</v>
      </c>
      <c r="M2647">
        <v>26.061900000000001</v>
      </c>
      <c r="N2647">
        <v>77.247100000000003</v>
      </c>
      <c r="O2647">
        <v>184.517</v>
      </c>
      <c r="P2647">
        <v>286.30399999999997</v>
      </c>
      <c r="Q2647">
        <v>278.21300000000002</v>
      </c>
      <c r="R2647">
        <v>186.50399999999999</v>
      </c>
      <c r="S2647">
        <v>148.786</v>
      </c>
      <c r="T2647">
        <v>283.29300000000001</v>
      </c>
      <c r="U2647">
        <v>661.47799999999995</v>
      </c>
      <c r="V2647">
        <v>1199.7</v>
      </c>
      <c r="W2647">
        <v>1604.8</v>
      </c>
      <c r="X2647">
        <v>1700.55</v>
      </c>
      <c r="Y2647">
        <v>1606.55</v>
      </c>
      <c r="Z2647">
        <v>1442.98</v>
      </c>
      <c r="AA2647">
        <v>1247.1099999999999</v>
      </c>
      <c r="AB2647">
        <v>1123.07</v>
      </c>
      <c r="AC2647">
        <v>1145.0999999999999</v>
      </c>
      <c r="AD2647">
        <v>1241.96</v>
      </c>
      <c r="AE2647">
        <v>1307.8499999999999</v>
      </c>
      <c r="AF2647">
        <v>1351.87</v>
      </c>
      <c r="AG2647">
        <v>1490.11</v>
      </c>
      <c r="AH2647">
        <v>1791.69</v>
      </c>
      <c r="AI2647">
        <v>2146.67</v>
      </c>
      <c r="AJ2647">
        <v>2314.54</v>
      </c>
      <c r="AK2647">
        <v>2132.83</v>
      </c>
      <c r="AL2647">
        <v>1665.97</v>
      </c>
      <c r="AM2647">
        <v>1129.1400000000001</v>
      </c>
      <c r="AN2647">
        <v>701.53200000000004</v>
      </c>
      <c r="AO2647">
        <v>437.47699999999998</v>
      </c>
      <c r="AP2647">
        <v>304.33699999999999</v>
      </c>
      <c r="AQ2647">
        <v>246.756</v>
      </c>
      <c r="AR2647">
        <v>219.47900000000001</v>
      </c>
      <c r="AS2647">
        <v>195.85599999999999</v>
      </c>
      <c r="AT2647">
        <v>166.75899999999999</v>
      </c>
      <c r="AU2647">
        <v>134.24799999999999</v>
      </c>
      <c r="AV2647">
        <v>103.54900000000001</v>
      </c>
      <c r="AW2647">
        <v>77.893000000000001</v>
      </c>
      <c r="AX2647">
        <v>57.649900000000002</v>
      </c>
      <c r="AY2647">
        <v>41.7973</v>
      </c>
      <c r="AZ2647">
        <v>29.322900000000001</v>
      </c>
      <c r="BA2647">
        <v>19.660499999999999</v>
      </c>
      <c r="BB2647">
        <v>12.4953</v>
      </c>
      <c r="BC2647">
        <v>7.4998500000000003</v>
      </c>
      <c r="BD2647">
        <v>4.2484099999999998</v>
      </c>
      <c r="BE2647">
        <v>4.1744199999999996</v>
      </c>
    </row>
    <row r="2648" spans="1:57" x14ac:dyDescent="0.3">
      <c r="A2648">
        <v>1</v>
      </c>
      <c r="B2648">
        <v>1</v>
      </c>
      <c r="C2648">
        <v>1</v>
      </c>
      <c r="D2648">
        <v>1</v>
      </c>
      <c r="E2648">
        <v>1</v>
      </c>
      <c r="F2648">
        <v>1</v>
      </c>
      <c r="G2648">
        <v>1998</v>
      </c>
      <c r="H2648">
        <v>1</v>
      </c>
      <c r="I2648">
        <v>1998.5</v>
      </c>
      <c r="J2648" t="s">
        <v>1259</v>
      </c>
      <c r="K2648" t="s">
        <v>574</v>
      </c>
      <c r="L2648">
        <v>6.5498500000000002</v>
      </c>
      <c r="M2648">
        <v>17.754899999999999</v>
      </c>
      <c r="N2648">
        <v>43.043399999999998</v>
      </c>
      <c r="O2648">
        <v>89.305000000000007</v>
      </c>
      <c r="P2648">
        <v>207.13900000000001</v>
      </c>
      <c r="Q2648">
        <v>413.10899999999998</v>
      </c>
      <c r="R2648">
        <v>558.78399999999999</v>
      </c>
      <c r="S2648">
        <v>493.10500000000002</v>
      </c>
      <c r="T2648">
        <v>329.10300000000001</v>
      </c>
      <c r="U2648">
        <v>319.40899999999999</v>
      </c>
      <c r="V2648">
        <v>616.87199999999996</v>
      </c>
      <c r="W2648">
        <v>1185.6500000000001</v>
      </c>
      <c r="X2648">
        <v>1746.31</v>
      </c>
      <c r="Y2648">
        <v>1990.96</v>
      </c>
      <c r="Z2648">
        <v>1916</v>
      </c>
      <c r="AA2648">
        <v>1698.12</v>
      </c>
      <c r="AB2648">
        <v>1446.72</v>
      </c>
      <c r="AC2648">
        <v>1255.25</v>
      </c>
      <c r="AD2648">
        <v>1201.9000000000001</v>
      </c>
      <c r="AE2648">
        <v>1247.4100000000001</v>
      </c>
      <c r="AF2648">
        <v>1297.9100000000001</v>
      </c>
      <c r="AG2648">
        <v>1346.05</v>
      </c>
      <c r="AH2648">
        <v>1474.53</v>
      </c>
      <c r="AI2648">
        <v>1720.1</v>
      </c>
      <c r="AJ2648">
        <v>1970.63</v>
      </c>
      <c r="AK2648">
        <v>2031.23</v>
      </c>
      <c r="AL2648">
        <v>1801.53</v>
      </c>
      <c r="AM2648">
        <v>1366.75</v>
      </c>
      <c r="AN2648">
        <v>909.149</v>
      </c>
      <c r="AO2648">
        <v>561.91899999999998</v>
      </c>
      <c r="AP2648">
        <v>354.67399999999998</v>
      </c>
      <c r="AQ2648">
        <v>251.79900000000001</v>
      </c>
      <c r="AR2648">
        <v>204.67099999999999</v>
      </c>
      <c r="AS2648">
        <v>177.47200000000001</v>
      </c>
      <c r="AT2648">
        <v>152.16499999999999</v>
      </c>
      <c r="AU2648">
        <v>124.49299999999999</v>
      </c>
      <c r="AV2648">
        <v>96.966099999999997</v>
      </c>
      <c r="AW2648">
        <v>72.837900000000005</v>
      </c>
      <c r="AX2648">
        <v>53.441400000000002</v>
      </c>
      <c r="AY2648">
        <v>38.415900000000001</v>
      </c>
      <c r="AZ2648">
        <v>26.863499999999998</v>
      </c>
      <c r="BA2648">
        <v>18.0654</v>
      </c>
      <c r="BB2648">
        <v>11.566700000000001</v>
      </c>
      <c r="BC2648">
        <v>7.0075000000000003</v>
      </c>
      <c r="BD2648">
        <v>4.0061900000000001</v>
      </c>
      <c r="BE2648">
        <v>3.9828000000000001</v>
      </c>
    </row>
    <row r="2649" spans="1:57" x14ac:dyDescent="0.3">
      <c r="A2649">
        <v>1</v>
      </c>
      <c r="B2649">
        <v>1</v>
      </c>
      <c r="C2649">
        <v>1</v>
      </c>
      <c r="D2649">
        <v>1</v>
      </c>
      <c r="E2649">
        <v>1</v>
      </c>
      <c r="F2649">
        <v>1</v>
      </c>
      <c r="G2649">
        <v>1999</v>
      </c>
      <c r="H2649">
        <v>1</v>
      </c>
      <c r="I2649">
        <v>1999</v>
      </c>
      <c r="J2649" t="s">
        <v>1258</v>
      </c>
      <c r="K2649" t="s">
        <v>574</v>
      </c>
      <c r="L2649">
        <v>63.331499999999998</v>
      </c>
      <c r="M2649">
        <v>41.192900000000002</v>
      </c>
      <c r="N2649">
        <v>54.333399999999997</v>
      </c>
      <c r="O2649">
        <v>76.958299999999994</v>
      </c>
      <c r="P2649">
        <v>118.69</v>
      </c>
      <c r="Q2649">
        <v>201.774</v>
      </c>
      <c r="R2649">
        <v>413.66699999999997</v>
      </c>
      <c r="S2649">
        <v>743.79899999999998</v>
      </c>
      <c r="T2649">
        <v>925.22</v>
      </c>
      <c r="U2649">
        <v>779.94100000000003</v>
      </c>
      <c r="V2649">
        <v>563.18499999999995</v>
      </c>
      <c r="W2649">
        <v>656.47900000000004</v>
      </c>
      <c r="X2649">
        <v>1157.1300000000001</v>
      </c>
      <c r="Y2649">
        <v>1806.46</v>
      </c>
      <c r="Z2649">
        <v>2206.6799999999998</v>
      </c>
      <c r="AA2649">
        <v>2204.9899999999998</v>
      </c>
      <c r="AB2649">
        <v>1954.55</v>
      </c>
      <c r="AC2649">
        <v>1640.6</v>
      </c>
      <c r="AD2649">
        <v>1383.91</v>
      </c>
      <c r="AE2649">
        <v>1260.7</v>
      </c>
      <c r="AF2649">
        <v>1251.52</v>
      </c>
      <c r="AG2649">
        <v>1278.96</v>
      </c>
      <c r="AH2649">
        <v>1325.02</v>
      </c>
      <c r="AI2649">
        <v>1439.6</v>
      </c>
      <c r="AJ2649">
        <v>1628.28</v>
      </c>
      <c r="AK2649">
        <v>1781.73</v>
      </c>
      <c r="AL2649">
        <v>1751.59</v>
      </c>
      <c r="AM2649">
        <v>1490.66</v>
      </c>
      <c r="AN2649">
        <v>1095.45</v>
      </c>
      <c r="AO2649">
        <v>714.64400000000001</v>
      </c>
      <c r="AP2649">
        <v>440.56099999999998</v>
      </c>
      <c r="AQ2649">
        <v>282.38600000000002</v>
      </c>
      <c r="AR2649">
        <v>203.96899999999999</v>
      </c>
      <c r="AS2649">
        <v>164.93</v>
      </c>
      <c r="AT2649">
        <v>138.83799999999999</v>
      </c>
      <c r="AU2649">
        <v>114.431</v>
      </c>
      <c r="AV2649">
        <v>90.163200000000003</v>
      </c>
      <c r="AW2649">
        <v>68.043599999999998</v>
      </c>
      <c r="AX2649">
        <v>49.732599999999998</v>
      </c>
      <c r="AY2649">
        <v>35.478299999999997</v>
      </c>
      <c r="AZ2649">
        <v>24.672499999999999</v>
      </c>
      <c r="BA2649">
        <v>16.585599999999999</v>
      </c>
      <c r="BB2649">
        <v>10.6675</v>
      </c>
      <c r="BC2649">
        <v>6.5115299999999996</v>
      </c>
      <c r="BD2649">
        <v>3.7539699999999998</v>
      </c>
      <c r="BE2649">
        <v>3.7746400000000002</v>
      </c>
    </row>
    <row r="2650" spans="1:57" x14ac:dyDescent="0.3">
      <c r="A2650">
        <v>1</v>
      </c>
      <c r="B2650">
        <v>1</v>
      </c>
      <c r="C2650">
        <v>1</v>
      </c>
      <c r="D2650">
        <v>1</v>
      </c>
      <c r="E2650">
        <v>1</v>
      </c>
      <c r="F2650">
        <v>1</v>
      </c>
      <c r="G2650">
        <v>1999</v>
      </c>
      <c r="H2650">
        <v>1</v>
      </c>
      <c r="I2650">
        <v>1999.5</v>
      </c>
      <c r="J2650" t="s">
        <v>1259</v>
      </c>
      <c r="K2650" t="s">
        <v>574</v>
      </c>
      <c r="L2650">
        <v>19.345800000000001</v>
      </c>
      <c r="M2650">
        <v>50.89</v>
      </c>
      <c r="N2650">
        <v>107.467</v>
      </c>
      <c r="O2650">
        <v>137.17699999999999</v>
      </c>
      <c r="P2650">
        <v>142.20099999999999</v>
      </c>
      <c r="Q2650">
        <v>178.316</v>
      </c>
      <c r="R2650">
        <v>269.66300000000001</v>
      </c>
      <c r="S2650">
        <v>459.02800000000002</v>
      </c>
      <c r="T2650">
        <v>811.06500000000005</v>
      </c>
      <c r="U2650">
        <v>1160.22</v>
      </c>
      <c r="V2650">
        <v>1177.19</v>
      </c>
      <c r="W2650">
        <v>904.95100000000002</v>
      </c>
      <c r="X2650">
        <v>795.399</v>
      </c>
      <c r="Y2650">
        <v>1145.82</v>
      </c>
      <c r="Z2650">
        <v>1793.63</v>
      </c>
      <c r="AA2650">
        <v>2304.19</v>
      </c>
      <c r="AB2650">
        <v>2396.33</v>
      </c>
      <c r="AC2650">
        <v>2147.06</v>
      </c>
      <c r="AD2650">
        <v>1781.71</v>
      </c>
      <c r="AE2650">
        <v>1466.71</v>
      </c>
      <c r="AF2650">
        <v>1284.21</v>
      </c>
      <c r="AG2650">
        <v>1225.27</v>
      </c>
      <c r="AH2650">
        <v>1228.21</v>
      </c>
      <c r="AI2650">
        <v>1268.3399999999999</v>
      </c>
      <c r="AJ2650">
        <v>1364.76</v>
      </c>
      <c r="AK2650">
        <v>1496.22</v>
      </c>
      <c r="AL2650">
        <v>1563.23</v>
      </c>
      <c r="AM2650">
        <v>1463.94</v>
      </c>
      <c r="AN2650">
        <v>1193.51</v>
      </c>
      <c r="AO2650">
        <v>848.76800000000003</v>
      </c>
      <c r="AP2650">
        <v>543.68899999999996</v>
      </c>
      <c r="AQ2650">
        <v>335.53800000000001</v>
      </c>
      <c r="AR2650">
        <v>218.82300000000001</v>
      </c>
      <c r="AS2650">
        <v>160.00700000000001</v>
      </c>
      <c r="AT2650">
        <v>127.81100000000001</v>
      </c>
      <c r="AU2650">
        <v>104.169</v>
      </c>
      <c r="AV2650">
        <v>82.614999999999995</v>
      </c>
      <c r="AW2650">
        <v>62.809100000000001</v>
      </c>
      <c r="AX2650">
        <v>45.955300000000001</v>
      </c>
      <c r="AY2650">
        <v>32.631</v>
      </c>
      <c r="AZ2650">
        <v>22.561800000000002</v>
      </c>
      <c r="BA2650">
        <v>15.1271</v>
      </c>
      <c r="BB2650">
        <v>9.7494300000000003</v>
      </c>
      <c r="BC2650">
        <v>5.9863099999999996</v>
      </c>
      <c r="BD2650">
        <v>3.47871</v>
      </c>
      <c r="BE2650">
        <v>3.5453600000000001</v>
      </c>
    </row>
    <row r="2651" spans="1:57" x14ac:dyDescent="0.3">
      <c r="A2651">
        <v>1</v>
      </c>
      <c r="B2651">
        <v>1</v>
      </c>
      <c r="C2651">
        <v>1</v>
      </c>
      <c r="D2651">
        <v>1</v>
      </c>
      <c r="E2651">
        <v>1</v>
      </c>
      <c r="F2651">
        <v>1</v>
      </c>
      <c r="G2651">
        <v>2000</v>
      </c>
      <c r="H2651">
        <v>1</v>
      </c>
      <c r="I2651">
        <v>2000</v>
      </c>
      <c r="J2651" t="s">
        <v>1258</v>
      </c>
      <c r="K2651" t="s">
        <v>574</v>
      </c>
      <c r="L2651">
        <v>33.307699999999997</v>
      </c>
      <c r="M2651">
        <v>31.7667</v>
      </c>
      <c r="N2651">
        <v>80.633899999999997</v>
      </c>
      <c r="O2651">
        <v>182.22200000000001</v>
      </c>
      <c r="P2651">
        <v>284.01600000000002</v>
      </c>
      <c r="Q2651">
        <v>300.70100000000002</v>
      </c>
      <c r="R2651">
        <v>281.404</v>
      </c>
      <c r="S2651">
        <v>350.05500000000001</v>
      </c>
      <c r="T2651">
        <v>550.80999999999995</v>
      </c>
      <c r="U2651">
        <v>901.79200000000003</v>
      </c>
      <c r="V2651">
        <v>1330.53</v>
      </c>
      <c r="W2651">
        <v>1526.2</v>
      </c>
      <c r="X2651">
        <v>1318.24</v>
      </c>
      <c r="Y2651">
        <v>1060.83</v>
      </c>
      <c r="Z2651">
        <v>1215.32</v>
      </c>
      <c r="AA2651">
        <v>1782.82</v>
      </c>
      <c r="AB2651">
        <v>2343.66</v>
      </c>
      <c r="AC2651">
        <v>2519.19</v>
      </c>
      <c r="AD2651">
        <v>2293.1999999999998</v>
      </c>
      <c r="AE2651">
        <v>1892.43</v>
      </c>
      <c r="AF2651">
        <v>1526.06</v>
      </c>
      <c r="AG2651">
        <v>1293.1400000000001</v>
      </c>
      <c r="AH2651">
        <v>1192.07</v>
      </c>
      <c r="AI2651">
        <v>1171.56</v>
      </c>
      <c r="AJ2651">
        <v>1200.75</v>
      </c>
      <c r="AK2651">
        <v>1272.73</v>
      </c>
      <c r="AL2651">
        <v>1347.68</v>
      </c>
      <c r="AM2651">
        <v>1341.95</v>
      </c>
      <c r="AN2651">
        <v>1195.55</v>
      </c>
      <c r="AO2651">
        <v>932.80499999999995</v>
      </c>
      <c r="AP2651">
        <v>642.00800000000004</v>
      </c>
      <c r="AQ2651">
        <v>404.66800000000001</v>
      </c>
      <c r="AR2651">
        <v>250.815</v>
      </c>
      <c r="AS2651">
        <v>166.285</v>
      </c>
      <c r="AT2651">
        <v>122.251</v>
      </c>
      <c r="AU2651">
        <v>95.873900000000006</v>
      </c>
      <c r="AV2651">
        <v>75.533199999999994</v>
      </c>
      <c r="AW2651">
        <v>57.711399999999998</v>
      </c>
      <c r="AX2651">
        <v>42.392400000000002</v>
      </c>
      <c r="AY2651">
        <v>30.064800000000002</v>
      </c>
      <c r="AZ2651">
        <v>20.6935</v>
      </c>
      <c r="BA2651">
        <v>13.820399999999999</v>
      </c>
      <c r="BB2651">
        <v>8.9026800000000001</v>
      </c>
      <c r="BC2651">
        <v>5.4845600000000001</v>
      </c>
      <c r="BD2651">
        <v>3.2063700000000002</v>
      </c>
      <c r="BE2651">
        <v>3.3065500000000001</v>
      </c>
    </row>
    <row r="2652" spans="1:57" x14ac:dyDescent="0.3">
      <c r="A2652">
        <v>1</v>
      </c>
      <c r="B2652">
        <v>1</v>
      </c>
      <c r="C2652">
        <v>1</v>
      </c>
      <c r="D2652">
        <v>1</v>
      </c>
      <c r="E2652">
        <v>1</v>
      </c>
      <c r="F2652">
        <v>1</v>
      </c>
      <c r="G2652">
        <v>2000</v>
      </c>
      <c r="H2652">
        <v>1</v>
      </c>
      <c r="I2652">
        <v>2000.5</v>
      </c>
      <c r="J2652" t="s">
        <v>1259</v>
      </c>
      <c r="K2652" t="s">
        <v>574</v>
      </c>
      <c r="L2652">
        <v>9.7796599999999998</v>
      </c>
      <c r="M2652">
        <v>26.200199999999999</v>
      </c>
      <c r="N2652">
        <v>60.340600000000002</v>
      </c>
      <c r="O2652">
        <v>108.06399999999999</v>
      </c>
      <c r="P2652">
        <v>215.59899999999999</v>
      </c>
      <c r="Q2652">
        <v>409.82799999999997</v>
      </c>
      <c r="R2652">
        <v>565.125</v>
      </c>
      <c r="S2652">
        <v>562.32100000000003</v>
      </c>
      <c r="T2652">
        <v>524.12800000000004</v>
      </c>
      <c r="U2652">
        <v>639.41200000000003</v>
      </c>
      <c r="V2652">
        <v>962.17100000000005</v>
      </c>
      <c r="W2652">
        <v>1427.98</v>
      </c>
      <c r="X2652">
        <v>1771.04</v>
      </c>
      <c r="Y2652">
        <v>1701.33</v>
      </c>
      <c r="Z2652">
        <v>1393.56</v>
      </c>
      <c r="AA2652">
        <v>1358.61</v>
      </c>
      <c r="AB2652">
        <v>1778.4</v>
      </c>
      <c r="AC2652">
        <v>2314.4299999999998</v>
      </c>
      <c r="AD2652">
        <v>2537.86</v>
      </c>
      <c r="AE2652">
        <v>2345.67</v>
      </c>
      <c r="AF2652">
        <v>1935.53</v>
      </c>
      <c r="AG2652">
        <v>1539.3</v>
      </c>
      <c r="AH2652">
        <v>1274.1300000000001</v>
      </c>
      <c r="AI2652">
        <v>1145.57</v>
      </c>
      <c r="AJ2652">
        <v>1108.5899999999999</v>
      </c>
      <c r="AK2652">
        <v>1126.1099999999999</v>
      </c>
      <c r="AL2652">
        <v>1171.26</v>
      </c>
      <c r="AM2652">
        <v>1194.71</v>
      </c>
      <c r="AN2652">
        <v>1132.6099999999999</v>
      </c>
      <c r="AO2652">
        <v>959.57799999999997</v>
      </c>
      <c r="AP2652">
        <v>716.67</v>
      </c>
      <c r="AQ2652">
        <v>478.10899999999998</v>
      </c>
      <c r="AR2652">
        <v>297.50400000000002</v>
      </c>
      <c r="AS2652">
        <v>185.667</v>
      </c>
      <c r="AT2652">
        <v>124.76600000000001</v>
      </c>
      <c r="AU2652">
        <v>91.557299999999998</v>
      </c>
      <c r="AV2652">
        <v>70.153499999999994</v>
      </c>
      <c r="AW2652">
        <v>53.386699999999998</v>
      </c>
      <c r="AX2652">
        <v>39.341200000000001</v>
      </c>
      <c r="AY2652">
        <v>27.9404</v>
      </c>
      <c r="AZ2652">
        <v>19.188400000000001</v>
      </c>
      <c r="BA2652">
        <v>12.7698</v>
      </c>
      <c r="BB2652">
        <v>8.2110900000000004</v>
      </c>
      <c r="BC2652">
        <v>5.0663900000000002</v>
      </c>
      <c r="BD2652">
        <v>2.9759799999999998</v>
      </c>
      <c r="BE2652">
        <v>3.1074600000000001</v>
      </c>
    </row>
    <row r="2653" spans="1:57" x14ac:dyDescent="0.3">
      <c r="A2653">
        <v>1</v>
      </c>
      <c r="B2653">
        <v>1</v>
      </c>
      <c r="C2653">
        <v>1</v>
      </c>
      <c r="D2653">
        <v>1</v>
      </c>
      <c r="E2653">
        <v>1</v>
      </c>
      <c r="F2653">
        <v>1</v>
      </c>
      <c r="G2653">
        <v>2001</v>
      </c>
      <c r="H2653">
        <v>1</v>
      </c>
      <c r="I2653">
        <v>2001</v>
      </c>
      <c r="J2653" t="s">
        <v>1258</v>
      </c>
      <c r="K2653" t="s">
        <v>574</v>
      </c>
      <c r="L2653">
        <v>34.564799999999998</v>
      </c>
      <c r="M2653">
        <v>26.417000000000002</v>
      </c>
      <c r="N2653">
        <v>49.998600000000003</v>
      </c>
      <c r="O2653">
        <v>98.408100000000005</v>
      </c>
      <c r="P2653">
        <v>161.762</v>
      </c>
      <c r="Q2653">
        <v>241.988</v>
      </c>
      <c r="R2653">
        <v>430.495</v>
      </c>
      <c r="S2653">
        <v>746.38699999999994</v>
      </c>
      <c r="T2653">
        <v>965.77099999999996</v>
      </c>
      <c r="U2653">
        <v>942.90700000000004</v>
      </c>
      <c r="V2653">
        <v>894.33600000000001</v>
      </c>
      <c r="W2653">
        <v>1082.3800000000001</v>
      </c>
      <c r="X2653">
        <v>1517.15</v>
      </c>
      <c r="Y2653">
        <v>1945.38</v>
      </c>
      <c r="Z2653">
        <v>2018</v>
      </c>
      <c r="AA2653">
        <v>1740.8</v>
      </c>
      <c r="AB2653">
        <v>1571.75</v>
      </c>
      <c r="AC2653">
        <v>1825.17</v>
      </c>
      <c r="AD2653">
        <v>2281.23</v>
      </c>
      <c r="AE2653">
        <v>2508.86</v>
      </c>
      <c r="AF2653">
        <v>2339.9</v>
      </c>
      <c r="AG2653">
        <v>1931.67</v>
      </c>
      <c r="AH2653">
        <v>1519.92</v>
      </c>
      <c r="AI2653">
        <v>1234.82</v>
      </c>
      <c r="AJ2653">
        <v>1088.3699999999999</v>
      </c>
      <c r="AK2653">
        <v>1038.26</v>
      </c>
      <c r="AL2653">
        <v>1040.6400000000001</v>
      </c>
      <c r="AM2653">
        <v>1055.27</v>
      </c>
      <c r="AN2653">
        <v>1032.5</v>
      </c>
      <c r="AO2653">
        <v>930.36400000000003</v>
      </c>
      <c r="AP2653">
        <v>749.44</v>
      </c>
      <c r="AQ2653">
        <v>536.31700000000001</v>
      </c>
      <c r="AR2653">
        <v>347.678</v>
      </c>
      <c r="AS2653">
        <v>214.334</v>
      </c>
      <c r="AT2653">
        <v>134.839</v>
      </c>
      <c r="AU2653">
        <v>91.405000000000001</v>
      </c>
      <c r="AV2653">
        <v>66.493399999999994</v>
      </c>
      <c r="AW2653">
        <v>49.603999999999999</v>
      </c>
      <c r="AX2653">
        <v>36.456600000000002</v>
      </c>
      <c r="AY2653">
        <v>25.931100000000001</v>
      </c>
      <c r="AZ2653">
        <v>17.802600000000002</v>
      </c>
      <c r="BA2653">
        <v>11.816800000000001</v>
      </c>
      <c r="BB2653">
        <v>7.5784900000000004</v>
      </c>
      <c r="BC2653">
        <v>4.6737200000000003</v>
      </c>
      <c r="BD2653">
        <v>2.75177</v>
      </c>
      <c r="BE2653">
        <v>2.8998499999999998</v>
      </c>
    </row>
    <row r="2654" spans="1:57" x14ac:dyDescent="0.3">
      <c r="A2654">
        <v>1</v>
      </c>
      <c r="B2654">
        <v>1</v>
      </c>
      <c r="C2654">
        <v>1</v>
      </c>
      <c r="D2654">
        <v>1</v>
      </c>
      <c r="E2654">
        <v>1</v>
      </c>
      <c r="F2654">
        <v>1</v>
      </c>
      <c r="G2654">
        <v>2001</v>
      </c>
      <c r="H2654">
        <v>1</v>
      </c>
      <c r="I2654">
        <v>2001.5</v>
      </c>
      <c r="J2654" t="s">
        <v>1259</v>
      </c>
      <c r="K2654" t="s">
        <v>574</v>
      </c>
      <c r="L2654">
        <v>10.4048</v>
      </c>
      <c r="M2654">
        <v>27.5549</v>
      </c>
      <c r="N2654">
        <v>60.141800000000003</v>
      </c>
      <c r="O2654">
        <v>88.896299999999997</v>
      </c>
      <c r="P2654">
        <v>133.15199999999999</v>
      </c>
      <c r="Q2654">
        <v>227.24199999999999</v>
      </c>
      <c r="R2654">
        <v>352.56</v>
      </c>
      <c r="S2654">
        <v>526.827</v>
      </c>
      <c r="T2654">
        <v>840.69</v>
      </c>
      <c r="U2654">
        <v>1191.6199999999999</v>
      </c>
      <c r="V2654">
        <v>1306.02</v>
      </c>
      <c r="W2654">
        <v>1216.6600000000001</v>
      </c>
      <c r="X2654">
        <v>1262.08</v>
      </c>
      <c r="Y2654">
        <v>1605.85</v>
      </c>
      <c r="Z2654">
        <v>2051.42</v>
      </c>
      <c r="AA2654">
        <v>2229.36</v>
      </c>
      <c r="AB2654">
        <v>2023.12</v>
      </c>
      <c r="AC2654">
        <v>1784.25</v>
      </c>
      <c r="AD2654">
        <v>1881.62</v>
      </c>
      <c r="AE2654">
        <v>2216.9</v>
      </c>
      <c r="AF2654">
        <v>2405.2600000000002</v>
      </c>
      <c r="AG2654">
        <v>2246.12</v>
      </c>
      <c r="AH2654">
        <v>1854.15</v>
      </c>
      <c r="AI2654">
        <v>1449.73</v>
      </c>
      <c r="AJ2654">
        <v>1164.3699999999999</v>
      </c>
      <c r="AK2654">
        <v>1013.43</v>
      </c>
      <c r="AL2654">
        <v>955.60400000000004</v>
      </c>
      <c r="AM2654">
        <v>941.99800000000005</v>
      </c>
      <c r="AN2654">
        <v>926.54200000000003</v>
      </c>
      <c r="AO2654">
        <v>866.81200000000001</v>
      </c>
      <c r="AP2654">
        <v>741.76599999999996</v>
      </c>
      <c r="AQ2654">
        <v>568.51800000000003</v>
      </c>
      <c r="AR2654">
        <v>390.63299999999998</v>
      </c>
      <c r="AS2654">
        <v>246.934</v>
      </c>
      <c r="AT2654">
        <v>151.34200000000001</v>
      </c>
      <c r="AU2654">
        <v>95.937100000000001</v>
      </c>
      <c r="AV2654">
        <v>65.229399999999998</v>
      </c>
      <c r="AW2654">
        <v>46.761200000000002</v>
      </c>
      <c r="AX2654">
        <v>33.881</v>
      </c>
      <c r="AY2654">
        <v>24.049900000000001</v>
      </c>
      <c r="AZ2654">
        <v>16.516400000000001</v>
      </c>
      <c r="BA2654">
        <v>10.951599999999999</v>
      </c>
      <c r="BB2654">
        <v>7.0096800000000004</v>
      </c>
      <c r="BC2654">
        <v>4.3186400000000003</v>
      </c>
      <c r="BD2654">
        <v>2.5462099999999999</v>
      </c>
      <c r="BE2654">
        <v>2.7077800000000001</v>
      </c>
    </row>
    <row r="2655" spans="1:57" x14ac:dyDescent="0.3">
      <c r="A2655">
        <v>1</v>
      </c>
      <c r="B2655">
        <v>1</v>
      </c>
      <c r="C2655">
        <v>1</v>
      </c>
      <c r="D2655">
        <v>1</v>
      </c>
      <c r="E2655">
        <v>1</v>
      </c>
      <c r="F2655">
        <v>1</v>
      </c>
      <c r="G2655">
        <v>2002</v>
      </c>
      <c r="H2655">
        <v>1</v>
      </c>
      <c r="I2655">
        <v>2002</v>
      </c>
      <c r="J2655" t="s">
        <v>1258</v>
      </c>
      <c r="K2655" t="s">
        <v>574</v>
      </c>
      <c r="L2655">
        <v>55.500999999999998</v>
      </c>
      <c r="M2655">
        <v>39.067999999999998</v>
      </c>
      <c r="N2655">
        <v>62.867400000000004</v>
      </c>
      <c r="O2655">
        <v>108.307</v>
      </c>
      <c r="P2655">
        <v>162.13200000000001</v>
      </c>
      <c r="Q2655">
        <v>197.60599999999999</v>
      </c>
      <c r="R2655">
        <v>268.13799999999998</v>
      </c>
      <c r="S2655">
        <v>438.995</v>
      </c>
      <c r="T2655">
        <v>684.81799999999998</v>
      </c>
      <c r="U2655">
        <v>1004.79</v>
      </c>
      <c r="V2655">
        <v>1393.47</v>
      </c>
      <c r="W2655">
        <v>1638.67</v>
      </c>
      <c r="X2655">
        <v>1599.87</v>
      </c>
      <c r="Y2655">
        <v>1535.44</v>
      </c>
      <c r="Z2655">
        <v>1744.82</v>
      </c>
      <c r="AA2655">
        <v>2146.4499999999998</v>
      </c>
      <c r="AB2655">
        <v>2379.3200000000002</v>
      </c>
      <c r="AC2655">
        <v>2243.86</v>
      </c>
      <c r="AD2655">
        <v>1982.16</v>
      </c>
      <c r="AE2655">
        <v>1957.79</v>
      </c>
      <c r="AF2655">
        <v>2163.88</v>
      </c>
      <c r="AG2655">
        <v>2283.9699999999998</v>
      </c>
      <c r="AH2655">
        <v>2115.62</v>
      </c>
      <c r="AI2655">
        <v>1739.99</v>
      </c>
      <c r="AJ2655">
        <v>1353.19</v>
      </c>
      <c r="AK2655">
        <v>1078.4000000000001</v>
      </c>
      <c r="AL2655">
        <v>929.89300000000003</v>
      </c>
      <c r="AM2655">
        <v>865.86</v>
      </c>
      <c r="AN2655">
        <v>834.86300000000006</v>
      </c>
      <c r="AO2655">
        <v>791.81799999999998</v>
      </c>
      <c r="AP2655">
        <v>706.00099999999998</v>
      </c>
      <c r="AQ2655">
        <v>573.41099999999994</v>
      </c>
      <c r="AR2655">
        <v>418.67899999999997</v>
      </c>
      <c r="AS2655">
        <v>276.99200000000002</v>
      </c>
      <c r="AT2655">
        <v>171.41200000000001</v>
      </c>
      <c r="AU2655">
        <v>104.73099999999999</v>
      </c>
      <c r="AV2655">
        <v>66.759299999999996</v>
      </c>
      <c r="AW2655">
        <v>45.252600000000001</v>
      </c>
      <c r="AX2655">
        <v>31.8125</v>
      </c>
      <c r="AY2655">
        <v>22.3475</v>
      </c>
      <c r="AZ2655">
        <v>15.3162</v>
      </c>
      <c r="BA2655">
        <v>10.147600000000001</v>
      </c>
      <c r="BB2655">
        <v>6.4839099999999998</v>
      </c>
      <c r="BC2655">
        <v>3.9872000000000001</v>
      </c>
      <c r="BD2655">
        <v>2.34937</v>
      </c>
      <c r="BE2655">
        <v>2.5099900000000002</v>
      </c>
    </row>
    <row r="2656" spans="1:57" x14ac:dyDescent="0.3">
      <c r="A2656">
        <v>1</v>
      </c>
      <c r="B2656">
        <v>1</v>
      </c>
      <c r="C2656">
        <v>1</v>
      </c>
      <c r="D2656">
        <v>1</v>
      </c>
      <c r="E2656">
        <v>1</v>
      </c>
      <c r="F2656">
        <v>1</v>
      </c>
      <c r="G2656">
        <v>2002</v>
      </c>
      <c r="H2656">
        <v>1</v>
      </c>
      <c r="I2656">
        <v>2002.5</v>
      </c>
      <c r="J2656" t="s">
        <v>1259</v>
      </c>
      <c r="K2656" t="s">
        <v>574</v>
      </c>
      <c r="L2656">
        <v>16.837800000000001</v>
      </c>
      <c r="M2656">
        <v>44.431899999999999</v>
      </c>
      <c r="N2656">
        <v>95.302000000000007</v>
      </c>
      <c r="O2656">
        <v>130.74799999999999</v>
      </c>
      <c r="P2656">
        <v>165.54400000000001</v>
      </c>
      <c r="Q2656">
        <v>244.684</v>
      </c>
      <c r="R2656">
        <v>334.42399999999998</v>
      </c>
      <c r="S2656">
        <v>400.68299999999999</v>
      </c>
      <c r="T2656">
        <v>527.36500000000001</v>
      </c>
      <c r="U2656">
        <v>777.44100000000003</v>
      </c>
      <c r="V2656">
        <v>1124.1099999999999</v>
      </c>
      <c r="W2656">
        <v>1542.87</v>
      </c>
      <c r="X2656">
        <v>1890.08</v>
      </c>
      <c r="Y2656">
        <v>1954.28</v>
      </c>
      <c r="Z2656">
        <v>1848.61</v>
      </c>
      <c r="AA2656">
        <v>1915.51</v>
      </c>
      <c r="AB2656">
        <v>2214.1799999999998</v>
      </c>
      <c r="AC2656">
        <v>2442.9499999999998</v>
      </c>
      <c r="AD2656">
        <v>2358.34</v>
      </c>
      <c r="AE2656">
        <v>2104.15</v>
      </c>
      <c r="AF2656">
        <v>1997.31</v>
      </c>
      <c r="AG2656">
        <v>2083.88</v>
      </c>
      <c r="AH2656">
        <v>2123.1799999999998</v>
      </c>
      <c r="AI2656">
        <v>1936.88</v>
      </c>
      <c r="AJ2656">
        <v>1583.35</v>
      </c>
      <c r="AK2656">
        <v>1227.97</v>
      </c>
      <c r="AL2656">
        <v>976.39599999999996</v>
      </c>
      <c r="AM2656">
        <v>837.63400000000001</v>
      </c>
      <c r="AN2656">
        <v>769.58100000000002</v>
      </c>
      <c r="AO2656">
        <v>722.40300000000002</v>
      </c>
      <c r="AP2656">
        <v>657.68299999999999</v>
      </c>
      <c r="AQ2656">
        <v>557.72</v>
      </c>
      <c r="AR2656">
        <v>430.06200000000001</v>
      </c>
      <c r="AS2656">
        <v>299.786</v>
      </c>
      <c r="AT2656">
        <v>191.66</v>
      </c>
      <c r="AU2656">
        <v>116.58799999999999</v>
      </c>
      <c r="AV2656">
        <v>71.135900000000007</v>
      </c>
      <c r="AW2656">
        <v>45.448500000000003</v>
      </c>
      <c r="AX2656">
        <v>30.537700000000001</v>
      </c>
      <c r="AY2656">
        <v>20.971800000000002</v>
      </c>
      <c r="AZ2656">
        <v>14.2643</v>
      </c>
      <c r="BA2656">
        <v>9.4339999999999993</v>
      </c>
      <c r="BB2656">
        <v>6.0226699999999997</v>
      </c>
      <c r="BC2656">
        <v>3.6997300000000002</v>
      </c>
      <c r="BD2656">
        <v>2.1792199999999999</v>
      </c>
      <c r="BE2656">
        <v>2.34009</v>
      </c>
    </row>
    <row r="2657" spans="1:57" x14ac:dyDescent="0.3">
      <c r="A2657">
        <v>1</v>
      </c>
      <c r="B2657">
        <v>1</v>
      </c>
      <c r="C2657">
        <v>1</v>
      </c>
      <c r="D2657">
        <v>1</v>
      </c>
      <c r="E2657">
        <v>1</v>
      </c>
      <c r="F2657">
        <v>1</v>
      </c>
      <c r="G2657">
        <v>2003</v>
      </c>
      <c r="H2657">
        <v>1</v>
      </c>
      <c r="I2657">
        <v>2003</v>
      </c>
      <c r="J2657" t="s">
        <v>1258</v>
      </c>
      <c r="K2657" t="s">
        <v>574</v>
      </c>
      <c r="L2657">
        <v>54.484000000000002</v>
      </c>
      <c r="M2657">
        <v>42.558500000000002</v>
      </c>
      <c r="N2657">
        <v>83.408100000000005</v>
      </c>
      <c r="O2657">
        <v>165.637</v>
      </c>
      <c r="P2657">
        <v>254.02500000000001</v>
      </c>
      <c r="Q2657">
        <v>288.14</v>
      </c>
      <c r="R2657">
        <v>326.74599999999998</v>
      </c>
      <c r="S2657">
        <v>453.29399999999998</v>
      </c>
      <c r="T2657">
        <v>604.71699999999998</v>
      </c>
      <c r="U2657">
        <v>730.15800000000002</v>
      </c>
      <c r="V2657">
        <v>924.9</v>
      </c>
      <c r="W2657">
        <v>1255.76</v>
      </c>
      <c r="X2657">
        <v>1689.58</v>
      </c>
      <c r="Y2657">
        <v>2097.2600000000002</v>
      </c>
      <c r="Z2657">
        <v>2260.6</v>
      </c>
      <c r="AA2657">
        <v>2171.9699999999998</v>
      </c>
      <c r="AB2657">
        <v>2131.56</v>
      </c>
      <c r="AC2657">
        <v>2304.6999999999998</v>
      </c>
      <c r="AD2657">
        <v>2482.7399999999998</v>
      </c>
      <c r="AE2657">
        <v>2416.36</v>
      </c>
      <c r="AF2657">
        <v>2173.54</v>
      </c>
      <c r="AG2657">
        <v>2011.24</v>
      </c>
      <c r="AH2657">
        <v>1996.72</v>
      </c>
      <c r="AI2657">
        <v>1955.39</v>
      </c>
      <c r="AJ2657">
        <v>1745.31</v>
      </c>
      <c r="AK2657">
        <v>1412.78</v>
      </c>
      <c r="AL2657">
        <v>1092.51</v>
      </c>
      <c r="AM2657">
        <v>868.16700000000003</v>
      </c>
      <c r="AN2657">
        <v>740.82</v>
      </c>
      <c r="AO2657">
        <v>668.87800000000004</v>
      </c>
      <c r="AP2657">
        <v>607.76900000000001</v>
      </c>
      <c r="AQ2657">
        <v>528.88900000000001</v>
      </c>
      <c r="AR2657">
        <v>425.93</v>
      </c>
      <c r="AS2657">
        <v>312.10899999999998</v>
      </c>
      <c r="AT2657">
        <v>208.285</v>
      </c>
      <c r="AU2657">
        <v>129.20599999999999</v>
      </c>
      <c r="AV2657">
        <v>77.551599999999993</v>
      </c>
      <c r="AW2657">
        <v>47.270699999999998</v>
      </c>
      <c r="AX2657">
        <v>30.1435</v>
      </c>
      <c r="AY2657">
        <v>19.968900000000001</v>
      </c>
      <c r="AZ2657">
        <v>13.350199999999999</v>
      </c>
      <c r="BA2657">
        <v>8.7749699999999997</v>
      </c>
      <c r="BB2657">
        <v>5.5888900000000001</v>
      </c>
      <c r="BC2657">
        <v>3.4269699999999998</v>
      </c>
      <c r="BD2657">
        <v>2.0149900000000001</v>
      </c>
      <c r="BE2657">
        <v>2.1642199999999998</v>
      </c>
    </row>
    <row r="2658" spans="1:57" x14ac:dyDescent="0.3">
      <c r="A2658">
        <v>1</v>
      </c>
      <c r="B2658">
        <v>1</v>
      </c>
      <c r="C2658">
        <v>1</v>
      </c>
      <c r="D2658">
        <v>1</v>
      </c>
      <c r="E2658">
        <v>1</v>
      </c>
      <c r="F2658">
        <v>1</v>
      </c>
      <c r="G2658">
        <v>2003</v>
      </c>
      <c r="H2658">
        <v>1</v>
      </c>
      <c r="I2658">
        <v>2003.5</v>
      </c>
      <c r="J2658" t="s">
        <v>1259</v>
      </c>
      <c r="K2658" t="s">
        <v>574</v>
      </c>
      <c r="L2658">
        <v>16.364899999999999</v>
      </c>
      <c r="M2658">
        <v>43.3827</v>
      </c>
      <c r="N2658">
        <v>95.145099999999999</v>
      </c>
      <c r="O2658">
        <v>143.30600000000001</v>
      </c>
      <c r="P2658">
        <v>221.274</v>
      </c>
      <c r="Q2658">
        <v>373.36</v>
      </c>
      <c r="R2658">
        <v>513.91099999999994</v>
      </c>
      <c r="S2658">
        <v>558.89099999999996</v>
      </c>
      <c r="T2658">
        <v>611.37599999999998</v>
      </c>
      <c r="U2658">
        <v>750.67499999999995</v>
      </c>
      <c r="V2658">
        <v>903.88900000000001</v>
      </c>
      <c r="W2658">
        <v>1078.98</v>
      </c>
      <c r="X2658">
        <v>1377.75</v>
      </c>
      <c r="Y2658">
        <v>1805.78</v>
      </c>
      <c r="Z2658">
        <v>2237.96</v>
      </c>
      <c r="AA2658">
        <v>2466.21</v>
      </c>
      <c r="AB2658">
        <v>2415.0500000000002</v>
      </c>
      <c r="AC2658">
        <v>2305.8000000000002</v>
      </c>
      <c r="AD2658">
        <v>2350.0700000000002</v>
      </c>
      <c r="AE2658">
        <v>2440.9899999999998</v>
      </c>
      <c r="AF2658">
        <v>2363.17</v>
      </c>
      <c r="AG2658">
        <v>2132.5300000000002</v>
      </c>
      <c r="AH2658">
        <v>1938.91</v>
      </c>
      <c r="AI2658">
        <v>1847.38</v>
      </c>
      <c r="AJ2658">
        <v>1738.71</v>
      </c>
      <c r="AK2658">
        <v>1512.98</v>
      </c>
      <c r="AL2658">
        <v>1210.28</v>
      </c>
      <c r="AM2658">
        <v>933.86400000000003</v>
      </c>
      <c r="AN2658">
        <v>742.63599999999997</v>
      </c>
      <c r="AO2658">
        <v>629.43899999999996</v>
      </c>
      <c r="AP2658">
        <v>555.95000000000005</v>
      </c>
      <c r="AQ2658">
        <v>486.53300000000002</v>
      </c>
      <c r="AR2658">
        <v>403.46199999999999</v>
      </c>
      <c r="AS2658">
        <v>308.41899999999998</v>
      </c>
      <c r="AT2658">
        <v>215.13300000000001</v>
      </c>
      <c r="AU2658">
        <v>137.91499999999999</v>
      </c>
      <c r="AV2658">
        <v>83.367000000000004</v>
      </c>
      <c r="AW2658">
        <v>49.521000000000001</v>
      </c>
      <c r="AX2658">
        <v>30.124400000000001</v>
      </c>
      <c r="AY2658">
        <v>19.083100000000002</v>
      </c>
      <c r="AZ2658">
        <v>12.404500000000001</v>
      </c>
      <c r="BA2658">
        <v>8.0498999999999992</v>
      </c>
      <c r="BB2658">
        <v>5.1040200000000002</v>
      </c>
      <c r="BC2658">
        <v>3.1246399999999999</v>
      </c>
      <c r="BD2658">
        <v>1.8356600000000001</v>
      </c>
      <c r="BE2658">
        <v>1.9749699999999999</v>
      </c>
    </row>
    <row r="2659" spans="1:57" x14ac:dyDescent="0.3">
      <c r="A2659">
        <v>1</v>
      </c>
      <c r="B2659">
        <v>1</v>
      </c>
      <c r="C2659">
        <v>1</v>
      </c>
      <c r="D2659">
        <v>1</v>
      </c>
      <c r="E2659">
        <v>1</v>
      </c>
      <c r="F2659">
        <v>1</v>
      </c>
      <c r="G2659">
        <v>2004</v>
      </c>
      <c r="H2659">
        <v>1</v>
      </c>
      <c r="I2659">
        <v>2004</v>
      </c>
      <c r="J2659" t="s">
        <v>1258</v>
      </c>
      <c r="K2659" t="s">
        <v>574</v>
      </c>
      <c r="L2659">
        <v>41.039900000000003</v>
      </c>
      <c r="M2659">
        <v>34.389099999999999</v>
      </c>
      <c r="N2659">
        <v>74.911100000000005</v>
      </c>
      <c r="O2659">
        <v>158.672</v>
      </c>
      <c r="P2659">
        <v>253.08099999999999</v>
      </c>
      <c r="Q2659">
        <v>317.577</v>
      </c>
      <c r="R2659">
        <v>439.279</v>
      </c>
      <c r="S2659">
        <v>685.51700000000005</v>
      </c>
      <c r="T2659">
        <v>900.44600000000003</v>
      </c>
      <c r="U2659">
        <v>965.07299999999998</v>
      </c>
      <c r="V2659">
        <v>1005.01</v>
      </c>
      <c r="W2659">
        <v>1110.8900000000001</v>
      </c>
      <c r="X2659">
        <v>1266.43</v>
      </c>
      <c r="Y2659">
        <v>1525.82</v>
      </c>
      <c r="Z2659">
        <v>1926.62</v>
      </c>
      <c r="AA2659">
        <v>2361.2800000000002</v>
      </c>
      <c r="AB2659">
        <v>2624.73</v>
      </c>
      <c r="AC2659">
        <v>2607.0700000000002</v>
      </c>
      <c r="AD2659">
        <v>2459.73</v>
      </c>
      <c r="AE2659">
        <v>2396.5700000000002</v>
      </c>
      <c r="AF2659">
        <v>2390.5100000000002</v>
      </c>
      <c r="AG2659">
        <v>2277.94</v>
      </c>
      <c r="AH2659">
        <v>2047.83</v>
      </c>
      <c r="AI2659">
        <v>1832.36</v>
      </c>
      <c r="AJ2659">
        <v>1684.12</v>
      </c>
      <c r="AK2659">
        <v>1524.55</v>
      </c>
      <c r="AL2659">
        <v>1290.48</v>
      </c>
      <c r="AM2659">
        <v>1018.36</v>
      </c>
      <c r="AN2659">
        <v>783.66499999999996</v>
      </c>
      <c r="AO2659">
        <v>622.79999999999995</v>
      </c>
      <c r="AP2659">
        <v>522.17999999999995</v>
      </c>
      <c r="AQ2659">
        <v>448.66800000000001</v>
      </c>
      <c r="AR2659">
        <v>376.46699999999998</v>
      </c>
      <c r="AS2659">
        <v>296.88099999999997</v>
      </c>
      <c r="AT2659">
        <v>215.512</v>
      </c>
      <c r="AU2659">
        <v>143.45400000000001</v>
      </c>
      <c r="AV2659">
        <v>88.694400000000002</v>
      </c>
      <c r="AW2659">
        <v>52.466799999999999</v>
      </c>
      <c r="AX2659">
        <v>30.907</v>
      </c>
      <c r="AY2659">
        <v>18.721299999999999</v>
      </c>
      <c r="AZ2659">
        <v>11.720800000000001</v>
      </c>
      <c r="BA2659">
        <v>7.4387699999999999</v>
      </c>
      <c r="BB2659">
        <v>4.6678600000000001</v>
      </c>
      <c r="BC2659">
        <v>2.8445900000000002</v>
      </c>
      <c r="BD2659">
        <v>1.6666099999999999</v>
      </c>
      <c r="BE2659">
        <v>1.7880199999999999</v>
      </c>
    </row>
    <row r="2660" spans="1:57" x14ac:dyDescent="0.3">
      <c r="A2660">
        <v>1</v>
      </c>
      <c r="B2660">
        <v>1</v>
      </c>
      <c r="C2660">
        <v>1</v>
      </c>
      <c r="D2660">
        <v>1</v>
      </c>
      <c r="E2660">
        <v>1</v>
      </c>
      <c r="F2660">
        <v>1</v>
      </c>
      <c r="G2660">
        <v>2004</v>
      </c>
      <c r="H2660">
        <v>1</v>
      </c>
      <c r="I2660">
        <v>2004.5</v>
      </c>
      <c r="J2660" t="s">
        <v>1259</v>
      </c>
      <c r="K2660" t="s">
        <v>574</v>
      </c>
      <c r="L2660">
        <v>12.2357</v>
      </c>
      <c r="M2660">
        <v>32.547800000000002</v>
      </c>
      <c r="N2660">
        <v>72.549800000000005</v>
      </c>
      <c r="O2660">
        <v>116.27</v>
      </c>
      <c r="P2660">
        <v>199.852</v>
      </c>
      <c r="Q2660">
        <v>360.90899999999999</v>
      </c>
      <c r="R2660">
        <v>524.89499999999998</v>
      </c>
      <c r="S2660">
        <v>644.91800000000001</v>
      </c>
      <c r="T2660">
        <v>839.61</v>
      </c>
      <c r="U2660">
        <v>1112.1600000000001</v>
      </c>
      <c r="V2660">
        <v>1267.3599999999999</v>
      </c>
      <c r="W2660">
        <v>1287.98</v>
      </c>
      <c r="X2660">
        <v>1331.67</v>
      </c>
      <c r="Y2660">
        <v>1453.14</v>
      </c>
      <c r="Z2660">
        <v>1670.38</v>
      </c>
      <c r="AA2660">
        <v>2019.29</v>
      </c>
      <c r="AB2660">
        <v>2421.79</v>
      </c>
      <c r="AC2660">
        <v>2685.42</v>
      </c>
      <c r="AD2660">
        <v>2684.74</v>
      </c>
      <c r="AE2660">
        <v>2517.75</v>
      </c>
      <c r="AF2660">
        <v>2374.9699999999998</v>
      </c>
      <c r="AG2660">
        <v>2280.77</v>
      </c>
      <c r="AH2660">
        <v>2127.91</v>
      </c>
      <c r="AI2660">
        <v>1897.25</v>
      </c>
      <c r="AJ2660">
        <v>1673.41</v>
      </c>
      <c r="AK2660">
        <v>1491.85</v>
      </c>
      <c r="AL2660">
        <v>1303.24</v>
      </c>
      <c r="AM2660">
        <v>1073.83</v>
      </c>
      <c r="AN2660">
        <v>836.26499999999999</v>
      </c>
      <c r="AO2660">
        <v>641.93700000000001</v>
      </c>
      <c r="AP2660">
        <v>508.82799999999997</v>
      </c>
      <c r="AQ2660">
        <v>420.05099999999999</v>
      </c>
      <c r="AR2660">
        <v>349.31099999999998</v>
      </c>
      <c r="AS2660">
        <v>280.07900000000001</v>
      </c>
      <c r="AT2660">
        <v>209.84800000000001</v>
      </c>
      <c r="AU2660">
        <v>144.85400000000001</v>
      </c>
      <c r="AV2660">
        <v>92.305499999999995</v>
      </c>
      <c r="AW2660">
        <v>55.2804</v>
      </c>
      <c r="AX2660">
        <v>32.1252</v>
      </c>
      <c r="AY2660">
        <v>18.7834</v>
      </c>
      <c r="AZ2660">
        <v>11.293100000000001</v>
      </c>
      <c r="BA2660">
        <v>6.9515700000000002</v>
      </c>
      <c r="BB2660">
        <v>4.2876899999999996</v>
      </c>
      <c r="BC2660">
        <v>2.5917400000000002</v>
      </c>
      <c r="BD2660">
        <v>1.5123500000000001</v>
      </c>
      <c r="BE2660">
        <v>1.61588</v>
      </c>
    </row>
    <row r="2661" spans="1:57" x14ac:dyDescent="0.3">
      <c r="A2661">
        <v>1</v>
      </c>
      <c r="B2661">
        <v>1</v>
      </c>
      <c r="C2661">
        <v>1</v>
      </c>
      <c r="D2661">
        <v>1</v>
      </c>
      <c r="E2661">
        <v>1</v>
      </c>
      <c r="F2661">
        <v>1</v>
      </c>
      <c r="G2661">
        <v>2005</v>
      </c>
      <c r="H2661">
        <v>1</v>
      </c>
      <c r="I2661">
        <v>2005</v>
      </c>
      <c r="J2661" t="s">
        <v>1258</v>
      </c>
      <c r="K2661" t="s">
        <v>574</v>
      </c>
      <c r="L2661">
        <v>27.256599999999999</v>
      </c>
      <c r="M2661">
        <v>23.704000000000001</v>
      </c>
      <c r="N2661">
        <v>54.244500000000002</v>
      </c>
      <c r="O2661">
        <v>118.17100000000001</v>
      </c>
      <c r="P2661">
        <v>192.953</v>
      </c>
      <c r="Q2661">
        <v>258.88400000000001</v>
      </c>
      <c r="R2661">
        <v>400.45499999999998</v>
      </c>
      <c r="S2661">
        <v>674.65700000000004</v>
      </c>
      <c r="T2661">
        <v>953.74900000000002</v>
      </c>
      <c r="U2661">
        <v>1161.46</v>
      </c>
      <c r="V2661">
        <v>1385.19</v>
      </c>
      <c r="W2661">
        <v>1574.86</v>
      </c>
      <c r="X2661">
        <v>1616.15</v>
      </c>
      <c r="Y2661">
        <v>1601.6</v>
      </c>
      <c r="Z2661">
        <v>1661.16</v>
      </c>
      <c r="AA2661">
        <v>1830.32</v>
      </c>
      <c r="AB2661">
        <v>2123.02</v>
      </c>
      <c r="AC2661">
        <v>2475.71</v>
      </c>
      <c r="AD2661">
        <v>2715.08</v>
      </c>
      <c r="AE2661">
        <v>2711.48</v>
      </c>
      <c r="AF2661">
        <v>2526.96</v>
      </c>
      <c r="AG2661">
        <v>2324.4699999999998</v>
      </c>
      <c r="AH2661">
        <v>2156.5</v>
      </c>
      <c r="AI2661">
        <v>1962.53</v>
      </c>
      <c r="AJ2661">
        <v>1725.48</v>
      </c>
      <c r="AK2661">
        <v>1496.06</v>
      </c>
      <c r="AL2661">
        <v>1295.1500000000001</v>
      </c>
      <c r="AM2661">
        <v>1093.6600000000001</v>
      </c>
      <c r="AN2661">
        <v>877.74400000000003</v>
      </c>
      <c r="AO2661">
        <v>674.53200000000004</v>
      </c>
      <c r="AP2661">
        <v>515.63400000000001</v>
      </c>
      <c r="AQ2661">
        <v>405.79300000000001</v>
      </c>
      <c r="AR2661">
        <v>327.82600000000002</v>
      </c>
      <c r="AS2661">
        <v>262.54599999999999</v>
      </c>
      <c r="AT2661">
        <v>200.66200000000001</v>
      </c>
      <c r="AU2661">
        <v>142.84800000000001</v>
      </c>
      <c r="AV2661">
        <v>93.965900000000005</v>
      </c>
      <c r="AW2661">
        <v>57.538499999999999</v>
      </c>
      <c r="AX2661">
        <v>33.524500000000003</v>
      </c>
      <c r="AY2661">
        <v>19.195499999999999</v>
      </c>
      <c r="AZ2661">
        <v>11.1304</v>
      </c>
      <c r="BA2661">
        <v>6.6105499999999999</v>
      </c>
      <c r="BB2661">
        <v>3.9761299999999999</v>
      </c>
      <c r="BC2661">
        <v>2.3696199999999998</v>
      </c>
      <c r="BD2661">
        <v>1.37236</v>
      </c>
      <c r="BE2661">
        <v>1.45442</v>
      </c>
    </row>
    <row r="2662" spans="1:57" x14ac:dyDescent="0.3">
      <c r="A2662">
        <v>1</v>
      </c>
      <c r="B2662">
        <v>1</v>
      </c>
      <c r="C2662">
        <v>1</v>
      </c>
      <c r="D2662">
        <v>1</v>
      </c>
      <c r="E2662">
        <v>1</v>
      </c>
      <c r="F2662">
        <v>1</v>
      </c>
      <c r="G2662">
        <v>2005</v>
      </c>
      <c r="H2662">
        <v>1</v>
      </c>
      <c r="I2662">
        <v>2005.5</v>
      </c>
      <c r="J2662" t="s">
        <v>1259</v>
      </c>
      <c r="K2662" t="s">
        <v>574</v>
      </c>
      <c r="L2662">
        <v>8.0926200000000001</v>
      </c>
      <c r="M2662">
        <v>21.568300000000001</v>
      </c>
      <c r="N2662">
        <v>48.509799999999998</v>
      </c>
      <c r="O2662">
        <v>80.305700000000002</v>
      </c>
      <c r="P2662">
        <v>145.13</v>
      </c>
      <c r="Q2662">
        <v>270.428</v>
      </c>
      <c r="R2662">
        <v>407.23899999999998</v>
      </c>
      <c r="S2662">
        <v>541.58699999999999</v>
      </c>
      <c r="T2662">
        <v>782.72299999999996</v>
      </c>
      <c r="U2662">
        <v>1127.47</v>
      </c>
      <c r="V2662">
        <v>1420.2</v>
      </c>
      <c r="W2662">
        <v>1646.64</v>
      </c>
      <c r="X2662">
        <v>1843.96</v>
      </c>
      <c r="Y2662">
        <v>1917.73</v>
      </c>
      <c r="Z2662">
        <v>1871.87</v>
      </c>
      <c r="AA2662">
        <v>1853.4</v>
      </c>
      <c r="AB2662">
        <v>1950.33</v>
      </c>
      <c r="AC2662">
        <v>2170.41</v>
      </c>
      <c r="AD2662">
        <v>2449.67</v>
      </c>
      <c r="AE2662">
        <v>2637.47</v>
      </c>
      <c r="AF2662">
        <v>2613.54</v>
      </c>
      <c r="AG2662">
        <v>2416</v>
      </c>
      <c r="AH2662">
        <v>2177.77</v>
      </c>
      <c r="AI2662">
        <v>1961.43</v>
      </c>
      <c r="AJ2662">
        <v>1740.91</v>
      </c>
      <c r="AK2662">
        <v>1504.99</v>
      </c>
      <c r="AL2662">
        <v>1280.8599999999999</v>
      </c>
      <c r="AM2662">
        <v>1078.5</v>
      </c>
      <c r="AN2662">
        <v>882.65</v>
      </c>
      <c r="AO2662">
        <v>691.34900000000005</v>
      </c>
      <c r="AP2662">
        <v>524.54399999999998</v>
      </c>
      <c r="AQ2662">
        <v>398.416</v>
      </c>
      <c r="AR2662">
        <v>309.65899999999999</v>
      </c>
      <c r="AS2662">
        <v>243.37200000000001</v>
      </c>
      <c r="AT2662">
        <v>186.965</v>
      </c>
      <c r="AU2662">
        <v>136.02600000000001</v>
      </c>
      <c r="AV2662">
        <v>92.096299999999999</v>
      </c>
      <c r="AW2662">
        <v>57.895699999999998</v>
      </c>
      <c r="AX2662">
        <v>34.205500000000001</v>
      </c>
      <c r="AY2662">
        <v>19.4664</v>
      </c>
      <c r="AZ2662">
        <v>10.9999</v>
      </c>
      <c r="BA2662">
        <v>6.3101099999999999</v>
      </c>
      <c r="BB2662">
        <v>3.6823600000000001</v>
      </c>
      <c r="BC2662">
        <v>2.1518999999999999</v>
      </c>
      <c r="BD2662">
        <v>1.2333099999999999</v>
      </c>
      <c r="BE2662">
        <v>1.29758</v>
      </c>
    </row>
    <row r="2663" spans="1:57" x14ac:dyDescent="0.3">
      <c r="A2663">
        <v>1</v>
      </c>
      <c r="B2663">
        <v>1</v>
      </c>
      <c r="C2663">
        <v>1</v>
      </c>
      <c r="D2663">
        <v>1</v>
      </c>
      <c r="E2663">
        <v>1</v>
      </c>
      <c r="F2663">
        <v>1</v>
      </c>
      <c r="G2663">
        <v>2006</v>
      </c>
      <c r="H2663">
        <v>1</v>
      </c>
      <c r="I2663">
        <v>2006</v>
      </c>
      <c r="J2663" t="s">
        <v>1258</v>
      </c>
      <c r="K2663" t="s">
        <v>574</v>
      </c>
      <c r="L2663">
        <v>29.614799999999999</v>
      </c>
      <c r="M2663">
        <v>22.454999999999998</v>
      </c>
      <c r="N2663">
        <v>41.886800000000001</v>
      </c>
      <c r="O2663">
        <v>81.276200000000003</v>
      </c>
      <c r="P2663">
        <v>129.96100000000001</v>
      </c>
      <c r="Q2663">
        <v>179.43899999999999</v>
      </c>
      <c r="R2663">
        <v>292.47500000000002</v>
      </c>
      <c r="S2663">
        <v>511.94</v>
      </c>
      <c r="T2663">
        <v>759.14700000000005</v>
      </c>
      <c r="U2663">
        <v>1006.37</v>
      </c>
      <c r="V2663">
        <v>1328.94</v>
      </c>
      <c r="W2663">
        <v>1672.15</v>
      </c>
      <c r="X2663">
        <v>1933.34</v>
      </c>
      <c r="Y2663">
        <v>2122.27</v>
      </c>
      <c r="Z2663">
        <v>2204.27</v>
      </c>
      <c r="AA2663">
        <v>2145.23</v>
      </c>
      <c r="AB2663">
        <v>2059.3200000000002</v>
      </c>
      <c r="AC2663">
        <v>2074.4699999999998</v>
      </c>
      <c r="AD2663">
        <v>2215.9</v>
      </c>
      <c r="AE2663">
        <v>2416.4499999999998</v>
      </c>
      <c r="AF2663">
        <v>2540.7600000000002</v>
      </c>
      <c r="AG2663">
        <v>2482.8000000000002</v>
      </c>
      <c r="AH2663">
        <v>2267.9499999999998</v>
      </c>
      <c r="AI2663">
        <v>2004.84</v>
      </c>
      <c r="AJ2663">
        <v>1757.09</v>
      </c>
      <c r="AK2663">
        <v>1520.05</v>
      </c>
      <c r="AL2663">
        <v>1287.56</v>
      </c>
      <c r="AM2663">
        <v>1072.29</v>
      </c>
      <c r="AN2663">
        <v>877.82899999999995</v>
      </c>
      <c r="AO2663">
        <v>697.327</v>
      </c>
      <c r="AP2663">
        <v>533.80799999999999</v>
      </c>
      <c r="AQ2663">
        <v>399.69099999999997</v>
      </c>
      <c r="AR2663">
        <v>300.51299999999998</v>
      </c>
      <c r="AS2663">
        <v>229.25399999999999</v>
      </c>
      <c r="AT2663">
        <v>174.32</v>
      </c>
      <c r="AU2663">
        <v>128.07499999999999</v>
      </c>
      <c r="AV2663">
        <v>88.671899999999994</v>
      </c>
      <c r="AW2663">
        <v>57.202599999999997</v>
      </c>
      <c r="AX2663">
        <v>34.4863</v>
      </c>
      <c r="AY2663">
        <v>19.744900000000001</v>
      </c>
      <c r="AZ2663">
        <v>11.016</v>
      </c>
      <c r="BA2663">
        <v>6.1488300000000002</v>
      </c>
      <c r="BB2663">
        <v>3.48089</v>
      </c>
      <c r="BC2663">
        <v>1.98753</v>
      </c>
      <c r="BD2663">
        <v>1.12419</v>
      </c>
      <c r="BE2663">
        <v>1.17517</v>
      </c>
    </row>
    <row r="2664" spans="1:57" x14ac:dyDescent="0.3">
      <c r="A2664">
        <v>1</v>
      </c>
      <c r="B2664">
        <v>1</v>
      </c>
      <c r="C2664">
        <v>1</v>
      </c>
      <c r="D2664">
        <v>1</v>
      </c>
      <c r="E2664">
        <v>1</v>
      </c>
      <c r="F2664">
        <v>1</v>
      </c>
      <c r="G2664">
        <v>2006</v>
      </c>
      <c r="H2664">
        <v>1</v>
      </c>
      <c r="I2664">
        <v>2006.5</v>
      </c>
      <c r="J2664" t="s">
        <v>1259</v>
      </c>
      <c r="K2664" t="s">
        <v>574</v>
      </c>
      <c r="L2664">
        <v>8.9216700000000007</v>
      </c>
      <c r="M2664">
        <v>23.618500000000001</v>
      </c>
      <c r="N2664">
        <v>51.459299999999999</v>
      </c>
      <c r="O2664">
        <v>75.502200000000002</v>
      </c>
      <c r="P2664">
        <v>111.242</v>
      </c>
      <c r="Q2664">
        <v>185.99</v>
      </c>
      <c r="R2664">
        <v>276.673</v>
      </c>
      <c r="S2664">
        <v>381.221</v>
      </c>
      <c r="T2664">
        <v>579.49900000000002</v>
      </c>
      <c r="U2664">
        <v>874.952</v>
      </c>
      <c r="V2664">
        <v>1179.27</v>
      </c>
      <c r="W2664">
        <v>1506.55</v>
      </c>
      <c r="X2664">
        <v>1874.27</v>
      </c>
      <c r="Y2664">
        <v>2179.46</v>
      </c>
      <c r="Z2664">
        <v>2366.73</v>
      </c>
      <c r="AA2664">
        <v>2429.91</v>
      </c>
      <c r="AB2664">
        <v>2351.21</v>
      </c>
      <c r="AC2664">
        <v>2210.62</v>
      </c>
      <c r="AD2664">
        <v>2144.41</v>
      </c>
      <c r="AE2664">
        <v>2201.4299999999998</v>
      </c>
      <c r="AF2664">
        <v>2319.56</v>
      </c>
      <c r="AG2664">
        <v>2376.58</v>
      </c>
      <c r="AH2664">
        <v>2282.9899999999998</v>
      </c>
      <c r="AI2664">
        <v>2057.7800000000002</v>
      </c>
      <c r="AJ2664">
        <v>1787.97</v>
      </c>
      <c r="AK2664">
        <v>1531.18</v>
      </c>
      <c r="AL2664">
        <v>1293.8499999999999</v>
      </c>
      <c r="AM2664">
        <v>1073.22</v>
      </c>
      <c r="AN2664">
        <v>873.82799999999997</v>
      </c>
      <c r="AO2664">
        <v>696.16300000000001</v>
      </c>
      <c r="AP2664">
        <v>538.02700000000004</v>
      </c>
      <c r="AQ2664">
        <v>403.23500000000001</v>
      </c>
      <c r="AR2664">
        <v>297.70999999999998</v>
      </c>
      <c r="AS2664">
        <v>220.62</v>
      </c>
      <c r="AT2664">
        <v>164.23099999999999</v>
      </c>
      <c r="AU2664">
        <v>120.28</v>
      </c>
      <c r="AV2664">
        <v>84.366200000000006</v>
      </c>
      <c r="AW2664">
        <v>55.622100000000003</v>
      </c>
      <c r="AX2664">
        <v>34.277099999999997</v>
      </c>
      <c r="AY2664">
        <v>19.893000000000001</v>
      </c>
      <c r="AZ2664">
        <v>11.0786</v>
      </c>
      <c r="BA2664">
        <v>6.0690499999999998</v>
      </c>
      <c r="BB2664">
        <v>3.3376600000000001</v>
      </c>
      <c r="BC2664">
        <v>1.8524499999999999</v>
      </c>
      <c r="BD2664">
        <v>1.0263500000000001</v>
      </c>
      <c r="BE2664">
        <v>1.05575</v>
      </c>
    </row>
    <row r="2665" spans="1:57" x14ac:dyDescent="0.3">
      <c r="A2665">
        <v>1</v>
      </c>
      <c r="B2665">
        <v>1</v>
      </c>
      <c r="C2665">
        <v>1</v>
      </c>
      <c r="D2665">
        <v>1</v>
      </c>
      <c r="E2665">
        <v>1</v>
      </c>
      <c r="F2665">
        <v>1</v>
      </c>
      <c r="G2665">
        <v>2007</v>
      </c>
      <c r="H2665">
        <v>1</v>
      </c>
      <c r="I2665">
        <v>2007</v>
      </c>
      <c r="J2665" t="s">
        <v>1258</v>
      </c>
      <c r="K2665" t="s">
        <v>574</v>
      </c>
      <c r="L2665">
        <v>32.0976</v>
      </c>
      <c r="M2665">
        <v>24.436900000000001</v>
      </c>
      <c r="N2665">
        <v>45.875799999999998</v>
      </c>
      <c r="O2665">
        <v>88.871700000000004</v>
      </c>
      <c r="P2665">
        <v>137.55099999999999</v>
      </c>
      <c r="Q2665">
        <v>167.38200000000001</v>
      </c>
      <c r="R2665">
        <v>222.56299999999999</v>
      </c>
      <c r="S2665">
        <v>353.09800000000001</v>
      </c>
      <c r="T2665">
        <v>522.51</v>
      </c>
      <c r="U2665">
        <v>720.77700000000004</v>
      </c>
      <c r="V2665">
        <v>1004.05</v>
      </c>
      <c r="W2665">
        <v>1345.86</v>
      </c>
      <c r="X2665">
        <v>1698.38</v>
      </c>
      <c r="Y2665">
        <v>2071.87</v>
      </c>
      <c r="Z2665">
        <v>2403.2399999999998</v>
      </c>
      <c r="AA2665">
        <v>2599.27</v>
      </c>
      <c r="AB2665">
        <v>2637.91</v>
      </c>
      <c r="AC2665">
        <v>2527.42</v>
      </c>
      <c r="AD2665">
        <v>2338.27</v>
      </c>
      <c r="AE2665">
        <v>2199.02</v>
      </c>
      <c r="AF2665">
        <v>2173.6</v>
      </c>
      <c r="AG2665">
        <v>2210.69</v>
      </c>
      <c r="AH2665">
        <v>2200.84</v>
      </c>
      <c r="AI2665">
        <v>2069.6799999999998</v>
      </c>
      <c r="AJ2665">
        <v>1833.89</v>
      </c>
      <c r="AK2665">
        <v>1563.77</v>
      </c>
      <c r="AL2665">
        <v>1308.8800000000001</v>
      </c>
      <c r="AM2665">
        <v>1079.8399999999999</v>
      </c>
      <c r="AN2665">
        <v>875.18399999999997</v>
      </c>
      <c r="AO2665">
        <v>695.11500000000001</v>
      </c>
      <c r="AP2665">
        <v>538.73099999999999</v>
      </c>
      <c r="AQ2665">
        <v>405.53399999999999</v>
      </c>
      <c r="AR2665">
        <v>297.73200000000003</v>
      </c>
      <c r="AS2665">
        <v>216.27500000000001</v>
      </c>
      <c r="AT2665">
        <v>157.17099999999999</v>
      </c>
      <c r="AU2665">
        <v>113.542</v>
      </c>
      <c r="AV2665">
        <v>79.822500000000005</v>
      </c>
      <c r="AW2665">
        <v>53.4129</v>
      </c>
      <c r="AX2665">
        <v>33.582700000000003</v>
      </c>
      <c r="AY2665">
        <v>19.826799999999999</v>
      </c>
      <c r="AZ2665">
        <v>11.1126</v>
      </c>
      <c r="BA2665">
        <v>6.0301499999999999</v>
      </c>
      <c r="BB2665">
        <v>3.2365599999999999</v>
      </c>
      <c r="BC2665">
        <v>1.7408399999999999</v>
      </c>
      <c r="BD2665">
        <v>0.93656799999999996</v>
      </c>
      <c r="BE2665">
        <v>0.930118</v>
      </c>
    </row>
    <row r="2666" spans="1:57" x14ac:dyDescent="0.3">
      <c r="A2666">
        <v>1</v>
      </c>
      <c r="B2666">
        <v>1</v>
      </c>
      <c r="C2666">
        <v>1</v>
      </c>
      <c r="D2666">
        <v>1</v>
      </c>
      <c r="E2666">
        <v>1</v>
      </c>
      <c r="F2666">
        <v>1</v>
      </c>
      <c r="G2666">
        <v>2007</v>
      </c>
      <c r="H2666">
        <v>1</v>
      </c>
      <c r="I2666">
        <v>2007.5</v>
      </c>
      <c r="J2666" t="s">
        <v>1259</v>
      </c>
      <c r="K2666" t="s">
        <v>574</v>
      </c>
      <c r="L2666">
        <v>9.6657100000000007</v>
      </c>
      <c r="M2666">
        <v>25.5931</v>
      </c>
      <c r="N2666">
        <v>55.811300000000003</v>
      </c>
      <c r="O2666">
        <v>82.17</v>
      </c>
      <c r="P2666">
        <v>121.61199999999999</v>
      </c>
      <c r="Q2666">
        <v>201.22800000000001</v>
      </c>
      <c r="R2666">
        <v>283.19600000000003</v>
      </c>
      <c r="S2666">
        <v>337.09399999999999</v>
      </c>
      <c r="T2666">
        <v>431.61500000000001</v>
      </c>
      <c r="U2666">
        <v>608.51499999999999</v>
      </c>
      <c r="V2666">
        <v>830.97799999999995</v>
      </c>
      <c r="W2666">
        <v>1114.29</v>
      </c>
      <c r="X2666">
        <v>1475.1</v>
      </c>
      <c r="Y2666">
        <v>1858.41</v>
      </c>
      <c r="Z2666">
        <v>2233.6999999999998</v>
      </c>
      <c r="AA2666">
        <v>2561.9499999999998</v>
      </c>
      <c r="AB2666">
        <v>2754.05</v>
      </c>
      <c r="AC2666">
        <v>2765.69</v>
      </c>
      <c r="AD2666">
        <v>2617.88</v>
      </c>
      <c r="AE2666">
        <v>2387.36</v>
      </c>
      <c r="AF2666">
        <v>2192.15</v>
      </c>
      <c r="AG2666">
        <v>2098.58</v>
      </c>
      <c r="AH2666">
        <v>2066.23</v>
      </c>
      <c r="AI2666">
        <v>2000.27</v>
      </c>
      <c r="AJ2666">
        <v>1840.4</v>
      </c>
      <c r="AK2666">
        <v>1602.25</v>
      </c>
      <c r="AL2666">
        <v>1342.07</v>
      </c>
      <c r="AM2666">
        <v>1100.18</v>
      </c>
      <c r="AN2666">
        <v>887.30700000000002</v>
      </c>
      <c r="AO2666">
        <v>702.43499999999995</v>
      </c>
      <c r="AP2666">
        <v>543.90700000000004</v>
      </c>
      <c r="AQ2666">
        <v>410.33300000000003</v>
      </c>
      <c r="AR2666">
        <v>301.25099999999998</v>
      </c>
      <c r="AS2666">
        <v>216.66499999999999</v>
      </c>
      <c r="AT2666">
        <v>154.41399999999999</v>
      </c>
      <c r="AU2666">
        <v>109.497</v>
      </c>
      <c r="AV2666">
        <v>76.417400000000001</v>
      </c>
      <c r="AW2666">
        <v>51.453400000000002</v>
      </c>
      <c r="AX2666">
        <v>32.852800000000002</v>
      </c>
      <c r="AY2666">
        <v>19.740100000000002</v>
      </c>
      <c r="AZ2666">
        <v>11.202199999999999</v>
      </c>
      <c r="BA2666">
        <v>6.0850200000000001</v>
      </c>
      <c r="BB2666">
        <v>3.2248800000000002</v>
      </c>
      <c r="BC2666">
        <v>1.69587</v>
      </c>
      <c r="BD2666">
        <v>0.89042900000000003</v>
      </c>
      <c r="BE2666">
        <v>0.86121099999999995</v>
      </c>
    </row>
    <row r="2667" spans="1:57" x14ac:dyDescent="0.3">
      <c r="A2667">
        <v>1</v>
      </c>
      <c r="B2667">
        <v>1</v>
      </c>
      <c r="C2667">
        <v>1</v>
      </c>
      <c r="D2667">
        <v>1</v>
      </c>
      <c r="E2667">
        <v>1</v>
      </c>
      <c r="F2667">
        <v>1</v>
      </c>
      <c r="G2667">
        <v>2008</v>
      </c>
      <c r="H2667">
        <v>1</v>
      </c>
      <c r="I2667">
        <v>2008</v>
      </c>
      <c r="J2667" t="s">
        <v>1258</v>
      </c>
      <c r="K2667" t="s">
        <v>574</v>
      </c>
      <c r="L2667">
        <v>19.0337</v>
      </c>
      <c r="M2667">
        <v>17.2668</v>
      </c>
      <c r="N2667">
        <v>41.543999999999997</v>
      </c>
      <c r="O2667">
        <v>92.272900000000007</v>
      </c>
      <c r="P2667">
        <v>148.017</v>
      </c>
      <c r="Q2667">
        <v>181.82900000000001</v>
      </c>
      <c r="R2667">
        <v>241.74700000000001</v>
      </c>
      <c r="S2667">
        <v>373.471</v>
      </c>
      <c r="T2667">
        <v>510.07299999999998</v>
      </c>
      <c r="U2667">
        <v>607.47500000000002</v>
      </c>
      <c r="V2667">
        <v>740.39300000000003</v>
      </c>
      <c r="W2667">
        <v>952.59199999999998</v>
      </c>
      <c r="X2667">
        <v>1236.9000000000001</v>
      </c>
      <c r="Y2667">
        <v>1600.3</v>
      </c>
      <c r="Z2667">
        <v>2003.82</v>
      </c>
      <c r="AA2667">
        <v>2386.98</v>
      </c>
      <c r="AB2667">
        <v>2702.57</v>
      </c>
      <c r="AC2667">
        <v>2876.7</v>
      </c>
      <c r="AD2667">
        <v>2857.66</v>
      </c>
      <c r="AE2667">
        <v>2668.99</v>
      </c>
      <c r="AF2667">
        <v>2396.98</v>
      </c>
      <c r="AG2667">
        <v>2153.83</v>
      </c>
      <c r="AH2667">
        <v>2001.83</v>
      </c>
      <c r="AI2667">
        <v>1908.35</v>
      </c>
      <c r="AJ2667">
        <v>1793.64</v>
      </c>
      <c r="AK2667">
        <v>1610.39</v>
      </c>
      <c r="AL2667">
        <v>1373.61</v>
      </c>
      <c r="AM2667">
        <v>1127.9000000000001</v>
      </c>
      <c r="AN2667">
        <v>904.61699999999996</v>
      </c>
      <c r="AO2667">
        <v>712.44200000000001</v>
      </c>
      <c r="AP2667">
        <v>549.971</v>
      </c>
      <c r="AQ2667">
        <v>414.61799999999999</v>
      </c>
      <c r="AR2667">
        <v>304.45100000000002</v>
      </c>
      <c r="AS2667">
        <v>218.06800000000001</v>
      </c>
      <c r="AT2667">
        <v>153.47200000000001</v>
      </c>
      <c r="AU2667">
        <v>106.934</v>
      </c>
      <c r="AV2667">
        <v>73.648200000000003</v>
      </c>
      <c r="AW2667">
        <v>49.481699999999996</v>
      </c>
      <c r="AX2667">
        <v>31.871700000000001</v>
      </c>
      <c r="AY2667">
        <v>19.4345</v>
      </c>
      <c r="AZ2667">
        <v>11.1828</v>
      </c>
      <c r="BA2667">
        <v>6.1122399999999999</v>
      </c>
      <c r="BB2667">
        <v>3.21855</v>
      </c>
      <c r="BC2667">
        <v>1.6598599999999999</v>
      </c>
      <c r="BD2667">
        <v>0.84784599999999999</v>
      </c>
      <c r="BE2667">
        <v>0.78417700000000001</v>
      </c>
    </row>
    <row r="2668" spans="1:57" x14ac:dyDescent="0.3">
      <c r="A2668">
        <v>1</v>
      </c>
      <c r="B2668">
        <v>1</v>
      </c>
      <c r="C2668">
        <v>1</v>
      </c>
      <c r="D2668">
        <v>1</v>
      </c>
      <c r="E2668">
        <v>1</v>
      </c>
      <c r="F2668">
        <v>1</v>
      </c>
      <c r="G2668">
        <v>2008</v>
      </c>
      <c r="H2668">
        <v>1</v>
      </c>
      <c r="I2668">
        <v>2008.5</v>
      </c>
      <c r="J2668" t="s">
        <v>1259</v>
      </c>
      <c r="K2668" t="s">
        <v>574</v>
      </c>
      <c r="L2668">
        <v>5.6232699999999998</v>
      </c>
      <c r="M2668">
        <v>15.021599999999999</v>
      </c>
      <c r="N2668">
        <v>34.145600000000002</v>
      </c>
      <c r="O2668">
        <v>58.612499999999997</v>
      </c>
      <c r="P2668">
        <v>111.158</v>
      </c>
      <c r="Q2668">
        <v>209.69300000000001</v>
      </c>
      <c r="R2668">
        <v>305.21899999999999</v>
      </c>
      <c r="S2668">
        <v>365.77699999999999</v>
      </c>
      <c r="T2668">
        <v>462.63</v>
      </c>
      <c r="U2668">
        <v>618.61900000000003</v>
      </c>
      <c r="V2668">
        <v>754.56899999999996</v>
      </c>
      <c r="W2668">
        <v>877.03300000000002</v>
      </c>
      <c r="X2668">
        <v>1066.9100000000001</v>
      </c>
      <c r="Y2668">
        <v>1343.85</v>
      </c>
      <c r="Z2668">
        <v>1697.12</v>
      </c>
      <c r="AA2668">
        <v>2095.12</v>
      </c>
      <c r="AB2668">
        <v>2470.79</v>
      </c>
      <c r="AC2668">
        <v>2760.51</v>
      </c>
      <c r="AD2668">
        <v>2900.33</v>
      </c>
      <c r="AE2668">
        <v>2845.95</v>
      </c>
      <c r="AF2668">
        <v>2623.11</v>
      </c>
      <c r="AG2668">
        <v>2322.54</v>
      </c>
      <c r="AH2668">
        <v>2050.04</v>
      </c>
      <c r="AI2668">
        <v>1859.32</v>
      </c>
      <c r="AJ2668">
        <v>1722.19</v>
      </c>
      <c r="AK2668">
        <v>1573.67</v>
      </c>
      <c r="AL2668">
        <v>1378.65</v>
      </c>
      <c r="AM2668">
        <v>1151.3800000000001</v>
      </c>
      <c r="AN2668">
        <v>926.41399999999999</v>
      </c>
      <c r="AO2668">
        <v>726.90200000000004</v>
      </c>
      <c r="AP2668">
        <v>558.84199999999998</v>
      </c>
      <c r="AQ2668">
        <v>420.33800000000002</v>
      </c>
      <c r="AR2668">
        <v>308.38499999999999</v>
      </c>
      <c r="AS2668">
        <v>220.452</v>
      </c>
      <c r="AT2668">
        <v>154.04900000000001</v>
      </c>
      <c r="AU2668">
        <v>105.905</v>
      </c>
      <c r="AV2668">
        <v>71.879300000000001</v>
      </c>
      <c r="AW2668">
        <v>47.892899999999997</v>
      </c>
      <c r="AX2668">
        <v>30.9038</v>
      </c>
      <c r="AY2668">
        <v>19.0383</v>
      </c>
      <c r="AZ2668">
        <v>11.1052</v>
      </c>
      <c r="BA2668">
        <v>6.1367500000000001</v>
      </c>
      <c r="BB2668">
        <v>3.2409699999999999</v>
      </c>
      <c r="BC2668">
        <v>1.65863</v>
      </c>
      <c r="BD2668">
        <v>0.83341500000000002</v>
      </c>
      <c r="BE2668">
        <v>0.74831000000000003</v>
      </c>
    </row>
    <row r="2669" spans="1:57" x14ac:dyDescent="0.3">
      <c r="A2669">
        <v>1</v>
      </c>
      <c r="B2669">
        <v>1</v>
      </c>
      <c r="C2669">
        <v>1</v>
      </c>
      <c r="D2669">
        <v>1</v>
      </c>
      <c r="E2669">
        <v>1</v>
      </c>
      <c r="F2669">
        <v>1</v>
      </c>
      <c r="G2669">
        <v>2009</v>
      </c>
      <c r="H2669">
        <v>1</v>
      </c>
      <c r="I2669">
        <v>2009</v>
      </c>
      <c r="J2669" t="s">
        <v>1258</v>
      </c>
      <c r="K2669" t="s">
        <v>574</v>
      </c>
      <c r="L2669">
        <v>15.571300000000001</v>
      </c>
      <c r="M2669">
        <v>12.673400000000001</v>
      </c>
      <c r="N2669">
        <v>26.514199999999999</v>
      </c>
      <c r="O2669">
        <v>55.322499999999998</v>
      </c>
      <c r="P2669">
        <v>91.159199999999998</v>
      </c>
      <c r="Q2669">
        <v>131.07</v>
      </c>
      <c r="R2669">
        <v>223.25800000000001</v>
      </c>
      <c r="S2669">
        <v>390.85599999999999</v>
      </c>
      <c r="T2669">
        <v>550.19500000000005</v>
      </c>
      <c r="U2669">
        <v>654.74599999999998</v>
      </c>
      <c r="V2669">
        <v>771.76</v>
      </c>
      <c r="W2669">
        <v>910.44799999999998</v>
      </c>
      <c r="X2669">
        <v>1036.3900000000001</v>
      </c>
      <c r="Y2669">
        <v>1200.81</v>
      </c>
      <c r="Z2669">
        <v>1456.42</v>
      </c>
      <c r="AA2669">
        <v>1795.02</v>
      </c>
      <c r="AB2669">
        <v>2177.5100000000002</v>
      </c>
      <c r="AC2669">
        <v>2535.38</v>
      </c>
      <c r="AD2669">
        <v>2793.59</v>
      </c>
      <c r="AE2669">
        <v>2890.48</v>
      </c>
      <c r="AF2669">
        <v>2794.05</v>
      </c>
      <c r="AG2669">
        <v>2536.9499999999998</v>
      </c>
      <c r="AH2669">
        <v>2211.89</v>
      </c>
      <c r="AI2669">
        <v>1917.57</v>
      </c>
      <c r="AJ2669">
        <v>1698.48</v>
      </c>
      <c r="AK2669">
        <v>1528.95</v>
      </c>
      <c r="AL2669">
        <v>1357.1</v>
      </c>
      <c r="AM2669">
        <v>1158.0899999999999</v>
      </c>
      <c r="AN2669">
        <v>944.94799999999998</v>
      </c>
      <c r="AO2669">
        <v>743.53</v>
      </c>
      <c r="AP2669">
        <v>569.80799999999999</v>
      </c>
      <c r="AQ2669">
        <v>426.99599999999998</v>
      </c>
      <c r="AR2669">
        <v>312.53100000000001</v>
      </c>
      <c r="AS2669">
        <v>222.98099999999999</v>
      </c>
      <c r="AT2669">
        <v>155.149</v>
      </c>
      <c r="AU2669">
        <v>105.68899999999999</v>
      </c>
      <c r="AV2669">
        <v>70.811800000000005</v>
      </c>
      <c r="AW2669">
        <v>46.6526</v>
      </c>
      <c r="AX2669">
        <v>29.978999999999999</v>
      </c>
      <c r="AY2669">
        <v>18.551300000000001</v>
      </c>
      <c r="AZ2669">
        <v>10.9329</v>
      </c>
      <c r="BA2669">
        <v>6.1077000000000004</v>
      </c>
      <c r="BB2669">
        <v>3.2444199999999999</v>
      </c>
      <c r="BC2669">
        <v>1.6542600000000001</v>
      </c>
      <c r="BD2669">
        <v>0.81933699999999998</v>
      </c>
      <c r="BE2669">
        <v>0.70771200000000001</v>
      </c>
    </row>
    <row r="2670" spans="1:57" x14ac:dyDescent="0.3">
      <c r="A2670">
        <v>1</v>
      </c>
      <c r="B2670">
        <v>1</v>
      </c>
      <c r="C2670">
        <v>1</v>
      </c>
      <c r="D2670">
        <v>1</v>
      </c>
      <c r="E2670">
        <v>1</v>
      </c>
      <c r="F2670">
        <v>1</v>
      </c>
      <c r="G2670">
        <v>2009</v>
      </c>
      <c r="H2670">
        <v>1</v>
      </c>
      <c r="I2670">
        <v>2009.5</v>
      </c>
      <c r="J2670" t="s">
        <v>1259</v>
      </c>
      <c r="K2670" t="s">
        <v>574</v>
      </c>
      <c r="L2670">
        <v>4.6571400000000001</v>
      </c>
      <c r="M2670">
        <v>12.370200000000001</v>
      </c>
      <c r="N2670">
        <v>27.385400000000001</v>
      </c>
      <c r="O2670">
        <v>42.7956</v>
      </c>
      <c r="P2670">
        <v>70.826599999999999</v>
      </c>
      <c r="Q2670">
        <v>127.36199999999999</v>
      </c>
      <c r="R2670">
        <v>196.28700000000001</v>
      </c>
      <c r="S2670">
        <v>281.91699999999997</v>
      </c>
      <c r="T2670">
        <v>440.28300000000002</v>
      </c>
      <c r="U2670">
        <v>650.31399999999996</v>
      </c>
      <c r="V2670">
        <v>811.31399999999996</v>
      </c>
      <c r="W2670">
        <v>926.38</v>
      </c>
      <c r="X2670">
        <v>1054.95</v>
      </c>
      <c r="Y2670">
        <v>1185.19</v>
      </c>
      <c r="Z2670">
        <v>1330.1</v>
      </c>
      <c r="AA2670">
        <v>1549.79</v>
      </c>
      <c r="AB2670">
        <v>1856.37</v>
      </c>
      <c r="AC2670">
        <v>2207.3000000000002</v>
      </c>
      <c r="AD2670">
        <v>2530.83</v>
      </c>
      <c r="AE2670">
        <v>2747.85</v>
      </c>
      <c r="AF2670">
        <v>2798.54</v>
      </c>
      <c r="AG2670">
        <v>2663.15</v>
      </c>
      <c r="AH2670">
        <v>2382.89</v>
      </c>
      <c r="AI2670">
        <v>2048.84</v>
      </c>
      <c r="AJ2670">
        <v>1749.09</v>
      </c>
      <c r="AK2670">
        <v>1517.86</v>
      </c>
      <c r="AL2670">
        <v>1331.29</v>
      </c>
      <c r="AM2670">
        <v>1149.1099999999999</v>
      </c>
      <c r="AN2670">
        <v>955.05700000000002</v>
      </c>
      <c r="AO2670">
        <v>760.673</v>
      </c>
      <c r="AP2670">
        <v>584.62400000000002</v>
      </c>
      <c r="AQ2670">
        <v>437.07900000000001</v>
      </c>
      <c r="AR2670">
        <v>318.90800000000002</v>
      </c>
      <c r="AS2670">
        <v>226.94399999999999</v>
      </c>
      <c r="AT2670">
        <v>157.39099999999999</v>
      </c>
      <c r="AU2670">
        <v>106.547</v>
      </c>
      <c r="AV2670">
        <v>70.6661</v>
      </c>
      <c r="AW2670">
        <v>46.024900000000002</v>
      </c>
      <c r="AX2670">
        <v>29.343299999999999</v>
      </c>
      <c r="AY2670">
        <v>18.145499999999998</v>
      </c>
      <c r="AZ2670">
        <v>10.7628</v>
      </c>
      <c r="BA2670">
        <v>6.0748100000000003</v>
      </c>
      <c r="BB2670">
        <v>3.25745</v>
      </c>
      <c r="BC2670">
        <v>1.6675899999999999</v>
      </c>
      <c r="BD2670">
        <v>0.82260299999999997</v>
      </c>
      <c r="BE2670">
        <v>0.69516800000000001</v>
      </c>
    </row>
    <row r="2671" spans="1:57" x14ac:dyDescent="0.3">
      <c r="A2671">
        <v>1</v>
      </c>
      <c r="B2671">
        <v>1</v>
      </c>
      <c r="C2671">
        <v>1</v>
      </c>
      <c r="D2671">
        <v>1</v>
      </c>
      <c r="E2671">
        <v>1</v>
      </c>
      <c r="F2671">
        <v>1</v>
      </c>
      <c r="G2671">
        <v>2010</v>
      </c>
      <c r="H2671">
        <v>1</v>
      </c>
      <c r="I2671">
        <v>2010</v>
      </c>
      <c r="J2671" t="s">
        <v>1258</v>
      </c>
      <c r="K2671" t="s">
        <v>574</v>
      </c>
      <c r="L2671">
        <v>4.3491299999999997</v>
      </c>
      <c r="M2671">
        <v>5.4980200000000004</v>
      </c>
      <c r="N2671">
        <v>17.521799999999999</v>
      </c>
      <c r="O2671">
        <v>43.369900000000001</v>
      </c>
      <c r="P2671">
        <v>72.362899999999996</v>
      </c>
      <c r="Q2671">
        <v>95.186899999999994</v>
      </c>
      <c r="R2671">
        <v>142.869</v>
      </c>
      <c r="S2671">
        <v>244.29400000000001</v>
      </c>
      <c r="T2671">
        <v>375.91300000000001</v>
      </c>
      <c r="U2671">
        <v>536.17999999999995</v>
      </c>
      <c r="V2671">
        <v>750.03599999999994</v>
      </c>
      <c r="W2671">
        <v>957.49</v>
      </c>
      <c r="X2671">
        <v>1098.0899999999999</v>
      </c>
      <c r="Y2671">
        <v>1213.33</v>
      </c>
      <c r="Z2671">
        <v>1333.98</v>
      </c>
      <c r="AA2671">
        <v>1464.48</v>
      </c>
      <c r="AB2671">
        <v>1649.66</v>
      </c>
      <c r="AC2671">
        <v>1916.46</v>
      </c>
      <c r="AD2671">
        <v>2227.6999999999998</v>
      </c>
      <c r="AE2671">
        <v>2507.7199999999998</v>
      </c>
      <c r="AF2671">
        <v>2675.77</v>
      </c>
      <c r="AG2671">
        <v>2676.19</v>
      </c>
      <c r="AH2671">
        <v>2501.13</v>
      </c>
      <c r="AI2671">
        <v>2200.83</v>
      </c>
      <c r="AJ2671">
        <v>1863.47</v>
      </c>
      <c r="AK2671">
        <v>1565.06</v>
      </c>
      <c r="AL2671">
        <v>1329.94</v>
      </c>
      <c r="AM2671">
        <v>1136.06</v>
      </c>
      <c r="AN2671">
        <v>952.827</v>
      </c>
      <c r="AO2671">
        <v>770.24</v>
      </c>
      <c r="AP2671">
        <v>597.74699999999996</v>
      </c>
      <c r="AQ2671">
        <v>447.863</v>
      </c>
      <c r="AR2671">
        <v>326.08</v>
      </c>
      <c r="AS2671">
        <v>231.33500000000001</v>
      </c>
      <c r="AT2671">
        <v>159.91800000000001</v>
      </c>
      <c r="AU2671">
        <v>107.753</v>
      </c>
      <c r="AV2671">
        <v>70.923299999999998</v>
      </c>
      <c r="AW2671">
        <v>45.727899999999998</v>
      </c>
      <c r="AX2671">
        <v>28.880400000000002</v>
      </c>
      <c r="AY2671">
        <v>17.773800000000001</v>
      </c>
      <c r="AZ2671">
        <v>10.5602</v>
      </c>
      <c r="BA2671">
        <v>6.0013500000000004</v>
      </c>
      <c r="BB2671">
        <v>3.2448100000000002</v>
      </c>
      <c r="BC2671">
        <v>1.6697200000000001</v>
      </c>
      <c r="BD2671">
        <v>0.82217399999999996</v>
      </c>
      <c r="BE2671">
        <v>0.67867100000000002</v>
      </c>
    </row>
    <row r="2672" spans="1:57" x14ac:dyDescent="0.3">
      <c r="A2672">
        <v>1</v>
      </c>
      <c r="B2672">
        <v>1</v>
      </c>
      <c r="C2672">
        <v>1</v>
      </c>
      <c r="D2672">
        <v>1</v>
      </c>
      <c r="E2672">
        <v>1</v>
      </c>
      <c r="F2672">
        <v>1</v>
      </c>
      <c r="G2672">
        <v>2010</v>
      </c>
      <c r="H2672">
        <v>1</v>
      </c>
      <c r="I2672">
        <v>2010.5</v>
      </c>
      <c r="J2672" t="s">
        <v>1259</v>
      </c>
      <c r="K2672" t="s">
        <v>574</v>
      </c>
      <c r="L2672">
        <v>1.2242599999999999</v>
      </c>
      <c r="M2672">
        <v>3.3456800000000002</v>
      </c>
      <c r="N2672">
        <v>8.3889700000000005</v>
      </c>
      <c r="O2672">
        <v>18.924399999999999</v>
      </c>
      <c r="P2672">
        <v>47.315100000000001</v>
      </c>
      <c r="Q2672">
        <v>99.310699999999997</v>
      </c>
      <c r="R2672">
        <v>151.84200000000001</v>
      </c>
      <c r="S2672">
        <v>197.797</v>
      </c>
      <c r="T2672">
        <v>282.71600000000001</v>
      </c>
      <c r="U2672">
        <v>426.78</v>
      </c>
      <c r="V2672">
        <v>606.27800000000002</v>
      </c>
      <c r="W2672">
        <v>826.73400000000004</v>
      </c>
      <c r="X2672">
        <v>1064.53</v>
      </c>
      <c r="Y2672">
        <v>1242.0999999999999</v>
      </c>
      <c r="Z2672">
        <v>1353.88</v>
      </c>
      <c r="AA2672">
        <v>1449.76</v>
      </c>
      <c r="AB2672">
        <v>1554.16</v>
      </c>
      <c r="AC2672">
        <v>1698.98</v>
      </c>
      <c r="AD2672">
        <v>1912.46</v>
      </c>
      <c r="AE2672">
        <v>2166.64</v>
      </c>
      <c r="AF2672">
        <v>2387.85</v>
      </c>
      <c r="AG2672">
        <v>2498.11</v>
      </c>
      <c r="AH2672">
        <v>2449.65</v>
      </c>
      <c r="AI2672">
        <v>2245.86</v>
      </c>
      <c r="AJ2672">
        <v>1942.32</v>
      </c>
      <c r="AK2672">
        <v>1619.61</v>
      </c>
      <c r="AL2672">
        <v>1338.76</v>
      </c>
      <c r="AM2672">
        <v>1114.5899999999999</v>
      </c>
      <c r="AN2672">
        <v>927.63599999999997</v>
      </c>
      <c r="AO2672">
        <v>755.92</v>
      </c>
      <c r="AP2672">
        <v>593.88900000000001</v>
      </c>
      <c r="AQ2672">
        <v>448.47899999999998</v>
      </c>
      <c r="AR2672">
        <v>327.065</v>
      </c>
      <c r="AS2672">
        <v>231.565</v>
      </c>
      <c r="AT2672">
        <v>159.56100000000001</v>
      </c>
      <c r="AU2672">
        <v>107.075</v>
      </c>
      <c r="AV2672">
        <v>70.059700000000007</v>
      </c>
      <c r="AW2672">
        <v>44.795200000000001</v>
      </c>
      <c r="AX2672">
        <v>28.029399999999999</v>
      </c>
      <c r="AY2672">
        <v>17.129000000000001</v>
      </c>
      <c r="AZ2672">
        <v>10.1578</v>
      </c>
      <c r="BA2672">
        <v>5.7949700000000002</v>
      </c>
      <c r="BB2672">
        <v>3.15727</v>
      </c>
      <c r="BC2672">
        <v>1.6375999999999999</v>
      </c>
      <c r="BD2672">
        <v>0.80999500000000002</v>
      </c>
      <c r="BE2672">
        <v>0.66314300000000004</v>
      </c>
    </row>
    <row r="2673" spans="1:57" x14ac:dyDescent="0.3">
      <c r="A2673">
        <v>1</v>
      </c>
      <c r="B2673">
        <v>1</v>
      </c>
      <c r="C2673">
        <v>1</v>
      </c>
      <c r="D2673">
        <v>1</v>
      </c>
      <c r="E2673">
        <v>1</v>
      </c>
      <c r="F2673">
        <v>1</v>
      </c>
      <c r="G2673">
        <v>2011</v>
      </c>
      <c r="H2673">
        <v>1</v>
      </c>
      <c r="I2673">
        <v>2011</v>
      </c>
      <c r="J2673" t="s">
        <v>1258</v>
      </c>
      <c r="K2673" t="s">
        <v>574</v>
      </c>
      <c r="L2673">
        <v>15.3292</v>
      </c>
      <c r="M2673">
        <v>9.7414100000000001</v>
      </c>
      <c r="N2673">
        <v>11.9682</v>
      </c>
      <c r="O2673">
        <v>15.378399999999999</v>
      </c>
      <c r="P2673">
        <v>23.418199999999999</v>
      </c>
      <c r="Q2673">
        <v>43.115000000000002</v>
      </c>
      <c r="R2673">
        <v>96.252399999999994</v>
      </c>
      <c r="S2673">
        <v>187.78200000000001</v>
      </c>
      <c r="T2673">
        <v>281.13400000000001</v>
      </c>
      <c r="U2673">
        <v>368.00799999999998</v>
      </c>
      <c r="V2673">
        <v>494.827</v>
      </c>
      <c r="W2673">
        <v>678.34799999999996</v>
      </c>
      <c r="X2673">
        <v>906.66600000000005</v>
      </c>
      <c r="Y2673">
        <v>1159.06</v>
      </c>
      <c r="Z2673">
        <v>1367.24</v>
      </c>
      <c r="AA2673">
        <v>1489.13</v>
      </c>
      <c r="AB2673">
        <v>1563.03</v>
      </c>
      <c r="AC2673">
        <v>1635.71</v>
      </c>
      <c r="AD2673">
        <v>1740.74</v>
      </c>
      <c r="AE2673">
        <v>1901.64</v>
      </c>
      <c r="AF2673">
        <v>2095.8000000000002</v>
      </c>
      <c r="AG2673">
        <v>2254.67</v>
      </c>
      <c r="AH2673">
        <v>2305.75</v>
      </c>
      <c r="AI2673">
        <v>2210.9499999999998</v>
      </c>
      <c r="AJ2673">
        <v>1984.11</v>
      </c>
      <c r="AK2673">
        <v>1683.5</v>
      </c>
      <c r="AL2673">
        <v>1380.3</v>
      </c>
      <c r="AM2673">
        <v>1121.19</v>
      </c>
      <c r="AN2673">
        <v>913.26499999999999</v>
      </c>
      <c r="AO2673">
        <v>739.73599999999999</v>
      </c>
      <c r="AP2673">
        <v>585.077</v>
      </c>
      <c r="AQ2673">
        <v>446.173</v>
      </c>
      <c r="AR2673">
        <v>327.33699999999999</v>
      </c>
      <c r="AS2673">
        <v>231.96700000000001</v>
      </c>
      <c r="AT2673">
        <v>159.48099999999999</v>
      </c>
      <c r="AU2673">
        <v>106.631</v>
      </c>
      <c r="AV2673">
        <v>69.424099999999996</v>
      </c>
      <c r="AW2673">
        <v>44.086500000000001</v>
      </c>
      <c r="AX2673">
        <v>27.3552</v>
      </c>
      <c r="AY2673">
        <v>16.584499999999998</v>
      </c>
      <c r="AZ2673">
        <v>9.7885799999999996</v>
      </c>
      <c r="BA2673">
        <v>5.5857000000000001</v>
      </c>
      <c r="BB2673">
        <v>3.05782</v>
      </c>
      <c r="BC2673">
        <v>1.5969599999999999</v>
      </c>
      <c r="BD2673">
        <v>0.79430400000000001</v>
      </c>
      <c r="BE2673">
        <v>0.64748499999999998</v>
      </c>
    </row>
    <row r="2674" spans="1:57" x14ac:dyDescent="0.3">
      <c r="A2674">
        <v>1</v>
      </c>
      <c r="B2674">
        <v>1</v>
      </c>
      <c r="C2674">
        <v>1</v>
      </c>
      <c r="D2674">
        <v>1</v>
      </c>
      <c r="E2674">
        <v>1</v>
      </c>
      <c r="F2674">
        <v>1</v>
      </c>
      <c r="G2674">
        <v>2011</v>
      </c>
      <c r="H2674">
        <v>1</v>
      </c>
      <c r="I2674">
        <v>2011.5</v>
      </c>
      <c r="J2674" t="s">
        <v>1259</v>
      </c>
      <c r="K2674" t="s">
        <v>574</v>
      </c>
      <c r="L2674">
        <v>4.6915699999999996</v>
      </c>
      <c r="M2674">
        <v>12.3306</v>
      </c>
      <c r="N2674">
        <v>25.9253</v>
      </c>
      <c r="O2674">
        <v>32.386400000000002</v>
      </c>
      <c r="P2674">
        <v>31.2012</v>
      </c>
      <c r="Q2674">
        <v>35.797899999999998</v>
      </c>
      <c r="R2674">
        <v>54.673000000000002</v>
      </c>
      <c r="S2674">
        <v>101.29300000000001</v>
      </c>
      <c r="T2674">
        <v>196.03700000000001</v>
      </c>
      <c r="U2674">
        <v>320.178</v>
      </c>
      <c r="V2674">
        <v>434.34</v>
      </c>
      <c r="W2674">
        <v>559.202</v>
      </c>
      <c r="X2674">
        <v>738.64599999999996</v>
      </c>
      <c r="Y2674">
        <v>970.90099999999995</v>
      </c>
      <c r="Z2674">
        <v>1226.72</v>
      </c>
      <c r="AA2674">
        <v>1447.33</v>
      </c>
      <c r="AB2674">
        <v>1577.37</v>
      </c>
      <c r="AC2674">
        <v>1633.76</v>
      </c>
      <c r="AD2674">
        <v>1673.01</v>
      </c>
      <c r="AE2674">
        <v>1738.55</v>
      </c>
      <c r="AF2674">
        <v>1850.72</v>
      </c>
      <c r="AG2674">
        <v>1988.15</v>
      </c>
      <c r="AH2674">
        <v>2088.73</v>
      </c>
      <c r="AI2674">
        <v>2088.12</v>
      </c>
      <c r="AJ2674">
        <v>1958.4</v>
      </c>
      <c r="AK2674">
        <v>1721.35</v>
      </c>
      <c r="AL2674">
        <v>1434.23</v>
      </c>
      <c r="AM2674">
        <v>1157.25</v>
      </c>
      <c r="AN2674">
        <v>924.13</v>
      </c>
      <c r="AO2674">
        <v>736.51099999999997</v>
      </c>
      <c r="AP2674">
        <v>580.53200000000004</v>
      </c>
      <c r="AQ2674">
        <v>445.49599999999998</v>
      </c>
      <c r="AR2674">
        <v>329.50200000000001</v>
      </c>
      <c r="AS2674">
        <v>234.584</v>
      </c>
      <c r="AT2674">
        <v>161.33099999999999</v>
      </c>
      <c r="AU2674">
        <v>107.596</v>
      </c>
      <c r="AV2674">
        <v>69.760800000000003</v>
      </c>
      <c r="AW2674">
        <v>44.048699999999997</v>
      </c>
      <c r="AX2674">
        <v>27.1342</v>
      </c>
      <c r="AY2674">
        <v>16.322399999999998</v>
      </c>
      <c r="AZ2674">
        <v>9.5740499999999997</v>
      </c>
      <c r="BA2674">
        <v>5.4496900000000004</v>
      </c>
      <c r="BB2674">
        <v>2.98929</v>
      </c>
      <c r="BC2674">
        <v>1.56942</v>
      </c>
      <c r="BD2674">
        <v>0.78524400000000005</v>
      </c>
      <c r="BE2674">
        <v>0.64023099999999999</v>
      </c>
    </row>
    <row r="2675" spans="1:57" x14ac:dyDescent="0.3">
      <c r="A2675">
        <v>1</v>
      </c>
      <c r="B2675">
        <v>1</v>
      </c>
      <c r="C2675">
        <v>1</v>
      </c>
      <c r="D2675">
        <v>1</v>
      </c>
      <c r="E2675">
        <v>1</v>
      </c>
      <c r="F2675">
        <v>1</v>
      </c>
      <c r="G2675">
        <v>2012</v>
      </c>
      <c r="H2675">
        <v>1</v>
      </c>
      <c r="I2675">
        <v>2012</v>
      </c>
      <c r="J2675" t="s">
        <v>1258</v>
      </c>
      <c r="K2675" t="s">
        <v>574</v>
      </c>
      <c r="L2675">
        <v>7.1322799999999997</v>
      </c>
      <c r="M2675">
        <v>7.1511100000000001</v>
      </c>
      <c r="N2675">
        <v>19.063600000000001</v>
      </c>
      <c r="O2675">
        <v>43.908900000000003</v>
      </c>
      <c r="P2675">
        <v>68.422399999999996</v>
      </c>
      <c r="Q2675">
        <v>70.857600000000005</v>
      </c>
      <c r="R2675">
        <v>61.565800000000003</v>
      </c>
      <c r="S2675">
        <v>71.2303</v>
      </c>
      <c r="T2675">
        <v>115.774</v>
      </c>
      <c r="U2675">
        <v>207.411</v>
      </c>
      <c r="V2675">
        <v>345.28</v>
      </c>
      <c r="W2675">
        <v>491.14499999999998</v>
      </c>
      <c r="X2675">
        <v>630.47799999999995</v>
      </c>
      <c r="Y2675">
        <v>804.322</v>
      </c>
      <c r="Z2675">
        <v>1033.6199999999999</v>
      </c>
      <c r="AA2675">
        <v>1289.28</v>
      </c>
      <c r="AB2675">
        <v>1512.23</v>
      </c>
      <c r="AC2675">
        <v>1644.29</v>
      </c>
      <c r="AD2675">
        <v>1686.51</v>
      </c>
      <c r="AE2675">
        <v>1694.56</v>
      </c>
      <c r="AF2675">
        <v>1720.98</v>
      </c>
      <c r="AG2675">
        <v>1786.37</v>
      </c>
      <c r="AH2675">
        <v>1869.1</v>
      </c>
      <c r="AI2675">
        <v>1913.24</v>
      </c>
      <c r="AJ2675">
        <v>1864.75</v>
      </c>
      <c r="AK2675">
        <v>1706.54</v>
      </c>
      <c r="AL2675">
        <v>1466.44</v>
      </c>
      <c r="AM2675">
        <v>1197.99</v>
      </c>
      <c r="AN2675">
        <v>949.63900000000001</v>
      </c>
      <c r="AO2675">
        <v>744.00300000000004</v>
      </c>
      <c r="AP2675">
        <v>579.00599999999997</v>
      </c>
      <c r="AQ2675">
        <v>443.43299999999999</v>
      </c>
      <c r="AR2675">
        <v>329.762</v>
      </c>
      <c r="AS2675">
        <v>236.27199999999999</v>
      </c>
      <c r="AT2675">
        <v>163.02000000000001</v>
      </c>
      <c r="AU2675">
        <v>108.67400000000001</v>
      </c>
      <c r="AV2675">
        <v>70.246600000000001</v>
      </c>
      <c r="AW2675">
        <v>44.144100000000002</v>
      </c>
      <c r="AX2675">
        <v>27.023199999999999</v>
      </c>
      <c r="AY2675">
        <v>16.138200000000001</v>
      </c>
      <c r="AZ2675">
        <v>9.4014699999999998</v>
      </c>
      <c r="BA2675">
        <v>5.32782</v>
      </c>
      <c r="BB2675">
        <v>2.92076</v>
      </c>
      <c r="BC2675">
        <v>1.5383800000000001</v>
      </c>
      <c r="BD2675">
        <v>0.77385899999999996</v>
      </c>
      <c r="BE2675">
        <v>0.63344599999999995</v>
      </c>
    </row>
    <row r="2676" spans="1:57" x14ac:dyDescent="0.3">
      <c r="A2676">
        <v>1</v>
      </c>
      <c r="B2676">
        <v>1</v>
      </c>
      <c r="C2676">
        <v>1</v>
      </c>
      <c r="D2676">
        <v>1</v>
      </c>
      <c r="E2676">
        <v>1</v>
      </c>
      <c r="F2676">
        <v>1</v>
      </c>
      <c r="G2676">
        <v>2012</v>
      </c>
      <c r="H2676">
        <v>1</v>
      </c>
      <c r="I2676">
        <v>2012.5</v>
      </c>
      <c r="J2676" t="s">
        <v>1259</v>
      </c>
      <c r="K2676" t="s">
        <v>574</v>
      </c>
      <c r="L2676">
        <v>2.0805099999999999</v>
      </c>
      <c r="M2676">
        <v>5.5907799999999996</v>
      </c>
      <c r="N2676">
        <v>13.052</v>
      </c>
      <c r="O2676">
        <v>24.374600000000001</v>
      </c>
      <c r="P2676">
        <v>51.005499999999998</v>
      </c>
      <c r="Q2676">
        <v>98.593699999999998</v>
      </c>
      <c r="R2676">
        <v>135.374</v>
      </c>
      <c r="S2676">
        <v>130.65899999999999</v>
      </c>
      <c r="T2676">
        <v>113.328</v>
      </c>
      <c r="U2676">
        <v>133.21700000000001</v>
      </c>
      <c r="V2676">
        <v>212.98599999999999</v>
      </c>
      <c r="W2676">
        <v>353.36599999999999</v>
      </c>
      <c r="X2676">
        <v>522.774</v>
      </c>
      <c r="Y2676">
        <v>684.28399999999999</v>
      </c>
      <c r="Z2676">
        <v>855.13900000000001</v>
      </c>
      <c r="AA2676">
        <v>1068.56</v>
      </c>
      <c r="AB2676">
        <v>1308.45</v>
      </c>
      <c r="AC2676">
        <v>1517.32</v>
      </c>
      <c r="AD2676">
        <v>1638.25</v>
      </c>
      <c r="AE2676">
        <v>1664.73</v>
      </c>
      <c r="AF2676">
        <v>1646.55</v>
      </c>
      <c r="AG2676">
        <v>1639.09</v>
      </c>
      <c r="AH2676">
        <v>1663.47</v>
      </c>
      <c r="AI2676">
        <v>1698.13</v>
      </c>
      <c r="AJ2676">
        <v>1694.03</v>
      </c>
      <c r="AK2676">
        <v>1608.96</v>
      </c>
      <c r="AL2676">
        <v>1436.19</v>
      </c>
      <c r="AM2676">
        <v>1206.4000000000001</v>
      </c>
      <c r="AN2676">
        <v>966.19500000000005</v>
      </c>
      <c r="AO2676">
        <v>751.98800000000006</v>
      </c>
      <c r="AP2676">
        <v>577.31200000000001</v>
      </c>
      <c r="AQ2676">
        <v>438.12299999999999</v>
      </c>
      <c r="AR2676">
        <v>325.67</v>
      </c>
      <c r="AS2676">
        <v>234.49799999999999</v>
      </c>
      <c r="AT2676">
        <v>162.62100000000001</v>
      </c>
      <c r="AU2676">
        <v>108.64400000000001</v>
      </c>
      <c r="AV2676">
        <v>70.149500000000003</v>
      </c>
      <c r="AW2676">
        <v>43.927700000000002</v>
      </c>
      <c r="AX2676">
        <v>26.7498</v>
      </c>
      <c r="AY2676">
        <v>15.871600000000001</v>
      </c>
      <c r="AZ2676">
        <v>9.1835100000000001</v>
      </c>
      <c r="BA2676">
        <v>5.1756500000000001</v>
      </c>
      <c r="BB2676">
        <v>2.83005</v>
      </c>
      <c r="BC2676">
        <v>1.4923599999999999</v>
      </c>
      <c r="BD2676">
        <v>0.75398100000000001</v>
      </c>
      <c r="BE2676">
        <v>0.62190999999999996</v>
      </c>
    </row>
    <row r="2677" spans="1:57" x14ac:dyDescent="0.3">
      <c r="A2677">
        <v>1</v>
      </c>
      <c r="B2677">
        <v>1</v>
      </c>
      <c r="C2677">
        <v>1</v>
      </c>
      <c r="D2677">
        <v>1</v>
      </c>
      <c r="E2677">
        <v>1</v>
      </c>
      <c r="F2677">
        <v>1</v>
      </c>
      <c r="G2677">
        <v>2013</v>
      </c>
      <c r="H2677">
        <v>1</v>
      </c>
      <c r="I2677">
        <v>2013</v>
      </c>
      <c r="J2677" t="s">
        <v>1258</v>
      </c>
      <c r="K2677" t="s">
        <v>574</v>
      </c>
      <c r="L2677">
        <v>19.5016</v>
      </c>
      <c r="M2677">
        <v>12.726000000000001</v>
      </c>
      <c r="N2677">
        <v>16.934699999999999</v>
      </c>
      <c r="O2677">
        <v>24.1065</v>
      </c>
      <c r="P2677">
        <v>35.913200000000003</v>
      </c>
      <c r="Q2677">
        <v>54.833500000000001</v>
      </c>
      <c r="R2677">
        <v>101.85</v>
      </c>
      <c r="S2677">
        <v>178.934</v>
      </c>
      <c r="T2677">
        <v>229.28899999999999</v>
      </c>
      <c r="U2677">
        <v>215.84700000000001</v>
      </c>
      <c r="V2677">
        <v>193.39699999999999</v>
      </c>
      <c r="W2677">
        <v>235.29900000000001</v>
      </c>
      <c r="X2677">
        <v>361.85500000000002</v>
      </c>
      <c r="Y2677">
        <v>542.39</v>
      </c>
      <c r="Z2677">
        <v>726.69100000000003</v>
      </c>
      <c r="AA2677">
        <v>904.45899999999995</v>
      </c>
      <c r="AB2677">
        <v>1104</v>
      </c>
      <c r="AC2677">
        <v>1323.02</v>
      </c>
      <c r="AD2677">
        <v>1511.03</v>
      </c>
      <c r="AE2677">
        <v>1613.49</v>
      </c>
      <c r="AF2677">
        <v>1621.61</v>
      </c>
      <c r="AG2677">
        <v>1580.05</v>
      </c>
      <c r="AH2677">
        <v>1542.85</v>
      </c>
      <c r="AI2677">
        <v>1530.67</v>
      </c>
      <c r="AJ2677">
        <v>1522.88</v>
      </c>
      <c r="AK2677">
        <v>1477.74</v>
      </c>
      <c r="AL2677">
        <v>1364.72</v>
      </c>
      <c r="AM2677">
        <v>1185.93</v>
      </c>
      <c r="AN2677">
        <v>972.30899999999997</v>
      </c>
      <c r="AO2677">
        <v>762.23400000000004</v>
      </c>
      <c r="AP2677">
        <v>581.28200000000004</v>
      </c>
      <c r="AQ2677">
        <v>436.23</v>
      </c>
      <c r="AR2677">
        <v>322.125</v>
      </c>
      <c r="AS2677">
        <v>232.035</v>
      </c>
      <c r="AT2677">
        <v>161.59100000000001</v>
      </c>
      <c r="AU2677">
        <v>108.363</v>
      </c>
      <c r="AV2677">
        <v>70.041600000000003</v>
      </c>
      <c r="AW2677">
        <v>43.778300000000002</v>
      </c>
      <c r="AX2677">
        <v>26.5502</v>
      </c>
      <c r="AY2677">
        <v>15.6655</v>
      </c>
      <c r="AZ2677">
        <v>9.0078099999999992</v>
      </c>
      <c r="BA2677">
        <v>5.0479900000000004</v>
      </c>
      <c r="BB2677">
        <v>2.7507799999999998</v>
      </c>
      <c r="BC2677">
        <v>1.4507099999999999</v>
      </c>
      <c r="BD2677">
        <v>0.73585599999999995</v>
      </c>
      <c r="BE2677">
        <v>0.61427699999999996</v>
      </c>
    </row>
    <row r="2678" spans="1:57" x14ac:dyDescent="0.3">
      <c r="A2678">
        <v>1</v>
      </c>
      <c r="B2678">
        <v>1</v>
      </c>
      <c r="C2678">
        <v>1</v>
      </c>
      <c r="D2678">
        <v>1</v>
      </c>
      <c r="E2678">
        <v>1</v>
      </c>
      <c r="F2678">
        <v>1</v>
      </c>
      <c r="G2678">
        <v>2013</v>
      </c>
      <c r="H2678">
        <v>1</v>
      </c>
      <c r="I2678">
        <v>2013.5</v>
      </c>
      <c r="J2678" t="s">
        <v>1259</v>
      </c>
      <c r="K2678" t="s">
        <v>574</v>
      </c>
      <c r="L2678">
        <v>5.9555199999999999</v>
      </c>
      <c r="M2678">
        <v>15.668100000000001</v>
      </c>
      <c r="N2678">
        <v>33.107199999999999</v>
      </c>
      <c r="O2678">
        <v>42.379100000000001</v>
      </c>
      <c r="P2678">
        <v>44.2502</v>
      </c>
      <c r="Q2678">
        <v>55.1785</v>
      </c>
      <c r="R2678">
        <v>78.8245</v>
      </c>
      <c r="S2678">
        <v>120.67700000000001</v>
      </c>
      <c r="T2678">
        <v>198.69200000000001</v>
      </c>
      <c r="U2678">
        <v>282.964</v>
      </c>
      <c r="V2678">
        <v>303.99799999999999</v>
      </c>
      <c r="W2678">
        <v>270.42599999999999</v>
      </c>
      <c r="X2678">
        <v>272.69499999999999</v>
      </c>
      <c r="Y2678">
        <v>368.94200000000001</v>
      </c>
      <c r="Z2678">
        <v>541.71400000000006</v>
      </c>
      <c r="AA2678">
        <v>734.83699999999999</v>
      </c>
      <c r="AB2678">
        <v>915.70799999999997</v>
      </c>
      <c r="AC2678">
        <v>1097.1400000000001</v>
      </c>
      <c r="AD2678">
        <v>1284.23</v>
      </c>
      <c r="AE2678">
        <v>1439.15</v>
      </c>
      <c r="AF2678">
        <v>1514.98</v>
      </c>
      <c r="AG2678">
        <v>1504.1</v>
      </c>
      <c r="AH2678">
        <v>1445.87</v>
      </c>
      <c r="AI2678">
        <v>1388.31</v>
      </c>
      <c r="AJ2678">
        <v>1348.97</v>
      </c>
      <c r="AK2678">
        <v>1309.05</v>
      </c>
      <c r="AL2678">
        <v>1235.3499999999999</v>
      </c>
      <c r="AM2678">
        <v>1108.6199999999999</v>
      </c>
      <c r="AN2678">
        <v>937.30499999999995</v>
      </c>
      <c r="AO2678">
        <v>749.63800000000003</v>
      </c>
      <c r="AP2678">
        <v>574.70899999999995</v>
      </c>
      <c r="AQ2678">
        <v>428.74099999999999</v>
      </c>
      <c r="AR2678">
        <v>313.875</v>
      </c>
      <c r="AS2678">
        <v>225.10599999999999</v>
      </c>
      <c r="AT2678">
        <v>156.929</v>
      </c>
      <c r="AU2678">
        <v>105.608</v>
      </c>
      <c r="AV2678">
        <v>68.439899999999994</v>
      </c>
      <c r="AW2678">
        <v>42.778500000000001</v>
      </c>
      <c r="AX2678">
        <v>25.875900000000001</v>
      </c>
      <c r="AY2678">
        <v>15.196999999999999</v>
      </c>
      <c r="AZ2678">
        <v>8.6871399999999994</v>
      </c>
      <c r="BA2678">
        <v>4.8385499999999997</v>
      </c>
      <c r="BB2678">
        <v>2.6234000000000002</v>
      </c>
      <c r="BC2678">
        <v>1.3799600000000001</v>
      </c>
      <c r="BD2678">
        <v>0.70042199999999999</v>
      </c>
      <c r="BE2678">
        <v>0.58899199999999996</v>
      </c>
    </row>
    <row r="2679" spans="1:57" x14ac:dyDescent="0.3">
      <c r="A2679">
        <v>1</v>
      </c>
      <c r="B2679">
        <v>1</v>
      </c>
      <c r="C2679">
        <v>1</v>
      </c>
      <c r="D2679">
        <v>1</v>
      </c>
      <c r="E2679">
        <v>1</v>
      </c>
      <c r="F2679">
        <v>1</v>
      </c>
      <c r="G2679">
        <v>2014</v>
      </c>
      <c r="H2679">
        <v>1</v>
      </c>
      <c r="I2679">
        <v>2014</v>
      </c>
      <c r="J2679" t="s">
        <v>1258</v>
      </c>
      <c r="K2679" t="s">
        <v>574</v>
      </c>
      <c r="L2679">
        <v>22.184200000000001</v>
      </c>
      <c r="M2679">
        <v>16.758199999999999</v>
      </c>
      <c r="N2679">
        <v>31.006399999999999</v>
      </c>
      <c r="O2679">
        <v>59.155799999999999</v>
      </c>
      <c r="P2679">
        <v>88.377799999999993</v>
      </c>
      <c r="Q2679">
        <v>93.009500000000003</v>
      </c>
      <c r="R2679">
        <v>87.111900000000006</v>
      </c>
      <c r="S2679">
        <v>105.73099999999999</v>
      </c>
      <c r="T2679">
        <v>154.53200000000001</v>
      </c>
      <c r="U2679">
        <v>231.68600000000001</v>
      </c>
      <c r="V2679">
        <v>327.54300000000001</v>
      </c>
      <c r="W2679">
        <v>383.06200000000001</v>
      </c>
      <c r="X2679">
        <v>362.32</v>
      </c>
      <c r="Y2679">
        <v>334.88900000000001</v>
      </c>
      <c r="Z2679">
        <v>391.85</v>
      </c>
      <c r="AA2679">
        <v>543.91300000000001</v>
      </c>
      <c r="AB2679">
        <v>735.86500000000001</v>
      </c>
      <c r="AC2679">
        <v>918.03899999999999</v>
      </c>
      <c r="AD2679">
        <v>1085.04</v>
      </c>
      <c r="AE2679">
        <v>1241.42</v>
      </c>
      <c r="AF2679">
        <v>1361.16</v>
      </c>
      <c r="AG2679">
        <v>1407.72</v>
      </c>
      <c r="AH2679">
        <v>1377.07</v>
      </c>
      <c r="AI2679">
        <v>1304.55</v>
      </c>
      <c r="AJ2679">
        <v>1231.21</v>
      </c>
      <c r="AK2679">
        <v>1170.6300000000001</v>
      </c>
      <c r="AL2679">
        <v>1106.3</v>
      </c>
      <c r="AM2679">
        <v>1013.46</v>
      </c>
      <c r="AN2679">
        <v>882.23500000000001</v>
      </c>
      <c r="AO2679">
        <v>724.64400000000001</v>
      </c>
      <c r="AP2679">
        <v>564.56200000000001</v>
      </c>
      <c r="AQ2679">
        <v>422.52800000000002</v>
      </c>
      <c r="AR2679">
        <v>307.64400000000001</v>
      </c>
      <c r="AS2679">
        <v>219.172</v>
      </c>
      <c r="AT2679">
        <v>152.36699999999999</v>
      </c>
      <c r="AU2679">
        <v>102.67400000000001</v>
      </c>
      <c r="AV2679">
        <v>66.723500000000001</v>
      </c>
      <c r="AW2679">
        <v>41.770099999999999</v>
      </c>
      <c r="AX2679">
        <v>25.2425</v>
      </c>
      <c r="AY2679">
        <v>14.775</v>
      </c>
      <c r="AZ2679">
        <v>8.4017499999999998</v>
      </c>
      <c r="BA2679">
        <v>4.6501799999999998</v>
      </c>
      <c r="BB2679">
        <v>2.5052500000000002</v>
      </c>
      <c r="BC2679">
        <v>1.3108200000000001</v>
      </c>
      <c r="BD2679">
        <v>0.66307700000000003</v>
      </c>
      <c r="BE2679">
        <v>0.55669500000000005</v>
      </c>
    </row>
    <row r="2680" spans="1:57" x14ac:dyDescent="0.3">
      <c r="A2680">
        <v>1</v>
      </c>
      <c r="B2680">
        <v>1</v>
      </c>
      <c r="C2680">
        <v>1</v>
      </c>
      <c r="D2680">
        <v>1</v>
      </c>
      <c r="E2680">
        <v>1</v>
      </c>
      <c r="F2680">
        <v>1</v>
      </c>
      <c r="G2680">
        <v>2014</v>
      </c>
      <c r="H2680">
        <v>1</v>
      </c>
      <c r="I2680">
        <v>2014.5</v>
      </c>
      <c r="J2680" t="s">
        <v>1259</v>
      </c>
      <c r="K2680" t="s">
        <v>574</v>
      </c>
      <c r="L2680">
        <v>6.6855200000000004</v>
      </c>
      <c r="M2680">
        <v>17.695900000000002</v>
      </c>
      <c r="N2680">
        <v>38.524500000000003</v>
      </c>
      <c r="O2680">
        <v>56.314799999999998</v>
      </c>
      <c r="P2680">
        <v>81.986800000000002</v>
      </c>
      <c r="Q2680">
        <v>132.56700000000001</v>
      </c>
      <c r="R2680">
        <v>175.744</v>
      </c>
      <c r="S2680">
        <v>173.77500000000001</v>
      </c>
      <c r="T2680">
        <v>160.346</v>
      </c>
      <c r="U2680">
        <v>185.852</v>
      </c>
      <c r="V2680">
        <v>256.75200000000001</v>
      </c>
      <c r="W2680">
        <v>357.43</v>
      </c>
      <c r="X2680">
        <v>439.47199999999998</v>
      </c>
      <c r="Y2680">
        <v>445.27699999999999</v>
      </c>
      <c r="Z2680">
        <v>406.72300000000001</v>
      </c>
      <c r="AA2680">
        <v>424.245</v>
      </c>
      <c r="AB2680">
        <v>542.45000000000005</v>
      </c>
      <c r="AC2680">
        <v>719.49699999999996</v>
      </c>
      <c r="AD2680">
        <v>896.34299999999996</v>
      </c>
      <c r="AE2680">
        <v>1051.0899999999999</v>
      </c>
      <c r="AF2680">
        <v>1182.5</v>
      </c>
      <c r="AG2680">
        <v>1272.8</v>
      </c>
      <c r="AH2680">
        <v>1296.3599999999999</v>
      </c>
      <c r="AI2680">
        <v>1253.54</v>
      </c>
      <c r="AJ2680">
        <v>1175.6500000000001</v>
      </c>
      <c r="AK2680">
        <v>1096.03</v>
      </c>
      <c r="AL2680">
        <v>1023.62</v>
      </c>
      <c r="AM2680">
        <v>944.15899999999999</v>
      </c>
      <c r="AN2680">
        <v>840.49300000000005</v>
      </c>
      <c r="AO2680">
        <v>710.08</v>
      </c>
      <c r="AP2680">
        <v>566.755</v>
      </c>
      <c r="AQ2680">
        <v>430.07900000000001</v>
      </c>
      <c r="AR2680">
        <v>313.97699999999998</v>
      </c>
      <c r="AS2680">
        <v>222.79900000000001</v>
      </c>
      <c r="AT2680">
        <v>154.21899999999999</v>
      </c>
      <c r="AU2680">
        <v>103.806</v>
      </c>
      <c r="AV2680">
        <v>67.576899999999995</v>
      </c>
      <c r="AW2680">
        <v>42.402099999999997</v>
      </c>
      <c r="AX2680">
        <v>25.645199999999999</v>
      </c>
      <c r="AY2680">
        <v>14.988300000000001</v>
      </c>
      <c r="AZ2680">
        <v>8.4927399999999995</v>
      </c>
      <c r="BA2680">
        <v>4.6778399999999998</v>
      </c>
      <c r="BB2680">
        <v>2.50752</v>
      </c>
      <c r="BC2680">
        <v>1.3068599999999999</v>
      </c>
      <c r="BD2680">
        <v>0.66002899999999998</v>
      </c>
      <c r="BE2680">
        <v>0.55740900000000004</v>
      </c>
    </row>
    <row r="2681" spans="1:57" x14ac:dyDescent="0.3">
      <c r="A2681">
        <v>1</v>
      </c>
      <c r="B2681">
        <v>1</v>
      </c>
      <c r="C2681">
        <v>1</v>
      </c>
      <c r="D2681">
        <v>1</v>
      </c>
      <c r="E2681">
        <v>1</v>
      </c>
      <c r="F2681">
        <v>1</v>
      </c>
      <c r="G2681">
        <v>2015</v>
      </c>
      <c r="H2681">
        <v>1</v>
      </c>
      <c r="I2681">
        <v>2015</v>
      </c>
      <c r="J2681" t="s">
        <v>1258</v>
      </c>
      <c r="K2681" t="s">
        <v>574</v>
      </c>
      <c r="L2681">
        <v>4.7983200000000004</v>
      </c>
      <c r="M2681">
        <v>7.0488400000000002</v>
      </c>
      <c r="N2681">
        <v>24.3979</v>
      </c>
      <c r="O2681">
        <v>61.658799999999999</v>
      </c>
      <c r="P2681">
        <v>101.532</v>
      </c>
      <c r="Q2681">
        <v>124.336</v>
      </c>
      <c r="R2681">
        <v>161.85499999999999</v>
      </c>
      <c r="S2681">
        <v>240.554</v>
      </c>
      <c r="T2681">
        <v>300.00799999999998</v>
      </c>
      <c r="U2681">
        <v>289.947</v>
      </c>
      <c r="V2681">
        <v>266.95699999999999</v>
      </c>
      <c r="W2681">
        <v>299.649</v>
      </c>
      <c r="X2681">
        <v>388.916</v>
      </c>
      <c r="Y2681">
        <v>483.51600000000002</v>
      </c>
      <c r="Z2681">
        <v>514.81600000000003</v>
      </c>
      <c r="AA2681">
        <v>480.72</v>
      </c>
      <c r="AB2681">
        <v>469.721</v>
      </c>
      <c r="AC2681">
        <v>551.38800000000003</v>
      </c>
      <c r="AD2681">
        <v>704.923</v>
      </c>
      <c r="AE2681">
        <v>869.452</v>
      </c>
      <c r="AF2681">
        <v>1009.85</v>
      </c>
      <c r="AG2681">
        <v>1117.32</v>
      </c>
      <c r="AH2681">
        <v>1179.3</v>
      </c>
      <c r="AI2681">
        <v>1180.46</v>
      </c>
      <c r="AJ2681">
        <v>1126.1099999999999</v>
      </c>
      <c r="AK2681">
        <v>1043.93</v>
      </c>
      <c r="AL2681">
        <v>959.80899999999997</v>
      </c>
      <c r="AM2681">
        <v>878.77800000000002</v>
      </c>
      <c r="AN2681">
        <v>789.45500000000004</v>
      </c>
      <c r="AO2681">
        <v>681.65800000000002</v>
      </c>
      <c r="AP2681">
        <v>558.08500000000004</v>
      </c>
      <c r="AQ2681">
        <v>432.30399999999997</v>
      </c>
      <c r="AR2681">
        <v>319.06400000000002</v>
      </c>
      <c r="AS2681">
        <v>226.774</v>
      </c>
      <c r="AT2681">
        <v>156.47499999999999</v>
      </c>
      <c r="AU2681">
        <v>105.01900000000001</v>
      </c>
      <c r="AV2681">
        <v>68.348600000000005</v>
      </c>
      <c r="AW2681">
        <v>42.956400000000002</v>
      </c>
      <c r="AX2681">
        <v>26.020499999999998</v>
      </c>
      <c r="AY2681">
        <v>15.2056</v>
      </c>
      <c r="AZ2681">
        <v>8.5956399999999995</v>
      </c>
      <c r="BA2681">
        <v>4.7145200000000003</v>
      </c>
      <c r="BB2681">
        <v>2.5137800000000001</v>
      </c>
      <c r="BC2681">
        <v>1.30314</v>
      </c>
      <c r="BD2681">
        <v>0.65535699999999997</v>
      </c>
      <c r="BE2681">
        <v>0.55273300000000003</v>
      </c>
    </row>
    <row r="2682" spans="1:57" x14ac:dyDescent="0.3">
      <c r="A2682">
        <v>1</v>
      </c>
      <c r="B2682">
        <v>1</v>
      </c>
      <c r="C2682">
        <v>1</v>
      </c>
      <c r="D2682">
        <v>1</v>
      </c>
      <c r="E2682">
        <v>1</v>
      </c>
      <c r="F2682">
        <v>1</v>
      </c>
      <c r="G2682">
        <v>2015</v>
      </c>
      <c r="H2682">
        <v>1</v>
      </c>
      <c r="I2682">
        <v>2015.5</v>
      </c>
      <c r="J2682" t="s">
        <v>1259</v>
      </c>
      <c r="K2682" t="s">
        <v>574</v>
      </c>
      <c r="L2682">
        <v>1.3123</v>
      </c>
      <c r="M2682">
        <v>3.6366299999999998</v>
      </c>
      <c r="N2682">
        <v>9.6304800000000004</v>
      </c>
      <c r="O2682">
        <v>24.395199999999999</v>
      </c>
      <c r="P2682">
        <v>65.991299999999995</v>
      </c>
      <c r="Q2682">
        <v>140.59299999999999</v>
      </c>
      <c r="R2682">
        <v>209.35599999999999</v>
      </c>
      <c r="S2682">
        <v>249.10300000000001</v>
      </c>
      <c r="T2682">
        <v>305.87700000000001</v>
      </c>
      <c r="U2682">
        <v>383.52300000000002</v>
      </c>
      <c r="V2682">
        <v>405.78100000000001</v>
      </c>
      <c r="W2682">
        <v>369.08199999999999</v>
      </c>
      <c r="X2682">
        <v>360.661</v>
      </c>
      <c r="Y2682">
        <v>423.16199999999998</v>
      </c>
      <c r="Z2682">
        <v>515.24400000000003</v>
      </c>
      <c r="AA2682">
        <v>562.41600000000005</v>
      </c>
      <c r="AB2682">
        <v>538.72400000000005</v>
      </c>
      <c r="AC2682">
        <v>510.77100000000002</v>
      </c>
      <c r="AD2682">
        <v>557.86099999999999</v>
      </c>
      <c r="AE2682">
        <v>681.173</v>
      </c>
      <c r="AF2682">
        <v>826.43100000000004</v>
      </c>
      <c r="AG2682">
        <v>950.69399999999996</v>
      </c>
      <c r="AH2682">
        <v>1037.79</v>
      </c>
      <c r="AI2682">
        <v>1077.51</v>
      </c>
      <c r="AJ2682">
        <v>1062.5</v>
      </c>
      <c r="AK2682">
        <v>1001.92</v>
      </c>
      <c r="AL2682">
        <v>919.51900000000001</v>
      </c>
      <c r="AM2682">
        <v>834.36300000000006</v>
      </c>
      <c r="AN2682">
        <v>748.69100000000003</v>
      </c>
      <c r="AO2682">
        <v>654.53099999999995</v>
      </c>
      <c r="AP2682">
        <v>547.68799999999999</v>
      </c>
      <c r="AQ2682">
        <v>434.19900000000001</v>
      </c>
      <c r="AR2682">
        <v>326.14699999999999</v>
      </c>
      <c r="AS2682">
        <v>233.839</v>
      </c>
      <c r="AT2682">
        <v>161.53299999999999</v>
      </c>
      <c r="AU2682">
        <v>108.175</v>
      </c>
      <c r="AV2682">
        <v>70.289000000000001</v>
      </c>
      <c r="AW2682">
        <v>44.194200000000002</v>
      </c>
      <c r="AX2682">
        <v>26.811599999999999</v>
      </c>
      <c r="AY2682">
        <v>15.6838</v>
      </c>
      <c r="AZ2682">
        <v>8.8604199999999995</v>
      </c>
      <c r="BA2682">
        <v>4.8477499999999996</v>
      </c>
      <c r="BB2682">
        <v>2.5751300000000001</v>
      </c>
      <c r="BC2682">
        <v>1.3295399999999999</v>
      </c>
      <c r="BD2682">
        <v>0.66650399999999999</v>
      </c>
      <c r="BE2682">
        <v>0.56273200000000001</v>
      </c>
    </row>
    <row r="2683" spans="1:57" x14ac:dyDescent="0.3">
      <c r="A2683">
        <v>1</v>
      </c>
      <c r="B2683">
        <v>1</v>
      </c>
      <c r="C2683">
        <v>1</v>
      </c>
      <c r="D2683">
        <v>1</v>
      </c>
      <c r="E2683">
        <v>1</v>
      </c>
      <c r="F2683">
        <v>1</v>
      </c>
      <c r="G2683">
        <v>2016</v>
      </c>
      <c r="H2683">
        <v>1</v>
      </c>
      <c r="I2683">
        <v>2016</v>
      </c>
      <c r="J2683" t="s">
        <v>1258</v>
      </c>
      <c r="K2683" t="s">
        <v>574</v>
      </c>
      <c r="L2683">
        <v>15.6358</v>
      </c>
      <c r="M2683">
        <v>9.9752100000000006</v>
      </c>
      <c r="N2683">
        <v>12.4217</v>
      </c>
      <c r="O2683">
        <v>16.4681</v>
      </c>
      <c r="P2683">
        <v>26.844200000000001</v>
      </c>
      <c r="Q2683">
        <v>55.792299999999997</v>
      </c>
      <c r="R2683">
        <v>134.06100000000001</v>
      </c>
      <c r="S2683">
        <v>262.85899999999998</v>
      </c>
      <c r="T2683">
        <v>376.76499999999999</v>
      </c>
      <c r="U2683">
        <v>442.036</v>
      </c>
      <c r="V2683">
        <v>496.86399999999998</v>
      </c>
      <c r="W2683">
        <v>527.154</v>
      </c>
      <c r="X2683">
        <v>493.02600000000001</v>
      </c>
      <c r="Y2683">
        <v>449.685</v>
      </c>
      <c r="Z2683">
        <v>472.36399999999998</v>
      </c>
      <c r="AA2683">
        <v>547.10599999999999</v>
      </c>
      <c r="AB2683">
        <v>598.81600000000003</v>
      </c>
      <c r="AC2683">
        <v>584.28899999999999</v>
      </c>
      <c r="AD2683">
        <v>548.27700000000004</v>
      </c>
      <c r="AE2683">
        <v>568.16999999999996</v>
      </c>
      <c r="AF2683">
        <v>661.13499999999999</v>
      </c>
      <c r="AG2683">
        <v>782.98199999999997</v>
      </c>
      <c r="AH2683">
        <v>887.90300000000002</v>
      </c>
      <c r="AI2683">
        <v>954.39599999999996</v>
      </c>
      <c r="AJ2683">
        <v>973.73500000000001</v>
      </c>
      <c r="AK2683">
        <v>944.72900000000004</v>
      </c>
      <c r="AL2683">
        <v>879.19600000000003</v>
      </c>
      <c r="AM2683">
        <v>797.03200000000004</v>
      </c>
      <c r="AN2683">
        <v>711.7</v>
      </c>
      <c r="AO2683">
        <v>624.03</v>
      </c>
      <c r="AP2683">
        <v>529.60299999999995</v>
      </c>
      <c r="AQ2683">
        <v>428.71300000000002</v>
      </c>
      <c r="AR2683">
        <v>328.70499999999998</v>
      </c>
      <c r="AS2683">
        <v>239.14699999999999</v>
      </c>
      <c r="AT2683">
        <v>166.32400000000001</v>
      </c>
      <c r="AU2683">
        <v>111.46899999999999</v>
      </c>
      <c r="AV2683">
        <v>72.322699999999998</v>
      </c>
      <c r="AW2683">
        <v>45.4377</v>
      </c>
      <c r="AX2683">
        <v>27.584199999999999</v>
      </c>
      <c r="AY2683">
        <v>16.1539</v>
      </c>
      <c r="AZ2683">
        <v>9.1280699999999992</v>
      </c>
      <c r="BA2683">
        <v>4.9868800000000002</v>
      </c>
      <c r="BB2683">
        <v>2.6407099999999999</v>
      </c>
      <c r="BC2683">
        <v>1.3576999999999999</v>
      </c>
      <c r="BD2683">
        <v>0.67774800000000002</v>
      </c>
      <c r="BE2683">
        <v>0.57046600000000003</v>
      </c>
    </row>
    <row r="2684" spans="1:57" x14ac:dyDescent="0.3">
      <c r="A2684">
        <v>1</v>
      </c>
      <c r="B2684">
        <v>1</v>
      </c>
      <c r="C2684">
        <v>1</v>
      </c>
      <c r="D2684">
        <v>1</v>
      </c>
      <c r="E2684">
        <v>1</v>
      </c>
      <c r="F2684">
        <v>1</v>
      </c>
      <c r="G2684">
        <v>2016</v>
      </c>
      <c r="H2684">
        <v>1</v>
      </c>
      <c r="I2684">
        <v>2016.5</v>
      </c>
      <c r="J2684" t="s">
        <v>1259</v>
      </c>
      <c r="K2684" t="s">
        <v>574</v>
      </c>
      <c r="L2684">
        <v>4.7839</v>
      </c>
      <c r="M2684">
        <v>12.575100000000001</v>
      </c>
      <c r="N2684">
        <v>26.459299999999999</v>
      </c>
      <c r="O2684">
        <v>33.1845</v>
      </c>
      <c r="P2684">
        <v>32.523600000000002</v>
      </c>
      <c r="Q2684">
        <v>39.134099999999997</v>
      </c>
      <c r="R2684">
        <v>65.569699999999997</v>
      </c>
      <c r="S2684">
        <v>135.04499999999999</v>
      </c>
      <c r="T2684">
        <v>273.46199999999999</v>
      </c>
      <c r="U2684">
        <v>439.899</v>
      </c>
      <c r="V2684">
        <v>554.02</v>
      </c>
      <c r="W2684">
        <v>613.80600000000004</v>
      </c>
      <c r="X2684">
        <v>644.65499999999997</v>
      </c>
      <c r="Y2684">
        <v>619.29600000000005</v>
      </c>
      <c r="Z2684">
        <v>556.45699999999999</v>
      </c>
      <c r="AA2684">
        <v>537.12699999999995</v>
      </c>
      <c r="AB2684">
        <v>581.56200000000001</v>
      </c>
      <c r="AC2684">
        <v>626.40800000000002</v>
      </c>
      <c r="AD2684">
        <v>617.90200000000004</v>
      </c>
      <c r="AE2684">
        <v>582.04200000000003</v>
      </c>
      <c r="AF2684">
        <v>587.649</v>
      </c>
      <c r="AG2684">
        <v>659.79100000000005</v>
      </c>
      <c r="AH2684">
        <v>763.47</v>
      </c>
      <c r="AI2684">
        <v>852.95600000000002</v>
      </c>
      <c r="AJ2684">
        <v>903.19200000000001</v>
      </c>
      <c r="AK2684">
        <v>906.20899999999995</v>
      </c>
      <c r="AL2684">
        <v>865.19</v>
      </c>
      <c r="AM2684">
        <v>793.82399999999996</v>
      </c>
      <c r="AN2684">
        <v>709.18499999999995</v>
      </c>
      <c r="AO2684">
        <v>621.14099999999996</v>
      </c>
      <c r="AP2684">
        <v>530.44799999999998</v>
      </c>
      <c r="AQ2684">
        <v>435.90100000000001</v>
      </c>
      <c r="AR2684">
        <v>340.74099999999999</v>
      </c>
      <c r="AS2684">
        <v>252.31</v>
      </c>
      <c r="AT2684">
        <v>177.541</v>
      </c>
      <c r="AU2684">
        <v>119.569</v>
      </c>
      <c r="AV2684">
        <v>77.594399999999993</v>
      </c>
      <c r="AW2684">
        <v>48.6892</v>
      </c>
      <c r="AX2684">
        <v>29.541399999999999</v>
      </c>
      <c r="AY2684">
        <v>17.3065</v>
      </c>
      <c r="AZ2684">
        <v>9.7831899999999994</v>
      </c>
      <c r="BA2684">
        <v>5.3414400000000004</v>
      </c>
      <c r="BB2684">
        <v>2.8226</v>
      </c>
      <c r="BC2684">
        <v>1.4465399999999999</v>
      </c>
      <c r="BD2684">
        <v>0.71952899999999997</v>
      </c>
      <c r="BE2684">
        <v>0.60415399999999997</v>
      </c>
    </row>
    <row r="2685" spans="1:57" x14ac:dyDescent="0.3">
      <c r="A2685">
        <v>1</v>
      </c>
      <c r="B2685">
        <v>1</v>
      </c>
      <c r="C2685">
        <v>1</v>
      </c>
      <c r="D2685">
        <v>1</v>
      </c>
      <c r="E2685">
        <v>1</v>
      </c>
      <c r="F2685">
        <v>1</v>
      </c>
      <c r="G2685">
        <v>2017</v>
      </c>
      <c r="H2685">
        <v>1</v>
      </c>
      <c r="I2685">
        <v>2017</v>
      </c>
      <c r="J2685" t="s">
        <v>1258</v>
      </c>
      <c r="K2685" t="s">
        <v>574</v>
      </c>
      <c r="L2685">
        <v>25.835699999999999</v>
      </c>
      <c r="M2685">
        <v>18.150700000000001</v>
      </c>
      <c r="N2685">
        <v>29.059899999999999</v>
      </c>
      <c r="O2685">
        <v>49.530500000000004</v>
      </c>
      <c r="P2685">
        <v>71.216300000000004</v>
      </c>
      <c r="Q2685">
        <v>72.945499999999996</v>
      </c>
      <c r="R2685">
        <v>64.887500000000003</v>
      </c>
      <c r="S2685">
        <v>80.847800000000007</v>
      </c>
      <c r="T2685">
        <v>145.56700000000001</v>
      </c>
      <c r="U2685">
        <v>281.49900000000002</v>
      </c>
      <c r="V2685">
        <v>476.65699999999998</v>
      </c>
      <c r="W2685">
        <v>648.505</v>
      </c>
      <c r="X2685">
        <v>739.66300000000001</v>
      </c>
      <c r="Y2685">
        <v>769.76700000000005</v>
      </c>
      <c r="Z2685">
        <v>744.57500000000005</v>
      </c>
      <c r="AA2685">
        <v>670.90300000000002</v>
      </c>
      <c r="AB2685">
        <v>615.90099999999995</v>
      </c>
      <c r="AC2685">
        <v>623.15599999999995</v>
      </c>
      <c r="AD2685">
        <v>650.13099999999997</v>
      </c>
      <c r="AE2685">
        <v>640.649</v>
      </c>
      <c r="AF2685">
        <v>605.529</v>
      </c>
      <c r="AG2685">
        <v>601.92700000000002</v>
      </c>
      <c r="AH2685">
        <v>656.32</v>
      </c>
      <c r="AI2685">
        <v>740.822</v>
      </c>
      <c r="AJ2685">
        <v>812.31600000000003</v>
      </c>
      <c r="AK2685">
        <v>845.03</v>
      </c>
      <c r="AL2685">
        <v>832.45100000000002</v>
      </c>
      <c r="AM2685">
        <v>780.99099999999999</v>
      </c>
      <c r="AN2685">
        <v>704.97699999999998</v>
      </c>
      <c r="AO2685">
        <v>618.70899999999995</v>
      </c>
      <c r="AP2685">
        <v>529.60400000000004</v>
      </c>
      <c r="AQ2685">
        <v>439.113</v>
      </c>
      <c r="AR2685">
        <v>348.63099999999997</v>
      </c>
      <c r="AS2685">
        <v>262.8</v>
      </c>
      <c r="AT2685">
        <v>187.751</v>
      </c>
      <c r="AU2685">
        <v>127.65</v>
      </c>
      <c r="AV2685">
        <v>83.148300000000006</v>
      </c>
      <c r="AW2685">
        <v>52.183100000000003</v>
      </c>
      <c r="AX2685">
        <v>31.6374</v>
      </c>
      <c r="AY2685">
        <v>18.530799999999999</v>
      </c>
      <c r="AZ2685">
        <v>10.478899999999999</v>
      </c>
      <c r="BA2685">
        <v>5.7218999999999998</v>
      </c>
      <c r="BB2685">
        <v>3.0212300000000001</v>
      </c>
      <c r="BC2685">
        <v>1.5456099999999999</v>
      </c>
      <c r="BD2685">
        <v>0.76713799999999999</v>
      </c>
      <c r="BE2685">
        <v>0.64383800000000002</v>
      </c>
    </row>
    <row r="2686" spans="1:57" x14ac:dyDescent="0.3">
      <c r="A2686">
        <v>1</v>
      </c>
      <c r="B2686">
        <v>1</v>
      </c>
      <c r="C2686">
        <v>1</v>
      </c>
      <c r="D2686">
        <v>1</v>
      </c>
      <c r="E2686">
        <v>1</v>
      </c>
      <c r="F2686">
        <v>1</v>
      </c>
      <c r="G2686">
        <v>2017</v>
      </c>
      <c r="H2686">
        <v>1</v>
      </c>
      <c r="I2686">
        <v>2017.5</v>
      </c>
      <c r="J2686" t="s">
        <v>1259</v>
      </c>
      <c r="K2686" t="s">
        <v>574</v>
      </c>
      <c r="L2686">
        <v>7.8393499999999996</v>
      </c>
      <c r="M2686">
        <v>20.685099999999998</v>
      </c>
      <c r="N2686">
        <v>44.351300000000002</v>
      </c>
      <c r="O2686">
        <v>60.736199999999997</v>
      </c>
      <c r="P2686">
        <v>76.383399999999995</v>
      </c>
      <c r="Q2686">
        <v>110.66800000000001</v>
      </c>
      <c r="R2686">
        <v>141.08699999999999</v>
      </c>
      <c r="S2686">
        <v>135.548</v>
      </c>
      <c r="T2686">
        <v>122.78700000000001</v>
      </c>
      <c r="U2686">
        <v>160.11799999999999</v>
      </c>
      <c r="V2686">
        <v>282.62900000000002</v>
      </c>
      <c r="W2686">
        <v>489.37099999999998</v>
      </c>
      <c r="X2686">
        <v>709.65200000000004</v>
      </c>
      <c r="Y2686">
        <v>849.41200000000003</v>
      </c>
      <c r="Z2686">
        <v>891.35900000000004</v>
      </c>
      <c r="AA2686">
        <v>860.19399999999996</v>
      </c>
      <c r="AB2686">
        <v>775.80100000000004</v>
      </c>
      <c r="AC2686">
        <v>692.91399999999999</v>
      </c>
      <c r="AD2686">
        <v>663.26700000000005</v>
      </c>
      <c r="AE2686">
        <v>665.91800000000001</v>
      </c>
      <c r="AF2686">
        <v>650.77599999999995</v>
      </c>
      <c r="AG2686">
        <v>618.12900000000002</v>
      </c>
      <c r="AH2686">
        <v>611.92700000000002</v>
      </c>
      <c r="AI2686">
        <v>654.68799999999999</v>
      </c>
      <c r="AJ2686">
        <v>722.54700000000003</v>
      </c>
      <c r="AK2686">
        <v>776.2</v>
      </c>
      <c r="AL2686">
        <v>791.55899999999997</v>
      </c>
      <c r="AM2686">
        <v>764.35900000000004</v>
      </c>
      <c r="AN2686">
        <v>703.40899999999999</v>
      </c>
      <c r="AO2686">
        <v>622.93600000000004</v>
      </c>
      <c r="AP2686">
        <v>535.00900000000001</v>
      </c>
      <c r="AQ2686">
        <v>445.745</v>
      </c>
      <c r="AR2686">
        <v>357.62099999999998</v>
      </c>
      <c r="AS2686">
        <v>273.68799999999999</v>
      </c>
      <c r="AT2686">
        <v>198.64699999999999</v>
      </c>
      <c r="AU2686">
        <v>136.76400000000001</v>
      </c>
      <c r="AV2686">
        <v>89.735200000000006</v>
      </c>
      <c r="AW2686">
        <v>56.459299999999999</v>
      </c>
      <c r="AX2686">
        <v>34.2256</v>
      </c>
      <c r="AY2686">
        <v>20.032499999999999</v>
      </c>
      <c r="AZ2686">
        <v>11.323399999999999</v>
      </c>
      <c r="BA2686">
        <v>6.1803299999999997</v>
      </c>
      <c r="BB2686">
        <v>3.2588599999999999</v>
      </c>
      <c r="BC2686">
        <v>1.66211</v>
      </c>
      <c r="BD2686">
        <v>0.82086199999999998</v>
      </c>
      <c r="BE2686">
        <v>0.68067299999999997</v>
      </c>
    </row>
    <row r="2687" spans="1:57" x14ac:dyDescent="0.3">
      <c r="A2687">
        <v>1</v>
      </c>
      <c r="B2687">
        <v>1</v>
      </c>
      <c r="C2687">
        <v>1</v>
      </c>
      <c r="D2687">
        <v>1</v>
      </c>
      <c r="E2687">
        <v>1</v>
      </c>
      <c r="F2687">
        <v>1</v>
      </c>
      <c r="G2687">
        <v>2018</v>
      </c>
      <c r="H2687">
        <v>1</v>
      </c>
      <c r="I2687">
        <v>2018</v>
      </c>
      <c r="J2687" t="s">
        <v>1258</v>
      </c>
      <c r="K2687" t="s">
        <v>574</v>
      </c>
      <c r="L2687">
        <v>26.083300000000001</v>
      </c>
      <c r="M2687">
        <v>20.233699999999999</v>
      </c>
      <c r="N2687">
        <v>39.204500000000003</v>
      </c>
      <c r="O2687">
        <v>77.295599999999993</v>
      </c>
      <c r="P2687">
        <v>118.265</v>
      </c>
      <c r="Q2687">
        <v>133.756</v>
      </c>
      <c r="R2687">
        <v>149.827</v>
      </c>
      <c r="S2687">
        <v>199.94200000000001</v>
      </c>
      <c r="T2687">
        <v>239.76300000000001</v>
      </c>
      <c r="U2687">
        <v>227.41800000000001</v>
      </c>
      <c r="V2687">
        <v>219.328</v>
      </c>
      <c r="W2687">
        <v>301.05799999999999</v>
      </c>
      <c r="X2687">
        <v>497.71100000000001</v>
      </c>
      <c r="Y2687">
        <v>747.58900000000006</v>
      </c>
      <c r="Z2687">
        <v>937.08600000000001</v>
      </c>
      <c r="AA2687">
        <v>1005.55</v>
      </c>
      <c r="AB2687">
        <v>971.41600000000005</v>
      </c>
      <c r="AC2687">
        <v>873.62300000000005</v>
      </c>
      <c r="AD2687">
        <v>766.88900000000001</v>
      </c>
      <c r="AE2687">
        <v>703.73599999999999</v>
      </c>
      <c r="AF2687">
        <v>679.22799999999995</v>
      </c>
      <c r="AG2687">
        <v>653.65300000000002</v>
      </c>
      <c r="AH2687">
        <v>621.49800000000005</v>
      </c>
      <c r="AI2687">
        <v>614.01</v>
      </c>
      <c r="AJ2687">
        <v>646.92999999999995</v>
      </c>
      <c r="AK2687">
        <v>698.23199999999997</v>
      </c>
      <c r="AL2687">
        <v>733.13400000000001</v>
      </c>
      <c r="AM2687">
        <v>731.07500000000005</v>
      </c>
      <c r="AN2687">
        <v>690.60400000000004</v>
      </c>
      <c r="AO2687">
        <v>622.05999999999995</v>
      </c>
      <c r="AP2687">
        <v>538.87300000000005</v>
      </c>
      <c r="AQ2687">
        <v>451.24700000000001</v>
      </c>
      <c r="AR2687">
        <v>364.64400000000001</v>
      </c>
      <c r="AS2687">
        <v>282.34699999999998</v>
      </c>
      <c r="AT2687">
        <v>207.959</v>
      </c>
      <c r="AU2687">
        <v>145.21</v>
      </c>
      <c r="AV2687">
        <v>96.286000000000001</v>
      </c>
      <c r="AW2687">
        <v>60.932299999999998</v>
      </c>
      <c r="AX2687">
        <v>37.007399999999997</v>
      </c>
      <c r="AY2687">
        <v>21.6585</v>
      </c>
      <c r="AZ2687">
        <v>12.2361</v>
      </c>
      <c r="BA2687">
        <v>6.6756000000000002</v>
      </c>
      <c r="BB2687">
        <v>3.5173899999999998</v>
      </c>
      <c r="BC2687">
        <v>1.79081</v>
      </c>
      <c r="BD2687">
        <v>0.88153599999999999</v>
      </c>
      <c r="BE2687">
        <v>0.72433499999999995</v>
      </c>
    </row>
    <row r="2688" spans="1:57" x14ac:dyDescent="0.3">
      <c r="A2688">
        <v>1</v>
      </c>
      <c r="B2688">
        <v>1</v>
      </c>
      <c r="C2688">
        <v>1</v>
      </c>
      <c r="D2688">
        <v>1</v>
      </c>
      <c r="E2688">
        <v>1</v>
      </c>
      <c r="F2688">
        <v>1</v>
      </c>
      <c r="G2688">
        <v>2018</v>
      </c>
      <c r="H2688">
        <v>1</v>
      </c>
      <c r="I2688">
        <v>2018.5</v>
      </c>
      <c r="J2688" t="s">
        <v>1259</v>
      </c>
      <c r="K2688" t="s">
        <v>574</v>
      </c>
      <c r="L2688">
        <v>7.8399299999999998</v>
      </c>
      <c r="M2688">
        <v>20.777000000000001</v>
      </c>
      <c r="N2688">
        <v>45.5</v>
      </c>
      <c r="O2688">
        <v>68.130099999999999</v>
      </c>
      <c r="P2688">
        <v>104.05</v>
      </c>
      <c r="Q2688">
        <v>174.399</v>
      </c>
      <c r="R2688">
        <v>239.46100000000001</v>
      </c>
      <c r="S2688">
        <v>259.12700000000001</v>
      </c>
      <c r="T2688">
        <v>277.14</v>
      </c>
      <c r="U2688">
        <v>317.27999999999997</v>
      </c>
      <c r="V2688">
        <v>324.27999999999997</v>
      </c>
      <c r="W2688">
        <v>300.09199999999998</v>
      </c>
      <c r="X2688">
        <v>340.37200000000001</v>
      </c>
      <c r="Y2688">
        <v>510.74200000000002</v>
      </c>
      <c r="Z2688">
        <v>770.10900000000004</v>
      </c>
      <c r="AA2688">
        <v>997.88699999999994</v>
      </c>
      <c r="AB2688">
        <v>1098.28</v>
      </c>
      <c r="AC2688">
        <v>1068.03</v>
      </c>
      <c r="AD2688">
        <v>957.48</v>
      </c>
      <c r="AE2688">
        <v>830.18</v>
      </c>
      <c r="AF2688">
        <v>739.34400000000005</v>
      </c>
      <c r="AG2688">
        <v>689.95</v>
      </c>
      <c r="AH2688">
        <v>653.00800000000004</v>
      </c>
      <c r="AI2688">
        <v>620.81899999999996</v>
      </c>
      <c r="AJ2688">
        <v>613.35699999999997</v>
      </c>
      <c r="AK2688">
        <v>638.34100000000001</v>
      </c>
      <c r="AL2688">
        <v>674.12599999999998</v>
      </c>
      <c r="AM2688">
        <v>690.673</v>
      </c>
      <c r="AN2688">
        <v>672.01199999999994</v>
      </c>
      <c r="AO2688">
        <v>619.71100000000001</v>
      </c>
      <c r="AP2688">
        <v>545.02200000000005</v>
      </c>
      <c r="AQ2688">
        <v>460.34</v>
      </c>
      <c r="AR2688">
        <v>374.48</v>
      </c>
      <c r="AS2688">
        <v>292.55900000000003</v>
      </c>
      <c r="AT2688">
        <v>218.14500000000001</v>
      </c>
      <c r="AU2688">
        <v>154.441</v>
      </c>
      <c r="AV2688">
        <v>103.682</v>
      </c>
      <c r="AW2688">
        <v>66.185400000000001</v>
      </c>
      <c r="AX2688">
        <v>40.379100000000001</v>
      </c>
      <c r="AY2688">
        <v>23.663599999999999</v>
      </c>
      <c r="AZ2688">
        <v>13.366400000000001</v>
      </c>
      <c r="BA2688">
        <v>7.2881099999999996</v>
      </c>
      <c r="BB2688">
        <v>3.8374199999999998</v>
      </c>
      <c r="BC2688">
        <v>1.9513100000000001</v>
      </c>
      <c r="BD2688">
        <v>0.95831599999999995</v>
      </c>
      <c r="BE2688">
        <v>0.78175799999999995</v>
      </c>
    </row>
    <row r="2690" spans="1:41" x14ac:dyDescent="0.3">
      <c r="A2690" t="s">
        <v>67</v>
      </c>
    </row>
    <row r="2691" spans="1:41" x14ac:dyDescent="0.3">
      <c r="A2691" t="s">
        <v>482</v>
      </c>
      <c r="B2691" t="s">
        <v>117</v>
      </c>
      <c r="C2691" t="s">
        <v>480</v>
      </c>
      <c r="D2691" t="s">
        <v>1260</v>
      </c>
      <c r="E2691" t="s">
        <v>1260</v>
      </c>
      <c r="F2691" t="s">
        <v>1255</v>
      </c>
      <c r="G2691" t="s">
        <v>502</v>
      </c>
      <c r="H2691" t="s">
        <v>481</v>
      </c>
      <c r="I2691" t="s">
        <v>1260</v>
      </c>
      <c r="J2691" t="s">
        <v>515</v>
      </c>
      <c r="K2691">
        <v>0</v>
      </c>
      <c r="L2691">
        <v>1</v>
      </c>
      <c r="M2691">
        <v>2</v>
      </c>
      <c r="N2691">
        <v>3</v>
      </c>
      <c r="O2691">
        <v>4</v>
      </c>
      <c r="P2691">
        <v>5</v>
      </c>
      <c r="Q2691">
        <v>6</v>
      </c>
      <c r="R2691">
        <v>7</v>
      </c>
      <c r="S2691">
        <v>8</v>
      </c>
      <c r="T2691">
        <v>9</v>
      </c>
      <c r="U2691">
        <v>10</v>
      </c>
      <c r="V2691">
        <v>11</v>
      </c>
      <c r="W2691">
        <v>12</v>
      </c>
      <c r="X2691">
        <v>13</v>
      </c>
      <c r="Y2691">
        <v>14</v>
      </c>
      <c r="Z2691">
        <v>15</v>
      </c>
      <c r="AA2691">
        <v>16</v>
      </c>
      <c r="AB2691">
        <v>17</v>
      </c>
      <c r="AC2691">
        <v>18</v>
      </c>
      <c r="AD2691">
        <v>19</v>
      </c>
      <c r="AE2691">
        <v>20</v>
      </c>
      <c r="AF2691">
        <v>21</v>
      </c>
      <c r="AG2691">
        <v>22</v>
      </c>
      <c r="AH2691">
        <v>23</v>
      </c>
      <c r="AI2691">
        <v>24</v>
      </c>
      <c r="AJ2691">
        <v>25</v>
      </c>
      <c r="AK2691">
        <v>26</v>
      </c>
      <c r="AL2691">
        <v>27</v>
      </c>
      <c r="AM2691">
        <v>28</v>
      </c>
      <c r="AN2691">
        <v>29</v>
      </c>
      <c r="AO2691">
        <v>30</v>
      </c>
    </row>
    <row r="2692" spans="1:41" x14ac:dyDescent="0.3">
      <c r="A2692">
        <v>1</v>
      </c>
      <c r="B2692">
        <v>1</v>
      </c>
      <c r="C2692">
        <v>1</v>
      </c>
      <c r="D2692" t="s">
        <v>1260</v>
      </c>
      <c r="E2692" t="s">
        <v>1260</v>
      </c>
      <c r="F2692">
        <v>1</v>
      </c>
      <c r="G2692">
        <v>1984</v>
      </c>
      <c r="H2692">
        <v>1</v>
      </c>
      <c r="I2692" t="s">
        <v>1260</v>
      </c>
      <c r="J2692" t="s">
        <v>573</v>
      </c>
      <c r="K2692">
        <v>0</v>
      </c>
      <c r="L2692">
        <v>51.029200000000003</v>
      </c>
      <c r="M2692">
        <v>580.34699999999998</v>
      </c>
      <c r="N2692">
        <v>2149.36</v>
      </c>
      <c r="O2692">
        <v>4050.77</v>
      </c>
      <c r="P2692">
        <v>4633.71</v>
      </c>
      <c r="Q2692">
        <v>3885.35</v>
      </c>
      <c r="R2692">
        <v>2818.23</v>
      </c>
      <c r="S2692">
        <v>1918.52</v>
      </c>
      <c r="T2692">
        <v>1261.81</v>
      </c>
      <c r="U2692">
        <v>812.62599999999998</v>
      </c>
      <c r="V2692">
        <v>516.78800000000001</v>
      </c>
      <c r="W2692">
        <v>326.42700000000002</v>
      </c>
      <c r="X2692">
        <v>205.642</v>
      </c>
      <c r="Y2692">
        <v>129.596</v>
      </c>
      <c r="Z2692">
        <v>81.878399999999999</v>
      </c>
      <c r="AA2692">
        <v>51.941699999999997</v>
      </c>
      <c r="AB2692">
        <v>33.120800000000003</v>
      </c>
      <c r="AC2692">
        <v>21.2437</v>
      </c>
      <c r="AD2692">
        <v>13.7117</v>
      </c>
      <c r="AE2692">
        <v>8.9078499999999998</v>
      </c>
      <c r="AF2692">
        <v>5.8250500000000001</v>
      </c>
      <c r="AG2692">
        <v>3.83386</v>
      </c>
      <c r="AH2692">
        <v>2.53931</v>
      </c>
      <c r="AI2692">
        <v>1.69214</v>
      </c>
      <c r="AJ2692">
        <v>1.13419</v>
      </c>
      <c r="AK2692">
        <v>0.76442299999999996</v>
      </c>
      <c r="AL2692">
        <v>0.51789700000000005</v>
      </c>
      <c r="AM2692">
        <v>0.35129500000000002</v>
      </c>
      <c r="AN2692">
        <v>0.23838300000000001</v>
      </c>
      <c r="AO2692">
        <v>0.52617700000000001</v>
      </c>
    </row>
    <row r="2693" spans="1:41" x14ac:dyDescent="0.3">
      <c r="A2693">
        <v>1</v>
      </c>
      <c r="B2693">
        <v>1</v>
      </c>
      <c r="C2693">
        <v>1</v>
      </c>
      <c r="D2693" t="s">
        <v>1260</v>
      </c>
      <c r="E2693" t="s">
        <v>1260</v>
      </c>
      <c r="F2693">
        <v>1</v>
      </c>
      <c r="G2693">
        <v>1985</v>
      </c>
      <c r="H2693">
        <v>1</v>
      </c>
      <c r="I2693" t="s">
        <v>1260</v>
      </c>
      <c r="J2693" t="s">
        <v>574</v>
      </c>
      <c r="K2693">
        <v>0</v>
      </c>
      <c r="L2693">
        <v>1.4168200000000001E-2</v>
      </c>
      <c r="M2693">
        <v>3.3299599999999998</v>
      </c>
      <c r="N2693">
        <v>6.6278100000000002</v>
      </c>
      <c r="O2693">
        <v>9.2666000000000004</v>
      </c>
      <c r="P2693">
        <v>4.7019700000000002</v>
      </c>
      <c r="Q2693">
        <v>4.8009500000000003</v>
      </c>
      <c r="R2693">
        <v>4.0669899999999997</v>
      </c>
      <c r="S2693">
        <v>5.2942799999999997</v>
      </c>
      <c r="T2693">
        <v>11.452999999999999</v>
      </c>
      <c r="U2693">
        <v>3.89317</v>
      </c>
      <c r="V2693">
        <v>2.1735000000000002</v>
      </c>
      <c r="W2693">
        <v>1.41967</v>
      </c>
      <c r="X2693">
        <v>0.96050100000000005</v>
      </c>
      <c r="Y2693">
        <v>0.62287499999999996</v>
      </c>
      <c r="Z2693">
        <v>0.38556099999999999</v>
      </c>
      <c r="AA2693">
        <v>0.23546700000000001</v>
      </c>
      <c r="AB2693">
        <v>0.144844</v>
      </c>
      <c r="AC2693">
        <v>9.0307399999999996E-2</v>
      </c>
      <c r="AD2693">
        <v>5.7084200000000002E-2</v>
      </c>
      <c r="AE2693">
        <v>3.6536800000000001E-2</v>
      </c>
      <c r="AF2693">
        <v>2.36432E-2</v>
      </c>
      <c r="AG2693">
        <v>1.54465E-2</v>
      </c>
      <c r="AH2693">
        <v>1.01785E-2</v>
      </c>
      <c r="AI2693">
        <v>6.7583299999999999E-3</v>
      </c>
      <c r="AJ2693">
        <v>4.5189699999999998E-3</v>
      </c>
      <c r="AK2693">
        <v>3.04046E-3</v>
      </c>
      <c r="AL2693">
        <v>2.0574299999999998E-3</v>
      </c>
      <c r="AM2693">
        <v>1.3944000000000001E-3</v>
      </c>
      <c r="AN2693">
        <v>9.4564499999999995E-4</v>
      </c>
      <c r="AO2693">
        <v>2.0917100000000001E-3</v>
      </c>
    </row>
    <row r="2694" spans="1:41" x14ac:dyDescent="0.3">
      <c r="A2694">
        <v>1</v>
      </c>
      <c r="B2694">
        <v>1</v>
      </c>
      <c r="C2694">
        <v>1</v>
      </c>
      <c r="D2694" t="s">
        <v>1260</v>
      </c>
      <c r="E2694" t="s">
        <v>1260</v>
      </c>
      <c r="F2694">
        <v>1</v>
      </c>
      <c r="G2694">
        <v>1986</v>
      </c>
      <c r="H2694">
        <v>1</v>
      </c>
      <c r="I2694" t="s">
        <v>1260</v>
      </c>
      <c r="J2694" t="s">
        <v>574</v>
      </c>
      <c r="K2694">
        <v>0</v>
      </c>
      <c r="L2694">
        <v>1.0126700000000001E-2</v>
      </c>
      <c r="M2694">
        <v>0.21352699999999999</v>
      </c>
      <c r="N2694">
        <v>16.320399999999999</v>
      </c>
      <c r="O2694">
        <v>16.490300000000001</v>
      </c>
      <c r="P2694">
        <v>13.9505</v>
      </c>
      <c r="Q2694">
        <v>5.1723699999999999</v>
      </c>
      <c r="R2694">
        <v>4.5560999999999998</v>
      </c>
      <c r="S2694">
        <v>3.6145999999999998</v>
      </c>
      <c r="T2694">
        <v>4.5395200000000004</v>
      </c>
      <c r="U2694">
        <v>9.6081699999999994</v>
      </c>
      <c r="V2694">
        <v>3.2240799999999998</v>
      </c>
      <c r="W2694">
        <v>1.78765</v>
      </c>
      <c r="X2694">
        <v>1.1646099999999999</v>
      </c>
      <c r="Y2694">
        <v>0.78828699999999996</v>
      </c>
      <c r="Z2694">
        <v>0.51253700000000002</v>
      </c>
      <c r="AA2694">
        <v>0.31858500000000001</v>
      </c>
      <c r="AB2694">
        <v>0.19558500000000001</v>
      </c>
      <c r="AC2694">
        <v>0.12102599999999999</v>
      </c>
      <c r="AD2694">
        <v>7.5938199999999997E-2</v>
      </c>
      <c r="AE2694">
        <v>4.8316699999999997E-2</v>
      </c>
      <c r="AF2694">
        <v>3.11297E-2</v>
      </c>
      <c r="AG2694">
        <v>2.0275700000000001E-2</v>
      </c>
      <c r="AH2694">
        <v>1.33308E-2</v>
      </c>
      <c r="AI2694">
        <v>8.8381799999999993E-3</v>
      </c>
      <c r="AJ2694">
        <v>5.9027899999999998E-3</v>
      </c>
      <c r="AK2694">
        <v>3.9688500000000003E-3</v>
      </c>
      <c r="AL2694">
        <v>2.68432E-3</v>
      </c>
      <c r="AM2694">
        <v>1.8186299999999999E-3</v>
      </c>
      <c r="AN2694">
        <v>1.2330799999999999E-3</v>
      </c>
      <c r="AO2694">
        <v>2.7242500000000001E-3</v>
      </c>
    </row>
    <row r="2695" spans="1:41" x14ac:dyDescent="0.3">
      <c r="A2695">
        <v>1</v>
      </c>
      <c r="B2695">
        <v>1</v>
      </c>
      <c r="C2695">
        <v>1</v>
      </c>
      <c r="D2695" t="s">
        <v>1260</v>
      </c>
      <c r="E2695" t="s">
        <v>1260</v>
      </c>
      <c r="F2695">
        <v>1</v>
      </c>
      <c r="G2695">
        <v>1987</v>
      </c>
      <c r="H2695">
        <v>1</v>
      </c>
      <c r="I2695" t="s">
        <v>1260</v>
      </c>
      <c r="J2695" t="s">
        <v>574</v>
      </c>
      <c r="K2695">
        <v>0</v>
      </c>
      <c r="L2695">
        <v>3.4208799999999998E-2</v>
      </c>
      <c r="M2695">
        <v>0.13553899999999999</v>
      </c>
      <c r="N2695">
        <v>0.92747900000000005</v>
      </c>
      <c r="O2695">
        <v>35.8611</v>
      </c>
      <c r="P2695">
        <v>21.821100000000001</v>
      </c>
      <c r="Q2695">
        <v>13.4178</v>
      </c>
      <c r="R2695">
        <v>4.2703300000000004</v>
      </c>
      <c r="S2695">
        <v>3.50841</v>
      </c>
      <c r="T2695">
        <v>2.6776399999999998</v>
      </c>
      <c r="U2695">
        <v>3.2846299999999999</v>
      </c>
      <c r="V2695">
        <v>6.8570000000000002</v>
      </c>
      <c r="W2695">
        <v>2.2844000000000002</v>
      </c>
      <c r="X2695">
        <v>1.2632099999999999</v>
      </c>
      <c r="Y2695">
        <v>0.82331299999999996</v>
      </c>
      <c r="Z2695">
        <v>0.55875300000000006</v>
      </c>
      <c r="AA2695">
        <v>0.36482700000000001</v>
      </c>
      <c r="AB2695">
        <v>0.22797000000000001</v>
      </c>
      <c r="AC2695">
        <v>0.140792</v>
      </c>
      <c r="AD2695">
        <v>8.7678400000000004E-2</v>
      </c>
      <c r="AE2695">
        <v>5.5377099999999999E-2</v>
      </c>
      <c r="AF2695">
        <v>3.5468300000000001E-2</v>
      </c>
      <c r="AG2695">
        <v>2.3001299999999999E-2</v>
      </c>
      <c r="AH2695">
        <v>1.50771E-2</v>
      </c>
      <c r="AI2695">
        <v>9.97374E-3</v>
      </c>
      <c r="AJ2695">
        <v>6.6513199999999996E-3</v>
      </c>
      <c r="AK2695">
        <v>4.4669799999999997E-3</v>
      </c>
      <c r="AL2695">
        <v>3.01922E-3</v>
      </c>
      <c r="AM2695">
        <v>2.0445300000000001E-3</v>
      </c>
      <c r="AN2695">
        <v>1.38576E-3</v>
      </c>
      <c r="AO2695">
        <v>3.0583899999999998E-3</v>
      </c>
    </row>
    <row r="2696" spans="1:41" x14ac:dyDescent="0.3">
      <c r="A2696">
        <v>1</v>
      </c>
      <c r="B2696">
        <v>1</v>
      </c>
      <c r="C2696">
        <v>1</v>
      </c>
      <c r="D2696" t="s">
        <v>1260</v>
      </c>
      <c r="E2696" t="s">
        <v>1260</v>
      </c>
      <c r="F2696">
        <v>1</v>
      </c>
      <c r="G2696">
        <v>1988</v>
      </c>
      <c r="H2696">
        <v>1</v>
      </c>
      <c r="I2696" t="s">
        <v>1260</v>
      </c>
      <c r="J2696" t="s">
        <v>574</v>
      </c>
      <c r="K2696">
        <v>0</v>
      </c>
      <c r="L2696">
        <v>0.395397</v>
      </c>
      <c r="M2696">
        <v>0.54183400000000004</v>
      </c>
      <c r="N2696">
        <v>0.69691999999999998</v>
      </c>
      <c r="O2696">
        <v>2.41255</v>
      </c>
      <c r="P2696">
        <v>56.150500000000001</v>
      </c>
      <c r="Q2696">
        <v>24.813800000000001</v>
      </c>
      <c r="R2696">
        <v>13.0822</v>
      </c>
      <c r="S2696">
        <v>3.8780999999999999</v>
      </c>
      <c r="T2696">
        <v>3.0611700000000002</v>
      </c>
      <c r="U2696">
        <v>2.27982</v>
      </c>
      <c r="V2696">
        <v>2.7568999999999999</v>
      </c>
      <c r="W2696">
        <v>5.7127699999999999</v>
      </c>
      <c r="X2696">
        <v>1.8979999999999999</v>
      </c>
      <c r="Y2696">
        <v>1.0500499999999999</v>
      </c>
      <c r="Z2696">
        <v>0.68623999999999996</v>
      </c>
      <c r="AA2696">
        <v>0.46772000000000002</v>
      </c>
      <c r="AB2696">
        <v>0.30702200000000002</v>
      </c>
      <c r="AC2696">
        <v>0.19300800000000001</v>
      </c>
      <c r="AD2696">
        <v>0.11996800000000001</v>
      </c>
      <c r="AE2696">
        <v>7.5206599999999998E-2</v>
      </c>
      <c r="AF2696">
        <v>4.78168E-2</v>
      </c>
      <c r="AG2696">
        <v>3.08276E-2</v>
      </c>
      <c r="AH2696">
        <v>2.01199E-2</v>
      </c>
      <c r="AI2696">
        <v>1.3269700000000001E-2</v>
      </c>
      <c r="AJ2696">
        <v>8.8298500000000002E-3</v>
      </c>
      <c r="AK2696">
        <v>5.9213699999999996E-3</v>
      </c>
      <c r="AL2696">
        <v>3.99768E-3</v>
      </c>
      <c r="AM2696">
        <v>2.7053400000000001E-3</v>
      </c>
      <c r="AN2696">
        <v>1.83278E-3</v>
      </c>
      <c r="AO2696">
        <v>4.0406699999999997E-3</v>
      </c>
    </row>
    <row r="2697" spans="1:41" x14ac:dyDescent="0.3">
      <c r="A2697">
        <v>1</v>
      </c>
      <c r="B2697">
        <v>1</v>
      </c>
      <c r="C2697">
        <v>1</v>
      </c>
      <c r="D2697" t="s">
        <v>1260</v>
      </c>
      <c r="E2697" t="s">
        <v>1260</v>
      </c>
      <c r="F2697">
        <v>1</v>
      </c>
      <c r="G2697">
        <v>1989</v>
      </c>
      <c r="H2697">
        <v>1</v>
      </c>
      <c r="I2697" t="s">
        <v>1260</v>
      </c>
      <c r="J2697" t="s">
        <v>574</v>
      </c>
      <c r="K2697">
        <v>0</v>
      </c>
      <c r="L2697">
        <v>0.38305400000000001</v>
      </c>
      <c r="M2697">
        <v>5.5223300000000002</v>
      </c>
      <c r="N2697">
        <v>2.4581</v>
      </c>
      <c r="O2697">
        <v>1.60114</v>
      </c>
      <c r="P2697">
        <v>3.3424399999999999</v>
      </c>
      <c r="Q2697">
        <v>56.648800000000001</v>
      </c>
      <c r="R2697">
        <v>21.534199999999998</v>
      </c>
      <c r="S2697">
        <v>10.6092</v>
      </c>
      <c r="T2697">
        <v>3.0297000000000001</v>
      </c>
      <c r="U2697">
        <v>2.3380399999999999</v>
      </c>
      <c r="V2697">
        <v>1.7184699999999999</v>
      </c>
      <c r="W2697">
        <v>2.0640100000000001</v>
      </c>
      <c r="X2697">
        <v>4.2668100000000004</v>
      </c>
      <c r="Y2697">
        <v>1.41859</v>
      </c>
      <c r="Z2697">
        <v>0.78707300000000002</v>
      </c>
      <c r="AA2697">
        <v>0.51664299999999996</v>
      </c>
      <c r="AB2697">
        <v>0.354045</v>
      </c>
      <c r="AC2697">
        <v>0.23382600000000001</v>
      </c>
      <c r="AD2697">
        <v>0.147951</v>
      </c>
      <c r="AE2697">
        <v>9.2578300000000002E-2</v>
      </c>
      <c r="AF2697">
        <v>5.8425999999999999E-2</v>
      </c>
      <c r="AG2697">
        <v>3.7393700000000002E-2</v>
      </c>
      <c r="AH2697">
        <v>2.4263099999999999E-2</v>
      </c>
      <c r="AI2697">
        <v>1.5933699999999999E-2</v>
      </c>
      <c r="AJ2697">
        <v>1.0570899999999999E-2</v>
      </c>
      <c r="AK2697">
        <v>7.0734700000000001E-3</v>
      </c>
      <c r="AL2697">
        <v>4.7685799999999997E-3</v>
      </c>
      <c r="AM2697">
        <v>3.2234099999999999E-3</v>
      </c>
      <c r="AN2697">
        <v>2.1823599999999999E-3</v>
      </c>
      <c r="AO2697">
        <v>4.8056499999999999E-3</v>
      </c>
    </row>
    <row r="2698" spans="1:41" x14ac:dyDescent="0.3">
      <c r="A2698">
        <v>1</v>
      </c>
      <c r="B2698">
        <v>1</v>
      </c>
      <c r="C2698">
        <v>1</v>
      </c>
      <c r="D2698" t="s">
        <v>1260</v>
      </c>
      <c r="E2698" t="s">
        <v>1260</v>
      </c>
      <c r="F2698">
        <v>1</v>
      </c>
      <c r="G2698">
        <v>1990</v>
      </c>
      <c r="H2698">
        <v>1</v>
      </c>
      <c r="I2698" t="s">
        <v>1260</v>
      </c>
      <c r="J2698" t="s">
        <v>574</v>
      </c>
      <c r="K2698">
        <v>0</v>
      </c>
      <c r="L2698">
        <v>2.39622</v>
      </c>
      <c r="M2698">
        <v>4.6886299999999999</v>
      </c>
      <c r="N2698">
        <v>21.9529</v>
      </c>
      <c r="O2698">
        <v>4.9469099999999999</v>
      </c>
      <c r="P2698">
        <v>1.94215</v>
      </c>
      <c r="Q2698">
        <v>2.9508299999999998</v>
      </c>
      <c r="R2698">
        <v>43.007800000000003</v>
      </c>
      <c r="S2698">
        <v>15.2765</v>
      </c>
      <c r="T2698">
        <v>7.2507099999999998</v>
      </c>
      <c r="U2698">
        <v>2.0245299999999999</v>
      </c>
      <c r="V2698">
        <v>1.5420499999999999</v>
      </c>
      <c r="W2698">
        <v>1.1258699999999999</v>
      </c>
      <c r="X2698">
        <v>1.34917</v>
      </c>
      <c r="Y2698">
        <v>2.79128</v>
      </c>
      <c r="Z2698">
        <v>0.93076099999999995</v>
      </c>
      <c r="AA2698">
        <v>0.51872200000000002</v>
      </c>
      <c r="AB2698">
        <v>0.34236899999999998</v>
      </c>
      <c r="AC2698">
        <v>0.236067</v>
      </c>
      <c r="AD2698">
        <v>0.15693099999999999</v>
      </c>
      <c r="AE2698">
        <v>9.9965499999999999E-2</v>
      </c>
      <c r="AF2698">
        <v>6.29744E-2</v>
      </c>
      <c r="AG2698">
        <v>4.0007300000000003E-2</v>
      </c>
      <c r="AH2698">
        <v>2.5770899999999999E-2</v>
      </c>
      <c r="AI2698">
        <v>1.68256E-2</v>
      </c>
      <c r="AJ2698">
        <v>1.1115E-2</v>
      </c>
      <c r="AK2698">
        <v>7.4155000000000002E-3</v>
      </c>
      <c r="AL2698">
        <v>4.9883100000000001E-3</v>
      </c>
      <c r="AM2698">
        <v>3.3670900000000001E-3</v>
      </c>
      <c r="AN2698">
        <v>2.2771100000000002E-3</v>
      </c>
      <c r="AO2698">
        <v>5.0069499999999996E-3</v>
      </c>
    </row>
    <row r="2699" spans="1:41" x14ac:dyDescent="0.3">
      <c r="A2699">
        <v>1</v>
      </c>
      <c r="B2699">
        <v>1</v>
      </c>
      <c r="C2699">
        <v>1</v>
      </c>
      <c r="D2699" t="s">
        <v>1260</v>
      </c>
      <c r="E2699" t="s">
        <v>1260</v>
      </c>
      <c r="F2699">
        <v>1</v>
      </c>
      <c r="G2699">
        <v>1991</v>
      </c>
      <c r="H2699">
        <v>1</v>
      </c>
      <c r="I2699" t="s">
        <v>1260</v>
      </c>
      <c r="J2699" t="s">
        <v>574</v>
      </c>
      <c r="K2699">
        <v>0</v>
      </c>
      <c r="L2699">
        <v>0.24927199999999999</v>
      </c>
      <c r="M2699">
        <v>35.9131</v>
      </c>
      <c r="N2699">
        <v>22.798999999999999</v>
      </c>
      <c r="O2699">
        <v>53.936599999999999</v>
      </c>
      <c r="P2699">
        <v>7.3071299999999999</v>
      </c>
      <c r="Q2699">
        <v>2.0833900000000001</v>
      </c>
      <c r="R2699">
        <v>2.7176100000000001</v>
      </c>
      <c r="S2699">
        <v>36.9681</v>
      </c>
      <c r="T2699">
        <v>12.642099999999999</v>
      </c>
      <c r="U2699">
        <v>5.8651600000000004</v>
      </c>
      <c r="V2699">
        <v>1.61632</v>
      </c>
      <c r="W2699">
        <v>1.2230000000000001</v>
      </c>
      <c r="X2699">
        <v>0.89098599999999994</v>
      </c>
      <c r="Y2699">
        <v>1.06867</v>
      </c>
      <c r="Z2699">
        <v>2.2177199999999999</v>
      </c>
      <c r="AA2699">
        <v>0.74288100000000001</v>
      </c>
      <c r="AB2699">
        <v>0.41632799999999998</v>
      </c>
      <c r="AC2699">
        <v>0.27650200000000003</v>
      </c>
      <c r="AD2699">
        <v>0.191913</v>
      </c>
      <c r="AE2699">
        <v>0.128445</v>
      </c>
      <c r="AF2699">
        <v>8.2375500000000004E-2</v>
      </c>
      <c r="AG2699">
        <v>5.2240399999999999E-2</v>
      </c>
      <c r="AH2699">
        <v>3.3403700000000001E-2</v>
      </c>
      <c r="AI2699">
        <v>2.1651500000000001E-2</v>
      </c>
      <c r="AJ2699">
        <v>1.42203E-2</v>
      </c>
      <c r="AK2699">
        <v>9.4469099999999993E-3</v>
      </c>
      <c r="AL2699">
        <v>6.33609E-3</v>
      </c>
      <c r="AM2699">
        <v>4.2676299999999997E-3</v>
      </c>
      <c r="AN2699">
        <v>2.88201E-3</v>
      </c>
      <c r="AO2699">
        <v>6.3236300000000002E-3</v>
      </c>
    </row>
    <row r="2700" spans="1:41" x14ac:dyDescent="0.3">
      <c r="A2700">
        <v>1</v>
      </c>
      <c r="B2700">
        <v>1</v>
      </c>
      <c r="C2700">
        <v>1</v>
      </c>
      <c r="D2700" t="s">
        <v>1260</v>
      </c>
      <c r="E2700" t="s">
        <v>1260</v>
      </c>
      <c r="F2700">
        <v>1</v>
      </c>
      <c r="G2700">
        <v>1992</v>
      </c>
      <c r="H2700">
        <v>1</v>
      </c>
      <c r="I2700" t="s">
        <v>1260</v>
      </c>
      <c r="J2700" t="s">
        <v>574</v>
      </c>
      <c r="K2700">
        <v>0</v>
      </c>
      <c r="L2700">
        <v>0.30767099999999997</v>
      </c>
      <c r="M2700">
        <v>1.76817</v>
      </c>
      <c r="N2700">
        <v>82.621799999999993</v>
      </c>
      <c r="O2700">
        <v>26.485099999999999</v>
      </c>
      <c r="P2700">
        <v>37.609200000000001</v>
      </c>
      <c r="Q2700">
        <v>3.6898300000000002</v>
      </c>
      <c r="R2700">
        <v>0.90058400000000005</v>
      </c>
      <c r="S2700">
        <v>1.09388</v>
      </c>
      <c r="T2700">
        <v>14.302099999999999</v>
      </c>
      <c r="U2700">
        <v>4.7756600000000002</v>
      </c>
      <c r="V2700">
        <v>2.1854300000000002</v>
      </c>
      <c r="W2700">
        <v>0.59811000000000003</v>
      </c>
      <c r="X2700">
        <v>0.451519</v>
      </c>
      <c r="Y2700">
        <v>0.32921600000000001</v>
      </c>
      <c r="Z2700">
        <v>0.39606400000000003</v>
      </c>
      <c r="AA2700">
        <v>0.82565100000000002</v>
      </c>
      <c r="AB2700">
        <v>0.27811399999999997</v>
      </c>
      <c r="AC2700">
        <v>0.156833</v>
      </c>
      <c r="AD2700">
        <v>0.104848</v>
      </c>
      <c r="AE2700">
        <v>7.3265800000000006E-2</v>
      </c>
      <c r="AF2700">
        <v>4.9368500000000003E-2</v>
      </c>
      <c r="AG2700">
        <v>3.1873100000000001E-2</v>
      </c>
      <c r="AH2700">
        <v>2.0344299999999999E-2</v>
      </c>
      <c r="AI2700">
        <v>1.30898E-2</v>
      </c>
      <c r="AJ2700">
        <v>8.5350300000000007E-3</v>
      </c>
      <c r="AK2700">
        <v>5.63723E-3</v>
      </c>
      <c r="AL2700">
        <v>3.7648400000000002E-3</v>
      </c>
      <c r="AM2700">
        <v>2.5282999999999998E-3</v>
      </c>
      <c r="AN2700">
        <v>1.7037300000000001E-3</v>
      </c>
      <c r="AO2700">
        <v>3.72734E-3</v>
      </c>
    </row>
    <row r="2701" spans="1:41" x14ac:dyDescent="0.3">
      <c r="A2701">
        <v>1</v>
      </c>
      <c r="B2701">
        <v>1</v>
      </c>
      <c r="C2701">
        <v>1</v>
      </c>
      <c r="D2701" t="s">
        <v>1260</v>
      </c>
      <c r="E2701" t="s">
        <v>1260</v>
      </c>
      <c r="F2701">
        <v>1</v>
      </c>
      <c r="G2701">
        <v>1993</v>
      </c>
      <c r="H2701">
        <v>1</v>
      </c>
      <c r="I2701" t="s">
        <v>1260</v>
      </c>
      <c r="J2701" t="s">
        <v>574</v>
      </c>
      <c r="K2701">
        <v>0</v>
      </c>
      <c r="L2701">
        <v>0.47352100000000003</v>
      </c>
      <c r="M2701">
        <v>3.4346399999999999</v>
      </c>
      <c r="N2701">
        <v>6.4031900000000004</v>
      </c>
      <c r="O2701">
        <v>151.14599999999999</v>
      </c>
      <c r="P2701">
        <v>29.104099999999999</v>
      </c>
      <c r="Q2701">
        <v>29.9572</v>
      </c>
      <c r="R2701">
        <v>2.5169600000000001</v>
      </c>
      <c r="S2701">
        <v>0.57189299999999998</v>
      </c>
      <c r="T2701">
        <v>0.66731499999999999</v>
      </c>
      <c r="U2701">
        <v>8.5148700000000002</v>
      </c>
      <c r="V2701">
        <v>2.8033199999999998</v>
      </c>
      <c r="W2701">
        <v>1.27359</v>
      </c>
      <c r="X2701">
        <v>0.347659</v>
      </c>
      <c r="Y2701">
        <v>0.26261200000000001</v>
      </c>
      <c r="Z2701">
        <v>0.192022</v>
      </c>
      <c r="AA2701">
        <v>0.23202400000000001</v>
      </c>
      <c r="AB2701">
        <v>0.48631600000000003</v>
      </c>
      <c r="AC2701">
        <v>0.16481299999999999</v>
      </c>
      <c r="AD2701">
        <v>9.3545900000000001E-2</v>
      </c>
      <c r="AE2701">
        <v>6.2957399999999997E-2</v>
      </c>
      <c r="AF2701">
        <v>4.4288899999999999E-2</v>
      </c>
      <c r="AG2701">
        <v>3.0040600000000001E-2</v>
      </c>
      <c r="AH2701">
        <v>1.9519600000000002E-2</v>
      </c>
      <c r="AI2701">
        <v>1.25364E-2</v>
      </c>
      <c r="AJ2701">
        <v>8.1137999999999991E-3</v>
      </c>
      <c r="AK2701">
        <v>5.3201500000000001E-3</v>
      </c>
      <c r="AL2701">
        <v>3.5324200000000001E-3</v>
      </c>
      <c r="AM2701">
        <v>2.36207E-3</v>
      </c>
      <c r="AN2701">
        <v>1.58698E-3</v>
      </c>
      <c r="AO2701">
        <v>3.45708E-3</v>
      </c>
    </row>
    <row r="2702" spans="1:41" x14ac:dyDescent="0.3">
      <c r="A2702">
        <v>1</v>
      </c>
      <c r="B2702">
        <v>1</v>
      </c>
      <c r="C2702">
        <v>1</v>
      </c>
      <c r="D2702" t="s">
        <v>1260</v>
      </c>
      <c r="E2702" t="s">
        <v>1260</v>
      </c>
      <c r="F2702">
        <v>1</v>
      </c>
      <c r="G2702">
        <v>1994</v>
      </c>
      <c r="H2702">
        <v>1</v>
      </c>
      <c r="I2702" t="s">
        <v>1260</v>
      </c>
      <c r="J2702" t="s">
        <v>574</v>
      </c>
      <c r="K2702">
        <v>0</v>
      </c>
      <c r="L2702">
        <v>0.40654099999999999</v>
      </c>
      <c r="M2702">
        <v>9.9635999999999996</v>
      </c>
      <c r="N2702">
        <v>23.456900000000001</v>
      </c>
      <c r="O2702">
        <v>22.103200000000001</v>
      </c>
      <c r="P2702">
        <v>313.69</v>
      </c>
      <c r="Q2702">
        <v>43.862499999999997</v>
      </c>
      <c r="R2702">
        <v>38.760599999999997</v>
      </c>
      <c r="S2702">
        <v>3.03918</v>
      </c>
      <c r="T2702">
        <v>0.66464299999999998</v>
      </c>
      <c r="U2702">
        <v>0.75782799999999995</v>
      </c>
      <c r="V2702">
        <v>9.5414899999999996</v>
      </c>
      <c r="W2702">
        <v>3.1201699999999999</v>
      </c>
      <c r="X2702">
        <v>1.4143600000000001</v>
      </c>
      <c r="Y2702">
        <v>0.38641799999999998</v>
      </c>
      <c r="Z2702">
        <v>0.29277700000000001</v>
      </c>
      <c r="AA2702">
        <v>0.21505199999999999</v>
      </c>
      <c r="AB2702">
        <v>0.26130100000000001</v>
      </c>
      <c r="AC2702">
        <v>0.55109200000000003</v>
      </c>
      <c r="AD2702">
        <v>0.188</v>
      </c>
      <c r="AE2702">
        <v>0.10743</v>
      </c>
      <c r="AF2702">
        <v>7.2792399999999993E-2</v>
      </c>
      <c r="AG2702">
        <v>5.1549699999999997E-2</v>
      </c>
      <c r="AH2702">
        <v>3.5192599999999997E-2</v>
      </c>
      <c r="AI2702">
        <v>2.30099E-2</v>
      </c>
      <c r="AJ2702">
        <v>1.4866000000000001E-2</v>
      </c>
      <c r="AK2702">
        <v>9.6758299999999998E-3</v>
      </c>
      <c r="AL2702">
        <v>6.3780399999999998E-3</v>
      </c>
      <c r="AM2702">
        <v>4.2402000000000004E-3</v>
      </c>
      <c r="AN2702">
        <v>2.8367100000000001E-3</v>
      </c>
      <c r="AO2702">
        <v>6.1428000000000003E-3</v>
      </c>
    </row>
    <row r="2703" spans="1:41" x14ac:dyDescent="0.3">
      <c r="A2703">
        <v>1</v>
      </c>
      <c r="B2703">
        <v>1</v>
      </c>
      <c r="C2703">
        <v>1</v>
      </c>
      <c r="D2703" t="s">
        <v>1260</v>
      </c>
      <c r="E2703" t="s">
        <v>1260</v>
      </c>
      <c r="F2703">
        <v>1</v>
      </c>
      <c r="G2703">
        <v>1995</v>
      </c>
      <c r="H2703">
        <v>1</v>
      </c>
      <c r="I2703" t="s">
        <v>1260</v>
      </c>
      <c r="J2703" t="s">
        <v>574</v>
      </c>
      <c r="K2703">
        <v>0</v>
      </c>
      <c r="L2703">
        <v>1.3791800000000001</v>
      </c>
      <c r="M2703">
        <v>5.1532099999999996</v>
      </c>
      <c r="N2703">
        <v>40.982799999999997</v>
      </c>
      <c r="O2703">
        <v>48.736199999999997</v>
      </c>
      <c r="P2703">
        <v>27.584800000000001</v>
      </c>
      <c r="Q2703">
        <v>284.13200000000001</v>
      </c>
      <c r="R2703">
        <v>34.132599999999996</v>
      </c>
      <c r="S2703">
        <v>28.192299999999999</v>
      </c>
      <c r="T2703">
        <v>2.1310799999999999</v>
      </c>
      <c r="U2703">
        <v>0.45601399999999997</v>
      </c>
      <c r="V2703">
        <v>0.513544</v>
      </c>
      <c r="W2703">
        <v>6.4266100000000002</v>
      </c>
      <c r="X2703">
        <v>2.0978699999999999</v>
      </c>
      <c r="Y2703">
        <v>0.95214100000000002</v>
      </c>
      <c r="Z2703">
        <v>0.26100699999999999</v>
      </c>
      <c r="AA2703">
        <v>0.198708</v>
      </c>
      <c r="AB2703">
        <v>0.14680199999999999</v>
      </c>
      <c r="AC2703">
        <v>0.17951800000000001</v>
      </c>
      <c r="AD2703">
        <v>0.38117400000000001</v>
      </c>
      <c r="AE2703">
        <v>0.13093399999999999</v>
      </c>
      <c r="AF2703">
        <v>7.5336700000000006E-2</v>
      </c>
      <c r="AG2703">
        <v>5.1392699999999999E-2</v>
      </c>
      <c r="AH2703">
        <v>3.6634300000000002E-2</v>
      </c>
      <c r="AI2703">
        <v>2.51679E-2</v>
      </c>
      <c r="AJ2703">
        <v>1.65544E-2</v>
      </c>
      <c r="AK2703">
        <v>1.07562E-2</v>
      </c>
      <c r="AL2703">
        <v>7.0383399999999997E-3</v>
      </c>
      <c r="AM2703">
        <v>4.64555E-3</v>
      </c>
      <c r="AN2703">
        <v>3.0900099999999998E-3</v>
      </c>
      <c r="AO2703">
        <v>6.6354500000000002E-3</v>
      </c>
    </row>
    <row r="2704" spans="1:41" x14ac:dyDescent="0.3">
      <c r="A2704">
        <v>1</v>
      </c>
      <c r="B2704">
        <v>1</v>
      </c>
      <c r="C2704">
        <v>1</v>
      </c>
      <c r="D2704" t="s">
        <v>1260</v>
      </c>
      <c r="E2704" t="s">
        <v>1260</v>
      </c>
      <c r="F2704">
        <v>1</v>
      </c>
      <c r="G2704">
        <v>1996</v>
      </c>
      <c r="H2704">
        <v>1</v>
      </c>
      <c r="I2704" t="s">
        <v>1260</v>
      </c>
      <c r="J2704" t="s">
        <v>574</v>
      </c>
      <c r="K2704">
        <v>0</v>
      </c>
      <c r="L2704">
        <v>1.67198</v>
      </c>
      <c r="M2704">
        <v>11.924200000000001</v>
      </c>
      <c r="N2704">
        <v>14.425000000000001</v>
      </c>
      <c r="O2704">
        <v>57.7363</v>
      </c>
      <c r="P2704">
        <v>41.020899999999997</v>
      </c>
      <c r="Q2704">
        <v>16.739000000000001</v>
      </c>
      <c r="R2704">
        <v>147.179</v>
      </c>
      <c r="S2704">
        <v>16.442499999999999</v>
      </c>
      <c r="T2704">
        <v>13.048</v>
      </c>
      <c r="U2704">
        <v>0.96312500000000001</v>
      </c>
      <c r="V2704">
        <v>0.20333899999999999</v>
      </c>
      <c r="W2704">
        <v>0.22748699999999999</v>
      </c>
      <c r="X2704">
        <v>2.84111</v>
      </c>
      <c r="Y2704">
        <v>0.92847100000000005</v>
      </c>
      <c r="Z2704">
        <v>0.42277300000000001</v>
      </c>
      <c r="AA2704">
        <v>0.11644500000000001</v>
      </c>
      <c r="AB2704">
        <v>8.9160900000000001E-2</v>
      </c>
      <c r="AC2704">
        <v>6.62914E-2</v>
      </c>
      <c r="AD2704">
        <v>8.1611900000000001E-2</v>
      </c>
      <c r="AE2704">
        <v>0.174482</v>
      </c>
      <c r="AF2704">
        <v>6.0347499999999998E-2</v>
      </c>
      <c r="AG2704">
        <v>3.4957700000000001E-2</v>
      </c>
      <c r="AH2704">
        <v>2.4003699999999999E-2</v>
      </c>
      <c r="AI2704">
        <v>1.7218399999999998E-2</v>
      </c>
      <c r="AJ2704">
        <v>1.19001E-2</v>
      </c>
      <c r="AK2704">
        <v>7.8718999999999994E-3</v>
      </c>
      <c r="AL2704">
        <v>5.1420800000000003E-3</v>
      </c>
      <c r="AM2704">
        <v>3.3691099999999998E-3</v>
      </c>
      <c r="AN2704">
        <v>2.2248599999999999E-3</v>
      </c>
      <c r="AO2704">
        <v>4.7220999999999999E-3</v>
      </c>
    </row>
    <row r="2705" spans="1:41" x14ac:dyDescent="0.3">
      <c r="A2705">
        <v>1</v>
      </c>
      <c r="B2705">
        <v>1</v>
      </c>
      <c r="C2705">
        <v>1</v>
      </c>
      <c r="D2705" t="s">
        <v>1260</v>
      </c>
      <c r="E2705" t="s">
        <v>1260</v>
      </c>
      <c r="F2705">
        <v>1</v>
      </c>
      <c r="G2705">
        <v>1997</v>
      </c>
      <c r="H2705">
        <v>1</v>
      </c>
      <c r="I2705" t="s">
        <v>1260</v>
      </c>
      <c r="J2705" t="s">
        <v>574</v>
      </c>
      <c r="K2705">
        <v>0</v>
      </c>
      <c r="L2705">
        <v>0.11408600000000001</v>
      </c>
      <c r="M2705">
        <v>22.642199999999999</v>
      </c>
      <c r="N2705">
        <v>52.239600000000003</v>
      </c>
      <c r="O2705">
        <v>31.755400000000002</v>
      </c>
      <c r="P2705">
        <v>75.760999999999996</v>
      </c>
      <c r="Q2705">
        <v>38.672899999999998</v>
      </c>
      <c r="R2705">
        <v>13.4061</v>
      </c>
      <c r="S2705">
        <v>109.08199999999999</v>
      </c>
      <c r="T2705">
        <v>11.662599999999999</v>
      </c>
      <c r="U2705">
        <v>9.0136900000000004</v>
      </c>
      <c r="V2705">
        <v>0.65545100000000001</v>
      </c>
      <c r="W2705">
        <v>0.13736400000000001</v>
      </c>
      <c r="X2705">
        <v>0.153309</v>
      </c>
      <c r="Y2705">
        <v>1.9164399999999999</v>
      </c>
      <c r="Z2705">
        <v>0.62826400000000004</v>
      </c>
      <c r="AA2705">
        <v>0.28741299999999997</v>
      </c>
      <c r="AB2705">
        <v>7.9613000000000003E-2</v>
      </c>
      <c r="AC2705">
        <v>6.13456E-2</v>
      </c>
      <c r="AD2705">
        <v>4.5916400000000003E-2</v>
      </c>
      <c r="AE2705">
        <v>5.6915800000000003E-2</v>
      </c>
      <c r="AF2705">
        <v>0.122518</v>
      </c>
      <c r="AG2705">
        <v>4.2660299999999998E-2</v>
      </c>
      <c r="AH2705">
        <v>2.4873599999999999E-2</v>
      </c>
      <c r="AI2705">
        <v>1.7186799999999999E-2</v>
      </c>
      <c r="AJ2705">
        <v>1.24023E-2</v>
      </c>
      <c r="AK2705">
        <v>8.6201899999999998E-3</v>
      </c>
      <c r="AL2705">
        <v>5.7326699999999996E-3</v>
      </c>
      <c r="AM2705">
        <v>3.7495300000000001E-3</v>
      </c>
      <c r="AN2705">
        <v>2.45794E-3</v>
      </c>
      <c r="AO2705">
        <v>5.1368000000000004E-3</v>
      </c>
    </row>
    <row r="2706" spans="1:41" x14ac:dyDescent="0.3">
      <c r="A2706">
        <v>1</v>
      </c>
      <c r="B2706">
        <v>1</v>
      </c>
      <c r="C2706">
        <v>1</v>
      </c>
      <c r="D2706" t="s">
        <v>1260</v>
      </c>
      <c r="E2706" t="s">
        <v>1260</v>
      </c>
      <c r="F2706">
        <v>1</v>
      </c>
      <c r="G2706">
        <v>1998</v>
      </c>
      <c r="H2706">
        <v>1</v>
      </c>
      <c r="I2706" t="s">
        <v>1260</v>
      </c>
      <c r="J2706" t="s">
        <v>574</v>
      </c>
      <c r="K2706">
        <v>0</v>
      </c>
      <c r="L2706">
        <v>1.6499200000000001</v>
      </c>
      <c r="M2706">
        <v>0.97067499999999995</v>
      </c>
      <c r="N2706">
        <v>62.3703</v>
      </c>
      <c r="O2706">
        <v>72.399600000000007</v>
      </c>
      <c r="P2706">
        <v>26.267399999999999</v>
      </c>
      <c r="Q2706">
        <v>45.085000000000001</v>
      </c>
      <c r="R2706">
        <v>19.5824</v>
      </c>
      <c r="S2706">
        <v>6.2920199999999999</v>
      </c>
      <c r="T2706">
        <v>49.057400000000001</v>
      </c>
      <c r="U2706">
        <v>5.1124200000000002</v>
      </c>
      <c r="V2706">
        <v>3.8942399999999999</v>
      </c>
      <c r="W2706">
        <v>0.28115299999999999</v>
      </c>
      <c r="X2706">
        <v>5.8785400000000002E-2</v>
      </c>
      <c r="Y2706">
        <v>6.5670300000000001E-2</v>
      </c>
      <c r="Z2706">
        <v>0.82349799999999995</v>
      </c>
      <c r="AA2706">
        <v>0.27122600000000002</v>
      </c>
      <c r="AB2706">
        <v>0.12478400000000001</v>
      </c>
      <c r="AC2706">
        <v>3.47839E-2</v>
      </c>
      <c r="AD2706">
        <v>2.6982099999999998E-2</v>
      </c>
      <c r="AE2706">
        <v>2.03342E-2</v>
      </c>
      <c r="AF2706">
        <v>2.5378000000000001E-2</v>
      </c>
      <c r="AG2706">
        <v>5.49971E-2</v>
      </c>
      <c r="AH2706">
        <v>1.9275E-2</v>
      </c>
      <c r="AI2706">
        <v>1.1309100000000001E-2</v>
      </c>
      <c r="AJ2706">
        <v>7.8610099999999999E-3</v>
      </c>
      <c r="AK2706">
        <v>5.7048100000000003E-3</v>
      </c>
      <c r="AL2706">
        <v>3.9862400000000003E-3</v>
      </c>
      <c r="AM2706">
        <v>2.65438E-3</v>
      </c>
      <c r="AN2706">
        <v>1.737E-3</v>
      </c>
      <c r="AO2706">
        <v>3.5647600000000002E-3</v>
      </c>
    </row>
    <row r="2707" spans="1:41" x14ac:dyDescent="0.3">
      <c r="A2707">
        <v>1</v>
      </c>
      <c r="B2707">
        <v>1</v>
      </c>
      <c r="C2707">
        <v>1</v>
      </c>
      <c r="D2707" t="s">
        <v>1260</v>
      </c>
      <c r="E2707" t="s">
        <v>1260</v>
      </c>
      <c r="F2707">
        <v>1</v>
      </c>
      <c r="G2707">
        <v>1999</v>
      </c>
      <c r="H2707">
        <v>1</v>
      </c>
      <c r="I2707" t="s">
        <v>1260</v>
      </c>
      <c r="J2707" t="s">
        <v>574</v>
      </c>
      <c r="K2707">
        <v>0</v>
      </c>
      <c r="L2707">
        <v>0.58432499999999998</v>
      </c>
      <c r="M2707">
        <v>20.296099999999999</v>
      </c>
      <c r="N2707">
        <v>3.86524</v>
      </c>
      <c r="O2707">
        <v>124.935</v>
      </c>
      <c r="P2707">
        <v>86.51</v>
      </c>
      <c r="Q2707">
        <v>22.549900000000001</v>
      </c>
      <c r="R2707">
        <v>32.8887</v>
      </c>
      <c r="S2707">
        <v>13.2309</v>
      </c>
      <c r="T2707">
        <v>4.0723799999999999</v>
      </c>
      <c r="U2707">
        <v>30.944199999999999</v>
      </c>
      <c r="V2707">
        <v>3.1778599999999999</v>
      </c>
      <c r="W2707">
        <v>2.4030100000000001</v>
      </c>
      <c r="X2707">
        <v>0.173065</v>
      </c>
      <c r="Y2707">
        <v>3.6214999999999997E-2</v>
      </c>
      <c r="Z2707">
        <v>4.0579499999999998E-2</v>
      </c>
      <c r="AA2707">
        <v>0.511189</v>
      </c>
      <c r="AB2707">
        <v>0.16930799999999999</v>
      </c>
      <c r="AC2707">
        <v>7.8381800000000001E-2</v>
      </c>
      <c r="AD2707">
        <v>2.1994099999999999E-2</v>
      </c>
      <c r="AE2707">
        <v>1.7177000000000001E-2</v>
      </c>
      <c r="AF2707">
        <v>1.3032999999999999E-2</v>
      </c>
      <c r="AG2707">
        <v>1.6374799999999998E-2</v>
      </c>
      <c r="AH2707">
        <v>3.5716900000000003E-2</v>
      </c>
      <c r="AI2707">
        <v>1.2596100000000001E-2</v>
      </c>
      <c r="AJ2707">
        <v>7.43452E-3</v>
      </c>
      <c r="AK2707">
        <v>5.1969399999999997E-3</v>
      </c>
      <c r="AL2707">
        <v>3.7915100000000001E-3</v>
      </c>
      <c r="AM2707">
        <v>2.65271E-3</v>
      </c>
      <c r="AN2707">
        <v>1.7672499999999999E-3</v>
      </c>
      <c r="AO2707">
        <v>3.5749000000000002E-3</v>
      </c>
    </row>
    <row r="2708" spans="1:41" x14ac:dyDescent="0.3">
      <c r="A2708">
        <v>1</v>
      </c>
      <c r="B2708">
        <v>1</v>
      </c>
      <c r="C2708">
        <v>1</v>
      </c>
      <c r="D2708" t="s">
        <v>1260</v>
      </c>
      <c r="E2708" t="s">
        <v>1260</v>
      </c>
      <c r="F2708">
        <v>1</v>
      </c>
      <c r="G2708">
        <v>2000</v>
      </c>
      <c r="H2708">
        <v>1</v>
      </c>
      <c r="I2708" t="s">
        <v>1260</v>
      </c>
      <c r="J2708" t="s">
        <v>574</v>
      </c>
      <c r="K2708">
        <v>0</v>
      </c>
      <c r="L2708">
        <v>1.42614</v>
      </c>
      <c r="M2708">
        <v>5.4503599999999999</v>
      </c>
      <c r="N2708">
        <v>61.291600000000003</v>
      </c>
      <c r="O2708">
        <v>5.8751699999999998</v>
      </c>
      <c r="P2708">
        <v>113.428</v>
      </c>
      <c r="Q2708">
        <v>56.481299999999997</v>
      </c>
      <c r="R2708">
        <v>12.5016</v>
      </c>
      <c r="S2708">
        <v>16.866499999999998</v>
      </c>
      <c r="T2708">
        <v>6.4943799999999996</v>
      </c>
      <c r="U2708">
        <v>1.94726</v>
      </c>
      <c r="V2708">
        <v>14.5778</v>
      </c>
      <c r="W2708">
        <v>1.4860100000000001</v>
      </c>
      <c r="X2708">
        <v>1.12086</v>
      </c>
      <c r="Y2708">
        <v>8.0786700000000003E-2</v>
      </c>
      <c r="Z2708">
        <v>1.6956100000000002E-2</v>
      </c>
      <c r="AA2708">
        <v>1.9085999999999999E-2</v>
      </c>
      <c r="AB2708">
        <v>0.24177399999999999</v>
      </c>
      <c r="AC2708">
        <v>8.0576599999999998E-2</v>
      </c>
      <c r="AD2708">
        <v>3.7550300000000002E-2</v>
      </c>
      <c r="AE2708">
        <v>1.0608299999999999E-2</v>
      </c>
      <c r="AF2708">
        <v>8.3412199999999999E-3</v>
      </c>
      <c r="AG2708">
        <v>6.3712200000000004E-3</v>
      </c>
      <c r="AH2708">
        <v>8.0568700000000007E-3</v>
      </c>
      <c r="AI2708">
        <v>1.7683500000000001E-2</v>
      </c>
      <c r="AJ2708">
        <v>6.2735400000000002E-3</v>
      </c>
      <c r="AK2708">
        <v>3.72369E-3</v>
      </c>
      <c r="AL2708">
        <v>2.6167899999999999E-3</v>
      </c>
      <c r="AM2708">
        <v>1.9115499999999999E-3</v>
      </c>
      <c r="AN2708">
        <v>1.3380499999999999E-3</v>
      </c>
      <c r="AO2708">
        <v>2.72814E-3</v>
      </c>
    </row>
    <row r="2709" spans="1:41" x14ac:dyDescent="0.3">
      <c r="A2709">
        <v>1</v>
      </c>
      <c r="B2709">
        <v>1</v>
      </c>
      <c r="C2709">
        <v>1</v>
      </c>
      <c r="D2709" t="s">
        <v>1260</v>
      </c>
      <c r="E2709" t="s">
        <v>1260</v>
      </c>
      <c r="F2709">
        <v>1</v>
      </c>
      <c r="G2709">
        <v>2001</v>
      </c>
      <c r="H2709">
        <v>1</v>
      </c>
      <c r="I2709" t="s">
        <v>1260</v>
      </c>
      <c r="J2709" t="s">
        <v>574</v>
      </c>
      <c r="K2709">
        <v>0</v>
      </c>
      <c r="L2709">
        <v>0.76305000000000001</v>
      </c>
      <c r="M2709">
        <v>17.160399999999999</v>
      </c>
      <c r="N2709">
        <v>21.235199999999999</v>
      </c>
      <c r="O2709">
        <v>120.23399999999999</v>
      </c>
      <c r="P2709">
        <v>6.89018</v>
      </c>
      <c r="Q2709">
        <v>95.861699999999999</v>
      </c>
      <c r="R2709">
        <v>40.648899999999998</v>
      </c>
      <c r="S2709">
        <v>8.3399199999999993</v>
      </c>
      <c r="T2709">
        <v>10.7791</v>
      </c>
      <c r="U2709">
        <v>4.0442499999999999</v>
      </c>
      <c r="V2709">
        <v>1.19475</v>
      </c>
      <c r="W2709">
        <v>8.8777799999999996</v>
      </c>
      <c r="X2709">
        <v>0.902644</v>
      </c>
      <c r="Y2709">
        <v>0.68132099999999995</v>
      </c>
      <c r="Z2709">
        <v>4.9251700000000002E-2</v>
      </c>
      <c r="AA2709">
        <v>1.03838E-2</v>
      </c>
      <c r="AB2709">
        <v>1.17529E-2</v>
      </c>
      <c r="AC2709">
        <v>0.14980399999999999</v>
      </c>
      <c r="AD2709">
        <v>5.0254600000000003E-2</v>
      </c>
      <c r="AE2709">
        <v>2.3578000000000002E-2</v>
      </c>
      <c r="AF2709">
        <v>6.7060899999999996E-3</v>
      </c>
      <c r="AG2709">
        <v>5.3081300000000003E-3</v>
      </c>
      <c r="AH2709">
        <v>4.0807600000000001E-3</v>
      </c>
      <c r="AI2709">
        <v>5.1925799999999996E-3</v>
      </c>
      <c r="AJ2709">
        <v>1.14646E-2</v>
      </c>
      <c r="AK2709">
        <v>4.0901799999999997E-3</v>
      </c>
      <c r="AL2709">
        <v>2.4406200000000001E-3</v>
      </c>
      <c r="AM2709">
        <v>1.71729E-3</v>
      </c>
      <c r="AN2709">
        <v>1.2550700000000001E-3</v>
      </c>
      <c r="AO2709">
        <v>2.7033600000000001E-3</v>
      </c>
    </row>
    <row r="2710" spans="1:41" x14ac:dyDescent="0.3">
      <c r="A2710">
        <v>1</v>
      </c>
      <c r="B2710">
        <v>1</v>
      </c>
      <c r="C2710">
        <v>1</v>
      </c>
      <c r="D2710" t="s">
        <v>1260</v>
      </c>
      <c r="E2710" t="s">
        <v>1260</v>
      </c>
      <c r="F2710">
        <v>1</v>
      </c>
      <c r="G2710">
        <v>2002</v>
      </c>
      <c r="H2710">
        <v>1</v>
      </c>
      <c r="I2710" t="s">
        <v>1260</v>
      </c>
      <c r="J2710" t="s">
        <v>574</v>
      </c>
      <c r="K2710">
        <v>0</v>
      </c>
      <c r="L2710">
        <v>1.05026</v>
      </c>
      <c r="M2710">
        <v>11.174899999999999</v>
      </c>
      <c r="N2710">
        <v>81.370500000000007</v>
      </c>
      <c r="O2710">
        <v>50.688200000000002</v>
      </c>
      <c r="P2710">
        <v>171.55500000000001</v>
      </c>
      <c r="Q2710">
        <v>7.0850200000000001</v>
      </c>
      <c r="R2710">
        <v>83.948999999999998</v>
      </c>
      <c r="S2710">
        <v>33.004899999999999</v>
      </c>
      <c r="T2710">
        <v>6.4894400000000001</v>
      </c>
      <c r="U2710">
        <v>8.1756200000000003</v>
      </c>
      <c r="V2710">
        <v>3.0230800000000002</v>
      </c>
      <c r="W2710">
        <v>0.88662099999999999</v>
      </c>
      <c r="X2710">
        <v>6.5722699999999996</v>
      </c>
      <c r="Y2710">
        <v>0.66879200000000005</v>
      </c>
      <c r="Z2710">
        <v>0.506355</v>
      </c>
      <c r="AA2710">
        <v>3.67718E-2</v>
      </c>
      <c r="AB2710">
        <v>7.7961799999999998E-3</v>
      </c>
      <c r="AC2710">
        <v>8.8794600000000005E-3</v>
      </c>
      <c r="AD2710">
        <v>0.11393200000000001</v>
      </c>
      <c r="AE2710">
        <v>3.8480800000000003E-2</v>
      </c>
      <c r="AF2710">
        <v>1.8177200000000001E-2</v>
      </c>
      <c r="AG2710">
        <v>5.20464E-3</v>
      </c>
      <c r="AH2710">
        <v>4.1465E-3</v>
      </c>
      <c r="AI2710">
        <v>3.2076800000000001E-3</v>
      </c>
      <c r="AJ2710">
        <v>4.1059800000000004E-3</v>
      </c>
      <c r="AK2710">
        <v>9.1167699999999997E-3</v>
      </c>
      <c r="AL2710">
        <v>3.2698499999999999E-3</v>
      </c>
      <c r="AM2710">
        <v>1.9536200000000001E-3</v>
      </c>
      <c r="AN2710">
        <v>1.3752899999999999E-3</v>
      </c>
      <c r="AO2710">
        <v>3.21397E-3</v>
      </c>
    </row>
    <row r="2711" spans="1:41" x14ac:dyDescent="0.3">
      <c r="A2711">
        <v>1</v>
      </c>
      <c r="B2711">
        <v>1</v>
      </c>
      <c r="C2711">
        <v>1</v>
      </c>
      <c r="D2711" t="s">
        <v>1260</v>
      </c>
      <c r="E2711" t="s">
        <v>1260</v>
      </c>
      <c r="F2711">
        <v>1</v>
      </c>
      <c r="G2711">
        <v>2003</v>
      </c>
      <c r="H2711">
        <v>1</v>
      </c>
      <c r="I2711" t="s">
        <v>1260</v>
      </c>
      <c r="J2711" t="s">
        <v>574</v>
      </c>
      <c r="K2711">
        <v>0</v>
      </c>
      <c r="L2711">
        <v>1.5739700000000001</v>
      </c>
      <c r="M2711">
        <v>11.0169</v>
      </c>
      <c r="N2711">
        <v>37.908999999999999</v>
      </c>
      <c r="O2711">
        <v>138.68100000000001</v>
      </c>
      <c r="P2711">
        <v>51.497700000000002</v>
      </c>
      <c r="Q2711">
        <v>125.232</v>
      </c>
      <c r="R2711">
        <v>4.3937099999999996</v>
      </c>
      <c r="S2711">
        <v>48.188200000000002</v>
      </c>
      <c r="T2711">
        <v>18.139099999999999</v>
      </c>
      <c r="U2711">
        <v>3.4750999999999999</v>
      </c>
      <c r="V2711">
        <v>4.3142500000000004</v>
      </c>
      <c r="W2711">
        <v>1.5837699999999999</v>
      </c>
      <c r="X2711">
        <v>0.46340399999999998</v>
      </c>
      <c r="Y2711">
        <v>3.43824</v>
      </c>
      <c r="Z2711">
        <v>0.35097299999999998</v>
      </c>
      <c r="AA2711">
        <v>0.26696799999999998</v>
      </c>
      <c r="AB2711">
        <v>1.9497500000000001E-2</v>
      </c>
      <c r="AC2711">
        <v>4.1599100000000002E-3</v>
      </c>
      <c r="AD2711">
        <v>4.7696500000000003E-3</v>
      </c>
      <c r="AE2711">
        <v>6.1618199999999998E-2</v>
      </c>
      <c r="AF2711">
        <v>2.0954299999999999E-2</v>
      </c>
      <c r="AG2711">
        <v>9.9648299999999992E-3</v>
      </c>
      <c r="AH2711">
        <v>2.87186E-3</v>
      </c>
      <c r="AI2711">
        <v>2.3023599999999998E-3</v>
      </c>
      <c r="AJ2711">
        <v>1.79174E-3</v>
      </c>
      <c r="AK2711">
        <v>2.3065E-3</v>
      </c>
      <c r="AL2711">
        <v>5.1485799999999998E-3</v>
      </c>
      <c r="AM2711">
        <v>1.84899E-3</v>
      </c>
      <c r="AN2711">
        <v>1.1052499999999999E-3</v>
      </c>
      <c r="AO2711">
        <v>2.6368799999999999E-3</v>
      </c>
    </row>
    <row r="2712" spans="1:41" x14ac:dyDescent="0.3">
      <c r="A2712">
        <v>1</v>
      </c>
      <c r="B2712">
        <v>1</v>
      </c>
      <c r="C2712">
        <v>1</v>
      </c>
      <c r="D2712" t="s">
        <v>1260</v>
      </c>
      <c r="E2712" t="s">
        <v>1260</v>
      </c>
      <c r="F2712">
        <v>1</v>
      </c>
      <c r="G2712">
        <v>2004</v>
      </c>
      <c r="H2712">
        <v>1</v>
      </c>
      <c r="I2712" t="s">
        <v>1260</v>
      </c>
      <c r="J2712" t="s">
        <v>574</v>
      </c>
      <c r="K2712">
        <v>0</v>
      </c>
      <c r="L2712">
        <v>1.59354</v>
      </c>
      <c r="M2712">
        <v>18.581199999999999</v>
      </c>
      <c r="N2712">
        <v>42.018799999999999</v>
      </c>
      <c r="O2712">
        <v>72.508600000000001</v>
      </c>
      <c r="P2712">
        <v>157.69900000000001</v>
      </c>
      <c r="Q2712">
        <v>41.932899999999997</v>
      </c>
      <c r="R2712">
        <v>86.302599999999998</v>
      </c>
      <c r="S2712">
        <v>2.7928799999999998</v>
      </c>
      <c r="T2712">
        <v>29.247900000000001</v>
      </c>
      <c r="U2712">
        <v>10.7082</v>
      </c>
      <c r="V2712">
        <v>2.0195500000000002</v>
      </c>
      <c r="W2712">
        <v>2.4879199999999999</v>
      </c>
      <c r="X2712">
        <v>0.91097099999999998</v>
      </c>
      <c r="Y2712">
        <v>0.26676299999999997</v>
      </c>
      <c r="Z2712">
        <v>1.9853700000000001</v>
      </c>
      <c r="AA2712">
        <v>0.20360300000000001</v>
      </c>
      <c r="AB2712">
        <v>0.155747</v>
      </c>
      <c r="AC2712">
        <v>1.14465E-2</v>
      </c>
      <c r="AD2712">
        <v>2.4584899999999998E-3</v>
      </c>
      <c r="AE2712">
        <v>2.8381299999999999E-3</v>
      </c>
      <c r="AF2712">
        <v>3.69161E-2</v>
      </c>
      <c r="AG2712">
        <v>1.2638399999999999E-2</v>
      </c>
      <c r="AH2712">
        <v>6.0494299999999997E-3</v>
      </c>
      <c r="AI2712">
        <v>1.75438E-3</v>
      </c>
      <c r="AJ2712">
        <v>1.41489E-3</v>
      </c>
      <c r="AK2712">
        <v>1.1073299999999999E-3</v>
      </c>
      <c r="AL2712">
        <v>1.4330600000000001E-3</v>
      </c>
      <c r="AM2712">
        <v>3.2030000000000001E-3</v>
      </c>
      <c r="AN2712">
        <v>1.1508499999999999E-3</v>
      </c>
      <c r="AO2712">
        <v>2.3665299999999999E-3</v>
      </c>
    </row>
    <row r="2713" spans="1:41" x14ac:dyDescent="0.3">
      <c r="A2713">
        <v>1</v>
      </c>
      <c r="B2713">
        <v>1</v>
      </c>
      <c r="C2713">
        <v>1</v>
      </c>
      <c r="D2713" t="s">
        <v>1260</v>
      </c>
      <c r="E2713" t="s">
        <v>1260</v>
      </c>
      <c r="F2713">
        <v>1</v>
      </c>
      <c r="G2713">
        <v>2005</v>
      </c>
      <c r="H2713">
        <v>1</v>
      </c>
      <c r="I2713" t="s">
        <v>1260</v>
      </c>
      <c r="J2713" t="s">
        <v>574</v>
      </c>
      <c r="K2713">
        <v>0</v>
      </c>
      <c r="L2713">
        <v>1.11693</v>
      </c>
      <c r="M2713">
        <v>16.913900000000002</v>
      </c>
      <c r="N2713">
        <v>63.628700000000002</v>
      </c>
      <c r="O2713">
        <v>71.998500000000007</v>
      </c>
      <c r="P2713">
        <v>73.659899999999993</v>
      </c>
      <c r="Q2713">
        <v>114.386</v>
      </c>
      <c r="R2713">
        <v>25.670500000000001</v>
      </c>
      <c r="S2713">
        <v>48.6158</v>
      </c>
      <c r="T2713">
        <v>1.4996700000000001</v>
      </c>
      <c r="U2713">
        <v>15.259399999999999</v>
      </c>
      <c r="V2713">
        <v>5.49695</v>
      </c>
      <c r="W2713">
        <v>1.0284899999999999</v>
      </c>
      <c r="X2713">
        <v>1.26362</v>
      </c>
      <c r="Y2713">
        <v>0.46304099999999998</v>
      </c>
      <c r="Z2713">
        <v>0.13600999999999999</v>
      </c>
      <c r="AA2713">
        <v>1.01692</v>
      </c>
      <c r="AB2713">
        <v>0.104877</v>
      </c>
      <c r="AC2713">
        <v>8.0731800000000006E-2</v>
      </c>
      <c r="AD2713">
        <v>5.9729300000000004E-3</v>
      </c>
      <c r="AE2713">
        <v>1.2916500000000001E-3</v>
      </c>
      <c r="AF2713">
        <v>1.5012999999999999E-3</v>
      </c>
      <c r="AG2713">
        <v>1.9658999999999999E-2</v>
      </c>
      <c r="AH2713">
        <v>6.7742899999999997E-3</v>
      </c>
      <c r="AI2713">
        <v>3.2628900000000001E-3</v>
      </c>
      <c r="AJ2713">
        <v>9.5192499999999995E-4</v>
      </c>
      <c r="AK2713">
        <v>7.7206499999999995E-4</v>
      </c>
      <c r="AL2713">
        <v>6.0745600000000003E-4</v>
      </c>
      <c r="AM2713">
        <v>7.8715700000000003E-4</v>
      </c>
      <c r="AN2713">
        <v>1.7602200000000001E-3</v>
      </c>
      <c r="AO2713">
        <v>1.9578E-3</v>
      </c>
    </row>
    <row r="2714" spans="1:41" x14ac:dyDescent="0.3">
      <c r="A2714">
        <v>1</v>
      </c>
      <c r="B2714">
        <v>1</v>
      </c>
      <c r="C2714">
        <v>1</v>
      </c>
      <c r="D2714" t="s">
        <v>1260</v>
      </c>
      <c r="E2714" t="s">
        <v>1260</v>
      </c>
      <c r="F2714">
        <v>1</v>
      </c>
      <c r="G2714">
        <v>2006</v>
      </c>
      <c r="H2714">
        <v>1</v>
      </c>
      <c r="I2714" t="s">
        <v>1260</v>
      </c>
      <c r="J2714" t="s">
        <v>574</v>
      </c>
      <c r="K2714">
        <v>0</v>
      </c>
      <c r="L2714">
        <v>0.75306099999999998</v>
      </c>
      <c r="M2714">
        <v>12.8817</v>
      </c>
      <c r="N2714">
        <v>62.885800000000003</v>
      </c>
      <c r="O2714">
        <v>118.188</v>
      </c>
      <c r="P2714">
        <v>79.096100000000007</v>
      </c>
      <c r="Q2714">
        <v>57.633899999999997</v>
      </c>
      <c r="R2714">
        <v>75.352900000000005</v>
      </c>
      <c r="S2714">
        <v>15.5221</v>
      </c>
      <c r="T2714">
        <v>27.958300000000001</v>
      </c>
      <c r="U2714">
        <v>0.83662800000000004</v>
      </c>
      <c r="V2714">
        <v>8.3681699999999992</v>
      </c>
      <c r="W2714">
        <v>2.98915</v>
      </c>
      <c r="X2714">
        <v>0.55765799999999999</v>
      </c>
      <c r="Y2714">
        <v>0.68560399999999999</v>
      </c>
      <c r="Z2714">
        <v>0.25198900000000002</v>
      </c>
      <c r="AA2714">
        <v>7.4356800000000001E-2</v>
      </c>
      <c r="AB2714">
        <v>0.55908199999999997</v>
      </c>
      <c r="AC2714">
        <v>5.8021799999999998E-2</v>
      </c>
      <c r="AD2714">
        <v>4.4961599999999997E-2</v>
      </c>
      <c r="AE2714">
        <v>3.3491800000000002E-3</v>
      </c>
      <c r="AF2714">
        <v>7.2920999999999999E-4</v>
      </c>
      <c r="AG2714">
        <v>8.5326300000000005E-4</v>
      </c>
      <c r="AH2714">
        <v>1.12461E-2</v>
      </c>
      <c r="AI2714">
        <v>3.8995700000000002E-3</v>
      </c>
      <c r="AJ2714">
        <v>1.88949E-3</v>
      </c>
      <c r="AK2714">
        <v>5.5436199999999998E-4</v>
      </c>
      <c r="AL2714">
        <v>4.5201399999999999E-4</v>
      </c>
      <c r="AM2714">
        <v>3.56098E-4</v>
      </c>
      <c r="AN2714">
        <v>4.6166700000000002E-4</v>
      </c>
      <c r="AO2714">
        <v>2.17651E-3</v>
      </c>
    </row>
    <row r="2715" spans="1:41" x14ac:dyDescent="0.3">
      <c r="A2715">
        <v>1</v>
      </c>
      <c r="B2715">
        <v>1</v>
      </c>
      <c r="C2715">
        <v>1</v>
      </c>
      <c r="D2715" t="s">
        <v>1260</v>
      </c>
      <c r="E2715" t="s">
        <v>1260</v>
      </c>
      <c r="F2715">
        <v>1</v>
      </c>
      <c r="G2715">
        <v>2007</v>
      </c>
      <c r="H2715">
        <v>1</v>
      </c>
      <c r="I2715" t="s">
        <v>1260</v>
      </c>
      <c r="J2715" t="s">
        <v>574</v>
      </c>
      <c r="K2715">
        <v>0</v>
      </c>
      <c r="L2715">
        <v>0.92425599999999997</v>
      </c>
      <c r="M2715">
        <v>9.4769299999999994</v>
      </c>
      <c r="N2715">
        <v>52.297600000000003</v>
      </c>
      <c r="O2715">
        <v>127.66800000000001</v>
      </c>
      <c r="P2715">
        <v>142.04</v>
      </c>
      <c r="Q2715">
        <v>67.7744</v>
      </c>
      <c r="R2715">
        <v>41.6432</v>
      </c>
      <c r="S2715">
        <v>50.0533</v>
      </c>
      <c r="T2715">
        <v>9.8166499999999992</v>
      </c>
      <c r="U2715">
        <v>17.162800000000001</v>
      </c>
      <c r="V2715">
        <v>0.50501499999999999</v>
      </c>
      <c r="W2715">
        <v>5.0096999999999996</v>
      </c>
      <c r="X2715">
        <v>1.7845</v>
      </c>
      <c r="Y2715">
        <v>0.33316299999999999</v>
      </c>
      <c r="Z2715">
        <v>0.41085899999999997</v>
      </c>
      <c r="AA2715">
        <v>0.15170800000000001</v>
      </c>
      <c r="AB2715">
        <v>4.5019700000000003E-2</v>
      </c>
      <c r="AC2715">
        <v>0.34063900000000003</v>
      </c>
      <c r="AD2715">
        <v>3.5588300000000003E-2</v>
      </c>
      <c r="AE2715">
        <v>2.7766599999999999E-2</v>
      </c>
      <c r="AF2715">
        <v>2.0825000000000001E-3</v>
      </c>
      <c r="AG2715">
        <v>4.5647100000000001E-4</v>
      </c>
      <c r="AH2715">
        <v>5.37617E-4</v>
      </c>
      <c r="AI2715">
        <v>7.1303399999999998E-3</v>
      </c>
      <c r="AJ2715">
        <v>2.4872399999999999E-3</v>
      </c>
      <c r="AK2715">
        <v>1.21199E-3</v>
      </c>
      <c r="AL2715">
        <v>3.57485E-4</v>
      </c>
      <c r="AM2715">
        <v>2.9186099999999998E-4</v>
      </c>
      <c r="AN2715">
        <v>2.3004300000000001E-4</v>
      </c>
      <c r="AO2715">
        <v>1.75227E-3</v>
      </c>
    </row>
    <row r="2716" spans="1:41" x14ac:dyDescent="0.3">
      <c r="A2716">
        <v>1</v>
      </c>
      <c r="B2716">
        <v>1</v>
      </c>
      <c r="C2716">
        <v>1</v>
      </c>
      <c r="D2716" t="s">
        <v>1260</v>
      </c>
      <c r="E2716" t="s">
        <v>1260</v>
      </c>
      <c r="F2716">
        <v>1</v>
      </c>
      <c r="G2716">
        <v>2008</v>
      </c>
      <c r="H2716">
        <v>1</v>
      </c>
      <c r="I2716" t="s">
        <v>1260</v>
      </c>
      <c r="J2716" t="s">
        <v>574</v>
      </c>
      <c r="K2716">
        <v>0</v>
      </c>
      <c r="L2716">
        <v>1.2195100000000001</v>
      </c>
      <c r="M2716">
        <v>12.741899999999999</v>
      </c>
      <c r="N2716">
        <v>42.164200000000001</v>
      </c>
      <c r="O2716">
        <v>116.426</v>
      </c>
      <c r="P2716">
        <v>168.459</v>
      </c>
      <c r="Q2716">
        <v>133.87299999999999</v>
      </c>
      <c r="R2716">
        <v>53.982799999999997</v>
      </c>
      <c r="S2716">
        <v>30.5608</v>
      </c>
      <c r="T2716">
        <v>35.039200000000001</v>
      </c>
      <c r="U2716">
        <v>6.6794500000000001</v>
      </c>
      <c r="V2716">
        <v>11.492900000000001</v>
      </c>
      <c r="W2716">
        <v>0.33556200000000003</v>
      </c>
      <c r="X2716">
        <v>3.3204799999999999</v>
      </c>
      <c r="Y2716">
        <v>1.18391</v>
      </c>
      <c r="Z2716">
        <v>0.221746</v>
      </c>
      <c r="AA2716">
        <v>0.27476099999999998</v>
      </c>
      <c r="AB2716">
        <v>0.10204000000000001</v>
      </c>
      <c r="AC2716">
        <v>3.04748E-2</v>
      </c>
      <c r="AD2716">
        <v>0.23214599999999999</v>
      </c>
      <c r="AE2716">
        <v>2.4421100000000001E-2</v>
      </c>
      <c r="AF2716">
        <v>1.9185299999999999E-2</v>
      </c>
      <c r="AG2716">
        <v>1.4486600000000001E-3</v>
      </c>
      <c r="AH2716">
        <v>3.1962400000000001E-4</v>
      </c>
      <c r="AI2716">
        <v>3.7881999999999998E-4</v>
      </c>
      <c r="AJ2716">
        <v>5.0544500000000003E-3</v>
      </c>
      <c r="AK2716">
        <v>1.77315E-3</v>
      </c>
      <c r="AL2716">
        <v>8.6865200000000003E-4</v>
      </c>
      <c r="AM2716">
        <v>2.5655099999999999E-4</v>
      </c>
      <c r="AN2716">
        <v>2.0956300000000001E-4</v>
      </c>
      <c r="AO2716">
        <v>1.47192E-3</v>
      </c>
    </row>
    <row r="2717" spans="1:41" x14ac:dyDescent="0.3">
      <c r="A2717">
        <v>1</v>
      </c>
      <c r="B2717">
        <v>1</v>
      </c>
      <c r="C2717">
        <v>1</v>
      </c>
      <c r="D2717" t="s">
        <v>1260</v>
      </c>
      <c r="E2717" t="s">
        <v>1260</v>
      </c>
      <c r="F2717">
        <v>1</v>
      </c>
      <c r="G2717">
        <v>2009</v>
      </c>
      <c r="H2717">
        <v>1</v>
      </c>
      <c r="I2717" t="s">
        <v>1260</v>
      </c>
      <c r="J2717" t="s">
        <v>574</v>
      </c>
      <c r="K2717">
        <v>0</v>
      </c>
      <c r="L2717">
        <v>0.68904399999999999</v>
      </c>
      <c r="M2717">
        <v>13.427199999999999</v>
      </c>
      <c r="N2717">
        <v>45.294600000000003</v>
      </c>
      <c r="O2717">
        <v>75.038499999999999</v>
      </c>
      <c r="P2717">
        <v>122.892</v>
      </c>
      <c r="Q2717">
        <v>127.134</v>
      </c>
      <c r="R2717">
        <v>85.491100000000003</v>
      </c>
      <c r="S2717">
        <v>31.799800000000001</v>
      </c>
      <c r="T2717">
        <v>17.1875</v>
      </c>
      <c r="U2717">
        <v>19.164899999999999</v>
      </c>
      <c r="V2717">
        <v>3.5968</v>
      </c>
      <c r="W2717">
        <v>6.1423899999999998</v>
      </c>
      <c r="X2717">
        <v>0.178927</v>
      </c>
      <c r="Y2717">
        <v>1.7724500000000001</v>
      </c>
      <c r="Z2717">
        <v>0.63406799999999996</v>
      </c>
      <c r="AA2717">
        <v>0.119338</v>
      </c>
      <c r="AB2717">
        <v>0.14873400000000001</v>
      </c>
      <c r="AC2717">
        <v>5.5594299999999999E-2</v>
      </c>
      <c r="AD2717">
        <v>1.67168E-2</v>
      </c>
      <c r="AE2717">
        <v>0.12822900000000001</v>
      </c>
      <c r="AF2717">
        <v>1.3583E-2</v>
      </c>
      <c r="AG2717">
        <v>1.07435E-2</v>
      </c>
      <c r="AH2717">
        <v>8.16586E-4</v>
      </c>
      <c r="AI2717">
        <v>1.8130899999999999E-4</v>
      </c>
      <c r="AJ2717">
        <v>2.1618599999999999E-4</v>
      </c>
      <c r="AK2717">
        <v>2.9009499999999998E-3</v>
      </c>
      <c r="AL2717">
        <v>1.02315E-3</v>
      </c>
      <c r="AM2717">
        <v>5.01893E-4</v>
      </c>
      <c r="AN2717">
        <v>1.4830900000000001E-4</v>
      </c>
      <c r="AO2717">
        <v>1.0044100000000001E-3</v>
      </c>
    </row>
    <row r="2718" spans="1:41" x14ac:dyDescent="0.3">
      <c r="A2718">
        <v>1</v>
      </c>
      <c r="B2718">
        <v>1</v>
      </c>
      <c r="C2718">
        <v>1</v>
      </c>
      <c r="D2718" t="s">
        <v>1260</v>
      </c>
      <c r="E2718" t="s">
        <v>1260</v>
      </c>
      <c r="F2718">
        <v>1</v>
      </c>
      <c r="G2718">
        <v>2010</v>
      </c>
      <c r="H2718">
        <v>1</v>
      </c>
      <c r="I2718" t="s">
        <v>1260</v>
      </c>
      <c r="J2718" t="s">
        <v>574</v>
      </c>
      <c r="K2718">
        <v>0</v>
      </c>
      <c r="L2718">
        <v>0.57401999999999997</v>
      </c>
      <c r="M2718">
        <v>7.8367100000000001</v>
      </c>
      <c r="N2718">
        <v>49.247199999999999</v>
      </c>
      <c r="O2718">
        <v>83.017200000000003</v>
      </c>
      <c r="P2718">
        <v>81.376900000000006</v>
      </c>
      <c r="Q2718">
        <v>95.063599999999994</v>
      </c>
      <c r="R2718">
        <v>83.063599999999994</v>
      </c>
      <c r="S2718">
        <v>51.46</v>
      </c>
      <c r="T2718">
        <v>18.261399999999998</v>
      </c>
      <c r="U2718">
        <v>9.59558</v>
      </c>
      <c r="V2718">
        <v>10.5322</v>
      </c>
      <c r="W2718">
        <v>1.9616899999999999</v>
      </c>
      <c r="X2718">
        <v>3.3421699999999999</v>
      </c>
      <c r="Y2718">
        <v>9.7459299999999999E-2</v>
      </c>
      <c r="Z2718">
        <v>0.96862899999999996</v>
      </c>
      <c r="AA2718">
        <v>0.348188</v>
      </c>
      <c r="AB2718">
        <v>6.5914799999999996E-2</v>
      </c>
      <c r="AC2718">
        <v>8.2682500000000006E-2</v>
      </c>
      <c r="AD2718">
        <v>3.1115799999999999E-2</v>
      </c>
      <c r="AE2718">
        <v>9.4213200000000004E-3</v>
      </c>
      <c r="AF2718">
        <v>7.2769E-2</v>
      </c>
      <c r="AG2718">
        <v>7.7607300000000004E-3</v>
      </c>
      <c r="AH2718">
        <v>6.1789000000000002E-3</v>
      </c>
      <c r="AI2718">
        <v>4.7261599999999998E-4</v>
      </c>
      <c r="AJ2718">
        <v>1.0556900000000001E-4</v>
      </c>
      <c r="AK2718">
        <v>1.2659499999999999E-4</v>
      </c>
      <c r="AL2718">
        <v>1.7078600000000001E-3</v>
      </c>
      <c r="AM2718">
        <v>6.0314600000000004E-4</v>
      </c>
      <c r="AN2718">
        <v>2.9602099999999999E-4</v>
      </c>
      <c r="AO2718">
        <v>7.0224199999999995E-4</v>
      </c>
    </row>
    <row r="2719" spans="1:41" x14ac:dyDescent="0.3">
      <c r="A2719">
        <v>1</v>
      </c>
      <c r="B2719">
        <v>1</v>
      </c>
      <c r="C2719">
        <v>1</v>
      </c>
      <c r="D2719" t="s">
        <v>1260</v>
      </c>
      <c r="E2719" t="s">
        <v>1260</v>
      </c>
      <c r="F2719">
        <v>1</v>
      </c>
      <c r="G2719">
        <v>2011</v>
      </c>
      <c r="H2719">
        <v>1</v>
      </c>
      <c r="I2719" t="s">
        <v>1260</v>
      </c>
      <c r="J2719" t="s">
        <v>574</v>
      </c>
      <c r="K2719">
        <v>0</v>
      </c>
      <c r="L2719">
        <v>0.168797</v>
      </c>
      <c r="M2719">
        <v>7.2958800000000004</v>
      </c>
      <c r="N2719">
        <v>32.119799999999998</v>
      </c>
      <c r="O2719">
        <v>100.827</v>
      </c>
      <c r="P2719">
        <v>100.456</v>
      </c>
      <c r="Q2719">
        <v>70.088200000000001</v>
      </c>
      <c r="R2719">
        <v>68.975999999999999</v>
      </c>
      <c r="S2719">
        <v>55.401400000000002</v>
      </c>
      <c r="T2719">
        <v>32.689900000000002</v>
      </c>
      <c r="U2719">
        <v>11.265499999999999</v>
      </c>
      <c r="V2719">
        <v>5.8234700000000004</v>
      </c>
      <c r="W2719">
        <v>6.3419499999999998</v>
      </c>
      <c r="X2719">
        <v>1.1783699999999999</v>
      </c>
      <c r="Y2719">
        <v>2.0097499999999999</v>
      </c>
      <c r="Z2719">
        <v>5.8801699999999998E-2</v>
      </c>
      <c r="AA2719">
        <v>0.58727099999999999</v>
      </c>
      <c r="AB2719">
        <v>0.21234500000000001</v>
      </c>
      <c r="AC2719">
        <v>4.04599E-2</v>
      </c>
      <c r="AD2719">
        <v>5.1099699999999998E-2</v>
      </c>
      <c r="AE2719">
        <v>1.9364599999999999E-2</v>
      </c>
      <c r="AF2719">
        <v>5.90406E-3</v>
      </c>
      <c r="AG2719">
        <v>4.5913599999999999E-2</v>
      </c>
      <c r="AH2719">
        <v>4.92903E-3</v>
      </c>
      <c r="AI2719">
        <v>3.9492900000000003E-3</v>
      </c>
      <c r="AJ2719">
        <v>3.0390199999999999E-4</v>
      </c>
      <c r="AK2719" s="2">
        <v>6.8271399999999998E-5</v>
      </c>
      <c r="AL2719" s="2">
        <v>8.23084E-5</v>
      </c>
      <c r="AM2719">
        <v>1.11188E-3</v>
      </c>
      <c r="AN2719">
        <v>3.9288000000000002E-4</v>
      </c>
      <c r="AO2719">
        <v>6.60661E-4</v>
      </c>
    </row>
    <row r="2720" spans="1:41" x14ac:dyDescent="0.3">
      <c r="A2720">
        <v>1</v>
      </c>
      <c r="B2720">
        <v>1</v>
      </c>
      <c r="C2720">
        <v>1</v>
      </c>
      <c r="D2720" t="s">
        <v>1260</v>
      </c>
      <c r="E2720" t="s">
        <v>1260</v>
      </c>
      <c r="F2720">
        <v>1</v>
      </c>
      <c r="G2720">
        <v>2012</v>
      </c>
      <c r="H2720">
        <v>1</v>
      </c>
      <c r="I2720" t="s">
        <v>1260</v>
      </c>
      <c r="J2720" t="s">
        <v>574</v>
      </c>
      <c r="K2720">
        <v>0</v>
      </c>
      <c r="L2720">
        <v>0.887768</v>
      </c>
      <c r="M2720">
        <v>2.6058400000000002</v>
      </c>
      <c r="N2720">
        <v>36.2896</v>
      </c>
      <c r="O2720">
        <v>79.680599999999998</v>
      </c>
      <c r="P2720">
        <v>147.642</v>
      </c>
      <c r="Q2720">
        <v>104.703</v>
      </c>
      <c r="R2720">
        <v>61.587899999999998</v>
      </c>
      <c r="S2720">
        <v>55.7746</v>
      </c>
      <c r="T2720">
        <v>42.718400000000003</v>
      </c>
      <c r="U2720">
        <v>24.5045</v>
      </c>
      <c r="V2720">
        <v>8.3144100000000005</v>
      </c>
      <c r="W2720">
        <v>4.2668600000000003</v>
      </c>
      <c r="X2720">
        <v>4.6375000000000002</v>
      </c>
      <c r="Y2720">
        <v>0.86287899999999995</v>
      </c>
      <c r="Z2720">
        <v>1.4770099999999999</v>
      </c>
      <c r="AA2720">
        <v>4.3435799999999997E-2</v>
      </c>
      <c r="AB2720">
        <v>0.436442</v>
      </c>
      <c r="AC2720">
        <v>0.158861</v>
      </c>
      <c r="AD2720">
        <v>3.04806E-2</v>
      </c>
      <c r="AE2720">
        <v>3.8769499999999998E-2</v>
      </c>
      <c r="AF2720">
        <v>1.47957E-2</v>
      </c>
      <c r="AG2720">
        <v>4.5422600000000002E-3</v>
      </c>
      <c r="AH2720">
        <v>3.5559800000000003E-2</v>
      </c>
      <c r="AI2720">
        <v>3.84198E-3</v>
      </c>
      <c r="AJ2720">
        <v>3.0970799999999999E-3</v>
      </c>
      <c r="AK2720">
        <v>2.3969700000000001E-4</v>
      </c>
      <c r="AL2720" s="2">
        <v>5.4139399999999999E-5</v>
      </c>
      <c r="AM2720" s="2">
        <v>6.5359799999999997E-5</v>
      </c>
      <c r="AN2720">
        <v>8.83427E-4</v>
      </c>
      <c r="AO2720">
        <v>8.4409899999999996E-4</v>
      </c>
    </row>
    <row r="2721" spans="1:41" x14ac:dyDescent="0.3">
      <c r="A2721">
        <v>1</v>
      </c>
      <c r="B2721">
        <v>1</v>
      </c>
      <c r="C2721">
        <v>1</v>
      </c>
      <c r="D2721" t="s">
        <v>1260</v>
      </c>
      <c r="E2721" t="s">
        <v>1260</v>
      </c>
      <c r="F2721">
        <v>1</v>
      </c>
      <c r="G2721">
        <v>2013</v>
      </c>
      <c r="H2721">
        <v>1</v>
      </c>
      <c r="I2721" t="s">
        <v>1260</v>
      </c>
      <c r="J2721" t="s">
        <v>574</v>
      </c>
      <c r="K2721">
        <v>0</v>
      </c>
      <c r="L2721">
        <v>0.43748799999999999</v>
      </c>
      <c r="M2721">
        <v>11.1854</v>
      </c>
      <c r="N2721">
        <v>10.555300000000001</v>
      </c>
      <c r="O2721">
        <v>73.003399999999999</v>
      </c>
      <c r="P2721">
        <v>94.0428</v>
      </c>
      <c r="Q2721">
        <v>123.26600000000001</v>
      </c>
      <c r="R2721">
        <v>73.355599999999995</v>
      </c>
      <c r="S2721">
        <v>39.579599999999999</v>
      </c>
      <c r="T2721">
        <v>34.1098</v>
      </c>
      <c r="U2721">
        <v>25.371099999999998</v>
      </c>
      <c r="V2721">
        <v>14.3245</v>
      </c>
      <c r="W2721">
        <v>4.8255299999999997</v>
      </c>
      <c r="X2721">
        <v>2.4721299999999999</v>
      </c>
      <c r="Y2721">
        <v>2.6914799999999999</v>
      </c>
      <c r="Z2721">
        <v>0.50276200000000004</v>
      </c>
      <c r="AA2721">
        <v>0.86522900000000003</v>
      </c>
      <c r="AB2721">
        <v>2.5605300000000001E-2</v>
      </c>
      <c r="AC2721">
        <v>0.259052</v>
      </c>
      <c r="AD2721">
        <v>9.4968300000000005E-2</v>
      </c>
      <c r="AE2721">
        <v>1.83538E-2</v>
      </c>
      <c r="AF2721">
        <v>2.35129E-2</v>
      </c>
      <c r="AG2721">
        <v>9.0363300000000004E-3</v>
      </c>
      <c r="AH2721">
        <v>2.7929700000000001E-3</v>
      </c>
      <c r="AI2721">
        <v>2.2007100000000002E-2</v>
      </c>
      <c r="AJ2721">
        <v>2.3923799999999999E-3</v>
      </c>
      <c r="AK2721">
        <v>1.93976E-3</v>
      </c>
      <c r="AL2721">
        <v>1.5094800000000001E-4</v>
      </c>
      <c r="AM2721" s="2">
        <v>3.4141999999999999E-5</v>
      </c>
      <c r="AN2721" s="2">
        <v>4.1242899999999998E-5</v>
      </c>
      <c r="AO2721">
        <v>1.08413E-3</v>
      </c>
    </row>
    <row r="2722" spans="1:41" x14ac:dyDescent="0.3">
      <c r="A2722">
        <v>1</v>
      </c>
      <c r="B2722">
        <v>1</v>
      </c>
      <c r="C2722">
        <v>1</v>
      </c>
      <c r="D2722" t="s">
        <v>1260</v>
      </c>
      <c r="E2722" t="s">
        <v>1260</v>
      </c>
      <c r="F2722">
        <v>1</v>
      </c>
      <c r="G2722">
        <v>2014</v>
      </c>
      <c r="H2722">
        <v>1</v>
      </c>
      <c r="I2722" t="s">
        <v>1260</v>
      </c>
      <c r="J2722" t="s">
        <v>574</v>
      </c>
      <c r="K2722">
        <v>0</v>
      </c>
      <c r="L2722">
        <v>2.19313</v>
      </c>
      <c r="M2722">
        <v>8.6366899999999998</v>
      </c>
      <c r="N2722">
        <v>71.009399999999999</v>
      </c>
      <c r="O2722">
        <v>33.25</v>
      </c>
      <c r="P2722">
        <v>134.83699999999999</v>
      </c>
      <c r="Q2722">
        <v>123.03400000000001</v>
      </c>
      <c r="R2722">
        <v>135.654</v>
      </c>
      <c r="S2722">
        <v>74.2102</v>
      </c>
      <c r="T2722">
        <v>38.162399999999998</v>
      </c>
      <c r="U2722">
        <v>31.974399999999999</v>
      </c>
      <c r="V2722">
        <v>23.430399999999999</v>
      </c>
      <c r="W2722">
        <v>13.146000000000001</v>
      </c>
      <c r="X2722">
        <v>4.42469</v>
      </c>
      <c r="Y2722">
        <v>2.2724600000000001</v>
      </c>
      <c r="Z2722">
        <v>2.4855700000000001</v>
      </c>
      <c r="AA2722">
        <v>0.467088</v>
      </c>
      <c r="AB2722">
        <v>0.80933999999999995</v>
      </c>
      <c r="AC2722">
        <v>2.4126999999999999E-2</v>
      </c>
      <c r="AD2722">
        <v>0.24593899999999999</v>
      </c>
      <c r="AE2722">
        <v>9.0844800000000003E-2</v>
      </c>
      <c r="AF2722">
        <v>1.7688099999999998E-2</v>
      </c>
      <c r="AG2722">
        <v>2.28246E-2</v>
      </c>
      <c r="AH2722">
        <v>8.8331499999999997E-3</v>
      </c>
      <c r="AI2722">
        <v>2.74837E-3</v>
      </c>
      <c r="AJ2722">
        <v>2.1792499999999999E-2</v>
      </c>
      <c r="AK2722">
        <v>2.3831400000000002E-3</v>
      </c>
      <c r="AL2722">
        <v>1.94304E-3</v>
      </c>
      <c r="AM2722">
        <v>1.5143000000000001E-4</v>
      </c>
      <c r="AN2722" s="2">
        <v>3.42752E-5</v>
      </c>
      <c r="AO2722">
        <v>1.1778699999999999E-3</v>
      </c>
    </row>
    <row r="2723" spans="1:41" x14ac:dyDescent="0.3">
      <c r="A2723">
        <v>1</v>
      </c>
      <c r="B2723">
        <v>1</v>
      </c>
      <c r="C2723">
        <v>1</v>
      </c>
      <c r="D2723" t="s">
        <v>1260</v>
      </c>
      <c r="E2723" t="s">
        <v>1260</v>
      </c>
      <c r="F2723">
        <v>1</v>
      </c>
      <c r="G2723">
        <v>2015</v>
      </c>
      <c r="H2723">
        <v>1</v>
      </c>
      <c r="I2723" t="s">
        <v>1260</v>
      </c>
      <c r="J2723" t="s">
        <v>574</v>
      </c>
      <c r="K2723">
        <v>0</v>
      </c>
      <c r="L2723" s="2">
        <v>4.4853899999999996E-6</v>
      </c>
      <c r="M2723">
        <v>5.3175799999999997E-3</v>
      </c>
      <c r="N2723">
        <v>0.22559699999999999</v>
      </c>
      <c r="O2723">
        <v>8.7658699999999996</v>
      </c>
      <c r="P2723">
        <v>9.2547099999999993</v>
      </c>
      <c r="Q2723">
        <v>53.677500000000002</v>
      </c>
      <c r="R2723">
        <v>55.856099999999998</v>
      </c>
      <c r="S2723">
        <v>64.033799999999999</v>
      </c>
      <c r="T2723">
        <v>35.561</v>
      </c>
      <c r="U2723">
        <v>18.582599999999999</v>
      </c>
      <c r="V2723">
        <v>15.8987</v>
      </c>
      <c r="W2723">
        <v>11.9375</v>
      </c>
      <c r="X2723">
        <v>6.8738700000000001</v>
      </c>
      <c r="Y2723">
        <v>2.3753099999999998</v>
      </c>
      <c r="Z2723">
        <v>1.2519</v>
      </c>
      <c r="AA2723">
        <v>1.40391</v>
      </c>
      <c r="AB2723">
        <v>0.27016200000000001</v>
      </c>
      <c r="AC2723">
        <v>0.47871200000000003</v>
      </c>
      <c r="AD2723">
        <v>1.45723E-2</v>
      </c>
      <c r="AE2723">
        <v>0.15145400000000001</v>
      </c>
      <c r="AF2723">
        <v>5.6954999999999999E-2</v>
      </c>
      <c r="AG2723">
        <v>1.1273399999999999E-2</v>
      </c>
      <c r="AH2723">
        <v>1.47674E-2</v>
      </c>
      <c r="AI2723">
        <v>5.7936999999999997E-3</v>
      </c>
      <c r="AJ2723">
        <v>1.8251400000000001E-3</v>
      </c>
      <c r="AK2723">
        <v>1.46347E-2</v>
      </c>
      <c r="AL2723">
        <v>1.6165400000000001E-3</v>
      </c>
      <c r="AM2723">
        <v>1.32646E-3</v>
      </c>
      <c r="AN2723">
        <v>1.04011E-4</v>
      </c>
      <c r="AO2723">
        <v>8.7934799999999996E-4</v>
      </c>
    </row>
    <row r="2724" spans="1:41" x14ac:dyDescent="0.3">
      <c r="A2724">
        <v>1</v>
      </c>
      <c r="B2724">
        <v>1</v>
      </c>
      <c r="C2724">
        <v>1</v>
      </c>
      <c r="D2724" t="s">
        <v>1260</v>
      </c>
      <c r="E2724" t="s">
        <v>1260</v>
      </c>
      <c r="F2724">
        <v>1</v>
      </c>
      <c r="G2724">
        <v>2016</v>
      </c>
      <c r="H2724">
        <v>1</v>
      </c>
      <c r="I2724" t="s">
        <v>1260</v>
      </c>
      <c r="J2724" t="s">
        <v>574</v>
      </c>
      <c r="K2724">
        <v>0</v>
      </c>
      <c r="L2724" s="2">
        <v>7.0747899999999995E-7</v>
      </c>
      <c r="M2724">
        <v>4.8405999999999996E-3</v>
      </c>
      <c r="N2724">
        <v>0.53148399999999996</v>
      </c>
      <c r="O2724">
        <v>3.2401300000000002</v>
      </c>
      <c r="P2724">
        <v>30.322099999999999</v>
      </c>
      <c r="Q2724">
        <v>11.9382</v>
      </c>
      <c r="R2724">
        <v>38.950200000000002</v>
      </c>
      <c r="S2724">
        <v>31.376899999999999</v>
      </c>
      <c r="T2724">
        <v>32.844200000000001</v>
      </c>
      <c r="U2724">
        <v>17.654699999999998</v>
      </c>
      <c r="V2724">
        <v>9.0950900000000008</v>
      </c>
      <c r="W2724">
        <v>7.7302499999999998</v>
      </c>
      <c r="X2724">
        <v>5.79223</v>
      </c>
      <c r="Y2724">
        <v>3.3387799999999999</v>
      </c>
      <c r="Z2724">
        <v>1.1574800000000001</v>
      </c>
      <c r="AA2724">
        <v>0.61296499999999998</v>
      </c>
      <c r="AB2724">
        <v>0.69138699999999997</v>
      </c>
      <c r="AC2724">
        <v>0.133907</v>
      </c>
      <c r="AD2724">
        <v>0.238894</v>
      </c>
      <c r="AE2724">
        <v>7.3226799999999998E-3</v>
      </c>
      <c r="AF2724">
        <v>7.6635400000000006E-2</v>
      </c>
      <c r="AG2724">
        <v>2.90154E-2</v>
      </c>
      <c r="AH2724">
        <v>5.7810600000000002E-3</v>
      </c>
      <c r="AI2724">
        <v>7.6207599999999999E-3</v>
      </c>
      <c r="AJ2724">
        <v>3.0078499999999998E-3</v>
      </c>
      <c r="AK2724">
        <v>9.5293099999999996E-4</v>
      </c>
      <c r="AL2724">
        <v>7.6818399999999997E-3</v>
      </c>
      <c r="AM2724">
        <v>8.5056699999999999E-4</v>
      </c>
      <c r="AN2724">
        <v>6.9909499999999995E-4</v>
      </c>
      <c r="AO2724">
        <v>5.3514100000000005E-4</v>
      </c>
    </row>
    <row r="2725" spans="1:41" x14ac:dyDescent="0.3">
      <c r="A2725">
        <v>1</v>
      </c>
      <c r="B2725">
        <v>1</v>
      </c>
      <c r="C2725">
        <v>1</v>
      </c>
      <c r="D2725" t="s">
        <v>1260</v>
      </c>
      <c r="E2725" t="s">
        <v>1260</v>
      </c>
      <c r="F2725">
        <v>1</v>
      </c>
      <c r="G2725">
        <v>2017</v>
      </c>
      <c r="H2725">
        <v>1</v>
      </c>
      <c r="I2725" t="s">
        <v>1260</v>
      </c>
      <c r="J2725" t="s">
        <v>574</v>
      </c>
      <c r="K2725">
        <v>0</v>
      </c>
      <c r="L2725" s="2">
        <v>1.1420799999999999E-6</v>
      </c>
      <c r="M2725">
        <v>4.1480199999999998E-4</v>
      </c>
      <c r="N2725">
        <v>0.263237</v>
      </c>
      <c r="O2725">
        <v>4.1765699999999999</v>
      </c>
      <c r="P2725">
        <v>6.21563</v>
      </c>
      <c r="Q2725">
        <v>22.0838</v>
      </c>
      <c r="R2725">
        <v>4.95465</v>
      </c>
      <c r="S2725">
        <v>12.587899999999999</v>
      </c>
      <c r="T2725">
        <v>9.2747600000000006</v>
      </c>
      <c r="U2725">
        <v>9.3956800000000005</v>
      </c>
      <c r="V2725">
        <v>4.97478</v>
      </c>
      <c r="W2725">
        <v>2.5432100000000002</v>
      </c>
      <c r="X2725">
        <v>2.1546400000000001</v>
      </c>
      <c r="Y2725">
        <v>1.61435</v>
      </c>
      <c r="Z2725">
        <v>0.93260399999999999</v>
      </c>
      <c r="AA2725">
        <v>0.32454899999999998</v>
      </c>
      <c r="AB2725">
        <v>0.17271900000000001</v>
      </c>
      <c r="AC2725">
        <v>0.19592200000000001</v>
      </c>
      <c r="AD2725">
        <v>3.8177900000000001E-2</v>
      </c>
      <c r="AE2725">
        <v>6.8541599999999994E-2</v>
      </c>
      <c r="AF2725">
        <v>2.1143799999999999E-3</v>
      </c>
      <c r="AG2725">
        <v>2.2267800000000001E-2</v>
      </c>
      <c r="AH2725">
        <v>8.4828400000000002E-3</v>
      </c>
      <c r="AI2725">
        <v>1.70016E-3</v>
      </c>
      <c r="AJ2725">
        <v>2.25392E-3</v>
      </c>
      <c r="AK2725">
        <v>8.9439100000000002E-4</v>
      </c>
      <c r="AL2725">
        <v>2.84794E-4</v>
      </c>
      <c r="AM2725">
        <v>2.30073E-3</v>
      </c>
      <c r="AN2725">
        <v>2.5511199999999999E-4</v>
      </c>
      <c r="AO2725">
        <v>3.6670399999999998E-4</v>
      </c>
    </row>
    <row r="2726" spans="1:41" x14ac:dyDescent="0.3">
      <c r="A2726">
        <v>1</v>
      </c>
      <c r="B2726">
        <v>1</v>
      </c>
      <c r="C2726">
        <v>1</v>
      </c>
      <c r="D2726" t="s">
        <v>1260</v>
      </c>
      <c r="E2726" t="s">
        <v>1260</v>
      </c>
      <c r="F2726">
        <v>1</v>
      </c>
      <c r="G2726">
        <v>2018</v>
      </c>
      <c r="H2726">
        <v>1</v>
      </c>
      <c r="I2726" t="s">
        <v>1260</v>
      </c>
      <c r="J2726" t="s">
        <v>574</v>
      </c>
      <c r="K2726">
        <v>0</v>
      </c>
      <c r="L2726" s="2">
        <v>2.3793299999999998E-6</v>
      </c>
      <c r="M2726">
        <v>1.9394099999999999E-3</v>
      </c>
      <c r="N2726">
        <v>6.5462199999999998E-2</v>
      </c>
      <c r="O2726">
        <v>6.0309200000000001</v>
      </c>
      <c r="P2726">
        <v>23.4755</v>
      </c>
      <c r="Q2726">
        <v>13.319100000000001</v>
      </c>
      <c r="R2726">
        <v>27.1005</v>
      </c>
      <c r="S2726">
        <v>4.7495200000000004</v>
      </c>
      <c r="T2726">
        <v>11.0459</v>
      </c>
      <c r="U2726">
        <v>7.87486</v>
      </c>
      <c r="V2726">
        <v>7.8536400000000004</v>
      </c>
      <c r="W2726">
        <v>4.12364</v>
      </c>
      <c r="X2726">
        <v>2.0998100000000002</v>
      </c>
      <c r="Y2726">
        <v>1.7776000000000001</v>
      </c>
      <c r="Z2726">
        <v>1.33389</v>
      </c>
      <c r="AA2726">
        <v>0.77303900000000003</v>
      </c>
      <c r="AB2726">
        <v>0.27019399999999999</v>
      </c>
      <c r="AC2726">
        <v>0.14453299999999999</v>
      </c>
      <c r="AD2726">
        <v>0.16487599999999999</v>
      </c>
      <c r="AE2726">
        <v>3.2318300000000001E-2</v>
      </c>
      <c r="AF2726">
        <v>5.8370900000000003E-2</v>
      </c>
      <c r="AG2726">
        <v>1.81142E-3</v>
      </c>
      <c r="AH2726">
        <v>1.9189000000000001E-2</v>
      </c>
      <c r="AI2726">
        <v>7.3515300000000002E-3</v>
      </c>
      <c r="AJ2726">
        <v>1.48145E-3</v>
      </c>
      <c r="AK2726">
        <v>1.9741400000000001E-3</v>
      </c>
      <c r="AL2726">
        <v>7.8720799999999996E-4</v>
      </c>
      <c r="AM2726">
        <v>2.5116500000000003E-4</v>
      </c>
      <c r="AN2726">
        <v>2.0316800000000001E-3</v>
      </c>
      <c r="AO2726">
        <v>5.5146800000000005E-4</v>
      </c>
    </row>
    <row r="2727" spans="1:41" x14ac:dyDescent="0.3">
      <c r="A2727">
        <v>1</v>
      </c>
      <c r="B2727">
        <v>2</v>
      </c>
      <c r="C2727">
        <v>1</v>
      </c>
      <c r="D2727" t="s">
        <v>1260</v>
      </c>
      <c r="E2727" t="s">
        <v>1260</v>
      </c>
      <c r="F2727">
        <v>1</v>
      </c>
      <c r="G2727">
        <v>1984</v>
      </c>
      <c r="H2727">
        <v>1</v>
      </c>
      <c r="I2727" t="s">
        <v>1260</v>
      </c>
      <c r="J2727" t="s">
        <v>573</v>
      </c>
      <c r="K2727">
        <v>0</v>
      </c>
      <c r="L2727">
        <v>0.12105200000000001</v>
      </c>
      <c r="M2727">
        <v>7.2692100000000002</v>
      </c>
      <c r="N2727">
        <v>173.84899999999999</v>
      </c>
      <c r="O2727">
        <v>1311.49</v>
      </c>
      <c r="P2727">
        <v>3068.37</v>
      </c>
      <c r="Q2727">
        <v>3462.97</v>
      </c>
      <c r="R2727">
        <v>2835.12</v>
      </c>
      <c r="S2727">
        <v>2089.66</v>
      </c>
      <c r="T2727">
        <v>1496.86</v>
      </c>
      <c r="U2727">
        <v>1064.0999999999999</v>
      </c>
      <c r="V2727">
        <v>754.82799999999997</v>
      </c>
      <c r="W2727">
        <v>535.11699999999996</v>
      </c>
      <c r="X2727">
        <v>379.31599999999997</v>
      </c>
      <c r="Y2727">
        <v>268.89</v>
      </c>
      <c r="Z2727">
        <v>190.62899999999999</v>
      </c>
      <c r="AA2727">
        <v>135.16</v>
      </c>
      <c r="AB2727">
        <v>95.840400000000002</v>
      </c>
      <c r="AC2727">
        <v>67.964799999999997</v>
      </c>
      <c r="AD2727">
        <v>48.200499999999998</v>
      </c>
      <c r="AE2727">
        <v>34.1858</v>
      </c>
      <c r="AF2727">
        <v>24.247199999999999</v>
      </c>
      <c r="AG2727">
        <v>17.198799999999999</v>
      </c>
      <c r="AH2727">
        <v>12.1998</v>
      </c>
      <c r="AI2727">
        <v>8.6540700000000008</v>
      </c>
      <c r="AJ2727">
        <v>6.1390399999999996</v>
      </c>
      <c r="AK2727">
        <v>4.3550300000000002</v>
      </c>
      <c r="AL2727">
        <v>3.0895199999999998</v>
      </c>
      <c r="AM2727">
        <v>2.1917800000000001</v>
      </c>
      <c r="AN2727">
        <v>1.55494</v>
      </c>
      <c r="AO2727">
        <v>3.7970700000000002</v>
      </c>
    </row>
    <row r="2728" spans="1:41" x14ac:dyDescent="0.3">
      <c r="A2728">
        <v>1</v>
      </c>
      <c r="B2728">
        <v>2</v>
      </c>
      <c r="C2728">
        <v>1</v>
      </c>
      <c r="D2728" t="s">
        <v>1260</v>
      </c>
      <c r="E2728" t="s">
        <v>1260</v>
      </c>
      <c r="F2728">
        <v>1</v>
      </c>
      <c r="G2728">
        <v>1985</v>
      </c>
      <c r="H2728">
        <v>1</v>
      </c>
      <c r="I2728" t="s">
        <v>1260</v>
      </c>
      <c r="J2728" t="s">
        <v>574</v>
      </c>
      <c r="K2728">
        <v>0</v>
      </c>
      <c r="L2728" s="2">
        <v>1.07778E-5</v>
      </c>
      <c r="M2728">
        <v>1.33752E-2</v>
      </c>
      <c r="N2728">
        <v>0.17190800000000001</v>
      </c>
      <c r="O2728">
        <v>0.96207600000000004</v>
      </c>
      <c r="P2728">
        <v>0.99843899999999997</v>
      </c>
      <c r="Q2728">
        <v>1.3721699999999999</v>
      </c>
      <c r="R2728">
        <v>1.31199</v>
      </c>
      <c r="S2728">
        <v>1.84918</v>
      </c>
      <c r="T2728">
        <v>4.3567999999999998</v>
      </c>
      <c r="U2728">
        <v>1.6347799999999999</v>
      </c>
      <c r="V2728">
        <v>1.01803</v>
      </c>
      <c r="W2728">
        <v>0.74629800000000002</v>
      </c>
      <c r="X2728">
        <v>0.568133</v>
      </c>
      <c r="Y2728">
        <v>0.41442499999999999</v>
      </c>
      <c r="Z2728">
        <v>0.287856</v>
      </c>
      <c r="AA2728">
        <v>0.19648299999999999</v>
      </c>
      <c r="AB2728">
        <v>0.13440299999999999</v>
      </c>
      <c r="AC2728">
        <v>9.2648900000000006E-2</v>
      </c>
      <c r="AD2728">
        <v>6.4348699999999995E-2</v>
      </c>
      <c r="AE2728">
        <v>4.49641E-2</v>
      </c>
      <c r="AF2728">
        <v>3.15596E-2</v>
      </c>
      <c r="AG2728">
        <v>2.22206E-2</v>
      </c>
      <c r="AH2728">
        <v>1.5681299999999999E-2</v>
      </c>
      <c r="AI2728">
        <v>1.10837E-2</v>
      </c>
      <c r="AJ2728">
        <v>7.8436100000000009E-3</v>
      </c>
      <c r="AK2728">
        <v>5.5546900000000001E-3</v>
      </c>
      <c r="AL2728">
        <v>3.9358099999999997E-3</v>
      </c>
      <c r="AM2728">
        <v>2.7898300000000001E-3</v>
      </c>
      <c r="AN2728">
        <v>1.9780100000000001E-3</v>
      </c>
      <c r="AO2728">
        <v>4.84039E-3</v>
      </c>
    </row>
    <row r="2729" spans="1:41" x14ac:dyDescent="0.3">
      <c r="A2729">
        <v>1</v>
      </c>
      <c r="B2729">
        <v>2</v>
      </c>
      <c r="C2729">
        <v>1</v>
      </c>
      <c r="D2729" t="s">
        <v>1260</v>
      </c>
      <c r="E2729" t="s">
        <v>1260</v>
      </c>
      <c r="F2729">
        <v>1</v>
      </c>
      <c r="G2729">
        <v>1986</v>
      </c>
      <c r="H2729">
        <v>1</v>
      </c>
      <c r="I2729" t="s">
        <v>1260</v>
      </c>
      <c r="J2729" t="s">
        <v>574</v>
      </c>
      <c r="K2729">
        <v>0</v>
      </c>
      <c r="L2729" s="2">
        <v>7.1409800000000002E-6</v>
      </c>
      <c r="M2729">
        <v>7.9504399999999996E-4</v>
      </c>
      <c r="N2729">
        <v>0.39240399999999998</v>
      </c>
      <c r="O2729">
        <v>1.5870599999999999</v>
      </c>
      <c r="P2729">
        <v>2.7460499999999999</v>
      </c>
      <c r="Q2729">
        <v>1.3704000000000001</v>
      </c>
      <c r="R2729">
        <v>1.3624700000000001</v>
      </c>
      <c r="S2729">
        <v>1.1703300000000001</v>
      </c>
      <c r="T2729">
        <v>1.6007899999999999</v>
      </c>
      <c r="U2729">
        <v>3.7400099999999998</v>
      </c>
      <c r="V2729">
        <v>1.39985</v>
      </c>
      <c r="W2729">
        <v>0.87113300000000005</v>
      </c>
      <c r="X2729">
        <v>0.638571</v>
      </c>
      <c r="Y2729">
        <v>0.48619000000000001</v>
      </c>
      <c r="Z2729">
        <v>0.35471900000000001</v>
      </c>
      <c r="AA2729">
        <v>0.24643200000000001</v>
      </c>
      <c r="AB2729">
        <v>0.168237</v>
      </c>
      <c r="AC2729">
        <v>0.11509900000000001</v>
      </c>
      <c r="AD2729">
        <v>7.9352400000000003E-2</v>
      </c>
      <c r="AE2729">
        <v>5.5119899999999999E-2</v>
      </c>
      <c r="AF2729">
        <v>3.8519100000000001E-2</v>
      </c>
      <c r="AG2729">
        <v>2.7038199999999998E-2</v>
      </c>
      <c r="AH2729">
        <v>1.90385E-2</v>
      </c>
      <c r="AI2729">
        <v>1.3436500000000001E-2</v>
      </c>
      <c r="AJ2729">
        <v>9.4975200000000006E-3</v>
      </c>
      <c r="AK2729">
        <v>6.7214099999999997E-3</v>
      </c>
      <c r="AL2729">
        <v>4.7601400000000004E-3</v>
      </c>
      <c r="AM2729">
        <v>3.3729400000000001E-3</v>
      </c>
      <c r="AN2729">
        <v>2.3909199999999999E-3</v>
      </c>
      <c r="AO2729">
        <v>5.8438800000000001E-3</v>
      </c>
    </row>
    <row r="2730" spans="1:41" x14ac:dyDescent="0.3">
      <c r="A2730">
        <v>1</v>
      </c>
      <c r="B2730">
        <v>2</v>
      </c>
      <c r="C2730">
        <v>1</v>
      </c>
      <c r="D2730" t="s">
        <v>1260</v>
      </c>
      <c r="E2730" t="s">
        <v>1260</v>
      </c>
      <c r="F2730">
        <v>1</v>
      </c>
      <c r="G2730">
        <v>1987</v>
      </c>
      <c r="H2730">
        <v>1</v>
      </c>
      <c r="I2730" t="s">
        <v>1260</v>
      </c>
      <c r="J2730" t="s">
        <v>574</v>
      </c>
      <c r="K2730">
        <v>0</v>
      </c>
      <c r="L2730" s="2">
        <v>1.2008799999999999E-5</v>
      </c>
      <c r="M2730">
        <v>2.5123099999999998E-4</v>
      </c>
      <c r="N2730">
        <v>1.11013E-2</v>
      </c>
      <c r="O2730">
        <v>1.71814</v>
      </c>
      <c r="P2730">
        <v>2.13828</v>
      </c>
      <c r="Q2730">
        <v>1.76973</v>
      </c>
      <c r="R2730">
        <v>0.63571800000000001</v>
      </c>
      <c r="S2730">
        <v>0.565496</v>
      </c>
      <c r="T2730">
        <v>0.470053</v>
      </c>
      <c r="U2730">
        <v>0.63648499999999997</v>
      </c>
      <c r="V2730">
        <v>1.4821</v>
      </c>
      <c r="W2730">
        <v>0.55417000000000005</v>
      </c>
      <c r="X2730">
        <v>0.344806</v>
      </c>
      <c r="Y2730">
        <v>0.25278800000000001</v>
      </c>
      <c r="Z2730">
        <v>0.19250800000000001</v>
      </c>
      <c r="AA2730">
        <v>0.140484</v>
      </c>
      <c r="AB2730">
        <v>9.7618800000000006E-2</v>
      </c>
      <c r="AC2730">
        <v>6.6656300000000002E-2</v>
      </c>
      <c r="AD2730">
        <v>4.5610199999999997E-2</v>
      </c>
      <c r="AE2730">
        <v>3.1449299999999999E-2</v>
      </c>
      <c r="AF2730">
        <v>2.1847999999999999E-2</v>
      </c>
      <c r="AG2730">
        <v>1.52695E-2</v>
      </c>
      <c r="AH2730">
        <v>1.07192E-2</v>
      </c>
      <c r="AI2730">
        <v>7.5483099999999999E-3</v>
      </c>
      <c r="AJ2730">
        <v>5.3275900000000001E-3</v>
      </c>
      <c r="AK2730">
        <v>3.7659999999999998E-3</v>
      </c>
      <c r="AL2730">
        <v>2.66533E-3</v>
      </c>
      <c r="AM2730">
        <v>1.8876800000000001E-3</v>
      </c>
      <c r="AN2730">
        <v>1.3376200000000001E-3</v>
      </c>
      <c r="AO2730">
        <v>3.2660100000000002E-3</v>
      </c>
    </row>
    <row r="2731" spans="1:41" x14ac:dyDescent="0.3">
      <c r="A2731">
        <v>1</v>
      </c>
      <c r="B2731">
        <v>2</v>
      </c>
      <c r="C2731">
        <v>1</v>
      </c>
      <c r="D2731" t="s">
        <v>1260</v>
      </c>
      <c r="E2731" t="s">
        <v>1260</v>
      </c>
      <c r="F2731">
        <v>1</v>
      </c>
      <c r="G2731">
        <v>1988</v>
      </c>
      <c r="H2731">
        <v>1</v>
      </c>
      <c r="I2731" t="s">
        <v>1260</v>
      </c>
      <c r="J2731" t="s">
        <v>574</v>
      </c>
      <c r="K2731">
        <v>0</v>
      </c>
      <c r="L2731">
        <v>1.7194000000000001E-4</v>
      </c>
      <c r="M2731">
        <v>1.2440999999999999E-3</v>
      </c>
      <c r="N2731">
        <v>1.0333200000000001E-2</v>
      </c>
      <c r="O2731">
        <v>0.143183</v>
      </c>
      <c r="P2731">
        <v>6.8158799999999999</v>
      </c>
      <c r="Q2731">
        <v>4.0541499999999999</v>
      </c>
      <c r="R2731">
        <v>2.41248</v>
      </c>
      <c r="S2731">
        <v>0.77431700000000003</v>
      </c>
      <c r="T2731">
        <v>0.66567500000000002</v>
      </c>
      <c r="U2731">
        <v>0.54724799999999996</v>
      </c>
      <c r="V2731">
        <v>0.738151</v>
      </c>
      <c r="W2731">
        <v>1.71672</v>
      </c>
      <c r="X2731">
        <v>0.64176200000000005</v>
      </c>
      <c r="Y2731">
        <v>0.39937400000000001</v>
      </c>
      <c r="Z2731">
        <v>0.292877</v>
      </c>
      <c r="AA2731">
        <v>0.223104</v>
      </c>
      <c r="AB2731">
        <v>0.162857</v>
      </c>
      <c r="AC2731">
        <v>0.113193</v>
      </c>
      <c r="AD2731">
        <v>7.7306700000000006E-2</v>
      </c>
      <c r="AE2731">
        <v>5.2907500000000003E-2</v>
      </c>
      <c r="AF2731">
        <v>3.6486600000000001E-2</v>
      </c>
      <c r="AG2731">
        <v>2.53508E-2</v>
      </c>
      <c r="AH2731">
        <v>1.7719499999999999E-2</v>
      </c>
      <c r="AI2731">
        <v>1.2440400000000001E-2</v>
      </c>
      <c r="AJ2731">
        <v>8.7610599999999993E-3</v>
      </c>
      <c r="AK2731">
        <v>6.1839800000000004E-3</v>
      </c>
      <c r="AL2731">
        <v>4.3716299999999996E-3</v>
      </c>
      <c r="AM2731">
        <v>3.0941200000000001E-3</v>
      </c>
      <c r="AN2731">
        <v>2.19148E-3</v>
      </c>
      <c r="AO2731">
        <v>5.34514E-3</v>
      </c>
    </row>
    <row r="2732" spans="1:41" x14ac:dyDescent="0.3">
      <c r="A2732">
        <v>1</v>
      </c>
      <c r="B2732">
        <v>2</v>
      </c>
      <c r="C2732">
        <v>1</v>
      </c>
      <c r="D2732" t="s">
        <v>1260</v>
      </c>
      <c r="E2732" t="s">
        <v>1260</v>
      </c>
      <c r="F2732">
        <v>1</v>
      </c>
      <c r="G2732">
        <v>1989</v>
      </c>
      <c r="H2732">
        <v>1</v>
      </c>
      <c r="I2732" t="s">
        <v>1260</v>
      </c>
      <c r="J2732" t="s">
        <v>574</v>
      </c>
      <c r="K2732">
        <v>0</v>
      </c>
      <c r="L2732">
        <v>1.4221899999999999E-4</v>
      </c>
      <c r="M2732">
        <v>1.0826000000000001E-2</v>
      </c>
      <c r="N2732">
        <v>3.1117700000000002E-2</v>
      </c>
      <c r="O2732">
        <v>8.1133499999999997E-2</v>
      </c>
      <c r="P2732">
        <v>0.34640799999999999</v>
      </c>
      <c r="Q2732">
        <v>7.9023000000000003</v>
      </c>
      <c r="R2732">
        <v>3.3905400000000001</v>
      </c>
      <c r="S2732">
        <v>1.8085800000000001</v>
      </c>
      <c r="T2732">
        <v>0.56251200000000001</v>
      </c>
      <c r="U2732">
        <v>0.47917100000000001</v>
      </c>
      <c r="V2732">
        <v>0.392845</v>
      </c>
      <c r="W2732">
        <v>0.52956499999999995</v>
      </c>
      <c r="X2732">
        <v>1.2317899999999999</v>
      </c>
      <c r="Y2732">
        <v>0.46066400000000002</v>
      </c>
      <c r="Z2732">
        <v>0.28680099999999997</v>
      </c>
      <c r="AA2732">
        <v>0.21041099999999999</v>
      </c>
      <c r="AB2732">
        <v>0.16034399999999999</v>
      </c>
      <c r="AC2732">
        <v>0.11708200000000001</v>
      </c>
      <c r="AD2732">
        <v>8.14E-2</v>
      </c>
      <c r="AE2732">
        <v>5.5606700000000002E-2</v>
      </c>
      <c r="AF2732">
        <v>3.8064000000000001E-2</v>
      </c>
      <c r="AG2732">
        <v>2.6254599999999999E-2</v>
      </c>
      <c r="AH2732">
        <v>1.8244300000000001E-2</v>
      </c>
      <c r="AI2732">
        <v>1.27539E-2</v>
      </c>
      <c r="AJ2732">
        <v>8.9551400000000003E-3</v>
      </c>
      <c r="AK2732">
        <v>6.3071799999999999E-3</v>
      </c>
      <c r="AL2732">
        <v>4.4522700000000004E-3</v>
      </c>
      <c r="AM2732">
        <v>3.14766E-3</v>
      </c>
      <c r="AN2732">
        <v>2.2279700000000001E-3</v>
      </c>
      <c r="AO2732">
        <v>5.4276699999999999E-3</v>
      </c>
    </row>
    <row r="2733" spans="1:41" x14ac:dyDescent="0.3">
      <c r="A2733">
        <v>1</v>
      </c>
      <c r="B2733">
        <v>2</v>
      </c>
      <c r="C2733">
        <v>1</v>
      </c>
      <c r="D2733" t="s">
        <v>1260</v>
      </c>
      <c r="E2733" t="s">
        <v>1260</v>
      </c>
      <c r="F2733">
        <v>1</v>
      </c>
      <c r="G2733">
        <v>1990</v>
      </c>
      <c r="H2733">
        <v>1</v>
      </c>
      <c r="I2733" t="s">
        <v>1260</v>
      </c>
      <c r="J2733" t="s">
        <v>574</v>
      </c>
      <c r="K2733">
        <v>0</v>
      </c>
      <c r="L2733">
        <v>5.9703700000000002E-4</v>
      </c>
      <c r="M2733">
        <v>6.1683199999999997E-3</v>
      </c>
      <c r="N2733">
        <v>0.186498</v>
      </c>
      <c r="O2733">
        <v>0.16822100000000001</v>
      </c>
      <c r="P2733">
        <v>0.135078</v>
      </c>
      <c r="Q2733">
        <v>0.27623799999999998</v>
      </c>
      <c r="R2733">
        <v>4.5442499999999999</v>
      </c>
      <c r="S2733">
        <v>1.74766</v>
      </c>
      <c r="T2733">
        <v>0.90341499999999997</v>
      </c>
      <c r="U2733">
        <v>0.278445</v>
      </c>
      <c r="V2733">
        <v>0.236568</v>
      </c>
      <c r="W2733">
        <v>0.193852</v>
      </c>
      <c r="X2733">
        <v>0.26138400000000001</v>
      </c>
      <c r="Y2733">
        <v>0.60828499999999996</v>
      </c>
      <c r="Z2733">
        <v>0.227604</v>
      </c>
      <c r="AA2733">
        <v>0.14177100000000001</v>
      </c>
      <c r="AB2733">
        <v>0.10405499999999999</v>
      </c>
      <c r="AC2733">
        <v>7.9325199999999998E-2</v>
      </c>
      <c r="AD2733">
        <v>5.7941699999999999E-2</v>
      </c>
      <c r="AE2733">
        <v>4.0294299999999998E-2</v>
      </c>
      <c r="AF2733">
        <v>2.7532600000000001E-2</v>
      </c>
      <c r="AG2733">
        <v>1.8850499999999999E-2</v>
      </c>
      <c r="AH2733">
        <v>1.30043E-2</v>
      </c>
      <c r="AI2733">
        <v>9.0380300000000007E-3</v>
      </c>
      <c r="AJ2733">
        <v>6.3189400000000003E-3</v>
      </c>
      <c r="AK2733">
        <v>4.43729E-3</v>
      </c>
      <c r="AL2733">
        <v>3.1255100000000002E-3</v>
      </c>
      <c r="AM2733">
        <v>2.2064900000000002E-3</v>
      </c>
      <c r="AN2733">
        <v>1.56006E-3</v>
      </c>
      <c r="AO2733">
        <v>3.7949799999999999E-3</v>
      </c>
    </row>
    <row r="2734" spans="1:41" x14ac:dyDescent="0.3">
      <c r="A2734">
        <v>1</v>
      </c>
      <c r="B2734">
        <v>2</v>
      </c>
      <c r="C2734">
        <v>1</v>
      </c>
      <c r="D2734" t="s">
        <v>1260</v>
      </c>
      <c r="E2734" t="s">
        <v>1260</v>
      </c>
      <c r="F2734">
        <v>1</v>
      </c>
      <c r="G2734">
        <v>1991</v>
      </c>
      <c r="H2734">
        <v>1</v>
      </c>
      <c r="I2734" t="s">
        <v>1260</v>
      </c>
      <c r="J2734" t="s">
        <v>574</v>
      </c>
      <c r="K2734">
        <v>0</v>
      </c>
      <c r="L2734">
        <v>1.8213300000000001E-4</v>
      </c>
      <c r="M2734">
        <v>0.13855300000000001</v>
      </c>
      <c r="N2734">
        <v>0.56799100000000002</v>
      </c>
      <c r="O2734">
        <v>5.3786399999999999</v>
      </c>
      <c r="P2734">
        <v>1.4903500000000001</v>
      </c>
      <c r="Q2734">
        <v>0.57193899999999998</v>
      </c>
      <c r="R2734">
        <v>0.84206199999999998</v>
      </c>
      <c r="S2734">
        <v>12.402200000000001</v>
      </c>
      <c r="T2734">
        <v>4.6192200000000003</v>
      </c>
      <c r="U2734">
        <v>2.36557</v>
      </c>
      <c r="V2734">
        <v>0.72714999999999996</v>
      </c>
      <c r="W2734">
        <v>0.61752200000000002</v>
      </c>
      <c r="X2734">
        <v>0.50619999999999998</v>
      </c>
      <c r="Y2734">
        <v>0.68294900000000003</v>
      </c>
      <c r="Z2734">
        <v>1.5903400000000001</v>
      </c>
      <c r="AA2734">
        <v>0.59540800000000005</v>
      </c>
      <c r="AB2734">
        <v>0.371062</v>
      </c>
      <c r="AC2734">
        <v>0.27246799999999999</v>
      </c>
      <c r="AD2734">
        <v>0.207792</v>
      </c>
      <c r="AE2734">
        <v>0.15182699999999999</v>
      </c>
      <c r="AF2734">
        <v>0.105614</v>
      </c>
      <c r="AG2734">
        <v>7.2182300000000005E-2</v>
      </c>
      <c r="AH2734">
        <v>4.9430399999999999E-2</v>
      </c>
      <c r="AI2734">
        <v>3.4106299999999999E-2</v>
      </c>
      <c r="AJ2734">
        <v>2.37074E-2</v>
      </c>
      <c r="AK2734">
        <v>1.6577100000000001E-2</v>
      </c>
      <c r="AL2734">
        <v>1.1642100000000001E-2</v>
      </c>
      <c r="AM2734">
        <v>8.2011600000000007E-3</v>
      </c>
      <c r="AN2734">
        <v>5.7902300000000004E-3</v>
      </c>
      <c r="AO2734">
        <v>1.4055399999999999E-2</v>
      </c>
    </row>
    <row r="2735" spans="1:41" x14ac:dyDescent="0.3">
      <c r="A2735">
        <v>1</v>
      </c>
      <c r="B2735">
        <v>2</v>
      </c>
      <c r="C2735">
        <v>1</v>
      </c>
      <c r="D2735" t="s">
        <v>1260</v>
      </c>
      <c r="E2735" t="s">
        <v>1260</v>
      </c>
      <c r="F2735">
        <v>1</v>
      </c>
      <c r="G2735">
        <v>1992</v>
      </c>
      <c r="H2735">
        <v>1</v>
      </c>
      <c r="I2735" t="s">
        <v>1260</v>
      </c>
      <c r="J2735" t="s">
        <v>574</v>
      </c>
      <c r="K2735">
        <v>0</v>
      </c>
      <c r="L2735">
        <v>1.4343799999999999E-4</v>
      </c>
      <c r="M2735">
        <v>4.3526199999999998E-3</v>
      </c>
      <c r="N2735">
        <v>1.3133600000000001</v>
      </c>
      <c r="O2735">
        <v>1.6852100000000001</v>
      </c>
      <c r="P2735">
        <v>4.8943899999999996</v>
      </c>
      <c r="Q2735">
        <v>0.64632400000000001</v>
      </c>
      <c r="R2735">
        <v>0.17805099999999999</v>
      </c>
      <c r="S2735">
        <v>0.234157</v>
      </c>
      <c r="T2735">
        <v>3.3343500000000001</v>
      </c>
      <c r="U2735">
        <v>1.2290000000000001</v>
      </c>
      <c r="V2735">
        <v>0.62733300000000003</v>
      </c>
      <c r="W2735">
        <v>0.19269500000000001</v>
      </c>
      <c r="X2735">
        <v>0.16367799999999999</v>
      </c>
      <c r="Y2735">
        <v>0.134243</v>
      </c>
      <c r="Z2735">
        <v>0.18122199999999999</v>
      </c>
      <c r="AA2735">
        <v>0.422236</v>
      </c>
      <c r="AB2735">
        <v>0.15816</v>
      </c>
      <c r="AC2735">
        <v>9.8609100000000005E-2</v>
      </c>
      <c r="AD2735">
        <v>7.2434899999999997E-2</v>
      </c>
      <c r="AE2735">
        <v>5.5258599999999998E-2</v>
      </c>
      <c r="AF2735">
        <v>4.03868E-2</v>
      </c>
      <c r="AG2735">
        <v>2.8100400000000001E-2</v>
      </c>
      <c r="AH2735">
        <v>1.92091E-2</v>
      </c>
      <c r="AI2735">
        <v>1.3156599999999999E-2</v>
      </c>
      <c r="AJ2735">
        <v>9.0791499999999994E-3</v>
      </c>
      <c r="AK2735">
        <v>6.3117299999999998E-3</v>
      </c>
      <c r="AL2735">
        <v>4.4138700000000003E-3</v>
      </c>
      <c r="AM2735">
        <v>3.1001399999999999E-3</v>
      </c>
      <c r="AN2735">
        <v>2.1840499999999999E-3</v>
      </c>
      <c r="AO2735">
        <v>5.2861599999999998E-3</v>
      </c>
    </row>
    <row r="2736" spans="1:41" x14ac:dyDescent="0.3">
      <c r="A2736">
        <v>1</v>
      </c>
      <c r="B2736">
        <v>2</v>
      </c>
      <c r="C2736">
        <v>1</v>
      </c>
      <c r="D2736" t="s">
        <v>1260</v>
      </c>
      <c r="E2736" t="s">
        <v>1260</v>
      </c>
      <c r="F2736">
        <v>1</v>
      </c>
      <c r="G2736">
        <v>1993</v>
      </c>
      <c r="H2736">
        <v>1</v>
      </c>
      <c r="I2736" t="s">
        <v>1260</v>
      </c>
      <c r="J2736" t="s">
        <v>574</v>
      </c>
      <c r="K2736">
        <v>0</v>
      </c>
      <c r="L2736">
        <v>5.0217299999999996E-4</v>
      </c>
      <c r="M2736">
        <v>1.9232800000000001E-2</v>
      </c>
      <c r="N2736">
        <v>0.23153699999999999</v>
      </c>
      <c r="O2736">
        <v>21.876799999999999</v>
      </c>
      <c r="P2736">
        <v>8.6157800000000009</v>
      </c>
      <c r="Q2736">
        <v>11.9366</v>
      </c>
      <c r="R2736">
        <v>1.1319600000000001</v>
      </c>
      <c r="S2736">
        <v>0.278476</v>
      </c>
      <c r="T2736">
        <v>0.35389799999999999</v>
      </c>
      <c r="U2736">
        <v>4.9846300000000001</v>
      </c>
      <c r="V2736">
        <v>1.8305</v>
      </c>
      <c r="W2736">
        <v>0.93337099999999995</v>
      </c>
      <c r="X2736">
        <v>0.28668399999999999</v>
      </c>
      <c r="Y2736">
        <v>0.24359</v>
      </c>
      <c r="Z2736">
        <v>0.19986300000000001</v>
      </c>
      <c r="AA2736">
        <v>0.26991500000000002</v>
      </c>
      <c r="AB2736">
        <v>0.629112</v>
      </c>
      <c r="AC2736">
        <v>0.23572599999999999</v>
      </c>
      <c r="AD2736">
        <v>0.14701</v>
      </c>
      <c r="AE2736">
        <v>0.108014</v>
      </c>
      <c r="AF2736">
        <v>8.2417400000000002E-2</v>
      </c>
      <c r="AG2736">
        <v>6.0246599999999997E-2</v>
      </c>
      <c r="AH2736">
        <v>4.1924700000000002E-2</v>
      </c>
      <c r="AI2736">
        <v>2.8662699999999999E-2</v>
      </c>
      <c r="AJ2736">
        <v>1.9633600000000001E-2</v>
      </c>
      <c r="AK2736">
        <v>1.3550100000000001E-2</v>
      </c>
      <c r="AL2736">
        <v>9.4206299999999993E-3</v>
      </c>
      <c r="AM2736">
        <v>6.5884200000000002E-3</v>
      </c>
      <c r="AN2736">
        <v>4.6277599999999999E-3</v>
      </c>
      <c r="AO2736">
        <v>1.11529E-2</v>
      </c>
    </row>
    <row r="2737" spans="1:41" x14ac:dyDescent="0.3">
      <c r="A2737">
        <v>1</v>
      </c>
      <c r="B2737">
        <v>2</v>
      </c>
      <c r="C2737">
        <v>1</v>
      </c>
      <c r="D2737" t="s">
        <v>1260</v>
      </c>
      <c r="E2737" t="s">
        <v>1260</v>
      </c>
      <c r="F2737">
        <v>1</v>
      </c>
      <c r="G2737">
        <v>1994</v>
      </c>
      <c r="H2737">
        <v>1</v>
      </c>
      <c r="I2737" t="s">
        <v>1260</v>
      </c>
      <c r="J2737" t="s">
        <v>574</v>
      </c>
      <c r="K2737">
        <v>0</v>
      </c>
      <c r="L2737">
        <v>4.2721700000000003E-4</v>
      </c>
      <c r="M2737">
        <v>5.5285000000000001E-2</v>
      </c>
      <c r="N2737">
        <v>0.84047400000000005</v>
      </c>
      <c r="O2737">
        <v>3.1700900000000001</v>
      </c>
      <c r="P2737">
        <v>92.017499999999998</v>
      </c>
      <c r="Q2737">
        <v>17.318200000000001</v>
      </c>
      <c r="R2737">
        <v>17.273299999999999</v>
      </c>
      <c r="S2737">
        <v>1.4664200000000001</v>
      </c>
      <c r="T2737">
        <v>0.34927399999999997</v>
      </c>
      <c r="U2737">
        <v>0.43959700000000002</v>
      </c>
      <c r="V2737">
        <v>6.1736700000000004</v>
      </c>
      <c r="W2737">
        <v>2.2658499999999999</v>
      </c>
      <c r="X2737">
        <v>1.1556900000000001</v>
      </c>
      <c r="Y2737">
        <v>0.35516599999999998</v>
      </c>
      <c r="Z2737">
        <v>0.30195899999999998</v>
      </c>
      <c r="AA2737">
        <v>0.247894</v>
      </c>
      <c r="AB2737">
        <v>0.33495000000000003</v>
      </c>
      <c r="AC2737">
        <v>0.78103299999999998</v>
      </c>
      <c r="AD2737">
        <v>0.29276000000000002</v>
      </c>
      <c r="AE2737">
        <v>0.18263699999999999</v>
      </c>
      <c r="AF2737">
        <v>0.13422700000000001</v>
      </c>
      <c r="AG2737">
        <v>0.10244200000000001</v>
      </c>
      <c r="AH2737">
        <v>7.4899599999999997E-2</v>
      </c>
      <c r="AI2737">
        <v>5.2130299999999997E-2</v>
      </c>
      <c r="AJ2737">
        <v>3.5645099999999999E-2</v>
      </c>
      <c r="AK2737">
        <v>2.44195E-2</v>
      </c>
      <c r="AL2737">
        <v>1.6854899999999999E-2</v>
      </c>
      <c r="AM2737">
        <v>1.17194E-2</v>
      </c>
      <c r="AN2737">
        <v>8.1967900000000007E-3</v>
      </c>
      <c r="AO2737">
        <v>1.9636899999999999E-2</v>
      </c>
    </row>
    <row r="2738" spans="1:41" x14ac:dyDescent="0.3">
      <c r="A2738">
        <v>1</v>
      </c>
      <c r="B2738">
        <v>2</v>
      </c>
      <c r="C2738">
        <v>1</v>
      </c>
      <c r="D2738" t="s">
        <v>1260</v>
      </c>
      <c r="E2738" t="s">
        <v>1260</v>
      </c>
      <c r="F2738">
        <v>1</v>
      </c>
      <c r="G2738">
        <v>1995</v>
      </c>
      <c r="H2738">
        <v>1</v>
      </c>
      <c r="I2738" t="s">
        <v>1260</v>
      </c>
      <c r="J2738" t="s">
        <v>574</v>
      </c>
      <c r="K2738">
        <v>0</v>
      </c>
      <c r="L2738">
        <v>1.25545E-3</v>
      </c>
      <c r="M2738">
        <v>2.4768800000000001E-2</v>
      </c>
      <c r="N2738">
        <v>1.2720100000000001</v>
      </c>
      <c r="O2738">
        <v>6.0548700000000002</v>
      </c>
      <c r="P2738">
        <v>7.0093399999999999</v>
      </c>
      <c r="Q2738">
        <v>97.177400000000006</v>
      </c>
      <c r="R2738">
        <v>13.176299999999999</v>
      </c>
      <c r="S2738">
        <v>11.7834</v>
      </c>
      <c r="T2738">
        <v>0.97009199999999995</v>
      </c>
      <c r="U2738">
        <v>0.22913900000000001</v>
      </c>
      <c r="V2738">
        <v>0.28783300000000001</v>
      </c>
      <c r="W2738">
        <v>4.0427099999999996</v>
      </c>
      <c r="X2738">
        <v>1.4849000000000001</v>
      </c>
      <c r="Y2738">
        <v>0.758073</v>
      </c>
      <c r="Z2738">
        <v>0.233184</v>
      </c>
      <c r="AA2738">
        <v>0.19841500000000001</v>
      </c>
      <c r="AB2738">
        <v>0.16300700000000001</v>
      </c>
      <c r="AC2738">
        <v>0.220389</v>
      </c>
      <c r="AD2738">
        <v>0.51417599999999997</v>
      </c>
      <c r="AE2738">
        <v>0.19281899999999999</v>
      </c>
      <c r="AF2738">
        <v>0.120336</v>
      </c>
      <c r="AG2738">
        <v>8.8469000000000006E-2</v>
      </c>
      <c r="AH2738">
        <v>6.7538699999999993E-2</v>
      </c>
      <c r="AI2738">
        <v>4.9391999999999998E-2</v>
      </c>
      <c r="AJ2738">
        <v>3.4383999999999998E-2</v>
      </c>
      <c r="AK2738">
        <v>2.3514899999999998E-2</v>
      </c>
      <c r="AL2738">
        <v>1.6111799999999999E-2</v>
      </c>
      <c r="AM2738">
        <v>1.11222E-2</v>
      </c>
      <c r="AN2738">
        <v>7.73436E-3</v>
      </c>
      <c r="AO2738">
        <v>1.8374399999999999E-2</v>
      </c>
    </row>
    <row r="2739" spans="1:41" x14ac:dyDescent="0.3">
      <c r="A2739">
        <v>1</v>
      </c>
      <c r="B2739">
        <v>2</v>
      </c>
      <c r="C2739">
        <v>1</v>
      </c>
      <c r="D2739" t="s">
        <v>1260</v>
      </c>
      <c r="E2739" t="s">
        <v>1260</v>
      </c>
      <c r="F2739">
        <v>1</v>
      </c>
      <c r="G2739">
        <v>1996</v>
      </c>
      <c r="H2739">
        <v>1</v>
      </c>
      <c r="I2739" t="s">
        <v>1260</v>
      </c>
      <c r="J2739" t="s">
        <v>574</v>
      </c>
      <c r="K2739">
        <v>0</v>
      </c>
      <c r="L2739">
        <v>1.5518000000000001E-3</v>
      </c>
      <c r="M2739">
        <v>5.8436200000000001E-2</v>
      </c>
      <c r="N2739">
        <v>0.45648899999999998</v>
      </c>
      <c r="O2739">
        <v>7.3135199999999996</v>
      </c>
      <c r="P2739">
        <v>10.627599999999999</v>
      </c>
      <c r="Q2739">
        <v>5.83711</v>
      </c>
      <c r="R2739">
        <v>57.928600000000003</v>
      </c>
      <c r="S2739">
        <v>7.0069800000000004</v>
      </c>
      <c r="T2739">
        <v>6.0559599999999998</v>
      </c>
      <c r="U2739">
        <v>0.49343199999999998</v>
      </c>
      <c r="V2739">
        <v>0.1162</v>
      </c>
      <c r="W2739">
        <v>0.14590500000000001</v>
      </c>
      <c r="X2739">
        <v>2.0503499999999999</v>
      </c>
      <c r="Y2739">
        <v>0.75370700000000002</v>
      </c>
      <c r="Z2739">
        <v>0.38510499999999998</v>
      </c>
      <c r="AA2739">
        <v>0.11855</v>
      </c>
      <c r="AB2739">
        <v>0.100942</v>
      </c>
      <c r="AC2739">
        <v>8.2977999999999996E-2</v>
      </c>
      <c r="AD2739">
        <v>0.112245</v>
      </c>
      <c r="AE2739">
        <v>0.26198399999999999</v>
      </c>
      <c r="AF2739">
        <v>9.8281900000000005E-2</v>
      </c>
      <c r="AG2739">
        <v>6.1355899999999998E-2</v>
      </c>
      <c r="AH2739">
        <v>4.5119800000000002E-2</v>
      </c>
      <c r="AI2739">
        <v>3.4452999999999998E-2</v>
      </c>
      <c r="AJ2739">
        <v>2.5200899999999998E-2</v>
      </c>
      <c r="AK2739">
        <v>1.75464E-2</v>
      </c>
      <c r="AL2739">
        <v>1.20015E-2</v>
      </c>
      <c r="AM2739">
        <v>8.2241899999999993E-3</v>
      </c>
      <c r="AN2739">
        <v>5.6779500000000002E-3</v>
      </c>
      <c r="AO2739">
        <v>1.3332200000000001E-2</v>
      </c>
    </row>
    <row r="2740" spans="1:41" x14ac:dyDescent="0.3">
      <c r="A2740">
        <v>1</v>
      </c>
      <c r="B2740">
        <v>2</v>
      </c>
      <c r="C2740">
        <v>1</v>
      </c>
      <c r="D2740" t="s">
        <v>1260</v>
      </c>
      <c r="E2740" t="s">
        <v>1260</v>
      </c>
      <c r="F2740">
        <v>1</v>
      </c>
      <c r="G2740">
        <v>1997</v>
      </c>
      <c r="H2740">
        <v>1</v>
      </c>
      <c r="I2740" t="s">
        <v>1260</v>
      </c>
      <c r="J2740" t="s">
        <v>574</v>
      </c>
      <c r="K2740">
        <v>0</v>
      </c>
      <c r="L2740" s="2">
        <v>8.8926399999999996E-5</v>
      </c>
      <c r="M2740">
        <v>9.3188499999999994E-2</v>
      </c>
      <c r="N2740">
        <v>1.3883799999999999</v>
      </c>
      <c r="O2740">
        <v>3.3782199999999998</v>
      </c>
      <c r="P2740">
        <v>16.484200000000001</v>
      </c>
      <c r="Q2740">
        <v>11.325799999999999</v>
      </c>
      <c r="R2740">
        <v>4.4314200000000001</v>
      </c>
      <c r="S2740">
        <v>39.04</v>
      </c>
      <c r="T2740">
        <v>4.54596</v>
      </c>
      <c r="U2740">
        <v>3.8782899999999998</v>
      </c>
      <c r="V2740">
        <v>0.31457200000000002</v>
      </c>
      <c r="W2740">
        <v>7.3991399999999999E-2</v>
      </c>
      <c r="X2740">
        <v>9.2918500000000001E-2</v>
      </c>
      <c r="Y2740">
        <v>1.30654</v>
      </c>
      <c r="Z2740">
        <v>0.480626</v>
      </c>
      <c r="AA2740">
        <v>0.24574399999999999</v>
      </c>
      <c r="AB2740">
        <v>7.5696600000000003E-2</v>
      </c>
      <c r="AC2740">
        <v>6.4488500000000004E-2</v>
      </c>
      <c r="AD2740">
        <v>5.3036300000000001E-2</v>
      </c>
      <c r="AE2740">
        <v>7.1771100000000004E-2</v>
      </c>
      <c r="AF2740">
        <v>0.167574</v>
      </c>
      <c r="AG2740">
        <v>6.2882599999999997E-2</v>
      </c>
      <c r="AH2740">
        <v>3.92664E-2</v>
      </c>
      <c r="AI2740">
        <v>2.88817E-2</v>
      </c>
      <c r="AJ2740">
        <v>2.2057799999999999E-2</v>
      </c>
      <c r="AK2740">
        <v>1.61368E-2</v>
      </c>
      <c r="AL2740">
        <v>1.1236899999999999E-2</v>
      </c>
      <c r="AM2740">
        <v>7.6868400000000003E-3</v>
      </c>
      <c r="AN2740">
        <v>5.2680799999999996E-3</v>
      </c>
      <c r="AO2740">
        <v>1.2180099999999999E-2</v>
      </c>
    </row>
    <row r="2741" spans="1:41" x14ac:dyDescent="0.3">
      <c r="A2741">
        <v>1</v>
      </c>
      <c r="B2741">
        <v>2</v>
      </c>
      <c r="C2741">
        <v>1</v>
      </c>
      <c r="D2741" t="s">
        <v>1260</v>
      </c>
      <c r="E2741" t="s">
        <v>1260</v>
      </c>
      <c r="F2741">
        <v>1</v>
      </c>
      <c r="G2741">
        <v>1998</v>
      </c>
      <c r="H2741">
        <v>1</v>
      </c>
      <c r="I2741" t="s">
        <v>1260</v>
      </c>
      <c r="J2741" t="s">
        <v>574</v>
      </c>
      <c r="K2741">
        <v>0</v>
      </c>
      <c r="L2741">
        <v>1.85148E-3</v>
      </c>
      <c r="M2741">
        <v>5.75144E-3</v>
      </c>
      <c r="N2741">
        <v>2.3864000000000001</v>
      </c>
      <c r="O2741">
        <v>11.0883</v>
      </c>
      <c r="P2741">
        <v>8.2280999999999995</v>
      </c>
      <c r="Q2741">
        <v>19.008700000000001</v>
      </c>
      <c r="R2741">
        <v>9.3188600000000008</v>
      </c>
      <c r="S2741">
        <v>3.24193</v>
      </c>
      <c r="T2741">
        <v>27.529199999999999</v>
      </c>
      <c r="U2741">
        <v>3.16682</v>
      </c>
      <c r="V2741">
        <v>2.69068</v>
      </c>
      <c r="W2741">
        <v>0.218026</v>
      </c>
      <c r="X2741">
        <v>5.1293400000000003E-2</v>
      </c>
      <c r="Y2741">
        <v>6.4454600000000001E-2</v>
      </c>
      <c r="Z2741">
        <v>0.90695499999999996</v>
      </c>
      <c r="AA2741">
        <v>0.33386199999999999</v>
      </c>
      <c r="AB2741">
        <v>0.17080899999999999</v>
      </c>
      <c r="AC2741">
        <v>5.2642300000000003E-2</v>
      </c>
      <c r="AD2741">
        <v>4.4868400000000003E-2</v>
      </c>
      <c r="AE2741">
        <v>3.6915000000000003E-2</v>
      </c>
      <c r="AF2741">
        <v>4.9971700000000001E-2</v>
      </c>
      <c r="AG2741">
        <v>0.11670899999999999</v>
      </c>
      <c r="AH2741">
        <v>4.3806200000000003E-2</v>
      </c>
      <c r="AI2741">
        <v>2.7359999999999999E-2</v>
      </c>
      <c r="AJ2741">
        <v>2.0127800000000001E-2</v>
      </c>
      <c r="AK2741">
        <v>1.5374499999999999E-2</v>
      </c>
      <c r="AL2741">
        <v>1.1249E-2</v>
      </c>
      <c r="AM2741">
        <v>7.8341699999999997E-3</v>
      </c>
      <c r="AN2741">
        <v>5.3596900000000003E-3</v>
      </c>
      <c r="AO2741">
        <v>1.21688E-2</v>
      </c>
    </row>
    <row r="2742" spans="1:41" x14ac:dyDescent="0.3">
      <c r="A2742">
        <v>1</v>
      </c>
      <c r="B2742">
        <v>2</v>
      </c>
      <c r="C2742">
        <v>1</v>
      </c>
      <c r="D2742" t="s">
        <v>1260</v>
      </c>
      <c r="E2742" t="s">
        <v>1260</v>
      </c>
      <c r="F2742">
        <v>1</v>
      </c>
      <c r="G2742">
        <v>1999</v>
      </c>
      <c r="H2742">
        <v>1</v>
      </c>
      <c r="I2742" t="s">
        <v>1260</v>
      </c>
      <c r="J2742" t="s">
        <v>574</v>
      </c>
      <c r="K2742">
        <v>0</v>
      </c>
      <c r="L2742">
        <v>7.2668099999999996E-4</v>
      </c>
      <c r="M2742">
        <v>0.133275</v>
      </c>
      <c r="N2742">
        <v>0.16389799999999999</v>
      </c>
      <c r="O2742">
        <v>21.205500000000001</v>
      </c>
      <c r="P2742">
        <v>30.0318</v>
      </c>
      <c r="Q2742">
        <v>10.5366</v>
      </c>
      <c r="R2742">
        <v>17.345099999999999</v>
      </c>
      <c r="S2742">
        <v>7.55504</v>
      </c>
      <c r="T2742">
        <v>2.5326200000000001</v>
      </c>
      <c r="U2742">
        <v>21.242599999999999</v>
      </c>
      <c r="V2742">
        <v>2.4333499999999999</v>
      </c>
      <c r="W2742">
        <v>2.0651600000000001</v>
      </c>
      <c r="X2742">
        <v>0.167354</v>
      </c>
      <c r="Y2742">
        <v>3.9391900000000001E-2</v>
      </c>
      <c r="Z2742">
        <v>4.9529400000000001E-2</v>
      </c>
      <c r="AA2742">
        <v>0.697349</v>
      </c>
      <c r="AB2742">
        <v>0.25683899999999998</v>
      </c>
      <c r="AC2742">
        <v>0.131463</v>
      </c>
      <c r="AD2742">
        <v>4.0532400000000003E-2</v>
      </c>
      <c r="AE2742">
        <v>3.4558600000000002E-2</v>
      </c>
      <c r="AF2742">
        <v>2.8441000000000001E-2</v>
      </c>
      <c r="AG2742">
        <v>3.8510000000000003E-2</v>
      </c>
      <c r="AH2742">
        <v>8.9959300000000006E-2</v>
      </c>
      <c r="AI2742">
        <v>3.3771900000000001E-2</v>
      </c>
      <c r="AJ2742">
        <v>2.10961E-2</v>
      </c>
      <c r="AK2742">
        <v>1.5521699999999999E-2</v>
      </c>
      <c r="AL2742">
        <v>1.18575E-2</v>
      </c>
      <c r="AM2742">
        <v>8.6766299999999994E-3</v>
      </c>
      <c r="AN2742">
        <v>6.0432699999999999E-3</v>
      </c>
      <c r="AO2742">
        <v>1.35243E-2</v>
      </c>
    </row>
    <row r="2743" spans="1:41" x14ac:dyDescent="0.3">
      <c r="A2743">
        <v>1</v>
      </c>
      <c r="B2743">
        <v>2</v>
      </c>
      <c r="C2743">
        <v>1</v>
      </c>
      <c r="D2743" t="s">
        <v>1260</v>
      </c>
      <c r="E2743" t="s">
        <v>1260</v>
      </c>
      <c r="F2743">
        <v>1</v>
      </c>
      <c r="G2743">
        <v>2000</v>
      </c>
      <c r="H2743">
        <v>1</v>
      </c>
      <c r="I2743" t="s">
        <v>1260</v>
      </c>
      <c r="J2743" t="s">
        <v>574</v>
      </c>
      <c r="K2743">
        <v>0</v>
      </c>
      <c r="L2743">
        <v>7.2815300000000005E-4</v>
      </c>
      <c r="M2743">
        <v>1.4693700000000001E-2</v>
      </c>
      <c r="N2743">
        <v>1.0670200000000001</v>
      </c>
      <c r="O2743">
        <v>0.40940599999999999</v>
      </c>
      <c r="P2743">
        <v>16.1661</v>
      </c>
      <c r="Q2743">
        <v>10.835000000000001</v>
      </c>
      <c r="R2743">
        <v>2.7068699999999999</v>
      </c>
      <c r="S2743">
        <v>3.9540700000000002</v>
      </c>
      <c r="T2743">
        <v>1.65818</v>
      </c>
      <c r="U2743">
        <v>0.548813</v>
      </c>
      <c r="V2743">
        <v>4.5828300000000004</v>
      </c>
      <c r="W2743">
        <v>0.52431499999999998</v>
      </c>
      <c r="X2743">
        <v>0.44498700000000002</v>
      </c>
      <c r="Y2743">
        <v>3.6076999999999998E-2</v>
      </c>
      <c r="Z2743">
        <v>8.4967600000000008E-3</v>
      </c>
      <c r="AA2743">
        <v>1.0689499999999999E-2</v>
      </c>
      <c r="AB2743">
        <v>0.15057899999999999</v>
      </c>
      <c r="AC2743">
        <v>5.5484400000000003E-2</v>
      </c>
      <c r="AD2743">
        <v>2.84108E-2</v>
      </c>
      <c r="AE2743">
        <v>8.7624199999999999E-3</v>
      </c>
      <c r="AF2743">
        <v>7.4730899999999999E-3</v>
      </c>
      <c r="AG2743">
        <v>6.1516699999999997E-3</v>
      </c>
      <c r="AH2743">
        <v>8.3312799999999999E-3</v>
      </c>
      <c r="AI2743">
        <v>1.9465300000000001E-2</v>
      </c>
      <c r="AJ2743">
        <v>7.3086100000000001E-3</v>
      </c>
      <c r="AK2743">
        <v>4.5660199999999996E-3</v>
      </c>
      <c r="AL2743">
        <v>3.35987E-3</v>
      </c>
      <c r="AM2743">
        <v>2.56697E-3</v>
      </c>
      <c r="AN2743">
        <v>1.8785200000000001E-3</v>
      </c>
      <c r="AO2743">
        <v>4.2373100000000002E-3</v>
      </c>
    </row>
    <row r="2744" spans="1:41" x14ac:dyDescent="0.3">
      <c r="A2744">
        <v>1</v>
      </c>
      <c r="B2744">
        <v>2</v>
      </c>
      <c r="C2744">
        <v>1</v>
      </c>
      <c r="D2744" t="s">
        <v>1260</v>
      </c>
      <c r="E2744" t="s">
        <v>1260</v>
      </c>
      <c r="F2744">
        <v>1</v>
      </c>
      <c r="G2744">
        <v>2001</v>
      </c>
      <c r="H2744">
        <v>1</v>
      </c>
      <c r="I2744" t="s">
        <v>1260</v>
      </c>
      <c r="J2744" t="s">
        <v>574</v>
      </c>
      <c r="K2744">
        <v>0</v>
      </c>
      <c r="L2744">
        <v>3.89074E-4</v>
      </c>
      <c r="M2744">
        <v>4.6201199999999998E-2</v>
      </c>
      <c r="N2744">
        <v>0.36918499999999999</v>
      </c>
      <c r="O2744">
        <v>8.3671900000000008</v>
      </c>
      <c r="P2744">
        <v>0.98069899999999999</v>
      </c>
      <c r="Q2744">
        <v>18.364899999999999</v>
      </c>
      <c r="R2744">
        <v>8.7896000000000001</v>
      </c>
      <c r="S2744">
        <v>1.9525399999999999</v>
      </c>
      <c r="T2744">
        <v>2.7484799999999998</v>
      </c>
      <c r="U2744">
        <v>1.1383000000000001</v>
      </c>
      <c r="V2744">
        <v>0.37509399999999998</v>
      </c>
      <c r="W2744">
        <v>3.12819</v>
      </c>
      <c r="X2744">
        <v>0.357875</v>
      </c>
      <c r="Y2744">
        <v>0.30385099999999998</v>
      </c>
      <c r="Z2744">
        <v>2.4647200000000001E-2</v>
      </c>
      <c r="AA2744">
        <v>5.80782E-3</v>
      </c>
      <c r="AB2744">
        <v>7.3100099999999996E-3</v>
      </c>
      <c r="AC2744">
        <v>0.103016</v>
      </c>
      <c r="AD2744">
        <v>3.7971999999999999E-2</v>
      </c>
      <c r="AE2744">
        <v>1.9449399999999999E-2</v>
      </c>
      <c r="AF2744">
        <v>6.0001000000000004E-3</v>
      </c>
      <c r="AG2744">
        <v>5.1183499999999998E-3</v>
      </c>
      <c r="AH2744">
        <v>4.2140900000000002E-3</v>
      </c>
      <c r="AI2744">
        <v>5.7081099999999997E-3</v>
      </c>
      <c r="AJ2744">
        <v>1.3338300000000001E-2</v>
      </c>
      <c r="AK2744">
        <v>5.0087100000000004E-3</v>
      </c>
      <c r="AL2744">
        <v>3.12948E-3</v>
      </c>
      <c r="AM2744">
        <v>2.3030099999999999E-3</v>
      </c>
      <c r="AN2744">
        <v>1.7596599999999999E-3</v>
      </c>
      <c r="AO2744">
        <v>4.1932000000000002E-3</v>
      </c>
    </row>
    <row r="2745" spans="1:41" x14ac:dyDescent="0.3">
      <c r="A2745">
        <v>1</v>
      </c>
      <c r="B2745">
        <v>2</v>
      </c>
      <c r="C2745">
        <v>1</v>
      </c>
      <c r="D2745" t="s">
        <v>1260</v>
      </c>
      <c r="E2745" t="s">
        <v>1260</v>
      </c>
      <c r="F2745">
        <v>1</v>
      </c>
      <c r="G2745">
        <v>2002</v>
      </c>
      <c r="H2745">
        <v>1</v>
      </c>
      <c r="I2745" t="s">
        <v>1260</v>
      </c>
      <c r="J2745" t="s">
        <v>574</v>
      </c>
      <c r="K2745">
        <v>0</v>
      </c>
      <c r="L2745">
        <v>5.0775699999999996E-4</v>
      </c>
      <c r="M2745">
        <v>2.85265E-2</v>
      </c>
      <c r="N2745">
        <v>1.3413299999999999</v>
      </c>
      <c r="O2745">
        <v>3.34456</v>
      </c>
      <c r="P2745">
        <v>23.152000000000001</v>
      </c>
      <c r="Q2745">
        <v>1.2869600000000001</v>
      </c>
      <c r="R2745">
        <v>17.211400000000001</v>
      </c>
      <c r="S2745">
        <v>7.3264699999999996</v>
      </c>
      <c r="T2745">
        <v>1.5689200000000001</v>
      </c>
      <c r="U2745">
        <v>2.1818200000000001</v>
      </c>
      <c r="V2745">
        <v>0.89989399999999997</v>
      </c>
      <c r="W2745">
        <v>0.29621500000000001</v>
      </c>
      <c r="X2745">
        <v>2.4706399999999999</v>
      </c>
      <c r="Y2745">
        <v>0.2828</v>
      </c>
      <c r="Z2745">
        <v>0.24026</v>
      </c>
      <c r="AA2745">
        <v>1.9500799999999999E-2</v>
      </c>
      <c r="AB2745">
        <v>4.59765E-3</v>
      </c>
      <c r="AC2745">
        <v>5.78957E-3</v>
      </c>
      <c r="AD2745">
        <v>8.1622799999999995E-2</v>
      </c>
      <c r="AE2745">
        <v>3.0096899999999999E-2</v>
      </c>
      <c r="AF2745">
        <v>1.5420400000000001E-2</v>
      </c>
      <c r="AG2745">
        <v>4.7583699999999996E-3</v>
      </c>
      <c r="AH2745">
        <v>4.0599900000000003E-3</v>
      </c>
      <c r="AI2745">
        <v>3.3433299999999998E-3</v>
      </c>
      <c r="AJ2745">
        <v>4.5293599999999996E-3</v>
      </c>
      <c r="AK2745">
        <v>1.0585300000000001E-2</v>
      </c>
      <c r="AL2745">
        <v>3.9753899999999997E-3</v>
      </c>
      <c r="AM2745">
        <v>2.4841199999999998E-3</v>
      </c>
      <c r="AN2745">
        <v>1.82826E-3</v>
      </c>
      <c r="AO2745">
        <v>4.72675E-3</v>
      </c>
    </row>
    <row r="2746" spans="1:41" x14ac:dyDescent="0.3">
      <c r="A2746">
        <v>1</v>
      </c>
      <c r="B2746">
        <v>2</v>
      </c>
      <c r="C2746">
        <v>1</v>
      </c>
      <c r="D2746" t="s">
        <v>1260</v>
      </c>
      <c r="E2746" t="s">
        <v>1260</v>
      </c>
      <c r="F2746">
        <v>1</v>
      </c>
      <c r="G2746">
        <v>2003</v>
      </c>
      <c r="H2746">
        <v>1</v>
      </c>
      <c r="I2746" t="s">
        <v>1260</v>
      </c>
      <c r="J2746" t="s">
        <v>574</v>
      </c>
      <c r="K2746">
        <v>0</v>
      </c>
      <c r="L2746">
        <v>6.8158499999999996E-4</v>
      </c>
      <c r="M2746">
        <v>2.51901E-2</v>
      </c>
      <c r="N2746">
        <v>0.55972500000000003</v>
      </c>
      <c r="O2746">
        <v>8.1961999999999993</v>
      </c>
      <c r="P2746">
        <v>6.2249600000000003</v>
      </c>
      <c r="Q2746">
        <v>20.3752</v>
      </c>
      <c r="R2746">
        <v>0.80685499999999999</v>
      </c>
      <c r="S2746">
        <v>9.5812299999999997</v>
      </c>
      <c r="T2746">
        <v>3.92801</v>
      </c>
      <c r="U2746">
        <v>0.83067299999999999</v>
      </c>
      <c r="V2746">
        <v>1.1503000000000001</v>
      </c>
      <c r="W2746">
        <v>0.473941</v>
      </c>
      <c r="X2746">
        <v>0.15603400000000001</v>
      </c>
      <c r="Y2746">
        <v>1.30223</v>
      </c>
      <c r="Z2746">
        <v>0.14916399999999999</v>
      </c>
      <c r="AA2746">
        <v>0.12681200000000001</v>
      </c>
      <c r="AB2746">
        <v>1.0299000000000001E-2</v>
      </c>
      <c r="AC2746">
        <v>2.4294500000000001E-3</v>
      </c>
      <c r="AD2746">
        <v>3.0606700000000001E-3</v>
      </c>
      <c r="AE2746">
        <v>4.3166900000000001E-2</v>
      </c>
      <c r="AF2746">
        <v>1.59223E-2</v>
      </c>
      <c r="AG2746">
        <v>8.1602199999999993E-3</v>
      </c>
      <c r="AH2746">
        <v>2.5186700000000002E-3</v>
      </c>
      <c r="AI2746">
        <v>2.1494399999999999E-3</v>
      </c>
      <c r="AJ2746">
        <v>1.77034E-3</v>
      </c>
      <c r="AK2746">
        <v>2.39873E-3</v>
      </c>
      <c r="AL2746">
        <v>5.6066600000000003E-3</v>
      </c>
      <c r="AM2746">
        <v>2.1058600000000002E-3</v>
      </c>
      <c r="AN2746">
        <v>1.3160400000000001E-3</v>
      </c>
      <c r="AO2746">
        <v>3.47357E-3</v>
      </c>
    </row>
    <row r="2747" spans="1:41" x14ac:dyDescent="0.3">
      <c r="A2747">
        <v>1</v>
      </c>
      <c r="B2747">
        <v>2</v>
      </c>
      <c r="C2747">
        <v>1</v>
      </c>
      <c r="D2747" t="s">
        <v>1260</v>
      </c>
      <c r="E2747" t="s">
        <v>1260</v>
      </c>
      <c r="F2747">
        <v>1</v>
      </c>
      <c r="G2747">
        <v>2004</v>
      </c>
      <c r="H2747">
        <v>1</v>
      </c>
      <c r="I2747" t="s">
        <v>1260</v>
      </c>
      <c r="J2747" t="s">
        <v>574</v>
      </c>
      <c r="K2747">
        <v>0</v>
      </c>
      <c r="L2747">
        <v>7.0487399999999997E-4</v>
      </c>
      <c r="M2747">
        <v>4.3397999999999999E-2</v>
      </c>
      <c r="N2747">
        <v>0.63372600000000001</v>
      </c>
      <c r="O2747">
        <v>4.3773499999999999</v>
      </c>
      <c r="P2747">
        <v>19.471599999999999</v>
      </c>
      <c r="Q2747">
        <v>6.96896</v>
      </c>
      <c r="R2747">
        <v>16.188800000000001</v>
      </c>
      <c r="S2747">
        <v>0.56722899999999998</v>
      </c>
      <c r="T2747">
        <v>6.4695799999999997</v>
      </c>
      <c r="U2747">
        <v>2.6145900000000002</v>
      </c>
      <c r="V2747">
        <v>0.55003000000000002</v>
      </c>
      <c r="W2747">
        <v>0.76049</v>
      </c>
      <c r="X2747">
        <v>0.31332100000000002</v>
      </c>
      <c r="Y2747">
        <v>0.10320600000000001</v>
      </c>
      <c r="Z2747">
        <v>0.86189800000000005</v>
      </c>
      <c r="AA2747">
        <v>9.87899E-2</v>
      </c>
      <c r="AB2747">
        <v>8.4035499999999999E-2</v>
      </c>
      <c r="AC2747">
        <v>6.8284299999999999E-3</v>
      </c>
      <c r="AD2747">
        <v>1.61148E-3</v>
      </c>
      <c r="AE2747">
        <v>2.0309500000000001E-3</v>
      </c>
      <c r="AF2747">
        <v>2.86532E-2</v>
      </c>
      <c r="AG2747">
        <v>1.0571799999999999E-2</v>
      </c>
      <c r="AH2747">
        <v>5.4193399999999999E-3</v>
      </c>
      <c r="AI2747">
        <v>1.67303E-3</v>
      </c>
      <c r="AJ2747">
        <v>1.4280199999999999E-3</v>
      </c>
      <c r="AK2747">
        <v>1.17633E-3</v>
      </c>
      <c r="AL2747">
        <v>1.5940699999999999E-3</v>
      </c>
      <c r="AM2747">
        <v>3.72631E-3</v>
      </c>
      <c r="AN2747">
        <v>1.39975E-3</v>
      </c>
      <c r="AO2747">
        <v>3.1843700000000002E-3</v>
      </c>
    </row>
    <row r="2748" spans="1:41" x14ac:dyDescent="0.3">
      <c r="A2748">
        <v>1</v>
      </c>
      <c r="B2748">
        <v>2</v>
      </c>
      <c r="C2748">
        <v>1</v>
      </c>
      <c r="D2748" t="s">
        <v>1260</v>
      </c>
      <c r="E2748" t="s">
        <v>1260</v>
      </c>
      <c r="F2748">
        <v>1</v>
      </c>
      <c r="G2748">
        <v>2005</v>
      </c>
      <c r="H2748">
        <v>1</v>
      </c>
      <c r="I2748" t="s">
        <v>1260</v>
      </c>
      <c r="J2748" t="s">
        <v>574</v>
      </c>
      <c r="K2748">
        <v>0</v>
      </c>
      <c r="L2748">
        <v>4.3232699999999998E-4</v>
      </c>
      <c r="M2748">
        <v>3.4568300000000003E-2</v>
      </c>
      <c r="N2748">
        <v>0.83975</v>
      </c>
      <c r="O2748">
        <v>3.8035000000000001</v>
      </c>
      <c r="P2748">
        <v>7.9587399999999997</v>
      </c>
      <c r="Q2748">
        <v>16.635100000000001</v>
      </c>
      <c r="R2748">
        <v>4.2137000000000002</v>
      </c>
      <c r="S2748">
        <v>8.6401800000000009</v>
      </c>
      <c r="T2748">
        <v>0.29027900000000001</v>
      </c>
      <c r="U2748">
        <v>3.2603599999999999</v>
      </c>
      <c r="V2748">
        <v>1.31006</v>
      </c>
      <c r="W2748">
        <v>0.27510400000000002</v>
      </c>
      <c r="X2748">
        <v>0.38031300000000001</v>
      </c>
      <c r="Y2748">
        <v>0.15676000000000001</v>
      </c>
      <c r="Z2748">
        <v>5.1668400000000003E-2</v>
      </c>
      <c r="AA2748">
        <v>0.43177100000000002</v>
      </c>
      <c r="AB2748">
        <v>4.9517800000000001E-2</v>
      </c>
      <c r="AC2748">
        <v>4.2143800000000002E-2</v>
      </c>
      <c r="AD2748">
        <v>3.42596E-3</v>
      </c>
      <c r="AE2748">
        <v>8.0881799999999999E-4</v>
      </c>
      <c r="AF2748">
        <v>1.01968E-3</v>
      </c>
      <c r="AG2748">
        <v>1.4389900000000001E-2</v>
      </c>
      <c r="AH2748">
        <v>5.3105000000000001E-3</v>
      </c>
      <c r="AI2748">
        <v>2.7228299999999999E-3</v>
      </c>
      <c r="AJ2748">
        <v>8.4071999999999999E-4</v>
      </c>
      <c r="AK2748">
        <v>7.17704E-4</v>
      </c>
      <c r="AL2748">
        <v>5.9128299999999996E-4</v>
      </c>
      <c r="AM2748">
        <v>8.0134900000000003E-4</v>
      </c>
      <c r="AN2748">
        <v>1.8734400000000001E-3</v>
      </c>
      <c r="AO2748">
        <v>2.30525E-3</v>
      </c>
    </row>
    <row r="2749" spans="1:41" x14ac:dyDescent="0.3">
      <c r="A2749">
        <v>1</v>
      </c>
      <c r="B2749">
        <v>2</v>
      </c>
      <c r="C2749">
        <v>1</v>
      </c>
      <c r="D2749" t="s">
        <v>1260</v>
      </c>
      <c r="E2749" t="s">
        <v>1260</v>
      </c>
      <c r="F2749">
        <v>1</v>
      </c>
      <c r="G2749">
        <v>2006</v>
      </c>
      <c r="H2749">
        <v>1</v>
      </c>
      <c r="I2749" t="s">
        <v>1260</v>
      </c>
      <c r="J2749" t="s">
        <v>574</v>
      </c>
      <c r="K2749">
        <v>0</v>
      </c>
      <c r="L2749">
        <v>5.8841999999999998E-4</v>
      </c>
      <c r="M2749">
        <v>5.3146699999999998E-2</v>
      </c>
      <c r="N2749">
        <v>1.6754100000000001</v>
      </c>
      <c r="O2749">
        <v>12.6038</v>
      </c>
      <c r="P2749">
        <v>17.251999999999999</v>
      </c>
      <c r="Q2749">
        <v>16.920000000000002</v>
      </c>
      <c r="R2749">
        <v>24.968900000000001</v>
      </c>
      <c r="S2749">
        <v>5.5688700000000004</v>
      </c>
      <c r="T2749">
        <v>10.9245</v>
      </c>
      <c r="U2749">
        <v>0.36085299999999998</v>
      </c>
      <c r="V2749">
        <v>4.02597</v>
      </c>
      <c r="W2749">
        <v>1.6140399999999999</v>
      </c>
      <c r="X2749">
        <v>0.338814</v>
      </c>
      <c r="Y2749">
        <v>0.468555</v>
      </c>
      <c r="Z2749">
        <v>0.193244</v>
      </c>
      <c r="AA2749">
        <v>6.3731999999999997E-2</v>
      </c>
      <c r="AB2749">
        <v>0.53287799999999996</v>
      </c>
      <c r="AC2749">
        <v>6.1143500000000003E-2</v>
      </c>
      <c r="AD2749">
        <v>5.20604E-2</v>
      </c>
      <c r="AE2749">
        <v>4.2336600000000002E-3</v>
      </c>
      <c r="AF2749">
        <v>9.9981599999999994E-4</v>
      </c>
      <c r="AG2749">
        <v>1.26081E-3</v>
      </c>
      <c r="AH2749">
        <v>1.7796800000000002E-2</v>
      </c>
      <c r="AI2749">
        <v>6.5690899999999997E-3</v>
      </c>
      <c r="AJ2749">
        <v>3.3687000000000001E-3</v>
      </c>
      <c r="AK2749">
        <v>1.0402899999999999E-3</v>
      </c>
      <c r="AL2749">
        <v>8.8818399999999998E-4</v>
      </c>
      <c r="AM2749">
        <v>7.3181400000000001E-4</v>
      </c>
      <c r="AN2749">
        <v>9.9190600000000008E-4</v>
      </c>
      <c r="AO2749">
        <v>5.1734499999999996E-3</v>
      </c>
    </row>
    <row r="2750" spans="1:41" x14ac:dyDescent="0.3">
      <c r="A2750">
        <v>1</v>
      </c>
      <c r="B2750">
        <v>2</v>
      </c>
      <c r="C2750">
        <v>1</v>
      </c>
      <c r="D2750" t="s">
        <v>1260</v>
      </c>
      <c r="E2750" t="s">
        <v>1260</v>
      </c>
      <c r="F2750">
        <v>1</v>
      </c>
      <c r="G2750">
        <v>2007</v>
      </c>
      <c r="H2750">
        <v>1</v>
      </c>
      <c r="I2750" t="s">
        <v>1260</v>
      </c>
      <c r="J2750" t="s">
        <v>574</v>
      </c>
      <c r="K2750">
        <v>0</v>
      </c>
      <c r="L2750">
        <v>8.84474E-4</v>
      </c>
      <c r="M2750">
        <v>4.7885799999999999E-2</v>
      </c>
      <c r="N2750">
        <v>1.70641</v>
      </c>
      <c r="O2750">
        <v>16.674299999999999</v>
      </c>
      <c r="P2750">
        <v>37.942900000000002</v>
      </c>
      <c r="Q2750">
        <v>24.368200000000002</v>
      </c>
      <c r="R2750">
        <v>16.899699999999999</v>
      </c>
      <c r="S2750">
        <v>21.992899999999999</v>
      </c>
      <c r="T2750">
        <v>4.6977399999999996</v>
      </c>
      <c r="U2750">
        <v>9.0661299999999994</v>
      </c>
      <c r="V2750">
        <v>0.297564</v>
      </c>
      <c r="W2750">
        <v>3.3129400000000002</v>
      </c>
      <c r="X2750">
        <v>1.3278399999999999</v>
      </c>
      <c r="Y2750">
        <v>0.27885500000000002</v>
      </c>
      <c r="Z2750">
        <v>0.38588099999999997</v>
      </c>
      <c r="AA2750">
        <v>0.15925</v>
      </c>
      <c r="AB2750">
        <v>5.2552099999999997E-2</v>
      </c>
      <c r="AC2750">
        <v>0.43963099999999999</v>
      </c>
      <c r="AD2750">
        <v>5.0467100000000001E-2</v>
      </c>
      <c r="AE2750">
        <v>4.2986700000000003E-2</v>
      </c>
      <c r="AF2750">
        <v>3.4969300000000001E-3</v>
      </c>
      <c r="AG2750">
        <v>8.2606599999999997E-4</v>
      </c>
      <c r="AH2750">
        <v>1.04196E-3</v>
      </c>
      <c r="AI2750">
        <v>1.47107E-2</v>
      </c>
      <c r="AJ2750">
        <v>5.4308999999999998E-3</v>
      </c>
      <c r="AK2750">
        <v>2.7854500000000001E-3</v>
      </c>
      <c r="AL2750">
        <v>8.6028899999999998E-4</v>
      </c>
      <c r="AM2750">
        <v>7.3458499999999995E-4</v>
      </c>
      <c r="AN2750">
        <v>6.0532200000000004E-4</v>
      </c>
      <c r="AO2750">
        <v>5.1010099999999996E-3</v>
      </c>
    </row>
    <row r="2751" spans="1:41" x14ac:dyDescent="0.3">
      <c r="A2751">
        <v>1</v>
      </c>
      <c r="B2751">
        <v>2</v>
      </c>
      <c r="C2751">
        <v>1</v>
      </c>
      <c r="D2751" t="s">
        <v>1260</v>
      </c>
      <c r="E2751" t="s">
        <v>1260</v>
      </c>
      <c r="F2751">
        <v>1</v>
      </c>
      <c r="G2751">
        <v>2008</v>
      </c>
      <c r="H2751">
        <v>1</v>
      </c>
      <c r="I2751" t="s">
        <v>1260</v>
      </c>
      <c r="J2751" t="s">
        <v>574</v>
      </c>
      <c r="K2751">
        <v>0</v>
      </c>
      <c r="L2751">
        <v>9.0600499999999998E-4</v>
      </c>
      <c r="M2751">
        <v>4.9983600000000003E-2</v>
      </c>
      <c r="N2751">
        <v>1.0680700000000001</v>
      </c>
      <c r="O2751">
        <v>11.805099999999999</v>
      </c>
      <c r="P2751">
        <v>34.935499999999998</v>
      </c>
      <c r="Q2751">
        <v>37.368400000000001</v>
      </c>
      <c r="R2751">
        <v>17.0076</v>
      </c>
      <c r="S2751">
        <v>10.424799999999999</v>
      </c>
      <c r="T2751">
        <v>13.0177</v>
      </c>
      <c r="U2751">
        <v>2.73922</v>
      </c>
      <c r="V2751">
        <v>5.25725</v>
      </c>
      <c r="W2751">
        <v>0.17227700000000001</v>
      </c>
      <c r="X2751">
        <v>1.91815</v>
      </c>
      <c r="Y2751">
        <v>0.76929499999999995</v>
      </c>
      <c r="Z2751">
        <v>0.161685</v>
      </c>
      <c r="AA2751">
        <v>0.223914</v>
      </c>
      <c r="AB2751">
        <v>9.2472499999999999E-2</v>
      </c>
      <c r="AC2751">
        <v>3.05343E-2</v>
      </c>
      <c r="AD2751">
        <v>0.25557400000000002</v>
      </c>
      <c r="AE2751">
        <v>2.9351599999999999E-2</v>
      </c>
      <c r="AF2751">
        <v>2.50107E-2</v>
      </c>
      <c r="AG2751">
        <v>2.0352600000000001E-3</v>
      </c>
      <c r="AH2751">
        <v>4.8091699999999998E-4</v>
      </c>
      <c r="AI2751">
        <v>6.0674899999999996E-4</v>
      </c>
      <c r="AJ2751">
        <v>8.5680400000000007E-3</v>
      </c>
      <c r="AK2751">
        <v>3.1637100000000001E-3</v>
      </c>
      <c r="AL2751">
        <v>1.6228799999999999E-3</v>
      </c>
      <c r="AM2751">
        <v>5.0129500000000002E-4</v>
      </c>
      <c r="AN2751">
        <v>4.281E-4</v>
      </c>
      <c r="AO2751">
        <v>3.3265399999999998E-3</v>
      </c>
    </row>
    <row r="2752" spans="1:41" x14ac:dyDescent="0.3">
      <c r="A2752">
        <v>1</v>
      </c>
      <c r="B2752">
        <v>2</v>
      </c>
      <c r="C2752">
        <v>1</v>
      </c>
      <c r="D2752" t="s">
        <v>1260</v>
      </c>
      <c r="E2752" t="s">
        <v>1260</v>
      </c>
      <c r="F2752">
        <v>1</v>
      </c>
      <c r="G2752">
        <v>2009</v>
      </c>
      <c r="H2752">
        <v>1</v>
      </c>
      <c r="I2752" t="s">
        <v>1260</v>
      </c>
      <c r="J2752" t="s">
        <v>574</v>
      </c>
      <c r="K2752">
        <v>0</v>
      </c>
      <c r="L2752">
        <v>4.7524200000000001E-4</v>
      </c>
      <c r="M2752">
        <v>4.8898999999999998E-2</v>
      </c>
      <c r="N2752">
        <v>1.06518</v>
      </c>
      <c r="O2752">
        <v>7.06358</v>
      </c>
      <c r="P2752">
        <v>23.6602</v>
      </c>
      <c r="Q2752">
        <v>32.945300000000003</v>
      </c>
      <c r="R2752">
        <v>25.005199999999999</v>
      </c>
      <c r="S2752">
        <v>10.070499999999999</v>
      </c>
      <c r="T2752">
        <v>5.92807</v>
      </c>
      <c r="U2752">
        <v>7.2965200000000001</v>
      </c>
      <c r="V2752">
        <v>1.52745</v>
      </c>
      <c r="W2752">
        <v>2.9276200000000001</v>
      </c>
      <c r="X2752">
        <v>9.5957700000000007E-2</v>
      </c>
      <c r="Y2752">
        <v>1.0692299999999999</v>
      </c>
      <c r="Z2752">
        <v>0.42921100000000001</v>
      </c>
      <c r="AA2752">
        <v>9.02868E-2</v>
      </c>
      <c r="AB2752">
        <v>0.12513299999999999</v>
      </c>
      <c r="AC2752">
        <v>5.1712899999999999E-2</v>
      </c>
      <c r="AD2752">
        <v>1.70855E-2</v>
      </c>
      <c r="AE2752">
        <v>0.14307800000000001</v>
      </c>
      <c r="AF2752">
        <v>1.6438899999999999E-2</v>
      </c>
      <c r="AG2752">
        <v>1.4012800000000001E-2</v>
      </c>
      <c r="AH2752">
        <v>1.14065E-3</v>
      </c>
      <c r="AI2752">
        <v>2.6959899999999998E-4</v>
      </c>
      <c r="AJ2752">
        <v>3.4021700000000003E-4</v>
      </c>
      <c r="AK2752">
        <v>4.8051999999999999E-3</v>
      </c>
      <c r="AL2752">
        <v>1.7745899999999999E-3</v>
      </c>
      <c r="AM2752">
        <v>9.1044100000000001E-4</v>
      </c>
      <c r="AN2752">
        <v>2.8126699999999998E-4</v>
      </c>
      <c r="AO2752">
        <v>2.1073699999999999E-3</v>
      </c>
    </row>
    <row r="2753" spans="1:41" x14ac:dyDescent="0.3">
      <c r="A2753">
        <v>1</v>
      </c>
      <c r="B2753">
        <v>2</v>
      </c>
      <c r="C2753">
        <v>1</v>
      </c>
      <c r="D2753" t="s">
        <v>1260</v>
      </c>
      <c r="E2753" t="s">
        <v>1260</v>
      </c>
      <c r="F2753">
        <v>1</v>
      </c>
      <c r="G2753">
        <v>2010</v>
      </c>
      <c r="H2753">
        <v>1</v>
      </c>
      <c r="I2753" t="s">
        <v>1260</v>
      </c>
      <c r="J2753" t="s">
        <v>574</v>
      </c>
      <c r="K2753">
        <v>0</v>
      </c>
      <c r="L2753">
        <v>5.2067599999999997E-4</v>
      </c>
      <c r="M2753">
        <v>3.75336E-2</v>
      </c>
      <c r="N2753">
        <v>1.52311</v>
      </c>
      <c r="O2753">
        <v>10.2773</v>
      </c>
      <c r="P2753">
        <v>20.604700000000001</v>
      </c>
      <c r="Q2753">
        <v>32.398000000000003</v>
      </c>
      <c r="R2753">
        <v>31.951599999999999</v>
      </c>
      <c r="S2753">
        <v>21.432200000000002</v>
      </c>
      <c r="T2753">
        <v>8.2833799999999993</v>
      </c>
      <c r="U2753">
        <v>4.8045299999999997</v>
      </c>
      <c r="V2753">
        <v>5.8822400000000004</v>
      </c>
      <c r="W2753">
        <v>1.2296400000000001</v>
      </c>
      <c r="X2753">
        <v>2.35724</v>
      </c>
      <c r="Y2753">
        <v>7.7320100000000003E-2</v>
      </c>
      <c r="Z2753">
        <v>0.862313</v>
      </c>
      <c r="AA2753">
        <v>0.34644399999999997</v>
      </c>
      <c r="AB2753">
        <v>7.2931899999999994E-2</v>
      </c>
      <c r="AC2753">
        <v>0.101147</v>
      </c>
      <c r="AD2753">
        <v>4.1824399999999998E-2</v>
      </c>
      <c r="AE2753">
        <v>1.3825199999999999E-2</v>
      </c>
      <c r="AF2753">
        <v>0.115823</v>
      </c>
      <c r="AG2753">
        <v>1.3312299999999999E-2</v>
      </c>
      <c r="AH2753">
        <v>1.1351E-2</v>
      </c>
      <c r="AI2753">
        <v>9.24226E-4</v>
      </c>
      <c r="AJ2753">
        <v>2.1849400000000001E-4</v>
      </c>
      <c r="AK2753">
        <v>2.7577800000000001E-4</v>
      </c>
      <c r="AL2753">
        <v>3.8957000000000002E-3</v>
      </c>
      <c r="AM2753">
        <v>1.43892E-3</v>
      </c>
      <c r="AN2753">
        <v>7.3832399999999995E-4</v>
      </c>
      <c r="AO2753">
        <v>1.93771E-3</v>
      </c>
    </row>
    <row r="2754" spans="1:41" x14ac:dyDescent="0.3">
      <c r="A2754">
        <v>1</v>
      </c>
      <c r="B2754">
        <v>2</v>
      </c>
      <c r="C2754">
        <v>1</v>
      </c>
      <c r="D2754" t="s">
        <v>1260</v>
      </c>
      <c r="E2754" t="s">
        <v>1260</v>
      </c>
      <c r="F2754">
        <v>1</v>
      </c>
      <c r="G2754">
        <v>2011</v>
      </c>
      <c r="H2754">
        <v>1</v>
      </c>
      <c r="I2754" t="s">
        <v>1260</v>
      </c>
      <c r="J2754" t="s">
        <v>574</v>
      </c>
      <c r="K2754">
        <v>0</v>
      </c>
      <c r="L2754">
        <v>1.15843E-4</v>
      </c>
      <c r="M2754">
        <v>2.6438E-2</v>
      </c>
      <c r="N2754">
        <v>0.75160000000000005</v>
      </c>
      <c r="O2754">
        <v>9.4439499999999992</v>
      </c>
      <c r="P2754">
        <v>19.244599999999998</v>
      </c>
      <c r="Q2754">
        <v>18.072299999999998</v>
      </c>
      <c r="R2754">
        <v>20.074400000000001</v>
      </c>
      <c r="S2754">
        <v>17.4575</v>
      </c>
      <c r="T2754">
        <v>11.2189</v>
      </c>
      <c r="U2754">
        <v>4.2677100000000001</v>
      </c>
      <c r="V2754">
        <v>2.4607600000000001</v>
      </c>
      <c r="W2754">
        <v>3.0077099999999999</v>
      </c>
      <c r="X2754">
        <v>0.62881200000000004</v>
      </c>
      <c r="Y2754">
        <v>1.20635</v>
      </c>
      <c r="Z2754">
        <v>3.9606099999999998E-2</v>
      </c>
      <c r="AA2754">
        <v>0.44210199999999999</v>
      </c>
      <c r="AB2754">
        <v>0.177763</v>
      </c>
      <c r="AC2754">
        <v>3.7448200000000001E-2</v>
      </c>
      <c r="AD2754">
        <v>5.1967399999999997E-2</v>
      </c>
      <c r="AE2754">
        <v>2.1499600000000001E-2</v>
      </c>
      <c r="AF2754">
        <v>7.1099199999999996E-3</v>
      </c>
      <c r="AG2754">
        <v>5.9587399999999999E-2</v>
      </c>
      <c r="AH2754">
        <v>6.8509399999999998E-3</v>
      </c>
      <c r="AI2754">
        <v>5.8432299999999996E-3</v>
      </c>
      <c r="AJ2754">
        <v>4.7588099999999999E-4</v>
      </c>
      <c r="AK2754">
        <v>1.12524E-4</v>
      </c>
      <c r="AL2754">
        <v>1.4205000000000001E-4</v>
      </c>
      <c r="AM2754">
        <v>2.00694E-3</v>
      </c>
      <c r="AN2754">
        <v>7.4139200000000001E-4</v>
      </c>
      <c r="AO2754">
        <v>1.37926E-3</v>
      </c>
    </row>
    <row r="2755" spans="1:41" x14ac:dyDescent="0.3">
      <c r="A2755">
        <v>1</v>
      </c>
      <c r="B2755">
        <v>2</v>
      </c>
      <c r="C2755">
        <v>1</v>
      </c>
      <c r="D2755" t="s">
        <v>1260</v>
      </c>
      <c r="E2755" t="s">
        <v>1260</v>
      </c>
      <c r="F2755">
        <v>1</v>
      </c>
      <c r="G2755">
        <v>2012</v>
      </c>
      <c r="H2755">
        <v>1</v>
      </c>
      <c r="I2755" t="s">
        <v>1260</v>
      </c>
      <c r="J2755" t="s">
        <v>574</v>
      </c>
      <c r="K2755">
        <v>0</v>
      </c>
      <c r="L2755">
        <v>6.3201200000000005E-4</v>
      </c>
      <c r="M2755">
        <v>9.7953499999999995E-3</v>
      </c>
      <c r="N2755">
        <v>0.88088</v>
      </c>
      <c r="O2755">
        <v>7.7419599999999997</v>
      </c>
      <c r="P2755">
        <v>29.340199999999999</v>
      </c>
      <c r="Q2755">
        <v>28.005800000000001</v>
      </c>
      <c r="R2755">
        <v>18.593599999999999</v>
      </c>
      <c r="S2755">
        <v>18.231400000000001</v>
      </c>
      <c r="T2755">
        <v>15.208</v>
      </c>
      <c r="U2755">
        <v>9.6296700000000008</v>
      </c>
      <c r="V2755">
        <v>3.6445099999999999</v>
      </c>
      <c r="W2755">
        <v>2.0991499999999998</v>
      </c>
      <c r="X2755">
        <v>2.5671200000000001</v>
      </c>
      <c r="Y2755">
        <v>0.53728500000000001</v>
      </c>
      <c r="Z2755">
        <v>1.03199</v>
      </c>
      <c r="AA2755">
        <v>3.3919699999999997E-2</v>
      </c>
      <c r="AB2755">
        <v>0.37900699999999998</v>
      </c>
      <c r="AC2755">
        <v>0.15252599999999999</v>
      </c>
      <c r="AD2755">
        <v>3.2155599999999999E-2</v>
      </c>
      <c r="AE2755">
        <v>4.4651400000000001E-2</v>
      </c>
      <c r="AF2755">
        <v>1.84829E-2</v>
      </c>
      <c r="AG2755">
        <v>6.1151399999999998E-3</v>
      </c>
      <c r="AH2755">
        <v>5.12706E-2</v>
      </c>
      <c r="AI2755">
        <v>5.8967200000000003E-3</v>
      </c>
      <c r="AJ2755">
        <v>5.0308200000000001E-3</v>
      </c>
      <c r="AK2755">
        <v>4.0981900000000001E-4</v>
      </c>
      <c r="AL2755" s="2">
        <v>9.6924199999999996E-5</v>
      </c>
      <c r="AM2755">
        <v>1.2238E-4</v>
      </c>
      <c r="AN2755">
        <v>1.72934E-3</v>
      </c>
      <c r="AO2755">
        <v>1.8280200000000001E-3</v>
      </c>
    </row>
    <row r="2756" spans="1:41" x14ac:dyDescent="0.3">
      <c r="A2756">
        <v>1</v>
      </c>
      <c r="B2756">
        <v>2</v>
      </c>
      <c r="C2756">
        <v>1</v>
      </c>
      <c r="D2756" t="s">
        <v>1260</v>
      </c>
      <c r="E2756" t="s">
        <v>1260</v>
      </c>
      <c r="F2756">
        <v>1</v>
      </c>
      <c r="G2756">
        <v>2013</v>
      </c>
      <c r="H2756">
        <v>1</v>
      </c>
      <c r="I2756" t="s">
        <v>1260</v>
      </c>
      <c r="J2756" t="s">
        <v>574</v>
      </c>
      <c r="K2756">
        <v>0</v>
      </c>
      <c r="L2756">
        <v>3.3263999999999999E-4</v>
      </c>
      <c r="M2756">
        <v>4.49062E-2</v>
      </c>
      <c r="N2756">
        <v>0.27364500000000003</v>
      </c>
      <c r="O2756">
        <v>7.5757300000000001</v>
      </c>
      <c r="P2756">
        <v>19.96</v>
      </c>
      <c r="Q2756">
        <v>35.214199999999998</v>
      </c>
      <c r="R2756">
        <v>23.652799999999999</v>
      </c>
      <c r="S2756">
        <v>13.8177</v>
      </c>
      <c r="T2756">
        <v>12.9694</v>
      </c>
      <c r="U2756">
        <v>10.6485</v>
      </c>
      <c r="V2756">
        <v>6.7060899999999997</v>
      </c>
      <c r="W2756">
        <v>2.5354999999999999</v>
      </c>
      <c r="X2756">
        <v>1.46156</v>
      </c>
      <c r="Y2756">
        <v>1.7899</v>
      </c>
      <c r="Z2756">
        <v>0.37517899999999998</v>
      </c>
      <c r="AA2756">
        <v>0.72163699999999997</v>
      </c>
      <c r="AB2756">
        <v>2.3748399999999999E-2</v>
      </c>
      <c r="AC2756">
        <v>0.26564199999999999</v>
      </c>
      <c r="AD2756">
        <v>0.107003</v>
      </c>
      <c r="AE2756">
        <v>2.2576300000000001E-2</v>
      </c>
      <c r="AF2756">
        <v>3.1370599999999998E-2</v>
      </c>
      <c r="AG2756">
        <v>1.2992999999999999E-2</v>
      </c>
      <c r="AH2756">
        <v>4.3008899999999999E-3</v>
      </c>
      <c r="AI2756">
        <v>3.6074599999999998E-2</v>
      </c>
      <c r="AJ2756">
        <v>4.1504899999999997E-3</v>
      </c>
      <c r="AK2756">
        <v>3.5420999999999998E-3</v>
      </c>
      <c r="AL2756">
        <v>2.8862099999999997E-4</v>
      </c>
      <c r="AM2756" s="2">
        <v>6.8276300000000002E-5</v>
      </c>
      <c r="AN2756" s="2">
        <v>8.6226700000000006E-5</v>
      </c>
      <c r="AO2756">
        <v>2.5075800000000001E-3</v>
      </c>
    </row>
    <row r="2757" spans="1:41" x14ac:dyDescent="0.3">
      <c r="A2757">
        <v>1</v>
      </c>
      <c r="B2757">
        <v>2</v>
      </c>
      <c r="C2757">
        <v>1</v>
      </c>
      <c r="D2757" t="s">
        <v>1260</v>
      </c>
      <c r="E2757" t="s">
        <v>1260</v>
      </c>
      <c r="F2757">
        <v>1</v>
      </c>
      <c r="G2757">
        <v>2014</v>
      </c>
      <c r="H2757">
        <v>1</v>
      </c>
      <c r="I2757" t="s">
        <v>1260</v>
      </c>
      <c r="J2757" t="s">
        <v>574</v>
      </c>
      <c r="K2757">
        <v>0</v>
      </c>
      <c r="L2757">
        <v>1.4074599999999999E-3</v>
      </c>
      <c r="M2757">
        <v>2.9266199999999999E-2</v>
      </c>
      <c r="N2757">
        <v>1.5538099999999999</v>
      </c>
      <c r="O2757">
        <v>2.9123000000000001</v>
      </c>
      <c r="P2757">
        <v>24.155000000000001</v>
      </c>
      <c r="Q2757">
        <v>29.6661</v>
      </c>
      <c r="R2757">
        <v>36.918599999999998</v>
      </c>
      <c r="S2757">
        <v>21.8672</v>
      </c>
      <c r="T2757">
        <v>12.247299999999999</v>
      </c>
      <c r="U2757">
        <v>11.327</v>
      </c>
      <c r="V2757">
        <v>9.2583599999999997</v>
      </c>
      <c r="W2757">
        <v>5.8300700000000001</v>
      </c>
      <c r="X2757">
        <v>2.2079599999999999</v>
      </c>
      <c r="Y2757">
        <v>1.27555</v>
      </c>
      <c r="Z2757">
        <v>1.56555</v>
      </c>
      <c r="AA2757">
        <v>0.328814</v>
      </c>
      <c r="AB2757">
        <v>0.633575</v>
      </c>
      <c r="AC2757">
        <v>2.08822E-2</v>
      </c>
      <c r="AD2757">
        <v>0.23388800000000001</v>
      </c>
      <c r="AE2757">
        <v>9.4317300000000007E-2</v>
      </c>
      <c r="AF2757">
        <v>1.99188E-2</v>
      </c>
      <c r="AG2757">
        <v>2.7700300000000001E-2</v>
      </c>
      <c r="AH2757">
        <v>1.1480799999999999E-2</v>
      </c>
      <c r="AI2757">
        <v>3.8025699999999999E-3</v>
      </c>
      <c r="AJ2757">
        <v>3.1911000000000002E-2</v>
      </c>
      <c r="AK2757">
        <v>3.6730299999999999E-3</v>
      </c>
      <c r="AL2757">
        <v>3.1357899999999998E-3</v>
      </c>
      <c r="AM2757">
        <v>2.5559900000000002E-4</v>
      </c>
      <c r="AN2757" s="2">
        <v>6.0483399999999998E-5</v>
      </c>
      <c r="AO2757">
        <v>2.2994999999999999E-3</v>
      </c>
    </row>
    <row r="2758" spans="1:41" x14ac:dyDescent="0.3">
      <c r="A2758">
        <v>1</v>
      </c>
      <c r="B2758">
        <v>2</v>
      </c>
      <c r="C2758">
        <v>1</v>
      </c>
      <c r="D2758" t="s">
        <v>1260</v>
      </c>
      <c r="E2758" t="s">
        <v>1260</v>
      </c>
      <c r="F2758">
        <v>1</v>
      </c>
      <c r="G2758">
        <v>2015</v>
      </c>
      <c r="H2758">
        <v>1</v>
      </c>
      <c r="I2758" t="s">
        <v>1260</v>
      </c>
      <c r="J2758" t="s">
        <v>574</v>
      </c>
      <c r="K2758">
        <v>0</v>
      </c>
      <c r="L2758" s="2">
        <v>4.2418799999999999E-11</v>
      </c>
      <c r="M2758" s="2">
        <v>2.9422200000000001E-6</v>
      </c>
      <c r="N2758">
        <v>3.9762199999999999E-3</v>
      </c>
      <c r="O2758">
        <v>1.0916999999999999</v>
      </c>
      <c r="P2758">
        <v>2.6296400000000002</v>
      </c>
      <c r="Q2758">
        <v>19.773399999999999</v>
      </c>
      <c r="R2758">
        <v>21.766500000000001</v>
      </c>
      <c r="S2758">
        <v>25.5626</v>
      </c>
      <c r="T2758">
        <v>14.805199999999999</v>
      </c>
      <c r="U2758">
        <v>8.2375100000000003</v>
      </c>
      <c r="V2758">
        <v>7.61714</v>
      </c>
      <c r="W2758">
        <v>6.2411399999999997</v>
      </c>
      <c r="X2758">
        <v>3.9432700000000001</v>
      </c>
      <c r="Y2758">
        <v>1.4986299999999999</v>
      </c>
      <c r="Z2758">
        <v>0.86864200000000003</v>
      </c>
      <c r="AA2758">
        <v>1.06935</v>
      </c>
      <c r="AB2758">
        <v>0.22520299999999999</v>
      </c>
      <c r="AC2758">
        <v>0.43496400000000002</v>
      </c>
      <c r="AD2758">
        <v>1.4366E-2</v>
      </c>
      <c r="AE2758">
        <v>0.16119700000000001</v>
      </c>
      <c r="AF2758">
        <v>6.5107600000000002E-2</v>
      </c>
      <c r="AG2758">
        <v>1.3769099999999999E-2</v>
      </c>
      <c r="AH2758">
        <v>1.91716E-2</v>
      </c>
      <c r="AI2758">
        <v>7.9543900000000004E-3</v>
      </c>
      <c r="AJ2758">
        <v>2.6370399999999998E-3</v>
      </c>
      <c r="AK2758">
        <v>2.2148000000000001E-2</v>
      </c>
      <c r="AL2758">
        <v>2.5511100000000001E-3</v>
      </c>
      <c r="AM2758">
        <v>2.17935E-3</v>
      </c>
      <c r="AN2758">
        <v>1.7774300000000001E-4</v>
      </c>
      <c r="AO2758">
        <v>1.6435E-3</v>
      </c>
    </row>
    <row r="2759" spans="1:41" x14ac:dyDescent="0.3">
      <c r="A2759">
        <v>1</v>
      </c>
      <c r="B2759">
        <v>2</v>
      </c>
      <c r="C2759">
        <v>1</v>
      </c>
      <c r="D2759" t="s">
        <v>1260</v>
      </c>
      <c r="E2759" t="s">
        <v>1260</v>
      </c>
      <c r="F2759">
        <v>1</v>
      </c>
      <c r="G2759">
        <v>2016</v>
      </c>
      <c r="H2759">
        <v>1</v>
      </c>
      <c r="I2759" t="s">
        <v>1260</v>
      </c>
      <c r="J2759" t="s">
        <v>574</v>
      </c>
      <c r="K2759">
        <v>0</v>
      </c>
      <c r="L2759" s="2">
        <v>9.9786500000000001E-12</v>
      </c>
      <c r="M2759" s="2">
        <v>3.9944799999999999E-6</v>
      </c>
      <c r="N2759">
        <v>1.3971000000000001E-2</v>
      </c>
      <c r="O2759">
        <v>0.60182400000000003</v>
      </c>
      <c r="P2759">
        <v>12.8497</v>
      </c>
      <c r="Q2759">
        <v>6.5588300000000004</v>
      </c>
      <c r="R2759">
        <v>22.637499999999999</v>
      </c>
      <c r="S2759">
        <v>18.6812</v>
      </c>
      <c r="T2759">
        <v>20.393899999999999</v>
      </c>
      <c r="U2759">
        <v>11.6721</v>
      </c>
      <c r="V2759">
        <v>6.4988799999999998</v>
      </c>
      <c r="W2759">
        <v>6.0276199999999998</v>
      </c>
      <c r="X2759">
        <v>4.95566</v>
      </c>
      <c r="Y2759">
        <v>3.14167</v>
      </c>
      <c r="Z2759">
        <v>1.19781</v>
      </c>
      <c r="AA2759">
        <v>0.69633599999999996</v>
      </c>
      <c r="AB2759">
        <v>0.85954900000000001</v>
      </c>
      <c r="AC2759">
        <v>0.18146100000000001</v>
      </c>
      <c r="AD2759">
        <v>0.35124699999999998</v>
      </c>
      <c r="AE2759">
        <v>1.16238E-2</v>
      </c>
      <c r="AF2759">
        <v>0.13065599999999999</v>
      </c>
      <c r="AG2759">
        <v>5.2854400000000003E-2</v>
      </c>
      <c r="AH2759">
        <v>1.1193399999999999E-2</v>
      </c>
      <c r="AI2759">
        <v>1.56045E-2</v>
      </c>
      <c r="AJ2759">
        <v>6.4815200000000002E-3</v>
      </c>
      <c r="AK2759">
        <v>2.1508600000000001E-3</v>
      </c>
      <c r="AL2759">
        <v>1.80804E-2</v>
      </c>
      <c r="AM2759">
        <v>2.08421E-3</v>
      </c>
      <c r="AN2759">
        <v>1.78177E-3</v>
      </c>
      <c r="AO2759">
        <v>1.49168E-3</v>
      </c>
    </row>
    <row r="2760" spans="1:41" x14ac:dyDescent="0.3">
      <c r="A2760">
        <v>1</v>
      </c>
      <c r="B2760">
        <v>2</v>
      </c>
      <c r="C2760">
        <v>1</v>
      </c>
      <c r="D2760" t="s">
        <v>1260</v>
      </c>
      <c r="E2760" t="s">
        <v>1260</v>
      </c>
      <c r="F2760">
        <v>1</v>
      </c>
      <c r="G2760">
        <v>2017</v>
      </c>
      <c r="H2760">
        <v>1</v>
      </c>
      <c r="I2760" t="s">
        <v>1260</v>
      </c>
      <c r="J2760" t="s">
        <v>574</v>
      </c>
      <c r="K2760">
        <v>0</v>
      </c>
      <c r="L2760" s="2">
        <v>2.7075499999999999E-11</v>
      </c>
      <c r="M2760" s="2">
        <v>5.7533500000000004E-7</v>
      </c>
      <c r="N2760">
        <v>1.16306E-2</v>
      </c>
      <c r="O2760">
        <v>1.3039099999999999</v>
      </c>
      <c r="P2760">
        <v>4.4272900000000002</v>
      </c>
      <c r="Q2760">
        <v>20.3931</v>
      </c>
      <c r="R2760">
        <v>4.8400499999999997</v>
      </c>
      <c r="S2760">
        <v>12.597</v>
      </c>
      <c r="T2760">
        <v>9.67971</v>
      </c>
      <c r="U2760">
        <v>10.440899999999999</v>
      </c>
      <c r="V2760">
        <v>5.9748200000000002</v>
      </c>
      <c r="W2760">
        <v>3.3331400000000002</v>
      </c>
      <c r="X2760">
        <v>3.0984799999999999</v>
      </c>
      <c r="Y2760">
        <v>2.5532400000000002</v>
      </c>
      <c r="Z2760">
        <v>1.6221399999999999</v>
      </c>
      <c r="AA2760">
        <v>0.61970099999999995</v>
      </c>
      <c r="AB2760">
        <v>0.36091899999999999</v>
      </c>
      <c r="AC2760">
        <v>0.44625199999999998</v>
      </c>
      <c r="AD2760">
        <v>9.43494E-2</v>
      </c>
      <c r="AE2760">
        <v>0.18287300000000001</v>
      </c>
      <c r="AF2760">
        <v>6.05902E-3</v>
      </c>
      <c r="AG2760">
        <v>6.8178600000000006E-2</v>
      </c>
      <c r="AH2760">
        <v>2.7606599999999999E-2</v>
      </c>
      <c r="AI2760">
        <v>5.8514099999999996E-3</v>
      </c>
      <c r="AJ2760">
        <v>8.1635200000000005E-3</v>
      </c>
      <c r="AK2760">
        <v>3.3931E-3</v>
      </c>
      <c r="AL2760">
        <v>1.12666E-3</v>
      </c>
      <c r="AM2760">
        <v>9.4758599999999991E-3</v>
      </c>
      <c r="AN2760">
        <v>1.09286E-3</v>
      </c>
      <c r="AO2760">
        <v>1.7180800000000001E-3</v>
      </c>
    </row>
    <row r="2761" spans="1:41" x14ac:dyDescent="0.3">
      <c r="A2761">
        <v>1</v>
      </c>
      <c r="B2761">
        <v>2</v>
      </c>
      <c r="C2761">
        <v>1</v>
      </c>
      <c r="D2761" t="s">
        <v>1260</v>
      </c>
      <c r="E2761" t="s">
        <v>1260</v>
      </c>
      <c r="F2761">
        <v>1</v>
      </c>
      <c r="G2761">
        <v>2018</v>
      </c>
      <c r="H2761">
        <v>1</v>
      </c>
      <c r="I2761" t="s">
        <v>1260</v>
      </c>
      <c r="J2761" t="s">
        <v>574</v>
      </c>
      <c r="K2761">
        <v>0</v>
      </c>
      <c r="L2761" s="2">
        <v>8.0063600000000003E-11</v>
      </c>
      <c r="M2761" s="2">
        <v>3.81815E-6</v>
      </c>
      <c r="N2761">
        <v>4.1053399999999999E-3</v>
      </c>
      <c r="O2761">
        <v>2.6724600000000001</v>
      </c>
      <c r="P2761">
        <v>23.733899999999998</v>
      </c>
      <c r="Q2761">
        <v>17.457599999999999</v>
      </c>
      <c r="R2761">
        <v>37.576500000000003</v>
      </c>
      <c r="S2761">
        <v>6.7463100000000003</v>
      </c>
      <c r="T2761">
        <v>16.363</v>
      </c>
      <c r="U2761">
        <v>12.4209</v>
      </c>
      <c r="V2761">
        <v>13.388299999999999</v>
      </c>
      <c r="W2761">
        <v>7.67103</v>
      </c>
      <c r="X2761">
        <v>4.2860399999999998</v>
      </c>
      <c r="Y2761">
        <v>3.99051</v>
      </c>
      <c r="Z2761">
        <v>3.2931599999999999</v>
      </c>
      <c r="AA2761">
        <v>2.0951</v>
      </c>
      <c r="AB2761">
        <v>0.80139300000000002</v>
      </c>
      <c r="AC2761">
        <v>0.46727000000000002</v>
      </c>
      <c r="AD2761">
        <v>0.57834399999999997</v>
      </c>
      <c r="AE2761">
        <v>0.12239</v>
      </c>
      <c r="AF2761">
        <v>0.23741999999999999</v>
      </c>
      <c r="AG2761">
        <v>7.8721299999999998E-3</v>
      </c>
      <c r="AH2761">
        <v>8.8639399999999993E-2</v>
      </c>
      <c r="AI2761">
        <v>3.5912899999999998E-2</v>
      </c>
      <c r="AJ2761">
        <v>7.6160100000000003E-3</v>
      </c>
      <c r="AK2761">
        <v>1.06304E-2</v>
      </c>
      <c r="AL2761">
        <v>4.4203100000000002E-3</v>
      </c>
      <c r="AM2761">
        <v>1.4682899999999999E-3</v>
      </c>
      <c r="AN2761">
        <v>1.23535E-2</v>
      </c>
      <c r="AO2761">
        <v>3.6673399999999998E-3</v>
      </c>
    </row>
    <row r="2762" spans="1:41" x14ac:dyDescent="0.3">
      <c r="A2762">
        <v>1</v>
      </c>
      <c r="B2762">
        <v>3</v>
      </c>
      <c r="C2762">
        <v>1</v>
      </c>
      <c r="D2762" t="s">
        <v>1260</v>
      </c>
      <c r="E2762" t="s">
        <v>1260</v>
      </c>
      <c r="F2762">
        <v>1</v>
      </c>
      <c r="G2762">
        <v>1984</v>
      </c>
      <c r="H2762">
        <v>1</v>
      </c>
      <c r="I2762" t="s">
        <v>1260</v>
      </c>
      <c r="J2762" t="s">
        <v>573</v>
      </c>
      <c r="K2762">
        <v>0</v>
      </c>
      <c r="L2762">
        <v>1.3623299999999999E-3</v>
      </c>
      <c r="M2762">
        <v>0.148535</v>
      </c>
      <c r="N2762">
        <v>7.3774600000000001</v>
      </c>
      <c r="O2762">
        <v>160.48400000000001</v>
      </c>
      <c r="P2762">
        <v>1003.41</v>
      </c>
      <c r="Q2762">
        <v>2151.65</v>
      </c>
      <c r="R2762">
        <v>2411.7600000000002</v>
      </c>
      <c r="S2762">
        <v>1996.29</v>
      </c>
      <c r="T2762">
        <v>1479.46</v>
      </c>
      <c r="U2762">
        <v>1060.96</v>
      </c>
      <c r="V2762">
        <v>754.22699999999998</v>
      </c>
      <c r="W2762">
        <v>534.99099999999999</v>
      </c>
      <c r="X2762">
        <v>379.286</v>
      </c>
      <c r="Y2762">
        <v>268.88200000000001</v>
      </c>
      <c r="Z2762">
        <v>190.62700000000001</v>
      </c>
      <c r="AA2762">
        <v>135.15899999999999</v>
      </c>
      <c r="AB2762">
        <v>95.84</v>
      </c>
      <c r="AC2762">
        <v>67.964699999999993</v>
      </c>
      <c r="AD2762">
        <v>48.200400000000002</v>
      </c>
      <c r="AE2762">
        <v>34.185699999999997</v>
      </c>
      <c r="AF2762">
        <v>24.247199999999999</v>
      </c>
      <c r="AG2762">
        <v>17.198799999999999</v>
      </c>
      <c r="AH2762">
        <v>12.1998</v>
      </c>
      <c r="AI2762">
        <v>8.6540700000000008</v>
      </c>
      <c r="AJ2762">
        <v>6.1390399999999996</v>
      </c>
      <c r="AK2762">
        <v>4.3550300000000002</v>
      </c>
      <c r="AL2762">
        <v>3.0895100000000002</v>
      </c>
      <c r="AM2762">
        <v>2.1917800000000001</v>
      </c>
      <c r="AN2762">
        <v>1.55494</v>
      </c>
      <c r="AO2762">
        <v>3.7970700000000002</v>
      </c>
    </row>
    <row r="2763" spans="1:41" x14ac:dyDescent="0.3">
      <c r="A2763">
        <v>1</v>
      </c>
      <c r="B2763">
        <v>3</v>
      </c>
      <c r="C2763">
        <v>1</v>
      </c>
      <c r="D2763" t="s">
        <v>1260</v>
      </c>
      <c r="E2763" t="s">
        <v>1260</v>
      </c>
      <c r="F2763">
        <v>1</v>
      </c>
      <c r="G2763">
        <v>1985</v>
      </c>
      <c r="H2763">
        <v>1</v>
      </c>
      <c r="I2763" t="s">
        <v>1260</v>
      </c>
      <c r="J2763" t="s">
        <v>574</v>
      </c>
      <c r="K2763">
        <v>0</v>
      </c>
      <c r="L2763" s="2">
        <v>4.3044399999999997E-9</v>
      </c>
      <c r="M2763" s="2">
        <v>9.6988299999999998E-6</v>
      </c>
      <c r="N2763">
        <v>2.5888499999999999E-4</v>
      </c>
      <c r="O2763">
        <v>4.1778600000000003E-3</v>
      </c>
      <c r="P2763">
        <v>1.1587E-2</v>
      </c>
      <c r="Q2763">
        <v>3.02557E-2</v>
      </c>
      <c r="R2763">
        <v>3.9606799999999998E-2</v>
      </c>
      <c r="S2763">
        <v>6.2690899999999994E-2</v>
      </c>
      <c r="T2763">
        <v>0.15281500000000001</v>
      </c>
      <c r="U2763">
        <v>5.7842900000000003E-2</v>
      </c>
      <c r="V2763">
        <v>3.6098600000000002E-2</v>
      </c>
      <c r="W2763">
        <v>2.6478100000000001E-2</v>
      </c>
      <c r="X2763">
        <v>2.01601E-2</v>
      </c>
      <c r="Y2763">
        <v>1.4706500000000001E-2</v>
      </c>
      <c r="Z2763">
        <v>1.0215200000000001E-2</v>
      </c>
      <c r="AA2763">
        <v>6.9727000000000001E-3</v>
      </c>
      <c r="AB2763">
        <v>4.7696400000000003E-3</v>
      </c>
      <c r="AC2763">
        <v>3.2878899999999999E-3</v>
      </c>
      <c r="AD2763">
        <v>2.2835799999999999E-3</v>
      </c>
      <c r="AE2763">
        <v>1.59567E-3</v>
      </c>
      <c r="AF2763">
        <v>1.1199700000000001E-3</v>
      </c>
      <c r="AG2763">
        <v>7.8855600000000004E-4</v>
      </c>
      <c r="AH2763">
        <v>5.5649300000000003E-4</v>
      </c>
      <c r="AI2763">
        <v>3.9333499999999997E-4</v>
      </c>
      <c r="AJ2763">
        <v>2.7835099999999998E-4</v>
      </c>
      <c r="AK2763">
        <v>1.97123E-4</v>
      </c>
      <c r="AL2763">
        <v>1.3967299999999999E-4</v>
      </c>
      <c r="AM2763" s="2">
        <v>9.9004400000000004E-5</v>
      </c>
      <c r="AN2763" s="2">
        <v>7.0194899999999994E-5</v>
      </c>
      <c r="AO2763">
        <v>1.71774E-4</v>
      </c>
    </row>
    <row r="2764" spans="1:41" x14ac:dyDescent="0.3">
      <c r="A2764">
        <v>1</v>
      </c>
      <c r="B2764">
        <v>3</v>
      </c>
      <c r="C2764">
        <v>1</v>
      </c>
      <c r="D2764" t="s">
        <v>1260</v>
      </c>
      <c r="E2764" t="s">
        <v>1260</v>
      </c>
      <c r="F2764">
        <v>1</v>
      </c>
      <c r="G2764">
        <v>1986</v>
      </c>
      <c r="H2764">
        <v>1</v>
      </c>
      <c r="I2764" t="s">
        <v>1260</v>
      </c>
      <c r="J2764" t="s">
        <v>574</v>
      </c>
      <c r="K2764">
        <v>0</v>
      </c>
      <c r="L2764" s="2">
        <v>5.3661399999999998E-9</v>
      </c>
      <c r="M2764" s="2">
        <v>1.08474E-6</v>
      </c>
      <c r="N2764">
        <v>1.1118899999999999E-3</v>
      </c>
      <c r="O2764">
        <v>1.29675E-2</v>
      </c>
      <c r="P2764">
        <v>5.99617E-2</v>
      </c>
      <c r="Q2764">
        <v>5.6854399999999999E-2</v>
      </c>
      <c r="R2764">
        <v>7.7389799999999995E-2</v>
      </c>
      <c r="S2764">
        <v>7.4653800000000006E-2</v>
      </c>
      <c r="T2764">
        <v>0.105646</v>
      </c>
      <c r="U2764">
        <v>0.24898899999999999</v>
      </c>
      <c r="V2764">
        <v>9.3396300000000002E-2</v>
      </c>
      <c r="W2764">
        <v>5.81536E-2</v>
      </c>
      <c r="X2764">
        <v>4.2635399999999997E-2</v>
      </c>
      <c r="Y2764">
        <v>3.2462900000000003E-2</v>
      </c>
      <c r="Z2764">
        <v>2.3685000000000001E-2</v>
      </c>
      <c r="AA2764">
        <v>1.6454699999999999E-2</v>
      </c>
      <c r="AB2764">
        <v>1.12335E-2</v>
      </c>
      <c r="AC2764">
        <v>7.6854000000000002E-3</v>
      </c>
      <c r="AD2764">
        <v>5.2985200000000001E-3</v>
      </c>
      <c r="AE2764">
        <v>3.6804699999999999E-3</v>
      </c>
      <c r="AF2764">
        <v>2.5720000000000001E-3</v>
      </c>
      <c r="AG2764">
        <v>1.80539E-3</v>
      </c>
      <c r="AH2764">
        <v>1.2712400000000001E-3</v>
      </c>
      <c r="AI2764">
        <v>8.9718000000000003E-4</v>
      </c>
      <c r="AJ2764">
        <v>6.3416899999999997E-4</v>
      </c>
      <c r="AK2764">
        <v>4.4880199999999999E-4</v>
      </c>
      <c r="AL2764">
        <v>3.1784400000000001E-4</v>
      </c>
      <c r="AM2764">
        <v>2.2521800000000001E-4</v>
      </c>
      <c r="AN2764">
        <v>1.5964700000000001E-4</v>
      </c>
      <c r="AO2764">
        <v>3.9020800000000002E-4</v>
      </c>
    </row>
    <row r="2765" spans="1:41" x14ac:dyDescent="0.3">
      <c r="A2765">
        <v>1</v>
      </c>
      <c r="B2765">
        <v>3</v>
      </c>
      <c r="C2765">
        <v>1</v>
      </c>
      <c r="D2765" t="s">
        <v>1260</v>
      </c>
      <c r="E2765" t="s">
        <v>1260</v>
      </c>
      <c r="F2765">
        <v>1</v>
      </c>
      <c r="G2765">
        <v>1987</v>
      </c>
      <c r="H2765">
        <v>1</v>
      </c>
      <c r="I2765" t="s">
        <v>1260</v>
      </c>
      <c r="J2765" t="s">
        <v>574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  <c r="Y2765">
        <v>0</v>
      </c>
      <c r="Z2765">
        <v>0</v>
      </c>
      <c r="AA2765">
        <v>0</v>
      </c>
      <c r="AB2765">
        <v>0</v>
      </c>
      <c r="AC2765">
        <v>0</v>
      </c>
      <c r="AD2765">
        <v>0</v>
      </c>
      <c r="AE2765">
        <v>0</v>
      </c>
      <c r="AF2765">
        <v>0</v>
      </c>
      <c r="AG2765">
        <v>0</v>
      </c>
      <c r="AH2765">
        <v>0</v>
      </c>
      <c r="AI2765">
        <v>0</v>
      </c>
      <c r="AJ2765">
        <v>0</v>
      </c>
      <c r="AK2765">
        <v>0</v>
      </c>
      <c r="AL2765">
        <v>0</v>
      </c>
      <c r="AM2765">
        <v>0</v>
      </c>
      <c r="AN2765">
        <v>0</v>
      </c>
      <c r="AO2765">
        <v>0</v>
      </c>
    </row>
    <row r="2766" spans="1:41" x14ac:dyDescent="0.3">
      <c r="A2766">
        <v>1</v>
      </c>
      <c r="B2766">
        <v>3</v>
      </c>
      <c r="C2766">
        <v>1</v>
      </c>
      <c r="D2766" t="s">
        <v>1260</v>
      </c>
      <c r="E2766" t="s">
        <v>1260</v>
      </c>
      <c r="F2766">
        <v>1</v>
      </c>
      <c r="G2766">
        <v>1988</v>
      </c>
      <c r="H2766">
        <v>1</v>
      </c>
      <c r="I2766" t="s">
        <v>1260</v>
      </c>
      <c r="J2766" t="s">
        <v>574</v>
      </c>
      <c r="K2766">
        <v>0</v>
      </c>
      <c r="L2766" s="2">
        <v>6.1950300000000004E-7</v>
      </c>
      <c r="M2766" s="2">
        <v>8.1386599999999994E-6</v>
      </c>
      <c r="N2766">
        <v>1.4038700000000001E-4</v>
      </c>
      <c r="O2766">
        <v>5.6093999999999996E-3</v>
      </c>
      <c r="P2766">
        <v>0.713592</v>
      </c>
      <c r="Q2766">
        <v>0.80645599999999995</v>
      </c>
      <c r="R2766">
        <v>0.65702799999999995</v>
      </c>
      <c r="S2766">
        <v>0.23682300000000001</v>
      </c>
      <c r="T2766">
        <v>0.21063999999999999</v>
      </c>
      <c r="U2766">
        <v>0.17468400000000001</v>
      </c>
      <c r="V2766">
        <v>0.23613300000000001</v>
      </c>
      <c r="W2766">
        <v>0.54948200000000003</v>
      </c>
      <c r="X2766">
        <v>0.20544599999999999</v>
      </c>
      <c r="Y2766">
        <v>0.127857</v>
      </c>
      <c r="Z2766">
        <v>9.3764299999999995E-2</v>
      </c>
      <c r="AA2766">
        <v>7.1427000000000004E-2</v>
      </c>
      <c r="AB2766">
        <v>5.2138999999999998E-2</v>
      </c>
      <c r="AC2766">
        <v>3.6238899999999998E-2</v>
      </c>
      <c r="AD2766">
        <v>2.4749899999999998E-2</v>
      </c>
      <c r="AE2766">
        <v>1.6938499999999999E-2</v>
      </c>
      <c r="AF2766">
        <v>1.16813E-2</v>
      </c>
      <c r="AG2766">
        <v>8.1161199999999992E-3</v>
      </c>
      <c r="AH2766">
        <v>5.6729600000000003E-3</v>
      </c>
      <c r="AI2766">
        <v>3.9828199999999998E-3</v>
      </c>
      <c r="AJ2766">
        <v>2.80488E-3</v>
      </c>
      <c r="AK2766">
        <v>1.9798200000000002E-3</v>
      </c>
      <c r="AL2766">
        <v>1.39959E-3</v>
      </c>
      <c r="AM2766">
        <v>9.9059199999999999E-4</v>
      </c>
      <c r="AN2766">
        <v>7.0160800000000005E-4</v>
      </c>
      <c r="AO2766">
        <v>1.71126E-3</v>
      </c>
    </row>
    <row r="2767" spans="1:41" x14ac:dyDescent="0.3">
      <c r="A2767">
        <v>1</v>
      </c>
      <c r="B2767">
        <v>3</v>
      </c>
      <c r="C2767">
        <v>1</v>
      </c>
      <c r="D2767" t="s">
        <v>1260</v>
      </c>
      <c r="E2767" t="s">
        <v>1260</v>
      </c>
      <c r="F2767">
        <v>1</v>
      </c>
      <c r="G2767">
        <v>1989</v>
      </c>
      <c r="H2767">
        <v>1</v>
      </c>
      <c r="I2767" t="s">
        <v>1260</v>
      </c>
      <c r="J2767" t="s">
        <v>574</v>
      </c>
      <c r="K2767">
        <v>0</v>
      </c>
      <c r="L2767" s="2">
        <v>4.3450100000000001E-7</v>
      </c>
      <c r="M2767" s="2">
        <v>6.0052500000000001E-5</v>
      </c>
      <c r="N2767">
        <v>3.5848100000000001E-4</v>
      </c>
      <c r="O2767">
        <v>2.6952E-3</v>
      </c>
      <c r="P2767">
        <v>3.0752600000000001E-2</v>
      </c>
      <c r="Q2767">
        <v>1.33291</v>
      </c>
      <c r="R2767">
        <v>0.78298699999999999</v>
      </c>
      <c r="S2767">
        <v>0.46903800000000001</v>
      </c>
      <c r="T2767">
        <v>0.15093000000000001</v>
      </c>
      <c r="U2767">
        <v>0.12969600000000001</v>
      </c>
      <c r="V2767">
        <v>0.106561</v>
      </c>
      <c r="W2767">
        <v>0.14372799999999999</v>
      </c>
      <c r="X2767">
        <v>0.33437</v>
      </c>
      <c r="Y2767">
        <v>0.125053</v>
      </c>
      <c r="Z2767">
        <v>7.7857099999999999E-2</v>
      </c>
      <c r="AA2767">
        <v>5.71201E-2</v>
      </c>
      <c r="AB2767">
        <v>4.3528499999999998E-2</v>
      </c>
      <c r="AC2767">
        <v>3.1784399999999997E-2</v>
      </c>
      <c r="AD2767">
        <v>2.2097700000000001E-2</v>
      </c>
      <c r="AE2767">
        <v>1.5095600000000001E-2</v>
      </c>
      <c r="AF2767">
        <v>1.03333E-2</v>
      </c>
      <c r="AG2767">
        <v>7.1273600000000001E-3</v>
      </c>
      <c r="AH2767">
        <v>4.9528100000000002E-3</v>
      </c>
      <c r="AI2767">
        <v>3.4623200000000001E-3</v>
      </c>
      <c r="AJ2767">
        <v>2.4310600000000001E-3</v>
      </c>
      <c r="AK2767">
        <v>1.71222E-3</v>
      </c>
      <c r="AL2767">
        <v>1.2086600000000001E-3</v>
      </c>
      <c r="AM2767">
        <v>8.5449699999999996E-4</v>
      </c>
      <c r="AN2767">
        <v>6.0482999999999999E-4</v>
      </c>
      <c r="AO2767">
        <v>1.4734500000000001E-3</v>
      </c>
    </row>
    <row r="2768" spans="1:41" x14ac:dyDescent="0.3">
      <c r="A2768">
        <v>1</v>
      </c>
      <c r="B2768">
        <v>3</v>
      </c>
      <c r="C2768">
        <v>1</v>
      </c>
      <c r="D2768" t="s">
        <v>1260</v>
      </c>
      <c r="E2768" t="s">
        <v>1260</v>
      </c>
      <c r="F2768">
        <v>1</v>
      </c>
      <c r="G2768">
        <v>1990</v>
      </c>
      <c r="H2768">
        <v>1</v>
      </c>
      <c r="I2768" t="s">
        <v>1260</v>
      </c>
      <c r="J2768" t="s">
        <v>574</v>
      </c>
      <c r="K2768">
        <v>0</v>
      </c>
      <c r="L2768" s="2">
        <v>8.70877E-6</v>
      </c>
      <c r="M2768">
        <v>1.63363E-4</v>
      </c>
      <c r="N2768">
        <v>1.0257799999999999E-2</v>
      </c>
      <c r="O2768">
        <v>2.6680599999999999E-2</v>
      </c>
      <c r="P2768">
        <v>5.72533E-2</v>
      </c>
      <c r="Q2768">
        <v>0.22245999999999999</v>
      </c>
      <c r="R2768">
        <v>5.0103799999999996</v>
      </c>
      <c r="S2768">
        <v>2.1639599999999999</v>
      </c>
      <c r="T2768">
        <v>1.15733</v>
      </c>
      <c r="U2768">
        <v>0.35983100000000001</v>
      </c>
      <c r="V2768">
        <v>0.30637700000000001</v>
      </c>
      <c r="W2768">
        <v>0.251197</v>
      </c>
      <c r="X2768">
        <v>0.338758</v>
      </c>
      <c r="Y2768">
        <v>0.78838900000000001</v>
      </c>
      <c r="Z2768">
        <v>0.29499900000000001</v>
      </c>
      <c r="AA2768">
        <v>0.183752</v>
      </c>
      <c r="AB2768">
        <v>0.13486799999999999</v>
      </c>
      <c r="AC2768">
        <v>0.102815</v>
      </c>
      <c r="AD2768">
        <v>7.5099399999999997E-2</v>
      </c>
      <c r="AE2768">
        <v>5.22262E-2</v>
      </c>
      <c r="AF2768">
        <v>3.5685599999999998E-2</v>
      </c>
      <c r="AG2768">
        <v>2.4432499999999999E-2</v>
      </c>
      <c r="AH2768">
        <v>1.6855200000000001E-2</v>
      </c>
      <c r="AI2768">
        <v>1.17144E-2</v>
      </c>
      <c r="AJ2768">
        <v>8.1901100000000004E-3</v>
      </c>
      <c r="AK2768">
        <v>5.7512800000000001E-3</v>
      </c>
      <c r="AL2768">
        <v>4.0510399999999997E-3</v>
      </c>
      <c r="AM2768">
        <v>2.85988E-3</v>
      </c>
      <c r="AN2768">
        <v>2.0220300000000002E-3</v>
      </c>
      <c r="AO2768">
        <v>4.9187600000000003E-3</v>
      </c>
    </row>
    <row r="2769" spans="1:41" x14ac:dyDescent="0.3">
      <c r="A2769">
        <v>1</v>
      </c>
      <c r="B2769">
        <v>3</v>
      </c>
      <c r="C2769">
        <v>1</v>
      </c>
      <c r="D2769" t="s">
        <v>1260</v>
      </c>
      <c r="E2769" t="s">
        <v>1260</v>
      </c>
      <c r="F2769">
        <v>1</v>
      </c>
      <c r="G2769">
        <v>1991</v>
      </c>
      <c r="H2769">
        <v>1</v>
      </c>
      <c r="I2769" t="s">
        <v>1260</v>
      </c>
      <c r="J2769" t="s">
        <v>574</v>
      </c>
      <c r="K2769">
        <v>0</v>
      </c>
      <c r="L2769" s="2">
        <v>5.1975500000000001E-7</v>
      </c>
      <c r="M2769">
        <v>7.1788699999999995E-4</v>
      </c>
      <c r="N2769">
        <v>6.11189E-3</v>
      </c>
      <c r="O2769">
        <v>0.16689399999999999</v>
      </c>
      <c r="P2769">
        <v>0.123583</v>
      </c>
      <c r="Q2769">
        <v>9.0109999999999996E-2</v>
      </c>
      <c r="R2769">
        <v>0.18163799999999999</v>
      </c>
      <c r="S2769">
        <v>3.0043199999999999</v>
      </c>
      <c r="T2769">
        <v>1.1576900000000001</v>
      </c>
      <c r="U2769">
        <v>0.59806599999999999</v>
      </c>
      <c r="V2769">
        <v>0.18423800000000001</v>
      </c>
      <c r="W2769">
        <v>0.15654899999999999</v>
      </c>
      <c r="X2769">
        <v>0.12834799999999999</v>
      </c>
      <c r="Y2769">
        <v>0.17317099999999999</v>
      </c>
      <c r="Z2769">
        <v>0.40325899999999998</v>
      </c>
      <c r="AA2769">
        <v>0.150977</v>
      </c>
      <c r="AB2769">
        <v>9.4090300000000002E-2</v>
      </c>
      <c r="AC2769">
        <v>6.9089899999999996E-2</v>
      </c>
      <c r="AD2769">
        <v>5.2690000000000001E-2</v>
      </c>
      <c r="AE2769">
        <v>3.8498999999999999E-2</v>
      </c>
      <c r="AF2769">
        <v>2.67808E-2</v>
      </c>
      <c r="AG2769">
        <v>1.8303400000000001E-2</v>
      </c>
      <c r="AH2769">
        <v>1.2534099999999999E-2</v>
      </c>
      <c r="AI2769">
        <v>8.6483600000000008E-3</v>
      </c>
      <c r="AJ2769">
        <v>6.0115100000000003E-3</v>
      </c>
      <c r="AK2769">
        <v>4.2034799999999999E-3</v>
      </c>
      <c r="AL2769">
        <v>2.9520900000000001E-3</v>
      </c>
      <c r="AM2769">
        <v>2.0795800000000001E-3</v>
      </c>
      <c r="AN2769">
        <v>1.4682300000000001E-3</v>
      </c>
      <c r="AO2769">
        <v>3.56406E-3</v>
      </c>
    </row>
    <row r="2770" spans="1:41" x14ac:dyDescent="0.3">
      <c r="A2770">
        <v>1</v>
      </c>
      <c r="B2770">
        <v>3</v>
      </c>
      <c r="C2770">
        <v>1</v>
      </c>
      <c r="D2770" t="s">
        <v>1260</v>
      </c>
      <c r="E2770" t="s">
        <v>1260</v>
      </c>
      <c r="F2770">
        <v>1</v>
      </c>
      <c r="G2770">
        <v>1992</v>
      </c>
      <c r="H2770">
        <v>1</v>
      </c>
      <c r="I2770" t="s">
        <v>1260</v>
      </c>
      <c r="J2770" t="s">
        <v>574</v>
      </c>
      <c r="K2770">
        <v>0</v>
      </c>
      <c r="L2770" s="2">
        <v>6.8471899999999998E-7</v>
      </c>
      <c r="M2770" s="2">
        <v>3.7725000000000002E-5</v>
      </c>
      <c r="N2770">
        <v>2.3640399999999999E-2</v>
      </c>
      <c r="O2770">
        <v>8.7470000000000006E-2</v>
      </c>
      <c r="P2770">
        <v>0.67890300000000003</v>
      </c>
      <c r="Q2770">
        <v>0.17033799999999999</v>
      </c>
      <c r="R2770">
        <v>6.4245800000000006E-2</v>
      </c>
      <c r="S2770">
        <v>9.4883800000000004E-2</v>
      </c>
      <c r="T2770">
        <v>1.39788</v>
      </c>
      <c r="U2770">
        <v>0.51976100000000003</v>
      </c>
      <c r="V2770">
        <v>0.26588299999999998</v>
      </c>
      <c r="W2770">
        <v>8.1715599999999999E-2</v>
      </c>
      <c r="X2770">
        <v>6.94216E-2</v>
      </c>
      <c r="Y2770">
        <v>5.6939700000000003E-2</v>
      </c>
      <c r="Z2770">
        <v>7.6867699999999997E-2</v>
      </c>
      <c r="AA2770">
        <v>0.17909800000000001</v>
      </c>
      <c r="AB2770">
        <v>6.7086199999999999E-2</v>
      </c>
      <c r="AC2770">
        <v>4.1826700000000001E-2</v>
      </c>
      <c r="AD2770">
        <v>3.0724499999999998E-2</v>
      </c>
      <c r="AE2770">
        <v>2.3438899999999999E-2</v>
      </c>
      <c r="AF2770">
        <v>1.7130800000000002E-2</v>
      </c>
      <c r="AG2770">
        <v>1.1919300000000001E-2</v>
      </c>
      <c r="AH2770">
        <v>8.1478599999999998E-3</v>
      </c>
      <c r="AI2770">
        <v>5.5805799999999999E-3</v>
      </c>
      <c r="AJ2770">
        <v>3.8510800000000002E-3</v>
      </c>
      <c r="AK2770">
        <v>2.6772300000000001E-3</v>
      </c>
      <c r="AL2770">
        <v>1.87222E-3</v>
      </c>
      <c r="AM2770">
        <v>1.3149800000000001E-3</v>
      </c>
      <c r="AN2770">
        <v>9.2640599999999995E-4</v>
      </c>
      <c r="AO2770">
        <v>2.2422200000000001E-3</v>
      </c>
    </row>
    <row r="2771" spans="1:41" x14ac:dyDescent="0.3">
      <c r="A2771">
        <v>1</v>
      </c>
      <c r="B2771">
        <v>3</v>
      </c>
      <c r="C2771">
        <v>1</v>
      </c>
      <c r="D2771" t="s">
        <v>1260</v>
      </c>
      <c r="E2771" t="s">
        <v>1260</v>
      </c>
      <c r="F2771">
        <v>1</v>
      </c>
      <c r="G2771">
        <v>1993</v>
      </c>
      <c r="H2771">
        <v>1</v>
      </c>
      <c r="I2771" t="s">
        <v>1260</v>
      </c>
      <c r="J2771" t="s">
        <v>574</v>
      </c>
      <c r="K2771">
        <v>0</v>
      </c>
      <c r="L2771" s="2">
        <v>1.34088E-7</v>
      </c>
      <c r="M2771" s="2">
        <v>9.3241799999999999E-6</v>
      </c>
      <c r="N2771">
        <v>2.3312100000000001E-4</v>
      </c>
      <c r="O2771">
        <v>6.3515500000000003E-2</v>
      </c>
      <c r="P2771">
        <v>6.6848699999999997E-2</v>
      </c>
      <c r="Q2771">
        <v>0.17596700000000001</v>
      </c>
      <c r="R2771">
        <v>2.2846600000000002E-2</v>
      </c>
      <c r="S2771">
        <v>6.3119200000000004E-3</v>
      </c>
      <c r="T2771">
        <v>8.2990400000000006E-3</v>
      </c>
      <c r="U2771">
        <v>0.11791600000000001</v>
      </c>
      <c r="V2771">
        <v>4.33961E-2</v>
      </c>
      <c r="W2771">
        <v>2.2140099999999999E-2</v>
      </c>
      <c r="X2771">
        <v>6.8013800000000001E-3</v>
      </c>
      <c r="Y2771">
        <v>5.7792700000000004E-3</v>
      </c>
      <c r="Z2771">
        <v>4.7419200000000002E-3</v>
      </c>
      <c r="AA2771">
        <v>6.4040099999999999E-3</v>
      </c>
      <c r="AB2771">
        <v>1.4926399999999999E-2</v>
      </c>
      <c r="AC2771">
        <v>5.5928699999999998E-3</v>
      </c>
      <c r="AD2771">
        <v>3.4879799999999999E-3</v>
      </c>
      <c r="AE2771">
        <v>2.5627599999999999E-3</v>
      </c>
      <c r="AF2771">
        <v>1.9554500000000001E-3</v>
      </c>
      <c r="AG2771">
        <v>1.42942E-3</v>
      </c>
      <c r="AH2771">
        <v>9.947109999999999E-4</v>
      </c>
      <c r="AI2771">
        <v>6.8005599999999995E-4</v>
      </c>
      <c r="AJ2771">
        <v>4.6582999999999998E-4</v>
      </c>
      <c r="AK2771">
        <v>3.2149199999999999E-4</v>
      </c>
      <c r="AL2771">
        <v>2.23515E-4</v>
      </c>
      <c r="AM2771">
        <v>1.5631799999999999E-4</v>
      </c>
      <c r="AN2771">
        <v>1.09799E-4</v>
      </c>
      <c r="AO2771">
        <v>2.64615E-4</v>
      </c>
    </row>
    <row r="2772" spans="1:41" x14ac:dyDescent="0.3">
      <c r="A2772">
        <v>1</v>
      </c>
      <c r="B2772">
        <v>3</v>
      </c>
      <c r="C2772">
        <v>1</v>
      </c>
      <c r="D2772" t="s">
        <v>1260</v>
      </c>
      <c r="E2772" t="s">
        <v>1260</v>
      </c>
      <c r="F2772">
        <v>1</v>
      </c>
      <c r="G2772">
        <v>1994</v>
      </c>
      <c r="H2772">
        <v>1</v>
      </c>
      <c r="I2772" t="s">
        <v>1260</v>
      </c>
      <c r="J2772" t="s">
        <v>574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  <c r="Y2772">
        <v>0</v>
      </c>
      <c r="Z2772">
        <v>0</v>
      </c>
      <c r="AA2772">
        <v>0</v>
      </c>
      <c r="AB2772">
        <v>0</v>
      </c>
      <c r="AC2772">
        <v>0</v>
      </c>
      <c r="AD2772">
        <v>0</v>
      </c>
      <c r="AE2772">
        <v>0</v>
      </c>
      <c r="AF2772">
        <v>0</v>
      </c>
      <c r="AG2772">
        <v>0</v>
      </c>
      <c r="AH2772">
        <v>0</v>
      </c>
      <c r="AI2772">
        <v>0</v>
      </c>
      <c r="AJ2772">
        <v>0</v>
      </c>
      <c r="AK2772">
        <v>0</v>
      </c>
      <c r="AL2772">
        <v>0</v>
      </c>
      <c r="AM2772">
        <v>0</v>
      </c>
      <c r="AN2772">
        <v>0</v>
      </c>
      <c r="AO2772">
        <v>0</v>
      </c>
    </row>
    <row r="2773" spans="1:41" x14ac:dyDescent="0.3">
      <c r="A2773">
        <v>1</v>
      </c>
      <c r="B2773">
        <v>3</v>
      </c>
      <c r="C2773">
        <v>1</v>
      </c>
      <c r="D2773" t="s">
        <v>1260</v>
      </c>
      <c r="E2773" t="s">
        <v>1260</v>
      </c>
      <c r="F2773">
        <v>1</v>
      </c>
      <c r="G2773">
        <v>1995</v>
      </c>
      <c r="H2773">
        <v>1</v>
      </c>
      <c r="I2773" t="s">
        <v>1260</v>
      </c>
      <c r="J2773" t="s">
        <v>574</v>
      </c>
      <c r="K2773">
        <v>0</v>
      </c>
      <c r="L2773" s="2">
        <v>4.3652500000000003E-7</v>
      </c>
      <c r="M2773" s="2">
        <v>1.5636699999999999E-5</v>
      </c>
      <c r="N2773">
        <v>1.6677300000000001E-3</v>
      </c>
      <c r="O2773">
        <v>2.28913E-2</v>
      </c>
      <c r="P2773">
        <v>7.0818400000000004E-2</v>
      </c>
      <c r="Q2773">
        <v>1.8654599999999999</v>
      </c>
      <c r="R2773">
        <v>0.3463</v>
      </c>
      <c r="S2773">
        <v>0.34778799999999999</v>
      </c>
      <c r="T2773">
        <v>2.9623300000000002E-2</v>
      </c>
      <c r="U2773">
        <v>7.0584699999999998E-3</v>
      </c>
      <c r="V2773">
        <v>8.8857299999999997E-3</v>
      </c>
      <c r="W2773">
        <v>0.124873</v>
      </c>
      <c r="X2773">
        <v>4.5873299999999999E-2</v>
      </c>
      <c r="Y2773">
        <v>2.34205E-2</v>
      </c>
      <c r="Z2773">
        <v>7.2043100000000002E-3</v>
      </c>
      <c r="AA2773">
        <v>6.1301400000000001E-3</v>
      </c>
      <c r="AB2773">
        <v>5.0362100000000002E-3</v>
      </c>
      <c r="AC2773">
        <v>6.8090700000000004E-3</v>
      </c>
      <c r="AD2773">
        <v>1.5885799999999999E-2</v>
      </c>
      <c r="AE2773">
        <v>5.9572899999999996E-3</v>
      </c>
      <c r="AF2773">
        <v>3.7178799999999998E-3</v>
      </c>
      <c r="AG2773">
        <v>2.7333100000000001E-3</v>
      </c>
      <c r="AH2773">
        <v>2.0866600000000002E-3</v>
      </c>
      <c r="AI2773">
        <v>1.526E-3</v>
      </c>
      <c r="AJ2773">
        <v>1.0623200000000001E-3</v>
      </c>
      <c r="AK2773">
        <v>7.2650899999999997E-4</v>
      </c>
      <c r="AL2773">
        <v>4.9778500000000005E-4</v>
      </c>
      <c r="AM2773">
        <v>3.4362800000000001E-4</v>
      </c>
      <c r="AN2773">
        <v>2.38958E-4</v>
      </c>
      <c r="AO2773">
        <v>5.6769000000000003E-4</v>
      </c>
    </row>
    <row r="2774" spans="1:41" x14ac:dyDescent="0.3">
      <c r="A2774">
        <v>1</v>
      </c>
      <c r="B2774">
        <v>3</v>
      </c>
      <c r="C2774">
        <v>1</v>
      </c>
      <c r="D2774" t="s">
        <v>1260</v>
      </c>
      <c r="E2774" t="s">
        <v>1260</v>
      </c>
      <c r="F2774">
        <v>1</v>
      </c>
      <c r="G2774">
        <v>1996</v>
      </c>
      <c r="H2774">
        <v>1</v>
      </c>
      <c r="I2774" t="s">
        <v>1260</v>
      </c>
      <c r="J2774" t="s">
        <v>574</v>
      </c>
      <c r="K2774">
        <v>0</v>
      </c>
      <c r="L2774" s="2">
        <v>1.39739E-5</v>
      </c>
      <c r="M2774">
        <v>9.5541599999999995E-4</v>
      </c>
      <c r="N2774">
        <v>1.5500099999999999E-2</v>
      </c>
      <c r="O2774">
        <v>0.71608300000000003</v>
      </c>
      <c r="P2774">
        <v>2.78084</v>
      </c>
      <c r="Q2774">
        <v>2.9019499999999998</v>
      </c>
      <c r="R2774">
        <v>39.4298</v>
      </c>
      <c r="S2774">
        <v>5.3560800000000004</v>
      </c>
      <c r="T2774">
        <v>4.78932</v>
      </c>
      <c r="U2774">
        <v>0.39365</v>
      </c>
      <c r="V2774">
        <v>9.2903399999999997E-2</v>
      </c>
      <c r="W2774">
        <v>0.116718</v>
      </c>
      <c r="X2774">
        <v>1.64045</v>
      </c>
      <c r="Y2774">
        <v>0.60305799999999998</v>
      </c>
      <c r="Z2774">
        <v>0.30813699999999999</v>
      </c>
      <c r="AA2774">
        <v>9.48571E-2</v>
      </c>
      <c r="AB2774">
        <v>8.0768499999999993E-2</v>
      </c>
      <c r="AC2774">
        <v>6.6394400000000006E-2</v>
      </c>
      <c r="AD2774">
        <v>8.9812100000000006E-2</v>
      </c>
      <c r="AE2774">
        <v>0.20962500000000001</v>
      </c>
      <c r="AF2774">
        <v>7.8639899999999999E-2</v>
      </c>
      <c r="AG2774">
        <v>4.9093699999999997E-2</v>
      </c>
      <c r="AH2774">
        <v>3.61024E-2</v>
      </c>
      <c r="AI2774">
        <v>2.7567500000000002E-2</v>
      </c>
      <c r="AJ2774">
        <v>2.0164399999999999E-2</v>
      </c>
      <c r="AK2774">
        <v>1.40397E-2</v>
      </c>
      <c r="AL2774">
        <v>9.6029900000000005E-3</v>
      </c>
      <c r="AM2774">
        <v>6.5805600000000001E-3</v>
      </c>
      <c r="AN2774">
        <v>4.5431899999999999E-3</v>
      </c>
      <c r="AO2774">
        <v>1.06677E-2</v>
      </c>
    </row>
    <row r="2775" spans="1:41" x14ac:dyDescent="0.3">
      <c r="A2775">
        <v>1</v>
      </c>
      <c r="B2775">
        <v>3</v>
      </c>
      <c r="C2775">
        <v>1</v>
      </c>
      <c r="D2775" t="s">
        <v>1260</v>
      </c>
      <c r="E2775" t="s">
        <v>1260</v>
      </c>
      <c r="F2775">
        <v>1</v>
      </c>
      <c r="G2775">
        <v>1997</v>
      </c>
      <c r="H2775">
        <v>1</v>
      </c>
      <c r="I2775" t="s">
        <v>1260</v>
      </c>
      <c r="J2775" t="s">
        <v>574</v>
      </c>
      <c r="K2775">
        <v>0</v>
      </c>
      <c r="L2775" s="2">
        <v>6.9206600000000002E-7</v>
      </c>
      <c r="M2775">
        <v>1.3167700000000001E-3</v>
      </c>
      <c r="N2775">
        <v>4.0742599999999997E-2</v>
      </c>
      <c r="O2775">
        <v>0.28586600000000001</v>
      </c>
      <c r="P2775">
        <v>3.7277499999999999</v>
      </c>
      <c r="Q2775">
        <v>4.8662900000000002</v>
      </c>
      <c r="R2775">
        <v>2.60683</v>
      </c>
      <c r="S2775">
        <v>25.790700000000001</v>
      </c>
      <c r="T2775">
        <v>3.1070899999999999</v>
      </c>
      <c r="U2775">
        <v>2.6739899999999999</v>
      </c>
      <c r="V2775">
        <v>0.217361</v>
      </c>
      <c r="W2775">
        <v>5.1154699999999997E-2</v>
      </c>
      <c r="X2775">
        <v>6.4250299999999996E-2</v>
      </c>
      <c r="Y2775">
        <v>0.90347699999999997</v>
      </c>
      <c r="Z2775">
        <v>0.33235999999999999</v>
      </c>
      <c r="AA2775">
        <v>0.169937</v>
      </c>
      <c r="AB2775">
        <v>5.2345799999999998E-2</v>
      </c>
      <c r="AC2775">
        <v>4.4595200000000002E-2</v>
      </c>
      <c r="AD2775">
        <v>3.6675800000000001E-2</v>
      </c>
      <c r="AE2775">
        <v>4.9631399999999999E-2</v>
      </c>
      <c r="AF2775">
        <v>0.115881</v>
      </c>
      <c r="AG2775">
        <v>4.3484799999999997E-2</v>
      </c>
      <c r="AH2775">
        <v>2.71536E-2</v>
      </c>
      <c r="AI2775">
        <v>1.9972400000000001E-2</v>
      </c>
      <c r="AJ2775">
        <v>1.52535E-2</v>
      </c>
      <c r="AK2775">
        <v>1.1159000000000001E-2</v>
      </c>
      <c r="AL2775">
        <v>7.7705999999999999E-3</v>
      </c>
      <c r="AM2775">
        <v>5.31563E-3</v>
      </c>
      <c r="AN2775">
        <v>3.643E-3</v>
      </c>
      <c r="AO2775">
        <v>8.4228600000000008E-3</v>
      </c>
    </row>
    <row r="2776" spans="1:41" x14ac:dyDescent="0.3">
      <c r="A2776">
        <v>1</v>
      </c>
      <c r="B2776">
        <v>3</v>
      </c>
      <c r="C2776">
        <v>1</v>
      </c>
      <c r="D2776" t="s">
        <v>1260</v>
      </c>
      <c r="E2776" t="s">
        <v>1260</v>
      </c>
      <c r="F2776">
        <v>1</v>
      </c>
      <c r="G2776">
        <v>1998</v>
      </c>
      <c r="H2776">
        <v>1</v>
      </c>
      <c r="I2776" t="s">
        <v>1260</v>
      </c>
      <c r="J2776" t="s">
        <v>574</v>
      </c>
      <c r="K2776">
        <v>0</v>
      </c>
      <c r="L2776" s="2">
        <v>1.7296199999999999E-5</v>
      </c>
      <c r="M2776" s="2">
        <v>9.7553099999999999E-5</v>
      </c>
      <c r="N2776">
        <v>8.4062300000000006E-2</v>
      </c>
      <c r="O2776">
        <v>1.1263099999999999</v>
      </c>
      <c r="P2776">
        <v>2.2335400000000001</v>
      </c>
      <c r="Q2776">
        <v>9.8039000000000005</v>
      </c>
      <c r="R2776">
        <v>6.5803399999999996</v>
      </c>
      <c r="S2776">
        <v>2.57084</v>
      </c>
      <c r="T2776">
        <v>22.585999999999999</v>
      </c>
      <c r="U2776">
        <v>2.6209600000000002</v>
      </c>
      <c r="V2776">
        <v>2.2317200000000001</v>
      </c>
      <c r="W2776">
        <v>0.18093799999999999</v>
      </c>
      <c r="X2776">
        <v>4.2574599999999997E-2</v>
      </c>
      <c r="Y2776">
        <v>5.3501399999999998E-2</v>
      </c>
      <c r="Z2776">
        <v>0.75284300000000004</v>
      </c>
      <c r="AA2776">
        <v>0.27713300000000002</v>
      </c>
      <c r="AB2776">
        <v>0.141786</v>
      </c>
      <c r="AC2776">
        <v>4.3697600000000003E-2</v>
      </c>
      <c r="AD2776">
        <v>3.7244600000000003E-2</v>
      </c>
      <c r="AE2776">
        <v>3.0642599999999999E-2</v>
      </c>
      <c r="AF2776">
        <v>4.1480799999999998E-2</v>
      </c>
      <c r="AG2776">
        <v>9.6878599999999995E-2</v>
      </c>
      <c r="AH2776">
        <v>3.6362899999999997E-2</v>
      </c>
      <c r="AI2776">
        <v>2.2711200000000001E-2</v>
      </c>
      <c r="AJ2776">
        <v>1.6707799999999998E-2</v>
      </c>
      <c r="AK2776">
        <v>1.27622E-2</v>
      </c>
      <c r="AL2776">
        <v>9.3376399999999995E-3</v>
      </c>
      <c r="AM2776">
        <v>6.5030399999999999E-3</v>
      </c>
      <c r="AN2776">
        <v>4.4490099999999998E-3</v>
      </c>
      <c r="AO2776">
        <v>1.0101199999999999E-2</v>
      </c>
    </row>
    <row r="2777" spans="1:41" x14ac:dyDescent="0.3">
      <c r="A2777">
        <v>1</v>
      </c>
      <c r="B2777">
        <v>3</v>
      </c>
      <c r="C2777">
        <v>1</v>
      </c>
      <c r="D2777" t="s">
        <v>1260</v>
      </c>
      <c r="E2777" t="s">
        <v>1260</v>
      </c>
      <c r="F2777">
        <v>1</v>
      </c>
      <c r="G2777">
        <v>1999</v>
      </c>
      <c r="H2777">
        <v>1</v>
      </c>
      <c r="I2777" t="s">
        <v>1260</v>
      </c>
      <c r="J2777" t="s">
        <v>574</v>
      </c>
      <c r="K2777">
        <v>0</v>
      </c>
      <c r="L2777" s="2">
        <v>1.5515800000000001E-5</v>
      </c>
      <c r="M2777">
        <v>5.1666799999999999E-3</v>
      </c>
      <c r="N2777">
        <v>1.3195699999999999E-2</v>
      </c>
      <c r="O2777">
        <v>4.9230900000000002</v>
      </c>
      <c r="P2777">
        <v>18.6326</v>
      </c>
      <c r="Q2777">
        <v>12.4206</v>
      </c>
      <c r="R2777">
        <v>27.9937</v>
      </c>
      <c r="S2777">
        <v>13.693199999999999</v>
      </c>
      <c r="T2777">
        <v>4.7491399999999997</v>
      </c>
      <c r="U2777">
        <v>40.183100000000003</v>
      </c>
      <c r="V2777">
        <v>4.6129800000000003</v>
      </c>
      <c r="W2777">
        <v>3.9171800000000001</v>
      </c>
      <c r="X2777">
        <v>0.31748500000000002</v>
      </c>
      <c r="Y2777">
        <v>7.4733599999999997E-2</v>
      </c>
      <c r="Z2777">
        <v>9.3967899999999993E-2</v>
      </c>
      <c r="AA2777">
        <v>1.3230299999999999</v>
      </c>
      <c r="AB2777">
        <v>0.48728399999999999</v>
      </c>
      <c r="AC2777">
        <v>0.249417</v>
      </c>
      <c r="AD2777">
        <v>7.6899700000000001E-2</v>
      </c>
      <c r="AE2777">
        <v>6.5565899999999996E-2</v>
      </c>
      <c r="AF2777">
        <v>5.3959300000000002E-2</v>
      </c>
      <c r="AG2777">
        <v>7.3062699999999994E-2</v>
      </c>
      <c r="AH2777">
        <v>0.17067399999999999</v>
      </c>
      <c r="AI2777">
        <v>6.4073400000000003E-2</v>
      </c>
      <c r="AJ2777">
        <v>4.0024400000000002E-2</v>
      </c>
      <c r="AK2777">
        <v>2.94484E-2</v>
      </c>
      <c r="AL2777">
        <v>2.2496599999999999E-2</v>
      </c>
      <c r="AM2777">
        <v>1.64616E-2</v>
      </c>
      <c r="AN2777">
        <v>1.14655E-2</v>
      </c>
      <c r="AO2777">
        <v>2.5658899999999998E-2</v>
      </c>
    </row>
    <row r="2778" spans="1:41" x14ac:dyDescent="0.3">
      <c r="A2778">
        <v>1</v>
      </c>
      <c r="B2778">
        <v>3</v>
      </c>
      <c r="C2778">
        <v>1</v>
      </c>
      <c r="D2778" t="s">
        <v>1260</v>
      </c>
      <c r="E2778" t="s">
        <v>1260</v>
      </c>
      <c r="F2778">
        <v>1</v>
      </c>
      <c r="G2778">
        <v>2000</v>
      </c>
      <c r="H2778">
        <v>1</v>
      </c>
      <c r="I2778" t="s">
        <v>1260</v>
      </c>
      <c r="J2778" t="s">
        <v>574</v>
      </c>
      <c r="K2778">
        <v>0</v>
      </c>
      <c r="L2778" s="2">
        <v>1.05097E-5</v>
      </c>
      <c r="M2778">
        <v>3.8506199999999998E-4</v>
      </c>
      <c r="N2778">
        <v>5.8071600000000001E-2</v>
      </c>
      <c r="O2778">
        <v>6.42509E-2</v>
      </c>
      <c r="P2778">
        <v>6.7800599999999998</v>
      </c>
      <c r="Q2778">
        <v>8.6339699999999997</v>
      </c>
      <c r="R2778">
        <v>2.95316</v>
      </c>
      <c r="S2778">
        <v>4.8444900000000004</v>
      </c>
      <c r="T2778">
        <v>2.10189</v>
      </c>
      <c r="U2778">
        <v>0.70177</v>
      </c>
      <c r="V2778">
        <v>5.8728100000000003</v>
      </c>
      <c r="W2778">
        <v>0.67227499999999996</v>
      </c>
      <c r="X2778">
        <v>0.57065100000000002</v>
      </c>
      <c r="Y2778">
        <v>4.62674E-2</v>
      </c>
      <c r="Z2778">
        <v>1.0897E-2</v>
      </c>
      <c r="AA2778">
        <v>1.37091E-2</v>
      </c>
      <c r="AB2778">
        <v>0.19311700000000001</v>
      </c>
      <c r="AC2778">
        <v>7.1158600000000002E-2</v>
      </c>
      <c r="AD2778">
        <v>3.6436799999999998E-2</v>
      </c>
      <c r="AE2778">
        <v>1.1237799999999999E-2</v>
      </c>
      <c r="AF2778">
        <v>9.5842299999999991E-3</v>
      </c>
      <c r="AG2778">
        <v>7.8895100000000006E-3</v>
      </c>
      <c r="AH2778">
        <v>1.0684900000000001E-2</v>
      </c>
      <c r="AI2778">
        <v>2.4964199999999999E-2</v>
      </c>
      <c r="AJ2778">
        <v>9.3732899999999994E-3</v>
      </c>
      <c r="AK2778">
        <v>5.8559299999999996E-3</v>
      </c>
      <c r="AL2778">
        <v>4.3090400000000001E-3</v>
      </c>
      <c r="AM2778">
        <v>3.2921299999999999E-3</v>
      </c>
      <c r="AN2778">
        <v>2.4091999999999998E-3</v>
      </c>
      <c r="AO2778">
        <v>5.4343500000000001E-3</v>
      </c>
    </row>
    <row r="2779" spans="1:41" x14ac:dyDescent="0.3">
      <c r="A2779">
        <v>1</v>
      </c>
      <c r="B2779">
        <v>3</v>
      </c>
      <c r="C2779">
        <v>1</v>
      </c>
      <c r="D2779" t="s">
        <v>1260</v>
      </c>
      <c r="E2779" t="s">
        <v>1260</v>
      </c>
      <c r="F2779">
        <v>1</v>
      </c>
      <c r="G2779">
        <v>2001</v>
      </c>
      <c r="H2779">
        <v>1</v>
      </c>
      <c r="I2779" t="s">
        <v>1260</v>
      </c>
      <c r="J2779" t="s">
        <v>574</v>
      </c>
      <c r="K2779">
        <v>0</v>
      </c>
      <c r="L2779" s="2">
        <v>9.2541800000000006E-6</v>
      </c>
      <c r="M2779">
        <v>1.9952099999999999E-3</v>
      </c>
      <c r="N2779">
        <v>3.31112E-2</v>
      </c>
      <c r="O2779">
        <v>2.1639300000000001</v>
      </c>
      <c r="P2779">
        <v>0.67780200000000002</v>
      </c>
      <c r="Q2779">
        <v>24.116099999999999</v>
      </c>
      <c r="R2779">
        <v>15.8026</v>
      </c>
      <c r="S2779">
        <v>3.9422299999999999</v>
      </c>
      <c r="T2779">
        <v>5.7412999999999998</v>
      </c>
      <c r="U2779">
        <v>2.3986499999999999</v>
      </c>
      <c r="V2779">
        <v>0.79211900000000002</v>
      </c>
      <c r="W2779">
        <v>6.6097799999999998</v>
      </c>
      <c r="X2779">
        <v>0.75629900000000005</v>
      </c>
      <c r="Y2779">
        <v>0.64215999999999995</v>
      </c>
      <c r="Z2779">
        <v>5.2090499999999998E-2</v>
      </c>
      <c r="AA2779">
        <v>1.22746E-2</v>
      </c>
      <c r="AB2779">
        <v>1.54494E-2</v>
      </c>
      <c r="AC2779">
        <v>0.217721</v>
      </c>
      <c r="AD2779">
        <v>8.0252500000000004E-2</v>
      </c>
      <c r="AE2779">
        <v>4.1105599999999999E-2</v>
      </c>
      <c r="AF2779">
        <v>1.2681E-2</v>
      </c>
      <c r="AG2779">
        <v>1.0817500000000001E-2</v>
      </c>
      <c r="AH2779">
        <v>8.9063500000000004E-3</v>
      </c>
      <c r="AI2779">
        <v>1.2063900000000001E-2</v>
      </c>
      <c r="AJ2779">
        <v>2.8190099999999999E-2</v>
      </c>
      <c r="AK2779">
        <v>1.0585799999999999E-2</v>
      </c>
      <c r="AL2779">
        <v>6.6140699999999997E-3</v>
      </c>
      <c r="AM2779">
        <v>4.8673500000000003E-3</v>
      </c>
      <c r="AN2779">
        <v>3.7189900000000001E-3</v>
      </c>
      <c r="AO2779">
        <v>8.8622100000000006E-3</v>
      </c>
    </row>
    <row r="2780" spans="1:41" x14ac:dyDescent="0.3">
      <c r="A2780">
        <v>1</v>
      </c>
      <c r="B2780">
        <v>3</v>
      </c>
      <c r="C2780">
        <v>1</v>
      </c>
      <c r="D2780" t="s">
        <v>1260</v>
      </c>
      <c r="E2780" t="s">
        <v>1260</v>
      </c>
      <c r="F2780">
        <v>1</v>
      </c>
      <c r="G2780">
        <v>2002</v>
      </c>
      <c r="H2780">
        <v>1</v>
      </c>
      <c r="I2780" t="s">
        <v>1260</v>
      </c>
      <c r="J2780" t="s">
        <v>574</v>
      </c>
      <c r="K2780">
        <v>0</v>
      </c>
      <c r="L2780" s="2">
        <v>1.078E-5</v>
      </c>
      <c r="M2780">
        <v>1.0996199999999999E-3</v>
      </c>
      <c r="N2780">
        <v>0.10738</v>
      </c>
      <c r="O2780">
        <v>0.77207499999999996</v>
      </c>
      <c r="P2780">
        <v>14.2828</v>
      </c>
      <c r="Q2780">
        <v>1.50848</v>
      </c>
      <c r="R2780">
        <v>27.6205</v>
      </c>
      <c r="S2780">
        <v>13.2037</v>
      </c>
      <c r="T2780">
        <v>2.9253300000000002</v>
      </c>
      <c r="U2780">
        <v>4.1037999999999997</v>
      </c>
      <c r="V2780">
        <v>1.6962900000000001</v>
      </c>
      <c r="W2780">
        <v>0.55867199999999995</v>
      </c>
      <c r="X2780">
        <v>4.6604599999999996</v>
      </c>
      <c r="Y2780">
        <v>0.53348200000000001</v>
      </c>
      <c r="Z2780">
        <v>0.453241</v>
      </c>
      <c r="AA2780">
        <v>3.6787800000000002E-2</v>
      </c>
      <c r="AB2780">
        <v>8.6733599999999998E-3</v>
      </c>
      <c r="AC2780">
        <v>1.09219E-2</v>
      </c>
      <c r="AD2780">
        <v>0.15398000000000001</v>
      </c>
      <c r="AE2780">
        <v>5.6777399999999999E-2</v>
      </c>
      <c r="AF2780">
        <v>2.9090299999999999E-2</v>
      </c>
      <c r="AG2780">
        <v>8.9765999999999995E-3</v>
      </c>
      <c r="AH2780">
        <v>7.6591000000000003E-3</v>
      </c>
      <c r="AI2780">
        <v>6.3071400000000001E-3</v>
      </c>
      <c r="AJ2780">
        <v>8.5445699999999996E-3</v>
      </c>
      <c r="AK2780">
        <v>1.9969000000000001E-2</v>
      </c>
      <c r="AL2780">
        <v>7.49952E-3</v>
      </c>
      <c r="AM2780">
        <v>4.6862500000000003E-3</v>
      </c>
      <c r="AN2780">
        <v>3.4489899999999999E-3</v>
      </c>
      <c r="AO2780">
        <v>8.9169499999999999E-3</v>
      </c>
    </row>
    <row r="2781" spans="1:41" x14ac:dyDescent="0.3">
      <c r="A2781">
        <v>1</v>
      </c>
      <c r="B2781">
        <v>3</v>
      </c>
      <c r="C2781">
        <v>1</v>
      </c>
      <c r="D2781" t="s">
        <v>1260</v>
      </c>
      <c r="E2781" t="s">
        <v>1260</v>
      </c>
      <c r="F2781">
        <v>1</v>
      </c>
      <c r="G2781">
        <v>2003</v>
      </c>
      <c r="H2781">
        <v>1</v>
      </c>
      <c r="I2781" t="s">
        <v>1260</v>
      </c>
      <c r="J2781" t="s">
        <v>574</v>
      </c>
      <c r="K2781">
        <v>0</v>
      </c>
      <c r="L2781" s="2">
        <v>1.93026E-5</v>
      </c>
      <c r="M2781">
        <v>1.2952599999999999E-3</v>
      </c>
      <c r="N2781">
        <v>5.9771699999999997E-2</v>
      </c>
      <c r="O2781">
        <v>2.5238700000000001</v>
      </c>
      <c r="P2781">
        <v>5.1226399999999996</v>
      </c>
      <c r="Q2781">
        <v>31.857500000000002</v>
      </c>
      <c r="R2781">
        <v>1.7272099999999999</v>
      </c>
      <c r="S2781">
        <v>23.033200000000001</v>
      </c>
      <c r="T2781">
        <v>9.7697000000000003</v>
      </c>
      <c r="U2781">
        <v>2.0841500000000002</v>
      </c>
      <c r="V2781">
        <v>2.89235</v>
      </c>
      <c r="W2781">
        <v>1.1923600000000001</v>
      </c>
      <c r="X2781">
        <v>0.392619</v>
      </c>
      <c r="Y2781">
        <v>3.2768899999999999</v>
      </c>
      <c r="Z2781">
        <v>0.37535800000000002</v>
      </c>
      <c r="AA2781">
        <v>0.31911299999999998</v>
      </c>
      <c r="AB2781">
        <v>2.59168E-2</v>
      </c>
      <c r="AC2781">
        <v>6.1135599999999997E-3</v>
      </c>
      <c r="AD2781">
        <v>7.7019999999999996E-3</v>
      </c>
      <c r="AE2781">
        <v>0.108627</v>
      </c>
      <c r="AF2781">
        <v>4.0067499999999999E-2</v>
      </c>
      <c r="AG2781">
        <v>2.0534699999999999E-2</v>
      </c>
      <c r="AH2781">
        <v>6.3380700000000003E-3</v>
      </c>
      <c r="AI2781">
        <v>5.40895E-3</v>
      </c>
      <c r="AJ2781">
        <v>4.4549699999999999E-3</v>
      </c>
      <c r="AK2781">
        <v>6.0362499999999999E-3</v>
      </c>
      <c r="AL2781">
        <v>1.4108799999999999E-2</v>
      </c>
      <c r="AM2781">
        <v>5.29928E-3</v>
      </c>
      <c r="AN2781">
        <v>3.3117300000000001E-3</v>
      </c>
      <c r="AO2781">
        <v>8.7410300000000003E-3</v>
      </c>
    </row>
    <row r="2782" spans="1:41" x14ac:dyDescent="0.3">
      <c r="A2782">
        <v>1</v>
      </c>
      <c r="B2782">
        <v>3</v>
      </c>
      <c r="C2782">
        <v>1</v>
      </c>
      <c r="D2782" t="s">
        <v>1260</v>
      </c>
      <c r="E2782" t="s">
        <v>1260</v>
      </c>
      <c r="F2782">
        <v>1</v>
      </c>
      <c r="G2782">
        <v>2004</v>
      </c>
      <c r="H2782">
        <v>1</v>
      </c>
      <c r="I2782" t="s">
        <v>1260</v>
      </c>
      <c r="J2782" t="s">
        <v>574</v>
      </c>
      <c r="K2782">
        <v>0</v>
      </c>
      <c r="L2782" s="2">
        <v>1.87336E-5</v>
      </c>
      <c r="M2782">
        <v>2.0941699999999998E-3</v>
      </c>
      <c r="N2782">
        <v>6.3509300000000005E-2</v>
      </c>
      <c r="O2782">
        <v>1.2649699999999999</v>
      </c>
      <c r="P2782">
        <v>15.0375</v>
      </c>
      <c r="Q2782">
        <v>10.2257</v>
      </c>
      <c r="R2782">
        <v>32.521999999999998</v>
      </c>
      <c r="S2782">
        <v>1.2797000000000001</v>
      </c>
      <c r="T2782">
        <v>15.1008</v>
      </c>
      <c r="U2782">
        <v>6.1562799999999998</v>
      </c>
      <c r="V2782">
        <v>1.2979000000000001</v>
      </c>
      <c r="W2782">
        <v>1.7955300000000001</v>
      </c>
      <c r="X2782">
        <v>0.73987099999999995</v>
      </c>
      <c r="Y2782">
        <v>0.24371999999999999</v>
      </c>
      <c r="Z2782">
        <v>2.0354100000000002</v>
      </c>
      <c r="AA2782">
        <v>0.23329800000000001</v>
      </c>
      <c r="AB2782">
        <v>0.19845499999999999</v>
      </c>
      <c r="AC2782">
        <v>1.6125799999999999E-2</v>
      </c>
      <c r="AD2782">
        <v>3.80563E-3</v>
      </c>
      <c r="AE2782">
        <v>4.7962300000000003E-3</v>
      </c>
      <c r="AF2782">
        <v>6.7666599999999993E-2</v>
      </c>
      <c r="AG2782">
        <v>2.4965999999999999E-2</v>
      </c>
      <c r="AH2782">
        <v>1.2798199999999999E-2</v>
      </c>
      <c r="AI2782">
        <v>3.9509699999999998E-3</v>
      </c>
      <c r="AJ2782">
        <v>3.37236E-3</v>
      </c>
      <c r="AK2782">
        <v>2.7779900000000001E-3</v>
      </c>
      <c r="AL2782">
        <v>3.76451E-3</v>
      </c>
      <c r="AM2782">
        <v>8.7999500000000008E-3</v>
      </c>
      <c r="AN2782">
        <v>3.3056100000000001E-3</v>
      </c>
      <c r="AO2782">
        <v>7.5201199999999999E-3</v>
      </c>
    </row>
    <row r="2783" spans="1:41" x14ac:dyDescent="0.3">
      <c r="A2783">
        <v>1</v>
      </c>
      <c r="B2783">
        <v>3</v>
      </c>
      <c r="C2783">
        <v>1</v>
      </c>
      <c r="D2783" t="s">
        <v>1260</v>
      </c>
      <c r="E2783" t="s">
        <v>1260</v>
      </c>
      <c r="F2783">
        <v>1</v>
      </c>
      <c r="G2783">
        <v>2005</v>
      </c>
      <c r="H2783">
        <v>1</v>
      </c>
      <c r="I2783" t="s">
        <v>1260</v>
      </c>
      <c r="J2783" t="s">
        <v>574</v>
      </c>
      <c r="K2783">
        <v>0</v>
      </c>
      <c r="L2783" s="2">
        <v>7.0964999999999997E-6</v>
      </c>
      <c r="M2783">
        <v>1.0302499999999999E-3</v>
      </c>
      <c r="N2783">
        <v>5.1976399999999999E-2</v>
      </c>
      <c r="O2783">
        <v>0.67884900000000004</v>
      </c>
      <c r="P2783">
        <v>3.7961</v>
      </c>
      <c r="Q2783">
        <v>15.0755</v>
      </c>
      <c r="R2783">
        <v>5.2281500000000003</v>
      </c>
      <c r="S2783">
        <v>12.039</v>
      </c>
      <c r="T2783">
        <v>0.41846499999999998</v>
      </c>
      <c r="U2783">
        <v>4.7413299999999996</v>
      </c>
      <c r="V2783">
        <v>1.90927</v>
      </c>
      <c r="W2783">
        <v>0.40115899999999999</v>
      </c>
      <c r="X2783">
        <v>0.55466300000000002</v>
      </c>
      <c r="Y2783">
        <v>0.22863600000000001</v>
      </c>
      <c r="Z2783">
        <v>7.5360200000000002E-2</v>
      </c>
      <c r="AA2783">
        <v>0.62975700000000001</v>
      </c>
      <c r="AB2783">
        <v>7.2224099999999999E-2</v>
      </c>
      <c r="AC2783">
        <v>6.1468799999999997E-2</v>
      </c>
      <c r="AD2783">
        <v>4.9969400000000001E-3</v>
      </c>
      <c r="AE2783">
        <v>1.1797000000000001E-3</v>
      </c>
      <c r="AF2783">
        <v>1.48726E-3</v>
      </c>
      <c r="AG2783">
        <v>2.0988400000000001E-2</v>
      </c>
      <c r="AH2783">
        <v>7.7456399999999998E-3</v>
      </c>
      <c r="AI2783">
        <v>3.97139E-3</v>
      </c>
      <c r="AJ2783">
        <v>1.22623E-3</v>
      </c>
      <c r="AK2783">
        <v>1.04681E-3</v>
      </c>
      <c r="AL2783">
        <v>8.62418E-4</v>
      </c>
      <c r="AM2783">
        <v>1.1688099999999999E-3</v>
      </c>
      <c r="AN2783">
        <v>2.7325100000000001E-3</v>
      </c>
      <c r="AO2783">
        <v>3.3623300000000002E-3</v>
      </c>
    </row>
    <row r="2784" spans="1:41" x14ac:dyDescent="0.3">
      <c r="A2784">
        <v>1</v>
      </c>
      <c r="B2784">
        <v>3</v>
      </c>
      <c r="C2784">
        <v>1</v>
      </c>
      <c r="D2784" t="s">
        <v>1260</v>
      </c>
      <c r="E2784" t="s">
        <v>1260</v>
      </c>
      <c r="F2784">
        <v>1</v>
      </c>
      <c r="G2784">
        <v>2006</v>
      </c>
      <c r="H2784">
        <v>1</v>
      </c>
      <c r="I2784" t="s">
        <v>1260</v>
      </c>
      <c r="J2784" t="s">
        <v>574</v>
      </c>
      <c r="K2784">
        <v>0</v>
      </c>
      <c r="L2784" s="2">
        <v>7.7359499999999996E-7</v>
      </c>
      <c r="M2784">
        <v>1.2686199999999999E-4</v>
      </c>
      <c r="N2784">
        <v>8.3055899999999998E-3</v>
      </c>
      <c r="O2784">
        <v>0.180172</v>
      </c>
      <c r="P2784">
        <v>0.65906200000000004</v>
      </c>
      <c r="Q2784">
        <v>1.2281200000000001</v>
      </c>
      <c r="R2784">
        <v>2.48129</v>
      </c>
      <c r="S2784">
        <v>0.62148400000000004</v>
      </c>
      <c r="T2784">
        <v>1.26136</v>
      </c>
      <c r="U2784">
        <v>4.2029999999999998E-2</v>
      </c>
      <c r="V2784">
        <v>0.469939</v>
      </c>
      <c r="W2784">
        <v>0.18850700000000001</v>
      </c>
      <c r="X2784">
        <v>3.9577000000000001E-2</v>
      </c>
      <c r="Y2784">
        <v>5.47348E-2</v>
      </c>
      <c r="Z2784">
        <v>2.2574500000000001E-2</v>
      </c>
      <c r="AA2784">
        <v>7.4451099999999996E-3</v>
      </c>
      <c r="AB2784">
        <v>6.22505E-2</v>
      </c>
      <c r="AC2784">
        <v>7.1427499999999998E-3</v>
      </c>
      <c r="AD2784">
        <v>6.0816799999999999E-3</v>
      </c>
      <c r="AE2784">
        <v>4.9457400000000001E-4</v>
      </c>
      <c r="AF2784">
        <v>1.16798E-4</v>
      </c>
      <c r="AG2784">
        <v>1.4728699999999999E-4</v>
      </c>
      <c r="AH2784">
        <v>2.07902E-3</v>
      </c>
      <c r="AI2784">
        <v>7.6739899999999999E-4</v>
      </c>
      <c r="AJ2784">
        <v>3.9353100000000002E-4</v>
      </c>
      <c r="AK2784">
        <v>1.21527E-4</v>
      </c>
      <c r="AL2784">
        <v>1.03757E-4</v>
      </c>
      <c r="AM2784" s="2">
        <v>8.5490199999999997E-5</v>
      </c>
      <c r="AN2784">
        <v>1.15874E-4</v>
      </c>
      <c r="AO2784">
        <v>6.0436099999999998E-4</v>
      </c>
    </row>
    <row r="2785" spans="1:41" x14ac:dyDescent="0.3">
      <c r="A2785">
        <v>1</v>
      </c>
      <c r="B2785">
        <v>3</v>
      </c>
      <c r="C2785">
        <v>1</v>
      </c>
      <c r="D2785" t="s">
        <v>1260</v>
      </c>
      <c r="E2785" t="s">
        <v>1260</v>
      </c>
      <c r="F2785">
        <v>1</v>
      </c>
      <c r="G2785">
        <v>2007</v>
      </c>
      <c r="H2785">
        <v>1</v>
      </c>
      <c r="I2785" t="s">
        <v>1260</v>
      </c>
      <c r="J2785" t="s">
        <v>574</v>
      </c>
      <c r="K2785">
        <v>0</v>
      </c>
      <c r="L2785" s="2">
        <v>2.8988800000000002E-6</v>
      </c>
      <c r="M2785">
        <v>2.8496000000000001E-4</v>
      </c>
      <c r="N2785">
        <v>2.1088900000000001E-2</v>
      </c>
      <c r="O2785">
        <v>0.59422399999999997</v>
      </c>
      <c r="P2785">
        <v>3.6135799999999998</v>
      </c>
      <c r="Q2785">
        <v>4.4094300000000004</v>
      </c>
      <c r="R2785">
        <v>4.18675</v>
      </c>
      <c r="S2785">
        <v>6.1188000000000002</v>
      </c>
      <c r="T2785">
        <v>1.35222</v>
      </c>
      <c r="U2785">
        <v>2.63252</v>
      </c>
      <c r="V2785">
        <v>8.6590500000000001E-2</v>
      </c>
      <c r="W2785">
        <v>0.96460100000000004</v>
      </c>
      <c r="X2785">
        <v>0.38667600000000002</v>
      </c>
      <c r="Y2785">
        <v>8.1208500000000003E-2</v>
      </c>
      <c r="Z2785">
        <v>0.11237900000000001</v>
      </c>
      <c r="AA2785">
        <v>4.6378200000000001E-2</v>
      </c>
      <c r="AB2785">
        <v>1.5304699999999999E-2</v>
      </c>
      <c r="AC2785">
        <v>0.12803400000000001</v>
      </c>
      <c r="AD2785">
        <v>1.46975E-2</v>
      </c>
      <c r="AE2785">
        <v>1.2519000000000001E-2</v>
      </c>
      <c r="AF2785">
        <v>1.01841E-3</v>
      </c>
      <c r="AG2785">
        <v>2.4057500000000001E-4</v>
      </c>
      <c r="AH2785">
        <v>3.0344900000000001E-4</v>
      </c>
      <c r="AI2785">
        <v>4.2841900000000002E-3</v>
      </c>
      <c r="AJ2785">
        <v>1.58164E-3</v>
      </c>
      <c r="AK2785">
        <v>8.1120599999999997E-4</v>
      </c>
      <c r="AL2785">
        <v>2.5054199999999997E-4</v>
      </c>
      <c r="AM2785">
        <v>2.13933E-4</v>
      </c>
      <c r="AN2785">
        <v>1.76288E-4</v>
      </c>
      <c r="AO2785">
        <v>1.4855700000000001E-3</v>
      </c>
    </row>
    <row r="2786" spans="1:41" x14ac:dyDescent="0.3">
      <c r="A2786">
        <v>1</v>
      </c>
      <c r="B2786">
        <v>3</v>
      </c>
      <c r="C2786">
        <v>1</v>
      </c>
      <c r="D2786" t="s">
        <v>1260</v>
      </c>
      <c r="E2786" t="s">
        <v>1260</v>
      </c>
      <c r="F2786">
        <v>1</v>
      </c>
      <c r="G2786">
        <v>2008</v>
      </c>
      <c r="H2786">
        <v>1</v>
      </c>
      <c r="I2786" t="s">
        <v>1260</v>
      </c>
      <c r="J2786" t="s">
        <v>574</v>
      </c>
      <c r="K2786">
        <v>0</v>
      </c>
      <c r="L2786" s="2">
        <v>1.3891E-6</v>
      </c>
      <c r="M2786">
        <v>1.3914299999999999E-4</v>
      </c>
      <c r="N2786">
        <v>6.17484E-3</v>
      </c>
      <c r="O2786">
        <v>0.196802</v>
      </c>
      <c r="P2786">
        <v>1.55643</v>
      </c>
      <c r="Q2786">
        <v>3.1631499999999999</v>
      </c>
      <c r="R2786">
        <v>1.97105</v>
      </c>
      <c r="S2786">
        <v>1.35677</v>
      </c>
      <c r="T2786">
        <v>1.7528600000000001</v>
      </c>
      <c r="U2786">
        <v>0.37207600000000002</v>
      </c>
      <c r="V2786">
        <v>0.71565599999999996</v>
      </c>
      <c r="W2786">
        <v>2.3464800000000001E-2</v>
      </c>
      <c r="X2786">
        <v>0.26130100000000001</v>
      </c>
      <c r="Y2786">
        <v>0.10480299999999999</v>
      </c>
      <c r="Z2786">
        <v>2.2027100000000001E-2</v>
      </c>
      <c r="AA2786">
        <v>3.0505000000000001E-2</v>
      </c>
      <c r="AB2786">
        <v>1.2598099999999999E-2</v>
      </c>
      <c r="AC2786">
        <v>4.1598700000000004E-3</v>
      </c>
      <c r="AD2786">
        <v>3.4818300000000003E-2</v>
      </c>
      <c r="AE2786">
        <v>3.9987399999999998E-3</v>
      </c>
      <c r="AF2786">
        <v>3.40735E-3</v>
      </c>
      <c r="AG2786">
        <v>2.7727600000000002E-4</v>
      </c>
      <c r="AH2786" s="2">
        <v>6.5518200000000006E-5</v>
      </c>
      <c r="AI2786" s="2">
        <v>8.2661099999999994E-5</v>
      </c>
      <c r="AJ2786">
        <v>1.1672799999999999E-3</v>
      </c>
      <c r="AK2786">
        <v>4.3101100000000002E-4</v>
      </c>
      <c r="AL2786">
        <v>2.2109399999999999E-4</v>
      </c>
      <c r="AM2786" s="2">
        <v>6.8294399999999994E-5</v>
      </c>
      <c r="AN2786" s="2">
        <v>5.8322600000000003E-5</v>
      </c>
      <c r="AO2786">
        <v>4.5319499999999999E-4</v>
      </c>
    </row>
    <row r="2787" spans="1:41" x14ac:dyDescent="0.3">
      <c r="A2787">
        <v>1</v>
      </c>
      <c r="B2787">
        <v>3</v>
      </c>
      <c r="C2787">
        <v>1</v>
      </c>
      <c r="D2787" t="s">
        <v>1260</v>
      </c>
      <c r="E2787" t="s">
        <v>1260</v>
      </c>
      <c r="F2787">
        <v>1</v>
      </c>
      <c r="G2787">
        <v>2009</v>
      </c>
      <c r="H2787">
        <v>1</v>
      </c>
      <c r="I2787" t="s">
        <v>1260</v>
      </c>
      <c r="J2787" t="s">
        <v>574</v>
      </c>
      <c r="K2787">
        <v>0</v>
      </c>
      <c r="L2787" s="2">
        <v>4.1081499999999999E-7</v>
      </c>
      <c r="M2787" s="2">
        <v>7.6747299999999996E-5</v>
      </c>
      <c r="N2787">
        <v>3.4719999999999998E-3</v>
      </c>
      <c r="O2787">
        <v>6.6391800000000001E-2</v>
      </c>
      <c r="P2787">
        <v>0.59430700000000003</v>
      </c>
      <c r="Q2787">
        <v>1.5723100000000001</v>
      </c>
      <c r="R2787">
        <v>1.6338600000000001</v>
      </c>
      <c r="S2787">
        <v>0.73895599999999995</v>
      </c>
      <c r="T2787">
        <v>0.450046</v>
      </c>
      <c r="U2787">
        <v>0.55879199999999996</v>
      </c>
      <c r="V2787">
        <v>0.117231</v>
      </c>
      <c r="W2787">
        <v>0.22481999999999999</v>
      </c>
      <c r="X2787">
        <v>7.3699999999999998E-3</v>
      </c>
      <c r="Y2787">
        <v>8.2125799999999999E-2</v>
      </c>
      <c r="Z2787">
        <v>3.29676E-2</v>
      </c>
      <c r="AA2787">
        <v>6.9349600000000004E-3</v>
      </c>
      <c r="AB2787">
        <v>9.61155E-3</v>
      </c>
      <c r="AC2787">
        <v>3.9721000000000001E-3</v>
      </c>
      <c r="AD2787">
        <v>1.3123500000000001E-3</v>
      </c>
      <c r="AE2787">
        <v>1.09899E-2</v>
      </c>
      <c r="AF2787">
        <v>1.26268E-3</v>
      </c>
      <c r="AG2787">
        <v>1.0763299999999999E-3</v>
      </c>
      <c r="AH2787" s="2">
        <v>8.7614400000000006E-5</v>
      </c>
      <c r="AI2787" s="2">
        <v>2.0708099999999999E-5</v>
      </c>
      <c r="AJ2787" s="2">
        <v>2.6132300000000001E-5</v>
      </c>
      <c r="AK2787">
        <v>3.6909099999999999E-4</v>
      </c>
      <c r="AL2787">
        <v>1.36308E-4</v>
      </c>
      <c r="AM2787" s="2">
        <v>6.9931600000000007E-5</v>
      </c>
      <c r="AN2787" s="2">
        <v>2.1604299999999999E-5</v>
      </c>
      <c r="AO2787">
        <v>1.61869E-4</v>
      </c>
    </row>
    <row r="2788" spans="1:41" x14ac:dyDescent="0.3">
      <c r="A2788">
        <v>1</v>
      </c>
      <c r="B2788">
        <v>3</v>
      </c>
      <c r="C2788">
        <v>1</v>
      </c>
      <c r="D2788" t="s">
        <v>1260</v>
      </c>
      <c r="E2788" t="s">
        <v>1260</v>
      </c>
      <c r="F2788">
        <v>1</v>
      </c>
      <c r="G2788">
        <v>2010</v>
      </c>
      <c r="H2788">
        <v>1</v>
      </c>
      <c r="I2788" t="s">
        <v>1260</v>
      </c>
      <c r="J2788" t="s">
        <v>574</v>
      </c>
      <c r="K2788">
        <v>0</v>
      </c>
      <c r="L2788" s="2">
        <v>1.62505E-6</v>
      </c>
      <c r="M2788">
        <v>2.12692E-4</v>
      </c>
      <c r="N2788">
        <v>1.7924800000000001E-2</v>
      </c>
      <c r="O2788">
        <v>0.348769</v>
      </c>
      <c r="P2788">
        <v>1.8686499999999999</v>
      </c>
      <c r="Q2788">
        <v>5.5825300000000002</v>
      </c>
      <c r="R2788">
        <v>7.5377799999999997</v>
      </c>
      <c r="S2788">
        <v>5.6781100000000002</v>
      </c>
      <c r="T2788">
        <v>2.2704800000000001</v>
      </c>
      <c r="U2788">
        <v>1.3284800000000001</v>
      </c>
      <c r="V2788">
        <v>1.62999</v>
      </c>
      <c r="W2788">
        <v>0.34093000000000001</v>
      </c>
      <c r="X2788">
        <v>0.653671</v>
      </c>
      <c r="Y2788">
        <v>2.1442200000000002E-2</v>
      </c>
      <c r="Z2788">
        <v>0.23913799999999999</v>
      </c>
      <c r="AA2788">
        <v>9.6077099999999999E-2</v>
      </c>
      <c r="AB2788">
        <v>2.0225799999999999E-2</v>
      </c>
      <c r="AC2788">
        <v>2.8050700000000001E-2</v>
      </c>
      <c r="AD2788">
        <v>1.1598900000000001E-2</v>
      </c>
      <c r="AE2788">
        <v>3.8340700000000002E-3</v>
      </c>
      <c r="AF2788">
        <v>3.2120700000000002E-2</v>
      </c>
      <c r="AG2788">
        <v>3.6918200000000002E-3</v>
      </c>
      <c r="AH2788">
        <v>3.1479199999999998E-3</v>
      </c>
      <c r="AI2788">
        <v>2.5631100000000001E-4</v>
      </c>
      <c r="AJ2788" s="2">
        <v>6.0593800000000003E-5</v>
      </c>
      <c r="AK2788" s="2">
        <v>7.648E-5</v>
      </c>
      <c r="AL2788">
        <v>1.0803799999999999E-3</v>
      </c>
      <c r="AM2788">
        <v>3.9904799999999999E-4</v>
      </c>
      <c r="AN2788">
        <v>2.04756E-4</v>
      </c>
      <c r="AO2788">
        <v>5.3737700000000002E-4</v>
      </c>
    </row>
    <row r="2789" spans="1:41" x14ac:dyDescent="0.3">
      <c r="A2789">
        <v>1</v>
      </c>
      <c r="B2789">
        <v>3</v>
      </c>
      <c r="C2789">
        <v>1</v>
      </c>
      <c r="D2789" t="s">
        <v>1260</v>
      </c>
      <c r="E2789" t="s">
        <v>1260</v>
      </c>
      <c r="F2789">
        <v>1</v>
      </c>
      <c r="G2789">
        <v>2011</v>
      </c>
      <c r="H2789">
        <v>1</v>
      </c>
      <c r="I2789" t="s">
        <v>1260</v>
      </c>
      <c r="J2789" t="s">
        <v>574</v>
      </c>
      <c r="K2789">
        <v>0</v>
      </c>
      <c r="L2789" s="2">
        <v>1.0730599999999999E-6</v>
      </c>
      <c r="M2789">
        <v>4.4464500000000002E-4</v>
      </c>
      <c r="N2789">
        <v>2.62521E-2</v>
      </c>
      <c r="O2789">
        <v>0.95118499999999995</v>
      </c>
      <c r="P2789">
        <v>5.1799200000000001</v>
      </c>
      <c r="Q2789">
        <v>9.2423099999999998</v>
      </c>
      <c r="R2789">
        <v>14.0556</v>
      </c>
      <c r="S2789">
        <v>13.726900000000001</v>
      </c>
      <c r="T2789">
        <v>9.1267499999999995</v>
      </c>
      <c r="U2789">
        <v>3.5022799999999998</v>
      </c>
      <c r="V2789">
        <v>2.0238</v>
      </c>
      <c r="W2789">
        <v>2.4750100000000002</v>
      </c>
      <c r="X2789">
        <v>0.51752399999999998</v>
      </c>
      <c r="Y2789">
        <v>0.9929</v>
      </c>
      <c r="Z2789">
        <v>3.2598700000000001E-2</v>
      </c>
      <c r="AA2789">
        <v>0.36388399999999999</v>
      </c>
      <c r="AB2789">
        <v>0.146313</v>
      </c>
      <c r="AC2789">
        <v>3.08229E-2</v>
      </c>
      <c r="AD2789">
        <v>4.2773400000000003E-2</v>
      </c>
      <c r="AE2789">
        <v>1.7696E-2</v>
      </c>
      <c r="AF2789">
        <v>5.8520500000000001E-3</v>
      </c>
      <c r="AG2789">
        <v>4.9045400000000003E-2</v>
      </c>
      <c r="AH2789">
        <v>5.6388799999999998E-3</v>
      </c>
      <c r="AI2789">
        <v>4.8094599999999998E-3</v>
      </c>
      <c r="AJ2789">
        <v>3.9168900000000002E-4</v>
      </c>
      <c r="AK2789" s="2">
        <v>9.2616900000000004E-5</v>
      </c>
      <c r="AL2789">
        <v>1.16919E-4</v>
      </c>
      <c r="AM2789">
        <v>1.6518800000000001E-3</v>
      </c>
      <c r="AN2789">
        <v>6.1022699999999997E-4</v>
      </c>
      <c r="AO2789">
        <v>1.13524E-3</v>
      </c>
    </row>
    <row r="2790" spans="1:41" x14ac:dyDescent="0.3">
      <c r="A2790">
        <v>1</v>
      </c>
      <c r="B2790">
        <v>3</v>
      </c>
      <c r="C2790">
        <v>1</v>
      </c>
      <c r="D2790" t="s">
        <v>1260</v>
      </c>
      <c r="E2790" t="s">
        <v>1260</v>
      </c>
      <c r="F2790">
        <v>1</v>
      </c>
      <c r="G2790">
        <v>2012</v>
      </c>
      <c r="H2790">
        <v>1</v>
      </c>
      <c r="I2790" t="s">
        <v>1260</v>
      </c>
      <c r="J2790" t="s">
        <v>574</v>
      </c>
      <c r="K2790">
        <v>0</v>
      </c>
      <c r="L2790" s="2">
        <v>2.26241E-6</v>
      </c>
      <c r="M2790" s="2">
        <v>6.3664400000000007E-5</v>
      </c>
      <c r="N2790">
        <v>1.1890100000000001E-2</v>
      </c>
      <c r="O2790">
        <v>0.30133799999999999</v>
      </c>
      <c r="P2790">
        <v>3.0518900000000002</v>
      </c>
      <c r="Q2790">
        <v>5.5348699999999997</v>
      </c>
      <c r="R2790">
        <v>5.0310699999999997</v>
      </c>
      <c r="S2790">
        <v>5.5399000000000003</v>
      </c>
      <c r="T2790">
        <v>4.7811300000000001</v>
      </c>
      <c r="U2790">
        <v>3.0539399999999999</v>
      </c>
      <c r="V2790">
        <v>1.15832</v>
      </c>
      <c r="W2790">
        <v>0.66753899999999999</v>
      </c>
      <c r="X2790">
        <v>0.81648299999999996</v>
      </c>
      <c r="Y2790">
        <v>0.17089399999999999</v>
      </c>
      <c r="Z2790">
        <v>0.32825199999999999</v>
      </c>
      <c r="AA2790">
        <v>1.0789099999999999E-2</v>
      </c>
      <c r="AB2790">
        <v>0.12055399999999999</v>
      </c>
      <c r="AC2790">
        <v>4.8515200000000001E-2</v>
      </c>
      <c r="AD2790">
        <v>1.0227999999999999E-2</v>
      </c>
      <c r="AE2790">
        <v>1.42027E-2</v>
      </c>
      <c r="AF2790">
        <v>5.8790400000000003E-3</v>
      </c>
      <c r="AG2790">
        <v>1.9451E-3</v>
      </c>
      <c r="AH2790">
        <v>1.6308099999999999E-2</v>
      </c>
      <c r="AI2790">
        <v>1.8756300000000001E-3</v>
      </c>
      <c r="AJ2790">
        <v>1.6002E-3</v>
      </c>
      <c r="AK2790">
        <v>1.3035499999999999E-4</v>
      </c>
      <c r="AL2790" s="2">
        <v>3.08296E-5</v>
      </c>
      <c r="AM2790" s="2">
        <v>3.8926500000000001E-5</v>
      </c>
      <c r="AN2790">
        <v>5.50067E-4</v>
      </c>
      <c r="AO2790">
        <v>5.8145699999999996E-4</v>
      </c>
    </row>
    <row r="2791" spans="1:41" x14ac:dyDescent="0.3">
      <c r="A2791">
        <v>1</v>
      </c>
      <c r="B2791">
        <v>3</v>
      </c>
      <c r="C2791">
        <v>1</v>
      </c>
      <c r="D2791" t="s">
        <v>1260</v>
      </c>
      <c r="E2791" t="s">
        <v>1260</v>
      </c>
      <c r="F2791">
        <v>1</v>
      </c>
      <c r="G2791">
        <v>2013</v>
      </c>
      <c r="H2791">
        <v>1</v>
      </c>
      <c r="I2791" t="s">
        <v>1260</v>
      </c>
      <c r="J2791" t="s">
        <v>574</v>
      </c>
      <c r="K2791">
        <v>0</v>
      </c>
      <c r="L2791" s="2">
        <v>8.9979299999999996E-7</v>
      </c>
      <c r="M2791">
        <v>2.2054900000000001E-4</v>
      </c>
      <c r="N2791">
        <v>2.7911300000000002E-3</v>
      </c>
      <c r="O2791">
        <v>0.22281799999999999</v>
      </c>
      <c r="P2791">
        <v>1.5688800000000001</v>
      </c>
      <c r="Q2791">
        <v>5.2589499999999996</v>
      </c>
      <c r="R2791">
        <v>4.8361900000000002</v>
      </c>
      <c r="S2791">
        <v>3.1728000000000001</v>
      </c>
      <c r="T2791">
        <v>3.0810599999999999</v>
      </c>
      <c r="U2791">
        <v>2.5518800000000001</v>
      </c>
      <c r="V2791">
        <v>1.6105799999999999</v>
      </c>
      <c r="W2791">
        <v>0.60928300000000002</v>
      </c>
      <c r="X2791">
        <v>0.351269</v>
      </c>
      <c r="Y2791">
        <v>0.430203</v>
      </c>
      <c r="Z2791">
        <v>9.0176099999999995E-2</v>
      </c>
      <c r="AA2791">
        <v>0.17344999999999999</v>
      </c>
      <c r="AB2791">
        <v>5.7080899999999999E-3</v>
      </c>
      <c r="AC2791">
        <v>6.3849100000000006E-2</v>
      </c>
      <c r="AD2791">
        <v>2.5718899999999999E-2</v>
      </c>
      <c r="AE2791">
        <v>5.4263899999999997E-3</v>
      </c>
      <c r="AF2791">
        <v>7.5401799999999996E-3</v>
      </c>
      <c r="AG2791">
        <v>3.1229700000000001E-3</v>
      </c>
      <c r="AH2791">
        <v>1.0337499999999999E-3</v>
      </c>
      <c r="AI2791">
        <v>8.6708199999999992E-3</v>
      </c>
      <c r="AJ2791">
        <v>9.976029999999999E-4</v>
      </c>
      <c r="AK2791">
        <v>8.5137199999999998E-4</v>
      </c>
      <c r="AL2791" s="2">
        <v>6.9372300000000007E-5</v>
      </c>
      <c r="AM2791" s="2">
        <v>1.6410699999999999E-5</v>
      </c>
      <c r="AN2791" s="2">
        <v>2.07253E-5</v>
      </c>
      <c r="AO2791">
        <v>6.0271599999999999E-4</v>
      </c>
    </row>
    <row r="2792" spans="1:41" x14ac:dyDescent="0.3">
      <c r="A2792">
        <v>1</v>
      </c>
      <c r="B2792">
        <v>3</v>
      </c>
      <c r="C2792">
        <v>1</v>
      </c>
      <c r="D2792" t="s">
        <v>1260</v>
      </c>
      <c r="E2792" t="s">
        <v>1260</v>
      </c>
      <c r="F2792">
        <v>1</v>
      </c>
      <c r="G2792">
        <v>2014</v>
      </c>
      <c r="H2792">
        <v>1</v>
      </c>
      <c r="I2792" t="s">
        <v>1260</v>
      </c>
      <c r="J2792" t="s">
        <v>574</v>
      </c>
      <c r="K2792">
        <v>0</v>
      </c>
      <c r="L2792" s="2">
        <v>7.6621200000000006E-8</v>
      </c>
      <c r="M2792" s="2">
        <v>2.8927400000000001E-6</v>
      </c>
      <c r="N2792">
        <v>3.1895900000000001E-4</v>
      </c>
      <c r="O2792">
        <v>1.7238799999999999E-3</v>
      </c>
      <c r="P2792">
        <v>3.8210300000000003E-2</v>
      </c>
      <c r="Q2792">
        <v>8.9163199999999998E-2</v>
      </c>
      <c r="R2792">
        <v>0.151918</v>
      </c>
      <c r="S2792">
        <v>0.101052</v>
      </c>
      <c r="T2792">
        <v>5.8555099999999999E-2</v>
      </c>
      <c r="U2792">
        <v>5.4629900000000002E-2</v>
      </c>
      <c r="V2792">
        <v>4.4749799999999999E-2</v>
      </c>
      <c r="W2792">
        <v>2.8195100000000001E-2</v>
      </c>
      <c r="X2792">
        <v>1.06797E-2</v>
      </c>
      <c r="Y2792">
        <v>6.17003E-3</v>
      </c>
      <c r="Z2792">
        <v>7.5729200000000003E-3</v>
      </c>
      <c r="AA2792">
        <v>1.59056E-3</v>
      </c>
      <c r="AB2792">
        <v>3.06478E-3</v>
      </c>
      <c r="AC2792">
        <v>1.01013E-4</v>
      </c>
      <c r="AD2792">
        <v>1.13138E-3</v>
      </c>
      <c r="AE2792">
        <v>4.5624000000000001E-4</v>
      </c>
      <c r="AF2792" s="2">
        <v>9.6352899999999997E-5</v>
      </c>
      <c r="AG2792">
        <v>1.3399500000000001E-4</v>
      </c>
      <c r="AH2792" s="2">
        <v>5.5535999999999998E-5</v>
      </c>
      <c r="AI2792" s="2">
        <v>1.8394100000000001E-5</v>
      </c>
      <c r="AJ2792">
        <v>1.54363E-4</v>
      </c>
      <c r="AK2792" s="2">
        <v>1.7767499999999999E-5</v>
      </c>
      <c r="AL2792" s="2">
        <v>1.51688E-5</v>
      </c>
      <c r="AM2792" s="2">
        <v>1.23641E-6</v>
      </c>
      <c r="AN2792" s="2">
        <v>2.9257599999999999E-7</v>
      </c>
      <c r="AO2792" s="2">
        <v>1.1123399999999999E-5</v>
      </c>
    </row>
    <row r="2793" spans="1:41" x14ac:dyDescent="0.3">
      <c r="A2793">
        <v>1</v>
      </c>
      <c r="B2793">
        <v>3</v>
      </c>
      <c r="C2793">
        <v>1</v>
      </c>
      <c r="D2793" t="s">
        <v>1260</v>
      </c>
      <c r="E2793" t="s">
        <v>1260</v>
      </c>
      <c r="F2793">
        <v>1</v>
      </c>
      <c r="G2793">
        <v>2015</v>
      </c>
      <c r="H2793">
        <v>1</v>
      </c>
      <c r="I2793" t="s">
        <v>1260</v>
      </c>
      <c r="J2793" t="s">
        <v>574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0</v>
      </c>
      <c r="Y2793">
        <v>0</v>
      </c>
      <c r="Z2793">
        <v>0</v>
      </c>
      <c r="AA2793">
        <v>0</v>
      </c>
      <c r="AB2793">
        <v>0</v>
      </c>
      <c r="AC2793">
        <v>0</v>
      </c>
      <c r="AD2793">
        <v>0</v>
      </c>
      <c r="AE2793">
        <v>0</v>
      </c>
      <c r="AF2793">
        <v>0</v>
      </c>
      <c r="AG2793">
        <v>0</v>
      </c>
      <c r="AH2793">
        <v>0</v>
      </c>
      <c r="AI2793">
        <v>0</v>
      </c>
      <c r="AJ2793">
        <v>0</v>
      </c>
      <c r="AK2793">
        <v>0</v>
      </c>
      <c r="AL2793">
        <v>0</v>
      </c>
      <c r="AM2793">
        <v>0</v>
      </c>
      <c r="AN2793">
        <v>0</v>
      </c>
      <c r="AO2793">
        <v>0</v>
      </c>
    </row>
    <row r="2794" spans="1:41" x14ac:dyDescent="0.3">
      <c r="A2794">
        <v>1</v>
      </c>
      <c r="B2794">
        <v>3</v>
      </c>
      <c r="C2794">
        <v>1</v>
      </c>
      <c r="D2794" t="s">
        <v>1260</v>
      </c>
      <c r="E2794" t="s">
        <v>1260</v>
      </c>
      <c r="F2794">
        <v>1</v>
      </c>
      <c r="G2794">
        <v>2016</v>
      </c>
      <c r="H2794">
        <v>1</v>
      </c>
      <c r="I2794" t="s">
        <v>1260</v>
      </c>
      <c r="J2794" t="s">
        <v>574</v>
      </c>
      <c r="K2794">
        <v>0</v>
      </c>
      <c r="L2794" s="2">
        <v>4.4474300000000001E-8</v>
      </c>
      <c r="M2794" s="2">
        <v>2.4904499999999998E-5</v>
      </c>
      <c r="N2794">
        <v>1.1002500000000001E-3</v>
      </c>
      <c r="O2794">
        <v>8.1562500000000003E-3</v>
      </c>
      <c r="P2794">
        <v>0.108254</v>
      </c>
      <c r="Q2794">
        <v>5.3858499999999997E-2</v>
      </c>
      <c r="R2794">
        <v>0.201707</v>
      </c>
      <c r="S2794">
        <v>0.17676800000000001</v>
      </c>
      <c r="T2794">
        <v>0.19778499999999999</v>
      </c>
      <c r="U2794">
        <v>0.11405800000000001</v>
      </c>
      <c r="V2794">
        <v>6.3637399999999997E-2</v>
      </c>
      <c r="W2794">
        <v>5.90561E-2</v>
      </c>
      <c r="X2794">
        <v>4.85615E-2</v>
      </c>
      <c r="Y2794">
        <v>3.0787499999999999E-2</v>
      </c>
      <c r="Z2794">
        <v>1.17384E-2</v>
      </c>
      <c r="AA2794">
        <v>6.8240699999999998E-3</v>
      </c>
      <c r="AB2794">
        <v>8.4235899999999999E-3</v>
      </c>
      <c r="AC2794">
        <v>1.7783199999999999E-3</v>
      </c>
      <c r="AD2794">
        <v>3.4422300000000001E-3</v>
      </c>
      <c r="AE2794">
        <v>1.1391300000000001E-4</v>
      </c>
      <c r="AF2794">
        <v>1.2804299999999999E-3</v>
      </c>
      <c r="AG2794">
        <v>5.1797499999999995E-4</v>
      </c>
      <c r="AH2794">
        <v>1.09695E-4</v>
      </c>
      <c r="AI2794">
        <v>1.5292499999999999E-4</v>
      </c>
      <c r="AJ2794" s="2">
        <v>6.3519100000000007E-5</v>
      </c>
      <c r="AK2794" s="2">
        <v>2.1078500000000002E-5</v>
      </c>
      <c r="AL2794">
        <v>1.77188E-4</v>
      </c>
      <c r="AM2794" s="2">
        <v>2.0425399999999999E-5</v>
      </c>
      <c r="AN2794" s="2">
        <v>1.7461399999999999E-5</v>
      </c>
      <c r="AO2794" s="2">
        <v>1.4618599999999999E-5</v>
      </c>
    </row>
    <row r="2795" spans="1:41" x14ac:dyDescent="0.3">
      <c r="A2795">
        <v>1</v>
      </c>
      <c r="B2795">
        <v>3</v>
      </c>
      <c r="C2795">
        <v>1</v>
      </c>
      <c r="D2795" t="s">
        <v>1260</v>
      </c>
      <c r="E2795" t="s">
        <v>1260</v>
      </c>
      <c r="F2795">
        <v>1</v>
      </c>
      <c r="G2795">
        <v>2017</v>
      </c>
      <c r="H2795">
        <v>1</v>
      </c>
      <c r="I2795" t="s">
        <v>1260</v>
      </c>
      <c r="J2795" t="s">
        <v>574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0</v>
      </c>
      <c r="Z2795">
        <v>0</v>
      </c>
      <c r="AA2795">
        <v>0</v>
      </c>
      <c r="AB2795">
        <v>0</v>
      </c>
      <c r="AC2795">
        <v>0</v>
      </c>
      <c r="AD2795">
        <v>0</v>
      </c>
      <c r="AE2795">
        <v>0</v>
      </c>
      <c r="AF2795">
        <v>0</v>
      </c>
      <c r="AG2795">
        <v>0</v>
      </c>
      <c r="AH2795">
        <v>0</v>
      </c>
      <c r="AI2795">
        <v>0</v>
      </c>
      <c r="AJ2795">
        <v>0</v>
      </c>
      <c r="AK2795">
        <v>0</v>
      </c>
      <c r="AL2795">
        <v>0</v>
      </c>
      <c r="AM2795">
        <v>0</v>
      </c>
      <c r="AN2795">
        <v>0</v>
      </c>
      <c r="AO2795">
        <v>0</v>
      </c>
    </row>
    <row r="2796" spans="1:41" x14ac:dyDescent="0.3">
      <c r="A2796">
        <v>1</v>
      </c>
      <c r="B2796">
        <v>3</v>
      </c>
      <c r="C2796">
        <v>1</v>
      </c>
      <c r="D2796" t="s">
        <v>1260</v>
      </c>
      <c r="E2796" t="s">
        <v>1260</v>
      </c>
      <c r="F2796">
        <v>1</v>
      </c>
      <c r="G2796">
        <v>2018</v>
      </c>
      <c r="H2796">
        <v>1</v>
      </c>
      <c r="I2796" t="s">
        <v>1260</v>
      </c>
      <c r="J2796" t="s">
        <v>574</v>
      </c>
      <c r="K2796">
        <v>0</v>
      </c>
      <c r="L2796">
        <v>0</v>
      </c>
      <c r="M2796">
        <v>0</v>
      </c>
      <c r="N2796">
        <v>0</v>
      </c>
      <c r="O2796">
        <v>0</v>
      </c>
      <c r="P2796">
        <v>0</v>
      </c>
      <c r="Q2796">
        <v>0</v>
      </c>
      <c r="R2796">
        <v>0</v>
      </c>
      <c r="S2796">
        <v>0</v>
      </c>
      <c r="T2796">
        <v>0</v>
      </c>
      <c r="U2796">
        <v>0</v>
      </c>
      <c r="V2796">
        <v>0</v>
      </c>
      <c r="W2796">
        <v>0</v>
      </c>
      <c r="X2796">
        <v>0</v>
      </c>
      <c r="Y2796">
        <v>0</v>
      </c>
      <c r="Z2796">
        <v>0</v>
      </c>
      <c r="AA2796">
        <v>0</v>
      </c>
      <c r="AB2796">
        <v>0</v>
      </c>
      <c r="AC2796">
        <v>0</v>
      </c>
      <c r="AD2796">
        <v>0</v>
      </c>
      <c r="AE2796">
        <v>0</v>
      </c>
      <c r="AF2796">
        <v>0</v>
      </c>
      <c r="AG2796">
        <v>0</v>
      </c>
      <c r="AH2796">
        <v>0</v>
      </c>
      <c r="AI2796">
        <v>0</v>
      </c>
      <c r="AJ2796">
        <v>0</v>
      </c>
      <c r="AK2796">
        <v>0</v>
      </c>
      <c r="AL2796">
        <v>0</v>
      </c>
      <c r="AM2796">
        <v>0</v>
      </c>
      <c r="AN2796">
        <v>0</v>
      </c>
      <c r="AO2796">
        <v>0</v>
      </c>
    </row>
    <row r="2797" spans="1:41" x14ac:dyDescent="0.3">
      <c r="A2797">
        <v>1</v>
      </c>
      <c r="B2797">
        <v>4</v>
      </c>
      <c r="C2797">
        <v>1</v>
      </c>
      <c r="D2797" t="s">
        <v>1260</v>
      </c>
      <c r="E2797" t="s">
        <v>1260</v>
      </c>
      <c r="F2797">
        <v>1</v>
      </c>
      <c r="G2797">
        <v>1984</v>
      </c>
      <c r="H2797">
        <v>1</v>
      </c>
      <c r="I2797" t="s">
        <v>1260</v>
      </c>
      <c r="J2797" t="s">
        <v>573</v>
      </c>
      <c r="K2797">
        <v>0</v>
      </c>
      <c r="L2797">
        <v>224.06</v>
      </c>
      <c r="M2797">
        <v>633.48699999999997</v>
      </c>
      <c r="N2797">
        <v>1195.77</v>
      </c>
      <c r="O2797">
        <v>1784.28</v>
      </c>
      <c r="P2797">
        <v>2190.4899999999998</v>
      </c>
      <c r="Q2797">
        <v>2291.62</v>
      </c>
      <c r="R2797">
        <v>2111.3200000000002</v>
      </c>
      <c r="S2797">
        <v>1765.56</v>
      </c>
      <c r="T2797">
        <v>1376.46</v>
      </c>
      <c r="U2797">
        <v>1024.6500000000001</v>
      </c>
      <c r="V2797">
        <v>742.84799999999996</v>
      </c>
      <c r="W2797">
        <v>531.58299999999997</v>
      </c>
      <c r="X2797">
        <v>378.26</v>
      </c>
      <c r="Y2797">
        <v>268.56</v>
      </c>
      <c r="Z2797">
        <v>190.51900000000001</v>
      </c>
      <c r="AA2797">
        <v>135.119</v>
      </c>
      <c r="AB2797">
        <v>95.823700000000002</v>
      </c>
      <c r="AC2797">
        <v>67.957099999999997</v>
      </c>
      <c r="AD2797">
        <v>48.1965</v>
      </c>
      <c r="AE2797">
        <v>34.183399999999999</v>
      </c>
      <c r="AF2797">
        <v>24.245799999999999</v>
      </c>
      <c r="AG2797">
        <v>17.197800000000001</v>
      </c>
      <c r="AH2797">
        <v>12.1991</v>
      </c>
      <c r="AI2797">
        <v>8.6535700000000002</v>
      </c>
      <c r="AJ2797">
        <v>6.1386799999999999</v>
      </c>
      <c r="AK2797">
        <v>4.3547599999999997</v>
      </c>
      <c r="AL2797">
        <v>3.0893199999999998</v>
      </c>
      <c r="AM2797">
        <v>2.1916500000000001</v>
      </c>
      <c r="AN2797">
        <v>1.55484</v>
      </c>
      <c r="AO2797">
        <v>3.7968299999999999</v>
      </c>
    </row>
    <row r="2798" spans="1:41" x14ac:dyDescent="0.3">
      <c r="A2798">
        <v>1</v>
      </c>
      <c r="B2798">
        <v>4</v>
      </c>
      <c r="C2798">
        <v>1</v>
      </c>
      <c r="D2798" t="s">
        <v>1260</v>
      </c>
      <c r="E2798" t="s">
        <v>1260</v>
      </c>
      <c r="F2798">
        <v>1</v>
      </c>
      <c r="G2798">
        <v>1985</v>
      </c>
      <c r="H2798">
        <v>1</v>
      </c>
      <c r="I2798" t="s">
        <v>1260</v>
      </c>
      <c r="J2798" t="s">
        <v>574</v>
      </c>
      <c r="K2798">
        <v>0</v>
      </c>
      <c r="L2798">
        <v>0.62977099999999997</v>
      </c>
      <c r="M2798">
        <v>36.796999999999997</v>
      </c>
      <c r="N2798">
        <v>37.327800000000003</v>
      </c>
      <c r="O2798">
        <v>41.320799999999998</v>
      </c>
      <c r="P2798">
        <v>22.501799999999999</v>
      </c>
      <c r="Q2798">
        <v>28.665700000000001</v>
      </c>
      <c r="R2798">
        <v>30.8444</v>
      </c>
      <c r="S2798">
        <v>49.322800000000001</v>
      </c>
      <c r="T2798">
        <v>126.477</v>
      </c>
      <c r="U2798">
        <v>49.695099999999996</v>
      </c>
      <c r="V2798">
        <v>31.628</v>
      </c>
      <c r="W2798">
        <v>23.404299999999999</v>
      </c>
      <c r="X2798">
        <v>17.8855</v>
      </c>
      <c r="Y2798">
        <v>13.0669</v>
      </c>
      <c r="Z2798">
        <v>9.0820699999999999</v>
      </c>
      <c r="AA2798">
        <v>6.2009299999999996</v>
      </c>
      <c r="AB2798">
        <v>4.2422399999999998</v>
      </c>
      <c r="AC2798">
        <v>2.9245100000000002</v>
      </c>
      <c r="AD2798">
        <v>2.0312600000000001</v>
      </c>
      <c r="AE2798">
        <v>1.4193800000000001</v>
      </c>
      <c r="AF2798">
        <v>0.99624500000000005</v>
      </c>
      <c r="AG2798">
        <v>0.70144200000000001</v>
      </c>
      <c r="AH2798">
        <v>0.49501600000000001</v>
      </c>
      <c r="AI2798">
        <v>0.34988200000000003</v>
      </c>
      <c r="AJ2798">
        <v>0.24760099999999999</v>
      </c>
      <c r="AK2798">
        <v>0.175345</v>
      </c>
      <c r="AL2798">
        <v>0.12424200000000001</v>
      </c>
      <c r="AM2798">
        <v>8.8066599999999995E-2</v>
      </c>
      <c r="AN2798">
        <v>6.2440000000000002E-2</v>
      </c>
      <c r="AO2798">
        <v>0.15279699999999999</v>
      </c>
    </row>
    <row r="2799" spans="1:41" x14ac:dyDescent="0.3">
      <c r="A2799">
        <v>1</v>
      </c>
      <c r="B2799">
        <v>4</v>
      </c>
      <c r="C2799">
        <v>1</v>
      </c>
      <c r="D2799" t="s">
        <v>1260</v>
      </c>
      <c r="E2799" t="s">
        <v>1260</v>
      </c>
      <c r="F2799">
        <v>1</v>
      </c>
      <c r="G2799">
        <v>1986</v>
      </c>
      <c r="H2799">
        <v>1</v>
      </c>
      <c r="I2799" t="s">
        <v>1260</v>
      </c>
      <c r="J2799" t="s">
        <v>574</v>
      </c>
      <c r="K2799">
        <v>0</v>
      </c>
      <c r="L2799">
        <v>0.51855700000000005</v>
      </c>
      <c r="M2799">
        <v>2.7182499999999998</v>
      </c>
      <c r="N2799">
        <v>105.89</v>
      </c>
      <c r="O2799">
        <v>84.711100000000002</v>
      </c>
      <c r="P2799">
        <v>76.911100000000005</v>
      </c>
      <c r="Q2799">
        <v>35.578400000000002</v>
      </c>
      <c r="R2799">
        <v>39.806800000000003</v>
      </c>
      <c r="S2799">
        <v>38.793900000000001</v>
      </c>
      <c r="T2799">
        <v>57.751600000000003</v>
      </c>
      <c r="U2799">
        <v>141.29</v>
      </c>
      <c r="V2799">
        <v>54.048000000000002</v>
      </c>
      <c r="W2799">
        <v>33.951099999999997</v>
      </c>
      <c r="X2799">
        <v>24.9831</v>
      </c>
      <c r="Y2799">
        <v>19.051100000000002</v>
      </c>
      <c r="Z2799">
        <v>13.9085</v>
      </c>
      <c r="AA2799">
        <v>9.66526</v>
      </c>
      <c r="AB2799">
        <v>6.5992499999999996</v>
      </c>
      <c r="AC2799">
        <v>4.5151300000000001</v>
      </c>
      <c r="AD2799">
        <v>3.11294</v>
      </c>
      <c r="AE2799">
        <v>2.16235</v>
      </c>
      <c r="AF2799">
        <v>1.51111</v>
      </c>
      <c r="AG2799">
        <v>1.0607200000000001</v>
      </c>
      <c r="AH2799">
        <v>0.74688600000000005</v>
      </c>
      <c r="AI2799">
        <v>0.52711699999999995</v>
      </c>
      <c r="AJ2799">
        <v>0.37259100000000001</v>
      </c>
      <c r="AK2799">
        <v>0.26368200000000003</v>
      </c>
      <c r="AL2799">
        <v>0.18674099999999999</v>
      </c>
      <c r="AM2799">
        <v>0.13232099999999999</v>
      </c>
      <c r="AN2799">
        <v>9.3796400000000002E-2</v>
      </c>
      <c r="AO2799">
        <v>0.22925699999999999</v>
      </c>
    </row>
    <row r="2800" spans="1:41" x14ac:dyDescent="0.3">
      <c r="A2800">
        <v>1</v>
      </c>
      <c r="B2800">
        <v>4</v>
      </c>
      <c r="C2800">
        <v>1</v>
      </c>
      <c r="D2800" t="s">
        <v>1260</v>
      </c>
      <c r="E2800" t="s">
        <v>1260</v>
      </c>
      <c r="F2800">
        <v>1</v>
      </c>
      <c r="G2800">
        <v>1987</v>
      </c>
      <c r="H2800">
        <v>1</v>
      </c>
      <c r="I2800" t="s">
        <v>1260</v>
      </c>
      <c r="J2800" t="s">
        <v>574</v>
      </c>
      <c r="K2800">
        <v>0</v>
      </c>
      <c r="L2800">
        <v>2.5816400000000002</v>
      </c>
      <c r="M2800">
        <v>2.5428899999999999</v>
      </c>
      <c r="N2800">
        <v>8.8685799999999997</v>
      </c>
      <c r="O2800">
        <v>271.49400000000003</v>
      </c>
      <c r="P2800">
        <v>177.297</v>
      </c>
      <c r="Q2800">
        <v>136.02099999999999</v>
      </c>
      <c r="R2800">
        <v>54.985999999999997</v>
      </c>
      <c r="S2800">
        <v>55.493200000000002</v>
      </c>
      <c r="T2800">
        <v>50.203299999999999</v>
      </c>
      <c r="U2800">
        <v>71.184299999999993</v>
      </c>
      <c r="V2800">
        <v>169.40799999999999</v>
      </c>
      <c r="W2800">
        <v>63.939500000000002</v>
      </c>
      <c r="X2800">
        <v>39.936199999999999</v>
      </c>
      <c r="Y2800">
        <v>29.324200000000001</v>
      </c>
      <c r="Z2800">
        <v>22.346</v>
      </c>
      <c r="AA2800">
        <v>16.311800000000002</v>
      </c>
      <c r="AB2800">
        <v>11.336</v>
      </c>
      <c r="AC2800">
        <v>7.7409699999999999</v>
      </c>
      <c r="AD2800">
        <v>5.2969900000000001</v>
      </c>
      <c r="AE2800">
        <v>3.65245</v>
      </c>
      <c r="AF2800">
        <v>2.5373999999999999</v>
      </c>
      <c r="AG2800">
        <v>1.77338</v>
      </c>
      <c r="AH2800">
        <v>1.24492</v>
      </c>
      <c r="AI2800">
        <v>0.87665499999999996</v>
      </c>
      <c r="AJ2800">
        <v>0.61874099999999999</v>
      </c>
      <c r="AK2800">
        <v>0.43737799999999999</v>
      </c>
      <c r="AL2800">
        <v>0.30954700000000002</v>
      </c>
      <c r="AM2800">
        <v>0.21923200000000001</v>
      </c>
      <c r="AN2800">
        <v>0.15534999999999999</v>
      </c>
      <c r="AO2800">
        <v>0.37930999999999998</v>
      </c>
    </row>
    <row r="2801" spans="1:41" x14ac:dyDescent="0.3">
      <c r="A2801">
        <v>1</v>
      </c>
      <c r="B2801">
        <v>4</v>
      </c>
      <c r="C2801">
        <v>1</v>
      </c>
      <c r="D2801" t="s">
        <v>1260</v>
      </c>
      <c r="E2801" t="s">
        <v>1260</v>
      </c>
      <c r="F2801">
        <v>1</v>
      </c>
      <c r="G2801">
        <v>1988</v>
      </c>
      <c r="H2801">
        <v>1</v>
      </c>
      <c r="I2801" t="s">
        <v>1260</v>
      </c>
      <c r="J2801" t="s">
        <v>574</v>
      </c>
      <c r="K2801">
        <v>0</v>
      </c>
      <c r="L2801">
        <v>12.834</v>
      </c>
      <c r="M2801">
        <v>4.3721800000000002</v>
      </c>
      <c r="N2801">
        <v>2.8661799999999999</v>
      </c>
      <c r="O2801">
        <v>7.8556699999999999</v>
      </c>
      <c r="P2801">
        <v>196.22200000000001</v>
      </c>
      <c r="Q2801">
        <v>108.19</v>
      </c>
      <c r="R2801">
        <v>72.450500000000005</v>
      </c>
      <c r="S2801">
        <v>26.3827</v>
      </c>
      <c r="T2801">
        <v>24.685300000000002</v>
      </c>
      <c r="U2801">
        <v>21.250499999999999</v>
      </c>
      <c r="V2801">
        <v>29.294799999999999</v>
      </c>
      <c r="W2801">
        <v>68.772400000000005</v>
      </c>
      <c r="X2801">
        <v>25.808199999999999</v>
      </c>
      <c r="Y2801">
        <v>16.085699999999999</v>
      </c>
      <c r="Z2801">
        <v>11.803900000000001</v>
      </c>
      <c r="AA2801">
        <v>8.9943600000000004</v>
      </c>
      <c r="AB2801">
        <v>6.5663600000000004</v>
      </c>
      <c r="AC2801">
        <v>4.5641699999999998</v>
      </c>
      <c r="AD2801">
        <v>3.11727</v>
      </c>
      <c r="AE2801">
        <v>2.1334399999999998</v>
      </c>
      <c r="AF2801">
        <v>1.4713000000000001</v>
      </c>
      <c r="AG2801">
        <v>1.0222599999999999</v>
      </c>
      <c r="AH2801">
        <v>0.71453100000000003</v>
      </c>
      <c r="AI2801">
        <v>0.50165099999999996</v>
      </c>
      <c r="AJ2801">
        <v>0.35328399999999999</v>
      </c>
      <c r="AK2801">
        <v>0.249365</v>
      </c>
      <c r="AL2801">
        <v>0.176283</v>
      </c>
      <c r="AM2801">
        <v>0.124768</v>
      </c>
      <c r="AN2801">
        <v>8.8369799999999998E-2</v>
      </c>
      <c r="AO2801">
        <v>0.21553900000000001</v>
      </c>
    </row>
    <row r="2802" spans="1:41" x14ac:dyDescent="0.3">
      <c r="A2802">
        <v>1</v>
      </c>
      <c r="B2802">
        <v>4</v>
      </c>
      <c r="C2802">
        <v>1</v>
      </c>
      <c r="D2802" t="s">
        <v>1260</v>
      </c>
      <c r="E2802" t="s">
        <v>1260</v>
      </c>
      <c r="F2802">
        <v>1</v>
      </c>
      <c r="G2802">
        <v>1989</v>
      </c>
      <c r="H2802">
        <v>1</v>
      </c>
      <c r="I2802" t="s">
        <v>1260</v>
      </c>
      <c r="J2802" t="s">
        <v>574</v>
      </c>
      <c r="K2802">
        <v>0</v>
      </c>
      <c r="L2802">
        <v>9.72471</v>
      </c>
      <c r="M2802">
        <v>34.853400000000001</v>
      </c>
      <c r="N2802">
        <v>7.9069799999999999</v>
      </c>
      <c r="O2802">
        <v>4.0777999999999999</v>
      </c>
      <c r="P2802">
        <v>9.1358499999999996</v>
      </c>
      <c r="Q2802">
        <v>193.185</v>
      </c>
      <c r="R2802">
        <v>93.278199999999998</v>
      </c>
      <c r="S2802">
        <v>56.451000000000001</v>
      </c>
      <c r="T2802">
        <v>19.109100000000002</v>
      </c>
      <c r="U2802">
        <v>17.045500000000001</v>
      </c>
      <c r="V2802">
        <v>14.282400000000001</v>
      </c>
      <c r="W2802">
        <v>19.4343</v>
      </c>
      <c r="X2802">
        <v>45.378999999999998</v>
      </c>
      <c r="Y2802">
        <v>16.997199999999999</v>
      </c>
      <c r="Z2802">
        <v>10.589</v>
      </c>
      <c r="AA2802">
        <v>7.7707800000000002</v>
      </c>
      <c r="AB2802">
        <v>5.9224899999999998</v>
      </c>
      <c r="AC2802">
        <v>4.32484</v>
      </c>
      <c r="AD2802">
        <v>3.0068700000000002</v>
      </c>
      <c r="AE2802">
        <v>2.0541100000000001</v>
      </c>
      <c r="AF2802">
        <v>1.4060999999999999</v>
      </c>
      <c r="AG2802">
        <v>0.969858</v>
      </c>
      <c r="AH2802">
        <v>0.67395499999999997</v>
      </c>
      <c r="AI2802">
        <v>0.47113699999999997</v>
      </c>
      <c r="AJ2802">
        <v>0.33080700000000002</v>
      </c>
      <c r="AK2802">
        <v>0.232989</v>
      </c>
      <c r="AL2802">
        <v>0.164468</v>
      </c>
      <c r="AM2802">
        <v>0.116275</v>
      </c>
      <c r="AN2802">
        <v>8.2302E-2</v>
      </c>
      <c r="AO2802">
        <v>0.20050000000000001</v>
      </c>
    </row>
    <row r="2803" spans="1:41" x14ac:dyDescent="0.3">
      <c r="A2803">
        <v>1</v>
      </c>
      <c r="B2803">
        <v>4</v>
      </c>
      <c r="C2803">
        <v>1</v>
      </c>
      <c r="D2803" t="s">
        <v>1260</v>
      </c>
      <c r="E2803" t="s">
        <v>1260</v>
      </c>
      <c r="F2803">
        <v>1</v>
      </c>
      <c r="G2803">
        <v>1990</v>
      </c>
      <c r="H2803">
        <v>1</v>
      </c>
      <c r="I2803" t="s">
        <v>1260</v>
      </c>
      <c r="J2803" t="s">
        <v>574</v>
      </c>
      <c r="K2803">
        <v>0</v>
      </c>
      <c r="L2803">
        <v>58.604999999999997</v>
      </c>
      <c r="M2803">
        <v>28.5075</v>
      </c>
      <c r="N2803">
        <v>68.028700000000001</v>
      </c>
      <c r="O2803">
        <v>12.1373</v>
      </c>
      <c r="P2803">
        <v>5.1139799999999997</v>
      </c>
      <c r="Q2803">
        <v>9.69435</v>
      </c>
      <c r="R2803">
        <v>179.46899999999999</v>
      </c>
      <c r="S2803">
        <v>78.307900000000004</v>
      </c>
      <c r="T2803">
        <v>44.056699999999999</v>
      </c>
      <c r="U2803">
        <v>14.219200000000001</v>
      </c>
      <c r="V2803">
        <v>12.3467</v>
      </c>
      <c r="W2803">
        <v>10.2126</v>
      </c>
      <c r="X2803">
        <v>13.8232</v>
      </c>
      <c r="Y2803">
        <v>32.219299999999997</v>
      </c>
      <c r="Z2803">
        <v>12.0634</v>
      </c>
      <c r="AA2803">
        <v>7.5162300000000002</v>
      </c>
      <c r="AB2803">
        <v>5.5173500000000004</v>
      </c>
      <c r="AC2803">
        <v>4.20634</v>
      </c>
      <c r="AD2803">
        <v>3.07254</v>
      </c>
      <c r="AE2803">
        <v>2.1367600000000002</v>
      </c>
      <c r="AF2803">
        <v>1.46004</v>
      </c>
      <c r="AG2803">
        <v>0.99963199999999997</v>
      </c>
      <c r="AH2803">
        <v>0.68961300000000003</v>
      </c>
      <c r="AI2803">
        <v>0.47928199999999999</v>
      </c>
      <c r="AJ2803">
        <v>0.33509</v>
      </c>
      <c r="AK2803">
        <v>0.23530699999999999</v>
      </c>
      <c r="AL2803">
        <v>0.165743</v>
      </c>
      <c r="AM2803">
        <v>0.117008</v>
      </c>
      <c r="AN2803">
        <v>8.2728899999999994E-2</v>
      </c>
      <c r="AO2803">
        <v>0.20124500000000001</v>
      </c>
    </row>
    <row r="2804" spans="1:41" x14ac:dyDescent="0.3">
      <c r="A2804">
        <v>1</v>
      </c>
      <c r="B2804">
        <v>4</v>
      </c>
      <c r="C2804">
        <v>1</v>
      </c>
      <c r="D2804" t="s">
        <v>1260</v>
      </c>
      <c r="E2804" t="s">
        <v>1260</v>
      </c>
      <c r="F2804">
        <v>1</v>
      </c>
      <c r="G2804">
        <v>1991</v>
      </c>
      <c r="H2804">
        <v>1</v>
      </c>
      <c r="I2804" t="s">
        <v>1260</v>
      </c>
      <c r="J2804" t="s">
        <v>574</v>
      </c>
      <c r="K2804">
        <v>0</v>
      </c>
      <c r="L2804">
        <v>6.0277099999999999</v>
      </c>
      <c r="M2804">
        <v>215.893</v>
      </c>
      <c r="N2804">
        <v>69.8536</v>
      </c>
      <c r="O2804">
        <v>130.84100000000001</v>
      </c>
      <c r="P2804">
        <v>19.023700000000002</v>
      </c>
      <c r="Q2804">
        <v>6.7672999999999996</v>
      </c>
      <c r="R2804">
        <v>11.212400000000001</v>
      </c>
      <c r="S2804">
        <v>187.36099999999999</v>
      </c>
      <c r="T2804">
        <v>75.949200000000005</v>
      </c>
      <c r="U2804">
        <v>40.728700000000003</v>
      </c>
      <c r="V2804">
        <v>12.795199999999999</v>
      </c>
      <c r="W2804">
        <v>10.968500000000001</v>
      </c>
      <c r="X2804">
        <v>9.02576</v>
      </c>
      <c r="Y2804">
        <v>12.196300000000001</v>
      </c>
      <c r="Z2804">
        <v>28.419</v>
      </c>
      <c r="AA2804">
        <v>10.642799999999999</v>
      </c>
      <c r="AB2804">
        <v>6.6335100000000002</v>
      </c>
      <c r="AC2804">
        <v>4.8712299999999997</v>
      </c>
      <c r="AD2804">
        <v>3.7150500000000002</v>
      </c>
      <c r="AE2804">
        <v>2.7145199999999998</v>
      </c>
      <c r="AF2804">
        <v>1.88829</v>
      </c>
      <c r="AG2804">
        <v>1.2905599999999999</v>
      </c>
      <c r="AH2804">
        <v>0.88377399999999995</v>
      </c>
      <c r="AI2804">
        <v>0.609792</v>
      </c>
      <c r="AJ2804">
        <v>0.42386800000000002</v>
      </c>
      <c r="AK2804">
        <v>0.29638399999999998</v>
      </c>
      <c r="AL2804">
        <v>0.208149</v>
      </c>
      <c r="AM2804">
        <v>0.14662900000000001</v>
      </c>
      <c r="AN2804">
        <v>0.103524</v>
      </c>
      <c r="AO2804">
        <v>0.25129899999999999</v>
      </c>
    </row>
    <row r="2805" spans="1:41" x14ac:dyDescent="0.3">
      <c r="A2805">
        <v>1</v>
      </c>
      <c r="B2805">
        <v>4</v>
      </c>
      <c r="C2805">
        <v>1</v>
      </c>
      <c r="D2805" t="s">
        <v>1260</v>
      </c>
      <c r="E2805" t="s">
        <v>1260</v>
      </c>
      <c r="F2805">
        <v>1</v>
      </c>
      <c r="G2805">
        <v>1992</v>
      </c>
      <c r="H2805">
        <v>1</v>
      </c>
      <c r="I2805" t="s">
        <v>1260</v>
      </c>
      <c r="J2805" t="s">
        <v>574</v>
      </c>
      <c r="K2805">
        <v>0</v>
      </c>
      <c r="L2805">
        <v>13.3978</v>
      </c>
      <c r="M2805">
        <v>19.141500000000001</v>
      </c>
      <c r="N2805">
        <v>455.86399999999998</v>
      </c>
      <c r="O2805">
        <v>115.699</v>
      </c>
      <c r="P2805">
        <v>176.32300000000001</v>
      </c>
      <c r="Q2805">
        <v>21.583400000000001</v>
      </c>
      <c r="R2805">
        <v>6.6912099999999999</v>
      </c>
      <c r="S2805">
        <v>9.98367</v>
      </c>
      <c r="T2805">
        <v>154.72800000000001</v>
      </c>
      <c r="U2805">
        <v>59.720199999999998</v>
      </c>
      <c r="V2805">
        <v>31.154900000000001</v>
      </c>
      <c r="W2805">
        <v>9.6598000000000006</v>
      </c>
      <c r="X2805">
        <v>8.2367699999999999</v>
      </c>
      <c r="Y2805">
        <v>6.7660200000000001</v>
      </c>
      <c r="Z2805">
        <v>9.13978</v>
      </c>
      <c r="AA2805">
        <v>21.300999999999998</v>
      </c>
      <c r="AB2805">
        <v>7.9798999999999998</v>
      </c>
      <c r="AC2805">
        <v>4.9755900000000004</v>
      </c>
      <c r="AD2805">
        <v>3.6550099999999999</v>
      </c>
      <c r="AE2805">
        <v>2.7883399999999998</v>
      </c>
      <c r="AF2805">
        <v>2.0379299999999998</v>
      </c>
      <c r="AG2805">
        <v>1.4179600000000001</v>
      </c>
      <c r="AH2805">
        <v>0.96929900000000002</v>
      </c>
      <c r="AI2805">
        <v>0.66388599999999998</v>
      </c>
      <c r="AJ2805">
        <v>0.45813799999999999</v>
      </c>
      <c r="AK2805">
        <v>0.318492</v>
      </c>
      <c r="AL2805">
        <v>0.22272500000000001</v>
      </c>
      <c r="AM2805">
        <v>0.15643399999999999</v>
      </c>
      <c r="AN2805">
        <v>0.110208</v>
      </c>
      <c r="AO2805">
        <v>0.26674100000000001</v>
      </c>
    </row>
    <row r="2806" spans="1:41" x14ac:dyDescent="0.3">
      <c r="A2806">
        <v>1</v>
      </c>
      <c r="B2806">
        <v>4</v>
      </c>
      <c r="C2806">
        <v>1</v>
      </c>
      <c r="D2806" t="s">
        <v>1260</v>
      </c>
      <c r="E2806" t="s">
        <v>1260</v>
      </c>
      <c r="F2806">
        <v>1</v>
      </c>
      <c r="G2806">
        <v>1993</v>
      </c>
      <c r="H2806">
        <v>1</v>
      </c>
      <c r="I2806" t="s">
        <v>1260</v>
      </c>
      <c r="J2806" t="s">
        <v>574</v>
      </c>
      <c r="K2806">
        <v>0</v>
      </c>
      <c r="L2806">
        <v>18.755299999999998</v>
      </c>
      <c r="M2806">
        <v>33.819800000000001</v>
      </c>
      <c r="N2806">
        <v>32.134700000000002</v>
      </c>
      <c r="O2806">
        <v>600.56700000000001</v>
      </c>
      <c r="P2806">
        <v>124.11</v>
      </c>
      <c r="Q2806">
        <v>159.387</v>
      </c>
      <c r="R2806">
        <v>17.009599999999999</v>
      </c>
      <c r="S2806">
        <v>4.7475800000000001</v>
      </c>
      <c r="T2806">
        <v>6.5665699999999996</v>
      </c>
      <c r="U2806">
        <v>96.850899999999996</v>
      </c>
      <c r="V2806">
        <v>36.349600000000002</v>
      </c>
      <c r="W2806">
        <v>18.709199999999999</v>
      </c>
      <c r="X2806">
        <v>5.7686200000000003</v>
      </c>
      <c r="Y2806">
        <v>4.9091199999999997</v>
      </c>
      <c r="Z2806">
        <v>4.0304900000000004</v>
      </c>
      <c r="AA2806">
        <v>5.4447099999999997</v>
      </c>
      <c r="AB2806">
        <v>12.692</v>
      </c>
      <c r="AC2806">
        <v>4.7559500000000003</v>
      </c>
      <c r="AD2806">
        <v>2.9661300000000002</v>
      </c>
      <c r="AE2806">
        <v>2.17936</v>
      </c>
      <c r="AF2806">
        <v>1.66292</v>
      </c>
      <c r="AG2806">
        <v>1.2155899999999999</v>
      </c>
      <c r="AH2806">
        <v>0.84590900000000002</v>
      </c>
      <c r="AI2806">
        <v>0.57832399999999995</v>
      </c>
      <c r="AJ2806">
        <v>0.396144</v>
      </c>
      <c r="AK2806">
        <v>0.273397</v>
      </c>
      <c r="AL2806">
        <v>0.190078</v>
      </c>
      <c r="AM2806">
        <v>0.132933</v>
      </c>
      <c r="AN2806">
        <v>9.3373300000000006E-2</v>
      </c>
      <c r="AO2806">
        <v>0.22502900000000001</v>
      </c>
    </row>
    <row r="2807" spans="1:41" x14ac:dyDescent="0.3">
      <c r="A2807">
        <v>1</v>
      </c>
      <c r="B2807">
        <v>4</v>
      </c>
      <c r="C2807">
        <v>1</v>
      </c>
      <c r="D2807" t="s">
        <v>1260</v>
      </c>
      <c r="E2807" t="s">
        <v>1260</v>
      </c>
      <c r="F2807">
        <v>1</v>
      </c>
      <c r="G2807">
        <v>1994</v>
      </c>
      <c r="H2807">
        <v>1</v>
      </c>
      <c r="I2807" t="s">
        <v>1260</v>
      </c>
      <c r="J2807" t="s">
        <v>574</v>
      </c>
      <c r="K2807">
        <v>0</v>
      </c>
      <c r="L2807">
        <v>5.5118600000000004</v>
      </c>
      <c r="M2807">
        <v>33.582700000000003</v>
      </c>
      <c r="N2807">
        <v>40.295699999999997</v>
      </c>
      <c r="O2807">
        <v>30.062799999999999</v>
      </c>
      <c r="P2807">
        <v>457.892</v>
      </c>
      <c r="Q2807">
        <v>79.882900000000006</v>
      </c>
      <c r="R2807">
        <v>89.664100000000005</v>
      </c>
      <c r="S2807">
        <v>8.6362100000000002</v>
      </c>
      <c r="T2807">
        <v>2.2387600000000001</v>
      </c>
      <c r="U2807">
        <v>2.9505699999999999</v>
      </c>
      <c r="V2807">
        <v>42.350099999999998</v>
      </c>
      <c r="W2807">
        <v>15.6896</v>
      </c>
      <c r="X2807">
        <v>8.0331899999999994</v>
      </c>
      <c r="Y2807">
        <v>2.47262</v>
      </c>
      <c r="Z2807">
        <v>2.1035599999999999</v>
      </c>
      <c r="AA2807">
        <v>1.7274099999999999</v>
      </c>
      <c r="AB2807">
        <v>2.33433</v>
      </c>
      <c r="AC2807">
        <v>5.4435099999999998</v>
      </c>
      <c r="AD2807">
        <v>2.0404900000000001</v>
      </c>
      <c r="AE2807">
        <v>1.2729699999999999</v>
      </c>
      <c r="AF2807">
        <v>0.935562</v>
      </c>
      <c r="AG2807">
        <v>0.71402500000000002</v>
      </c>
      <c r="AH2807">
        <v>0.52205199999999996</v>
      </c>
      <c r="AI2807">
        <v>0.36334899999999998</v>
      </c>
      <c r="AJ2807">
        <v>0.248447</v>
      </c>
      <c r="AK2807">
        <v>0.17020399999999999</v>
      </c>
      <c r="AL2807">
        <v>0.117478</v>
      </c>
      <c r="AM2807">
        <v>8.1683599999999995E-2</v>
      </c>
      <c r="AN2807">
        <v>5.7131500000000002E-2</v>
      </c>
      <c r="AO2807">
        <v>0.13686899999999999</v>
      </c>
    </row>
    <row r="2808" spans="1:41" x14ac:dyDescent="0.3">
      <c r="A2808">
        <v>1</v>
      </c>
      <c r="B2808">
        <v>4</v>
      </c>
      <c r="C2808">
        <v>1</v>
      </c>
      <c r="D2808" t="s">
        <v>1260</v>
      </c>
      <c r="E2808" t="s">
        <v>1260</v>
      </c>
      <c r="F2808">
        <v>1</v>
      </c>
      <c r="G2808">
        <v>1995</v>
      </c>
      <c r="H2808">
        <v>1</v>
      </c>
      <c r="I2808" t="s">
        <v>1260</v>
      </c>
      <c r="J2808" t="s">
        <v>574</v>
      </c>
      <c r="K2808">
        <v>0</v>
      </c>
      <c r="L2808">
        <v>19.422799999999999</v>
      </c>
      <c r="M2808">
        <v>18.041599999999999</v>
      </c>
      <c r="N2808">
        <v>73.128500000000003</v>
      </c>
      <c r="O2808">
        <v>68.852999999999994</v>
      </c>
      <c r="P2808">
        <v>41.824399999999997</v>
      </c>
      <c r="Q2808">
        <v>537.5</v>
      </c>
      <c r="R2808">
        <v>82.015299999999996</v>
      </c>
      <c r="S2808">
        <v>83.213700000000003</v>
      </c>
      <c r="T2808">
        <v>7.4561400000000004</v>
      </c>
      <c r="U2808">
        <v>1.8442099999999999</v>
      </c>
      <c r="V2808">
        <v>2.3676200000000001</v>
      </c>
      <c r="W2808">
        <v>33.567100000000003</v>
      </c>
      <c r="X2808">
        <v>12.3767</v>
      </c>
      <c r="Y2808">
        <v>6.3284399999999996</v>
      </c>
      <c r="Z2808">
        <v>1.9479</v>
      </c>
      <c r="AA2808">
        <v>1.6579200000000001</v>
      </c>
      <c r="AB2808">
        <v>1.3622300000000001</v>
      </c>
      <c r="AC2808">
        <v>1.84188</v>
      </c>
      <c r="AD2808">
        <v>4.2972900000000003</v>
      </c>
      <c r="AE2808">
        <v>1.61154</v>
      </c>
      <c r="AF2808">
        <v>1.0057499999999999</v>
      </c>
      <c r="AG2808">
        <v>0.73941000000000001</v>
      </c>
      <c r="AH2808">
        <v>0.56447800000000004</v>
      </c>
      <c r="AI2808">
        <v>0.41281099999999998</v>
      </c>
      <c r="AJ2808">
        <v>0.28737600000000002</v>
      </c>
      <c r="AK2808">
        <v>0.19653300000000001</v>
      </c>
      <c r="AL2808">
        <v>0.134659</v>
      </c>
      <c r="AM2808">
        <v>9.2957100000000001E-2</v>
      </c>
      <c r="AN2808">
        <v>6.46423E-2</v>
      </c>
      <c r="AO2808">
        <v>0.15357000000000001</v>
      </c>
    </row>
    <row r="2809" spans="1:41" x14ac:dyDescent="0.3">
      <c r="A2809">
        <v>1</v>
      </c>
      <c r="B2809">
        <v>4</v>
      </c>
      <c r="C2809">
        <v>1</v>
      </c>
      <c r="D2809" t="s">
        <v>1260</v>
      </c>
      <c r="E2809" t="s">
        <v>1260</v>
      </c>
      <c r="F2809">
        <v>1</v>
      </c>
      <c r="G2809">
        <v>1996</v>
      </c>
      <c r="H2809">
        <v>1</v>
      </c>
      <c r="I2809" t="s">
        <v>1260</v>
      </c>
      <c r="J2809" t="s">
        <v>574</v>
      </c>
      <c r="K2809">
        <v>0</v>
      </c>
      <c r="L2809">
        <v>67.369200000000006</v>
      </c>
      <c r="M2809">
        <v>119.444</v>
      </c>
      <c r="N2809">
        <v>73.644199999999998</v>
      </c>
      <c r="O2809">
        <v>233.37700000000001</v>
      </c>
      <c r="P2809">
        <v>177.952</v>
      </c>
      <c r="Q2809">
        <v>90.599299999999999</v>
      </c>
      <c r="R2809">
        <v>1011.84</v>
      </c>
      <c r="S2809">
        <v>138.858</v>
      </c>
      <c r="T2809">
        <v>130.61600000000001</v>
      </c>
      <c r="U2809">
        <v>11.144299999999999</v>
      </c>
      <c r="V2809">
        <v>2.68221</v>
      </c>
      <c r="W2809">
        <v>3.3995799999999998</v>
      </c>
      <c r="X2809">
        <v>47.956899999999997</v>
      </c>
      <c r="Y2809">
        <v>17.656400000000001</v>
      </c>
      <c r="Z2809">
        <v>9.0273500000000002</v>
      </c>
      <c r="AA2809">
        <v>2.7797499999999999</v>
      </c>
      <c r="AB2809">
        <v>2.3671799999999998</v>
      </c>
      <c r="AC2809">
        <v>1.9460200000000001</v>
      </c>
      <c r="AD2809">
        <v>2.6324700000000001</v>
      </c>
      <c r="AE2809">
        <v>6.14438</v>
      </c>
      <c r="AF2809">
        <v>2.30505</v>
      </c>
      <c r="AG2809">
        <v>1.4390099999999999</v>
      </c>
      <c r="AH2809">
        <v>1.0582199999999999</v>
      </c>
      <c r="AI2809">
        <v>0.80804500000000001</v>
      </c>
      <c r="AJ2809">
        <v>0.59104900000000005</v>
      </c>
      <c r="AK2809">
        <v>0.411524</v>
      </c>
      <c r="AL2809">
        <v>0.28147699999999998</v>
      </c>
      <c r="AM2809">
        <v>0.192885</v>
      </c>
      <c r="AN2809">
        <v>0.13316700000000001</v>
      </c>
      <c r="AO2809">
        <v>0.31268699999999999</v>
      </c>
    </row>
    <row r="2810" spans="1:41" x14ac:dyDescent="0.3">
      <c r="A2810">
        <v>1</v>
      </c>
      <c r="B2810">
        <v>4</v>
      </c>
      <c r="C2810">
        <v>1</v>
      </c>
      <c r="D2810" t="s">
        <v>1260</v>
      </c>
      <c r="E2810" t="s">
        <v>1260</v>
      </c>
      <c r="F2810">
        <v>1</v>
      </c>
      <c r="G2810">
        <v>1997</v>
      </c>
      <c r="H2810">
        <v>1</v>
      </c>
      <c r="I2810" t="s">
        <v>1260</v>
      </c>
      <c r="J2810" t="s">
        <v>574</v>
      </c>
      <c r="K2810">
        <v>0</v>
      </c>
      <c r="L2810">
        <v>3.2966299999999999</v>
      </c>
      <c r="M2810">
        <v>162.65299999999999</v>
      </c>
      <c r="N2810">
        <v>191.26300000000001</v>
      </c>
      <c r="O2810">
        <v>92.052300000000002</v>
      </c>
      <c r="P2810">
        <v>235.69499999999999</v>
      </c>
      <c r="Q2810">
        <v>150.11000000000001</v>
      </c>
      <c r="R2810">
        <v>66.0959</v>
      </c>
      <c r="S2810">
        <v>660.63900000000001</v>
      </c>
      <c r="T2810">
        <v>83.725099999999998</v>
      </c>
      <c r="U2810">
        <v>74.796400000000006</v>
      </c>
      <c r="V2810">
        <v>6.2004099999999998</v>
      </c>
      <c r="W2810">
        <v>1.4721500000000001</v>
      </c>
      <c r="X2810">
        <v>1.8558399999999999</v>
      </c>
      <c r="Y2810">
        <v>26.135899999999999</v>
      </c>
      <c r="Z2810">
        <v>9.6206200000000006</v>
      </c>
      <c r="AA2810">
        <v>4.9204100000000004</v>
      </c>
      <c r="AB2810">
        <v>1.51583</v>
      </c>
      <c r="AC2810">
        <v>1.2914600000000001</v>
      </c>
      <c r="AD2810">
        <v>1.0621499999999999</v>
      </c>
      <c r="AE2810">
        <v>1.43737</v>
      </c>
      <c r="AF2810">
        <v>3.3560400000000001</v>
      </c>
      <c r="AG2810">
        <v>1.2593700000000001</v>
      </c>
      <c r="AH2810">
        <v>0.78640200000000005</v>
      </c>
      <c r="AI2810">
        <v>0.57842400000000005</v>
      </c>
      <c r="AJ2810">
        <v>0.44175900000000001</v>
      </c>
      <c r="AK2810">
        <v>0.32317699999999999</v>
      </c>
      <c r="AL2810">
        <v>0.225045</v>
      </c>
      <c r="AM2810">
        <v>0.153946</v>
      </c>
      <c r="AN2810">
        <v>0.105505</v>
      </c>
      <c r="AO2810">
        <v>0.24393500000000001</v>
      </c>
    </row>
    <row r="2811" spans="1:41" x14ac:dyDescent="0.3">
      <c r="A2811">
        <v>1</v>
      </c>
      <c r="B2811">
        <v>4</v>
      </c>
      <c r="C2811">
        <v>1</v>
      </c>
      <c r="D2811" t="s">
        <v>1260</v>
      </c>
      <c r="E2811" t="s">
        <v>1260</v>
      </c>
      <c r="F2811">
        <v>1</v>
      </c>
      <c r="G2811">
        <v>1998</v>
      </c>
      <c r="H2811">
        <v>1</v>
      </c>
      <c r="I2811" t="s">
        <v>1260</v>
      </c>
      <c r="J2811" t="s">
        <v>574</v>
      </c>
      <c r="K2811">
        <v>0</v>
      </c>
      <c r="L2811">
        <v>59.708599999999997</v>
      </c>
      <c r="M2811">
        <v>8.7327999999999992</v>
      </c>
      <c r="N2811">
        <v>285.98599999999999</v>
      </c>
      <c r="O2811">
        <v>262.83999999999997</v>
      </c>
      <c r="P2811">
        <v>102.343</v>
      </c>
      <c r="Q2811">
        <v>219.166</v>
      </c>
      <c r="R2811">
        <v>120.913</v>
      </c>
      <c r="S2811">
        <v>47.723999999999997</v>
      </c>
      <c r="T2811">
        <v>441.065</v>
      </c>
      <c r="U2811">
        <v>53.130299999999998</v>
      </c>
      <c r="V2811">
        <v>46.136099999999999</v>
      </c>
      <c r="W2811">
        <v>3.7736100000000001</v>
      </c>
      <c r="X2811">
        <v>0.89120500000000002</v>
      </c>
      <c r="Y2811">
        <v>1.1216299999999999</v>
      </c>
      <c r="Z2811">
        <v>15.792899999999999</v>
      </c>
      <c r="AA2811">
        <v>5.8151799999999998</v>
      </c>
      <c r="AB2811">
        <v>2.9755099999999999</v>
      </c>
      <c r="AC2811">
        <v>0.91709200000000002</v>
      </c>
      <c r="AD2811">
        <v>0.78168400000000005</v>
      </c>
      <c r="AE2811">
        <v>0.64313100000000001</v>
      </c>
      <c r="AF2811">
        <v>0.87061200000000005</v>
      </c>
      <c r="AG2811">
        <v>2.0333199999999998</v>
      </c>
      <c r="AH2811">
        <v>0.76319899999999996</v>
      </c>
      <c r="AI2811">
        <v>0.47666999999999998</v>
      </c>
      <c r="AJ2811">
        <v>0.35066900000000001</v>
      </c>
      <c r="AK2811">
        <v>0.26785599999999998</v>
      </c>
      <c r="AL2811">
        <v>0.19598099999999999</v>
      </c>
      <c r="AM2811">
        <v>0.136487</v>
      </c>
      <c r="AN2811">
        <v>9.3377000000000002E-2</v>
      </c>
      <c r="AO2811">
        <v>0.212006</v>
      </c>
    </row>
    <row r="2812" spans="1:41" x14ac:dyDescent="0.3">
      <c r="A2812">
        <v>1</v>
      </c>
      <c r="B2812">
        <v>4</v>
      </c>
      <c r="C2812">
        <v>1</v>
      </c>
      <c r="D2812" t="s">
        <v>1260</v>
      </c>
      <c r="E2812" t="s">
        <v>1260</v>
      </c>
      <c r="F2812">
        <v>1</v>
      </c>
      <c r="G2812">
        <v>1999</v>
      </c>
      <c r="H2812">
        <v>1</v>
      </c>
      <c r="I2812" t="s">
        <v>1260</v>
      </c>
      <c r="J2812" t="s">
        <v>574</v>
      </c>
      <c r="K2812">
        <v>0</v>
      </c>
      <c r="L2812">
        <v>20.450099999999999</v>
      </c>
      <c r="M2812">
        <v>176.58699999999999</v>
      </c>
      <c r="N2812">
        <v>17.14</v>
      </c>
      <c r="O2812">
        <v>438.63799999999998</v>
      </c>
      <c r="P2812">
        <v>325.96800000000002</v>
      </c>
      <c r="Q2812">
        <v>106.011</v>
      </c>
      <c r="R2812">
        <v>196.39099999999999</v>
      </c>
      <c r="S2812">
        <v>97.0518</v>
      </c>
      <c r="T2812">
        <v>35.408900000000003</v>
      </c>
      <c r="U2812">
        <v>311</v>
      </c>
      <c r="V2812">
        <v>36.409799999999997</v>
      </c>
      <c r="W2812">
        <v>31.191500000000001</v>
      </c>
      <c r="X2812">
        <v>2.5373800000000002</v>
      </c>
      <c r="Y2812">
        <v>0.59818199999999999</v>
      </c>
      <c r="Z2812">
        <v>0.75261100000000003</v>
      </c>
      <c r="AA2812">
        <v>10.599399999999999</v>
      </c>
      <c r="AB2812">
        <v>3.9043199999999998</v>
      </c>
      <c r="AC2812">
        <v>1.9985599999999999</v>
      </c>
      <c r="AD2812">
        <v>0.61620699999999995</v>
      </c>
      <c r="AE2812">
        <v>0.52539599999999997</v>
      </c>
      <c r="AF2812">
        <v>0.432392</v>
      </c>
      <c r="AG2812">
        <v>0.585476</v>
      </c>
      <c r="AH2812">
        <v>1.3676699999999999</v>
      </c>
      <c r="AI2812">
        <v>0.51344100000000004</v>
      </c>
      <c r="AJ2812">
        <v>0.32072899999999999</v>
      </c>
      <c r="AK2812">
        <v>0.23597899999999999</v>
      </c>
      <c r="AL2812">
        <v>0.18027199999999999</v>
      </c>
      <c r="AM2812">
        <v>0.131912</v>
      </c>
      <c r="AN2812">
        <v>9.1876600000000003E-2</v>
      </c>
      <c r="AO2812">
        <v>0.20561199999999999</v>
      </c>
    </row>
    <row r="2813" spans="1:41" x14ac:dyDescent="0.3">
      <c r="A2813">
        <v>1</v>
      </c>
      <c r="B2813">
        <v>4</v>
      </c>
      <c r="C2813">
        <v>1</v>
      </c>
      <c r="D2813" t="s">
        <v>1260</v>
      </c>
      <c r="E2813" t="s">
        <v>1260</v>
      </c>
      <c r="F2813">
        <v>1</v>
      </c>
      <c r="G2813">
        <v>2000</v>
      </c>
      <c r="H2813">
        <v>1</v>
      </c>
      <c r="I2813" t="s">
        <v>1260</v>
      </c>
      <c r="J2813" t="s">
        <v>574</v>
      </c>
      <c r="K2813">
        <v>0</v>
      </c>
      <c r="L2813">
        <v>57.890900000000002</v>
      </c>
      <c r="M2813">
        <v>55.002000000000002</v>
      </c>
      <c r="N2813">
        <v>315.24099999999999</v>
      </c>
      <c r="O2813">
        <v>23.924800000000001</v>
      </c>
      <c r="P2813">
        <v>495.71800000000002</v>
      </c>
      <c r="Q2813">
        <v>307.97800000000001</v>
      </c>
      <c r="R2813">
        <v>86.585999999999999</v>
      </c>
      <c r="S2813">
        <v>143.49799999999999</v>
      </c>
      <c r="T2813">
        <v>65.495199999999997</v>
      </c>
      <c r="U2813">
        <v>22.699300000000001</v>
      </c>
      <c r="V2813">
        <v>193.72300000000001</v>
      </c>
      <c r="W2813">
        <v>22.372299999999999</v>
      </c>
      <c r="X2813">
        <v>19.060400000000001</v>
      </c>
      <c r="Y2813">
        <v>1.54772</v>
      </c>
      <c r="Z2813">
        <v>0.36475099999999999</v>
      </c>
      <c r="AA2813">
        <v>0.45900800000000003</v>
      </c>
      <c r="AB2813">
        <v>6.4667399999999997</v>
      </c>
      <c r="AC2813">
        <v>2.3829699999999998</v>
      </c>
      <c r="AD2813">
        <v>1.2202299999999999</v>
      </c>
      <c r="AE2813">
        <v>0.37634899999999999</v>
      </c>
      <c r="AF2813">
        <v>0.32097399999999998</v>
      </c>
      <c r="AG2813">
        <v>0.26421899999999998</v>
      </c>
      <c r="AH2813">
        <v>0.35783500000000001</v>
      </c>
      <c r="AI2813">
        <v>0.83604800000000001</v>
      </c>
      <c r="AJ2813">
        <v>0.31391000000000002</v>
      </c>
      <c r="AK2813">
        <v>0.19611400000000001</v>
      </c>
      <c r="AL2813">
        <v>0.14430799999999999</v>
      </c>
      <c r="AM2813">
        <v>0.110253</v>
      </c>
      <c r="AN2813">
        <v>8.0683500000000005E-2</v>
      </c>
      <c r="AO2813">
        <v>0.18199499999999999</v>
      </c>
    </row>
    <row r="2814" spans="1:41" x14ac:dyDescent="0.3">
      <c r="A2814">
        <v>1</v>
      </c>
      <c r="B2814">
        <v>4</v>
      </c>
      <c r="C2814">
        <v>1</v>
      </c>
      <c r="D2814" t="s">
        <v>1260</v>
      </c>
      <c r="E2814" t="s">
        <v>1260</v>
      </c>
      <c r="F2814">
        <v>1</v>
      </c>
      <c r="G2814">
        <v>2001</v>
      </c>
      <c r="H2814">
        <v>1</v>
      </c>
      <c r="I2814" t="s">
        <v>1260</v>
      </c>
      <c r="J2814" t="s">
        <v>574</v>
      </c>
      <c r="K2814">
        <v>0</v>
      </c>
      <c r="L2814">
        <v>29.5258</v>
      </c>
      <c r="M2814">
        <v>165.07499999999999</v>
      </c>
      <c r="N2814">
        <v>104.111</v>
      </c>
      <c r="O2814">
        <v>466.72</v>
      </c>
      <c r="P2814">
        <v>28.7043</v>
      </c>
      <c r="Q2814">
        <v>498.26499999999999</v>
      </c>
      <c r="R2814">
        <v>268.36799999999999</v>
      </c>
      <c r="S2814">
        <v>67.636899999999997</v>
      </c>
      <c r="T2814">
        <v>103.622</v>
      </c>
      <c r="U2814">
        <v>44.939500000000002</v>
      </c>
      <c r="V2814">
        <v>15.134600000000001</v>
      </c>
      <c r="W2814">
        <v>127.407</v>
      </c>
      <c r="X2814">
        <v>14.6318</v>
      </c>
      <c r="Y2814">
        <v>12.442399999999999</v>
      </c>
      <c r="Z2814">
        <v>1.0099400000000001</v>
      </c>
      <c r="AA2814">
        <v>0.23804600000000001</v>
      </c>
      <c r="AB2814">
        <v>0.29965399999999998</v>
      </c>
      <c r="AC2814">
        <v>4.2231199999999998</v>
      </c>
      <c r="AD2814">
        <v>1.5567</v>
      </c>
      <c r="AE2814">
        <v>0.79735900000000004</v>
      </c>
      <c r="AF2814">
        <v>0.24598600000000001</v>
      </c>
      <c r="AG2814">
        <v>0.209837</v>
      </c>
      <c r="AH2814">
        <v>0.172766</v>
      </c>
      <c r="AI2814">
        <v>0.234016</v>
      </c>
      <c r="AJ2814">
        <v>0.54683099999999996</v>
      </c>
      <c r="AK2814">
        <v>0.205342</v>
      </c>
      <c r="AL2814">
        <v>0.128299</v>
      </c>
      <c r="AM2814">
        <v>9.4416299999999995E-2</v>
      </c>
      <c r="AN2814">
        <v>7.2140800000000005E-2</v>
      </c>
      <c r="AO2814">
        <v>0.17190900000000001</v>
      </c>
    </row>
    <row r="2815" spans="1:41" x14ac:dyDescent="0.3">
      <c r="A2815">
        <v>1</v>
      </c>
      <c r="B2815">
        <v>4</v>
      </c>
      <c r="C2815">
        <v>1</v>
      </c>
      <c r="D2815" t="s">
        <v>1260</v>
      </c>
      <c r="E2815" t="s">
        <v>1260</v>
      </c>
      <c r="F2815">
        <v>1</v>
      </c>
      <c r="G2815">
        <v>2002</v>
      </c>
      <c r="H2815">
        <v>1</v>
      </c>
      <c r="I2815" t="s">
        <v>1260</v>
      </c>
      <c r="J2815" t="s">
        <v>574</v>
      </c>
      <c r="K2815">
        <v>0</v>
      </c>
      <c r="L2815">
        <v>28.908000000000001</v>
      </c>
      <c r="M2815">
        <v>76.466300000000004</v>
      </c>
      <c r="N2815">
        <v>283.77999999999997</v>
      </c>
      <c r="O2815">
        <v>139.96100000000001</v>
      </c>
      <c r="P2815">
        <v>508.38600000000002</v>
      </c>
      <c r="Q2815">
        <v>26.195599999999999</v>
      </c>
      <c r="R2815">
        <v>394.24900000000002</v>
      </c>
      <c r="S2815">
        <v>190.40199999999999</v>
      </c>
      <c r="T2815">
        <v>44.376399999999997</v>
      </c>
      <c r="U2815">
        <v>64.622399999999999</v>
      </c>
      <c r="V2815">
        <v>27.240500000000001</v>
      </c>
      <c r="W2815">
        <v>9.05105</v>
      </c>
      <c r="X2815">
        <v>75.782700000000006</v>
      </c>
      <c r="Y2815">
        <v>8.6879399999999993</v>
      </c>
      <c r="Z2815">
        <v>7.38584</v>
      </c>
      <c r="AA2815">
        <v>0.59964300000000004</v>
      </c>
      <c r="AB2815">
        <v>0.14139399999999999</v>
      </c>
      <c r="AC2815">
        <v>0.178061</v>
      </c>
      <c r="AD2815">
        <v>2.5104199999999999</v>
      </c>
      <c r="AE2815">
        <v>0.92568499999999998</v>
      </c>
      <c r="AF2815">
        <v>0.47428500000000001</v>
      </c>
      <c r="AG2815">
        <v>0.14635400000000001</v>
      </c>
      <c r="AH2815">
        <v>0.124874</v>
      </c>
      <c r="AI2815">
        <v>0.10283100000000001</v>
      </c>
      <c r="AJ2815">
        <v>0.13930999999999999</v>
      </c>
      <c r="AK2815">
        <v>0.325573</v>
      </c>
      <c r="AL2815">
        <v>0.122271</v>
      </c>
      <c r="AM2815">
        <v>7.6403899999999997E-2</v>
      </c>
      <c r="AN2815">
        <v>5.6231799999999998E-2</v>
      </c>
      <c r="AO2815">
        <v>0.14538100000000001</v>
      </c>
    </row>
    <row r="2816" spans="1:41" x14ac:dyDescent="0.3">
      <c r="A2816">
        <v>1</v>
      </c>
      <c r="B2816">
        <v>4</v>
      </c>
      <c r="C2816">
        <v>1</v>
      </c>
      <c r="D2816" t="s">
        <v>1260</v>
      </c>
      <c r="E2816" t="s">
        <v>1260</v>
      </c>
      <c r="F2816">
        <v>1</v>
      </c>
      <c r="G2816">
        <v>2003</v>
      </c>
      <c r="H2816">
        <v>1</v>
      </c>
      <c r="I2816" t="s">
        <v>1260</v>
      </c>
      <c r="J2816" t="s">
        <v>574</v>
      </c>
      <c r="K2816">
        <v>0</v>
      </c>
      <c r="L2816">
        <v>60.815800000000003</v>
      </c>
      <c r="M2816">
        <v>105.824</v>
      </c>
      <c r="N2816">
        <v>185.59</v>
      </c>
      <c r="O2816">
        <v>537.54700000000003</v>
      </c>
      <c r="P2816">
        <v>214.227</v>
      </c>
      <c r="Q2816">
        <v>649.98</v>
      </c>
      <c r="R2816">
        <v>28.965699999999998</v>
      </c>
      <c r="S2816">
        <v>390.24099999999999</v>
      </c>
      <c r="T2816">
        <v>174.125</v>
      </c>
      <c r="U2816">
        <v>38.559199999999997</v>
      </c>
      <c r="V2816">
        <v>54.5717</v>
      </c>
      <c r="W2816">
        <v>22.696100000000001</v>
      </c>
      <c r="X2816">
        <v>7.5009100000000002</v>
      </c>
      <c r="Y2816">
        <v>62.698900000000002</v>
      </c>
      <c r="Z2816">
        <v>7.1864999999999997</v>
      </c>
      <c r="AA2816">
        <v>6.1113200000000001</v>
      </c>
      <c r="AB2816">
        <v>0.49639299999999997</v>
      </c>
      <c r="AC2816">
        <v>0.117102</v>
      </c>
      <c r="AD2816">
        <v>0.147532</v>
      </c>
      <c r="AE2816">
        <v>2.0807799999999999</v>
      </c>
      <c r="AF2816">
        <v>0.76751100000000005</v>
      </c>
      <c r="AG2816">
        <v>0.39335199999999998</v>
      </c>
      <c r="AH2816">
        <v>0.121409</v>
      </c>
      <c r="AI2816">
        <v>0.10361099999999999</v>
      </c>
      <c r="AJ2816">
        <v>8.5336999999999996E-2</v>
      </c>
      <c r="AK2816">
        <v>0.11562699999999999</v>
      </c>
      <c r="AL2816">
        <v>0.27026</v>
      </c>
      <c r="AM2816">
        <v>0.10151</v>
      </c>
      <c r="AN2816">
        <v>6.3437599999999997E-2</v>
      </c>
      <c r="AO2816">
        <v>0.167438</v>
      </c>
    </row>
    <row r="2817" spans="1:41" x14ac:dyDescent="0.3">
      <c r="A2817">
        <v>1</v>
      </c>
      <c r="B2817">
        <v>4</v>
      </c>
      <c r="C2817">
        <v>1</v>
      </c>
      <c r="D2817" t="s">
        <v>1260</v>
      </c>
      <c r="E2817" t="s">
        <v>1260</v>
      </c>
      <c r="F2817">
        <v>1</v>
      </c>
      <c r="G2817">
        <v>2004</v>
      </c>
      <c r="H2817">
        <v>1</v>
      </c>
      <c r="I2817" t="s">
        <v>1260</v>
      </c>
      <c r="J2817" t="s">
        <v>574</v>
      </c>
      <c r="K2817">
        <v>0</v>
      </c>
      <c r="L2817">
        <v>60.040599999999998</v>
      </c>
      <c r="M2817">
        <v>174.04499999999999</v>
      </c>
      <c r="N2817">
        <v>200.595</v>
      </c>
      <c r="O2817">
        <v>274.06400000000002</v>
      </c>
      <c r="P2817">
        <v>639.70299999999997</v>
      </c>
      <c r="Q2817">
        <v>212.22800000000001</v>
      </c>
      <c r="R2817">
        <v>554.80399999999997</v>
      </c>
      <c r="S2817">
        <v>22.055</v>
      </c>
      <c r="T2817">
        <v>273.779</v>
      </c>
      <c r="U2817">
        <v>115.861</v>
      </c>
      <c r="V2817">
        <v>24.910399999999999</v>
      </c>
      <c r="W2817">
        <v>34.766300000000001</v>
      </c>
      <c r="X2817">
        <v>14.3787</v>
      </c>
      <c r="Y2817">
        <v>4.7436499999999997</v>
      </c>
      <c r="Z2817">
        <v>39.641100000000002</v>
      </c>
      <c r="AA2817">
        <v>4.5448899999999997</v>
      </c>
      <c r="AB2817">
        <v>3.8666</v>
      </c>
      <c r="AC2817">
        <v>0.31420599999999999</v>
      </c>
      <c r="AD2817">
        <v>7.4153499999999997E-2</v>
      </c>
      <c r="AE2817">
        <v>9.3456899999999996E-2</v>
      </c>
      <c r="AF2817">
        <v>1.31853</v>
      </c>
      <c r="AG2817">
        <v>0.486481</v>
      </c>
      <c r="AH2817">
        <v>0.24938099999999999</v>
      </c>
      <c r="AI2817">
        <v>7.69875E-2</v>
      </c>
      <c r="AJ2817">
        <v>6.5712800000000002E-2</v>
      </c>
      <c r="AK2817">
        <v>5.4130900000000003E-2</v>
      </c>
      <c r="AL2817">
        <v>7.3353600000000005E-2</v>
      </c>
      <c r="AM2817">
        <v>0.17147200000000001</v>
      </c>
      <c r="AN2817">
        <v>6.4411899999999994E-2</v>
      </c>
      <c r="AO2817">
        <v>0.146534</v>
      </c>
    </row>
    <row r="2818" spans="1:41" x14ac:dyDescent="0.3">
      <c r="A2818">
        <v>1</v>
      </c>
      <c r="B2818">
        <v>4</v>
      </c>
      <c r="C2818">
        <v>1</v>
      </c>
      <c r="D2818" t="s">
        <v>1260</v>
      </c>
      <c r="E2818" t="s">
        <v>1260</v>
      </c>
      <c r="F2818">
        <v>1</v>
      </c>
      <c r="G2818">
        <v>2005</v>
      </c>
      <c r="H2818">
        <v>1</v>
      </c>
      <c r="I2818" t="s">
        <v>1260</v>
      </c>
      <c r="J2818" t="s">
        <v>574</v>
      </c>
      <c r="K2818">
        <v>0</v>
      </c>
      <c r="L2818">
        <v>54.320900000000002</v>
      </c>
      <c r="M2818">
        <v>204.499</v>
      </c>
      <c r="N2818">
        <v>392.09199999999998</v>
      </c>
      <c r="O2818">
        <v>351.27300000000002</v>
      </c>
      <c r="P2818">
        <v>385.69200000000001</v>
      </c>
      <c r="Q2818">
        <v>747.279</v>
      </c>
      <c r="R2818">
        <v>213.01499999999999</v>
      </c>
      <c r="S2818">
        <v>495.55500000000001</v>
      </c>
      <c r="T2818">
        <v>18.120100000000001</v>
      </c>
      <c r="U2818">
        <v>213.11799999999999</v>
      </c>
      <c r="V2818">
        <v>87.519800000000004</v>
      </c>
      <c r="W2818">
        <v>18.551600000000001</v>
      </c>
      <c r="X2818">
        <v>25.745000000000001</v>
      </c>
      <c r="Y2818">
        <v>10.628299999999999</v>
      </c>
      <c r="Z2818">
        <v>3.5053899999999998</v>
      </c>
      <c r="AA2818">
        <v>29.301200000000001</v>
      </c>
      <c r="AB2818">
        <v>3.3608500000000001</v>
      </c>
      <c r="AC2818">
        <v>2.8605299999999998</v>
      </c>
      <c r="AD2818">
        <v>0.232546</v>
      </c>
      <c r="AE2818">
        <v>5.4901499999999999E-2</v>
      </c>
      <c r="AF2818">
        <v>6.9215100000000002E-2</v>
      </c>
      <c r="AG2818">
        <v>0.97677800000000004</v>
      </c>
      <c r="AH2818">
        <v>0.36047400000000002</v>
      </c>
      <c r="AI2818">
        <v>0.18482399999999999</v>
      </c>
      <c r="AJ2818">
        <v>5.70675E-2</v>
      </c>
      <c r="AK2818">
        <v>4.8717200000000002E-2</v>
      </c>
      <c r="AL2818">
        <v>4.0135700000000003E-2</v>
      </c>
      <c r="AM2818">
        <v>5.43948E-2</v>
      </c>
      <c r="AN2818">
        <v>0.127167</v>
      </c>
      <c r="AO2818">
        <v>0.15647800000000001</v>
      </c>
    </row>
    <row r="2819" spans="1:41" x14ac:dyDescent="0.3">
      <c r="A2819">
        <v>1</v>
      </c>
      <c r="B2819">
        <v>4</v>
      </c>
      <c r="C2819">
        <v>1</v>
      </c>
      <c r="D2819" t="s">
        <v>1260</v>
      </c>
      <c r="E2819" t="s">
        <v>1260</v>
      </c>
      <c r="F2819">
        <v>1</v>
      </c>
      <c r="G2819">
        <v>2006</v>
      </c>
      <c r="H2819">
        <v>1</v>
      </c>
      <c r="I2819" t="s">
        <v>1260</v>
      </c>
      <c r="J2819" t="s">
        <v>574</v>
      </c>
      <c r="K2819">
        <v>0</v>
      </c>
      <c r="L2819">
        <v>37.560699999999997</v>
      </c>
      <c r="M2819">
        <v>159.72800000000001</v>
      </c>
      <c r="N2819">
        <v>397.42</v>
      </c>
      <c r="O2819">
        <v>591.36500000000001</v>
      </c>
      <c r="P2819">
        <v>424.74400000000003</v>
      </c>
      <c r="Q2819">
        <v>386.14299999999997</v>
      </c>
      <c r="R2819">
        <v>641.26400000000001</v>
      </c>
      <c r="S2819">
        <v>162.26599999999999</v>
      </c>
      <c r="T2819">
        <v>346.44799999999998</v>
      </c>
      <c r="U2819">
        <v>11.9833</v>
      </c>
      <c r="V2819">
        <v>136.63999999999999</v>
      </c>
      <c r="W2819">
        <v>55.295699999999997</v>
      </c>
      <c r="X2819">
        <v>11.652100000000001</v>
      </c>
      <c r="Y2819">
        <v>16.139199999999999</v>
      </c>
      <c r="Z2819">
        <v>6.6605299999999996</v>
      </c>
      <c r="AA2819">
        <v>2.19726</v>
      </c>
      <c r="AB2819">
        <v>18.374099999999999</v>
      </c>
      <c r="AC2819">
        <v>2.1084100000000001</v>
      </c>
      <c r="AD2819">
        <v>1.79525</v>
      </c>
      <c r="AE2819">
        <v>0.14599599999999999</v>
      </c>
      <c r="AF2819">
        <v>3.4478500000000002E-2</v>
      </c>
      <c r="AG2819">
        <v>4.3478999999999997E-2</v>
      </c>
      <c r="AH2819">
        <v>0.61372300000000002</v>
      </c>
      <c r="AI2819">
        <v>0.22653499999999999</v>
      </c>
      <c r="AJ2819">
        <v>0.11616899999999999</v>
      </c>
      <c r="AK2819">
        <v>3.5874299999999998E-2</v>
      </c>
      <c r="AL2819">
        <v>3.0628800000000001E-2</v>
      </c>
      <c r="AM2819">
        <v>2.5236399999999999E-2</v>
      </c>
      <c r="AN2819">
        <v>3.4205699999999999E-2</v>
      </c>
      <c r="AO2819">
        <v>0.17840600000000001</v>
      </c>
    </row>
    <row r="2820" spans="1:41" x14ac:dyDescent="0.3">
      <c r="A2820">
        <v>1</v>
      </c>
      <c r="B2820">
        <v>4</v>
      </c>
      <c r="C2820">
        <v>1</v>
      </c>
      <c r="D2820" t="s">
        <v>1260</v>
      </c>
      <c r="E2820" t="s">
        <v>1260</v>
      </c>
      <c r="F2820">
        <v>1</v>
      </c>
      <c r="G2820">
        <v>2007</v>
      </c>
      <c r="H2820">
        <v>1</v>
      </c>
      <c r="I2820" t="s">
        <v>1260</v>
      </c>
      <c r="J2820" t="s">
        <v>574</v>
      </c>
      <c r="K2820">
        <v>0</v>
      </c>
      <c r="L2820">
        <v>34.696899999999999</v>
      </c>
      <c r="M2820">
        <v>88.444500000000005</v>
      </c>
      <c r="N2820">
        <v>248.756</v>
      </c>
      <c r="O2820">
        <v>480.79399999999998</v>
      </c>
      <c r="P2820">
        <v>574.08699999999999</v>
      </c>
      <c r="Q2820">
        <v>341.767</v>
      </c>
      <c r="R2820">
        <v>266.73200000000003</v>
      </c>
      <c r="S2820">
        <v>393.82499999999999</v>
      </c>
      <c r="T2820">
        <v>91.555700000000002</v>
      </c>
      <c r="U2820">
        <v>185.024</v>
      </c>
      <c r="V2820">
        <v>6.2064899999999996</v>
      </c>
      <c r="W2820">
        <v>69.750900000000001</v>
      </c>
      <c r="X2820">
        <v>28.0639</v>
      </c>
      <c r="Y2820">
        <v>5.9028099999999997</v>
      </c>
      <c r="Z2820">
        <v>8.1736199999999997</v>
      </c>
      <c r="AA2820">
        <v>3.3741500000000002</v>
      </c>
      <c r="AB2820">
        <v>1.1135999999999999</v>
      </c>
      <c r="AC2820">
        <v>9.3165099999999992</v>
      </c>
      <c r="AD2820">
        <v>1.06951</v>
      </c>
      <c r="AE2820">
        <v>0.91100000000000003</v>
      </c>
      <c r="AF2820">
        <v>7.4109599999999998E-2</v>
      </c>
      <c r="AG2820">
        <v>1.75067E-2</v>
      </c>
      <c r="AH2820">
        <v>2.2082000000000001E-2</v>
      </c>
      <c r="AI2820">
        <v>0.31176100000000001</v>
      </c>
      <c r="AJ2820">
        <v>0.115096</v>
      </c>
      <c r="AK2820">
        <v>5.9031300000000002E-2</v>
      </c>
      <c r="AL2820">
        <v>1.8231899999999999E-2</v>
      </c>
      <c r="AM2820">
        <v>1.55678E-2</v>
      </c>
      <c r="AN2820">
        <v>1.28284E-2</v>
      </c>
      <c r="AO2820">
        <v>0.10810500000000001</v>
      </c>
    </row>
    <row r="2821" spans="1:41" x14ac:dyDescent="0.3">
      <c r="A2821">
        <v>1</v>
      </c>
      <c r="B2821">
        <v>4</v>
      </c>
      <c r="C2821">
        <v>1</v>
      </c>
      <c r="D2821" t="s">
        <v>1260</v>
      </c>
      <c r="E2821" t="s">
        <v>1260</v>
      </c>
      <c r="F2821">
        <v>1</v>
      </c>
      <c r="G2821">
        <v>2008</v>
      </c>
      <c r="H2821">
        <v>1</v>
      </c>
      <c r="I2821" t="s">
        <v>1260</v>
      </c>
      <c r="J2821" t="s">
        <v>574</v>
      </c>
      <c r="K2821">
        <v>0</v>
      </c>
      <c r="L2821">
        <v>36.1753</v>
      </c>
      <c r="M2821">
        <v>93.965400000000002</v>
      </c>
      <c r="N2821">
        <v>158.476</v>
      </c>
      <c r="O2821">
        <v>346.464</v>
      </c>
      <c r="P2821">
        <v>538.01099999999997</v>
      </c>
      <c r="Q2821">
        <v>533.44399999999996</v>
      </c>
      <c r="R2821">
        <v>273.22300000000001</v>
      </c>
      <c r="S2821">
        <v>190.005</v>
      </c>
      <c r="T2821">
        <v>258.23</v>
      </c>
      <c r="U2821">
        <v>56.899700000000003</v>
      </c>
      <c r="V2821">
        <v>111.60899999999999</v>
      </c>
      <c r="W2821">
        <v>3.6918199999999999</v>
      </c>
      <c r="X2821">
        <v>41.263199999999998</v>
      </c>
      <c r="Y2821">
        <v>16.5748</v>
      </c>
      <c r="Z2821">
        <v>3.48584</v>
      </c>
      <c r="AA2821">
        <v>4.8288099999999998</v>
      </c>
      <c r="AB2821">
        <v>1.99447</v>
      </c>
      <c r="AC2821">
        <v>0.65861099999999995</v>
      </c>
      <c r="AD2821">
        <v>5.5127699999999997</v>
      </c>
      <c r="AE2821">
        <v>0.63312800000000002</v>
      </c>
      <c r="AF2821">
        <v>0.539497</v>
      </c>
      <c r="AG2821">
        <v>4.3902099999999999E-2</v>
      </c>
      <c r="AH2821">
        <v>1.0373800000000001E-2</v>
      </c>
      <c r="AI2821">
        <v>1.3088000000000001E-2</v>
      </c>
      <c r="AJ2821">
        <v>0.18481900000000001</v>
      </c>
      <c r="AK2821">
        <v>6.8243399999999996E-2</v>
      </c>
      <c r="AL2821">
        <v>3.5006500000000003E-2</v>
      </c>
      <c r="AM2821">
        <v>1.08132E-2</v>
      </c>
      <c r="AN2821">
        <v>9.2344000000000002E-3</v>
      </c>
      <c r="AO2821">
        <v>7.1755700000000006E-2</v>
      </c>
    </row>
    <row r="2822" spans="1:41" x14ac:dyDescent="0.3">
      <c r="A2822">
        <v>1</v>
      </c>
      <c r="B2822">
        <v>4</v>
      </c>
      <c r="C2822">
        <v>1</v>
      </c>
      <c r="D2822" t="s">
        <v>1260</v>
      </c>
      <c r="E2822" t="s">
        <v>1260</v>
      </c>
      <c r="F2822">
        <v>1</v>
      </c>
      <c r="G2822">
        <v>2009</v>
      </c>
      <c r="H2822">
        <v>1</v>
      </c>
      <c r="I2822" t="s">
        <v>1260</v>
      </c>
      <c r="J2822" t="s">
        <v>574</v>
      </c>
      <c r="K2822">
        <v>0</v>
      </c>
      <c r="L2822">
        <v>20.049399999999999</v>
      </c>
      <c r="M2822">
        <v>97.128100000000003</v>
      </c>
      <c r="N2822">
        <v>166.99100000000001</v>
      </c>
      <c r="O2822">
        <v>219.03700000000001</v>
      </c>
      <c r="P2822">
        <v>384.98700000000002</v>
      </c>
      <c r="Q2822">
        <v>496.91399999999999</v>
      </c>
      <c r="R2822">
        <v>424.43200000000002</v>
      </c>
      <c r="S2822">
        <v>193.93299999999999</v>
      </c>
      <c r="T2822">
        <v>124.248</v>
      </c>
      <c r="U2822">
        <v>160.14099999999999</v>
      </c>
      <c r="V2822">
        <v>34.262099999999997</v>
      </c>
      <c r="W2822">
        <v>66.287400000000005</v>
      </c>
      <c r="X2822">
        <v>2.1810399999999999</v>
      </c>
      <c r="Y2822">
        <v>24.340599999999998</v>
      </c>
      <c r="Z2822">
        <v>9.7771699999999999</v>
      </c>
      <c r="AA2822">
        <v>2.0572499999999998</v>
      </c>
      <c r="AB2822">
        <v>2.85162</v>
      </c>
      <c r="AC2822">
        <v>1.1785399999999999</v>
      </c>
      <c r="AD2822">
        <v>0.38939099999999999</v>
      </c>
      <c r="AE2822">
        <v>3.2608899999999998</v>
      </c>
      <c r="AF2822">
        <v>0.374662</v>
      </c>
      <c r="AG2822">
        <v>0.31936900000000001</v>
      </c>
      <c r="AH2822">
        <v>2.5996999999999999E-2</v>
      </c>
      <c r="AI2822">
        <v>6.1445199999999997E-3</v>
      </c>
      <c r="AJ2822">
        <v>7.7539799999999997E-3</v>
      </c>
      <c r="AK2822">
        <v>0.109517</v>
      </c>
      <c r="AL2822">
        <v>4.0445099999999998E-2</v>
      </c>
      <c r="AM2822">
        <v>2.0750000000000001E-2</v>
      </c>
      <c r="AN2822">
        <v>6.41042E-3</v>
      </c>
      <c r="AO2822">
        <v>4.8029599999999999E-2</v>
      </c>
    </row>
    <row r="2823" spans="1:41" x14ac:dyDescent="0.3">
      <c r="A2823">
        <v>1</v>
      </c>
      <c r="B2823">
        <v>4</v>
      </c>
      <c r="C2823">
        <v>1</v>
      </c>
      <c r="D2823" t="s">
        <v>1260</v>
      </c>
      <c r="E2823" t="s">
        <v>1260</v>
      </c>
      <c r="F2823">
        <v>1</v>
      </c>
      <c r="G2823">
        <v>2010</v>
      </c>
      <c r="H2823">
        <v>1</v>
      </c>
      <c r="I2823" t="s">
        <v>1260</v>
      </c>
      <c r="J2823" t="s">
        <v>574</v>
      </c>
      <c r="K2823">
        <v>0</v>
      </c>
      <c r="L2823">
        <v>21.081299999999999</v>
      </c>
      <c r="M2823">
        <v>71.55</v>
      </c>
      <c r="N2823">
        <v>229.16399999999999</v>
      </c>
      <c r="O2823">
        <v>305.85700000000003</v>
      </c>
      <c r="P2823">
        <v>321.76600000000002</v>
      </c>
      <c r="Q2823">
        <v>468.97699999999998</v>
      </c>
      <c r="R2823">
        <v>520.49400000000003</v>
      </c>
      <c r="S2823">
        <v>396.108</v>
      </c>
      <c r="T2823">
        <v>166.62100000000001</v>
      </c>
      <c r="U2823">
        <v>101.20099999999999</v>
      </c>
      <c r="V2823">
        <v>126.629</v>
      </c>
      <c r="W2823">
        <v>26.720300000000002</v>
      </c>
      <c r="X2823">
        <v>51.420099999999998</v>
      </c>
      <c r="Y2823">
        <v>1.68927</v>
      </c>
      <c r="Z2823">
        <v>18.851800000000001</v>
      </c>
      <c r="AA2823">
        <v>7.5760399999999999</v>
      </c>
      <c r="AB2823">
        <v>1.5950800000000001</v>
      </c>
      <c r="AC2823">
        <v>2.21231</v>
      </c>
      <c r="AD2823">
        <v>0.91481400000000002</v>
      </c>
      <c r="AE2823">
        <v>0.30239899999999997</v>
      </c>
      <c r="AF2823">
        <v>2.5334300000000001</v>
      </c>
      <c r="AG2823">
        <v>0.29118300000000003</v>
      </c>
      <c r="AH2823">
        <v>0.24828500000000001</v>
      </c>
      <c r="AI2823">
        <v>2.0215899999999998E-2</v>
      </c>
      <c r="AJ2823">
        <v>4.7791800000000001E-3</v>
      </c>
      <c r="AK2823">
        <v>6.03215E-3</v>
      </c>
      <c r="AL2823">
        <v>8.5211400000000007E-2</v>
      </c>
      <c r="AM2823">
        <v>3.14737E-2</v>
      </c>
      <c r="AN2823">
        <v>1.6149500000000001E-2</v>
      </c>
      <c r="AO2823">
        <v>4.2384100000000001E-2</v>
      </c>
    </row>
    <row r="2824" spans="1:41" x14ac:dyDescent="0.3">
      <c r="A2824">
        <v>1</v>
      </c>
      <c r="B2824">
        <v>4</v>
      </c>
      <c r="C2824">
        <v>1</v>
      </c>
      <c r="D2824" t="s">
        <v>1260</v>
      </c>
      <c r="E2824" t="s">
        <v>1260</v>
      </c>
      <c r="F2824">
        <v>1</v>
      </c>
      <c r="G2824">
        <v>2011</v>
      </c>
      <c r="H2824">
        <v>1</v>
      </c>
      <c r="I2824" t="s">
        <v>1260</v>
      </c>
      <c r="J2824" t="s">
        <v>574</v>
      </c>
      <c r="K2824">
        <v>0</v>
      </c>
      <c r="L2824">
        <v>4.6113400000000002</v>
      </c>
      <c r="M2824">
        <v>49.550199999999997</v>
      </c>
      <c r="N2824">
        <v>111.181</v>
      </c>
      <c r="O2824">
        <v>276.32400000000001</v>
      </c>
      <c r="P2824">
        <v>295.46699999999998</v>
      </c>
      <c r="Q2824">
        <v>257.202</v>
      </c>
      <c r="R2824">
        <v>321.51</v>
      </c>
      <c r="S2824">
        <v>317.21699999999998</v>
      </c>
      <c r="T2824">
        <v>221.87100000000001</v>
      </c>
      <c r="U2824">
        <v>88.38</v>
      </c>
      <c r="V2824">
        <v>52.082000000000001</v>
      </c>
      <c r="W2824">
        <v>64.2577</v>
      </c>
      <c r="X2824">
        <v>13.485799999999999</v>
      </c>
      <c r="Y2824">
        <v>25.912400000000002</v>
      </c>
      <c r="Z2824">
        <v>0.85128800000000004</v>
      </c>
      <c r="AA2824">
        <v>9.5051299999999994</v>
      </c>
      <c r="AB2824">
        <v>3.8223600000000002</v>
      </c>
      <c r="AC2824">
        <v>0.80528200000000005</v>
      </c>
      <c r="AD2824">
        <v>1.11754</v>
      </c>
      <c r="AE2824">
        <v>0.46234700000000001</v>
      </c>
      <c r="AF2824">
        <v>0.15289900000000001</v>
      </c>
      <c r="AG2824">
        <v>1.2814300000000001</v>
      </c>
      <c r="AH2824">
        <v>0.14732999999999999</v>
      </c>
      <c r="AI2824">
        <v>0.12565899999999999</v>
      </c>
      <c r="AJ2824">
        <v>1.0233900000000001E-2</v>
      </c>
      <c r="AK2824">
        <v>2.4198399999999999E-3</v>
      </c>
      <c r="AL2824">
        <v>3.0547899999999999E-3</v>
      </c>
      <c r="AM2824">
        <v>4.3159299999999998E-2</v>
      </c>
      <c r="AN2824">
        <v>1.5943700000000002E-2</v>
      </c>
      <c r="AO2824">
        <v>2.9661E-2</v>
      </c>
    </row>
    <row r="2825" spans="1:41" x14ac:dyDescent="0.3">
      <c r="A2825">
        <v>1</v>
      </c>
      <c r="B2825">
        <v>4</v>
      </c>
      <c r="C2825">
        <v>1</v>
      </c>
      <c r="D2825" t="s">
        <v>1260</v>
      </c>
      <c r="E2825" t="s">
        <v>1260</v>
      </c>
      <c r="F2825">
        <v>1</v>
      </c>
      <c r="G2825">
        <v>2012</v>
      </c>
      <c r="H2825">
        <v>1</v>
      </c>
      <c r="I2825" t="s">
        <v>1260</v>
      </c>
      <c r="J2825" t="s">
        <v>574</v>
      </c>
      <c r="K2825">
        <v>0</v>
      </c>
      <c r="L2825">
        <v>19.966899999999999</v>
      </c>
      <c r="M2825">
        <v>14.5701</v>
      </c>
      <c r="N2825">
        <v>103.416</v>
      </c>
      <c r="O2825">
        <v>179.78100000000001</v>
      </c>
      <c r="P2825">
        <v>357.512</v>
      </c>
      <c r="Q2825">
        <v>316.32600000000002</v>
      </c>
      <c r="R2825">
        <v>236.34100000000001</v>
      </c>
      <c r="S2825">
        <v>262.91800000000001</v>
      </c>
      <c r="T2825">
        <v>238.69800000000001</v>
      </c>
      <c r="U2825">
        <v>158.27000000000001</v>
      </c>
      <c r="V2825">
        <v>61.218899999999998</v>
      </c>
      <c r="W2825">
        <v>35.592500000000001</v>
      </c>
      <c r="X2825">
        <v>43.694699999999997</v>
      </c>
      <c r="Y2825">
        <v>9.1593599999999995</v>
      </c>
      <c r="Z2825">
        <v>17.604299999999999</v>
      </c>
      <c r="AA2825">
        <v>0.57878200000000002</v>
      </c>
      <c r="AB2825">
        <v>6.46793</v>
      </c>
      <c r="AC2825">
        <v>2.6030799999999998</v>
      </c>
      <c r="AD2825">
        <v>0.54880099999999998</v>
      </c>
      <c r="AE2825">
        <v>0.762077</v>
      </c>
      <c r="AF2825">
        <v>0.31545600000000001</v>
      </c>
      <c r="AG2825">
        <v>0.10437</v>
      </c>
      <c r="AH2825">
        <v>0.87505900000000003</v>
      </c>
      <c r="AI2825">
        <v>0.100642</v>
      </c>
      <c r="AJ2825">
        <v>8.5863300000000004E-2</v>
      </c>
      <c r="AK2825">
        <v>6.9945399999999996E-3</v>
      </c>
      <c r="AL2825">
        <v>1.65424E-3</v>
      </c>
      <c r="AM2825">
        <v>2.0887000000000002E-3</v>
      </c>
      <c r="AN2825">
        <v>2.9515300000000001E-2</v>
      </c>
      <c r="AO2825">
        <v>3.1199600000000001E-2</v>
      </c>
    </row>
    <row r="2826" spans="1:41" x14ac:dyDescent="0.3">
      <c r="A2826">
        <v>1</v>
      </c>
      <c r="B2826">
        <v>4</v>
      </c>
      <c r="C2826">
        <v>1</v>
      </c>
      <c r="D2826" t="s">
        <v>1260</v>
      </c>
      <c r="E2826" t="s">
        <v>1260</v>
      </c>
      <c r="F2826">
        <v>1</v>
      </c>
      <c r="G2826">
        <v>2013</v>
      </c>
      <c r="H2826">
        <v>1</v>
      </c>
      <c r="I2826" t="s">
        <v>1260</v>
      </c>
      <c r="J2826" t="s">
        <v>574</v>
      </c>
      <c r="K2826">
        <v>0</v>
      </c>
      <c r="L2826">
        <v>11.099500000000001</v>
      </c>
      <c r="M2826">
        <v>70.549700000000001</v>
      </c>
      <c r="N2826">
        <v>33.931399999999996</v>
      </c>
      <c r="O2826">
        <v>185.80699999999999</v>
      </c>
      <c r="P2826">
        <v>256.88099999999997</v>
      </c>
      <c r="Q2826">
        <v>420.09800000000001</v>
      </c>
      <c r="R2826">
        <v>317.54500000000002</v>
      </c>
      <c r="S2826">
        <v>210.46600000000001</v>
      </c>
      <c r="T2826">
        <v>215.00200000000001</v>
      </c>
      <c r="U2826">
        <v>184.85</v>
      </c>
      <c r="V2826">
        <v>118.976</v>
      </c>
      <c r="W2826">
        <v>45.407200000000003</v>
      </c>
      <c r="X2826">
        <v>26.275099999999998</v>
      </c>
      <c r="Y2826">
        <v>32.228000000000002</v>
      </c>
      <c r="Z2826">
        <v>6.7596600000000002</v>
      </c>
      <c r="AA2826">
        <v>13.0055</v>
      </c>
      <c r="AB2826">
        <v>0.42805300000000002</v>
      </c>
      <c r="AC2826">
        <v>4.7883599999999999</v>
      </c>
      <c r="AD2826">
        <v>1.92885</v>
      </c>
      <c r="AE2826">
        <v>0.40697</v>
      </c>
      <c r="AF2826">
        <v>0.56550400000000001</v>
      </c>
      <c r="AG2826">
        <v>0.23422000000000001</v>
      </c>
      <c r="AH2826">
        <v>7.7530500000000002E-2</v>
      </c>
      <c r="AI2826">
        <v>0.65030299999999996</v>
      </c>
      <c r="AJ2826">
        <v>7.4819200000000002E-2</v>
      </c>
      <c r="AK2826">
        <v>6.3851900000000003E-2</v>
      </c>
      <c r="AL2826">
        <v>5.2028300000000003E-3</v>
      </c>
      <c r="AM2826">
        <v>1.2307799999999999E-3</v>
      </c>
      <c r="AN2826">
        <v>1.55437E-3</v>
      </c>
      <c r="AO2826">
        <v>4.5203E-2</v>
      </c>
    </row>
    <row r="2827" spans="1:41" x14ac:dyDescent="0.3">
      <c r="A2827">
        <v>1</v>
      </c>
      <c r="B2827">
        <v>4</v>
      </c>
      <c r="C2827">
        <v>1</v>
      </c>
      <c r="D2827" t="s">
        <v>1260</v>
      </c>
      <c r="E2827" t="s">
        <v>1260</v>
      </c>
      <c r="F2827">
        <v>1</v>
      </c>
      <c r="G2827">
        <v>2014</v>
      </c>
      <c r="H2827">
        <v>1</v>
      </c>
      <c r="I2827" t="s">
        <v>1260</v>
      </c>
      <c r="J2827" t="s">
        <v>574</v>
      </c>
      <c r="K2827">
        <v>0</v>
      </c>
      <c r="L2827">
        <v>16.947800000000001</v>
      </c>
      <c r="M2827">
        <v>16.592099999999999</v>
      </c>
      <c r="N2827">
        <v>69.527900000000002</v>
      </c>
      <c r="O2827">
        <v>25.776299999999999</v>
      </c>
      <c r="P2827">
        <v>112.18300000000001</v>
      </c>
      <c r="Q2827">
        <v>127.714</v>
      </c>
      <c r="R2827">
        <v>178.86099999999999</v>
      </c>
      <c r="S2827">
        <v>120.19499999999999</v>
      </c>
      <c r="T2827">
        <v>73.266999999999996</v>
      </c>
      <c r="U2827">
        <v>70.956699999999998</v>
      </c>
      <c r="V2827">
        <v>59.275100000000002</v>
      </c>
      <c r="W2827">
        <v>37.677500000000002</v>
      </c>
      <c r="X2827">
        <v>14.3241</v>
      </c>
      <c r="Y2827">
        <v>8.2880099999999999</v>
      </c>
      <c r="Z2827">
        <v>10.178900000000001</v>
      </c>
      <c r="AA2827">
        <v>2.1384799999999999</v>
      </c>
      <c r="AB2827">
        <v>4.1210599999999999</v>
      </c>
      <c r="AC2827">
        <v>0.13583600000000001</v>
      </c>
      <c r="AD2827">
        <v>1.52145</v>
      </c>
      <c r="AE2827">
        <v>0.61354699999999995</v>
      </c>
      <c r="AF2827">
        <v>0.129575</v>
      </c>
      <c r="AG2827">
        <v>0.180196</v>
      </c>
      <c r="AH2827">
        <v>7.4685000000000001E-2</v>
      </c>
      <c r="AI2827">
        <v>2.4736500000000002E-2</v>
      </c>
      <c r="AJ2827">
        <v>0.20758699999999999</v>
      </c>
      <c r="AK2827">
        <v>2.38938E-2</v>
      </c>
      <c r="AL2827">
        <v>2.0398900000000001E-2</v>
      </c>
      <c r="AM2827">
        <v>1.66271E-3</v>
      </c>
      <c r="AN2827">
        <v>3.9345500000000002E-4</v>
      </c>
      <c r="AO2827">
        <v>1.49587E-2</v>
      </c>
    </row>
    <row r="2828" spans="1:41" x14ac:dyDescent="0.3">
      <c r="A2828">
        <v>1</v>
      </c>
      <c r="B2828">
        <v>4</v>
      </c>
      <c r="C2828">
        <v>1</v>
      </c>
      <c r="D2828" t="s">
        <v>1260</v>
      </c>
      <c r="E2828" t="s">
        <v>1260</v>
      </c>
      <c r="F2828">
        <v>1</v>
      </c>
      <c r="G2828">
        <v>2015</v>
      </c>
      <c r="H2828">
        <v>1</v>
      </c>
      <c r="I2828" t="s">
        <v>1260</v>
      </c>
      <c r="J2828" t="s">
        <v>574</v>
      </c>
      <c r="K2828">
        <v>0</v>
      </c>
      <c r="L2828">
        <v>1.32158</v>
      </c>
      <c r="M2828">
        <v>18.515899999999998</v>
      </c>
      <c r="N2828">
        <v>30.491900000000001</v>
      </c>
      <c r="O2828">
        <v>155.09100000000001</v>
      </c>
      <c r="P2828">
        <v>50.568300000000001</v>
      </c>
      <c r="Q2828">
        <v>162.292</v>
      </c>
      <c r="R2828">
        <v>134.07</v>
      </c>
      <c r="S2828">
        <v>146.274</v>
      </c>
      <c r="T2828">
        <v>83.1721</v>
      </c>
      <c r="U2828">
        <v>45.856699999999996</v>
      </c>
      <c r="V2828">
        <v>42.042000000000002</v>
      </c>
      <c r="W2828">
        <v>34.136800000000001</v>
      </c>
      <c r="X2828">
        <v>21.365600000000001</v>
      </c>
      <c r="Y2828">
        <v>8.0422999999999991</v>
      </c>
      <c r="Z2828">
        <v>4.6171100000000003</v>
      </c>
      <c r="AA2828">
        <v>5.6307700000000001</v>
      </c>
      <c r="AB2828">
        <v>1.17506</v>
      </c>
      <c r="AC2828">
        <v>2.2497400000000001</v>
      </c>
      <c r="AD2828">
        <v>7.3686399999999999E-2</v>
      </c>
      <c r="AE2828">
        <v>0.82029799999999997</v>
      </c>
      <c r="AF2828">
        <v>0.32885700000000001</v>
      </c>
      <c r="AG2828">
        <v>6.9062999999999999E-2</v>
      </c>
      <c r="AH2828">
        <v>9.5535099999999998E-2</v>
      </c>
      <c r="AI2828">
        <v>3.93984E-2</v>
      </c>
      <c r="AJ2828">
        <v>1.2988299999999999E-2</v>
      </c>
      <c r="AK2828">
        <v>0.108524</v>
      </c>
      <c r="AL2828">
        <v>1.24411E-2</v>
      </c>
      <c r="AM2828">
        <v>1.05827E-2</v>
      </c>
      <c r="AN2828">
        <v>8.5977199999999997E-4</v>
      </c>
      <c r="AO2828">
        <v>7.8806499999999995E-3</v>
      </c>
    </row>
    <row r="2829" spans="1:41" x14ac:dyDescent="0.3">
      <c r="A2829">
        <v>1</v>
      </c>
      <c r="B2829">
        <v>4</v>
      </c>
      <c r="C2829">
        <v>1</v>
      </c>
      <c r="D2829" t="s">
        <v>1260</v>
      </c>
      <c r="E2829" t="s">
        <v>1260</v>
      </c>
      <c r="F2829">
        <v>1</v>
      </c>
      <c r="G2829">
        <v>2016</v>
      </c>
      <c r="H2829">
        <v>1</v>
      </c>
      <c r="I2829" t="s">
        <v>1260</v>
      </c>
      <c r="J2829" t="s">
        <v>574</v>
      </c>
      <c r="K2829">
        <v>0</v>
      </c>
      <c r="L2829">
        <v>0.144149</v>
      </c>
      <c r="M2829">
        <v>11.6556</v>
      </c>
      <c r="N2829">
        <v>49.675899999999999</v>
      </c>
      <c r="O2829">
        <v>39.642400000000002</v>
      </c>
      <c r="P2829">
        <v>114.572</v>
      </c>
      <c r="Q2829">
        <v>24.960100000000001</v>
      </c>
      <c r="R2829">
        <v>64.650899999999993</v>
      </c>
      <c r="S2829">
        <v>49.564500000000002</v>
      </c>
      <c r="T2829">
        <v>53.121000000000002</v>
      </c>
      <c r="U2829">
        <v>30.127199999999998</v>
      </c>
      <c r="V2829">
        <v>16.631599999999999</v>
      </c>
      <c r="W2829">
        <v>15.2865</v>
      </c>
      <c r="X2829">
        <v>12.4498</v>
      </c>
      <c r="Y2829">
        <v>7.8172199999999998</v>
      </c>
      <c r="Z2829">
        <v>2.9520200000000001</v>
      </c>
      <c r="AA2829">
        <v>1.70008</v>
      </c>
      <c r="AB2829">
        <v>2.07951</v>
      </c>
      <c r="AC2829">
        <v>0.43517699999999998</v>
      </c>
      <c r="AD2829">
        <v>0.83535000000000004</v>
      </c>
      <c r="AE2829">
        <v>2.7426099999999998E-2</v>
      </c>
      <c r="AF2829">
        <v>0.30599100000000001</v>
      </c>
      <c r="AG2829">
        <v>0.12292</v>
      </c>
      <c r="AH2829">
        <v>2.5862400000000001E-2</v>
      </c>
      <c r="AI2829">
        <v>3.58365E-2</v>
      </c>
      <c r="AJ2829">
        <v>1.48019E-2</v>
      </c>
      <c r="AK2829">
        <v>4.8865999999999996E-3</v>
      </c>
      <c r="AL2829">
        <v>4.08829E-2</v>
      </c>
      <c r="AM2829">
        <v>4.6926299999999997E-3</v>
      </c>
      <c r="AN2829">
        <v>3.9961800000000002E-3</v>
      </c>
      <c r="AO2829">
        <v>3.3164499999999999E-3</v>
      </c>
    </row>
    <row r="2830" spans="1:41" x14ac:dyDescent="0.3">
      <c r="A2830">
        <v>1</v>
      </c>
      <c r="B2830">
        <v>4</v>
      </c>
      <c r="C2830">
        <v>1</v>
      </c>
      <c r="D2830" t="s">
        <v>1260</v>
      </c>
      <c r="E2830" t="s">
        <v>1260</v>
      </c>
      <c r="F2830">
        <v>1</v>
      </c>
      <c r="G2830">
        <v>2017</v>
      </c>
      <c r="H2830">
        <v>1</v>
      </c>
      <c r="I2830" t="s">
        <v>1260</v>
      </c>
      <c r="J2830" t="s">
        <v>574</v>
      </c>
      <c r="K2830">
        <v>0</v>
      </c>
      <c r="L2830">
        <v>0.45024399999999998</v>
      </c>
      <c r="M2830">
        <v>1.9325399999999999</v>
      </c>
      <c r="N2830">
        <v>47.605200000000004</v>
      </c>
      <c r="O2830">
        <v>98.871200000000002</v>
      </c>
      <c r="P2830">
        <v>45.442</v>
      </c>
      <c r="Q2830">
        <v>89.337800000000001</v>
      </c>
      <c r="R2830">
        <v>15.9122</v>
      </c>
      <c r="S2830">
        <v>38.473799999999997</v>
      </c>
      <c r="T2830">
        <v>29.0244</v>
      </c>
      <c r="U2830">
        <v>31.0227</v>
      </c>
      <c r="V2830">
        <v>17.601700000000001</v>
      </c>
      <c r="W2830">
        <v>9.7308199999999996</v>
      </c>
      <c r="X2830">
        <v>8.9607700000000001</v>
      </c>
      <c r="Y2830">
        <v>7.3133400000000002</v>
      </c>
      <c r="Z2830">
        <v>4.6020799999999999</v>
      </c>
      <c r="AA2830">
        <v>1.7416700000000001</v>
      </c>
      <c r="AB2830">
        <v>1.00515</v>
      </c>
      <c r="AC2830">
        <v>1.2319599999999999</v>
      </c>
      <c r="AD2830">
        <v>0.25830199999999998</v>
      </c>
      <c r="AE2830">
        <v>0.49670799999999998</v>
      </c>
      <c r="AF2830">
        <v>1.63348E-2</v>
      </c>
      <c r="AG2830">
        <v>0.18252599999999999</v>
      </c>
      <c r="AH2830">
        <v>7.3427000000000006E-2</v>
      </c>
      <c r="AI2830">
        <v>1.54693E-2</v>
      </c>
      <c r="AJ2830">
        <v>2.1461000000000001E-2</v>
      </c>
      <c r="AK2830">
        <v>8.8741199999999992E-3</v>
      </c>
      <c r="AL2830">
        <v>2.9326500000000002E-3</v>
      </c>
      <c r="AM2830">
        <v>2.4559899999999999E-2</v>
      </c>
      <c r="AN2830">
        <v>2.8215800000000002E-3</v>
      </c>
      <c r="AO2830">
        <v>4.3971799999999997E-3</v>
      </c>
    </row>
    <row r="2831" spans="1:41" x14ac:dyDescent="0.3">
      <c r="A2831">
        <v>1</v>
      </c>
      <c r="B2831">
        <v>4</v>
      </c>
      <c r="C2831">
        <v>1</v>
      </c>
      <c r="D2831" t="s">
        <v>1260</v>
      </c>
      <c r="E2831" t="s">
        <v>1260</v>
      </c>
      <c r="F2831">
        <v>1</v>
      </c>
      <c r="G2831">
        <v>2018</v>
      </c>
      <c r="H2831">
        <v>1</v>
      </c>
      <c r="I2831" t="s">
        <v>1260</v>
      </c>
      <c r="J2831" t="s">
        <v>574</v>
      </c>
      <c r="K2831">
        <v>0</v>
      </c>
      <c r="L2831">
        <v>0.51213500000000001</v>
      </c>
      <c r="M2831">
        <v>4.9332900000000004</v>
      </c>
      <c r="N2831">
        <v>6.4636500000000003</v>
      </c>
      <c r="O2831">
        <v>77.949299999999994</v>
      </c>
      <c r="P2831">
        <v>93.705699999999993</v>
      </c>
      <c r="Q2831">
        <v>29.418099999999999</v>
      </c>
      <c r="R2831">
        <v>47.5197</v>
      </c>
      <c r="S2831">
        <v>7.9257900000000001</v>
      </c>
      <c r="T2831">
        <v>18.873000000000001</v>
      </c>
      <c r="U2831">
        <v>14.196199999999999</v>
      </c>
      <c r="V2831">
        <v>15.1715</v>
      </c>
      <c r="W2831">
        <v>8.6144400000000001</v>
      </c>
      <c r="X2831">
        <v>4.7679200000000002</v>
      </c>
      <c r="Y2831">
        <v>4.3967400000000003</v>
      </c>
      <c r="Z2831">
        <v>3.59382</v>
      </c>
      <c r="AA2831">
        <v>2.2649900000000001</v>
      </c>
      <c r="AB2831">
        <v>0.85851100000000002</v>
      </c>
      <c r="AC2831">
        <v>0.49620700000000001</v>
      </c>
      <c r="AD2831">
        <v>0.60904899999999995</v>
      </c>
      <c r="AE2831">
        <v>0.12787200000000001</v>
      </c>
      <c r="AF2831">
        <v>0.24621100000000001</v>
      </c>
      <c r="AG2831">
        <v>8.1067199999999996E-3</v>
      </c>
      <c r="AH2831">
        <v>9.0687199999999996E-2</v>
      </c>
      <c r="AI2831">
        <v>3.6520499999999997E-2</v>
      </c>
      <c r="AJ2831">
        <v>7.7015499999999997E-3</v>
      </c>
      <c r="AK2831">
        <v>1.06944E-2</v>
      </c>
      <c r="AL2831">
        <v>4.4258700000000002E-3</v>
      </c>
      <c r="AM2831">
        <v>1.46385E-3</v>
      </c>
      <c r="AN2831">
        <v>1.2268599999999999E-2</v>
      </c>
      <c r="AO2831">
        <v>3.61042E-3</v>
      </c>
    </row>
    <row r="2832" spans="1:41" x14ac:dyDescent="0.3">
      <c r="A2832">
        <v>1</v>
      </c>
      <c r="B2832">
        <v>5</v>
      </c>
      <c r="C2832">
        <v>1</v>
      </c>
      <c r="D2832" t="s">
        <v>1260</v>
      </c>
      <c r="E2832" t="s">
        <v>1260</v>
      </c>
      <c r="F2832">
        <v>1</v>
      </c>
      <c r="G2832">
        <v>1984</v>
      </c>
      <c r="H2832">
        <v>1</v>
      </c>
      <c r="I2832" t="s">
        <v>1260</v>
      </c>
      <c r="J2832" t="s">
        <v>573</v>
      </c>
      <c r="K2832">
        <v>0</v>
      </c>
      <c r="L2832">
        <v>224.06</v>
      </c>
      <c r="M2832">
        <v>633.48699999999997</v>
      </c>
      <c r="N2832">
        <v>1195.77</v>
      </c>
      <c r="O2832">
        <v>1784.28</v>
      </c>
      <c r="P2832">
        <v>2190.4899999999998</v>
      </c>
      <c r="Q2832">
        <v>2291.62</v>
      </c>
      <c r="R2832">
        <v>2111.3200000000002</v>
      </c>
      <c r="S2832">
        <v>1765.56</v>
      </c>
      <c r="T2832">
        <v>1376.46</v>
      </c>
      <c r="U2832">
        <v>1024.6500000000001</v>
      </c>
      <c r="V2832">
        <v>742.84799999999996</v>
      </c>
      <c r="W2832">
        <v>531.58299999999997</v>
      </c>
      <c r="X2832">
        <v>378.26</v>
      </c>
      <c r="Y2832">
        <v>268.56</v>
      </c>
      <c r="Z2832">
        <v>190.51900000000001</v>
      </c>
      <c r="AA2832">
        <v>135.119</v>
      </c>
      <c r="AB2832">
        <v>95.823700000000002</v>
      </c>
      <c r="AC2832">
        <v>67.957099999999997</v>
      </c>
      <c r="AD2832">
        <v>48.1965</v>
      </c>
      <c r="AE2832">
        <v>34.183399999999999</v>
      </c>
      <c r="AF2832">
        <v>24.245799999999999</v>
      </c>
      <c r="AG2832">
        <v>17.197800000000001</v>
      </c>
      <c r="AH2832">
        <v>12.1991</v>
      </c>
      <c r="AI2832">
        <v>8.6535700000000002</v>
      </c>
      <c r="AJ2832">
        <v>6.1386799999999999</v>
      </c>
      <c r="AK2832">
        <v>4.3547599999999997</v>
      </c>
      <c r="AL2832">
        <v>3.0893199999999998</v>
      </c>
      <c r="AM2832">
        <v>2.1916500000000001</v>
      </c>
      <c r="AN2832">
        <v>1.55484</v>
      </c>
      <c r="AO2832">
        <v>3.7968299999999999</v>
      </c>
    </row>
    <row r="2833" spans="1:41" x14ac:dyDescent="0.3">
      <c r="A2833">
        <v>1</v>
      </c>
      <c r="B2833">
        <v>5</v>
      </c>
      <c r="C2833">
        <v>1</v>
      </c>
      <c r="D2833" t="s">
        <v>1260</v>
      </c>
      <c r="E2833" t="s">
        <v>1260</v>
      </c>
      <c r="F2833">
        <v>1</v>
      </c>
      <c r="G2833">
        <v>1985</v>
      </c>
      <c r="H2833">
        <v>1</v>
      </c>
      <c r="I2833" t="s">
        <v>1260</v>
      </c>
      <c r="J2833" t="s">
        <v>574</v>
      </c>
      <c r="K2833">
        <v>0</v>
      </c>
      <c r="L2833">
        <v>1.6076199999999999E-2</v>
      </c>
      <c r="M2833">
        <v>0.93931900000000002</v>
      </c>
      <c r="N2833">
        <v>0.95286800000000005</v>
      </c>
      <c r="O2833">
        <v>1.0548</v>
      </c>
      <c r="P2833">
        <v>0.574403</v>
      </c>
      <c r="Q2833">
        <v>0.73175000000000001</v>
      </c>
      <c r="R2833">
        <v>0.78736499999999998</v>
      </c>
      <c r="S2833">
        <v>1.2590699999999999</v>
      </c>
      <c r="T2833">
        <v>3.22858</v>
      </c>
      <c r="U2833">
        <v>1.26857</v>
      </c>
      <c r="V2833">
        <v>0.80737099999999995</v>
      </c>
      <c r="W2833">
        <v>0.59744299999999995</v>
      </c>
      <c r="X2833">
        <v>0.456563</v>
      </c>
      <c r="Y2833">
        <v>0.33356000000000002</v>
      </c>
      <c r="Z2833">
        <v>0.23183899999999999</v>
      </c>
      <c r="AA2833">
        <v>0.15829099999999999</v>
      </c>
      <c r="AB2833">
        <v>0.108292</v>
      </c>
      <c r="AC2833">
        <v>7.4653999999999998E-2</v>
      </c>
      <c r="AD2833">
        <v>5.1852000000000002E-2</v>
      </c>
      <c r="AE2833">
        <v>3.6232500000000001E-2</v>
      </c>
      <c r="AF2833">
        <v>2.5431200000000001E-2</v>
      </c>
      <c r="AG2833">
        <v>1.79057E-2</v>
      </c>
      <c r="AH2833">
        <v>1.26363E-2</v>
      </c>
      <c r="AI2833">
        <v>8.9314600000000004E-3</v>
      </c>
      <c r="AJ2833">
        <v>6.3205199999999996E-3</v>
      </c>
      <c r="AK2833">
        <v>4.4760499999999996E-3</v>
      </c>
      <c r="AL2833">
        <v>3.1715300000000001E-3</v>
      </c>
      <c r="AM2833">
        <v>2.24808E-3</v>
      </c>
      <c r="AN2833">
        <v>1.59391E-3</v>
      </c>
      <c r="AO2833">
        <v>3.9004600000000001E-3</v>
      </c>
    </row>
    <row r="2834" spans="1:41" x14ac:dyDescent="0.3">
      <c r="A2834">
        <v>1</v>
      </c>
      <c r="B2834">
        <v>5</v>
      </c>
      <c r="C2834">
        <v>1</v>
      </c>
      <c r="D2834" t="s">
        <v>1260</v>
      </c>
      <c r="E2834" t="s">
        <v>1260</v>
      </c>
      <c r="F2834">
        <v>1</v>
      </c>
      <c r="G2834">
        <v>1986</v>
      </c>
      <c r="H2834">
        <v>1</v>
      </c>
      <c r="I2834" t="s">
        <v>1260</v>
      </c>
      <c r="J2834" t="s">
        <v>574</v>
      </c>
      <c r="K2834">
        <v>0</v>
      </c>
      <c r="L2834">
        <v>7.9346E-3</v>
      </c>
      <c r="M2834">
        <v>4.1592799999999999E-2</v>
      </c>
      <c r="N2834">
        <v>1.62026</v>
      </c>
      <c r="O2834">
        <v>1.29619</v>
      </c>
      <c r="P2834">
        <v>1.1768400000000001</v>
      </c>
      <c r="Q2834">
        <v>0.54439700000000002</v>
      </c>
      <c r="R2834">
        <v>0.609097</v>
      </c>
      <c r="S2834">
        <v>0.59359799999999996</v>
      </c>
      <c r="T2834">
        <v>0.88367600000000002</v>
      </c>
      <c r="U2834">
        <v>2.1619299999999999</v>
      </c>
      <c r="V2834">
        <v>0.82700600000000002</v>
      </c>
      <c r="W2834">
        <v>0.51949699999999999</v>
      </c>
      <c r="X2834">
        <v>0.382274</v>
      </c>
      <c r="Y2834">
        <v>0.29150700000000002</v>
      </c>
      <c r="Z2834">
        <v>0.21281800000000001</v>
      </c>
      <c r="AA2834">
        <v>0.14789099999999999</v>
      </c>
      <c r="AB2834">
        <v>0.100977</v>
      </c>
      <c r="AC2834">
        <v>6.9087499999999996E-2</v>
      </c>
      <c r="AD2834">
        <v>4.7632099999999997E-2</v>
      </c>
      <c r="AE2834">
        <v>3.30868E-2</v>
      </c>
      <c r="AF2834">
        <v>2.3122E-2</v>
      </c>
      <c r="AG2834">
        <v>1.6230399999999999E-2</v>
      </c>
      <c r="AH2834">
        <v>1.1428300000000001E-2</v>
      </c>
      <c r="AI2834">
        <v>8.0655899999999992E-3</v>
      </c>
      <c r="AJ2834">
        <v>5.7011300000000004E-3</v>
      </c>
      <c r="AK2834">
        <v>4.0346899999999996E-3</v>
      </c>
      <c r="AL2834">
        <v>2.8573800000000001E-3</v>
      </c>
      <c r="AM2834">
        <v>2.02469E-3</v>
      </c>
      <c r="AN2834">
        <v>1.4352099999999999E-3</v>
      </c>
      <c r="AO2834">
        <v>3.5079299999999998E-3</v>
      </c>
    </row>
    <row r="2835" spans="1:41" x14ac:dyDescent="0.3">
      <c r="A2835">
        <v>1</v>
      </c>
      <c r="B2835">
        <v>5</v>
      </c>
      <c r="C2835">
        <v>1</v>
      </c>
      <c r="D2835" t="s">
        <v>1260</v>
      </c>
      <c r="E2835" t="s">
        <v>1260</v>
      </c>
      <c r="F2835">
        <v>1</v>
      </c>
      <c r="G2835">
        <v>1987</v>
      </c>
      <c r="H2835">
        <v>1</v>
      </c>
      <c r="I2835" t="s">
        <v>1260</v>
      </c>
      <c r="J2835" t="s">
        <v>574</v>
      </c>
      <c r="K2835">
        <v>0</v>
      </c>
      <c r="L2835">
        <v>3.3419400000000002E-2</v>
      </c>
      <c r="M2835">
        <v>3.2917700000000001E-2</v>
      </c>
      <c r="N2835">
        <v>0.114804</v>
      </c>
      <c r="O2835">
        <v>3.5145</v>
      </c>
      <c r="P2835">
        <v>2.2951199999999998</v>
      </c>
      <c r="Q2835">
        <v>1.7607900000000001</v>
      </c>
      <c r="R2835">
        <v>0.71179499999999996</v>
      </c>
      <c r="S2835">
        <v>0.71836100000000003</v>
      </c>
      <c r="T2835">
        <v>0.64988299999999999</v>
      </c>
      <c r="U2835">
        <v>0.92148300000000005</v>
      </c>
      <c r="V2835">
        <v>2.19299</v>
      </c>
      <c r="W2835">
        <v>0.82769800000000004</v>
      </c>
      <c r="X2835">
        <v>0.51697599999999999</v>
      </c>
      <c r="Y2835">
        <v>0.37960300000000002</v>
      </c>
      <c r="Z2835">
        <v>0.28927000000000003</v>
      </c>
      <c r="AA2835">
        <v>0.21115600000000001</v>
      </c>
      <c r="AB2835">
        <v>0.14674499999999999</v>
      </c>
      <c r="AC2835">
        <v>0.100207</v>
      </c>
      <c r="AD2835">
        <v>6.85698E-2</v>
      </c>
      <c r="AE2835">
        <v>4.72811E-2</v>
      </c>
      <c r="AF2835">
        <v>3.28467E-2</v>
      </c>
      <c r="AG2835">
        <v>2.2956500000000001E-2</v>
      </c>
      <c r="AH2835">
        <v>1.6115500000000001E-2</v>
      </c>
      <c r="AI2835">
        <v>1.13483E-2</v>
      </c>
      <c r="AJ2835">
        <v>8.0096200000000003E-3</v>
      </c>
      <c r="AK2835">
        <v>5.6618800000000002E-3</v>
      </c>
      <c r="AL2835">
        <v>4.0071000000000004E-3</v>
      </c>
      <c r="AM2835">
        <v>2.83797E-3</v>
      </c>
      <c r="AN2835">
        <v>2.0110100000000001E-3</v>
      </c>
      <c r="AO2835">
        <v>4.9101800000000001E-3</v>
      </c>
    </row>
    <row r="2836" spans="1:41" x14ac:dyDescent="0.3">
      <c r="A2836">
        <v>1</v>
      </c>
      <c r="B2836">
        <v>5</v>
      </c>
      <c r="C2836">
        <v>1</v>
      </c>
      <c r="D2836" t="s">
        <v>1260</v>
      </c>
      <c r="E2836" t="s">
        <v>1260</v>
      </c>
      <c r="F2836">
        <v>1</v>
      </c>
      <c r="G2836">
        <v>1988</v>
      </c>
      <c r="H2836">
        <v>1</v>
      </c>
      <c r="I2836" t="s">
        <v>1260</v>
      </c>
      <c r="J2836" t="s">
        <v>574</v>
      </c>
      <c r="K2836">
        <v>0</v>
      </c>
      <c r="L2836">
        <v>0.537188</v>
      </c>
      <c r="M2836">
        <v>0.183005</v>
      </c>
      <c r="N2836">
        <v>0.11996900000000001</v>
      </c>
      <c r="O2836">
        <v>0.32881300000000002</v>
      </c>
      <c r="P2836">
        <v>8.2132299999999994</v>
      </c>
      <c r="Q2836">
        <v>4.5284800000000001</v>
      </c>
      <c r="R2836">
        <v>3.03254</v>
      </c>
      <c r="S2836">
        <v>1.10429</v>
      </c>
      <c r="T2836">
        <v>1.03325</v>
      </c>
      <c r="U2836">
        <v>0.88947799999999999</v>
      </c>
      <c r="V2836">
        <v>1.2261899999999999</v>
      </c>
      <c r="W2836">
        <v>2.87859</v>
      </c>
      <c r="X2836">
        <v>1.0802499999999999</v>
      </c>
      <c r="Y2836">
        <v>0.67329499999999998</v>
      </c>
      <c r="Z2836">
        <v>0.49407400000000001</v>
      </c>
      <c r="AA2836">
        <v>0.376475</v>
      </c>
      <c r="AB2836">
        <v>0.27484599999999998</v>
      </c>
      <c r="AC2836">
        <v>0.19104199999999999</v>
      </c>
      <c r="AD2836">
        <v>0.13047900000000001</v>
      </c>
      <c r="AE2836">
        <v>8.9299000000000003E-2</v>
      </c>
      <c r="AF2836">
        <v>6.1583699999999998E-2</v>
      </c>
      <c r="AG2836">
        <v>4.2788300000000001E-2</v>
      </c>
      <c r="AH2836">
        <v>2.9908000000000001E-2</v>
      </c>
      <c r="AI2836">
        <v>2.0997499999999999E-2</v>
      </c>
      <c r="AJ2836">
        <v>1.47873E-2</v>
      </c>
      <c r="AK2836">
        <v>1.04376E-2</v>
      </c>
      <c r="AL2836">
        <v>7.3786199999999998E-3</v>
      </c>
      <c r="AM2836">
        <v>5.2223900000000004E-3</v>
      </c>
      <c r="AN2836">
        <v>3.6988699999999999E-3</v>
      </c>
      <c r="AO2836">
        <v>9.0217600000000002E-3</v>
      </c>
    </row>
    <row r="2837" spans="1:41" x14ac:dyDescent="0.3">
      <c r="A2837">
        <v>1</v>
      </c>
      <c r="B2837">
        <v>5</v>
      </c>
      <c r="C2837">
        <v>1</v>
      </c>
      <c r="D2837" t="s">
        <v>1260</v>
      </c>
      <c r="E2837" t="s">
        <v>1260</v>
      </c>
      <c r="F2837">
        <v>1</v>
      </c>
      <c r="G2837">
        <v>1989</v>
      </c>
      <c r="H2837">
        <v>1</v>
      </c>
      <c r="I2837" t="s">
        <v>1260</v>
      </c>
      <c r="J2837" t="s">
        <v>574</v>
      </c>
      <c r="K2837">
        <v>0</v>
      </c>
      <c r="L2837">
        <v>0.69983700000000004</v>
      </c>
      <c r="M2837">
        <v>2.5082100000000001</v>
      </c>
      <c r="N2837">
        <v>0.56902399999999997</v>
      </c>
      <c r="O2837">
        <v>0.293458</v>
      </c>
      <c r="P2837">
        <v>0.65745900000000002</v>
      </c>
      <c r="Q2837">
        <v>13.9025</v>
      </c>
      <c r="R2837">
        <v>6.7127400000000002</v>
      </c>
      <c r="S2837">
        <v>4.0624799999999999</v>
      </c>
      <c r="T2837">
        <v>1.3751800000000001</v>
      </c>
      <c r="U2837">
        <v>1.22668</v>
      </c>
      <c r="V2837">
        <v>1.02783</v>
      </c>
      <c r="W2837">
        <v>1.3985799999999999</v>
      </c>
      <c r="X2837">
        <v>3.2656900000000002</v>
      </c>
      <c r="Y2837">
        <v>1.2232000000000001</v>
      </c>
      <c r="Z2837">
        <v>0.76203600000000005</v>
      </c>
      <c r="AA2837">
        <v>0.559222</v>
      </c>
      <c r="AB2837">
        <v>0.42620999999999998</v>
      </c>
      <c r="AC2837">
        <v>0.31123600000000001</v>
      </c>
      <c r="AD2837">
        <v>0.216389</v>
      </c>
      <c r="AE2837">
        <v>0.14782400000000001</v>
      </c>
      <c r="AF2837">
        <v>0.10119</v>
      </c>
      <c r="AG2837">
        <v>6.9795599999999999E-2</v>
      </c>
      <c r="AH2837">
        <v>4.8501000000000002E-2</v>
      </c>
      <c r="AI2837">
        <v>3.3905200000000003E-2</v>
      </c>
      <c r="AJ2837">
        <v>2.3806399999999998E-2</v>
      </c>
      <c r="AK2837">
        <v>1.6767000000000001E-2</v>
      </c>
      <c r="AL2837">
        <v>1.18359E-2</v>
      </c>
      <c r="AM2837">
        <v>8.3677200000000004E-3</v>
      </c>
      <c r="AN2837">
        <v>5.9228400000000004E-3</v>
      </c>
      <c r="AO2837">
        <v>1.44289E-2</v>
      </c>
    </row>
    <row r="2838" spans="1:41" x14ac:dyDescent="0.3">
      <c r="A2838">
        <v>1</v>
      </c>
      <c r="B2838">
        <v>5</v>
      </c>
      <c r="C2838">
        <v>1</v>
      </c>
      <c r="D2838" t="s">
        <v>1260</v>
      </c>
      <c r="E2838" t="s">
        <v>1260</v>
      </c>
      <c r="F2838">
        <v>1</v>
      </c>
      <c r="G2838">
        <v>1990</v>
      </c>
      <c r="H2838">
        <v>1</v>
      </c>
      <c r="I2838" t="s">
        <v>1260</v>
      </c>
      <c r="J2838" t="s">
        <v>574</v>
      </c>
      <c r="K2838">
        <v>0</v>
      </c>
      <c r="L2838">
        <v>3.1203699999999999</v>
      </c>
      <c r="M2838">
        <v>1.51786</v>
      </c>
      <c r="N2838">
        <v>3.6221199999999998</v>
      </c>
      <c r="O2838">
        <v>0.64623900000000001</v>
      </c>
      <c r="P2838">
        <v>0.272289</v>
      </c>
      <c r="Q2838">
        <v>0.51616600000000001</v>
      </c>
      <c r="R2838">
        <v>9.5556400000000004</v>
      </c>
      <c r="S2838">
        <v>4.1694300000000002</v>
      </c>
      <c r="T2838">
        <v>2.3457599999999998</v>
      </c>
      <c r="U2838">
        <v>0.75708500000000001</v>
      </c>
      <c r="V2838">
        <v>0.65738700000000005</v>
      </c>
      <c r="W2838">
        <v>0.54375899999999999</v>
      </c>
      <c r="X2838">
        <v>0.73600500000000002</v>
      </c>
      <c r="Y2838">
        <v>1.71549</v>
      </c>
      <c r="Z2838">
        <v>0.64230399999999999</v>
      </c>
      <c r="AA2838">
        <v>0.40019399999999999</v>
      </c>
      <c r="AB2838">
        <v>0.29376600000000003</v>
      </c>
      <c r="AC2838">
        <v>0.223963</v>
      </c>
      <c r="AD2838">
        <v>0.16359399999999999</v>
      </c>
      <c r="AE2838">
        <v>0.11377</v>
      </c>
      <c r="AF2838">
        <v>7.7738199999999993E-2</v>
      </c>
      <c r="AG2838">
        <v>5.3224399999999998E-2</v>
      </c>
      <c r="AH2838">
        <v>3.6717800000000002E-2</v>
      </c>
      <c r="AI2838">
        <v>2.5518900000000001E-2</v>
      </c>
      <c r="AJ2838">
        <v>1.78415E-2</v>
      </c>
      <c r="AK2838">
        <v>1.25287E-2</v>
      </c>
      <c r="AL2838">
        <v>8.8248400000000005E-3</v>
      </c>
      <c r="AM2838">
        <v>6.2300000000000003E-3</v>
      </c>
      <c r="AN2838">
        <v>4.4048200000000003E-3</v>
      </c>
      <c r="AO2838">
        <v>1.07151E-2</v>
      </c>
    </row>
    <row r="2839" spans="1:41" x14ac:dyDescent="0.3">
      <c r="A2839">
        <v>1</v>
      </c>
      <c r="B2839">
        <v>5</v>
      </c>
      <c r="C2839">
        <v>1</v>
      </c>
      <c r="D2839" t="s">
        <v>1260</v>
      </c>
      <c r="E2839" t="s">
        <v>1260</v>
      </c>
      <c r="F2839">
        <v>1</v>
      </c>
      <c r="G2839">
        <v>1991</v>
      </c>
      <c r="H2839">
        <v>1</v>
      </c>
      <c r="I2839" t="s">
        <v>1260</v>
      </c>
      <c r="J2839" t="s">
        <v>574</v>
      </c>
      <c r="K2839">
        <v>0</v>
      </c>
      <c r="L2839">
        <v>0.16387599999999999</v>
      </c>
      <c r="M2839">
        <v>5.8694699999999997</v>
      </c>
      <c r="N2839">
        <v>1.8991100000000001</v>
      </c>
      <c r="O2839">
        <v>3.5571700000000002</v>
      </c>
      <c r="P2839">
        <v>0.51719599999999999</v>
      </c>
      <c r="Q2839">
        <v>0.18398300000000001</v>
      </c>
      <c r="R2839">
        <v>0.30483300000000002</v>
      </c>
      <c r="S2839">
        <v>5.0937799999999998</v>
      </c>
      <c r="T2839">
        <v>2.0648300000000002</v>
      </c>
      <c r="U2839">
        <v>1.1072900000000001</v>
      </c>
      <c r="V2839">
        <v>0.34786400000000001</v>
      </c>
      <c r="W2839">
        <v>0.29820000000000002</v>
      </c>
      <c r="X2839">
        <v>0.24538299999999999</v>
      </c>
      <c r="Y2839">
        <v>0.33157999999999999</v>
      </c>
      <c r="Z2839">
        <v>0.77262799999999998</v>
      </c>
      <c r="AA2839">
        <v>0.28934599999999999</v>
      </c>
      <c r="AB2839">
        <v>0.18034500000000001</v>
      </c>
      <c r="AC2839">
        <v>0.132434</v>
      </c>
      <c r="AD2839">
        <v>0.10100099999999999</v>
      </c>
      <c r="AE2839">
        <v>7.3799600000000007E-2</v>
      </c>
      <c r="AF2839">
        <v>5.1337000000000001E-2</v>
      </c>
      <c r="AG2839">
        <v>3.5086399999999997E-2</v>
      </c>
      <c r="AH2839">
        <v>2.4027199999999999E-2</v>
      </c>
      <c r="AI2839">
        <v>1.65784E-2</v>
      </c>
      <c r="AJ2839">
        <v>1.15237E-2</v>
      </c>
      <c r="AK2839">
        <v>8.0578000000000004E-3</v>
      </c>
      <c r="AL2839">
        <v>5.6589600000000002E-3</v>
      </c>
      <c r="AM2839">
        <v>3.9864000000000002E-3</v>
      </c>
      <c r="AN2839">
        <v>2.8145100000000001E-3</v>
      </c>
      <c r="AO2839">
        <v>6.83206E-3</v>
      </c>
    </row>
    <row r="2840" spans="1:41" x14ac:dyDescent="0.3">
      <c r="A2840">
        <v>1</v>
      </c>
      <c r="B2840">
        <v>5</v>
      </c>
      <c r="C2840">
        <v>1</v>
      </c>
      <c r="D2840" t="s">
        <v>1260</v>
      </c>
      <c r="E2840" t="s">
        <v>1260</v>
      </c>
      <c r="F2840">
        <v>1</v>
      </c>
      <c r="G2840">
        <v>1992</v>
      </c>
      <c r="H2840">
        <v>1</v>
      </c>
      <c r="I2840" t="s">
        <v>1260</v>
      </c>
      <c r="J2840" t="s">
        <v>574</v>
      </c>
      <c r="K2840">
        <v>0</v>
      </c>
      <c r="L2840">
        <v>0.552346</v>
      </c>
      <c r="M2840">
        <v>0.78914200000000001</v>
      </c>
      <c r="N2840">
        <v>18.793700000000001</v>
      </c>
      <c r="O2840">
        <v>4.7698700000000001</v>
      </c>
      <c r="P2840">
        <v>7.2692100000000002</v>
      </c>
      <c r="Q2840">
        <v>0.88981200000000005</v>
      </c>
      <c r="R2840">
        <v>0.27585700000000002</v>
      </c>
      <c r="S2840">
        <v>0.41159400000000002</v>
      </c>
      <c r="T2840">
        <v>6.3789300000000004</v>
      </c>
      <c r="U2840">
        <v>2.4620700000000002</v>
      </c>
      <c r="V2840">
        <v>1.2844100000000001</v>
      </c>
      <c r="W2840">
        <v>0.39824199999999998</v>
      </c>
      <c r="X2840">
        <v>0.33957500000000002</v>
      </c>
      <c r="Y2840">
        <v>0.27894000000000002</v>
      </c>
      <c r="Z2840">
        <v>0.376803</v>
      </c>
      <c r="AA2840">
        <v>0.87817100000000003</v>
      </c>
      <c r="AB2840">
        <v>0.32898500000000003</v>
      </c>
      <c r="AC2840">
        <v>0.205127</v>
      </c>
      <c r="AD2840">
        <v>0.15068400000000001</v>
      </c>
      <c r="AE2840">
        <v>0.114954</v>
      </c>
      <c r="AF2840">
        <v>8.4016999999999994E-2</v>
      </c>
      <c r="AG2840">
        <v>5.8457799999999997E-2</v>
      </c>
      <c r="AH2840">
        <v>3.9961000000000003E-2</v>
      </c>
      <c r="AI2840">
        <v>2.73698E-2</v>
      </c>
      <c r="AJ2840">
        <v>1.8887500000000002E-2</v>
      </c>
      <c r="AK2840">
        <v>1.31304E-2</v>
      </c>
      <c r="AL2840">
        <v>9.1821999999999997E-3</v>
      </c>
      <c r="AM2840">
        <v>6.4492400000000002E-3</v>
      </c>
      <c r="AN2840">
        <v>4.5435099999999997E-3</v>
      </c>
      <c r="AO2840">
        <v>1.09969E-2</v>
      </c>
    </row>
    <row r="2841" spans="1:41" x14ac:dyDescent="0.3">
      <c r="A2841">
        <v>1</v>
      </c>
      <c r="B2841">
        <v>5</v>
      </c>
      <c r="C2841">
        <v>1</v>
      </c>
      <c r="D2841" t="s">
        <v>1260</v>
      </c>
      <c r="E2841" t="s">
        <v>1260</v>
      </c>
      <c r="F2841">
        <v>1</v>
      </c>
      <c r="G2841">
        <v>1993</v>
      </c>
      <c r="H2841">
        <v>1</v>
      </c>
      <c r="I2841" t="s">
        <v>1260</v>
      </c>
      <c r="J2841" t="s">
        <v>574</v>
      </c>
      <c r="K2841">
        <v>0</v>
      </c>
      <c r="L2841">
        <v>1.0945800000000001</v>
      </c>
      <c r="M2841">
        <v>1.97377</v>
      </c>
      <c r="N2841">
        <v>1.8754200000000001</v>
      </c>
      <c r="O2841">
        <v>35.049900000000001</v>
      </c>
      <c r="P2841">
        <v>7.24322</v>
      </c>
      <c r="Q2841">
        <v>9.3020300000000002</v>
      </c>
      <c r="R2841">
        <v>0.992703</v>
      </c>
      <c r="S2841">
        <v>0.27707500000000002</v>
      </c>
      <c r="T2841">
        <v>0.38323400000000002</v>
      </c>
      <c r="U2841">
        <v>5.6523399999999997</v>
      </c>
      <c r="V2841">
        <v>2.12141</v>
      </c>
      <c r="W2841">
        <v>1.09189</v>
      </c>
      <c r="X2841">
        <v>0.33666400000000002</v>
      </c>
      <c r="Y2841">
        <v>0.28650300000000001</v>
      </c>
      <c r="Z2841">
        <v>0.23522499999999999</v>
      </c>
      <c r="AA2841">
        <v>0.31776100000000002</v>
      </c>
      <c r="AB2841">
        <v>0.74072300000000002</v>
      </c>
      <c r="AC2841">
        <v>0.277563</v>
      </c>
      <c r="AD2841">
        <v>0.17310700000000001</v>
      </c>
      <c r="AE2841">
        <v>0.12719</v>
      </c>
      <c r="AF2841">
        <v>9.70501E-2</v>
      </c>
      <c r="AG2841">
        <v>7.0943300000000001E-2</v>
      </c>
      <c r="AH2841">
        <v>4.9368299999999997E-2</v>
      </c>
      <c r="AI2841">
        <v>3.3751700000000003E-2</v>
      </c>
      <c r="AJ2841">
        <v>2.3119500000000001E-2</v>
      </c>
      <c r="AK2841">
        <v>1.5955799999999999E-2</v>
      </c>
      <c r="AL2841">
        <v>1.1093199999999999E-2</v>
      </c>
      <c r="AM2841">
        <v>7.7581300000000002E-3</v>
      </c>
      <c r="AN2841">
        <v>5.4493900000000001E-3</v>
      </c>
      <c r="AO2841">
        <v>1.3133000000000001E-2</v>
      </c>
    </row>
    <row r="2842" spans="1:41" x14ac:dyDescent="0.3">
      <c r="A2842">
        <v>1</v>
      </c>
      <c r="B2842">
        <v>5</v>
      </c>
      <c r="C2842">
        <v>1</v>
      </c>
      <c r="D2842" t="s">
        <v>1260</v>
      </c>
      <c r="E2842" t="s">
        <v>1260</v>
      </c>
      <c r="F2842">
        <v>1</v>
      </c>
      <c r="G2842">
        <v>1994</v>
      </c>
      <c r="H2842">
        <v>1</v>
      </c>
      <c r="I2842" t="s">
        <v>1260</v>
      </c>
      <c r="J2842" t="s">
        <v>574</v>
      </c>
      <c r="K2842">
        <v>0</v>
      </c>
      <c r="L2842">
        <v>0.49097499999999999</v>
      </c>
      <c r="M2842">
        <v>2.9914200000000002</v>
      </c>
      <c r="N2842">
        <v>3.5893799999999998</v>
      </c>
      <c r="O2842">
        <v>2.67787</v>
      </c>
      <c r="P2842">
        <v>40.787199999999999</v>
      </c>
      <c r="Q2842">
        <v>7.1156499999999996</v>
      </c>
      <c r="R2842">
        <v>7.9869199999999996</v>
      </c>
      <c r="S2842">
        <v>0.76927900000000005</v>
      </c>
      <c r="T2842">
        <v>0.19941900000000001</v>
      </c>
      <c r="U2842">
        <v>0.26282499999999998</v>
      </c>
      <c r="V2842">
        <v>3.77237</v>
      </c>
      <c r="W2842">
        <v>1.39757</v>
      </c>
      <c r="X2842">
        <v>0.71556399999999998</v>
      </c>
      <c r="Y2842">
        <v>0.220251</v>
      </c>
      <c r="Z2842">
        <v>0.18737599999999999</v>
      </c>
      <c r="AA2842">
        <v>0.15387100000000001</v>
      </c>
      <c r="AB2842">
        <v>0.20793300000000001</v>
      </c>
      <c r="AC2842">
        <v>0.48488599999999998</v>
      </c>
      <c r="AD2842">
        <v>0.181758</v>
      </c>
      <c r="AE2842">
        <v>0.11339100000000001</v>
      </c>
      <c r="AF2842">
        <v>8.3336099999999996E-2</v>
      </c>
      <c r="AG2842">
        <v>6.3602500000000006E-2</v>
      </c>
      <c r="AH2842">
        <v>4.6502300000000003E-2</v>
      </c>
      <c r="AI2842">
        <v>3.2365699999999997E-2</v>
      </c>
      <c r="AJ2842">
        <v>2.21307E-2</v>
      </c>
      <c r="AK2842">
        <v>1.51611E-2</v>
      </c>
      <c r="AL2842">
        <v>1.04645E-2</v>
      </c>
      <c r="AM2842">
        <v>7.2760500000000001E-3</v>
      </c>
      <c r="AN2842">
        <v>5.0890500000000003E-3</v>
      </c>
      <c r="AO2842">
        <v>1.21917E-2</v>
      </c>
    </row>
    <row r="2843" spans="1:41" x14ac:dyDescent="0.3">
      <c r="A2843">
        <v>1</v>
      </c>
      <c r="B2843">
        <v>5</v>
      </c>
      <c r="C2843">
        <v>1</v>
      </c>
      <c r="D2843" t="s">
        <v>1260</v>
      </c>
      <c r="E2843" t="s">
        <v>1260</v>
      </c>
      <c r="F2843">
        <v>1</v>
      </c>
      <c r="G2843">
        <v>1995</v>
      </c>
      <c r="H2843">
        <v>1</v>
      </c>
      <c r="I2843" t="s">
        <v>1260</v>
      </c>
      <c r="J2843" t="s">
        <v>574</v>
      </c>
      <c r="K2843">
        <v>0</v>
      </c>
      <c r="L2843">
        <v>3.1588500000000002</v>
      </c>
      <c r="M2843">
        <v>2.9342100000000002</v>
      </c>
      <c r="N2843">
        <v>11.8933</v>
      </c>
      <c r="O2843">
        <v>11.198</v>
      </c>
      <c r="P2843">
        <v>6.8021700000000003</v>
      </c>
      <c r="Q2843">
        <v>87.417000000000002</v>
      </c>
      <c r="R2843">
        <v>13.338699999999999</v>
      </c>
      <c r="S2843">
        <v>13.5336</v>
      </c>
      <c r="T2843">
        <v>1.2126399999999999</v>
      </c>
      <c r="U2843">
        <v>0.29993599999999998</v>
      </c>
      <c r="V2843">
        <v>0.38506099999999999</v>
      </c>
      <c r="W2843">
        <v>5.4592200000000002</v>
      </c>
      <c r="X2843">
        <v>2.0129000000000001</v>
      </c>
      <c r="Y2843">
        <v>1.0292300000000001</v>
      </c>
      <c r="Z2843">
        <v>0.316799</v>
      </c>
      <c r="AA2843">
        <v>0.26963799999999999</v>
      </c>
      <c r="AB2843">
        <v>0.22154799999999999</v>
      </c>
      <c r="AC2843">
        <v>0.29955599999999999</v>
      </c>
      <c r="AD2843">
        <v>0.69889599999999996</v>
      </c>
      <c r="AE2843">
        <v>0.26209500000000002</v>
      </c>
      <c r="AF2843">
        <v>0.16357099999999999</v>
      </c>
      <c r="AG2843">
        <v>0.120255</v>
      </c>
      <c r="AH2843">
        <v>9.1804700000000003E-2</v>
      </c>
      <c r="AI2843">
        <v>6.7138000000000003E-2</v>
      </c>
      <c r="AJ2843">
        <v>4.67377E-2</v>
      </c>
      <c r="AK2843">
        <v>3.1963400000000003E-2</v>
      </c>
      <c r="AL2843">
        <v>2.19005E-2</v>
      </c>
      <c r="AM2843">
        <v>1.51182E-2</v>
      </c>
      <c r="AN2843">
        <v>1.05132E-2</v>
      </c>
      <c r="AO2843">
        <v>2.4976000000000002E-2</v>
      </c>
    </row>
    <row r="2844" spans="1:41" x14ac:dyDescent="0.3">
      <c r="A2844">
        <v>1</v>
      </c>
      <c r="B2844">
        <v>5</v>
      </c>
      <c r="C2844">
        <v>1</v>
      </c>
      <c r="D2844" t="s">
        <v>1260</v>
      </c>
      <c r="E2844" t="s">
        <v>1260</v>
      </c>
      <c r="F2844">
        <v>1</v>
      </c>
      <c r="G2844">
        <v>1996</v>
      </c>
      <c r="H2844">
        <v>1</v>
      </c>
      <c r="I2844" t="s">
        <v>1260</v>
      </c>
      <c r="J2844" t="s">
        <v>574</v>
      </c>
      <c r="K2844">
        <v>0</v>
      </c>
      <c r="L2844">
        <v>2.7779199999999999</v>
      </c>
      <c r="M2844">
        <v>4.9252000000000002</v>
      </c>
      <c r="N2844">
        <v>3.03667</v>
      </c>
      <c r="O2844">
        <v>9.6231299999999997</v>
      </c>
      <c r="P2844">
        <v>7.33772</v>
      </c>
      <c r="Q2844">
        <v>3.7357900000000002</v>
      </c>
      <c r="R2844">
        <v>41.722299999999997</v>
      </c>
      <c r="S2844">
        <v>5.7256999999999998</v>
      </c>
      <c r="T2844">
        <v>5.3858699999999997</v>
      </c>
      <c r="U2844">
        <v>0.45952700000000002</v>
      </c>
      <c r="V2844">
        <v>0.110599</v>
      </c>
      <c r="W2844">
        <v>0.140179</v>
      </c>
      <c r="X2844">
        <v>1.9774700000000001</v>
      </c>
      <c r="Y2844">
        <v>0.72804800000000003</v>
      </c>
      <c r="Z2844">
        <v>0.37223600000000001</v>
      </c>
      <c r="AA2844">
        <v>0.114621</v>
      </c>
      <c r="AB2844">
        <v>9.7609000000000001E-2</v>
      </c>
      <c r="AC2844">
        <v>8.0242599999999997E-2</v>
      </c>
      <c r="AD2844">
        <v>0.10854800000000001</v>
      </c>
      <c r="AE2844">
        <v>0.253359</v>
      </c>
      <c r="AF2844">
        <v>9.5047000000000006E-2</v>
      </c>
      <c r="AG2844">
        <v>5.9336600000000003E-2</v>
      </c>
      <c r="AH2844">
        <v>4.3634800000000001E-2</v>
      </c>
      <c r="AI2844">
        <v>3.3319099999999997E-2</v>
      </c>
      <c r="AJ2844">
        <v>2.4371500000000001E-2</v>
      </c>
      <c r="AK2844">
        <v>1.6968899999999999E-2</v>
      </c>
      <c r="AL2844">
        <v>1.16065E-2</v>
      </c>
      <c r="AM2844">
        <v>7.9534800000000006E-3</v>
      </c>
      <c r="AN2844">
        <v>5.4910499999999999E-3</v>
      </c>
      <c r="AO2844">
        <v>1.2893399999999999E-2</v>
      </c>
    </row>
    <row r="2845" spans="1:41" x14ac:dyDescent="0.3">
      <c r="A2845">
        <v>1</v>
      </c>
      <c r="B2845">
        <v>5</v>
      </c>
      <c r="C2845">
        <v>1</v>
      </c>
      <c r="D2845" t="s">
        <v>1260</v>
      </c>
      <c r="E2845" t="s">
        <v>1260</v>
      </c>
      <c r="F2845">
        <v>1</v>
      </c>
      <c r="G2845">
        <v>1997</v>
      </c>
      <c r="H2845">
        <v>1</v>
      </c>
      <c r="I2845" t="s">
        <v>1260</v>
      </c>
      <c r="J2845" t="s">
        <v>574</v>
      </c>
      <c r="K2845">
        <v>0</v>
      </c>
      <c r="L2845">
        <v>0.17280799999999999</v>
      </c>
      <c r="M2845">
        <v>8.5261899999999997</v>
      </c>
      <c r="N2845">
        <v>10.0259</v>
      </c>
      <c r="O2845">
        <v>4.8253500000000003</v>
      </c>
      <c r="P2845">
        <v>12.3551</v>
      </c>
      <c r="Q2845">
        <v>7.8687300000000002</v>
      </c>
      <c r="R2845">
        <v>3.4647299999999999</v>
      </c>
      <c r="S2845">
        <v>34.630499999999998</v>
      </c>
      <c r="T2845">
        <v>4.3888400000000001</v>
      </c>
      <c r="U2845">
        <v>3.9207999999999998</v>
      </c>
      <c r="V2845">
        <v>0.32502300000000001</v>
      </c>
      <c r="W2845">
        <v>7.7169600000000005E-2</v>
      </c>
      <c r="X2845">
        <v>9.7282400000000005E-2</v>
      </c>
      <c r="Y2845">
        <v>1.3700399999999999</v>
      </c>
      <c r="Z2845">
        <v>0.50431000000000004</v>
      </c>
      <c r="AA2845">
        <v>0.25792599999999999</v>
      </c>
      <c r="AB2845">
        <v>7.9459100000000005E-2</v>
      </c>
      <c r="AC2845">
        <v>6.7697999999999994E-2</v>
      </c>
      <c r="AD2845">
        <v>5.5677499999999998E-2</v>
      </c>
      <c r="AE2845">
        <v>7.5346399999999994E-2</v>
      </c>
      <c r="AF2845">
        <v>0.175923</v>
      </c>
      <c r="AG2845">
        <v>6.6015900000000002E-2</v>
      </c>
      <c r="AH2845">
        <v>4.12229E-2</v>
      </c>
      <c r="AI2845">
        <v>3.0320799999999998E-2</v>
      </c>
      <c r="AJ2845">
        <v>2.3156800000000002E-2</v>
      </c>
      <c r="AK2845">
        <v>1.6940799999999999E-2</v>
      </c>
      <c r="AL2845">
        <v>1.17968E-2</v>
      </c>
      <c r="AM2845">
        <v>8.0698100000000002E-3</v>
      </c>
      <c r="AN2845">
        <v>5.5305399999999996E-3</v>
      </c>
      <c r="AO2845">
        <v>1.2787E-2</v>
      </c>
    </row>
    <row r="2846" spans="1:41" x14ac:dyDescent="0.3">
      <c r="A2846">
        <v>1</v>
      </c>
      <c r="B2846">
        <v>5</v>
      </c>
      <c r="C2846">
        <v>1</v>
      </c>
      <c r="D2846" t="s">
        <v>1260</v>
      </c>
      <c r="E2846" t="s">
        <v>1260</v>
      </c>
      <c r="F2846">
        <v>1</v>
      </c>
      <c r="G2846">
        <v>1998</v>
      </c>
      <c r="H2846">
        <v>1</v>
      </c>
      <c r="I2846" t="s">
        <v>1260</v>
      </c>
      <c r="J2846" t="s">
        <v>574</v>
      </c>
      <c r="K2846">
        <v>0</v>
      </c>
      <c r="L2846">
        <v>5.2173600000000002</v>
      </c>
      <c r="M2846">
        <v>0.76307499999999995</v>
      </c>
      <c r="N2846">
        <v>24.989599999999999</v>
      </c>
      <c r="O2846">
        <v>22.966999999999999</v>
      </c>
      <c r="P2846">
        <v>8.9428099999999997</v>
      </c>
      <c r="Q2846">
        <v>19.1508</v>
      </c>
      <c r="R2846">
        <v>10.5654</v>
      </c>
      <c r="S2846">
        <v>4.17014</v>
      </c>
      <c r="T2846">
        <v>38.540399999999998</v>
      </c>
      <c r="U2846">
        <v>4.6425400000000003</v>
      </c>
      <c r="V2846">
        <v>4.03139</v>
      </c>
      <c r="W2846">
        <v>0.32973999999999998</v>
      </c>
      <c r="X2846">
        <v>7.7873800000000007E-2</v>
      </c>
      <c r="Y2846">
        <v>9.8007999999999998E-2</v>
      </c>
      <c r="Z2846">
        <v>1.37998</v>
      </c>
      <c r="AA2846">
        <v>0.50813299999999995</v>
      </c>
      <c r="AB2846">
        <v>0.26000099999999998</v>
      </c>
      <c r="AC2846">
        <v>8.0135799999999993E-2</v>
      </c>
      <c r="AD2846">
        <v>6.8303799999999998E-2</v>
      </c>
      <c r="AE2846">
        <v>5.6196999999999997E-2</v>
      </c>
      <c r="AF2846">
        <v>7.6074299999999997E-2</v>
      </c>
      <c r="AG2846">
        <v>0.177672</v>
      </c>
      <c r="AH2846">
        <v>6.6688600000000001E-2</v>
      </c>
      <c r="AI2846">
        <v>4.1651599999999997E-2</v>
      </c>
      <c r="AJ2846">
        <v>3.0641499999999999E-2</v>
      </c>
      <c r="AK2846">
        <v>2.34054E-2</v>
      </c>
      <c r="AL2846">
        <v>1.7124799999999999E-2</v>
      </c>
      <c r="AM2846">
        <v>1.1926300000000001E-2</v>
      </c>
      <c r="AN2846">
        <v>8.1593099999999995E-3</v>
      </c>
      <c r="AO2846">
        <v>1.8525199999999999E-2</v>
      </c>
    </row>
    <row r="2847" spans="1:41" x14ac:dyDescent="0.3">
      <c r="A2847">
        <v>1</v>
      </c>
      <c r="B2847">
        <v>5</v>
      </c>
      <c r="C2847">
        <v>1</v>
      </c>
      <c r="D2847" t="s">
        <v>1260</v>
      </c>
      <c r="E2847" t="s">
        <v>1260</v>
      </c>
      <c r="F2847">
        <v>1</v>
      </c>
      <c r="G2847">
        <v>1999</v>
      </c>
      <c r="H2847">
        <v>1</v>
      </c>
      <c r="I2847" t="s">
        <v>1260</v>
      </c>
      <c r="J2847" t="s">
        <v>574</v>
      </c>
      <c r="K2847">
        <v>0</v>
      </c>
      <c r="L2847">
        <v>1.8682399999999999</v>
      </c>
      <c r="M2847">
        <v>16.132300000000001</v>
      </c>
      <c r="N2847">
        <v>1.5658399999999999</v>
      </c>
      <c r="O2847">
        <v>40.072299999999998</v>
      </c>
      <c r="P2847">
        <v>29.779199999999999</v>
      </c>
      <c r="Q2847">
        <v>9.6847799999999999</v>
      </c>
      <c r="R2847">
        <v>17.941500000000001</v>
      </c>
      <c r="S2847">
        <v>8.8662700000000001</v>
      </c>
      <c r="T2847">
        <v>3.23482</v>
      </c>
      <c r="U2847">
        <v>28.4117</v>
      </c>
      <c r="V2847">
        <v>3.3262499999999999</v>
      </c>
      <c r="W2847">
        <v>2.8495300000000001</v>
      </c>
      <c r="X2847">
        <v>0.23180500000000001</v>
      </c>
      <c r="Y2847">
        <v>5.4647599999999998E-2</v>
      </c>
      <c r="Z2847">
        <v>6.87556E-2</v>
      </c>
      <c r="AA2847">
        <v>0.96831500000000004</v>
      </c>
      <c r="AB2847">
        <v>0.356684</v>
      </c>
      <c r="AC2847">
        <v>0.18257999999999999</v>
      </c>
      <c r="AD2847">
        <v>5.6294200000000003E-2</v>
      </c>
      <c r="AE2847">
        <v>4.7998100000000002E-2</v>
      </c>
      <c r="AF2847">
        <v>3.9501700000000001E-2</v>
      </c>
      <c r="AG2847">
        <v>5.3486699999999998E-2</v>
      </c>
      <c r="AH2847">
        <v>0.124945</v>
      </c>
      <c r="AI2847">
        <v>4.6906000000000003E-2</v>
      </c>
      <c r="AJ2847">
        <v>2.93005E-2</v>
      </c>
      <c r="AK2847">
        <v>2.15581E-2</v>
      </c>
      <c r="AL2847">
        <v>1.6468900000000002E-2</v>
      </c>
      <c r="AM2847">
        <v>1.20509E-2</v>
      </c>
      <c r="AN2847">
        <v>8.39349E-3</v>
      </c>
      <c r="AO2847">
        <v>1.8783899999999999E-2</v>
      </c>
    </row>
    <row r="2848" spans="1:41" x14ac:dyDescent="0.3">
      <c r="A2848">
        <v>1</v>
      </c>
      <c r="B2848">
        <v>5</v>
      </c>
      <c r="C2848">
        <v>1</v>
      </c>
      <c r="D2848" t="s">
        <v>1260</v>
      </c>
      <c r="E2848" t="s">
        <v>1260</v>
      </c>
      <c r="F2848">
        <v>1</v>
      </c>
      <c r="G2848">
        <v>2000</v>
      </c>
      <c r="H2848">
        <v>1</v>
      </c>
      <c r="I2848" t="s">
        <v>1260</v>
      </c>
      <c r="J2848" t="s">
        <v>574</v>
      </c>
      <c r="K2848">
        <v>0</v>
      </c>
      <c r="L2848">
        <v>7.6792999999999996</v>
      </c>
      <c r="M2848">
        <v>7.2960799999999999</v>
      </c>
      <c r="N2848">
        <v>41.817100000000003</v>
      </c>
      <c r="O2848">
        <v>3.1736499999999999</v>
      </c>
      <c r="P2848">
        <v>65.757599999999996</v>
      </c>
      <c r="Q2848">
        <v>40.853700000000003</v>
      </c>
      <c r="R2848">
        <v>11.4857</v>
      </c>
      <c r="S2848">
        <v>19.0352</v>
      </c>
      <c r="T2848">
        <v>8.6880199999999999</v>
      </c>
      <c r="U2848">
        <v>3.0110899999999998</v>
      </c>
      <c r="V2848">
        <v>25.697600000000001</v>
      </c>
      <c r="W2848">
        <v>2.9677099999999998</v>
      </c>
      <c r="X2848">
        <v>2.5283899999999999</v>
      </c>
      <c r="Y2848">
        <v>0.20530699999999999</v>
      </c>
      <c r="Z2848">
        <v>4.8384700000000003E-2</v>
      </c>
      <c r="AA2848">
        <v>6.0887999999999998E-2</v>
      </c>
      <c r="AB2848">
        <v>0.85782099999999994</v>
      </c>
      <c r="AC2848">
        <v>0.31610300000000002</v>
      </c>
      <c r="AD2848">
        <v>0.16186500000000001</v>
      </c>
      <c r="AE2848">
        <v>4.9923099999999998E-2</v>
      </c>
      <c r="AF2848">
        <v>4.25776E-2</v>
      </c>
      <c r="AG2848">
        <v>3.5048900000000001E-2</v>
      </c>
      <c r="AH2848">
        <v>4.7467200000000001E-2</v>
      </c>
      <c r="AI2848">
        <v>0.110903</v>
      </c>
      <c r="AJ2848">
        <v>4.16406E-2</v>
      </c>
      <c r="AK2848">
        <v>2.6014700000000002E-2</v>
      </c>
      <c r="AL2848">
        <v>1.9142699999999999E-2</v>
      </c>
      <c r="AM2848">
        <v>1.46251E-2</v>
      </c>
      <c r="AN2848">
        <v>1.07028E-2</v>
      </c>
      <c r="AO2848">
        <v>2.4141900000000001E-2</v>
      </c>
    </row>
    <row r="2849" spans="1:41" x14ac:dyDescent="0.3">
      <c r="A2849">
        <v>1</v>
      </c>
      <c r="B2849">
        <v>5</v>
      </c>
      <c r="C2849">
        <v>1</v>
      </c>
      <c r="D2849" t="s">
        <v>1260</v>
      </c>
      <c r="E2849" t="s">
        <v>1260</v>
      </c>
      <c r="F2849">
        <v>1</v>
      </c>
      <c r="G2849">
        <v>2001</v>
      </c>
      <c r="H2849">
        <v>1</v>
      </c>
      <c r="I2849" t="s">
        <v>1260</v>
      </c>
      <c r="J2849" t="s">
        <v>574</v>
      </c>
      <c r="K2849">
        <v>0</v>
      </c>
      <c r="L2849">
        <v>2.8287100000000001</v>
      </c>
      <c r="M2849">
        <v>15.8149</v>
      </c>
      <c r="N2849">
        <v>9.9743300000000001</v>
      </c>
      <c r="O2849">
        <v>44.713900000000002</v>
      </c>
      <c r="P2849">
        <v>2.7500100000000001</v>
      </c>
      <c r="Q2849">
        <v>47.7361</v>
      </c>
      <c r="R2849">
        <v>25.710899999999999</v>
      </c>
      <c r="S2849">
        <v>6.4799199999999999</v>
      </c>
      <c r="T2849">
        <v>9.9274900000000006</v>
      </c>
      <c r="U2849">
        <v>4.3054100000000002</v>
      </c>
      <c r="V2849">
        <v>1.4499599999999999</v>
      </c>
      <c r="W2849">
        <v>12.206200000000001</v>
      </c>
      <c r="X2849">
        <v>1.4017999999999999</v>
      </c>
      <c r="Y2849">
        <v>1.19204</v>
      </c>
      <c r="Z2849">
        <v>9.6756499999999995E-2</v>
      </c>
      <c r="AA2849">
        <v>2.28059E-2</v>
      </c>
      <c r="AB2849">
        <v>2.87082E-2</v>
      </c>
      <c r="AC2849">
        <v>0.40459400000000001</v>
      </c>
      <c r="AD2849">
        <v>0.14913899999999999</v>
      </c>
      <c r="AE2849">
        <v>7.6390700000000006E-2</v>
      </c>
      <c r="AF2849">
        <v>2.35666E-2</v>
      </c>
      <c r="AG2849">
        <v>2.01034E-2</v>
      </c>
      <c r="AH2849">
        <v>1.6551699999999999E-2</v>
      </c>
      <c r="AI2849">
        <v>2.24198E-2</v>
      </c>
      <c r="AJ2849">
        <v>5.2388900000000002E-2</v>
      </c>
      <c r="AK2849">
        <v>1.9672700000000001E-2</v>
      </c>
      <c r="AL2849">
        <v>1.22916E-2</v>
      </c>
      <c r="AM2849">
        <v>9.0455199999999996E-3</v>
      </c>
      <c r="AN2849">
        <v>6.9114199999999997E-3</v>
      </c>
      <c r="AO2849">
        <v>1.6469600000000001E-2</v>
      </c>
    </row>
    <row r="2850" spans="1:41" x14ac:dyDescent="0.3">
      <c r="A2850">
        <v>1</v>
      </c>
      <c r="B2850">
        <v>5</v>
      </c>
      <c r="C2850">
        <v>1</v>
      </c>
      <c r="D2850" t="s">
        <v>1260</v>
      </c>
      <c r="E2850" t="s">
        <v>1260</v>
      </c>
      <c r="F2850">
        <v>1</v>
      </c>
      <c r="G2850">
        <v>2002</v>
      </c>
      <c r="H2850">
        <v>1</v>
      </c>
      <c r="I2850" t="s">
        <v>1260</v>
      </c>
      <c r="J2850" t="s">
        <v>574</v>
      </c>
      <c r="K2850">
        <v>0</v>
      </c>
      <c r="L2850">
        <v>3.6141399999999999</v>
      </c>
      <c r="M2850">
        <v>9.56</v>
      </c>
      <c r="N2850">
        <v>35.4788</v>
      </c>
      <c r="O2850">
        <v>17.4983</v>
      </c>
      <c r="P2850">
        <v>63.559600000000003</v>
      </c>
      <c r="Q2850">
        <v>3.2750400000000002</v>
      </c>
      <c r="R2850">
        <v>49.289900000000003</v>
      </c>
      <c r="S2850">
        <v>23.804500000000001</v>
      </c>
      <c r="T2850">
        <v>5.5480499999999999</v>
      </c>
      <c r="U2850">
        <v>8.0792400000000004</v>
      </c>
      <c r="V2850">
        <v>3.4056700000000002</v>
      </c>
      <c r="W2850">
        <v>1.13158</v>
      </c>
      <c r="X2850">
        <v>9.4745399999999993</v>
      </c>
      <c r="Y2850">
        <v>1.08619</v>
      </c>
      <c r="Z2850">
        <v>0.92339499999999997</v>
      </c>
      <c r="AA2850">
        <v>7.4968800000000002E-2</v>
      </c>
      <c r="AB2850">
        <v>1.7677399999999999E-2</v>
      </c>
      <c r="AC2850">
        <v>2.2261599999999999E-2</v>
      </c>
      <c r="AD2850">
        <v>0.31385800000000003</v>
      </c>
      <c r="AE2850">
        <v>0.115731</v>
      </c>
      <c r="AF2850">
        <v>5.92962E-2</v>
      </c>
      <c r="AG2850">
        <v>1.8297500000000001E-2</v>
      </c>
      <c r="AH2850">
        <v>1.5611999999999999E-2</v>
      </c>
      <c r="AI2850">
        <v>1.28562E-2</v>
      </c>
      <c r="AJ2850">
        <v>1.7416899999999999E-2</v>
      </c>
      <c r="AK2850">
        <v>4.0703900000000001E-2</v>
      </c>
      <c r="AL2850">
        <v>1.5286599999999999E-2</v>
      </c>
      <c r="AM2850">
        <v>9.5522000000000003E-3</v>
      </c>
      <c r="AN2850">
        <v>7.0302400000000001E-3</v>
      </c>
      <c r="AO2850">
        <v>1.8175899999999998E-2</v>
      </c>
    </row>
    <row r="2851" spans="1:41" x14ac:dyDescent="0.3">
      <c r="A2851">
        <v>1</v>
      </c>
      <c r="B2851">
        <v>5</v>
      </c>
      <c r="C2851">
        <v>1</v>
      </c>
      <c r="D2851" t="s">
        <v>1260</v>
      </c>
      <c r="E2851" t="s">
        <v>1260</v>
      </c>
      <c r="F2851">
        <v>1</v>
      </c>
      <c r="G2851">
        <v>2003</v>
      </c>
      <c r="H2851">
        <v>1</v>
      </c>
      <c r="I2851" t="s">
        <v>1260</v>
      </c>
      <c r="J2851" t="s">
        <v>574</v>
      </c>
      <c r="K2851">
        <v>0</v>
      </c>
      <c r="L2851">
        <v>9.9134799999999998</v>
      </c>
      <c r="M2851">
        <v>17.250299999999999</v>
      </c>
      <c r="N2851">
        <v>30.252800000000001</v>
      </c>
      <c r="O2851">
        <v>87.624600000000001</v>
      </c>
      <c r="P2851">
        <v>34.9208</v>
      </c>
      <c r="Q2851">
        <v>105.952</v>
      </c>
      <c r="R2851">
        <v>4.7216500000000003</v>
      </c>
      <c r="S2851">
        <v>63.612499999999997</v>
      </c>
      <c r="T2851">
        <v>28.383700000000001</v>
      </c>
      <c r="U2851">
        <v>6.2854700000000001</v>
      </c>
      <c r="V2851">
        <v>8.8956499999999998</v>
      </c>
      <c r="W2851">
        <v>3.6996500000000001</v>
      </c>
      <c r="X2851">
        <v>1.22271</v>
      </c>
      <c r="Y2851">
        <v>10.2204</v>
      </c>
      <c r="Z2851">
        <v>1.1714599999999999</v>
      </c>
      <c r="AA2851">
        <v>0.99619599999999997</v>
      </c>
      <c r="AB2851">
        <v>8.0916100000000005E-2</v>
      </c>
      <c r="AC2851">
        <v>1.9088600000000001E-2</v>
      </c>
      <c r="AD2851">
        <v>2.4048900000000002E-2</v>
      </c>
      <c r="AE2851">
        <v>0.33918399999999999</v>
      </c>
      <c r="AF2851">
        <v>0.125111</v>
      </c>
      <c r="AG2851">
        <v>6.4119700000000002E-2</v>
      </c>
      <c r="AH2851">
        <v>1.9790700000000001E-2</v>
      </c>
      <c r="AI2851">
        <v>1.6889500000000002E-2</v>
      </c>
      <c r="AJ2851">
        <v>1.39106E-2</v>
      </c>
      <c r="AK2851">
        <v>1.8848199999999999E-2</v>
      </c>
      <c r="AL2851">
        <v>4.4054599999999999E-2</v>
      </c>
      <c r="AM2851">
        <v>1.65469E-2</v>
      </c>
      <c r="AN2851">
        <v>1.03409E-2</v>
      </c>
      <c r="AO2851">
        <v>2.72938E-2</v>
      </c>
    </row>
    <row r="2852" spans="1:41" x14ac:dyDescent="0.3">
      <c r="A2852">
        <v>1</v>
      </c>
      <c r="B2852">
        <v>5</v>
      </c>
      <c r="C2852">
        <v>1</v>
      </c>
      <c r="D2852" t="s">
        <v>1260</v>
      </c>
      <c r="E2852" t="s">
        <v>1260</v>
      </c>
      <c r="F2852">
        <v>1</v>
      </c>
      <c r="G2852">
        <v>2004</v>
      </c>
      <c r="H2852">
        <v>1</v>
      </c>
      <c r="I2852" t="s">
        <v>1260</v>
      </c>
      <c r="J2852" t="s">
        <v>574</v>
      </c>
      <c r="K2852">
        <v>0</v>
      </c>
      <c r="L2852">
        <v>11.540800000000001</v>
      </c>
      <c r="M2852">
        <v>33.454300000000003</v>
      </c>
      <c r="N2852">
        <v>38.557499999999997</v>
      </c>
      <c r="O2852">
        <v>52.679499999999997</v>
      </c>
      <c r="P2852">
        <v>122.961</v>
      </c>
      <c r="Q2852">
        <v>40.793799999999997</v>
      </c>
      <c r="R2852">
        <v>106.642</v>
      </c>
      <c r="S2852">
        <v>4.2393299999999998</v>
      </c>
      <c r="T2852">
        <v>52.6248</v>
      </c>
      <c r="U2852">
        <v>22.270499999999998</v>
      </c>
      <c r="V2852">
        <v>4.7881799999999997</v>
      </c>
      <c r="W2852">
        <v>6.6826400000000001</v>
      </c>
      <c r="X2852">
        <v>2.76383</v>
      </c>
      <c r="Y2852">
        <v>0.91180600000000001</v>
      </c>
      <c r="Z2852">
        <v>7.6196700000000002</v>
      </c>
      <c r="AA2852">
        <v>0.87360300000000002</v>
      </c>
      <c r="AB2852">
        <v>0.743224</v>
      </c>
      <c r="AC2852">
        <v>6.0395400000000002E-2</v>
      </c>
      <c r="AD2852">
        <v>1.4253500000000001E-2</v>
      </c>
      <c r="AE2852">
        <v>1.7963900000000001E-2</v>
      </c>
      <c r="AF2852">
        <v>0.253442</v>
      </c>
      <c r="AG2852">
        <v>9.3509499999999995E-2</v>
      </c>
      <c r="AH2852">
        <v>4.7935199999999997E-2</v>
      </c>
      <c r="AI2852">
        <v>1.4798199999999999E-2</v>
      </c>
      <c r="AJ2852">
        <v>1.2631099999999999E-2</v>
      </c>
      <c r="AK2852">
        <v>1.0404800000000001E-2</v>
      </c>
      <c r="AL2852">
        <v>1.4099799999999999E-2</v>
      </c>
      <c r="AM2852">
        <v>3.2959700000000001E-2</v>
      </c>
      <c r="AN2852">
        <v>1.2381E-2</v>
      </c>
      <c r="AO2852">
        <v>2.8166299999999998E-2</v>
      </c>
    </row>
    <row r="2853" spans="1:41" x14ac:dyDescent="0.3">
      <c r="A2853">
        <v>1</v>
      </c>
      <c r="B2853">
        <v>5</v>
      </c>
      <c r="C2853">
        <v>1</v>
      </c>
      <c r="D2853" t="s">
        <v>1260</v>
      </c>
      <c r="E2853" t="s">
        <v>1260</v>
      </c>
      <c r="F2853">
        <v>1</v>
      </c>
      <c r="G2853">
        <v>2005</v>
      </c>
      <c r="H2853">
        <v>1</v>
      </c>
      <c r="I2853" t="s">
        <v>1260</v>
      </c>
      <c r="J2853" t="s">
        <v>574</v>
      </c>
      <c r="K2853">
        <v>0</v>
      </c>
      <c r="L2853">
        <v>12.404400000000001</v>
      </c>
      <c r="M2853">
        <v>46.6982</v>
      </c>
      <c r="N2853">
        <v>89.535899999999998</v>
      </c>
      <c r="O2853">
        <v>80.214799999999997</v>
      </c>
      <c r="P2853">
        <v>88.074399999999997</v>
      </c>
      <c r="Q2853">
        <v>170.64400000000001</v>
      </c>
      <c r="R2853">
        <v>48.642899999999997</v>
      </c>
      <c r="S2853">
        <v>113.16200000000001</v>
      </c>
      <c r="T2853">
        <v>4.1378000000000004</v>
      </c>
      <c r="U2853">
        <v>48.666400000000003</v>
      </c>
      <c r="V2853">
        <v>19.985499999999998</v>
      </c>
      <c r="W2853">
        <v>4.2363400000000002</v>
      </c>
      <c r="X2853">
        <v>5.8789899999999999</v>
      </c>
      <c r="Y2853">
        <v>2.4270299999999998</v>
      </c>
      <c r="Z2853">
        <v>0.80047000000000001</v>
      </c>
      <c r="AA2853">
        <v>6.6910600000000002</v>
      </c>
      <c r="AB2853">
        <v>0.76746400000000004</v>
      </c>
      <c r="AC2853">
        <v>0.65321499999999999</v>
      </c>
      <c r="AD2853">
        <v>5.3102900000000001E-2</v>
      </c>
      <c r="AE2853">
        <v>1.2537E-2</v>
      </c>
      <c r="AF2853">
        <v>1.58056E-2</v>
      </c>
      <c r="AG2853">
        <v>0.223051</v>
      </c>
      <c r="AH2853">
        <v>8.2315700000000006E-2</v>
      </c>
      <c r="AI2853">
        <v>4.2205300000000001E-2</v>
      </c>
      <c r="AJ2853">
        <v>1.3031600000000001E-2</v>
      </c>
      <c r="AK2853">
        <v>1.1124800000000001E-2</v>
      </c>
      <c r="AL2853">
        <v>9.1651600000000003E-3</v>
      </c>
      <c r="AM2853">
        <v>1.24213E-2</v>
      </c>
      <c r="AN2853">
        <v>2.9039200000000001E-2</v>
      </c>
      <c r="AO2853">
        <v>3.57325E-2</v>
      </c>
    </row>
    <row r="2854" spans="1:41" x14ac:dyDescent="0.3">
      <c r="A2854">
        <v>1</v>
      </c>
      <c r="B2854">
        <v>5</v>
      </c>
      <c r="C2854">
        <v>1</v>
      </c>
      <c r="D2854" t="s">
        <v>1260</v>
      </c>
      <c r="E2854" t="s">
        <v>1260</v>
      </c>
      <c r="F2854">
        <v>1</v>
      </c>
      <c r="G2854">
        <v>2006</v>
      </c>
      <c r="H2854">
        <v>1</v>
      </c>
      <c r="I2854" t="s">
        <v>1260</v>
      </c>
      <c r="J2854" t="s">
        <v>574</v>
      </c>
      <c r="K2854">
        <v>0</v>
      </c>
      <c r="L2854">
        <v>6.5500299999999996</v>
      </c>
      <c r="M2854">
        <v>27.854199999999999</v>
      </c>
      <c r="N2854">
        <v>69.304199999999994</v>
      </c>
      <c r="O2854">
        <v>103.125</v>
      </c>
      <c r="P2854">
        <v>74.069100000000006</v>
      </c>
      <c r="Q2854">
        <v>67.337599999999995</v>
      </c>
      <c r="R2854">
        <v>111.827</v>
      </c>
      <c r="S2854">
        <v>28.296800000000001</v>
      </c>
      <c r="T2854">
        <v>60.415500000000002</v>
      </c>
      <c r="U2854">
        <v>2.0897100000000002</v>
      </c>
      <c r="V2854">
        <v>23.827999999999999</v>
      </c>
      <c r="W2854">
        <v>9.6427600000000009</v>
      </c>
      <c r="X2854">
        <v>2.0319600000000002</v>
      </c>
      <c r="Y2854">
        <v>2.8144399999999998</v>
      </c>
      <c r="Z2854">
        <v>1.1615</v>
      </c>
      <c r="AA2854">
        <v>0.38317000000000001</v>
      </c>
      <c r="AB2854">
        <v>3.20418</v>
      </c>
      <c r="AC2854">
        <v>0.367676</v>
      </c>
      <c r="AD2854">
        <v>0.31306600000000001</v>
      </c>
      <c r="AE2854">
        <v>2.5459499999999999E-2</v>
      </c>
      <c r="AF2854">
        <v>6.0125400000000002E-3</v>
      </c>
      <c r="AG2854">
        <v>7.5820899999999997E-3</v>
      </c>
      <c r="AH2854">
        <v>0.10702399999999999</v>
      </c>
      <c r="AI2854">
        <v>3.9504299999999999E-2</v>
      </c>
      <c r="AJ2854">
        <v>2.0258200000000001E-2</v>
      </c>
      <c r="AK2854">
        <v>6.2559499999999997E-3</v>
      </c>
      <c r="AL2854">
        <v>5.3412099999999999E-3</v>
      </c>
      <c r="AM2854">
        <v>4.4008600000000004E-3</v>
      </c>
      <c r="AN2854">
        <v>5.96497E-3</v>
      </c>
      <c r="AO2854">
        <v>3.1111300000000001E-2</v>
      </c>
    </row>
    <row r="2855" spans="1:41" x14ac:dyDescent="0.3">
      <c r="A2855">
        <v>1</v>
      </c>
      <c r="B2855">
        <v>5</v>
      </c>
      <c r="C2855">
        <v>1</v>
      </c>
      <c r="D2855" t="s">
        <v>1260</v>
      </c>
      <c r="E2855" t="s">
        <v>1260</v>
      </c>
      <c r="F2855">
        <v>1</v>
      </c>
      <c r="G2855">
        <v>2007</v>
      </c>
      <c r="H2855">
        <v>1</v>
      </c>
      <c r="I2855" t="s">
        <v>1260</v>
      </c>
      <c r="J2855" t="s">
        <v>574</v>
      </c>
      <c r="K2855">
        <v>0</v>
      </c>
      <c r="L2855">
        <v>7.7162699999999997</v>
      </c>
      <c r="M2855">
        <v>19.6693</v>
      </c>
      <c r="N2855">
        <v>55.321100000000001</v>
      </c>
      <c r="O2855">
        <v>106.92400000000001</v>
      </c>
      <c r="P2855">
        <v>127.672</v>
      </c>
      <c r="Q2855">
        <v>76.006</v>
      </c>
      <c r="R2855">
        <v>59.318899999999999</v>
      </c>
      <c r="S2855">
        <v>87.583200000000005</v>
      </c>
      <c r="T2855">
        <v>20.3612</v>
      </c>
      <c r="U2855">
        <v>41.1477</v>
      </c>
      <c r="V2855">
        <v>1.3802700000000001</v>
      </c>
      <c r="W2855">
        <v>15.512</v>
      </c>
      <c r="X2855">
        <v>6.2411700000000003</v>
      </c>
      <c r="Y2855">
        <v>1.31273</v>
      </c>
      <c r="Z2855">
        <v>1.8177399999999999</v>
      </c>
      <c r="AA2855">
        <v>0.75038000000000005</v>
      </c>
      <c r="AB2855">
        <v>0.24765400000000001</v>
      </c>
      <c r="AC2855">
        <v>2.0719099999999999</v>
      </c>
      <c r="AD2855">
        <v>0.23785000000000001</v>
      </c>
      <c r="AE2855">
        <v>0.202598</v>
      </c>
      <c r="AF2855">
        <v>1.6481300000000001E-2</v>
      </c>
      <c r="AG2855">
        <v>3.89333E-3</v>
      </c>
      <c r="AH2855">
        <v>4.9108399999999996E-3</v>
      </c>
      <c r="AI2855">
        <v>6.93328E-2</v>
      </c>
      <c r="AJ2855">
        <v>2.5596299999999999E-2</v>
      </c>
      <c r="AK2855">
        <v>1.3128000000000001E-2</v>
      </c>
      <c r="AL2855">
        <v>4.0546000000000002E-3</v>
      </c>
      <c r="AM2855">
        <v>3.4621500000000002E-3</v>
      </c>
      <c r="AN2855">
        <v>2.85293E-3</v>
      </c>
      <c r="AO2855">
        <v>2.40415E-2</v>
      </c>
    </row>
    <row r="2856" spans="1:41" x14ac:dyDescent="0.3">
      <c r="A2856">
        <v>1</v>
      </c>
      <c r="B2856">
        <v>5</v>
      </c>
      <c r="C2856">
        <v>1</v>
      </c>
      <c r="D2856" t="s">
        <v>1260</v>
      </c>
      <c r="E2856" t="s">
        <v>1260</v>
      </c>
      <c r="F2856">
        <v>1</v>
      </c>
      <c r="G2856">
        <v>2008</v>
      </c>
      <c r="H2856">
        <v>1</v>
      </c>
      <c r="I2856" t="s">
        <v>1260</v>
      </c>
      <c r="J2856" t="s">
        <v>574</v>
      </c>
      <c r="K2856">
        <v>0</v>
      </c>
      <c r="L2856">
        <v>8.0981699999999996</v>
      </c>
      <c r="M2856">
        <v>21.035</v>
      </c>
      <c r="N2856">
        <v>35.476399999999998</v>
      </c>
      <c r="O2856">
        <v>77.559200000000004</v>
      </c>
      <c r="P2856">
        <v>120.43899999999999</v>
      </c>
      <c r="Q2856">
        <v>119.416</v>
      </c>
      <c r="R2856">
        <v>61.163499999999999</v>
      </c>
      <c r="S2856">
        <v>42.534399999999998</v>
      </c>
      <c r="T2856">
        <v>57.807099999999998</v>
      </c>
      <c r="U2856">
        <v>12.737500000000001</v>
      </c>
      <c r="V2856">
        <v>24.9848</v>
      </c>
      <c r="W2856">
        <v>0.82644799999999996</v>
      </c>
      <c r="X2856">
        <v>9.2371499999999997</v>
      </c>
      <c r="Y2856">
        <v>3.7104300000000001</v>
      </c>
      <c r="Z2856">
        <v>0.78033799999999998</v>
      </c>
      <c r="AA2856">
        <v>1.08097</v>
      </c>
      <c r="AB2856">
        <v>0.44647999999999999</v>
      </c>
      <c r="AC2856">
        <v>0.14743600000000001</v>
      </c>
      <c r="AD2856">
        <v>1.2340800000000001</v>
      </c>
      <c r="AE2856">
        <v>0.141732</v>
      </c>
      <c r="AF2856">
        <v>0.120771</v>
      </c>
      <c r="AG2856">
        <v>9.8279000000000005E-3</v>
      </c>
      <c r="AH2856">
        <v>2.32226E-3</v>
      </c>
      <c r="AI2856">
        <v>2.9298800000000002E-3</v>
      </c>
      <c r="AJ2856">
        <v>4.1373399999999998E-2</v>
      </c>
      <c r="AK2856">
        <v>1.52769E-2</v>
      </c>
      <c r="AL2856">
        <v>7.8365199999999996E-3</v>
      </c>
      <c r="AM2856">
        <v>2.4206399999999999E-3</v>
      </c>
      <c r="AN2856">
        <v>2.0672099999999999E-3</v>
      </c>
      <c r="AO2856">
        <v>1.60632E-2</v>
      </c>
    </row>
    <row r="2857" spans="1:41" x14ac:dyDescent="0.3">
      <c r="A2857">
        <v>1</v>
      </c>
      <c r="B2857">
        <v>5</v>
      </c>
      <c r="C2857">
        <v>1</v>
      </c>
      <c r="D2857" t="s">
        <v>1260</v>
      </c>
      <c r="E2857" t="s">
        <v>1260</v>
      </c>
      <c r="F2857">
        <v>1</v>
      </c>
      <c r="G2857">
        <v>2009</v>
      </c>
      <c r="H2857">
        <v>1</v>
      </c>
      <c r="I2857" t="s">
        <v>1260</v>
      </c>
      <c r="J2857" t="s">
        <v>574</v>
      </c>
      <c r="K2857">
        <v>0</v>
      </c>
      <c r="L2857">
        <v>4.2575500000000002</v>
      </c>
      <c r="M2857">
        <v>20.625499999999999</v>
      </c>
      <c r="N2857">
        <v>35.461100000000002</v>
      </c>
      <c r="O2857">
        <v>46.513300000000001</v>
      </c>
      <c r="P2857">
        <v>81.753299999999996</v>
      </c>
      <c r="Q2857">
        <v>105.521</v>
      </c>
      <c r="R2857">
        <v>90.129599999999996</v>
      </c>
      <c r="S2857">
        <v>41.182299999999998</v>
      </c>
      <c r="T2857">
        <v>26.384499999999999</v>
      </c>
      <c r="U2857">
        <v>34.006500000000003</v>
      </c>
      <c r="V2857">
        <v>7.2756699999999999</v>
      </c>
      <c r="W2857">
        <v>14.0764</v>
      </c>
      <c r="X2857">
        <v>0.46315099999999998</v>
      </c>
      <c r="Y2857">
        <v>5.1688099999999997</v>
      </c>
      <c r="Z2857">
        <v>2.0762200000000002</v>
      </c>
      <c r="AA2857">
        <v>0.436865</v>
      </c>
      <c r="AB2857">
        <v>0.60555099999999995</v>
      </c>
      <c r="AC2857">
        <v>0.25026700000000002</v>
      </c>
      <c r="AD2857">
        <v>8.2688499999999998E-2</v>
      </c>
      <c r="AE2857">
        <v>0.69246200000000002</v>
      </c>
      <c r="AF2857">
        <v>7.9560800000000001E-2</v>
      </c>
      <c r="AG2857">
        <v>6.7819099999999993E-2</v>
      </c>
      <c r="AH2857">
        <v>5.5205499999999999E-3</v>
      </c>
      <c r="AI2857">
        <v>1.30481E-3</v>
      </c>
      <c r="AJ2857">
        <v>1.6465799999999999E-3</v>
      </c>
      <c r="AK2857">
        <v>2.3256200000000001E-2</v>
      </c>
      <c r="AL2857">
        <v>8.5886499999999998E-3</v>
      </c>
      <c r="AM2857">
        <v>4.4063399999999999E-3</v>
      </c>
      <c r="AN2857">
        <v>1.3612699999999999E-3</v>
      </c>
      <c r="AO2857">
        <v>1.01992E-2</v>
      </c>
    </row>
    <row r="2858" spans="1:41" x14ac:dyDescent="0.3">
      <c r="A2858">
        <v>1</v>
      </c>
      <c r="B2858">
        <v>5</v>
      </c>
      <c r="C2858">
        <v>1</v>
      </c>
      <c r="D2858" t="s">
        <v>1260</v>
      </c>
      <c r="E2858" t="s">
        <v>1260</v>
      </c>
      <c r="F2858">
        <v>1</v>
      </c>
      <c r="G2858">
        <v>2010</v>
      </c>
      <c r="H2858">
        <v>1</v>
      </c>
      <c r="I2858" t="s">
        <v>1260</v>
      </c>
      <c r="J2858" t="s">
        <v>574</v>
      </c>
      <c r="K2858">
        <v>0</v>
      </c>
      <c r="L2858">
        <v>3.98393</v>
      </c>
      <c r="M2858">
        <v>13.5214</v>
      </c>
      <c r="N2858">
        <v>43.307099999999998</v>
      </c>
      <c r="O2858">
        <v>57.800600000000003</v>
      </c>
      <c r="P2858">
        <v>60.807000000000002</v>
      </c>
      <c r="Q2858">
        <v>88.626800000000003</v>
      </c>
      <c r="R2858">
        <v>98.362399999999994</v>
      </c>
      <c r="S2858">
        <v>74.855999999999995</v>
      </c>
      <c r="T2858">
        <v>31.4878</v>
      </c>
      <c r="U2858">
        <v>19.1248</v>
      </c>
      <c r="V2858">
        <v>23.930299999999999</v>
      </c>
      <c r="W2858">
        <v>5.0495599999999996</v>
      </c>
      <c r="X2858">
        <v>9.7173200000000008</v>
      </c>
      <c r="Y2858">
        <v>0.31923600000000002</v>
      </c>
      <c r="Z2858">
        <v>3.5625900000000001</v>
      </c>
      <c r="AA2858">
        <v>1.43171</v>
      </c>
      <c r="AB2858">
        <v>0.30143599999999998</v>
      </c>
      <c r="AC2858">
        <v>0.41807899999999998</v>
      </c>
      <c r="AD2858">
        <v>0.17288000000000001</v>
      </c>
      <c r="AE2858">
        <v>5.7147000000000003E-2</v>
      </c>
      <c r="AF2858">
        <v>0.478765</v>
      </c>
      <c r="AG2858">
        <v>5.5027399999999997E-2</v>
      </c>
      <c r="AH2858">
        <v>4.69206E-2</v>
      </c>
      <c r="AI2858">
        <v>3.82037E-3</v>
      </c>
      <c r="AJ2858">
        <v>9.0316300000000001E-4</v>
      </c>
      <c r="AK2858">
        <v>1.13995E-3</v>
      </c>
      <c r="AL2858">
        <v>1.6103200000000002E-2</v>
      </c>
      <c r="AM2858">
        <v>5.9478600000000001E-3</v>
      </c>
      <c r="AN2858">
        <v>3.0519200000000001E-3</v>
      </c>
      <c r="AO2858">
        <v>8.0096899999999999E-3</v>
      </c>
    </row>
    <row r="2859" spans="1:41" x14ac:dyDescent="0.3">
      <c r="A2859">
        <v>1</v>
      </c>
      <c r="B2859">
        <v>5</v>
      </c>
      <c r="C2859">
        <v>1</v>
      </c>
      <c r="D2859" t="s">
        <v>1260</v>
      </c>
      <c r="E2859" t="s">
        <v>1260</v>
      </c>
      <c r="F2859">
        <v>1</v>
      </c>
      <c r="G2859">
        <v>2011</v>
      </c>
      <c r="H2859">
        <v>1</v>
      </c>
      <c r="I2859" t="s">
        <v>1260</v>
      </c>
      <c r="J2859" t="s">
        <v>574</v>
      </c>
      <c r="K2859">
        <v>0</v>
      </c>
      <c r="L2859">
        <v>1.08622</v>
      </c>
      <c r="M2859">
        <v>11.671799999999999</v>
      </c>
      <c r="N2859">
        <v>26.1891</v>
      </c>
      <c r="O2859">
        <v>65.089600000000004</v>
      </c>
      <c r="P2859">
        <v>69.598600000000005</v>
      </c>
      <c r="Q2859">
        <v>60.585099999999997</v>
      </c>
      <c r="R2859">
        <v>75.733199999999997</v>
      </c>
      <c r="S2859">
        <v>74.721999999999994</v>
      </c>
      <c r="T2859">
        <v>52.262700000000002</v>
      </c>
      <c r="U2859">
        <v>20.818300000000001</v>
      </c>
      <c r="V2859">
        <v>12.2682</v>
      </c>
      <c r="W2859">
        <v>15.136200000000001</v>
      </c>
      <c r="X2859">
        <v>3.17665</v>
      </c>
      <c r="Y2859">
        <v>6.1037999999999997</v>
      </c>
      <c r="Z2859">
        <v>0.20052500000000001</v>
      </c>
      <c r="AA2859">
        <v>2.2389800000000002</v>
      </c>
      <c r="AB2859">
        <v>0.90037599999999995</v>
      </c>
      <c r="AC2859">
        <v>0.189688</v>
      </c>
      <c r="AD2859">
        <v>0.263241</v>
      </c>
      <c r="AE2859">
        <v>0.108908</v>
      </c>
      <c r="AF2859">
        <v>3.6016100000000002E-2</v>
      </c>
      <c r="AG2859">
        <v>0.30184800000000001</v>
      </c>
      <c r="AH2859">
        <v>3.4704400000000003E-2</v>
      </c>
      <c r="AI2859">
        <v>2.95997E-2</v>
      </c>
      <c r="AJ2859">
        <v>2.4106399999999999E-3</v>
      </c>
      <c r="AK2859">
        <v>5.7000599999999996E-4</v>
      </c>
      <c r="AL2859">
        <v>7.1957E-4</v>
      </c>
      <c r="AM2859">
        <v>1.0166400000000001E-2</v>
      </c>
      <c r="AN2859">
        <v>3.7556E-3</v>
      </c>
      <c r="AO2859">
        <v>6.9867999999999996E-3</v>
      </c>
    </row>
    <row r="2860" spans="1:41" x14ac:dyDescent="0.3">
      <c r="A2860">
        <v>1</v>
      </c>
      <c r="B2860">
        <v>5</v>
      </c>
      <c r="C2860">
        <v>1</v>
      </c>
      <c r="D2860" t="s">
        <v>1260</v>
      </c>
      <c r="E2860" t="s">
        <v>1260</v>
      </c>
      <c r="F2860">
        <v>1</v>
      </c>
      <c r="G2860">
        <v>2012</v>
      </c>
      <c r="H2860">
        <v>1</v>
      </c>
      <c r="I2860" t="s">
        <v>1260</v>
      </c>
      <c r="J2860" t="s">
        <v>574</v>
      </c>
      <c r="K2860">
        <v>0</v>
      </c>
      <c r="L2860">
        <v>4.2382099999999996</v>
      </c>
      <c r="M2860">
        <v>3.0926900000000002</v>
      </c>
      <c r="N2860">
        <v>21.9512</v>
      </c>
      <c r="O2860">
        <v>38.160600000000002</v>
      </c>
      <c r="P2860">
        <v>75.886099999999999</v>
      </c>
      <c r="Q2860">
        <v>67.144099999999995</v>
      </c>
      <c r="R2860">
        <v>50.1663</v>
      </c>
      <c r="S2860">
        <v>55.807400000000001</v>
      </c>
      <c r="T2860">
        <v>50.666600000000003</v>
      </c>
      <c r="U2860">
        <v>33.594700000000003</v>
      </c>
      <c r="V2860">
        <v>12.9945</v>
      </c>
      <c r="W2860">
        <v>7.5549499999999998</v>
      </c>
      <c r="X2860">
        <v>9.2747299999999999</v>
      </c>
      <c r="Y2860">
        <v>1.9441900000000001</v>
      </c>
      <c r="Z2860">
        <v>3.73672</v>
      </c>
      <c r="AA2860">
        <v>0.122854</v>
      </c>
      <c r="AB2860">
        <v>1.3729</v>
      </c>
      <c r="AC2860">
        <v>0.552535</v>
      </c>
      <c r="AD2860">
        <v>0.11649</v>
      </c>
      <c r="AE2860">
        <v>0.16175999999999999</v>
      </c>
      <c r="AF2860">
        <v>6.6959299999999999E-2</v>
      </c>
      <c r="AG2860">
        <v>2.2153800000000001E-2</v>
      </c>
      <c r="AH2860">
        <v>0.18574199999999999</v>
      </c>
      <c r="AI2860">
        <v>2.13625E-2</v>
      </c>
      <c r="AJ2860">
        <v>1.8225499999999999E-2</v>
      </c>
      <c r="AK2860">
        <v>1.4846799999999999E-3</v>
      </c>
      <c r="AL2860">
        <v>3.51133E-4</v>
      </c>
      <c r="AM2860">
        <v>4.4335199999999999E-4</v>
      </c>
      <c r="AN2860">
        <v>6.2649799999999999E-3</v>
      </c>
      <c r="AO2860">
        <v>6.62249E-3</v>
      </c>
    </row>
    <row r="2861" spans="1:41" x14ac:dyDescent="0.3">
      <c r="A2861">
        <v>1</v>
      </c>
      <c r="B2861">
        <v>5</v>
      </c>
      <c r="C2861">
        <v>1</v>
      </c>
      <c r="D2861" t="s">
        <v>1260</v>
      </c>
      <c r="E2861" t="s">
        <v>1260</v>
      </c>
      <c r="F2861">
        <v>1</v>
      </c>
      <c r="G2861">
        <v>2013</v>
      </c>
      <c r="H2861">
        <v>1</v>
      </c>
      <c r="I2861" t="s">
        <v>1260</v>
      </c>
      <c r="J2861" t="s">
        <v>574</v>
      </c>
      <c r="K2861">
        <v>0</v>
      </c>
      <c r="L2861">
        <v>1.8900300000000001</v>
      </c>
      <c r="M2861">
        <v>12.013199999999999</v>
      </c>
      <c r="N2861">
        <v>5.7778299999999998</v>
      </c>
      <c r="O2861">
        <v>31.639199999999999</v>
      </c>
      <c r="P2861">
        <v>43.741700000000002</v>
      </c>
      <c r="Q2861">
        <v>71.534099999999995</v>
      </c>
      <c r="R2861">
        <v>54.0715</v>
      </c>
      <c r="S2861">
        <v>35.838099999999997</v>
      </c>
      <c r="T2861">
        <v>36.610399999999998</v>
      </c>
      <c r="U2861">
        <v>31.476199999999999</v>
      </c>
      <c r="V2861">
        <v>20.2592</v>
      </c>
      <c r="W2861">
        <v>7.7319100000000001</v>
      </c>
      <c r="X2861">
        <v>4.4741099999999996</v>
      </c>
      <c r="Y2861">
        <v>5.4877799999999999</v>
      </c>
      <c r="Z2861">
        <v>1.15103</v>
      </c>
      <c r="AA2861">
        <v>2.2145700000000001</v>
      </c>
      <c r="AB2861">
        <v>7.2888700000000001E-2</v>
      </c>
      <c r="AC2861">
        <v>0.81535999999999997</v>
      </c>
      <c r="AD2861">
        <v>0.32844299999999998</v>
      </c>
      <c r="AE2861">
        <v>6.9298700000000005E-2</v>
      </c>
      <c r="AF2861">
        <v>9.6293900000000002E-2</v>
      </c>
      <c r="AG2861">
        <v>3.9882899999999999E-2</v>
      </c>
      <c r="AH2861">
        <v>1.3201900000000001E-2</v>
      </c>
      <c r="AI2861">
        <v>0.110733</v>
      </c>
      <c r="AJ2861">
        <v>1.27402E-2</v>
      </c>
      <c r="AK2861">
        <v>1.0872700000000001E-2</v>
      </c>
      <c r="AL2861">
        <v>8.8593600000000004E-4</v>
      </c>
      <c r="AM2861">
        <v>2.0957699999999999E-4</v>
      </c>
      <c r="AN2861">
        <v>2.64677E-4</v>
      </c>
      <c r="AO2861">
        <v>7.6971399999999999E-3</v>
      </c>
    </row>
    <row r="2862" spans="1:41" x14ac:dyDescent="0.3">
      <c r="A2862">
        <v>1</v>
      </c>
      <c r="B2862">
        <v>5</v>
      </c>
      <c r="C2862">
        <v>1</v>
      </c>
      <c r="D2862" t="s">
        <v>1260</v>
      </c>
      <c r="E2862" t="s">
        <v>1260</v>
      </c>
      <c r="F2862">
        <v>1</v>
      </c>
      <c r="G2862">
        <v>2014</v>
      </c>
      <c r="H2862">
        <v>1</v>
      </c>
      <c r="I2862" t="s">
        <v>1260</v>
      </c>
      <c r="J2862" t="s">
        <v>574</v>
      </c>
      <c r="K2862">
        <v>0</v>
      </c>
      <c r="L2862">
        <v>4.9208499999999997</v>
      </c>
      <c r="M2862">
        <v>4.8175699999999999</v>
      </c>
      <c r="N2862">
        <v>20.1876</v>
      </c>
      <c r="O2862">
        <v>7.4842199999999997</v>
      </c>
      <c r="P2862">
        <v>32.572499999999998</v>
      </c>
      <c r="Q2862">
        <v>37.0822</v>
      </c>
      <c r="R2862">
        <v>51.932699999999997</v>
      </c>
      <c r="S2862">
        <v>34.898899999999998</v>
      </c>
      <c r="T2862">
        <v>21.273299999999999</v>
      </c>
      <c r="U2862">
        <v>20.602399999999999</v>
      </c>
      <c r="V2862">
        <v>17.210699999999999</v>
      </c>
      <c r="W2862">
        <v>10.9398</v>
      </c>
      <c r="X2862">
        <v>4.1590299999999996</v>
      </c>
      <c r="Y2862">
        <v>2.4064399999999999</v>
      </c>
      <c r="Z2862">
        <v>2.95546</v>
      </c>
      <c r="AA2862">
        <v>0.62091300000000005</v>
      </c>
      <c r="AB2862">
        <v>1.1965600000000001</v>
      </c>
      <c r="AC2862">
        <v>3.9440200000000002E-2</v>
      </c>
      <c r="AD2862">
        <v>0.44175700000000001</v>
      </c>
      <c r="AE2862">
        <v>0.178145</v>
      </c>
      <c r="AF2862">
        <v>3.7622500000000003E-2</v>
      </c>
      <c r="AG2862">
        <v>5.2320499999999999E-2</v>
      </c>
      <c r="AH2862">
        <v>2.1684999999999999E-2</v>
      </c>
      <c r="AI2862">
        <v>7.1823E-3</v>
      </c>
      <c r="AJ2862">
        <v>6.0273399999999998E-2</v>
      </c>
      <c r="AK2862">
        <v>6.9376200000000002E-3</v>
      </c>
      <c r="AL2862">
        <v>5.9228600000000003E-3</v>
      </c>
      <c r="AM2862">
        <v>4.8277200000000002E-4</v>
      </c>
      <c r="AN2862">
        <v>1.1424100000000001E-4</v>
      </c>
      <c r="AO2862">
        <v>4.3432899999999997E-3</v>
      </c>
    </row>
    <row r="2863" spans="1:41" x14ac:dyDescent="0.3">
      <c r="A2863">
        <v>1</v>
      </c>
      <c r="B2863">
        <v>5</v>
      </c>
      <c r="C2863">
        <v>1</v>
      </c>
      <c r="D2863" t="s">
        <v>1260</v>
      </c>
      <c r="E2863" t="s">
        <v>1260</v>
      </c>
      <c r="F2863">
        <v>1</v>
      </c>
      <c r="G2863">
        <v>2015</v>
      </c>
      <c r="H2863">
        <v>1</v>
      </c>
      <c r="I2863" t="s">
        <v>1260</v>
      </c>
      <c r="J2863" t="s">
        <v>574</v>
      </c>
      <c r="K2863">
        <v>0</v>
      </c>
      <c r="L2863">
        <v>0.33015699999999998</v>
      </c>
      <c r="M2863">
        <v>4.6256399999999998</v>
      </c>
      <c r="N2863">
        <v>7.61747</v>
      </c>
      <c r="O2863">
        <v>38.744900000000001</v>
      </c>
      <c r="P2863">
        <v>12.632999999999999</v>
      </c>
      <c r="Q2863">
        <v>40.543700000000001</v>
      </c>
      <c r="R2863">
        <v>33.493299999999998</v>
      </c>
      <c r="S2863">
        <v>36.542099999999998</v>
      </c>
      <c r="T2863">
        <v>20.777999999999999</v>
      </c>
      <c r="U2863">
        <v>11.4559</v>
      </c>
      <c r="V2863">
        <v>10.5029</v>
      </c>
      <c r="W2863">
        <v>8.5280500000000004</v>
      </c>
      <c r="X2863">
        <v>5.3375500000000002</v>
      </c>
      <c r="Y2863">
        <v>2.0091299999999999</v>
      </c>
      <c r="Z2863">
        <v>1.15344</v>
      </c>
      <c r="AA2863">
        <v>1.4066799999999999</v>
      </c>
      <c r="AB2863">
        <v>0.29355300000000001</v>
      </c>
      <c r="AC2863">
        <v>0.56203099999999995</v>
      </c>
      <c r="AD2863">
        <v>1.8408299999999999E-2</v>
      </c>
      <c r="AE2863">
        <v>0.204927</v>
      </c>
      <c r="AF2863">
        <v>8.2155000000000006E-2</v>
      </c>
      <c r="AG2863">
        <v>1.7253299999999999E-2</v>
      </c>
      <c r="AH2863">
        <v>2.3866600000000002E-2</v>
      </c>
      <c r="AI2863">
        <v>9.8425000000000006E-3</v>
      </c>
      <c r="AJ2863">
        <v>3.2447299999999999E-3</v>
      </c>
      <c r="AK2863">
        <v>2.7111400000000001E-2</v>
      </c>
      <c r="AL2863">
        <v>3.1080399999999998E-3</v>
      </c>
      <c r="AM2863">
        <v>2.6437800000000001E-3</v>
      </c>
      <c r="AN2863">
        <v>2.1478799999999999E-4</v>
      </c>
      <c r="AO2863">
        <v>1.9687400000000001E-3</v>
      </c>
    </row>
    <row r="2864" spans="1:41" x14ac:dyDescent="0.3">
      <c r="A2864">
        <v>1</v>
      </c>
      <c r="B2864">
        <v>5</v>
      </c>
      <c r="C2864">
        <v>1</v>
      </c>
      <c r="D2864" t="s">
        <v>1260</v>
      </c>
      <c r="E2864" t="s">
        <v>1260</v>
      </c>
      <c r="F2864">
        <v>1</v>
      </c>
      <c r="G2864">
        <v>2016</v>
      </c>
      <c r="H2864">
        <v>1</v>
      </c>
      <c r="I2864" t="s">
        <v>1260</v>
      </c>
      <c r="J2864" t="s">
        <v>574</v>
      </c>
      <c r="K2864">
        <v>0</v>
      </c>
      <c r="L2864">
        <v>5.1778100000000001E-2</v>
      </c>
      <c r="M2864">
        <v>4.18668</v>
      </c>
      <c r="N2864">
        <v>17.843499999999999</v>
      </c>
      <c r="O2864">
        <v>14.2395</v>
      </c>
      <c r="P2864">
        <v>41.154299999999999</v>
      </c>
      <c r="Q2864">
        <v>8.9656300000000009</v>
      </c>
      <c r="R2864">
        <v>23.2226</v>
      </c>
      <c r="S2864">
        <v>17.803599999999999</v>
      </c>
      <c r="T2864">
        <v>19.081</v>
      </c>
      <c r="U2864">
        <v>10.8217</v>
      </c>
      <c r="V2864">
        <v>5.9740599999999997</v>
      </c>
      <c r="W2864">
        <v>5.4909100000000004</v>
      </c>
      <c r="X2864">
        <v>4.4719699999999998</v>
      </c>
      <c r="Y2864">
        <v>2.8079399999999999</v>
      </c>
      <c r="Z2864">
        <v>1.06036</v>
      </c>
      <c r="AA2864">
        <v>0.61066699999999996</v>
      </c>
      <c r="AB2864">
        <v>0.74695800000000001</v>
      </c>
      <c r="AC2864">
        <v>0.15631500000000001</v>
      </c>
      <c r="AD2864">
        <v>0.30005700000000002</v>
      </c>
      <c r="AE2864">
        <v>9.8514499999999994E-3</v>
      </c>
      <c r="AF2864">
        <v>0.109912</v>
      </c>
      <c r="AG2864">
        <v>4.4152900000000002E-2</v>
      </c>
      <c r="AH2864">
        <v>9.2897699999999993E-3</v>
      </c>
      <c r="AI2864">
        <v>1.2872400000000001E-2</v>
      </c>
      <c r="AJ2864">
        <v>5.3168199999999999E-3</v>
      </c>
      <c r="AK2864">
        <v>1.75526E-3</v>
      </c>
      <c r="AL2864">
        <v>1.46851E-2</v>
      </c>
      <c r="AM2864">
        <v>1.68559E-3</v>
      </c>
      <c r="AN2864">
        <v>1.43542E-3</v>
      </c>
      <c r="AO2864">
        <v>1.1912699999999999E-3</v>
      </c>
    </row>
    <row r="2865" spans="1:41" x14ac:dyDescent="0.3">
      <c r="A2865">
        <v>1</v>
      </c>
      <c r="B2865">
        <v>5</v>
      </c>
      <c r="C2865">
        <v>1</v>
      </c>
      <c r="D2865" t="s">
        <v>1260</v>
      </c>
      <c r="E2865" t="s">
        <v>1260</v>
      </c>
      <c r="F2865">
        <v>1</v>
      </c>
      <c r="G2865">
        <v>2017</v>
      </c>
      <c r="H2865">
        <v>1</v>
      </c>
      <c r="I2865" t="s">
        <v>1260</v>
      </c>
      <c r="J2865" t="s">
        <v>574</v>
      </c>
      <c r="K2865">
        <v>0</v>
      </c>
      <c r="L2865">
        <v>0.22336400000000001</v>
      </c>
      <c r="M2865">
        <v>0.95872500000000005</v>
      </c>
      <c r="N2865">
        <v>23.616700000000002</v>
      </c>
      <c r="O2865">
        <v>49.049599999999998</v>
      </c>
      <c r="P2865">
        <v>22.543600000000001</v>
      </c>
      <c r="Q2865">
        <v>44.320099999999996</v>
      </c>
      <c r="R2865">
        <v>7.89398</v>
      </c>
      <c r="S2865">
        <v>19.0867</v>
      </c>
      <c r="T2865">
        <v>14.398899999999999</v>
      </c>
      <c r="U2865">
        <v>15.3903</v>
      </c>
      <c r="V2865">
        <v>8.7321200000000001</v>
      </c>
      <c r="W2865">
        <v>4.82742</v>
      </c>
      <c r="X2865">
        <v>4.4454000000000002</v>
      </c>
      <c r="Y2865">
        <v>3.62812</v>
      </c>
      <c r="Z2865">
        <v>2.2830699999999999</v>
      </c>
      <c r="AA2865">
        <v>0.86403600000000003</v>
      </c>
      <c r="AB2865">
        <v>0.49865300000000001</v>
      </c>
      <c r="AC2865">
        <v>0.61117299999999997</v>
      </c>
      <c r="AD2865">
        <v>0.12814300000000001</v>
      </c>
      <c r="AE2865">
        <v>0.246415</v>
      </c>
      <c r="AF2865">
        <v>8.1036500000000004E-3</v>
      </c>
      <c r="AG2865">
        <v>9.0550400000000003E-2</v>
      </c>
      <c r="AH2865">
        <v>3.6426800000000002E-2</v>
      </c>
      <c r="AI2865">
        <v>7.6742499999999996E-3</v>
      </c>
      <c r="AJ2865">
        <v>1.06467E-2</v>
      </c>
      <c r="AK2865">
        <v>4.4024199999999998E-3</v>
      </c>
      <c r="AL2865">
        <v>1.45487E-3</v>
      </c>
      <c r="AM2865">
        <v>1.21841E-2</v>
      </c>
      <c r="AN2865">
        <v>1.39978E-3</v>
      </c>
      <c r="AO2865">
        <v>2.1814199999999999E-3</v>
      </c>
    </row>
    <row r="2866" spans="1:41" x14ac:dyDescent="0.3">
      <c r="A2866">
        <v>1</v>
      </c>
      <c r="B2866">
        <v>5</v>
      </c>
      <c r="C2866">
        <v>1</v>
      </c>
      <c r="D2866" t="s">
        <v>1260</v>
      </c>
      <c r="E2866" t="s">
        <v>1260</v>
      </c>
      <c r="F2866">
        <v>1</v>
      </c>
      <c r="G2866">
        <v>2018</v>
      </c>
      <c r="H2866">
        <v>1</v>
      </c>
      <c r="I2866" t="s">
        <v>1260</v>
      </c>
      <c r="J2866" t="s">
        <v>574</v>
      </c>
      <c r="K2866">
        <v>0</v>
      </c>
      <c r="L2866">
        <v>7.8322500000000003E-2</v>
      </c>
      <c r="M2866">
        <v>0.75446500000000005</v>
      </c>
      <c r="N2866">
        <v>0.988506</v>
      </c>
      <c r="O2866">
        <v>11.920999999999999</v>
      </c>
      <c r="P2866">
        <v>14.3307</v>
      </c>
      <c r="Q2866">
        <v>4.4990100000000002</v>
      </c>
      <c r="R2866">
        <v>7.2673399999999999</v>
      </c>
      <c r="S2866">
        <v>1.2121200000000001</v>
      </c>
      <c r="T2866">
        <v>2.8863099999999999</v>
      </c>
      <c r="U2866">
        <v>2.1710799999999999</v>
      </c>
      <c r="V2866">
        <v>2.32023</v>
      </c>
      <c r="W2866">
        <v>1.3174300000000001</v>
      </c>
      <c r="X2866">
        <v>0.72917399999999999</v>
      </c>
      <c r="Y2866">
        <v>0.67240699999999998</v>
      </c>
      <c r="Z2866">
        <v>0.54961400000000005</v>
      </c>
      <c r="AA2866">
        <v>0.34639199999999998</v>
      </c>
      <c r="AB2866">
        <v>0.131295</v>
      </c>
      <c r="AC2866">
        <v>7.5886499999999996E-2</v>
      </c>
      <c r="AD2866">
        <v>9.3143799999999999E-2</v>
      </c>
      <c r="AE2866">
        <v>1.9555800000000002E-2</v>
      </c>
      <c r="AF2866">
        <v>3.7653800000000001E-2</v>
      </c>
      <c r="AG2866">
        <v>1.2397899999999999E-3</v>
      </c>
      <c r="AH2866">
        <v>1.3869100000000001E-2</v>
      </c>
      <c r="AI2866">
        <v>5.5851900000000003E-3</v>
      </c>
      <c r="AJ2866">
        <v>1.17782E-3</v>
      </c>
      <c r="AK2866">
        <v>1.6355300000000001E-3</v>
      </c>
      <c r="AL2866">
        <v>6.7686199999999997E-4</v>
      </c>
      <c r="AM2866">
        <v>2.2387199999999999E-4</v>
      </c>
      <c r="AN2866">
        <v>1.8762799999999999E-3</v>
      </c>
      <c r="AO2866">
        <v>5.52153E-4</v>
      </c>
    </row>
    <row r="2867" spans="1:41" x14ac:dyDescent="0.3">
      <c r="A2867">
        <v>1</v>
      </c>
      <c r="B2867">
        <v>6</v>
      </c>
      <c r="C2867">
        <v>1</v>
      </c>
      <c r="D2867" t="s">
        <v>1260</v>
      </c>
      <c r="E2867" t="s">
        <v>1260</v>
      </c>
      <c r="F2867">
        <v>1</v>
      </c>
      <c r="G2867">
        <v>1984</v>
      </c>
      <c r="H2867">
        <v>1</v>
      </c>
      <c r="I2867" t="s">
        <v>1260</v>
      </c>
      <c r="J2867" t="s">
        <v>573</v>
      </c>
      <c r="K2867">
        <v>0</v>
      </c>
      <c r="L2867">
        <v>126.197</v>
      </c>
      <c r="M2867">
        <v>545.92399999999998</v>
      </c>
      <c r="N2867">
        <v>1312.72</v>
      </c>
      <c r="O2867">
        <v>2233.2600000000002</v>
      </c>
      <c r="P2867">
        <v>2875.62</v>
      </c>
      <c r="Q2867">
        <v>2967.45</v>
      </c>
      <c r="R2867">
        <v>2588.09</v>
      </c>
      <c r="S2867">
        <v>2016.85</v>
      </c>
      <c r="T2867">
        <v>1480.6</v>
      </c>
      <c r="U2867">
        <v>1060.8900000000001</v>
      </c>
      <c r="V2867">
        <v>754.17399999999998</v>
      </c>
      <c r="W2867">
        <v>534.94799999999998</v>
      </c>
      <c r="X2867">
        <v>379.25</v>
      </c>
      <c r="Y2867">
        <v>268.85300000000001</v>
      </c>
      <c r="Z2867">
        <v>190.60499999999999</v>
      </c>
      <c r="AA2867">
        <v>135.143</v>
      </c>
      <c r="AB2867">
        <v>95.828500000000005</v>
      </c>
      <c r="AC2867">
        <v>67.956400000000002</v>
      </c>
      <c r="AD2867">
        <v>48.194499999999998</v>
      </c>
      <c r="AE2867">
        <v>34.181600000000003</v>
      </c>
      <c r="AF2867">
        <v>24.244299999999999</v>
      </c>
      <c r="AG2867">
        <v>17.1967</v>
      </c>
      <c r="AH2867">
        <v>12.1983</v>
      </c>
      <c r="AI2867">
        <v>8.6530000000000005</v>
      </c>
      <c r="AJ2867">
        <v>6.13828</v>
      </c>
      <c r="AK2867">
        <v>4.3544900000000002</v>
      </c>
      <c r="AL2867">
        <v>3.0891299999999999</v>
      </c>
      <c r="AM2867">
        <v>2.1915100000000001</v>
      </c>
      <c r="AN2867">
        <v>1.5547500000000001</v>
      </c>
      <c r="AO2867">
        <v>3.7966000000000002</v>
      </c>
    </row>
    <row r="2868" spans="1:41" x14ac:dyDescent="0.3">
      <c r="A2868">
        <v>1</v>
      </c>
      <c r="B2868">
        <v>6</v>
      </c>
      <c r="C2868">
        <v>1</v>
      </c>
      <c r="D2868" t="s">
        <v>1260</v>
      </c>
      <c r="E2868" t="s">
        <v>1260</v>
      </c>
      <c r="F2868">
        <v>1</v>
      </c>
      <c r="G2868">
        <v>1985</v>
      </c>
      <c r="H2868">
        <v>1</v>
      </c>
      <c r="I2868" t="s">
        <v>1260</v>
      </c>
      <c r="J2868" t="s">
        <v>574</v>
      </c>
      <c r="K2868">
        <v>0</v>
      </c>
      <c r="L2868">
        <v>0.635405</v>
      </c>
      <c r="M2868">
        <v>56.805399999999999</v>
      </c>
      <c r="N2868">
        <v>73.407300000000006</v>
      </c>
      <c r="O2868">
        <v>92.646100000000004</v>
      </c>
      <c r="P2868">
        <v>52.9163</v>
      </c>
      <c r="Q2868">
        <v>66.494500000000002</v>
      </c>
      <c r="R2868">
        <v>67.730099999999993</v>
      </c>
      <c r="S2868">
        <v>100.93</v>
      </c>
      <c r="T2868">
        <v>243.70599999999999</v>
      </c>
      <c r="U2868">
        <v>92.170100000000005</v>
      </c>
      <c r="V2868">
        <v>57.521000000000001</v>
      </c>
      <c r="W2868">
        <v>42.190899999999999</v>
      </c>
      <c r="X2868">
        <v>32.123100000000001</v>
      </c>
      <c r="Y2868">
        <v>23.4331</v>
      </c>
      <c r="Z2868">
        <v>16.276599999999998</v>
      </c>
      <c r="AA2868">
        <v>11.11</v>
      </c>
      <c r="AB2868">
        <v>7.5997599999999998</v>
      </c>
      <c r="AC2868">
        <v>5.2387800000000002</v>
      </c>
      <c r="AD2868">
        <v>3.6385700000000001</v>
      </c>
      <c r="AE2868">
        <v>2.5424699999999998</v>
      </c>
      <c r="AF2868">
        <v>1.7845200000000001</v>
      </c>
      <c r="AG2868">
        <v>1.2564500000000001</v>
      </c>
      <c r="AH2868">
        <v>0.88669100000000001</v>
      </c>
      <c r="AI2868">
        <v>0.62672300000000003</v>
      </c>
      <c r="AJ2868">
        <v>0.44351299999999999</v>
      </c>
      <c r="AK2868">
        <v>0.31408700000000001</v>
      </c>
      <c r="AL2868">
        <v>0.222548</v>
      </c>
      <c r="AM2868">
        <v>0.157749</v>
      </c>
      <c r="AN2868">
        <v>0.111845</v>
      </c>
      <c r="AO2868">
        <v>0.27369700000000002</v>
      </c>
    </row>
    <row r="2869" spans="1:41" x14ac:dyDescent="0.3">
      <c r="A2869">
        <v>1</v>
      </c>
      <c r="B2869">
        <v>6</v>
      </c>
      <c r="C2869">
        <v>1</v>
      </c>
      <c r="D2869" t="s">
        <v>1260</v>
      </c>
      <c r="E2869" t="s">
        <v>1260</v>
      </c>
      <c r="F2869">
        <v>1</v>
      </c>
      <c r="G2869">
        <v>1986</v>
      </c>
      <c r="H2869">
        <v>1</v>
      </c>
      <c r="I2869" t="s">
        <v>1260</v>
      </c>
      <c r="J2869" t="s">
        <v>574</v>
      </c>
      <c r="K2869">
        <v>0</v>
      </c>
      <c r="L2869">
        <v>0.34298200000000001</v>
      </c>
      <c r="M2869">
        <v>2.7508900000000001</v>
      </c>
      <c r="N2869">
        <v>136.512</v>
      </c>
      <c r="O2869">
        <v>124.51</v>
      </c>
      <c r="P2869">
        <v>118.568</v>
      </c>
      <c r="Q2869">
        <v>54.102600000000002</v>
      </c>
      <c r="R2869">
        <v>57.302199999999999</v>
      </c>
      <c r="S2869">
        <v>52.040900000000001</v>
      </c>
      <c r="T2869">
        <v>72.950299999999999</v>
      </c>
      <c r="U2869">
        <v>171.78899999999999</v>
      </c>
      <c r="V2869">
        <v>64.437899999999999</v>
      </c>
      <c r="W2869">
        <v>40.122199999999999</v>
      </c>
      <c r="X2869">
        <v>29.415099999999999</v>
      </c>
      <c r="Y2869">
        <v>22.396599999999999</v>
      </c>
      <c r="Z2869">
        <v>16.340499999999999</v>
      </c>
      <c r="AA2869">
        <v>11.3522</v>
      </c>
      <c r="AB2869">
        <v>7.75007</v>
      </c>
      <c r="AC2869">
        <v>5.3022</v>
      </c>
      <c r="AD2869">
        <v>3.6554700000000002</v>
      </c>
      <c r="AE2869">
        <v>2.5391699999999999</v>
      </c>
      <c r="AF2869">
        <v>1.77443</v>
      </c>
      <c r="AG2869">
        <v>1.2455499999999999</v>
      </c>
      <c r="AH2869">
        <v>0.87703200000000003</v>
      </c>
      <c r="AI2869">
        <v>0.61896799999999996</v>
      </c>
      <c r="AJ2869">
        <v>0.43751600000000002</v>
      </c>
      <c r="AK2869">
        <v>0.30963000000000002</v>
      </c>
      <c r="AL2869">
        <v>0.219282</v>
      </c>
      <c r="AM2869">
        <v>0.15537899999999999</v>
      </c>
      <c r="AN2869">
        <v>0.110141</v>
      </c>
      <c r="AO2869">
        <v>0.269206</v>
      </c>
    </row>
    <row r="2870" spans="1:41" x14ac:dyDescent="0.3">
      <c r="A2870">
        <v>1</v>
      </c>
      <c r="B2870">
        <v>6</v>
      </c>
      <c r="C2870">
        <v>1</v>
      </c>
      <c r="D2870" t="s">
        <v>1260</v>
      </c>
      <c r="E2870" t="s">
        <v>1260</v>
      </c>
      <c r="F2870">
        <v>1</v>
      </c>
      <c r="G2870">
        <v>1987</v>
      </c>
      <c r="H2870">
        <v>1</v>
      </c>
      <c r="I2870" t="s">
        <v>1260</v>
      </c>
      <c r="J2870" t="s">
        <v>574</v>
      </c>
      <c r="K2870">
        <v>0</v>
      </c>
      <c r="L2870">
        <v>0.98279700000000003</v>
      </c>
      <c r="M2870">
        <v>1.4811700000000001</v>
      </c>
      <c r="N2870">
        <v>6.5805499999999997</v>
      </c>
      <c r="O2870">
        <v>229.678</v>
      </c>
      <c r="P2870">
        <v>157.31700000000001</v>
      </c>
      <c r="Q2870">
        <v>119.05</v>
      </c>
      <c r="R2870">
        <v>45.557400000000001</v>
      </c>
      <c r="S2870">
        <v>42.846400000000003</v>
      </c>
      <c r="T2870">
        <v>36.499600000000001</v>
      </c>
      <c r="U2870">
        <v>49.815100000000001</v>
      </c>
      <c r="V2870">
        <v>116.249</v>
      </c>
      <c r="W2870">
        <v>43.490400000000001</v>
      </c>
      <c r="X2870">
        <v>27.063600000000001</v>
      </c>
      <c r="Y2870">
        <v>19.841899999999999</v>
      </c>
      <c r="Z2870">
        <v>15.1106</v>
      </c>
      <c r="AA2870">
        <v>11.027100000000001</v>
      </c>
      <c r="AB2870">
        <v>7.6624400000000001</v>
      </c>
      <c r="AC2870">
        <v>5.2320799999999998</v>
      </c>
      <c r="AD2870">
        <v>3.5800999999999998</v>
      </c>
      <c r="AE2870">
        <v>2.4685600000000001</v>
      </c>
      <c r="AF2870">
        <v>1.71492</v>
      </c>
      <c r="AG2870">
        <v>1.19855</v>
      </c>
      <c r="AH2870">
        <v>0.84138800000000002</v>
      </c>
      <c r="AI2870">
        <v>0.59249300000000005</v>
      </c>
      <c r="AJ2870">
        <v>0.41818100000000002</v>
      </c>
      <c r="AK2870">
        <v>0.29560599999999998</v>
      </c>
      <c r="AL2870">
        <v>0.20921100000000001</v>
      </c>
      <c r="AM2870">
        <v>0.14817</v>
      </c>
      <c r="AN2870">
        <v>0.104995</v>
      </c>
      <c r="AO2870">
        <v>0.25635999999999998</v>
      </c>
    </row>
    <row r="2871" spans="1:41" x14ac:dyDescent="0.3">
      <c r="A2871">
        <v>1</v>
      </c>
      <c r="B2871">
        <v>6</v>
      </c>
      <c r="C2871">
        <v>1</v>
      </c>
      <c r="D2871" t="s">
        <v>1260</v>
      </c>
      <c r="E2871" t="s">
        <v>1260</v>
      </c>
      <c r="F2871">
        <v>1</v>
      </c>
      <c r="G2871">
        <v>1988</v>
      </c>
      <c r="H2871">
        <v>1</v>
      </c>
      <c r="I2871" t="s">
        <v>1260</v>
      </c>
      <c r="J2871" t="s">
        <v>574</v>
      </c>
      <c r="K2871">
        <v>0</v>
      </c>
      <c r="L2871">
        <v>8.1457499999999996</v>
      </c>
      <c r="M2871">
        <v>4.2459800000000003</v>
      </c>
      <c r="N2871">
        <v>3.5457900000000002</v>
      </c>
      <c r="O2871">
        <v>11.0801</v>
      </c>
      <c r="P2871">
        <v>290.28399999999999</v>
      </c>
      <c r="Q2871">
        <v>157.875</v>
      </c>
      <c r="R2871">
        <v>100.081</v>
      </c>
      <c r="S2871">
        <v>33.9621</v>
      </c>
      <c r="T2871">
        <v>29.9223</v>
      </c>
      <c r="U2871">
        <v>24.7941</v>
      </c>
      <c r="V2871">
        <v>33.515599999999999</v>
      </c>
      <c r="W2871">
        <v>77.990200000000002</v>
      </c>
      <c r="X2871">
        <v>29.159300000000002</v>
      </c>
      <c r="Y2871">
        <v>18.146699999999999</v>
      </c>
      <c r="Z2871">
        <v>13.3079</v>
      </c>
      <c r="AA2871">
        <v>10.137499999999999</v>
      </c>
      <c r="AB2871">
        <v>7.3999899999999998</v>
      </c>
      <c r="AC2871">
        <v>5.1433099999999996</v>
      </c>
      <c r="AD2871">
        <v>3.5127100000000002</v>
      </c>
      <c r="AE2871">
        <v>2.4040400000000002</v>
      </c>
      <c r="AF2871">
        <v>1.6578999999999999</v>
      </c>
      <c r="AG2871">
        <v>1.1518999999999999</v>
      </c>
      <c r="AH2871">
        <v>0.80515000000000003</v>
      </c>
      <c r="AI2871">
        <v>0.56527300000000003</v>
      </c>
      <c r="AJ2871">
        <v>0.39809</v>
      </c>
      <c r="AK2871">
        <v>0.28099099999999999</v>
      </c>
      <c r="AL2871">
        <v>0.19864100000000001</v>
      </c>
      <c r="AM2871">
        <v>0.14059199999999999</v>
      </c>
      <c r="AN2871">
        <v>9.9577600000000002E-2</v>
      </c>
      <c r="AO2871">
        <v>0.24287500000000001</v>
      </c>
    </row>
    <row r="2872" spans="1:41" x14ac:dyDescent="0.3">
      <c r="A2872">
        <v>1</v>
      </c>
      <c r="B2872">
        <v>6</v>
      </c>
      <c r="C2872">
        <v>1</v>
      </c>
      <c r="D2872" t="s">
        <v>1260</v>
      </c>
      <c r="E2872" t="s">
        <v>1260</v>
      </c>
      <c r="F2872">
        <v>1</v>
      </c>
      <c r="G2872">
        <v>1989</v>
      </c>
      <c r="H2872">
        <v>1</v>
      </c>
      <c r="I2872" t="s">
        <v>1260</v>
      </c>
      <c r="J2872" t="s">
        <v>574</v>
      </c>
      <c r="K2872">
        <v>0</v>
      </c>
      <c r="L2872">
        <v>6.4235199999999999</v>
      </c>
      <c r="M2872">
        <v>35.225000000000001</v>
      </c>
      <c r="N2872">
        <v>10.18</v>
      </c>
      <c r="O2872">
        <v>5.9856699999999998</v>
      </c>
      <c r="P2872">
        <v>14.065300000000001</v>
      </c>
      <c r="Q2872">
        <v>293.37700000000001</v>
      </c>
      <c r="R2872">
        <v>134.096</v>
      </c>
      <c r="S2872">
        <v>75.626499999999993</v>
      </c>
      <c r="T2872">
        <v>24.106000000000002</v>
      </c>
      <c r="U2872">
        <v>20.697399999999998</v>
      </c>
      <c r="V2872">
        <v>17.005299999999998</v>
      </c>
      <c r="W2872">
        <v>22.936199999999999</v>
      </c>
      <c r="X2872">
        <v>53.3581</v>
      </c>
      <c r="Y2872">
        <v>19.955500000000001</v>
      </c>
      <c r="Z2872">
        <v>12.424099999999999</v>
      </c>
      <c r="AA2872">
        <v>9.1149100000000001</v>
      </c>
      <c r="AB2872">
        <v>6.9460300000000004</v>
      </c>
      <c r="AC2872">
        <v>5.0719700000000003</v>
      </c>
      <c r="AD2872">
        <v>3.5262199999999999</v>
      </c>
      <c r="AE2872">
        <v>2.4088599999999998</v>
      </c>
      <c r="AF2872">
        <v>1.6489199999999999</v>
      </c>
      <c r="AG2872">
        <v>1.13734</v>
      </c>
      <c r="AH2872">
        <v>0.79033799999999998</v>
      </c>
      <c r="AI2872">
        <v>0.55249599999999999</v>
      </c>
      <c r="AJ2872">
        <v>0.38793299999999997</v>
      </c>
      <c r="AK2872">
        <v>0.273225</v>
      </c>
      <c r="AL2872">
        <v>0.19287000000000001</v>
      </c>
      <c r="AM2872">
        <v>0.136355</v>
      </c>
      <c r="AN2872">
        <v>9.6514900000000001E-2</v>
      </c>
      <c r="AO2872">
        <v>0.235124</v>
      </c>
    </row>
    <row r="2873" spans="1:41" x14ac:dyDescent="0.3">
      <c r="A2873">
        <v>1</v>
      </c>
      <c r="B2873">
        <v>6</v>
      </c>
      <c r="C2873">
        <v>1</v>
      </c>
      <c r="D2873" t="s">
        <v>1260</v>
      </c>
      <c r="E2873" t="s">
        <v>1260</v>
      </c>
      <c r="F2873">
        <v>1</v>
      </c>
      <c r="G2873">
        <v>1990</v>
      </c>
      <c r="H2873">
        <v>1</v>
      </c>
      <c r="I2873" t="s">
        <v>1260</v>
      </c>
      <c r="J2873" t="s">
        <v>574</v>
      </c>
      <c r="K2873">
        <v>0</v>
      </c>
      <c r="L2873">
        <v>37.320300000000003</v>
      </c>
      <c r="M2873">
        <v>27.776599999999998</v>
      </c>
      <c r="N2873">
        <v>84.438800000000001</v>
      </c>
      <c r="O2873">
        <v>17.175999999999998</v>
      </c>
      <c r="P2873">
        <v>7.5905800000000001</v>
      </c>
      <c r="Q2873">
        <v>14.1934</v>
      </c>
      <c r="R2873">
        <v>248.73500000000001</v>
      </c>
      <c r="S2873">
        <v>101.14</v>
      </c>
      <c r="T2873">
        <v>53.5809</v>
      </c>
      <c r="U2873">
        <v>16.645299999999999</v>
      </c>
      <c r="V2873">
        <v>14.172499999999999</v>
      </c>
      <c r="W2873">
        <v>11.619899999999999</v>
      </c>
      <c r="X2873">
        <v>15.67</v>
      </c>
      <c r="Y2873">
        <v>36.468200000000003</v>
      </c>
      <c r="Z2873">
        <v>13.6456</v>
      </c>
      <c r="AA2873">
        <v>8.4996600000000004</v>
      </c>
      <c r="AB2873">
        <v>6.2384599999999999</v>
      </c>
      <c r="AC2873">
        <v>4.7558199999999999</v>
      </c>
      <c r="AD2873">
        <v>3.4738000000000002</v>
      </c>
      <c r="AE2873">
        <v>2.4157799999999998</v>
      </c>
      <c r="AF2873">
        <v>1.6506799999999999</v>
      </c>
      <c r="AG2873">
        <v>1.13015</v>
      </c>
      <c r="AH2873">
        <v>0.77965399999999996</v>
      </c>
      <c r="AI2873">
        <v>0.54186100000000004</v>
      </c>
      <c r="AJ2873">
        <v>0.37884200000000001</v>
      </c>
      <c r="AK2873">
        <v>0.26603100000000002</v>
      </c>
      <c r="AL2873">
        <v>0.187385</v>
      </c>
      <c r="AM2873">
        <v>0.13228699999999999</v>
      </c>
      <c r="AN2873">
        <v>9.35309E-2</v>
      </c>
      <c r="AO2873">
        <v>0.227522</v>
      </c>
    </row>
    <row r="2874" spans="1:41" x14ac:dyDescent="0.3">
      <c r="A2874">
        <v>1</v>
      </c>
      <c r="B2874">
        <v>6</v>
      </c>
      <c r="C2874">
        <v>1</v>
      </c>
      <c r="D2874" t="s">
        <v>1260</v>
      </c>
      <c r="E2874" t="s">
        <v>1260</v>
      </c>
      <c r="F2874">
        <v>1</v>
      </c>
      <c r="G2874">
        <v>1991</v>
      </c>
      <c r="H2874">
        <v>1</v>
      </c>
      <c r="I2874" t="s">
        <v>1260</v>
      </c>
      <c r="J2874" t="s">
        <v>574</v>
      </c>
      <c r="K2874">
        <v>0</v>
      </c>
      <c r="L2874">
        <v>2.94211</v>
      </c>
      <c r="M2874">
        <v>161.233</v>
      </c>
      <c r="N2874">
        <v>66.456000000000003</v>
      </c>
      <c r="O2874">
        <v>141.91900000000001</v>
      </c>
      <c r="P2874">
        <v>21.642399999999999</v>
      </c>
      <c r="Q2874">
        <v>7.5941299999999998</v>
      </c>
      <c r="R2874">
        <v>11.9109</v>
      </c>
      <c r="S2874">
        <v>185.477</v>
      </c>
      <c r="T2874">
        <v>70.797399999999996</v>
      </c>
      <c r="U2874">
        <v>36.543900000000001</v>
      </c>
      <c r="V2874">
        <v>11.2575</v>
      </c>
      <c r="W2874">
        <v>9.5655199999999994</v>
      </c>
      <c r="X2874">
        <v>7.8422299999999998</v>
      </c>
      <c r="Y2874">
        <v>10.5809</v>
      </c>
      <c r="Z2874">
        <v>24.639199999999999</v>
      </c>
      <c r="AA2874">
        <v>9.2247199999999996</v>
      </c>
      <c r="AB2874">
        <v>5.7489100000000004</v>
      </c>
      <c r="AC2874">
        <v>4.2213900000000004</v>
      </c>
      <c r="AD2874">
        <v>3.2193499999999999</v>
      </c>
      <c r="AE2874">
        <v>2.3522799999999999</v>
      </c>
      <c r="AF2874">
        <v>1.6363000000000001</v>
      </c>
      <c r="AG2874">
        <v>1.11833</v>
      </c>
      <c r="AH2874">
        <v>0.76583199999999996</v>
      </c>
      <c r="AI2874">
        <v>0.52841300000000002</v>
      </c>
      <c r="AJ2874">
        <v>0.36730200000000002</v>
      </c>
      <c r="AK2874">
        <v>0.256832</v>
      </c>
      <c r="AL2874">
        <v>0.180372</v>
      </c>
      <c r="AM2874">
        <v>0.12706200000000001</v>
      </c>
      <c r="AN2874">
        <v>8.9708800000000005E-2</v>
      </c>
      <c r="AO2874">
        <v>0.21776300000000001</v>
      </c>
    </row>
    <row r="2875" spans="1:41" x14ac:dyDescent="0.3">
      <c r="A2875">
        <v>1</v>
      </c>
      <c r="B2875">
        <v>6</v>
      </c>
      <c r="C2875">
        <v>1</v>
      </c>
      <c r="D2875" t="s">
        <v>1260</v>
      </c>
      <c r="E2875" t="s">
        <v>1260</v>
      </c>
      <c r="F2875">
        <v>1</v>
      </c>
      <c r="G2875">
        <v>1992</v>
      </c>
      <c r="H2875">
        <v>1</v>
      </c>
      <c r="I2875" t="s">
        <v>1260</v>
      </c>
      <c r="J2875" t="s">
        <v>574</v>
      </c>
      <c r="K2875">
        <v>0</v>
      </c>
      <c r="L2875">
        <v>5.8090900000000003</v>
      </c>
      <c r="M2875">
        <v>12.6988</v>
      </c>
      <c r="N2875">
        <v>385.25599999999997</v>
      </c>
      <c r="O2875">
        <v>111.479</v>
      </c>
      <c r="P2875">
        <v>178.19200000000001</v>
      </c>
      <c r="Q2875">
        <v>21.515499999999999</v>
      </c>
      <c r="R2875">
        <v>6.3141999999999996</v>
      </c>
      <c r="S2875">
        <v>8.7795400000000008</v>
      </c>
      <c r="T2875">
        <v>128.125</v>
      </c>
      <c r="U2875">
        <v>47.599800000000002</v>
      </c>
      <c r="V2875">
        <v>24.349399999999999</v>
      </c>
      <c r="W2875">
        <v>7.4834100000000001</v>
      </c>
      <c r="X2875">
        <v>6.3574299999999999</v>
      </c>
      <c r="Y2875">
        <v>5.2143100000000002</v>
      </c>
      <c r="Z2875">
        <v>7.0391899999999996</v>
      </c>
      <c r="AA2875">
        <v>16.4009</v>
      </c>
      <c r="AB2875">
        <v>6.1434100000000003</v>
      </c>
      <c r="AC2875">
        <v>3.8302700000000001</v>
      </c>
      <c r="AD2875">
        <v>2.81359</v>
      </c>
      <c r="AE2875">
        <v>2.1464099999999999</v>
      </c>
      <c r="AF2875">
        <v>1.56874</v>
      </c>
      <c r="AG2875">
        <v>1.0914999999999999</v>
      </c>
      <c r="AH2875">
        <v>0.74613700000000005</v>
      </c>
      <c r="AI2875">
        <v>0.51104000000000005</v>
      </c>
      <c r="AJ2875">
        <v>0.352661</v>
      </c>
      <c r="AK2875">
        <v>0.245167</v>
      </c>
      <c r="AL2875">
        <v>0.17144799999999999</v>
      </c>
      <c r="AM2875">
        <v>0.120419</v>
      </c>
      <c r="AN2875">
        <v>8.4835199999999999E-2</v>
      </c>
      <c r="AO2875">
        <v>0.20533000000000001</v>
      </c>
    </row>
    <row r="2876" spans="1:41" x14ac:dyDescent="0.3">
      <c r="A2876">
        <v>1</v>
      </c>
      <c r="B2876">
        <v>6</v>
      </c>
      <c r="C2876">
        <v>1</v>
      </c>
      <c r="D2876" t="s">
        <v>1260</v>
      </c>
      <c r="E2876" t="s">
        <v>1260</v>
      </c>
      <c r="F2876">
        <v>1</v>
      </c>
      <c r="G2876">
        <v>1993</v>
      </c>
      <c r="H2876">
        <v>1</v>
      </c>
      <c r="I2876" t="s">
        <v>1260</v>
      </c>
      <c r="J2876" t="s">
        <v>574</v>
      </c>
      <c r="K2876">
        <v>0</v>
      </c>
      <c r="L2876">
        <v>9.0883199999999995</v>
      </c>
      <c r="M2876">
        <v>25.074999999999999</v>
      </c>
      <c r="N2876">
        <v>30.350999999999999</v>
      </c>
      <c r="O2876">
        <v>646.71400000000006</v>
      </c>
      <c r="P2876">
        <v>140.17500000000001</v>
      </c>
      <c r="Q2876">
        <v>177.57</v>
      </c>
      <c r="R2876">
        <v>17.938800000000001</v>
      </c>
      <c r="S2876">
        <v>4.6659300000000004</v>
      </c>
      <c r="T2876">
        <v>6.0769700000000002</v>
      </c>
      <c r="U2876">
        <v>86.272499999999994</v>
      </c>
      <c r="V2876">
        <v>31.7502</v>
      </c>
      <c r="W2876">
        <v>16.1983</v>
      </c>
      <c r="X2876">
        <v>4.9760099999999996</v>
      </c>
      <c r="Y2876">
        <v>4.2281700000000004</v>
      </c>
      <c r="Z2876">
        <v>3.4692099999999999</v>
      </c>
      <c r="AA2876">
        <v>4.6851799999999999</v>
      </c>
      <c r="AB2876">
        <v>10.9201</v>
      </c>
      <c r="AC2876">
        <v>4.0917300000000001</v>
      </c>
      <c r="AD2876">
        <v>2.5518000000000001</v>
      </c>
      <c r="AE2876">
        <v>1.8749100000000001</v>
      </c>
      <c r="AF2876">
        <v>1.4306000000000001</v>
      </c>
      <c r="AG2876">
        <v>1.04576</v>
      </c>
      <c r="AH2876">
        <v>0.72772899999999996</v>
      </c>
      <c r="AI2876">
        <v>0.49752800000000003</v>
      </c>
      <c r="AJ2876">
        <v>0.34079999999999999</v>
      </c>
      <c r="AK2876">
        <v>0.235203</v>
      </c>
      <c r="AL2876">
        <v>0.163523</v>
      </c>
      <c r="AM2876">
        <v>0.11436200000000001</v>
      </c>
      <c r="AN2876">
        <v>8.0328700000000003E-2</v>
      </c>
      <c r="AO2876">
        <v>0.19359100000000001</v>
      </c>
    </row>
    <row r="2877" spans="1:41" x14ac:dyDescent="0.3">
      <c r="A2877">
        <v>1</v>
      </c>
      <c r="B2877">
        <v>6</v>
      </c>
      <c r="C2877">
        <v>1</v>
      </c>
      <c r="D2877" t="s">
        <v>1260</v>
      </c>
      <c r="E2877" t="s">
        <v>1260</v>
      </c>
      <c r="F2877">
        <v>1</v>
      </c>
      <c r="G2877">
        <v>1994</v>
      </c>
      <c r="H2877">
        <v>1</v>
      </c>
      <c r="I2877" t="s">
        <v>1260</v>
      </c>
      <c r="J2877" t="s">
        <v>574</v>
      </c>
      <c r="K2877">
        <v>0</v>
      </c>
      <c r="L2877">
        <v>4.2131100000000004</v>
      </c>
      <c r="M2877">
        <v>39.276200000000003</v>
      </c>
      <c r="N2877">
        <v>60.034599999999998</v>
      </c>
      <c r="O2877">
        <v>51.064999999999998</v>
      </c>
      <c r="P2877">
        <v>815.77800000000002</v>
      </c>
      <c r="Q2877">
        <v>140.38300000000001</v>
      </c>
      <c r="R2877">
        <v>149.16300000000001</v>
      </c>
      <c r="S2877">
        <v>13.3886</v>
      </c>
      <c r="T2877">
        <v>3.2681200000000001</v>
      </c>
      <c r="U2877">
        <v>4.1459000000000001</v>
      </c>
      <c r="V2877">
        <v>58.350499999999997</v>
      </c>
      <c r="W2877">
        <v>21.427499999999998</v>
      </c>
      <c r="X2877">
        <v>10.9305</v>
      </c>
      <c r="Y2877">
        <v>3.3593000000000002</v>
      </c>
      <c r="Z2877">
        <v>2.85608</v>
      </c>
      <c r="AA2877">
        <v>2.3447200000000001</v>
      </c>
      <c r="AB2877">
        <v>3.1681300000000001</v>
      </c>
      <c r="AC2877">
        <v>7.3874300000000002</v>
      </c>
      <c r="AD2877">
        <v>2.7690800000000002</v>
      </c>
      <c r="AE2877">
        <v>1.7274799999999999</v>
      </c>
      <c r="AF2877">
        <v>1.26959</v>
      </c>
      <c r="AG2877">
        <v>0.96895500000000001</v>
      </c>
      <c r="AH2877">
        <v>0.70843999999999996</v>
      </c>
      <c r="AI2877">
        <v>0.49307600000000001</v>
      </c>
      <c r="AJ2877">
        <v>0.33715099999999998</v>
      </c>
      <c r="AK2877">
        <v>0.23097200000000001</v>
      </c>
      <c r="AL2877">
        <v>0.15942200000000001</v>
      </c>
      <c r="AM2877">
        <v>0.110848</v>
      </c>
      <c r="AN2877">
        <v>7.7529600000000004E-2</v>
      </c>
      <c r="AO2877">
        <v>0.18573600000000001</v>
      </c>
    </row>
    <row r="2878" spans="1:41" x14ac:dyDescent="0.3">
      <c r="A2878">
        <v>1</v>
      </c>
      <c r="B2878">
        <v>6</v>
      </c>
      <c r="C2878">
        <v>1</v>
      </c>
      <c r="D2878" t="s">
        <v>1260</v>
      </c>
      <c r="E2878" t="s">
        <v>1260</v>
      </c>
      <c r="F2878">
        <v>1</v>
      </c>
      <c r="G2878">
        <v>1995</v>
      </c>
      <c r="H2878">
        <v>1</v>
      </c>
      <c r="I2878" t="s">
        <v>1260</v>
      </c>
      <c r="J2878" t="s">
        <v>574</v>
      </c>
      <c r="K2878">
        <v>0</v>
      </c>
      <c r="L2878">
        <v>12.803000000000001</v>
      </c>
      <c r="M2878">
        <v>18.196400000000001</v>
      </c>
      <c r="N2878">
        <v>93.956599999999995</v>
      </c>
      <c r="O2878">
        <v>100.85899999999999</v>
      </c>
      <c r="P2878">
        <v>64.259299999999996</v>
      </c>
      <c r="Q2878">
        <v>814.58299999999997</v>
      </c>
      <c r="R2878">
        <v>117.66200000000001</v>
      </c>
      <c r="S2878">
        <v>111.251</v>
      </c>
      <c r="T2878">
        <v>9.3864900000000002</v>
      </c>
      <c r="U2878">
        <v>2.2347100000000002</v>
      </c>
      <c r="V2878">
        <v>2.8131900000000001</v>
      </c>
      <c r="W2878">
        <v>39.533999999999999</v>
      </c>
      <c r="X2878">
        <v>14.523</v>
      </c>
      <c r="Y2878">
        <v>7.4145799999999999</v>
      </c>
      <c r="Z2878">
        <v>2.2807599999999999</v>
      </c>
      <c r="AA2878">
        <v>1.94069</v>
      </c>
      <c r="AB2878">
        <v>1.5943700000000001</v>
      </c>
      <c r="AC2878">
        <v>2.1556199999999999</v>
      </c>
      <c r="AD2878">
        <v>5.0291300000000003</v>
      </c>
      <c r="AE2878">
        <v>1.8859600000000001</v>
      </c>
      <c r="AF2878">
        <v>1.1770099999999999</v>
      </c>
      <c r="AG2878">
        <v>0.86531199999999997</v>
      </c>
      <c r="AH2878">
        <v>0.66059400000000001</v>
      </c>
      <c r="AI2878">
        <v>0.483101</v>
      </c>
      <c r="AJ2878">
        <v>0.336308</v>
      </c>
      <c r="AK2878">
        <v>0.22999800000000001</v>
      </c>
      <c r="AL2878">
        <v>0.15758900000000001</v>
      </c>
      <c r="AM2878">
        <v>0.10878599999999999</v>
      </c>
      <c r="AN2878">
        <v>7.5649400000000006E-2</v>
      </c>
      <c r="AO2878">
        <v>0.17971899999999999</v>
      </c>
    </row>
    <row r="2879" spans="1:41" x14ac:dyDescent="0.3">
      <c r="A2879">
        <v>1</v>
      </c>
      <c r="B2879">
        <v>6</v>
      </c>
      <c r="C2879">
        <v>1</v>
      </c>
      <c r="D2879" t="s">
        <v>1260</v>
      </c>
      <c r="E2879" t="s">
        <v>1260</v>
      </c>
      <c r="F2879">
        <v>1</v>
      </c>
      <c r="G2879">
        <v>1996</v>
      </c>
      <c r="H2879">
        <v>1</v>
      </c>
      <c r="I2879" t="s">
        <v>1260</v>
      </c>
      <c r="J2879" t="s">
        <v>574</v>
      </c>
      <c r="K2879">
        <v>0</v>
      </c>
      <c r="L2879">
        <v>20.3523</v>
      </c>
      <c r="M2879">
        <v>55.211100000000002</v>
      </c>
      <c r="N2879">
        <v>43.363999999999997</v>
      </c>
      <c r="O2879">
        <v>156.67500000000001</v>
      </c>
      <c r="P2879">
        <v>125.30200000000001</v>
      </c>
      <c r="Q2879">
        <v>62.926299999999998</v>
      </c>
      <c r="R2879">
        <v>665.27300000000002</v>
      </c>
      <c r="S2879">
        <v>85.08</v>
      </c>
      <c r="T2879">
        <v>75.359300000000005</v>
      </c>
      <c r="U2879">
        <v>6.1888899999999998</v>
      </c>
      <c r="V2879">
        <v>1.4605999999999999</v>
      </c>
      <c r="W2879">
        <v>1.8349899999999999</v>
      </c>
      <c r="X2879">
        <v>25.79</v>
      </c>
      <c r="Y2879">
        <v>9.4807199999999998</v>
      </c>
      <c r="Z2879">
        <v>4.8442100000000003</v>
      </c>
      <c r="AA2879">
        <v>1.4912399999999999</v>
      </c>
      <c r="AB2879">
        <v>1.2697499999999999</v>
      </c>
      <c r="AC2879">
        <v>1.0437799999999999</v>
      </c>
      <c r="AD2879">
        <v>1.4119200000000001</v>
      </c>
      <c r="AE2879">
        <v>3.29549</v>
      </c>
      <c r="AF2879">
        <v>1.2362899999999999</v>
      </c>
      <c r="AG2879">
        <v>0.77179399999999998</v>
      </c>
      <c r="AH2879">
        <v>0.56755999999999995</v>
      </c>
      <c r="AI2879">
        <v>0.43338399999999999</v>
      </c>
      <c r="AJ2879">
        <v>0.31700200000000001</v>
      </c>
      <c r="AK2879">
        <v>0.220716</v>
      </c>
      <c r="AL2879">
        <v>0.15096699999999999</v>
      </c>
      <c r="AM2879">
        <v>0.103452</v>
      </c>
      <c r="AN2879">
        <v>7.1422799999999995E-2</v>
      </c>
      <c r="AO2879">
        <v>0.16770599999999999</v>
      </c>
    </row>
    <row r="2880" spans="1:41" x14ac:dyDescent="0.3">
      <c r="A2880">
        <v>1</v>
      </c>
      <c r="B2880">
        <v>6</v>
      </c>
      <c r="C2880">
        <v>1</v>
      </c>
      <c r="D2880" t="s">
        <v>1260</v>
      </c>
      <c r="E2880" t="s">
        <v>1260</v>
      </c>
      <c r="F2880">
        <v>1</v>
      </c>
      <c r="G2880">
        <v>1997</v>
      </c>
      <c r="H2880">
        <v>1</v>
      </c>
      <c r="I2880" t="s">
        <v>1260</v>
      </c>
      <c r="J2880" t="s">
        <v>574</v>
      </c>
      <c r="K2880">
        <v>0</v>
      </c>
      <c r="L2880">
        <v>1.1628099999999999</v>
      </c>
      <c r="M2880">
        <v>87.782600000000002</v>
      </c>
      <c r="N2880">
        <v>131.495</v>
      </c>
      <c r="O2880">
        <v>72.154399999999995</v>
      </c>
      <c r="P2880">
        <v>193.773</v>
      </c>
      <c r="Q2880">
        <v>121.732</v>
      </c>
      <c r="R2880">
        <v>50.74</v>
      </c>
      <c r="S2880">
        <v>472.61599999999999</v>
      </c>
      <c r="T2880">
        <v>56.400300000000001</v>
      </c>
      <c r="U2880">
        <v>48.4983</v>
      </c>
      <c r="V2880">
        <v>3.94225</v>
      </c>
      <c r="W2880">
        <v>0.92778099999999997</v>
      </c>
      <c r="X2880">
        <v>1.16527</v>
      </c>
      <c r="Y2880">
        <v>16.3857</v>
      </c>
      <c r="Z2880">
        <v>6.0277099999999999</v>
      </c>
      <c r="AA2880">
        <v>3.0819800000000002</v>
      </c>
      <c r="AB2880">
        <v>0.94934300000000005</v>
      </c>
      <c r="AC2880">
        <v>0.808778</v>
      </c>
      <c r="AD2880">
        <v>0.66515100000000005</v>
      </c>
      <c r="AE2880">
        <v>0.90011200000000002</v>
      </c>
      <c r="AF2880">
        <v>2.10161</v>
      </c>
      <c r="AG2880">
        <v>0.78863799999999995</v>
      </c>
      <c r="AH2880">
        <v>0.492456</v>
      </c>
      <c r="AI2880">
        <v>0.36221799999999998</v>
      </c>
      <c r="AJ2880">
        <v>0.27663599999999999</v>
      </c>
      <c r="AK2880">
        <v>0.202379</v>
      </c>
      <c r="AL2880">
        <v>0.140927</v>
      </c>
      <c r="AM2880">
        <v>9.6404000000000004E-2</v>
      </c>
      <c r="AN2880">
        <v>6.6069199999999995E-2</v>
      </c>
      <c r="AO2880">
        <v>0.152756</v>
      </c>
    </row>
    <row r="2881" spans="1:41" x14ac:dyDescent="0.3">
      <c r="A2881">
        <v>1</v>
      </c>
      <c r="B2881">
        <v>6</v>
      </c>
      <c r="C2881">
        <v>1</v>
      </c>
      <c r="D2881" t="s">
        <v>1260</v>
      </c>
      <c r="E2881" t="s">
        <v>1260</v>
      </c>
      <c r="F2881">
        <v>1</v>
      </c>
      <c r="G2881">
        <v>1998</v>
      </c>
      <c r="H2881">
        <v>1</v>
      </c>
      <c r="I2881" t="s">
        <v>1260</v>
      </c>
      <c r="J2881" t="s">
        <v>574</v>
      </c>
      <c r="K2881">
        <v>0</v>
      </c>
      <c r="L2881">
        <v>22.417200000000001</v>
      </c>
      <c r="M2881">
        <v>5.0165899999999999</v>
      </c>
      <c r="N2881">
        <v>209.28100000000001</v>
      </c>
      <c r="O2881">
        <v>219.29400000000001</v>
      </c>
      <c r="P2881">
        <v>89.559299999999993</v>
      </c>
      <c r="Q2881">
        <v>189.179</v>
      </c>
      <c r="R2881">
        <v>98.8</v>
      </c>
      <c r="S2881">
        <v>36.340299999999999</v>
      </c>
      <c r="T2881">
        <v>316.25400000000002</v>
      </c>
      <c r="U2881">
        <v>36.668799999999997</v>
      </c>
      <c r="V2881">
        <v>31.222899999999999</v>
      </c>
      <c r="W2881">
        <v>2.53139</v>
      </c>
      <c r="X2881">
        <v>0.59562400000000004</v>
      </c>
      <c r="Y2881">
        <v>0.74848199999999998</v>
      </c>
      <c r="Z2881">
        <v>10.5322</v>
      </c>
      <c r="AA2881">
        <v>3.87704</v>
      </c>
      <c r="AB2881">
        <v>1.9835499999999999</v>
      </c>
      <c r="AC2881">
        <v>0.61131999999999997</v>
      </c>
      <c r="AD2881">
        <v>0.52104300000000003</v>
      </c>
      <c r="AE2881">
        <v>0.42868299999999998</v>
      </c>
      <c r="AF2881">
        <v>0.58030700000000002</v>
      </c>
      <c r="AG2881">
        <v>1.35531</v>
      </c>
      <c r="AH2881">
        <v>0.50870800000000005</v>
      </c>
      <c r="AI2881">
        <v>0.31772299999999998</v>
      </c>
      <c r="AJ2881">
        <v>0.233738</v>
      </c>
      <c r="AK2881">
        <v>0.178539</v>
      </c>
      <c r="AL2881">
        <v>0.130631</v>
      </c>
      <c r="AM2881">
        <v>9.0975899999999998E-2</v>
      </c>
      <c r="AN2881">
        <v>6.2240499999999997E-2</v>
      </c>
      <c r="AO2881">
        <v>0.14131299999999999</v>
      </c>
    </row>
    <row r="2882" spans="1:41" x14ac:dyDescent="0.3">
      <c r="A2882">
        <v>1</v>
      </c>
      <c r="B2882">
        <v>6</v>
      </c>
      <c r="C2882">
        <v>1</v>
      </c>
      <c r="D2882" t="s">
        <v>1260</v>
      </c>
      <c r="E2882" t="s">
        <v>1260</v>
      </c>
      <c r="F2882">
        <v>1</v>
      </c>
      <c r="G2882">
        <v>1999</v>
      </c>
      <c r="H2882">
        <v>1</v>
      </c>
      <c r="I2882" t="s">
        <v>1260</v>
      </c>
      <c r="J2882" t="s">
        <v>574</v>
      </c>
      <c r="K2882">
        <v>0</v>
      </c>
      <c r="L2882">
        <v>7.3128099999999998</v>
      </c>
      <c r="M2882">
        <v>96.617999999999995</v>
      </c>
      <c r="N2882">
        <v>11.9465</v>
      </c>
      <c r="O2882">
        <v>348.56700000000001</v>
      </c>
      <c r="P2882">
        <v>271.68700000000001</v>
      </c>
      <c r="Q2882">
        <v>87.156000000000006</v>
      </c>
      <c r="R2882">
        <v>152.84399999999999</v>
      </c>
      <c r="S2882">
        <v>70.388099999999994</v>
      </c>
      <c r="T2882">
        <v>24.181899999999999</v>
      </c>
      <c r="U2882">
        <v>204.43600000000001</v>
      </c>
      <c r="V2882">
        <v>23.468900000000001</v>
      </c>
      <c r="W2882">
        <v>19.928799999999999</v>
      </c>
      <c r="X2882">
        <v>1.6151899999999999</v>
      </c>
      <c r="Y2882">
        <v>0.38019900000000001</v>
      </c>
      <c r="Z2882">
        <v>0.47804799999999997</v>
      </c>
      <c r="AA2882">
        <v>6.7306999999999997</v>
      </c>
      <c r="AB2882">
        <v>2.4789699999999999</v>
      </c>
      <c r="AC2882">
        <v>1.2688699999999999</v>
      </c>
      <c r="AD2882">
        <v>0.39121299999999998</v>
      </c>
      <c r="AE2882">
        <v>0.33355400000000002</v>
      </c>
      <c r="AF2882">
        <v>0.27450799999999997</v>
      </c>
      <c r="AG2882">
        <v>0.371693</v>
      </c>
      <c r="AH2882">
        <v>0.86827399999999999</v>
      </c>
      <c r="AI2882">
        <v>0.325961</v>
      </c>
      <c r="AJ2882">
        <v>0.20361699999999999</v>
      </c>
      <c r="AK2882">
        <v>0.149813</v>
      </c>
      <c r="AL2882">
        <v>0.11444699999999999</v>
      </c>
      <c r="AM2882">
        <v>8.37455E-2</v>
      </c>
      <c r="AN2882">
        <v>5.8328699999999997E-2</v>
      </c>
      <c r="AO2882">
        <v>0.13053500000000001</v>
      </c>
    </row>
    <row r="2883" spans="1:41" x14ac:dyDescent="0.3">
      <c r="A2883">
        <v>1</v>
      </c>
      <c r="B2883">
        <v>6</v>
      </c>
      <c r="C2883">
        <v>1</v>
      </c>
      <c r="D2883" t="s">
        <v>1260</v>
      </c>
      <c r="E2883" t="s">
        <v>1260</v>
      </c>
      <c r="F2883">
        <v>1</v>
      </c>
      <c r="G2883">
        <v>2000</v>
      </c>
      <c r="H2883">
        <v>1</v>
      </c>
      <c r="I2883" t="s">
        <v>1260</v>
      </c>
      <c r="J2883" t="s">
        <v>574</v>
      </c>
      <c r="K2883">
        <v>0</v>
      </c>
      <c r="L2883">
        <v>21.6891</v>
      </c>
      <c r="M2883">
        <v>31.529699999999998</v>
      </c>
      <c r="N2883">
        <v>230.20500000000001</v>
      </c>
      <c r="O2883">
        <v>19.9192</v>
      </c>
      <c r="P2883">
        <v>432.88499999999999</v>
      </c>
      <c r="Q2883">
        <v>265.28199999999998</v>
      </c>
      <c r="R2883">
        <v>70.602199999999996</v>
      </c>
      <c r="S2883">
        <v>109.04</v>
      </c>
      <c r="T2883">
        <v>46.862900000000003</v>
      </c>
      <c r="U2883">
        <v>15.6334</v>
      </c>
      <c r="V2883">
        <v>130.828</v>
      </c>
      <c r="W2883">
        <v>14.976100000000001</v>
      </c>
      <c r="X2883">
        <v>12.712</v>
      </c>
      <c r="Y2883">
        <v>1.0306599999999999</v>
      </c>
      <c r="Z2883">
        <v>0.24274000000000001</v>
      </c>
      <c r="AA2883">
        <v>0.30538300000000002</v>
      </c>
      <c r="AB2883">
        <v>4.3018400000000003</v>
      </c>
      <c r="AC2883">
        <v>1.58511</v>
      </c>
      <c r="AD2883">
        <v>0.81165600000000004</v>
      </c>
      <c r="AE2883">
        <v>0.25033</v>
      </c>
      <c r="AF2883">
        <v>0.21349599999999999</v>
      </c>
      <c r="AG2883">
        <v>0.17574500000000001</v>
      </c>
      <c r="AH2883">
        <v>0.238013</v>
      </c>
      <c r="AI2883">
        <v>0.55609600000000003</v>
      </c>
      <c r="AJ2883">
        <v>0.20879700000000001</v>
      </c>
      <c r="AK2883">
        <v>0.13044500000000001</v>
      </c>
      <c r="AL2883">
        <v>9.5987000000000003E-2</v>
      </c>
      <c r="AM2883">
        <v>7.3334700000000003E-2</v>
      </c>
      <c r="AN2883">
        <v>5.3666699999999998E-2</v>
      </c>
      <c r="AO2883">
        <v>0.12105399999999999</v>
      </c>
    </row>
    <row r="2884" spans="1:41" x14ac:dyDescent="0.3">
      <c r="A2884">
        <v>1</v>
      </c>
      <c r="B2884">
        <v>6</v>
      </c>
      <c r="C2884">
        <v>1</v>
      </c>
      <c r="D2884" t="s">
        <v>1260</v>
      </c>
      <c r="E2884" t="s">
        <v>1260</v>
      </c>
      <c r="F2884">
        <v>1</v>
      </c>
      <c r="G2884">
        <v>2001</v>
      </c>
      <c r="H2884">
        <v>1</v>
      </c>
      <c r="I2884" t="s">
        <v>1260</v>
      </c>
      <c r="J2884" t="s">
        <v>574</v>
      </c>
      <c r="K2884">
        <v>0</v>
      </c>
      <c r="L2884">
        <v>10.938800000000001</v>
      </c>
      <c r="M2884">
        <v>93.575100000000006</v>
      </c>
      <c r="N2884">
        <v>75.180700000000002</v>
      </c>
      <c r="O2884">
        <v>384.25200000000001</v>
      </c>
      <c r="P2884">
        <v>24.786899999999999</v>
      </c>
      <c r="Q2884">
        <v>424.41</v>
      </c>
      <c r="R2884">
        <v>216.39099999999999</v>
      </c>
      <c r="S2884">
        <v>50.822899999999997</v>
      </c>
      <c r="T2884">
        <v>73.317899999999995</v>
      </c>
      <c r="U2884">
        <v>30.606000000000002</v>
      </c>
      <c r="V2884">
        <v>10.107100000000001</v>
      </c>
      <c r="W2884">
        <v>84.337100000000007</v>
      </c>
      <c r="X2884">
        <v>9.6497899999999994</v>
      </c>
      <c r="Y2884">
        <v>8.1933699999999998</v>
      </c>
      <c r="Z2884">
        <v>0.66462200000000005</v>
      </c>
      <c r="AA2884">
        <v>0.156611</v>
      </c>
      <c r="AB2884">
        <v>0.19711799999999999</v>
      </c>
      <c r="AC2884">
        <v>2.7778800000000001</v>
      </c>
      <c r="AD2884">
        <v>1.02393</v>
      </c>
      <c r="AE2884">
        <v>0.52446199999999998</v>
      </c>
      <c r="AF2884">
        <v>0.161796</v>
      </c>
      <c r="AG2884">
        <v>0.138019</v>
      </c>
      <c r="AH2884">
        <v>0.113635</v>
      </c>
      <c r="AI2884">
        <v>0.153922</v>
      </c>
      <c r="AJ2884">
        <v>0.35967399999999999</v>
      </c>
      <c r="AK2884">
        <v>0.13506199999999999</v>
      </c>
      <c r="AL2884">
        <v>8.4388099999999994E-2</v>
      </c>
      <c r="AM2884">
        <v>6.2101900000000002E-2</v>
      </c>
      <c r="AN2884">
        <v>4.7450199999999998E-2</v>
      </c>
      <c r="AO2884">
        <v>0.11307200000000001</v>
      </c>
    </row>
    <row r="2885" spans="1:41" x14ac:dyDescent="0.3">
      <c r="A2885">
        <v>1</v>
      </c>
      <c r="B2885">
        <v>6</v>
      </c>
      <c r="C2885">
        <v>1</v>
      </c>
      <c r="D2885" t="s">
        <v>1260</v>
      </c>
      <c r="E2885" t="s">
        <v>1260</v>
      </c>
      <c r="F2885">
        <v>1</v>
      </c>
      <c r="G2885">
        <v>2002</v>
      </c>
      <c r="H2885">
        <v>1</v>
      </c>
      <c r="I2885" t="s">
        <v>1260</v>
      </c>
      <c r="J2885" t="s">
        <v>574</v>
      </c>
      <c r="K2885">
        <v>0</v>
      </c>
      <c r="L2885">
        <v>11.6516</v>
      </c>
      <c r="M2885">
        <v>47.156999999999996</v>
      </c>
      <c r="N2885">
        <v>222.93899999999999</v>
      </c>
      <c r="O2885">
        <v>125.36199999999999</v>
      </c>
      <c r="P2885">
        <v>477.6</v>
      </c>
      <c r="Q2885">
        <v>24.2745</v>
      </c>
      <c r="R2885">
        <v>345.84</v>
      </c>
      <c r="S2885">
        <v>155.648</v>
      </c>
      <c r="T2885">
        <v>34.159100000000002</v>
      </c>
      <c r="U2885">
        <v>47.880400000000002</v>
      </c>
      <c r="V2885">
        <v>19.791</v>
      </c>
      <c r="W2885">
        <v>6.5180999999999996</v>
      </c>
      <c r="X2885">
        <v>54.3733</v>
      </c>
      <c r="Y2885">
        <v>6.2240200000000003</v>
      </c>
      <c r="Z2885">
        <v>5.2878299999999996</v>
      </c>
      <c r="AA2885">
        <v>0.42919099999999999</v>
      </c>
      <c r="AB2885">
        <v>0.101189</v>
      </c>
      <c r="AC2885">
        <v>0.12742200000000001</v>
      </c>
      <c r="AD2885">
        <v>1.79643</v>
      </c>
      <c r="AE2885">
        <v>0.66239999999999999</v>
      </c>
      <c r="AF2885">
        <v>0.33938499999999999</v>
      </c>
      <c r="AG2885">
        <v>0.104726</v>
      </c>
      <c r="AH2885">
        <v>8.9355799999999999E-2</v>
      </c>
      <c r="AI2885">
        <v>7.3582999999999996E-2</v>
      </c>
      <c r="AJ2885">
        <v>9.96861E-2</v>
      </c>
      <c r="AK2885">
        <v>0.23297100000000001</v>
      </c>
      <c r="AL2885">
        <v>8.7494000000000002E-2</v>
      </c>
      <c r="AM2885">
        <v>5.4672699999999998E-2</v>
      </c>
      <c r="AN2885">
        <v>4.0238000000000003E-2</v>
      </c>
      <c r="AO2885">
        <v>0.104031</v>
      </c>
    </row>
    <row r="2886" spans="1:41" x14ac:dyDescent="0.3">
      <c r="A2886">
        <v>1</v>
      </c>
      <c r="B2886">
        <v>6</v>
      </c>
      <c r="C2886">
        <v>1</v>
      </c>
      <c r="D2886" t="s">
        <v>1260</v>
      </c>
      <c r="E2886" t="s">
        <v>1260</v>
      </c>
      <c r="F2886">
        <v>1</v>
      </c>
      <c r="G2886">
        <v>2003</v>
      </c>
      <c r="H2886">
        <v>1</v>
      </c>
      <c r="I2886" t="s">
        <v>1260</v>
      </c>
      <c r="J2886" t="s">
        <v>574</v>
      </c>
      <c r="K2886">
        <v>0</v>
      </c>
      <c r="L2886">
        <v>18.863299999999999</v>
      </c>
      <c r="M2886">
        <v>50.222299999999997</v>
      </c>
      <c r="N2886">
        <v>112.20099999999999</v>
      </c>
      <c r="O2886">
        <v>370.517</v>
      </c>
      <c r="P2886">
        <v>154.875</v>
      </c>
      <c r="Q2886">
        <v>463.50799999999998</v>
      </c>
      <c r="R2886">
        <v>19.5535</v>
      </c>
      <c r="S2886">
        <v>245.494</v>
      </c>
      <c r="T2886">
        <v>103.145</v>
      </c>
      <c r="U2886">
        <v>21.985600000000002</v>
      </c>
      <c r="V2886">
        <v>30.510899999999999</v>
      </c>
      <c r="W2886">
        <v>12.5779</v>
      </c>
      <c r="X2886">
        <v>4.1415600000000001</v>
      </c>
      <c r="Y2886">
        <v>34.566000000000003</v>
      </c>
      <c r="Z2886">
        <v>3.9594100000000001</v>
      </c>
      <c r="AA2886">
        <v>3.3661099999999999</v>
      </c>
      <c r="AB2886">
        <v>0.27337800000000001</v>
      </c>
      <c r="AC2886">
        <v>6.4487500000000003E-2</v>
      </c>
      <c r="AD2886">
        <v>8.1242700000000001E-2</v>
      </c>
      <c r="AE2886">
        <v>1.1458299999999999</v>
      </c>
      <c r="AF2886">
        <v>0.42264299999999999</v>
      </c>
      <c r="AG2886">
        <v>0.21660499999999999</v>
      </c>
      <c r="AH2886">
        <v>6.6855600000000001E-2</v>
      </c>
      <c r="AI2886">
        <v>5.7055000000000002E-2</v>
      </c>
      <c r="AJ2886">
        <v>4.6992100000000002E-2</v>
      </c>
      <c r="AK2886">
        <v>6.3671900000000003E-2</v>
      </c>
      <c r="AL2886">
        <v>0.14882400000000001</v>
      </c>
      <c r="AM2886">
        <v>5.5898200000000002E-2</v>
      </c>
      <c r="AN2886">
        <v>3.4932999999999999E-2</v>
      </c>
      <c r="AO2886">
        <v>9.2202599999999996E-2</v>
      </c>
    </row>
    <row r="2887" spans="1:41" x14ac:dyDescent="0.3">
      <c r="A2887">
        <v>1</v>
      </c>
      <c r="B2887">
        <v>6</v>
      </c>
      <c r="C2887">
        <v>1</v>
      </c>
      <c r="D2887" t="s">
        <v>1260</v>
      </c>
      <c r="E2887" t="s">
        <v>1260</v>
      </c>
      <c r="F2887">
        <v>1</v>
      </c>
      <c r="G2887">
        <v>2004</v>
      </c>
      <c r="H2887">
        <v>1</v>
      </c>
      <c r="I2887" t="s">
        <v>1260</v>
      </c>
      <c r="J2887" t="s">
        <v>574</v>
      </c>
      <c r="K2887">
        <v>0</v>
      </c>
      <c r="L2887">
        <v>18.316600000000001</v>
      </c>
      <c r="M2887">
        <v>81.240200000000002</v>
      </c>
      <c r="N2887">
        <v>119.277</v>
      </c>
      <c r="O2887">
        <v>185.798</v>
      </c>
      <c r="P2887">
        <v>454.86500000000001</v>
      </c>
      <c r="Q2887">
        <v>148.85300000000001</v>
      </c>
      <c r="R2887">
        <v>368.36399999999998</v>
      </c>
      <c r="S2887">
        <v>13.6462</v>
      </c>
      <c r="T2887">
        <v>159.51</v>
      </c>
      <c r="U2887">
        <v>64.975099999999998</v>
      </c>
      <c r="V2887">
        <v>13.6983</v>
      </c>
      <c r="W2887">
        <v>18.950199999999999</v>
      </c>
      <c r="X2887">
        <v>7.8085300000000002</v>
      </c>
      <c r="Y2887">
        <v>2.5721699999999998</v>
      </c>
      <c r="Z2887">
        <v>21.481100000000001</v>
      </c>
      <c r="AA2887">
        <v>2.4621499999999998</v>
      </c>
      <c r="AB2887">
        <v>2.09443</v>
      </c>
      <c r="AC2887">
        <v>0.170186</v>
      </c>
      <c r="AD2887">
        <v>4.0163200000000003E-2</v>
      </c>
      <c r="AE2887">
        <v>5.0617599999999999E-2</v>
      </c>
      <c r="AF2887">
        <v>0.71412799999999999</v>
      </c>
      <c r="AG2887">
        <v>0.26348199999999999</v>
      </c>
      <c r="AH2887">
        <v>0.13506699999999999</v>
      </c>
      <c r="AI2887">
        <v>4.1697100000000001E-2</v>
      </c>
      <c r="AJ2887">
        <v>3.5590700000000003E-2</v>
      </c>
      <c r="AK2887">
        <v>2.9317800000000001E-2</v>
      </c>
      <c r="AL2887">
        <v>3.9729199999999999E-2</v>
      </c>
      <c r="AM2887">
        <v>9.2871300000000004E-2</v>
      </c>
      <c r="AN2887">
        <v>3.4886199999999999E-2</v>
      </c>
      <c r="AO2887">
        <v>7.9364500000000004E-2</v>
      </c>
    </row>
    <row r="2888" spans="1:41" x14ac:dyDescent="0.3">
      <c r="A2888">
        <v>1</v>
      </c>
      <c r="B2888">
        <v>6</v>
      </c>
      <c r="C2888">
        <v>1</v>
      </c>
      <c r="D2888" t="s">
        <v>1260</v>
      </c>
      <c r="E2888" t="s">
        <v>1260</v>
      </c>
      <c r="F2888">
        <v>1</v>
      </c>
      <c r="G2888">
        <v>2005</v>
      </c>
      <c r="H2888">
        <v>1</v>
      </c>
      <c r="I2888" t="s">
        <v>1260</v>
      </c>
      <c r="J2888" t="s">
        <v>574</v>
      </c>
      <c r="K2888">
        <v>0</v>
      </c>
      <c r="L2888">
        <v>13.6858</v>
      </c>
      <c r="M2888">
        <v>78.8322</v>
      </c>
      <c r="N2888">
        <v>192.54400000000001</v>
      </c>
      <c r="O2888">
        <v>196.67</v>
      </c>
      <c r="P2888">
        <v>226.49</v>
      </c>
      <c r="Q2888">
        <v>432.85399999999998</v>
      </c>
      <c r="R2888">
        <v>116.80200000000001</v>
      </c>
      <c r="S2888">
        <v>253.22200000000001</v>
      </c>
      <c r="T2888">
        <v>8.7186900000000005</v>
      </c>
      <c r="U2888">
        <v>98.703400000000002</v>
      </c>
      <c r="V2888">
        <v>39.746200000000002</v>
      </c>
      <c r="W2888">
        <v>8.3510500000000008</v>
      </c>
      <c r="X2888">
        <v>11.5464</v>
      </c>
      <c r="Y2888">
        <v>4.7594599999999998</v>
      </c>
      <c r="Z2888">
        <v>1.56874</v>
      </c>
      <c r="AA2888">
        <v>13.109299999999999</v>
      </c>
      <c r="AB2888">
        <v>1.50345</v>
      </c>
      <c r="AC2888">
        <v>1.27956</v>
      </c>
      <c r="AD2888">
        <v>0.104018</v>
      </c>
      <c r="AE2888">
        <v>2.4557200000000001E-2</v>
      </c>
      <c r="AF2888">
        <v>3.0959299999999999E-2</v>
      </c>
      <c r="AG2888">
        <v>0.43690299999999999</v>
      </c>
      <c r="AH2888">
        <v>0.16123599999999999</v>
      </c>
      <c r="AI2888">
        <v>8.2669999999999993E-2</v>
      </c>
      <c r="AJ2888">
        <v>2.5525699999999998E-2</v>
      </c>
      <c r="AK2888">
        <v>2.1790799999999999E-2</v>
      </c>
      <c r="AL2888">
        <v>1.79524E-2</v>
      </c>
      <c r="AM2888">
        <v>2.4330399999999999E-2</v>
      </c>
      <c r="AN2888">
        <v>5.6880899999999998E-2</v>
      </c>
      <c r="AO2888">
        <v>6.9991499999999998E-2</v>
      </c>
    </row>
    <row r="2889" spans="1:41" x14ac:dyDescent="0.3">
      <c r="A2889">
        <v>1</v>
      </c>
      <c r="B2889">
        <v>6</v>
      </c>
      <c r="C2889">
        <v>1</v>
      </c>
      <c r="D2889" t="s">
        <v>1260</v>
      </c>
      <c r="E2889" t="s">
        <v>1260</v>
      </c>
      <c r="F2889">
        <v>1</v>
      </c>
      <c r="G2889">
        <v>2006</v>
      </c>
      <c r="H2889">
        <v>1</v>
      </c>
      <c r="I2889" t="s">
        <v>1260</v>
      </c>
      <c r="J2889" t="s">
        <v>574</v>
      </c>
      <c r="K2889">
        <v>0</v>
      </c>
      <c r="L2889">
        <v>9.0513899999999996</v>
      </c>
      <c r="M2889">
        <v>58.894100000000002</v>
      </c>
      <c r="N2889">
        <v>186.66900000000001</v>
      </c>
      <c r="O2889">
        <v>316.685</v>
      </c>
      <c r="P2889">
        <v>238.56899999999999</v>
      </c>
      <c r="Q2889">
        <v>213.93700000000001</v>
      </c>
      <c r="R2889">
        <v>336.32400000000001</v>
      </c>
      <c r="S2889">
        <v>79.3078</v>
      </c>
      <c r="T2889">
        <v>159.44399999999999</v>
      </c>
      <c r="U2889">
        <v>5.3084499999999997</v>
      </c>
      <c r="V2889">
        <v>59.353400000000001</v>
      </c>
      <c r="W2889">
        <v>23.808299999999999</v>
      </c>
      <c r="X2889">
        <v>4.9984599999999997</v>
      </c>
      <c r="Y2889">
        <v>6.9127599999999996</v>
      </c>
      <c r="Z2889">
        <v>2.8510300000000002</v>
      </c>
      <c r="AA2889">
        <v>0.94027400000000005</v>
      </c>
      <c r="AB2889">
        <v>7.8618600000000001</v>
      </c>
      <c r="AC2889">
        <v>0.90208500000000003</v>
      </c>
      <c r="AD2889">
        <v>0.76807700000000001</v>
      </c>
      <c r="AE2889">
        <v>6.2461599999999999E-2</v>
      </c>
      <c r="AF2889">
        <v>1.4750900000000001E-2</v>
      </c>
      <c r="AG2889">
        <v>1.86015E-2</v>
      </c>
      <c r="AH2889">
        <v>0.26256699999999999</v>
      </c>
      <c r="AI2889">
        <v>9.6917500000000004E-2</v>
      </c>
      <c r="AJ2889">
        <v>4.9700399999999999E-2</v>
      </c>
      <c r="AK2889">
        <v>1.5348000000000001E-2</v>
      </c>
      <c r="AL2889">
        <v>1.31039E-2</v>
      </c>
      <c r="AM2889">
        <v>1.07969E-2</v>
      </c>
      <c r="AN2889">
        <v>1.46342E-2</v>
      </c>
      <c r="AO2889">
        <v>7.6327000000000006E-2</v>
      </c>
    </row>
    <row r="2890" spans="1:41" x14ac:dyDescent="0.3">
      <c r="A2890">
        <v>1</v>
      </c>
      <c r="B2890">
        <v>6</v>
      </c>
      <c r="C2890">
        <v>1</v>
      </c>
      <c r="D2890" t="s">
        <v>1260</v>
      </c>
      <c r="E2890" t="s">
        <v>1260</v>
      </c>
      <c r="F2890">
        <v>1</v>
      </c>
      <c r="G2890">
        <v>2007</v>
      </c>
      <c r="H2890">
        <v>1</v>
      </c>
      <c r="I2890" t="s">
        <v>1260</v>
      </c>
      <c r="J2890" t="s">
        <v>574</v>
      </c>
      <c r="K2890">
        <v>0</v>
      </c>
      <c r="L2890">
        <v>9.9917599999999993</v>
      </c>
      <c r="M2890">
        <v>38.970199999999998</v>
      </c>
      <c r="N2890">
        <v>139.626</v>
      </c>
      <c r="O2890">
        <v>307.68099999999998</v>
      </c>
      <c r="P2890">
        <v>385.33199999999999</v>
      </c>
      <c r="Q2890">
        <v>226.27600000000001</v>
      </c>
      <c r="R2890">
        <v>167.173</v>
      </c>
      <c r="S2890">
        <v>230.018</v>
      </c>
      <c r="T2890">
        <v>50.352899999999998</v>
      </c>
      <c r="U2890">
        <v>97.9465</v>
      </c>
      <c r="V2890">
        <v>3.2216900000000002</v>
      </c>
      <c r="W2890">
        <v>35.8887</v>
      </c>
      <c r="X2890">
        <v>14.3863</v>
      </c>
      <c r="Y2890">
        <v>3.0213399999999999</v>
      </c>
      <c r="Z2890">
        <v>4.1809799999999999</v>
      </c>
      <c r="AA2890">
        <v>1.7254700000000001</v>
      </c>
      <c r="AB2890">
        <v>0.56939899999999999</v>
      </c>
      <c r="AC2890">
        <v>4.7633799999999997</v>
      </c>
      <c r="AD2890">
        <v>0.54680799999999996</v>
      </c>
      <c r="AE2890">
        <v>0.46575899999999998</v>
      </c>
      <c r="AF2890">
        <v>3.7889100000000002E-2</v>
      </c>
      <c r="AG2890">
        <v>8.9503800000000008E-3</v>
      </c>
      <c r="AH2890">
        <v>1.1289499999999999E-2</v>
      </c>
      <c r="AI2890">
        <v>0.159389</v>
      </c>
      <c r="AJ2890">
        <v>5.88435E-2</v>
      </c>
      <c r="AK2890">
        <v>3.0180200000000001E-2</v>
      </c>
      <c r="AL2890">
        <v>9.32119E-3</v>
      </c>
      <c r="AM2890">
        <v>7.9591899999999997E-3</v>
      </c>
      <c r="AN2890">
        <v>6.5586400000000001E-3</v>
      </c>
      <c r="AO2890">
        <v>5.5269199999999997E-2</v>
      </c>
    </row>
    <row r="2891" spans="1:41" x14ac:dyDescent="0.3">
      <c r="A2891">
        <v>1</v>
      </c>
      <c r="B2891">
        <v>6</v>
      </c>
      <c r="C2891">
        <v>1</v>
      </c>
      <c r="D2891" t="s">
        <v>1260</v>
      </c>
      <c r="E2891" t="s">
        <v>1260</v>
      </c>
      <c r="F2891">
        <v>1</v>
      </c>
      <c r="G2891">
        <v>2008</v>
      </c>
      <c r="H2891">
        <v>1</v>
      </c>
      <c r="I2891" t="s">
        <v>1260</v>
      </c>
      <c r="J2891" t="s">
        <v>574</v>
      </c>
      <c r="K2891">
        <v>0</v>
      </c>
      <c r="L2891">
        <v>10.8238</v>
      </c>
      <c r="M2891">
        <v>43.017600000000002</v>
      </c>
      <c r="N2891">
        <v>92.421400000000006</v>
      </c>
      <c r="O2891">
        <v>230.36500000000001</v>
      </c>
      <c r="P2891">
        <v>375.20100000000002</v>
      </c>
      <c r="Q2891">
        <v>366.95499999999998</v>
      </c>
      <c r="R2891">
        <v>177.92</v>
      </c>
      <c r="S2891">
        <v>115.303</v>
      </c>
      <c r="T2891">
        <v>147.55799999999999</v>
      </c>
      <c r="U2891">
        <v>31.2958</v>
      </c>
      <c r="V2891">
        <v>60.194299999999998</v>
      </c>
      <c r="W2891">
        <v>1.9736199999999999</v>
      </c>
      <c r="X2891">
        <v>21.977599999999999</v>
      </c>
      <c r="Y2891">
        <v>8.8146699999999996</v>
      </c>
      <c r="Z2891">
        <v>1.85263</v>
      </c>
      <c r="AA2891">
        <v>2.5656699999999999</v>
      </c>
      <c r="AB2891">
        <v>1.05958</v>
      </c>
      <c r="AC2891">
        <v>0.34987099999999999</v>
      </c>
      <c r="AD2891">
        <v>2.9284300000000001</v>
      </c>
      <c r="AE2891">
        <v>0.33631899999999998</v>
      </c>
      <c r="AF2891">
        <v>0.28657899999999997</v>
      </c>
      <c r="AG2891">
        <v>2.33206E-2</v>
      </c>
      <c r="AH2891">
        <v>5.5104899999999998E-3</v>
      </c>
      <c r="AI2891">
        <v>6.9523099999999997E-3</v>
      </c>
      <c r="AJ2891">
        <v>9.8175100000000001E-2</v>
      </c>
      <c r="AK2891">
        <v>3.6250699999999997E-2</v>
      </c>
      <c r="AL2891">
        <v>1.8595400000000002E-2</v>
      </c>
      <c r="AM2891">
        <v>5.7439800000000001E-3</v>
      </c>
      <c r="AN2891">
        <v>4.9052899999999997E-3</v>
      </c>
      <c r="AO2891">
        <v>3.8116499999999998E-2</v>
      </c>
    </row>
    <row r="2892" spans="1:41" x14ac:dyDescent="0.3">
      <c r="A2892">
        <v>1</v>
      </c>
      <c r="B2892">
        <v>6</v>
      </c>
      <c r="C2892">
        <v>1</v>
      </c>
      <c r="D2892" t="s">
        <v>1260</v>
      </c>
      <c r="E2892" t="s">
        <v>1260</v>
      </c>
      <c r="F2892">
        <v>1</v>
      </c>
      <c r="G2892">
        <v>2009</v>
      </c>
      <c r="H2892">
        <v>1</v>
      </c>
      <c r="I2892" t="s">
        <v>1260</v>
      </c>
      <c r="J2892" t="s">
        <v>574</v>
      </c>
      <c r="K2892">
        <v>0</v>
      </c>
      <c r="L2892">
        <v>6.2878999999999996</v>
      </c>
      <c r="M2892">
        <v>46.607900000000001</v>
      </c>
      <c r="N2892">
        <v>102.07899999999999</v>
      </c>
      <c r="O2892">
        <v>152.65600000000001</v>
      </c>
      <c r="P2892">
        <v>281.42099999999999</v>
      </c>
      <c r="Q2892">
        <v>358.29700000000003</v>
      </c>
      <c r="R2892">
        <v>289.702</v>
      </c>
      <c r="S2892">
        <v>123.357</v>
      </c>
      <c r="T2892">
        <v>74.418800000000005</v>
      </c>
      <c r="U2892">
        <v>92.324299999999994</v>
      </c>
      <c r="V2892">
        <v>19.3689</v>
      </c>
      <c r="W2892">
        <v>37.144300000000001</v>
      </c>
      <c r="X2892">
        <v>1.2176400000000001</v>
      </c>
      <c r="Y2892">
        <v>13.568300000000001</v>
      </c>
      <c r="Z2892">
        <v>5.4466599999999996</v>
      </c>
      <c r="AA2892">
        <v>1.14574</v>
      </c>
      <c r="AB2892">
        <v>1.5879399999999999</v>
      </c>
      <c r="AC2892">
        <v>0.65623600000000004</v>
      </c>
      <c r="AD2892">
        <v>0.21681500000000001</v>
      </c>
      <c r="AE2892">
        <v>1.81565</v>
      </c>
      <c r="AF2892">
        <v>0.20860899999999999</v>
      </c>
      <c r="AG2892">
        <v>0.17782200000000001</v>
      </c>
      <c r="AH2892">
        <v>1.4474900000000001E-2</v>
      </c>
      <c r="AI2892">
        <v>3.4212000000000001E-3</v>
      </c>
      <c r="AJ2892">
        <v>4.3173400000000002E-3</v>
      </c>
      <c r="AK2892">
        <v>6.0977900000000002E-2</v>
      </c>
      <c r="AL2892">
        <v>2.2519500000000001E-2</v>
      </c>
      <c r="AM2892">
        <v>1.15535E-2</v>
      </c>
      <c r="AN2892">
        <v>3.5692699999999998E-3</v>
      </c>
      <c r="AO2892">
        <v>2.6742499999999999E-2</v>
      </c>
    </row>
    <row r="2893" spans="1:41" x14ac:dyDescent="0.3">
      <c r="A2893">
        <v>1</v>
      </c>
      <c r="B2893">
        <v>6</v>
      </c>
      <c r="C2893">
        <v>1</v>
      </c>
      <c r="D2893" t="s">
        <v>1260</v>
      </c>
      <c r="E2893" t="s">
        <v>1260</v>
      </c>
      <c r="F2893">
        <v>1</v>
      </c>
      <c r="G2893">
        <v>2010</v>
      </c>
      <c r="H2893">
        <v>1</v>
      </c>
      <c r="I2893" t="s">
        <v>1260</v>
      </c>
      <c r="J2893" t="s">
        <v>574</v>
      </c>
      <c r="K2893">
        <v>0</v>
      </c>
      <c r="L2893">
        <v>5.2129399999999997</v>
      </c>
      <c r="M2893">
        <v>27.071000000000002</v>
      </c>
      <c r="N2893">
        <v>110.45099999999999</v>
      </c>
      <c r="O2893">
        <v>168.071</v>
      </c>
      <c r="P2893">
        <v>185.45099999999999</v>
      </c>
      <c r="Q2893">
        <v>266.62</v>
      </c>
      <c r="R2893">
        <v>280.11599999999999</v>
      </c>
      <c r="S2893">
        <v>198.65700000000001</v>
      </c>
      <c r="T2893">
        <v>78.686599999999999</v>
      </c>
      <c r="U2893">
        <v>46.001899999999999</v>
      </c>
      <c r="V2893">
        <v>56.442399999999999</v>
      </c>
      <c r="W2893">
        <v>11.805400000000001</v>
      </c>
      <c r="X2893">
        <v>22.6343</v>
      </c>
      <c r="Y2893">
        <v>0.74245700000000003</v>
      </c>
      <c r="Z2893">
        <v>8.2803400000000007</v>
      </c>
      <c r="AA2893">
        <v>3.32673</v>
      </c>
      <c r="AB2893">
        <v>0.70032899999999998</v>
      </c>
      <c r="AC2893">
        <v>0.97126900000000005</v>
      </c>
      <c r="AD2893">
        <v>0.401619</v>
      </c>
      <c r="AE2893">
        <v>0.13275600000000001</v>
      </c>
      <c r="AF2893">
        <v>1.1122000000000001</v>
      </c>
      <c r="AG2893">
        <v>0.127831</v>
      </c>
      <c r="AH2893">
        <v>0.108998</v>
      </c>
      <c r="AI2893">
        <v>8.8748899999999999E-3</v>
      </c>
      <c r="AJ2893">
        <v>2.0980899999999999E-3</v>
      </c>
      <c r="AK2893">
        <v>2.6481600000000001E-3</v>
      </c>
      <c r="AL2893">
        <v>3.7408499999999997E-2</v>
      </c>
      <c r="AM2893">
        <v>1.38172E-2</v>
      </c>
      <c r="AN2893">
        <v>7.0897699999999996E-3</v>
      </c>
      <c r="AO2893">
        <v>1.8606899999999999E-2</v>
      </c>
    </row>
    <row r="2894" spans="1:41" x14ac:dyDescent="0.3">
      <c r="A2894">
        <v>1</v>
      </c>
      <c r="B2894">
        <v>6</v>
      </c>
      <c r="C2894">
        <v>1</v>
      </c>
      <c r="D2894" t="s">
        <v>1260</v>
      </c>
      <c r="E2894" t="s">
        <v>1260</v>
      </c>
      <c r="F2894">
        <v>1</v>
      </c>
      <c r="G2894">
        <v>2011</v>
      </c>
      <c r="H2894">
        <v>1</v>
      </c>
      <c r="I2894" t="s">
        <v>1260</v>
      </c>
      <c r="J2894" t="s">
        <v>574</v>
      </c>
      <c r="K2894">
        <v>0</v>
      </c>
      <c r="L2894">
        <v>1.36467</v>
      </c>
      <c r="M2894">
        <v>22.436599999999999</v>
      </c>
      <c r="N2894">
        <v>64.131299999999996</v>
      </c>
      <c r="O2894">
        <v>181.72399999999999</v>
      </c>
      <c r="P2894">
        <v>203.80500000000001</v>
      </c>
      <c r="Q2894">
        <v>174.99799999999999</v>
      </c>
      <c r="R2894">
        <v>207.078</v>
      </c>
      <c r="S2894">
        <v>190.399</v>
      </c>
      <c r="T2894">
        <v>125.398</v>
      </c>
      <c r="U2894">
        <v>48.08</v>
      </c>
      <c r="V2894">
        <v>27.782800000000002</v>
      </c>
      <c r="W2894">
        <v>33.976799999999997</v>
      </c>
      <c r="X2894">
        <v>7.1044200000000002</v>
      </c>
      <c r="Y2894">
        <v>13.630100000000001</v>
      </c>
      <c r="Z2894">
        <v>0.44749699999999998</v>
      </c>
      <c r="AA2894">
        <v>4.9951800000000004</v>
      </c>
      <c r="AB2894">
        <v>2.0084900000000001</v>
      </c>
      <c r="AC2894">
        <v>0.42311700000000002</v>
      </c>
      <c r="AD2894">
        <v>0.58716599999999997</v>
      </c>
      <c r="AE2894">
        <v>0.242919</v>
      </c>
      <c r="AF2894">
        <v>8.0333100000000005E-2</v>
      </c>
      <c r="AG2894">
        <v>0.67326200000000003</v>
      </c>
      <c r="AH2894">
        <v>7.7406900000000001E-2</v>
      </c>
      <c r="AI2894">
        <v>6.6021099999999999E-2</v>
      </c>
      <c r="AJ2894">
        <v>5.3768499999999999E-3</v>
      </c>
      <c r="AK2894">
        <v>1.2713799999999999E-3</v>
      </c>
      <c r="AL2894">
        <v>1.6049899999999999E-3</v>
      </c>
      <c r="AM2894">
        <v>2.2675899999999999E-2</v>
      </c>
      <c r="AN2894">
        <v>8.3767900000000003E-3</v>
      </c>
      <c r="AO2894">
        <v>1.5583899999999999E-2</v>
      </c>
    </row>
    <row r="2895" spans="1:41" x14ac:dyDescent="0.3">
      <c r="A2895">
        <v>1</v>
      </c>
      <c r="B2895">
        <v>6</v>
      </c>
      <c r="C2895">
        <v>1</v>
      </c>
      <c r="D2895" t="s">
        <v>1260</v>
      </c>
      <c r="E2895" t="s">
        <v>1260</v>
      </c>
      <c r="F2895">
        <v>1</v>
      </c>
      <c r="G2895">
        <v>2012</v>
      </c>
      <c r="H2895">
        <v>1</v>
      </c>
      <c r="I2895" t="s">
        <v>1260</v>
      </c>
      <c r="J2895" t="s">
        <v>574</v>
      </c>
      <c r="K2895">
        <v>0</v>
      </c>
      <c r="L2895">
        <v>5.2608899999999998</v>
      </c>
      <c r="M2895">
        <v>5.8738400000000004</v>
      </c>
      <c r="N2895">
        <v>53.1098</v>
      </c>
      <c r="O2895">
        <v>105.265</v>
      </c>
      <c r="P2895">
        <v>219.55500000000001</v>
      </c>
      <c r="Q2895">
        <v>191.62</v>
      </c>
      <c r="R2895">
        <v>135.52699999999999</v>
      </c>
      <c r="S2895">
        <v>140.5</v>
      </c>
      <c r="T2895">
        <v>120.11199999999999</v>
      </c>
      <c r="U2895">
        <v>76.657600000000002</v>
      </c>
      <c r="V2895">
        <v>29.075099999999999</v>
      </c>
      <c r="W2895">
        <v>16.755700000000001</v>
      </c>
      <c r="X2895">
        <v>20.494</v>
      </c>
      <c r="Y2895">
        <v>4.2894600000000001</v>
      </c>
      <c r="Z2895">
        <v>8.2390899999999991</v>
      </c>
      <c r="AA2895">
        <v>0.27080399999999999</v>
      </c>
      <c r="AB2895">
        <v>3.0258699999999998</v>
      </c>
      <c r="AC2895">
        <v>1.2177199999999999</v>
      </c>
      <c r="AD2895">
        <v>0.25672099999999998</v>
      </c>
      <c r="AE2895">
        <v>0.35648299999999999</v>
      </c>
      <c r="AF2895">
        <v>0.147562</v>
      </c>
      <c r="AG2895">
        <v>4.8821400000000001E-2</v>
      </c>
      <c r="AH2895">
        <v>0.409329</v>
      </c>
      <c r="AI2895">
        <v>4.7077599999999997E-2</v>
      </c>
      <c r="AJ2895">
        <v>4.0164600000000002E-2</v>
      </c>
      <c r="AK2895">
        <v>3.2718700000000001E-3</v>
      </c>
      <c r="AL2895">
        <v>7.7381300000000004E-4</v>
      </c>
      <c r="AM2895">
        <v>9.7704200000000001E-4</v>
      </c>
      <c r="AN2895">
        <v>1.3806499999999999E-2</v>
      </c>
      <c r="AO2895">
        <v>1.45944E-2</v>
      </c>
    </row>
    <row r="2896" spans="1:41" x14ac:dyDescent="0.3">
      <c r="A2896">
        <v>1</v>
      </c>
      <c r="B2896">
        <v>6</v>
      </c>
      <c r="C2896">
        <v>1</v>
      </c>
      <c r="D2896" t="s">
        <v>1260</v>
      </c>
      <c r="E2896" t="s">
        <v>1260</v>
      </c>
      <c r="F2896">
        <v>1</v>
      </c>
      <c r="G2896">
        <v>2013</v>
      </c>
      <c r="H2896">
        <v>1</v>
      </c>
      <c r="I2896" t="s">
        <v>1260</v>
      </c>
      <c r="J2896" t="s">
        <v>574</v>
      </c>
      <c r="K2896">
        <v>0</v>
      </c>
      <c r="L2896">
        <v>2.3252299999999999</v>
      </c>
      <c r="M2896">
        <v>22.613399999999999</v>
      </c>
      <c r="N2896">
        <v>13.854799999999999</v>
      </c>
      <c r="O2896">
        <v>86.499399999999994</v>
      </c>
      <c r="P2896">
        <v>125.429</v>
      </c>
      <c r="Q2896">
        <v>202.333</v>
      </c>
      <c r="R2896">
        <v>144.779</v>
      </c>
      <c r="S2896">
        <v>89.423000000000002</v>
      </c>
      <c r="T2896">
        <v>86.018100000000004</v>
      </c>
      <c r="U2896">
        <v>71.185000000000002</v>
      </c>
      <c r="V2896">
        <v>44.927</v>
      </c>
      <c r="W2896">
        <v>16.995799999999999</v>
      </c>
      <c r="X2896">
        <v>9.7983700000000002</v>
      </c>
      <c r="Y2896">
        <v>12</v>
      </c>
      <c r="Z2896">
        <v>2.5153400000000001</v>
      </c>
      <c r="AA2896">
        <v>4.8381400000000001</v>
      </c>
      <c r="AB2896">
        <v>0.159219</v>
      </c>
      <c r="AC2896">
        <v>1.7809699999999999</v>
      </c>
      <c r="AD2896">
        <v>0.71738999999999997</v>
      </c>
      <c r="AE2896">
        <v>0.151361</v>
      </c>
      <c r="AF2896">
        <v>0.21032200000000001</v>
      </c>
      <c r="AG2896">
        <v>8.7110400000000004E-2</v>
      </c>
      <c r="AH2896">
        <v>2.88349E-2</v>
      </c>
      <c r="AI2896">
        <v>0.24185899999999999</v>
      </c>
      <c r="AJ2896">
        <v>2.78266E-2</v>
      </c>
      <c r="AK2896">
        <v>2.37477E-2</v>
      </c>
      <c r="AL2896">
        <v>1.9350299999999999E-3</v>
      </c>
      <c r="AM2896">
        <v>4.5775200000000002E-4</v>
      </c>
      <c r="AN2896">
        <v>5.78099E-4</v>
      </c>
      <c r="AO2896">
        <v>1.6811799999999998E-2</v>
      </c>
    </row>
    <row r="2897" spans="1:41" x14ac:dyDescent="0.3">
      <c r="A2897">
        <v>1</v>
      </c>
      <c r="B2897">
        <v>6</v>
      </c>
      <c r="C2897">
        <v>1</v>
      </c>
      <c r="D2897" t="s">
        <v>1260</v>
      </c>
      <c r="E2897" t="s">
        <v>1260</v>
      </c>
      <c r="F2897">
        <v>1</v>
      </c>
      <c r="G2897">
        <v>2014</v>
      </c>
      <c r="H2897">
        <v>1</v>
      </c>
      <c r="I2897" t="s">
        <v>1260</v>
      </c>
      <c r="J2897" t="s">
        <v>574</v>
      </c>
      <c r="K2897">
        <v>0</v>
      </c>
      <c r="L2897">
        <v>6.6774500000000003</v>
      </c>
      <c r="M2897">
        <v>10.0025</v>
      </c>
      <c r="N2897">
        <v>53.394300000000001</v>
      </c>
      <c r="O2897">
        <v>22.5688</v>
      </c>
      <c r="P2897">
        <v>103.021</v>
      </c>
      <c r="Q2897">
        <v>115.68899999999999</v>
      </c>
      <c r="R2897">
        <v>153.37299999999999</v>
      </c>
      <c r="S2897">
        <v>96.048100000000005</v>
      </c>
      <c r="T2897">
        <v>55.130600000000001</v>
      </c>
      <c r="U2897">
        <v>51.392299999999999</v>
      </c>
      <c r="V2897">
        <v>42.0974</v>
      </c>
      <c r="W2897">
        <v>26.523700000000002</v>
      </c>
      <c r="X2897">
        <v>10.0464</v>
      </c>
      <c r="Y2897">
        <v>5.8040900000000004</v>
      </c>
      <c r="Z2897">
        <v>7.1237300000000001</v>
      </c>
      <c r="AA2897">
        <v>1.49621</v>
      </c>
      <c r="AB2897">
        <v>2.8829799999999999</v>
      </c>
      <c r="AC2897">
        <v>9.5021099999999997E-2</v>
      </c>
      <c r="AD2897">
        <v>1.06427</v>
      </c>
      <c r="AE2897">
        <v>0.42917499999999997</v>
      </c>
      <c r="AF2897">
        <v>9.0636999999999995E-2</v>
      </c>
      <c r="AG2897">
        <v>0.12604599999999999</v>
      </c>
      <c r="AH2897">
        <v>5.22414E-2</v>
      </c>
      <c r="AI2897">
        <v>1.73029E-2</v>
      </c>
      <c r="AJ2897">
        <v>0.145206</v>
      </c>
      <c r="AK2897">
        <v>1.6713499999999999E-2</v>
      </c>
      <c r="AL2897">
        <v>1.4268899999999999E-2</v>
      </c>
      <c r="AM2897">
        <v>1.16306E-3</v>
      </c>
      <c r="AN2897">
        <v>2.75219E-4</v>
      </c>
      <c r="AO2897">
        <v>1.0463500000000001E-2</v>
      </c>
    </row>
    <row r="2898" spans="1:41" x14ac:dyDescent="0.3">
      <c r="A2898">
        <v>1</v>
      </c>
      <c r="B2898">
        <v>6</v>
      </c>
      <c r="C2898">
        <v>1</v>
      </c>
      <c r="D2898" t="s">
        <v>1260</v>
      </c>
      <c r="E2898" t="s">
        <v>1260</v>
      </c>
      <c r="F2898">
        <v>1</v>
      </c>
      <c r="G2898">
        <v>2015</v>
      </c>
      <c r="H2898">
        <v>1</v>
      </c>
      <c r="I2898" t="s">
        <v>1260</v>
      </c>
      <c r="J2898" t="s">
        <v>574</v>
      </c>
      <c r="K2898">
        <v>0</v>
      </c>
      <c r="L2898">
        <v>6.1408899999999997</v>
      </c>
      <c r="M2898">
        <v>23.640899999999998</v>
      </c>
      <c r="N2898">
        <v>19.537500000000001</v>
      </c>
      <c r="O2898">
        <v>72.193399999999997</v>
      </c>
      <c r="P2898">
        <v>22.2621</v>
      </c>
      <c r="Q2898">
        <v>78.521500000000003</v>
      </c>
      <c r="R2898">
        <v>72.978499999999997</v>
      </c>
      <c r="S2898">
        <v>85.688400000000001</v>
      </c>
      <c r="T2898">
        <v>50.386099999999999</v>
      </c>
      <c r="U2898">
        <v>28.223600000000001</v>
      </c>
      <c r="V2898">
        <v>26.151900000000001</v>
      </c>
      <c r="W2898">
        <v>21.439599999999999</v>
      </c>
      <c r="X2898">
        <v>13.548</v>
      </c>
      <c r="Y2898">
        <v>5.1490600000000004</v>
      </c>
      <c r="Z2898">
        <v>2.9845700000000002</v>
      </c>
      <c r="AA2898">
        <v>3.6741999999999999</v>
      </c>
      <c r="AB2898">
        <v>0.77377700000000005</v>
      </c>
      <c r="AC2898">
        <v>1.4944999999999999</v>
      </c>
      <c r="AD2898">
        <v>4.9360300000000003E-2</v>
      </c>
      <c r="AE2898">
        <v>0.55386100000000005</v>
      </c>
      <c r="AF2898">
        <v>0.22370399999999999</v>
      </c>
      <c r="AG2898">
        <v>4.73096E-2</v>
      </c>
      <c r="AH2898">
        <v>6.5872E-2</v>
      </c>
      <c r="AI2898">
        <v>2.73306E-2</v>
      </c>
      <c r="AJ2898">
        <v>9.06064E-3</v>
      </c>
      <c r="AK2898">
        <v>7.6098499999999999E-2</v>
      </c>
      <c r="AL2898">
        <v>8.7653899999999996E-3</v>
      </c>
      <c r="AM2898">
        <v>7.4880700000000003E-3</v>
      </c>
      <c r="AN2898">
        <v>6.1070999999999999E-4</v>
      </c>
      <c r="AO2898">
        <v>5.6469299999999997E-3</v>
      </c>
    </row>
    <row r="2899" spans="1:41" x14ac:dyDescent="0.3">
      <c r="A2899">
        <v>1</v>
      </c>
      <c r="B2899">
        <v>6</v>
      </c>
      <c r="C2899">
        <v>1</v>
      </c>
      <c r="D2899" t="s">
        <v>1260</v>
      </c>
      <c r="E2899" t="s">
        <v>1260</v>
      </c>
      <c r="F2899">
        <v>1</v>
      </c>
      <c r="G2899">
        <v>2016</v>
      </c>
      <c r="H2899">
        <v>1</v>
      </c>
      <c r="I2899" t="s">
        <v>1260</v>
      </c>
      <c r="J2899" t="s">
        <v>574</v>
      </c>
      <c r="K2899">
        <v>0</v>
      </c>
      <c r="L2899">
        <v>0.40897499999999998</v>
      </c>
      <c r="M2899">
        <v>9.0866100000000003</v>
      </c>
      <c r="N2899">
        <v>19.434699999999999</v>
      </c>
      <c r="O2899">
        <v>11.267200000000001</v>
      </c>
      <c r="P2899">
        <v>30.797499999999999</v>
      </c>
      <c r="Q2899">
        <v>7.3737000000000004</v>
      </c>
      <c r="R2899">
        <v>21.487500000000001</v>
      </c>
      <c r="S2899">
        <v>17.7286</v>
      </c>
      <c r="T2899">
        <v>19.6493</v>
      </c>
      <c r="U2899">
        <v>11.3218</v>
      </c>
      <c r="V2899">
        <v>6.3168699999999998</v>
      </c>
      <c r="W2899">
        <v>5.8620700000000001</v>
      </c>
      <c r="X2899">
        <v>4.8202600000000002</v>
      </c>
      <c r="Y2899">
        <v>3.0559599999999998</v>
      </c>
      <c r="Z2899">
        <v>1.1651400000000001</v>
      </c>
      <c r="AA2899">
        <v>0.67734799999999995</v>
      </c>
      <c r="AB2899">
        <v>0.83611199999999997</v>
      </c>
      <c r="AC2899">
        <v>0.176513</v>
      </c>
      <c r="AD2899">
        <v>0.34166999999999997</v>
      </c>
      <c r="AE2899">
        <v>1.1306800000000001E-2</v>
      </c>
      <c r="AF2899">
        <v>0.12709400000000001</v>
      </c>
      <c r="AG2899">
        <v>5.1413300000000002E-2</v>
      </c>
      <c r="AH2899">
        <v>1.0888200000000001E-2</v>
      </c>
      <c r="AI2899">
        <v>1.5179E-2</v>
      </c>
      <c r="AJ2899">
        <v>6.3048000000000002E-3</v>
      </c>
      <c r="AK2899">
        <v>2.0922100000000002E-3</v>
      </c>
      <c r="AL2899">
        <v>1.75874E-2</v>
      </c>
      <c r="AM2899">
        <v>2.0273800000000001E-3</v>
      </c>
      <c r="AN2899">
        <v>1.73318E-3</v>
      </c>
      <c r="AO2899">
        <v>1.45101E-3</v>
      </c>
    </row>
    <row r="2900" spans="1:41" x14ac:dyDescent="0.3">
      <c r="A2900">
        <v>1</v>
      </c>
      <c r="B2900">
        <v>6</v>
      </c>
      <c r="C2900">
        <v>1</v>
      </c>
      <c r="D2900" t="s">
        <v>1260</v>
      </c>
      <c r="E2900" t="s">
        <v>1260</v>
      </c>
      <c r="F2900">
        <v>1</v>
      </c>
      <c r="G2900">
        <v>2017</v>
      </c>
      <c r="H2900">
        <v>1</v>
      </c>
      <c r="I2900" t="s">
        <v>1260</v>
      </c>
      <c r="J2900" t="s">
        <v>574</v>
      </c>
      <c r="K2900">
        <v>0</v>
      </c>
      <c r="L2900">
        <v>1.4976700000000001</v>
      </c>
      <c r="M2900">
        <v>1.7663599999999999</v>
      </c>
      <c r="N2900">
        <v>21.835799999999999</v>
      </c>
      <c r="O2900">
        <v>32.946599999999997</v>
      </c>
      <c r="P2900">
        <v>14.321099999999999</v>
      </c>
      <c r="Q2900">
        <v>30.942699999999999</v>
      </c>
      <c r="R2900">
        <v>6.2004700000000001</v>
      </c>
      <c r="S2900">
        <v>16.134399999999999</v>
      </c>
      <c r="T2900">
        <v>12.5871</v>
      </c>
      <c r="U2900">
        <v>13.6685</v>
      </c>
      <c r="V2900">
        <v>7.8379899999999996</v>
      </c>
      <c r="W2900">
        <v>4.3749700000000002</v>
      </c>
      <c r="X2900">
        <v>4.0675699999999999</v>
      </c>
      <c r="Y2900">
        <v>3.3519299999999999</v>
      </c>
      <c r="Z2900">
        <v>2.1295899999999999</v>
      </c>
      <c r="AA2900">
        <v>0.81356499999999998</v>
      </c>
      <c r="AB2900">
        <v>0.473827</v>
      </c>
      <c r="AC2900">
        <v>0.58585699999999996</v>
      </c>
      <c r="AD2900">
        <v>0.123865</v>
      </c>
      <c r="AE2900">
        <v>0.24008299999999999</v>
      </c>
      <c r="AF2900">
        <v>7.9545099999999997E-3</v>
      </c>
      <c r="AG2900">
        <v>8.9507500000000004E-2</v>
      </c>
      <c r="AH2900">
        <v>3.6242999999999997E-2</v>
      </c>
      <c r="AI2900">
        <v>7.6819499999999999E-3</v>
      </c>
      <c r="AJ2900">
        <v>1.07174E-2</v>
      </c>
      <c r="AK2900">
        <v>4.4545899999999996E-3</v>
      </c>
      <c r="AL2900">
        <v>1.47912E-3</v>
      </c>
      <c r="AM2900">
        <v>1.24403E-2</v>
      </c>
      <c r="AN2900">
        <v>1.43475E-3</v>
      </c>
      <c r="AO2900">
        <v>2.2555700000000001E-3</v>
      </c>
    </row>
    <row r="2901" spans="1:41" x14ac:dyDescent="0.3">
      <c r="A2901">
        <v>1</v>
      </c>
      <c r="B2901">
        <v>6</v>
      </c>
      <c r="C2901">
        <v>1</v>
      </c>
      <c r="D2901" t="s">
        <v>1260</v>
      </c>
      <c r="E2901" t="s">
        <v>1260</v>
      </c>
      <c r="F2901">
        <v>1</v>
      </c>
      <c r="G2901">
        <v>2018</v>
      </c>
      <c r="H2901">
        <v>1</v>
      </c>
      <c r="I2901" t="s">
        <v>1260</v>
      </c>
      <c r="J2901" t="s">
        <v>574</v>
      </c>
      <c r="K2901">
        <v>0</v>
      </c>
      <c r="L2901">
        <v>1.66333</v>
      </c>
      <c r="M2901">
        <v>4.4026300000000003</v>
      </c>
      <c r="N2901">
        <v>2.8948</v>
      </c>
      <c r="O2901">
        <v>25.361699999999999</v>
      </c>
      <c r="P2901">
        <v>28.834299999999999</v>
      </c>
      <c r="Q2901">
        <v>9.94862</v>
      </c>
      <c r="R2901">
        <v>18.079799999999999</v>
      </c>
      <c r="S2901">
        <v>3.2452899999999998</v>
      </c>
      <c r="T2901">
        <v>7.99153</v>
      </c>
      <c r="U2901">
        <v>6.1071600000000004</v>
      </c>
      <c r="V2901">
        <v>6.5963799999999999</v>
      </c>
      <c r="W2901">
        <v>3.7816200000000002</v>
      </c>
      <c r="X2901">
        <v>2.1132200000000001</v>
      </c>
      <c r="Y2901">
        <v>1.96759</v>
      </c>
      <c r="Z2901">
        <v>1.6237600000000001</v>
      </c>
      <c r="AA2901">
        <v>1.03304</v>
      </c>
      <c r="AB2901">
        <v>0.39514700000000003</v>
      </c>
      <c r="AC2901">
        <v>0.23039899999999999</v>
      </c>
      <c r="AD2901">
        <v>0.285167</v>
      </c>
      <c r="AE2901">
        <v>6.0347499999999998E-2</v>
      </c>
      <c r="AF2901">
        <v>0.117066</v>
      </c>
      <c r="AG2901">
        <v>3.8815500000000001E-3</v>
      </c>
      <c r="AH2901">
        <v>4.3705899999999999E-2</v>
      </c>
      <c r="AI2901">
        <v>1.77077E-2</v>
      </c>
      <c r="AJ2901">
        <v>3.7552699999999998E-3</v>
      </c>
      <c r="AK2901">
        <v>5.24159E-3</v>
      </c>
      <c r="AL2901">
        <v>2.1795400000000002E-3</v>
      </c>
      <c r="AM2901">
        <v>7.2397800000000001E-4</v>
      </c>
      <c r="AN2901">
        <v>6.0912099999999997E-3</v>
      </c>
      <c r="AO2901">
        <v>1.8082700000000001E-3</v>
      </c>
    </row>
    <row r="2903" spans="1:41" x14ac:dyDescent="0.3">
      <c r="A2903" t="s">
        <v>68</v>
      </c>
      <c r="B2903">
        <v>1</v>
      </c>
      <c r="C2903">
        <v>46</v>
      </c>
      <c r="D2903">
        <v>30</v>
      </c>
      <c r="E2903">
        <v>1</v>
      </c>
      <c r="F2903" t="s">
        <v>1261</v>
      </c>
    </row>
    <row r="2904" spans="1:41" x14ac:dyDescent="0.3">
      <c r="A2904" t="s">
        <v>1512</v>
      </c>
      <c r="B2904" t="s">
        <v>1262</v>
      </c>
      <c r="C2904" t="s">
        <v>1263</v>
      </c>
      <c r="D2904" t="s">
        <v>1264</v>
      </c>
      <c r="E2904" t="s">
        <v>1265</v>
      </c>
      <c r="F2904" t="s">
        <v>1266</v>
      </c>
      <c r="G2904" t="s">
        <v>1267</v>
      </c>
      <c r="H2904" t="s">
        <v>1268</v>
      </c>
      <c r="I2904" t="s">
        <v>1269</v>
      </c>
    </row>
    <row r="2905" spans="1:41" x14ac:dyDescent="0.3">
      <c r="A2905">
        <v>1</v>
      </c>
      <c r="B2905">
        <v>1</v>
      </c>
      <c r="C2905">
        <v>4</v>
      </c>
      <c r="D2905">
        <v>5</v>
      </c>
      <c r="E2905">
        <v>1.54116E-3</v>
      </c>
      <c r="F2905" s="2">
        <v>6.8683099999999998E-6</v>
      </c>
      <c r="G2905" s="2">
        <v>1.0585199999999999E-8</v>
      </c>
      <c r="H2905">
        <v>1.54116E-3</v>
      </c>
    </row>
    <row r="2906" spans="1:41" x14ac:dyDescent="0.3">
      <c r="A2906">
        <v>1</v>
      </c>
      <c r="B2906">
        <v>2</v>
      </c>
      <c r="C2906">
        <v>6</v>
      </c>
      <c r="D2906">
        <v>7</v>
      </c>
      <c r="E2906">
        <v>4.1850500000000001E-3</v>
      </c>
      <c r="F2906" s="2">
        <v>1.33818E-5</v>
      </c>
      <c r="G2906" s="2">
        <v>5.6003399999999997E-8</v>
      </c>
      <c r="H2906">
        <v>4.1850500000000001E-3</v>
      </c>
    </row>
    <row r="2907" spans="1:41" x14ac:dyDescent="0.3">
      <c r="A2907">
        <v>1</v>
      </c>
      <c r="B2907">
        <v>3</v>
      </c>
      <c r="C2907">
        <v>8</v>
      </c>
      <c r="D2907">
        <v>9</v>
      </c>
      <c r="E2907">
        <v>8.8257400000000003E-3</v>
      </c>
      <c r="F2907" s="2">
        <v>2.60719E-5</v>
      </c>
      <c r="G2907" s="2">
        <v>2.3010400000000001E-7</v>
      </c>
      <c r="H2907">
        <v>8.8257400000000003E-3</v>
      </c>
    </row>
    <row r="2908" spans="1:41" x14ac:dyDescent="0.3">
      <c r="A2908">
        <v>1</v>
      </c>
      <c r="B2908">
        <v>4</v>
      </c>
      <c r="C2908">
        <v>10</v>
      </c>
      <c r="D2908">
        <v>11</v>
      </c>
      <c r="E2908">
        <v>1.6014E-2</v>
      </c>
      <c r="F2908" s="2">
        <v>5.0795899999999999E-5</v>
      </c>
      <c r="G2908" s="2">
        <v>8.1344499999999999E-7</v>
      </c>
      <c r="H2908">
        <v>1.6014E-2</v>
      </c>
    </row>
    <row r="2909" spans="1:41" x14ac:dyDescent="0.3">
      <c r="A2909">
        <v>1</v>
      </c>
      <c r="B2909">
        <v>5</v>
      </c>
      <c r="C2909">
        <v>12</v>
      </c>
      <c r="D2909">
        <v>13</v>
      </c>
      <c r="E2909">
        <v>2.6296799999999999E-2</v>
      </c>
      <c r="F2909" s="2">
        <v>9.8963100000000001E-5</v>
      </c>
      <c r="G2909" s="2">
        <v>2.6024100000000001E-6</v>
      </c>
      <c r="H2909">
        <v>2.6296799999999999E-2</v>
      </c>
    </row>
    <row r="2910" spans="1:41" x14ac:dyDescent="0.3">
      <c r="A2910">
        <v>1</v>
      </c>
      <c r="B2910">
        <v>6</v>
      </c>
      <c r="C2910">
        <v>14</v>
      </c>
      <c r="D2910">
        <v>15</v>
      </c>
      <c r="E2910">
        <v>4.0217999999999997E-2</v>
      </c>
      <c r="F2910">
        <v>1.9279599999999999E-4</v>
      </c>
      <c r="G2910" s="2">
        <v>7.7538599999999993E-6</v>
      </c>
      <c r="H2910">
        <v>4.0217999999999997E-2</v>
      </c>
    </row>
    <row r="2911" spans="1:41" x14ac:dyDescent="0.3">
      <c r="A2911">
        <v>1</v>
      </c>
      <c r="B2911">
        <v>7</v>
      </c>
      <c r="C2911">
        <v>16</v>
      </c>
      <c r="D2911">
        <v>17</v>
      </c>
      <c r="E2911">
        <v>5.8318700000000001E-2</v>
      </c>
      <c r="F2911">
        <v>3.75564E-4</v>
      </c>
      <c r="G2911" s="2">
        <v>2.1902399999999999E-5</v>
      </c>
      <c r="H2911">
        <v>5.8318700000000001E-2</v>
      </c>
    </row>
    <row r="2912" spans="1:41" x14ac:dyDescent="0.3">
      <c r="A2912">
        <v>1</v>
      </c>
      <c r="B2912">
        <v>8</v>
      </c>
      <c r="C2912">
        <v>18</v>
      </c>
      <c r="D2912">
        <v>19</v>
      </c>
      <c r="E2912">
        <v>8.1138000000000002E-2</v>
      </c>
      <c r="F2912">
        <v>7.3146799999999998E-4</v>
      </c>
      <c r="G2912" s="2">
        <v>5.9349899999999999E-5</v>
      </c>
      <c r="H2912">
        <v>8.1138000000000002E-2</v>
      </c>
    </row>
    <row r="2913" spans="1:8" x14ac:dyDescent="0.3">
      <c r="A2913">
        <v>1</v>
      </c>
      <c r="B2913">
        <v>9</v>
      </c>
      <c r="C2913">
        <v>20</v>
      </c>
      <c r="D2913">
        <v>21</v>
      </c>
      <c r="E2913">
        <v>0.109213</v>
      </c>
      <c r="F2913">
        <v>1.4241600000000001E-3</v>
      </c>
      <c r="G2913">
        <v>1.55537E-4</v>
      </c>
      <c r="H2913">
        <v>0.109213</v>
      </c>
    </row>
    <row r="2914" spans="1:8" x14ac:dyDescent="0.3">
      <c r="A2914">
        <v>1</v>
      </c>
      <c r="B2914">
        <v>10</v>
      </c>
      <c r="C2914">
        <v>22</v>
      </c>
      <c r="D2914">
        <v>23</v>
      </c>
      <c r="E2914">
        <v>0.14307900000000001</v>
      </c>
      <c r="F2914">
        <v>2.7710199999999999E-3</v>
      </c>
      <c r="G2914">
        <v>3.9647400000000001E-4</v>
      </c>
      <c r="H2914">
        <v>0.14307900000000001</v>
      </c>
    </row>
    <row r="2915" spans="1:8" x14ac:dyDescent="0.3">
      <c r="A2915">
        <v>1</v>
      </c>
      <c r="B2915">
        <v>11</v>
      </c>
      <c r="C2915">
        <v>24</v>
      </c>
      <c r="D2915">
        <v>25</v>
      </c>
      <c r="E2915">
        <v>0.18326899999999999</v>
      </c>
      <c r="F2915">
        <v>5.3847499999999998E-3</v>
      </c>
      <c r="G2915">
        <v>9.8685799999999996E-4</v>
      </c>
      <c r="H2915">
        <v>0.18326899999999999</v>
      </c>
    </row>
    <row r="2916" spans="1:8" x14ac:dyDescent="0.3">
      <c r="A2916">
        <v>1</v>
      </c>
      <c r="B2916">
        <v>12</v>
      </c>
      <c r="C2916">
        <v>26</v>
      </c>
      <c r="D2916">
        <v>27</v>
      </c>
      <c r="E2916">
        <v>0.23031599999999999</v>
      </c>
      <c r="F2916">
        <v>1.0437999999999999E-2</v>
      </c>
      <c r="G2916">
        <v>2.40405E-3</v>
      </c>
      <c r="H2916">
        <v>0.23031599999999999</v>
      </c>
    </row>
    <row r="2917" spans="1:8" x14ac:dyDescent="0.3">
      <c r="A2917">
        <v>1</v>
      </c>
      <c r="B2917">
        <v>13</v>
      </c>
      <c r="C2917">
        <v>28</v>
      </c>
      <c r="D2917">
        <v>29</v>
      </c>
      <c r="E2917">
        <v>0.28475099999999998</v>
      </c>
      <c r="F2917">
        <v>2.0137599999999999E-2</v>
      </c>
      <c r="G2917">
        <v>5.7341800000000002E-3</v>
      </c>
      <c r="H2917">
        <v>0.28475099999999998</v>
      </c>
    </row>
    <row r="2918" spans="1:8" x14ac:dyDescent="0.3">
      <c r="A2918">
        <v>1</v>
      </c>
      <c r="B2918">
        <v>14</v>
      </c>
      <c r="C2918">
        <v>30</v>
      </c>
      <c r="D2918">
        <v>31</v>
      </c>
      <c r="E2918">
        <v>0.34710299999999999</v>
      </c>
      <c r="F2918">
        <v>3.8499699999999998E-2</v>
      </c>
      <c r="G2918">
        <v>1.33633E-2</v>
      </c>
      <c r="H2918">
        <v>0.34710299999999999</v>
      </c>
    </row>
    <row r="2919" spans="1:8" x14ac:dyDescent="0.3">
      <c r="A2919">
        <v>1</v>
      </c>
      <c r="B2919">
        <v>15</v>
      </c>
      <c r="C2919">
        <v>32</v>
      </c>
      <c r="D2919">
        <v>33</v>
      </c>
      <c r="E2919">
        <v>0.41789999999999999</v>
      </c>
      <c r="F2919">
        <v>7.2368399999999999E-2</v>
      </c>
      <c r="G2919">
        <v>3.02428E-2</v>
      </c>
      <c r="H2919">
        <v>0.41789999999999999</v>
      </c>
    </row>
    <row r="2920" spans="1:8" x14ac:dyDescent="0.3">
      <c r="A2920">
        <v>1</v>
      </c>
      <c r="B2920">
        <v>16</v>
      </c>
      <c r="C2920">
        <v>34</v>
      </c>
      <c r="D2920">
        <v>35</v>
      </c>
      <c r="E2920">
        <v>0.497672</v>
      </c>
      <c r="F2920">
        <v>0.131943</v>
      </c>
      <c r="G2920">
        <v>6.5664399999999998E-2</v>
      </c>
      <c r="H2920">
        <v>0.497672</v>
      </c>
    </row>
    <row r="2921" spans="1:8" x14ac:dyDescent="0.3">
      <c r="A2921">
        <v>1</v>
      </c>
      <c r="B2921">
        <v>17</v>
      </c>
      <c r="C2921">
        <v>36</v>
      </c>
      <c r="D2921">
        <v>37</v>
      </c>
      <c r="E2921">
        <v>0.58694299999999999</v>
      </c>
      <c r="F2921">
        <v>0.22848199999999999</v>
      </c>
      <c r="G2921">
        <v>0.134106</v>
      </c>
      <c r="H2921">
        <v>0.58694299999999999</v>
      </c>
    </row>
    <row r="2922" spans="1:8" x14ac:dyDescent="0.3">
      <c r="A2922">
        <v>1</v>
      </c>
      <c r="B2922">
        <v>18</v>
      </c>
      <c r="C2922">
        <v>38</v>
      </c>
      <c r="D2922">
        <v>39</v>
      </c>
      <c r="E2922">
        <v>0.68623999999999996</v>
      </c>
      <c r="F2922">
        <v>0.36588199999999999</v>
      </c>
      <c r="G2922">
        <v>0.251083</v>
      </c>
      <c r="H2922">
        <v>0.68623999999999996</v>
      </c>
    </row>
    <row r="2923" spans="1:8" x14ac:dyDescent="0.3">
      <c r="A2923">
        <v>1</v>
      </c>
      <c r="B2923">
        <v>19</v>
      </c>
      <c r="C2923">
        <v>40</v>
      </c>
      <c r="D2923">
        <v>41</v>
      </c>
      <c r="E2923">
        <v>0.79608699999999999</v>
      </c>
      <c r="F2923">
        <v>0.52922999999999998</v>
      </c>
      <c r="G2923">
        <v>0.42131299999999999</v>
      </c>
      <c r="H2923">
        <v>0.79608699999999999</v>
      </c>
    </row>
    <row r="2924" spans="1:8" x14ac:dyDescent="0.3">
      <c r="A2924">
        <v>1</v>
      </c>
      <c r="B2924">
        <v>20</v>
      </c>
      <c r="C2924">
        <v>42</v>
      </c>
      <c r="D2924">
        <v>43</v>
      </c>
      <c r="E2924">
        <v>0.91700700000000002</v>
      </c>
      <c r="F2924">
        <v>0.68654899999999996</v>
      </c>
      <c r="G2924">
        <v>0.62957099999999999</v>
      </c>
      <c r="H2924">
        <v>0.91700700000000002</v>
      </c>
    </row>
    <row r="2925" spans="1:8" x14ac:dyDescent="0.3">
      <c r="A2925">
        <v>1</v>
      </c>
      <c r="B2925">
        <v>21</v>
      </c>
      <c r="C2925">
        <v>44</v>
      </c>
      <c r="D2925">
        <v>45</v>
      </c>
      <c r="E2925">
        <v>1.0495300000000001</v>
      </c>
      <c r="F2925">
        <v>0.81015499999999996</v>
      </c>
      <c r="G2925">
        <v>0.85027799999999998</v>
      </c>
      <c r="H2925">
        <v>1.0495300000000001</v>
      </c>
    </row>
    <row r="2926" spans="1:8" x14ac:dyDescent="0.3">
      <c r="A2926">
        <v>1</v>
      </c>
      <c r="B2926">
        <v>22</v>
      </c>
      <c r="C2926">
        <v>46</v>
      </c>
      <c r="D2926">
        <v>47</v>
      </c>
      <c r="E2926">
        <v>1.1941600000000001</v>
      </c>
      <c r="F2926">
        <v>0.89263999999999999</v>
      </c>
      <c r="G2926">
        <v>1.06596</v>
      </c>
      <c r="H2926">
        <v>1.1941600000000001</v>
      </c>
    </row>
    <row r="2927" spans="1:8" x14ac:dyDescent="0.3">
      <c r="A2927">
        <v>1</v>
      </c>
      <c r="B2927">
        <v>23</v>
      </c>
      <c r="C2927">
        <v>48</v>
      </c>
      <c r="D2927">
        <v>49</v>
      </c>
      <c r="E2927">
        <v>1.35144</v>
      </c>
      <c r="F2927">
        <v>0.94185799999999997</v>
      </c>
      <c r="G2927">
        <v>1.2728699999999999</v>
      </c>
      <c r="H2927">
        <v>1.35144</v>
      </c>
    </row>
    <row r="2928" spans="1:8" x14ac:dyDescent="0.3">
      <c r="A2928">
        <v>1</v>
      </c>
      <c r="B2928">
        <v>24</v>
      </c>
      <c r="C2928">
        <v>50</v>
      </c>
      <c r="D2928">
        <v>51</v>
      </c>
      <c r="E2928">
        <v>1.5218799999999999</v>
      </c>
      <c r="F2928">
        <v>0.96928899999999996</v>
      </c>
      <c r="G2928">
        <v>1.4751399999999999</v>
      </c>
      <c r="H2928">
        <v>1.5218799999999999</v>
      </c>
    </row>
    <row r="2929" spans="1:8" x14ac:dyDescent="0.3">
      <c r="A2929">
        <v>1</v>
      </c>
      <c r="B2929">
        <v>25</v>
      </c>
      <c r="C2929">
        <v>52</v>
      </c>
      <c r="D2929">
        <v>53</v>
      </c>
      <c r="E2929">
        <v>1.706</v>
      </c>
      <c r="F2929">
        <v>0.98399800000000004</v>
      </c>
      <c r="G2929">
        <v>1.6787099999999999</v>
      </c>
      <c r="H2929">
        <v>1.706</v>
      </c>
    </row>
    <row r="2930" spans="1:8" x14ac:dyDescent="0.3">
      <c r="A2930">
        <v>1</v>
      </c>
      <c r="B2930">
        <v>26</v>
      </c>
      <c r="C2930">
        <v>54</v>
      </c>
      <c r="D2930">
        <v>55</v>
      </c>
      <c r="E2930">
        <v>1.9043300000000001</v>
      </c>
      <c r="F2930">
        <v>0.99172300000000002</v>
      </c>
      <c r="G2930">
        <v>1.8885700000000001</v>
      </c>
      <c r="H2930">
        <v>1.9043300000000001</v>
      </c>
    </row>
    <row r="2931" spans="1:8" x14ac:dyDescent="0.3">
      <c r="A2931">
        <v>1</v>
      </c>
      <c r="B2931">
        <v>27</v>
      </c>
      <c r="C2931">
        <v>56</v>
      </c>
      <c r="D2931">
        <v>57</v>
      </c>
      <c r="E2931">
        <v>2.1173700000000002</v>
      </c>
      <c r="F2931">
        <v>0.99573400000000001</v>
      </c>
      <c r="G2931">
        <v>2.1083400000000001</v>
      </c>
      <c r="H2931">
        <v>2.1173700000000002</v>
      </c>
    </row>
    <row r="2932" spans="1:8" x14ac:dyDescent="0.3">
      <c r="A2932">
        <v>1</v>
      </c>
      <c r="B2932">
        <v>28</v>
      </c>
      <c r="C2932">
        <v>58</v>
      </c>
      <c r="D2932">
        <v>59</v>
      </c>
      <c r="E2932">
        <v>2.3456600000000001</v>
      </c>
      <c r="F2932">
        <v>0.99780599999999997</v>
      </c>
      <c r="G2932">
        <v>2.3405100000000001</v>
      </c>
      <c r="H2932">
        <v>2.3456600000000001</v>
      </c>
    </row>
    <row r="2933" spans="1:8" x14ac:dyDescent="0.3">
      <c r="A2933">
        <v>1</v>
      </c>
      <c r="B2933">
        <v>29</v>
      </c>
      <c r="C2933">
        <v>60</v>
      </c>
      <c r="D2933">
        <v>61</v>
      </c>
      <c r="E2933">
        <v>2.5897000000000001</v>
      </c>
      <c r="F2933">
        <v>0.99887300000000001</v>
      </c>
      <c r="G2933">
        <v>2.5867800000000001</v>
      </c>
      <c r="H2933">
        <v>2.5897000000000001</v>
      </c>
    </row>
    <row r="2934" spans="1:8" x14ac:dyDescent="0.3">
      <c r="A2934">
        <v>1</v>
      </c>
      <c r="B2934">
        <v>30</v>
      </c>
      <c r="C2934">
        <v>62</v>
      </c>
      <c r="D2934">
        <v>63</v>
      </c>
      <c r="E2934">
        <v>2.8500100000000002</v>
      </c>
      <c r="F2934">
        <v>0.999421</v>
      </c>
      <c r="G2934">
        <v>2.84836</v>
      </c>
      <c r="H2934">
        <v>2.8500100000000002</v>
      </c>
    </row>
    <row r="2935" spans="1:8" x14ac:dyDescent="0.3">
      <c r="A2935">
        <v>1</v>
      </c>
      <c r="B2935">
        <v>31</v>
      </c>
      <c r="C2935">
        <v>64</v>
      </c>
      <c r="D2935">
        <v>65</v>
      </c>
      <c r="E2935">
        <v>3.1271200000000001</v>
      </c>
      <c r="F2935">
        <v>0.99970300000000001</v>
      </c>
      <c r="G2935">
        <v>3.1261899999999998</v>
      </c>
      <c r="H2935">
        <v>3.1271200000000001</v>
      </c>
    </row>
    <row r="2936" spans="1:8" x14ac:dyDescent="0.3">
      <c r="A2936">
        <v>1</v>
      </c>
      <c r="B2936">
        <v>32</v>
      </c>
      <c r="C2936">
        <v>66</v>
      </c>
      <c r="D2936">
        <v>67</v>
      </c>
      <c r="E2936">
        <v>3.4215399999999998</v>
      </c>
      <c r="F2936">
        <v>0.99984700000000004</v>
      </c>
      <c r="G2936">
        <v>3.4210099999999999</v>
      </c>
      <c r="H2936">
        <v>3.4215399999999998</v>
      </c>
    </row>
    <row r="2937" spans="1:8" x14ac:dyDescent="0.3">
      <c r="A2937">
        <v>1</v>
      </c>
      <c r="B2937">
        <v>33</v>
      </c>
      <c r="C2937">
        <v>68</v>
      </c>
      <c r="D2937">
        <v>69</v>
      </c>
      <c r="E2937">
        <v>3.7337699999999998</v>
      </c>
      <c r="F2937">
        <v>0.99992199999999998</v>
      </c>
      <c r="G2937">
        <v>3.7334800000000001</v>
      </c>
      <c r="H2937">
        <v>3.7337699999999998</v>
      </c>
    </row>
    <row r="2938" spans="1:8" x14ac:dyDescent="0.3">
      <c r="A2938">
        <v>1</v>
      </c>
      <c r="B2938">
        <v>34</v>
      </c>
      <c r="C2938">
        <v>70</v>
      </c>
      <c r="D2938">
        <v>71</v>
      </c>
      <c r="E2938">
        <v>4.0643500000000001</v>
      </c>
      <c r="F2938">
        <v>0.99995999999999996</v>
      </c>
      <c r="G2938">
        <v>4.06419</v>
      </c>
      <c r="H2938">
        <v>4.0643500000000001</v>
      </c>
    </row>
    <row r="2939" spans="1:8" x14ac:dyDescent="0.3">
      <c r="A2939">
        <v>1</v>
      </c>
      <c r="B2939">
        <v>35</v>
      </c>
      <c r="C2939">
        <v>72</v>
      </c>
      <c r="D2939">
        <v>73</v>
      </c>
      <c r="E2939">
        <v>4.41378</v>
      </c>
      <c r="F2939">
        <v>0.99997899999999995</v>
      </c>
      <c r="G2939">
        <v>4.4136899999999999</v>
      </c>
      <c r="H2939">
        <v>4.41378</v>
      </c>
    </row>
    <row r="2940" spans="1:8" x14ac:dyDescent="0.3">
      <c r="A2940">
        <v>1</v>
      </c>
      <c r="B2940">
        <v>36</v>
      </c>
      <c r="C2940">
        <v>74</v>
      </c>
      <c r="D2940">
        <v>75</v>
      </c>
      <c r="E2940">
        <v>4.7825800000000003</v>
      </c>
      <c r="F2940">
        <v>0.99998900000000002</v>
      </c>
      <c r="G2940">
        <v>4.7825300000000004</v>
      </c>
      <c r="H2940">
        <v>4.7825800000000003</v>
      </c>
    </row>
    <row r="2941" spans="1:8" x14ac:dyDescent="0.3">
      <c r="A2941">
        <v>1</v>
      </c>
      <c r="B2941">
        <v>37</v>
      </c>
      <c r="C2941">
        <v>76</v>
      </c>
      <c r="D2941">
        <v>77</v>
      </c>
      <c r="E2941">
        <v>5.1712600000000002</v>
      </c>
      <c r="F2941">
        <v>0.99999499999999997</v>
      </c>
      <c r="G2941">
        <v>5.1712300000000004</v>
      </c>
      <c r="H2941">
        <v>5.1712600000000002</v>
      </c>
    </row>
    <row r="2942" spans="1:8" x14ac:dyDescent="0.3">
      <c r="A2942">
        <v>1</v>
      </c>
      <c r="B2942">
        <v>38</v>
      </c>
      <c r="C2942">
        <v>78</v>
      </c>
      <c r="D2942">
        <v>79</v>
      </c>
      <c r="E2942">
        <v>5.58033</v>
      </c>
      <c r="F2942">
        <v>0.99999700000000002</v>
      </c>
      <c r="G2942">
        <v>5.5803099999999999</v>
      </c>
      <c r="H2942">
        <v>5.58033</v>
      </c>
    </row>
    <row r="2943" spans="1:8" x14ac:dyDescent="0.3">
      <c r="A2943">
        <v>1</v>
      </c>
      <c r="B2943">
        <v>39</v>
      </c>
      <c r="C2943">
        <v>80</v>
      </c>
      <c r="D2943">
        <v>81</v>
      </c>
      <c r="E2943">
        <v>6.0103099999999996</v>
      </c>
      <c r="F2943">
        <v>0.99999899999999997</v>
      </c>
      <c r="G2943">
        <v>6.0103</v>
      </c>
      <c r="H2943">
        <v>6.0103099999999996</v>
      </c>
    </row>
    <row r="2944" spans="1:8" x14ac:dyDescent="0.3">
      <c r="A2944">
        <v>1</v>
      </c>
      <c r="B2944">
        <v>40</v>
      </c>
      <c r="C2944">
        <v>82</v>
      </c>
      <c r="D2944">
        <v>83</v>
      </c>
      <c r="E2944">
        <v>6.4617199999999997</v>
      </c>
      <c r="F2944">
        <v>0.99999899999999997</v>
      </c>
      <c r="G2944">
        <v>6.4617100000000001</v>
      </c>
      <c r="H2944">
        <v>6.4617199999999997</v>
      </c>
    </row>
    <row r="2945" spans="1:35" x14ac:dyDescent="0.3">
      <c r="A2945">
        <v>1</v>
      </c>
      <c r="B2945">
        <v>41</v>
      </c>
      <c r="C2945">
        <v>84</v>
      </c>
      <c r="D2945">
        <v>85</v>
      </c>
      <c r="E2945">
        <v>6.9350500000000004</v>
      </c>
      <c r="F2945">
        <v>1</v>
      </c>
      <c r="G2945">
        <v>6.9350500000000004</v>
      </c>
      <c r="H2945">
        <v>6.9350500000000004</v>
      </c>
    </row>
    <row r="2946" spans="1:35" x14ac:dyDescent="0.3">
      <c r="A2946">
        <v>1</v>
      </c>
      <c r="B2946">
        <v>42</v>
      </c>
      <c r="C2946">
        <v>86</v>
      </c>
      <c r="D2946">
        <v>87</v>
      </c>
      <c r="E2946">
        <v>7.4308399999999999</v>
      </c>
      <c r="F2946">
        <v>1</v>
      </c>
      <c r="G2946">
        <v>7.4308300000000003</v>
      </c>
      <c r="H2946">
        <v>7.4308399999999999</v>
      </c>
    </row>
    <row r="2947" spans="1:35" x14ac:dyDescent="0.3">
      <c r="A2947">
        <v>1</v>
      </c>
      <c r="B2947">
        <v>43</v>
      </c>
      <c r="C2947">
        <v>88</v>
      </c>
      <c r="D2947">
        <v>89</v>
      </c>
      <c r="E2947">
        <v>7.9495800000000001</v>
      </c>
      <c r="F2947">
        <v>1</v>
      </c>
      <c r="G2947">
        <v>7.9495699999999996</v>
      </c>
      <c r="H2947">
        <v>7.9495800000000001</v>
      </c>
    </row>
    <row r="2948" spans="1:35" x14ac:dyDescent="0.3">
      <c r="A2948">
        <v>1</v>
      </c>
      <c r="B2948">
        <v>44</v>
      </c>
      <c r="C2948">
        <v>90</v>
      </c>
      <c r="D2948">
        <v>91</v>
      </c>
      <c r="E2948">
        <v>8.4917800000000003</v>
      </c>
      <c r="F2948">
        <v>1</v>
      </c>
      <c r="G2948">
        <v>8.4917800000000003</v>
      </c>
      <c r="H2948">
        <v>8.4917800000000003</v>
      </c>
    </row>
    <row r="2949" spans="1:35" x14ac:dyDescent="0.3">
      <c r="A2949">
        <v>1</v>
      </c>
      <c r="B2949">
        <v>45</v>
      </c>
      <c r="C2949">
        <v>92</v>
      </c>
      <c r="D2949">
        <v>93</v>
      </c>
      <c r="E2949">
        <v>9.0579699999999992</v>
      </c>
      <c r="F2949">
        <v>1</v>
      </c>
      <c r="G2949">
        <v>9.0579699999999992</v>
      </c>
      <c r="H2949">
        <v>9.0579699999999992</v>
      </c>
    </row>
    <row r="2950" spans="1:35" x14ac:dyDescent="0.3">
      <c r="A2950">
        <v>1</v>
      </c>
      <c r="B2950">
        <v>46</v>
      </c>
      <c r="C2950">
        <v>94</v>
      </c>
      <c r="D2950">
        <v>95</v>
      </c>
      <c r="E2950">
        <v>9.6486499999999999</v>
      </c>
      <c r="F2950">
        <v>1</v>
      </c>
      <c r="G2950">
        <v>9.6486499999999999</v>
      </c>
      <c r="H2950">
        <v>9.6486499999999999</v>
      </c>
    </row>
    <row r="2952" spans="1:35" x14ac:dyDescent="0.3">
      <c r="A2952" t="s">
        <v>1270</v>
      </c>
      <c r="B2952" t="s">
        <v>1271</v>
      </c>
    </row>
    <row r="2953" spans="1:35" x14ac:dyDescent="0.3">
      <c r="A2953" t="s">
        <v>1252</v>
      </c>
      <c r="B2953" t="s">
        <v>480</v>
      </c>
      <c r="C2953" t="s">
        <v>1253</v>
      </c>
      <c r="D2953" t="s">
        <v>481</v>
      </c>
      <c r="E2953">
        <v>0</v>
      </c>
      <c r="F2953">
        <v>1</v>
      </c>
      <c r="G2953">
        <v>2</v>
      </c>
      <c r="H2953">
        <v>3</v>
      </c>
      <c r="I2953">
        <v>4</v>
      </c>
      <c r="J2953">
        <v>5</v>
      </c>
      <c r="K2953">
        <v>6</v>
      </c>
      <c r="L2953">
        <v>7</v>
      </c>
      <c r="M2953">
        <v>8</v>
      </c>
      <c r="N2953">
        <v>9</v>
      </c>
      <c r="O2953">
        <v>10</v>
      </c>
      <c r="P2953">
        <v>11</v>
      </c>
      <c r="Q2953">
        <v>12</v>
      </c>
      <c r="R2953">
        <v>13</v>
      </c>
      <c r="S2953">
        <v>14</v>
      </c>
      <c r="T2953">
        <v>15</v>
      </c>
      <c r="U2953">
        <v>16</v>
      </c>
      <c r="V2953">
        <v>17</v>
      </c>
      <c r="W2953">
        <v>18</v>
      </c>
      <c r="X2953">
        <v>19</v>
      </c>
      <c r="Y2953">
        <v>20</v>
      </c>
      <c r="Z2953">
        <v>21</v>
      </c>
      <c r="AA2953">
        <v>22</v>
      </c>
      <c r="AB2953">
        <v>23</v>
      </c>
      <c r="AC2953">
        <v>24</v>
      </c>
      <c r="AD2953">
        <v>25</v>
      </c>
      <c r="AE2953">
        <v>26</v>
      </c>
      <c r="AF2953">
        <v>27</v>
      </c>
      <c r="AG2953">
        <v>28</v>
      </c>
      <c r="AH2953">
        <v>29</v>
      </c>
      <c r="AI2953">
        <v>30</v>
      </c>
    </row>
    <row r="2954" spans="1:35" x14ac:dyDescent="0.3">
      <c r="A2954">
        <v>1</v>
      </c>
      <c r="B2954">
        <v>1</v>
      </c>
      <c r="C2954">
        <v>1</v>
      </c>
      <c r="D2954">
        <v>1</v>
      </c>
      <c r="E2954">
        <v>0.24</v>
      </c>
      <c r="F2954">
        <v>0.24</v>
      </c>
      <c r="G2954">
        <v>0.24</v>
      </c>
      <c r="H2954">
        <v>0.24</v>
      </c>
      <c r="I2954">
        <v>0.24</v>
      </c>
      <c r="J2954">
        <v>0.24</v>
      </c>
      <c r="K2954">
        <v>0.24</v>
      </c>
      <c r="L2954">
        <v>0.24</v>
      </c>
      <c r="M2954">
        <v>0.24</v>
      </c>
      <c r="N2954">
        <v>0.24</v>
      </c>
      <c r="O2954">
        <v>0.24</v>
      </c>
      <c r="P2954">
        <v>0.24</v>
      </c>
      <c r="Q2954">
        <v>0.24</v>
      </c>
      <c r="R2954">
        <v>0.24</v>
      </c>
      <c r="S2954">
        <v>0.24</v>
      </c>
      <c r="T2954">
        <v>0.24</v>
      </c>
      <c r="U2954">
        <v>0.24</v>
      </c>
      <c r="V2954">
        <v>0.24</v>
      </c>
      <c r="W2954">
        <v>0.24</v>
      </c>
      <c r="X2954">
        <v>0.24</v>
      </c>
      <c r="Y2954">
        <v>0.24</v>
      </c>
      <c r="Z2954">
        <v>0.24</v>
      </c>
      <c r="AA2954">
        <v>0.24</v>
      </c>
      <c r="AB2954">
        <v>0.24</v>
      </c>
      <c r="AC2954">
        <v>0.24</v>
      </c>
      <c r="AD2954">
        <v>0.24</v>
      </c>
      <c r="AE2954">
        <v>0.24</v>
      </c>
      <c r="AF2954">
        <v>0.24</v>
      </c>
      <c r="AG2954">
        <v>0.24</v>
      </c>
      <c r="AH2954">
        <v>0.24</v>
      </c>
      <c r="AI2954">
        <v>0.24</v>
      </c>
    </row>
    <row r="2956" spans="1:35" x14ac:dyDescent="0.3">
      <c r="A2956" t="s">
        <v>1272</v>
      </c>
    </row>
    <row r="2957" spans="1:35" x14ac:dyDescent="0.3">
      <c r="B2957" t="s">
        <v>1273</v>
      </c>
      <c r="C2957" t="s">
        <v>502</v>
      </c>
      <c r="D2957" t="s">
        <v>480</v>
      </c>
      <c r="E2957" t="s">
        <v>1513</v>
      </c>
      <c r="F2957" t="s">
        <v>1274</v>
      </c>
      <c r="G2957" t="s">
        <v>1275</v>
      </c>
      <c r="H2957" t="s">
        <v>1276</v>
      </c>
      <c r="I2957" t="s">
        <v>1277</v>
      </c>
      <c r="J2957" t="s">
        <v>1278</v>
      </c>
      <c r="K2957" t="s">
        <v>1279</v>
      </c>
      <c r="L2957" t="s">
        <v>1280</v>
      </c>
      <c r="M2957" t="s">
        <v>1281</v>
      </c>
      <c r="N2957" t="s">
        <v>1282</v>
      </c>
      <c r="O2957" t="s">
        <v>1283</v>
      </c>
      <c r="P2957" t="s">
        <v>1284</v>
      </c>
      <c r="Q2957" t="s">
        <v>1514</v>
      </c>
      <c r="R2957" t="s">
        <v>1515</v>
      </c>
      <c r="S2957" t="s">
        <v>1285</v>
      </c>
      <c r="T2957" t="s">
        <v>1286</v>
      </c>
      <c r="U2957" t="s">
        <v>1287</v>
      </c>
      <c r="V2957" t="s">
        <v>1288</v>
      </c>
      <c r="W2957" t="s">
        <v>1289</v>
      </c>
      <c r="X2957" t="s">
        <v>1290</v>
      </c>
    </row>
    <row r="2958" spans="1:35" x14ac:dyDescent="0.3">
      <c r="B2958">
        <v>1</v>
      </c>
      <c r="C2958">
        <v>1985</v>
      </c>
      <c r="D2958">
        <v>1</v>
      </c>
      <c r="E2958">
        <v>1</v>
      </c>
      <c r="F2958">
        <v>2</v>
      </c>
      <c r="G2958">
        <v>28</v>
      </c>
      <c r="H2958">
        <v>19.670000000000002</v>
      </c>
      <c r="I2958">
        <v>80.260000000000005</v>
      </c>
      <c r="J2958">
        <v>9.6990000000000007E-2</v>
      </c>
      <c r="K2958">
        <v>-0.693685</v>
      </c>
      <c r="L2958">
        <v>85.551599999999993</v>
      </c>
      <c r="M2958">
        <v>2.9814600000000002</v>
      </c>
      <c r="N2958">
        <v>7.0924300000000002</v>
      </c>
      <c r="O2958">
        <v>0</v>
      </c>
      <c r="P2958">
        <v>0</v>
      </c>
      <c r="Q2958">
        <v>0.24</v>
      </c>
      <c r="R2958">
        <v>0.24</v>
      </c>
      <c r="S2958" s="2">
        <v>1.296E-5</v>
      </c>
      <c r="T2958">
        <v>2.9689999999999999</v>
      </c>
      <c r="U2958">
        <v>40.649000000000001</v>
      </c>
      <c r="V2958">
        <v>-0.33349000000000001</v>
      </c>
      <c r="W2958">
        <v>1</v>
      </c>
      <c r="X2958">
        <v>0</v>
      </c>
    </row>
    <row r="2960" spans="1:35" x14ac:dyDescent="0.3">
      <c r="A2960" t="s">
        <v>1516</v>
      </c>
    </row>
    <row r="2962" spans="1:48" x14ac:dyDescent="0.3">
      <c r="A2962" t="s">
        <v>1291</v>
      </c>
    </row>
    <row r="2963" spans="1:48" x14ac:dyDescent="0.3">
      <c r="A2963" t="s">
        <v>481</v>
      </c>
      <c r="B2963" t="s">
        <v>1255</v>
      </c>
      <c r="C2963" t="s">
        <v>1252</v>
      </c>
      <c r="D2963" t="s">
        <v>480</v>
      </c>
      <c r="E2963" t="s">
        <v>1253</v>
      </c>
      <c r="F2963" t="s">
        <v>1254</v>
      </c>
      <c r="G2963" t="s">
        <v>1292</v>
      </c>
      <c r="H2963" t="s">
        <v>1293</v>
      </c>
      <c r="I2963" t="s">
        <v>1294</v>
      </c>
      <c r="J2963" t="s">
        <v>1259</v>
      </c>
      <c r="K2963" t="s">
        <v>1295</v>
      </c>
      <c r="L2963" t="s">
        <v>1296</v>
      </c>
      <c r="M2963" t="s">
        <v>1297</v>
      </c>
      <c r="N2963" t="s">
        <v>1298</v>
      </c>
      <c r="O2963" t="s">
        <v>1299</v>
      </c>
      <c r="P2963" t="s">
        <v>1300</v>
      </c>
      <c r="Q2963" t="s">
        <v>1301</v>
      </c>
      <c r="R2963" t="s">
        <v>1302</v>
      </c>
      <c r="S2963" t="s">
        <v>1303</v>
      </c>
      <c r="T2963" t="s">
        <v>1517</v>
      </c>
      <c r="U2963" t="s">
        <v>1518</v>
      </c>
      <c r="V2963" t="s">
        <v>1304</v>
      </c>
      <c r="W2963" t="s">
        <v>1305</v>
      </c>
      <c r="X2963" t="s">
        <v>1306</v>
      </c>
      <c r="Y2963" t="s">
        <v>1307</v>
      </c>
      <c r="Z2963" t="s">
        <v>1308</v>
      </c>
      <c r="AA2963" t="s">
        <v>1309</v>
      </c>
      <c r="AB2963" t="s">
        <v>1310</v>
      </c>
      <c r="AC2963" t="s">
        <v>1311</v>
      </c>
      <c r="AD2963" t="s">
        <v>1312</v>
      </c>
      <c r="AE2963" t="s">
        <v>1313</v>
      </c>
      <c r="AF2963" t="s">
        <v>1314</v>
      </c>
      <c r="AG2963" t="s">
        <v>1315</v>
      </c>
      <c r="AH2963" t="s">
        <v>1316</v>
      </c>
      <c r="AI2963" t="s">
        <v>1317</v>
      </c>
      <c r="AJ2963" t="s">
        <v>1318</v>
      </c>
      <c r="AK2963" t="s">
        <v>1319</v>
      </c>
      <c r="AL2963" t="s">
        <v>1320</v>
      </c>
      <c r="AM2963" t="s">
        <v>1321</v>
      </c>
      <c r="AN2963" t="s">
        <v>1322</v>
      </c>
      <c r="AO2963" t="s">
        <v>1323</v>
      </c>
      <c r="AP2963" t="s">
        <v>1324</v>
      </c>
      <c r="AQ2963" t="s">
        <v>1325</v>
      </c>
      <c r="AR2963" t="s">
        <v>1326</v>
      </c>
      <c r="AS2963" t="s">
        <v>1327</v>
      </c>
      <c r="AT2963" t="s">
        <v>1572</v>
      </c>
      <c r="AU2963" t="s">
        <v>1573</v>
      </c>
      <c r="AV2963" t="s">
        <v>1574</v>
      </c>
    </row>
    <row r="2964" spans="1:48" x14ac:dyDescent="0.3">
      <c r="A2964">
        <v>1</v>
      </c>
      <c r="B2964">
        <v>1</v>
      </c>
      <c r="C2964">
        <v>1</v>
      </c>
      <c r="D2964">
        <v>1</v>
      </c>
      <c r="E2964">
        <v>1</v>
      </c>
      <c r="F2964">
        <v>1</v>
      </c>
      <c r="G2964">
        <v>0</v>
      </c>
      <c r="H2964">
        <v>0</v>
      </c>
      <c r="I2964">
        <v>0.5</v>
      </c>
      <c r="J2964">
        <v>0.24</v>
      </c>
      <c r="K2964">
        <v>4</v>
      </c>
      <c r="L2964">
        <v>7.9175000000000004</v>
      </c>
      <c r="M2964">
        <v>2.9814600000000002</v>
      </c>
      <c r="N2964">
        <v>2.9814600000000002</v>
      </c>
      <c r="O2964">
        <v>2.8245700000000002E-3</v>
      </c>
      <c r="P2964">
        <v>8.7454300000000002E-3</v>
      </c>
      <c r="Q2964" s="2">
        <v>1.0409400000000001E-5</v>
      </c>
      <c r="R2964">
        <v>0</v>
      </c>
      <c r="S2964">
        <v>0</v>
      </c>
      <c r="T2964">
        <v>0</v>
      </c>
      <c r="U2964">
        <v>0</v>
      </c>
      <c r="V2964">
        <v>8.7036200000000008</v>
      </c>
      <c r="W2964">
        <v>1.0083399999999999E-2</v>
      </c>
      <c r="X2964">
        <v>0.35231200000000001</v>
      </c>
      <c r="Y2964">
        <v>22.347799999999999</v>
      </c>
      <c r="Z2964">
        <v>0.13836399999999999</v>
      </c>
      <c r="AA2964">
        <v>0.13836399999999999</v>
      </c>
      <c r="AB2964">
        <v>14.222799999999999</v>
      </c>
      <c r="AC2964">
        <v>3.8933599999999999E-2</v>
      </c>
      <c r="AD2964">
        <v>3.8933599999999999E-2</v>
      </c>
      <c r="AE2964">
        <v>13.565200000000001</v>
      </c>
      <c r="AF2964">
        <v>3.3670100000000001E-2</v>
      </c>
      <c r="AG2964">
        <v>6.94129E-2</v>
      </c>
      <c r="AH2964">
        <v>13.565200000000001</v>
      </c>
      <c r="AI2964">
        <v>3.3670100000000001E-2</v>
      </c>
      <c r="AJ2964">
        <v>3.3670100000000001E-2</v>
      </c>
      <c r="AK2964">
        <v>10.8576</v>
      </c>
      <c r="AL2964">
        <v>1.8754E-2</v>
      </c>
      <c r="AM2964">
        <v>1.8754E-2</v>
      </c>
      <c r="AN2964">
        <v>13.931699999999999</v>
      </c>
      <c r="AO2964">
        <v>3.5251299999999999E-2</v>
      </c>
      <c r="AP2964">
        <v>3.5251299999999999E-2</v>
      </c>
      <c r="AQ2964">
        <v>19.542300000000001</v>
      </c>
      <c r="AR2964">
        <v>9.3034500000000006E-2</v>
      </c>
      <c r="AS2964">
        <v>9.3034500000000006E-2</v>
      </c>
      <c r="AT2964">
        <v>13.565200000000001</v>
      </c>
      <c r="AU2964">
        <v>3.3670100000000001E-2</v>
      </c>
      <c r="AV2964">
        <v>3.3670100000000001E-2</v>
      </c>
    </row>
    <row r="2965" spans="1:48" x14ac:dyDescent="0.3">
      <c r="A2965">
        <v>1</v>
      </c>
      <c r="B2965">
        <v>1</v>
      </c>
      <c r="C2965">
        <v>1</v>
      </c>
      <c r="D2965">
        <v>1</v>
      </c>
      <c r="E2965">
        <v>1</v>
      </c>
      <c r="F2965">
        <v>1</v>
      </c>
      <c r="G2965">
        <v>1</v>
      </c>
      <c r="H2965">
        <v>1</v>
      </c>
      <c r="I2965">
        <v>1.5</v>
      </c>
      <c r="J2965">
        <v>0.24</v>
      </c>
      <c r="K2965">
        <v>11.835000000000001</v>
      </c>
      <c r="L2965">
        <v>15.7525</v>
      </c>
      <c r="M2965">
        <v>2.9814600000000002</v>
      </c>
      <c r="N2965">
        <v>2.9814600000000002</v>
      </c>
      <c r="O2965">
        <v>2.3732699999999999E-2</v>
      </c>
      <c r="P2965">
        <v>5.1560000000000002E-2</v>
      </c>
      <c r="Q2965">
        <v>1.12048E-4</v>
      </c>
      <c r="R2965">
        <v>0</v>
      </c>
      <c r="S2965">
        <v>0</v>
      </c>
      <c r="T2965">
        <v>0</v>
      </c>
      <c r="U2965">
        <v>0</v>
      </c>
      <c r="V2965">
        <v>21.7211</v>
      </c>
      <c r="W2965">
        <v>0.15074199999999999</v>
      </c>
      <c r="X2965">
        <v>0.55313599999999996</v>
      </c>
      <c r="Y2965">
        <v>30.181100000000001</v>
      </c>
      <c r="Z2965">
        <v>0.32993099999999997</v>
      </c>
      <c r="AA2965">
        <v>0.32993099999999997</v>
      </c>
      <c r="AB2965">
        <v>22.067799999999998</v>
      </c>
      <c r="AC2965">
        <v>0.133521</v>
      </c>
      <c r="AD2965">
        <v>0.133521</v>
      </c>
      <c r="AE2965">
        <v>20.207799999999999</v>
      </c>
      <c r="AF2965">
        <v>0.102828</v>
      </c>
      <c r="AG2965">
        <v>0.172709</v>
      </c>
      <c r="AH2965">
        <v>20.207799999999999</v>
      </c>
      <c r="AI2965">
        <v>0.102828</v>
      </c>
      <c r="AJ2965">
        <v>0.102828</v>
      </c>
      <c r="AK2965">
        <v>18.222300000000001</v>
      </c>
      <c r="AL2965">
        <v>7.7080899999999994E-2</v>
      </c>
      <c r="AM2965">
        <v>7.7080899999999994E-2</v>
      </c>
      <c r="AN2965">
        <v>18.999400000000001</v>
      </c>
      <c r="AO2965">
        <v>8.5033899999999996E-2</v>
      </c>
      <c r="AP2965">
        <v>8.5033899999999996E-2</v>
      </c>
      <c r="AQ2965">
        <v>23.728999999999999</v>
      </c>
      <c r="AR2965">
        <v>0.16068499999999999</v>
      </c>
      <c r="AS2965">
        <v>0.16068499999999999</v>
      </c>
      <c r="AT2965">
        <v>20.207799999999999</v>
      </c>
      <c r="AU2965">
        <v>0.102828</v>
      </c>
      <c r="AV2965">
        <v>0.102828</v>
      </c>
    </row>
    <row r="2966" spans="1:48" x14ac:dyDescent="0.3">
      <c r="A2966">
        <v>1</v>
      </c>
      <c r="B2966">
        <v>1</v>
      </c>
      <c r="C2966">
        <v>1</v>
      </c>
      <c r="D2966">
        <v>1</v>
      </c>
      <c r="E2966">
        <v>1</v>
      </c>
      <c r="F2966">
        <v>1</v>
      </c>
      <c r="G2966">
        <v>2</v>
      </c>
      <c r="H2966">
        <v>2</v>
      </c>
      <c r="I2966">
        <v>2.5</v>
      </c>
      <c r="J2966">
        <v>0.24</v>
      </c>
      <c r="K2966">
        <v>19.670000000000002</v>
      </c>
      <c r="L2966">
        <v>22.788699999999999</v>
      </c>
      <c r="M2966">
        <v>2.9814600000000002</v>
      </c>
      <c r="N2966">
        <v>3.0605099999999998</v>
      </c>
      <c r="O2966">
        <v>9.6195799999999998E-2</v>
      </c>
      <c r="P2966">
        <v>0.146811</v>
      </c>
      <c r="Q2966">
        <v>1.52199E-3</v>
      </c>
      <c r="R2966">
        <v>0</v>
      </c>
      <c r="S2966">
        <v>0</v>
      </c>
      <c r="T2966">
        <v>0</v>
      </c>
      <c r="U2966">
        <v>0</v>
      </c>
      <c r="V2966">
        <v>32.041699999999999</v>
      </c>
      <c r="W2966">
        <v>0.38920300000000002</v>
      </c>
      <c r="X2966">
        <v>0.67618900000000004</v>
      </c>
      <c r="Y2966">
        <v>37.247100000000003</v>
      </c>
      <c r="Z2966">
        <v>0.60707800000000001</v>
      </c>
      <c r="AA2966">
        <v>0.60707800000000001</v>
      </c>
      <c r="AB2966">
        <v>29.424600000000002</v>
      </c>
      <c r="AC2966">
        <v>0.30696800000000002</v>
      </c>
      <c r="AD2966">
        <v>0.30696800000000002</v>
      </c>
      <c r="AE2966">
        <v>26.266999999999999</v>
      </c>
      <c r="AF2966">
        <v>0.21950800000000001</v>
      </c>
      <c r="AG2966">
        <v>0.335059</v>
      </c>
      <c r="AH2966">
        <v>26.266999999999999</v>
      </c>
      <c r="AI2966">
        <v>0.21950800000000001</v>
      </c>
      <c r="AJ2966">
        <v>0.21950800000000001</v>
      </c>
      <c r="AK2966">
        <v>24.8658</v>
      </c>
      <c r="AL2966">
        <v>0.18803</v>
      </c>
      <c r="AM2966">
        <v>0.18803</v>
      </c>
      <c r="AN2966">
        <v>23.528300000000002</v>
      </c>
      <c r="AO2966">
        <v>0.15773200000000001</v>
      </c>
      <c r="AP2966">
        <v>0.15773200000000001</v>
      </c>
      <c r="AQ2966">
        <v>27.3461</v>
      </c>
      <c r="AR2966">
        <v>0.243648</v>
      </c>
      <c r="AS2966">
        <v>0.243648</v>
      </c>
      <c r="AT2966">
        <v>26.266999999999999</v>
      </c>
      <c r="AU2966">
        <v>0.21950800000000001</v>
      </c>
      <c r="AV2966">
        <v>0.21950800000000001</v>
      </c>
    </row>
    <row r="2967" spans="1:48" x14ac:dyDescent="0.3">
      <c r="A2967">
        <v>1</v>
      </c>
      <c r="B2967">
        <v>1</v>
      </c>
      <c r="C2967">
        <v>1</v>
      </c>
      <c r="D2967">
        <v>1</v>
      </c>
      <c r="E2967">
        <v>1</v>
      </c>
      <c r="F2967">
        <v>1</v>
      </c>
      <c r="G2967">
        <v>3</v>
      </c>
      <c r="H2967">
        <v>3</v>
      </c>
      <c r="I2967">
        <v>3.5</v>
      </c>
      <c r="J2967">
        <v>0.24</v>
      </c>
      <c r="K2967">
        <v>25.759799999999998</v>
      </c>
      <c r="L2967">
        <v>28.590199999999999</v>
      </c>
      <c r="M2967">
        <v>3.13957</v>
      </c>
      <c r="N2967">
        <v>3.2186300000000001</v>
      </c>
      <c r="O2967">
        <v>0.20929500000000001</v>
      </c>
      <c r="P2967">
        <v>0.28340500000000002</v>
      </c>
      <c r="Q2967">
        <v>1.1866399999999999E-2</v>
      </c>
      <c r="R2967">
        <v>0</v>
      </c>
      <c r="S2967">
        <v>0</v>
      </c>
      <c r="T2967">
        <v>0</v>
      </c>
      <c r="U2967">
        <v>0</v>
      </c>
      <c r="V2967">
        <v>35.914099999999998</v>
      </c>
      <c r="W2967">
        <v>0.54470499999999999</v>
      </c>
      <c r="X2967">
        <v>0.75187199999999998</v>
      </c>
      <c r="Y2967">
        <v>40.443399999999997</v>
      </c>
      <c r="Z2967">
        <v>0.76846099999999995</v>
      </c>
      <c r="AA2967">
        <v>0.76846099999999995</v>
      </c>
      <c r="AB2967">
        <v>35.6235</v>
      </c>
      <c r="AC2967">
        <v>0.53575499999999998</v>
      </c>
      <c r="AD2967">
        <v>0.53575499999999998</v>
      </c>
      <c r="AE2967">
        <v>31.314599999999999</v>
      </c>
      <c r="AF2967">
        <v>0.36700500000000003</v>
      </c>
      <c r="AG2967">
        <v>0.52140799999999998</v>
      </c>
      <c r="AH2967">
        <v>31.314599999999999</v>
      </c>
      <c r="AI2967">
        <v>0.36700500000000003</v>
      </c>
      <c r="AJ2967">
        <v>0.36700500000000003</v>
      </c>
      <c r="AK2967">
        <v>30.401499999999999</v>
      </c>
      <c r="AL2967">
        <v>0.33777800000000002</v>
      </c>
      <c r="AM2967">
        <v>0.33777800000000002</v>
      </c>
      <c r="AN2967">
        <v>26.335100000000001</v>
      </c>
      <c r="AO2967">
        <v>0.217448</v>
      </c>
      <c r="AP2967">
        <v>0.217448</v>
      </c>
      <c r="AQ2967">
        <v>30.506</v>
      </c>
      <c r="AR2967">
        <v>0.33733299999999999</v>
      </c>
      <c r="AS2967">
        <v>0.33733299999999999</v>
      </c>
      <c r="AT2967">
        <v>31.314599999999999</v>
      </c>
      <c r="AU2967">
        <v>0.36700500000000003</v>
      </c>
      <c r="AV2967">
        <v>0.36700500000000003</v>
      </c>
    </row>
    <row r="2968" spans="1:48" x14ac:dyDescent="0.3">
      <c r="A2968">
        <v>1</v>
      </c>
      <c r="B2968">
        <v>1</v>
      </c>
      <c r="C2968">
        <v>1</v>
      </c>
      <c r="D2968">
        <v>1</v>
      </c>
      <c r="E2968">
        <v>1</v>
      </c>
      <c r="F2968">
        <v>1</v>
      </c>
      <c r="G2968">
        <v>4</v>
      </c>
      <c r="H2968">
        <v>4</v>
      </c>
      <c r="I2968">
        <v>4.5</v>
      </c>
      <c r="J2968">
        <v>0.24</v>
      </c>
      <c r="K2968">
        <v>31.2866</v>
      </c>
      <c r="L2968">
        <v>33.855400000000003</v>
      </c>
      <c r="M2968">
        <v>3.2976899999999998</v>
      </c>
      <c r="N2968">
        <v>3.3767399999999999</v>
      </c>
      <c r="O2968">
        <v>0.36865500000000001</v>
      </c>
      <c r="P2968">
        <v>0.46438299999999999</v>
      </c>
      <c r="Q2968">
        <v>6.7532200000000001E-2</v>
      </c>
      <c r="R2968">
        <v>1</v>
      </c>
      <c r="S2968">
        <v>3.2867899999999999E-2</v>
      </c>
      <c r="T2968">
        <v>3.2867899999999999E-2</v>
      </c>
      <c r="U2968">
        <v>6.7532200000000001E-2</v>
      </c>
      <c r="V2968">
        <v>39.204099999999997</v>
      </c>
      <c r="W2968">
        <v>0.70552300000000001</v>
      </c>
      <c r="X2968">
        <v>0.82564300000000002</v>
      </c>
      <c r="Y2968">
        <v>41.909300000000002</v>
      </c>
      <c r="Z2968">
        <v>0.85340899999999997</v>
      </c>
      <c r="AA2968">
        <v>0.85340899999999997</v>
      </c>
      <c r="AB2968">
        <v>39.981200000000001</v>
      </c>
      <c r="AC2968">
        <v>0.74839199999999995</v>
      </c>
      <c r="AD2968">
        <v>0.74839199999999995</v>
      </c>
      <c r="AE2968">
        <v>35.770899999999997</v>
      </c>
      <c r="AF2968">
        <v>0.542404</v>
      </c>
      <c r="AG2968">
        <v>0.69466799999999995</v>
      </c>
      <c r="AH2968">
        <v>35.770899999999997</v>
      </c>
      <c r="AI2968">
        <v>0.542404</v>
      </c>
      <c r="AJ2968">
        <v>0.542404</v>
      </c>
      <c r="AK2968">
        <v>35.372</v>
      </c>
      <c r="AL2968">
        <v>0.52639899999999995</v>
      </c>
      <c r="AM2968">
        <v>0.52639899999999995</v>
      </c>
      <c r="AN2968">
        <v>27.779599999999999</v>
      </c>
      <c r="AO2968">
        <v>0.25325700000000001</v>
      </c>
      <c r="AP2968">
        <v>0.25325700000000001</v>
      </c>
      <c r="AQ2968">
        <v>34.194899999999997</v>
      </c>
      <c r="AR2968">
        <v>0.475549</v>
      </c>
      <c r="AS2968">
        <v>0.475549</v>
      </c>
      <c r="AT2968">
        <v>35.770899999999997</v>
      </c>
      <c r="AU2968">
        <v>0.542404</v>
      </c>
      <c r="AV2968">
        <v>0.542404</v>
      </c>
    </row>
    <row r="2969" spans="1:48" x14ac:dyDescent="0.3">
      <c r="A2969">
        <v>1</v>
      </c>
      <c r="B2969">
        <v>1</v>
      </c>
      <c r="C2969">
        <v>1</v>
      </c>
      <c r="D2969">
        <v>1</v>
      </c>
      <c r="E2969">
        <v>1</v>
      </c>
      <c r="F2969">
        <v>1</v>
      </c>
      <c r="G2969">
        <v>5</v>
      </c>
      <c r="H2969">
        <v>5</v>
      </c>
      <c r="I2969">
        <v>5.5</v>
      </c>
      <c r="J2969">
        <v>0.24</v>
      </c>
      <c r="K2969">
        <v>36.302599999999998</v>
      </c>
      <c r="L2969">
        <v>38.633899999999997</v>
      </c>
      <c r="M2969">
        <v>3.4558</v>
      </c>
      <c r="N2969">
        <v>3.5348600000000001</v>
      </c>
      <c r="O2969">
        <v>0.56980399999999998</v>
      </c>
      <c r="P2969">
        <v>0.68405499999999997</v>
      </c>
      <c r="Q2969">
        <v>0.23991100000000001</v>
      </c>
      <c r="R2969">
        <v>1</v>
      </c>
      <c r="S2969">
        <v>0.16573599999999999</v>
      </c>
      <c r="T2969">
        <v>0.16573599999999999</v>
      </c>
      <c r="U2969">
        <v>0.23991100000000001</v>
      </c>
      <c r="V2969">
        <v>42.037300000000002</v>
      </c>
      <c r="W2969">
        <v>0.86744699999999997</v>
      </c>
      <c r="X2969">
        <v>0.92146499999999998</v>
      </c>
      <c r="Y2969">
        <v>43.279400000000003</v>
      </c>
      <c r="Z2969">
        <v>0.94052899999999995</v>
      </c>
      <c r="AA2969">
        <v>0.94052899999999995</v>
      </c>
      <c r="AB2969">
        <v>42.820999999999998</v>
      </c>
      <c r="AC2969">
        <v>0.91515100000000005</v>
      </c>
      <c r="AD2969">
        <v>0.91515100000000005</v>
      </c>
      <c r="AE2969">
        <v>39.728299999999997</v>
      </c>
      <c r="AF2969">
        <v>0.73897000000000002</v>
      </c>
      <c r="AG2969">
        <v>0.85600100000000001</v>
      </c>
      <c r="AH2969">
        <v>39.728299999999997</v>
      </c>
      <c r="AI2969">
        <v>0.73897000000000002</v>
      </c>
      <c r="AJ2969">
        <v>0.73897000000000002</v>
      </c>
      <c r="AK2969">
        <v>39.829599999999999</v>
      </c>
      <c r="AL2969">
        <v>0.74613799999999997</v>
      </c>
      <c r="AM2969">
        <v>0.74613799999999997</v>
      </c>
      <c r="AN2969">
        <v>28.617899999999999</v>
      </c>
      <c r="AO2969">
        <v>0.27603299999999997</v>
      </c>
      <c r="AP2969">
        <v>0.27603299999999997</v>
      </c>
      <c r="AQ2969">
        <v>38.466200000000001</v>
      </c>
      <c r="AR2969">
        <v>0.67445699999999997</v>
      </c>
      <c r="AS2969">
        <v>0.67445699999999997</v>
      </c>
      <c r="AT2969">
        <v>39.728299999999997</v>
      </c>
      <c r="AU2969">
        <v>0.73897000000000002</v>
      </c>
      <c r="AV2969">
        <v>0.73897000000000002</v>
      </c>
    </row>
    <row r="2970" spans="1:48" x14ac:dyDescent="0.3">
      <c r="A2970">
        <v>1</v>
      </c>
      <c r="B2970">
        <v>1</v>
      </c>
      <c r="C2970">
        <v>1</v>
      </c>
      <c r="D2970">
        <v>1</v>
      </c>
      <c r="E2970">
        <v>1</v>
      </c>
      <c r="F2970">
        <v>1</v>
      </c>
      <c r="G2970">
        <v>6</v>
      </c>
      <c r="H2970">
        <v>6</v>
      </c>
      <c r="I2970">
        <v>6.5</v>
      </c>
      <c r="J2970">
        <v>0.24</v>
      </c>
      <c r="K2970">
        <v>40.854900000000001</v>
      </c>
      <c r="L2970">
        <v>42.970799999999997</v>
      </c>
      <c r="M2970">
        <v>3.6139100000000002</v>
      </c>
      <c r="N2970">
        <v>3.6929699999999999</v>
      </c>
      <c r="O2970">
        <v>0.80622799999999994</v>
      </c>
      <c r="P2970">
        <v>0.93539700000000003</v>
      </c>
      <c r="Q2970">
        <v>0.51325200000000004</v>
      </c>
      <c r="R2970">
        <v>1</v>
      </c>
      <c r="S2970">
        <v>0.463362</v>
      </c>
      <c r="T2970">
        <v>0.463362</v>
      </c>
      <c r="U2970">
        <v>0.51325200000000004</v>
      </c>
      <c r="V2970">
        <v>44.693899999999999</v>
      </c>
      <c r="W2970">
        <v>1.0417099999999999</v>
      </c>
      <c r="X2970">
        <v>1.0607500000000001</v>
      </c>
      <c r="Y2970">
        <v>45.087800000000001</v>
      </c>
      <c r="Z2970">
        <v>1.0661799999999999</v>
      </c>
      <c r="AA2970">
        <v>1.0661799999999999</v>
      </c>
      <c r="AB2970">
        <v>45.280900000000003</v>
      </c>
      <c r="AC2970">
        <v>1.08142</v>
      </c>
      <c r="AD2970">
        <v>1.08142</v>
      </c>
      <c r="AE2970">
        <v>43.4114</v>
      </c>
      <c r="AF2970">
        <v>0.96111800000000003</v>
      </c>
      <c r="AG2970">
        <v>1.03589</v>
      </c>
      <c r="AH2970">
        <v>43.4114</v>
      </c>
      <c r="AI2970">
        <v>0.96111800000000003</v>
      </c>
      <c r="AJ2970">
        <v>0.96111800000000003</v>
      </c>
      <c r="AK2970">
        <v>43.824300000000001</v>
      </c>
      <c r="AL2970">
        <v>0.98876200000000003</v>
      </c>
      <c r="AM2970">
        <v>0.98876200000000003</v>
      </c>
      <c r="AN2970">
        <v>29.178000000000001</v>
      </c>
      <c r="AO2970">
        <v>0.292157</v>
      </c>
      <c r="AP2970">
        <v>0.292157</v>
      </c>
      <c r="AQ2970">
        <v>42.576500000000003</v>
      </c>
      <c r="AR2970">
        <v>0.90964699999999998</v>
      </c>
      <c r="AS2970">
        <v>0.90964699999999998</v>
      </c>
      <c r="AT2970">
        <v>43.4114</v>
      </c>
      <c r="AU2970">
        <v>0.96111800000000003</v>
      </c>
      <c r="AV2970">
        <v>0.96111800000000003</v>
      </c>
    </row>
    <row r="2971" spans="1:48" x14ac:dyDescent="0.3">
      <c r="A2971">
        <v>1</v>
      </c>
      <c r="B2971">
        <v>1</v>
      </c>
      <c r="C2971">
        <v>1</v>
      </c>
      <c r="D2971">
        <v>1</v>
      </c>
      <c r="E2971">
        <v>1</v>
      </c>
      <c r="F2971">
        <v>1</v>
      </c>
      <c r="G2971">
        <v>7</v>
      </c>
      <c r="H2971">
        <v>7</v>
      </c>
      <c r="I2971">
        <v>7.5</v>
      </c>
      <c r="J2971">
        <v>0.24</v>
      </c>
      <c r="K2971">
        <v>44.986499999999999</v>
      </c>
      <c r="L2971">
        <v>46.906700000000001</v>
      </c>
      <c r="M2971">
        <v>3.77203</v>
      </c>
      <c r="N2971">
        <v>3.8510900000000001</v>
      </c>
      <c r="O2971">
        <v>1.07064</v>
      </c>
      <c r="P2971">
        <v>1.21105</v>
      </c>
      <c r="Q2971">
        <v>0.75285000000000002</v>
      </c>
      <c r="R2971">
        <v>1</v>
      </c>
      <c r="S2971">
        <v>0.85394599999999998</v>
      </c>
      <c r="T2971">
        <v>0.85394599999999998</v>
      </c>
      <c r="U2971">
        <v>0.75285000000000002</v>
      </c>
      <c r="V2971">
        <v>47.509500000000003</v>
      </c>
      <c r="W2971">
        <v>1.2516799999999999</v>
      </c>
      <c r="X2971">
        <v>1.2570300000000001</v>
      </c>
      <c r="Y2971">
        <v>47.611499999999999</v>
      </c>
      <c r="Z2971">
        <v>1.25901</v>
      </c>
      <c r="AA2971">
        <v>1.25901</v>
      </c>
      <c r="AB2971">
        <v>47.9313</v>
      </c>
      <c r="AC2971">
        <v>1.2836099999999999</v>
      </c>
      <c r="AD2971">
        <v>1.2836099999999999</v>
      </c>
      <c r="AE2971">
        <v>47.018099999999997</v>
      </c>
      <c r="AF2971">
        <v>1.2182200000000001</v>
      </c>
      <c r="AG2971">
        <v>1.2574099999999999</v>
      </c>
      <c r="AH2971">
        <v>47.018099999999997</v>
      </c>
      <c r="AI2971">
        <v>1.2182200000000001</v>
      </c>
      <c r="AJ2971">
        <v>1.2182200000000001</v>
      </c>
      <c r="AK2971">
        <v>47.423499999999997</v>
      </c>
      <c r="AL2971">
        <v>1.2482899999999999</v>
      </c>
      <c r="AM2971">
        <v>1.2482899999999999</v>
      </c>
      <c r="AN2971">
        <v>29.5976</v>
      </c>
      <c r="AO2971">
        <v>0.30519099999999999</v>
      </c>
      <c r="AP2971">
        <v>0.30519099999999999</v>
      </c>
      <c r="AQ2971">
        <v>46.299799999999998</v>
      </c>
      <c r="AR2971">
        <v>1.16465</v>
      </c>
      <c r="AS2971">
        <v>1.16465</v>
      </c>
      <c r="AT2971">
        <v>47.018099999999997</v>
      </c>
      <c r="AU2971">
        <v>1.2182200000000001</v>
      </c>
      <c r="AV2971">
        <v>1.2182200000000001</v>
      </c>
    </row>
    <row r="2972" spans="1:48" x14ac:dyDescent="0.3">
      <c r="A2972">
        <v>1</v>
      </c>
      <c r="B2972">
        <v>1</v>
      </c>
      <c r="C2972">
        <v>1</v>
      </c>
      <c r="D2972">
        <v>1</v>
      </c>
      <c r="E2972">
        <v>1</v>
      </c>
      <c r="F2972">
        <v>1</v>
      </c>
      <c r="G2972">
        <v>8</v>
      </c>
      <c r="H2972">
        <v>8</v>
      </c>
      <c r="I2972">
        <v>8.5</v>
      </c>
      <c r="J2972">
        <v>0.24</v>
      </c>
      <c r="K2972">
        <v>48.7361</v>
      </c>
      <c r="L2972">
        <v>50.478900000000003</v>
      </c>
      <c r="M2972">
        <v>3.9301400000000002</v>
      </c>
      <c r="N2972">
        <v>4.0091999999999999</v>
      </c>
      <c r="O2972">
        <v>1.3557699999999999</v>
      </c>
      <c r="P2972">
        <v>1.5039499999999999</v>
      </c>
      <c r="Q2972">
        <v>0.89139299999999999</v>
      </c>
      <c r="R2972">
        <v>1</v>
      </c>
      <c r="S2972">
        <v>1.2412700000000001</v>
      </c>
      <c r="T2972">
        <v>1.2412700000000001</v>
      </c>
      <c r="U2972">
        <v>0.89139299999999999</v>
      </c>
      <c r="V2972">
        <v>50.508899999999997</v>
      </c>
      <c r="W2972">
        <v>1.50335</v>
      </c>
      <c r="X2972">
        <v>1.50457</v>
      </c>
      <c r="Y2972">
        <v>50.650799999999997</v>
      </c>
      <c r="Z2972">
        <v>1.51668</v>
      </c>
      <c r="AA2972">
        <v>1.51668</v>
      </c>
      <c r="AB2972">
        <v>50.849400000000003</v>
      </c>
      <c r="AC2972">
        <v>1.5329200000000001</v>
      </c>
      <c r="AD2972">
        <v>1.5329200000000001</v>
      </c>
      <c r="AE2972">
        <v>50.482300000000002</v>
      </c>
      <c r="AF2972">
        <v>1.50379</v>
      </c>
      <c r="AG2972">
        <v>1.5207200000000001</v>
      </c>
      <c r="AH2972">
        <v>50.482300000000002</v>
      </c>
      <c r="AI2972">
        <v>1.50379</v>
      </c>
      <c r="AJ2972">
        <v>1.50379</v>
      </c>
      <c r="AK2972">
        <v>50.7303</v>
      </c>
      <c r="AL2972">
        <v>1.5241400000000001</v>
      </c>
      <c r="AM2972">
        <v>1.5241400000000001</v>
      </c>
      <c r="AN2972">
        <v>30.587399999999999</v>
      </c>
      <c r="AO2972">
        <v>0.35424899999999998</v>
      </c>
      <c r="AP2972">
        <v>0.35424899999999998</v>
      </c>
      <c r="AQ2972">
        <v>49.6492</v>
      </c>
      <c r="AR2972">
        <v>1.43129</v>
      </c>
      <c r="AS2972">
        <v>1.43129</v>
      </c>
      <c r="AT2972">
        <v>50.482300000000002</v>
      </c>
      <c r="AU2972">
        <v>1.50379</v>
      </c>
      <c r="AV2972">
        <v>1.50379</v>
      </c>
    </row>
    <row r="2973" spans="1:48" x14ac:dyDescent="0.3">
      <c r="A2973">
        <v>1</v>
      </c>
      <c r="B2973">
        <v>1</v>
      </c>
      <c r="C2973">
        <v>1</v>
      </c>
      <c r="D2973">
        <v>1</v>
      </c>
      <c r="E2973">
        <v>1</v>
      </c>
      <c r="F2973">
        <v>1</v>
      </c>
      <c r="G2973">
        <v>9</v>
      </c>
      <c r="H2973">
        <v>9</v>
      </c>
      <c r="I2973">
        <v>9.5</v>
      </c>
      <c r="J2973">
        <v>0.24</v>
      </c>
      <c r="K2973">
        <v>52.139099999999999</v>
      </c>
      <c r="L2973">
        <v>53.720799999999997</v>
      </c>
      <c r="M2973">
        <v>4.08826</v>
      </c>
      <c r="N2973">
        <v>4.1673200000000001</v>
      </c>
      <c r="O2973">
        <v>1.65483</v>
      </c>
      <c r="P2973">
        <v>1.80765</v>
      </c>
      <c r="Q2973">
        <v>0.95464599999999999</v>
      </c>
      <c r="R2973">
        <v>1</v>
      </c>
      <c r="S2973">
        <v>1.5986</v>
      </c>
      <c r="T2973">
        <v>1.5986</v>
      </c>
      <c r="U2973">
        <v>0.95464599999999999</v>
      </c>
      <c r="V2973">
        <v>53.459600000000002</v>
      </c>
      <c r="W2973">
        <v>1.77979</v>
      </c>
      <c r="X2973">
        <v>1.7800400000000001</v>
      </c>
      <c r="Y2973">
        <v>53.755200000000002</v>
      </c>
      <c r="Z2973">
        <v>1.8103899999999999</v>
      </c>
      <c r="AA2973">
        <v>1.8103899999999999</v>
      </c>
      <c r="AB2973">
        <v>53.837400000000002</v>
      </c>
      <c r="AC2973">
        <v>1.81759</v>
      </c>
      <c r="AD2973">
        <v>1.81759</v>
      </c>
      <c r="AE2973">
        <v>53.689700000000002</v>
      </c>
      <c r="AF2973">
        <v>1.80437</v>
      </c>
      <c r="AG2973">
        <v>1.8108900000000001</v>
      </c>
      <c r="AH2973">
        <v>53.689700000000002</v>
      </c>
      <c r="AI2973">
        <v>1.80437</v>
      </c>
      <c r="AJ2973">
        <v>1.80437</v>
      </c>
      <c r="AK2973">
        <v>53.82</v>
      </c>
      <c r="AL2973">
        <v>1.8163100000000001</v>
      </c>
      <c r="AM2973">
        <v>1.8163100000000001</v>
      </c>
      <c r="AN2973">
        <v>40.3444</v>
      </c>
      <c r="AO2973">
        <v>0.958785</v>
      </c>
      <c r="AP2973">
        <v>0.958785</v>
      </c>
      <c r="AQ2973">
        <v>52.658200000000001</v>
      </c>
      <c r="AR2973">
        <v>1.70312</v>
      </c>
      <c r="AS2973">
        <v>1.70312</v>
      </c>
      <c r="AT2973">
        <v>53.689700000000002</v>
      </c>
      <c r="AU2973">
        <v>1.80437</v>
      </c>
      <c r="AV2973">
        <v>1.80437</v>
      </c>
    </row>
    <row r="2974" spans="1:48" x14ac:dyDescent="0.3">
      <c r="A2974">
        <v>1</v>
      </c>
      <c r="B2974">
        <v>1</v>
      </c>
      <c r="C2974">
        <v>1</v>
      </c>
      <c r="D2974">
        <v>1</v>
      </c>
      <c r="E2974">
        <v>1</v>
      </c>
      <c r="F2974">
        <v>1</v>
      </c>
      <c r="G2974">
        <v>10</v>
      </c>
      <c r="H2974">
        <v>10</v>
      </c>
      <c r="I2974">
        <v>10.5</v>
      </c>
      <c r="J2974">
        <v>0.24</v>
      </c>
      <c r="K2974">
        <v>55.227600000000002</v>
      </c>
      <c r="L2974">
        <v>56.6631</v>
      </c>
      <c r="M2974">
        <v>4.2463699999999998</v>
      </c>
      <c r="N2974">
        <v>4.3254299999999999</v>
      </c>
      <c r="O2974">
        <v>1.9617500000000001</v>
      </c>
      <c r="P2974">
        <v>2.1164999999999998</v>
      </c>
      <c r="Q2974">
        <v>0.98078699999999996</v>
      </c>
      <c r="R2974">
        <v>1</v>
      </c>
      <c r="S2974">
        <v>1.93425</v>
      </c>
      <c r="T2974">
        <v>1.93425</v>
      </c>
      <c r="U2974">
        <v>0.98078699999999996</v>
      </c>
      <c r="V2974">
        <v>56.195900000000002</v>
      </c>
      <c r="W2974">
        <v>2.0636100000000002</v>
      </c>
      <c r="X2974">
        <v>2.06366</v>
      </c>
      <c r="Y2974">
        <v>56.669600000000003</v>
      </c>
      <c r="Z2974">
        <v>2.1170499999999999</v>
      </c>
      <c r="AA2974">
        <v>2.1170499999999999</v>
      </c>
      <c r="AB2974">
        <v>56.698</v>
      </c>
      <c r="AC2974">
        <v>2.11971</v>
      </c>
      <c r="AD2974">
        <v>2.11971</v>
      </c>
      <c r="AE2974">
        <v>56.612400000000001</v>
      </c>
      <c r="AF2974">
        <v>2.11076</v>
      </c>
      <c r="AG2974">
        <v>2.1132200000000001</v>
      </c>
      <c r="AH2974">
        <v>56.612400000000001</v>
      </c>
      <c r="AI2974">
        <v>2.11076</v>
      </c>
      <c r="AJ2974">
        <v>2.11076</v>
      </c>
      <c r="AK2974">
        <v>56.696899999999999</v>
      </c>
      <c r="AL2974">
        <v>2.11965</v>
      </c>
      <c r="AM2974">
        <v>2.11965</v>
      </c>
      <c r="AN2974">
        <v>54.246699999999997</v>
      </c>
      <c r="AO2974">
        <v>1.9370799999999999</v>
      </c>
      <c r="AP2974">
        <v>1.9370799999999999</v>
      </c>
      <c r="AQ2974">
        <v>55.357999999999997</v>
      </c>
      <c r="AR2974">
        <v>1.97464</v>
      </c>
      <c r="AS2974">
        <v>1.97464</v>
      </c>
      <c r="AT2974">
        <v>56.612400000000001</v>
      </c>
      <c r="AU2974">
        <v>2.11076</v>
      </c>
      <c r="AV2974">
        <v>2.11076</v>
      </c>
    </row>
    <row r="2975" spans="1:48" x14ac:dyDescent="0.3">
      <c r="A2975">
        <v>1</v>
      </c>
      <c r="B2975">
        <v>1</v>
      </c>
      <c r="C2975">
        <v>1</v>
      </c>
      <c r="D2975">
        <v>1</v>
      </c>
      <c r="E2975">
        <v>1</v>
      </c>
      <c r="F2975">
        <v>1</v>
      </c>
      <c r="G2975">
        <v>11</v>
      </c>
      <c r="H2975">
        <v>11</v>
      </c>
      <c r="I2975">
        <v>11.5</v>
      </c>
      <c r="J2975">
        <v>0.24</v>
      </c>
      <c r="K2975">
        <v>58.0306</v>
      </c>
      <c r="L2975">
        <v>59.333399999999997</v>
      </c>
      <c r="M2975">
        <v>4.40449</v>
      </c>
      <c r="N2975">
        <v>4.4835399999999996</v>
      </c>
      <c r="O2975">
        <v>2.2713199999999998</v>
      </c>
      <c r="P2975">
        <v>2.4257</v>
      </c>
      <c r="Q2975">
        <v>0.99144399999999999</v>
      </c>
      <c r="R2975">
        <v>1</v>
      </c>
      <c r="S2975">
        <v>2.2574200000000002</v>
      </c>
      <c r="T2975">
        <v>2.2574200000000002</v>
      </c>
      <c r="U2975">
        <v>0.99144399999999999</v>
      </c>
      <c r="V2975">
        <v>58.675400000000003</v>
      </c>
      <c r="W2975">
        <v>2.3452500000000001</v>
      </c>
      <c r="X2975">
        <v>2.3452600000000001</v>
      </c>
      <c r="Y2975">
        <v>59.334699999999998</v>
      </c>
      <c r="Z2975">
        <v>2.4258199999999999</v>
      </c>
      <c r="AA2975">
        <v>2.4258199999999999</v>
      </c>
      <c r="AB2975">
        <v>59.344099999999997</v>
      </c>
      <c r="AC2975">
        <v>2.4267599999999998</v>
      </c>
      <c r="AD2975">
        <v>2.4267599999999998</v>
      </c>
      <c r="AE2975">
        <v>59.265099999999997</v>
      </c>
      <c r="AF2975">
        <v>2.4173</v>
      </c>
      <c r="AG2975">
        <v>2.4182700000000001</v>
      </c>
      <c r="AH2975">
        <v>59.265099999999997</v>
      </c>
      <c r="AI2975">
        <v>2.4173</v>
      </c>
      <c r="AJ2975">
        <v>2.4173</v>
      </c>
      <c r="AK2975">
        <v>59.344099999999997</v>
      </c>
      <c r="AL2975">
        <v>2.4267599999999998</v>
      </c>
      <c r="AM2975">
        <v>2.4267599999999998</v>
      </c>
      <c r="AN2975">
        <v>58.714599999999997</v>
      </c>
      <c r="AO2975">
        <v>2.3635100000000002</v>
      </c>
      <c r="AP2975">
        <v>2.3635100000000002</v>
      </c>
      <c r="AQ2975">
        <v>57.777299999999997</v>
      </c>
      <c r="AR2975">
        <v>2.24132</v>
      </c>
      <c r="AS2975">
        <v>2.24132</v>
      </c>
      <c r="AT2975">
        <v>59.265099999999997</v>
      </c>
      <c r="AU2975">
        <v>2.4173</v>
      </c>
      <c r="AV2975">
        <v>2.4173</v>
      </c>
    </row>
    <row r="2976" spans="1:48" x14ac:dyDescent="0.3">
      <c r="A2976">
        <v>1</v>
      </c>
      <c r="B2976">
        <v>1</v>
      </c>
      <c r="C2976">
        <v>1</v>
      </c>
      <c r="D2976">
        <v>1</v>
      </c>
      <c r="E2976">
        <v>1</v>
      </c>
      <c r="F2976">
        <v>1</v>
      </c>
      <c r="G2976">
        <v>12</v>
      </c>
      <c r="H2976">
        <v>12</v>
      </c>
      <c r="I2976">
        <v>12.5</v>
      </c>
      <c r="J2976">
        <v>0.24</v>
      </c>
      <c r="K2976">
        <v>60.5745</v>
      </c>
      <c r="L2976">
        <v>61.756900000000002</v>
      </c>
      <c r="M2976">
        <v>4.5625999999999998</v>
      </c>
      <c r="N2976">
        <v>4.6416599999999999</v>
      </c>
      <c r="O2976">
        <v>2.57917</v>
      </c>
      <c r="P2976">
        <v>2.7313100000000001</v>
      </c>
      <c r="Q2976">
        <v>0.99593299999999996</v>
      </c>
      <c r="R2976">
        <v>1</v>
      </c>
      <c r="S2976">
        <v>2.57179</v>
      </c>
      <c r="T2976">
        <v>2.57179</v>
      </c>
      <c r="U2976">
        <v>0.99593299999999996</v>
      </c>
      <c r="V2976">
        <v>60.906599999999997</v>
      </c>
      <c r="W2976">
        <v>2.6196600000000001</v>
      </c>
      <c r="X2976">
        <v>2.6196700000000002</v>
      </c>
      <c r="Y2976">
        <v>61.757199999999997</v>
      </c>
      <c r="Z2976">
        <v>2.7313399999999999</v>
      </c>
      <c r="AA2976">
        <v>2.7313399999999999</v>
      </c>
      <c r="AB2976">
        <v>61.760399999999997</v>
      </c>
      <c r="AC2976">
        <v>2.7316799999999999</v>
      </c>
      <c r="AD2976">
        <v>2.7316799999999999</v>
      </c>
      <c r="AE2976">
        <v>61.670699999999997</v>
      </c>
      <c r="AF2976">
        <v>2.7198899999999999</v>
      </c>
      <c r="AG2976">
        <v>2.7202899999999999</v>
      </c>
      <c r="AH2976">
        <v>61.670699999999997</v>
      </c>
      <c r="AI2976">
        <v>2.7198899999999999</v>
      </c>
      <c r="AJ2976">
        <v>2.7198899999999999</v>
      </c>
      <c r="AK2976">
        <v>61.760300000000001</v>
      </c>
      <c r="AL2976">
        <v>2.7316600000000002</v>
      </c>
      <c r="AM2976">
        <v>2.7316600000000002</v>
      </c>
      <c r="AN2976">
        <v>61.3566</v>
      </c>
      <c r="AO2976">
        <v>2.68241</v>
      </c>
      <c r="AP2976">
        <v>2.68241</v>
      </c>
      <c r="AQ2976">
        <v>59.941899999999997</v>
      </c>
      <c r="AR2976">
        <v>2.4995400000000001</v>
      </c>
      <c r="AS2976">
        <v>2.4995400000000001</v>
      </c>
      <c r="AT2976">
        <v>61.670699999999997</v>
      </c>
      <c r="AU2976">
        <v>2.7198899999999999</v>
      </c>
      <c r="AV2976">
        <v>2.7198899999999999</v>
      </c>
    </row>
    <row r="2977" spans="1:48" x14ac:dyDescent="0.3">
      <c r="A2977">
        <v>1</v>
      </c>
      <c r="B2977">
        <v>1</v>
      </c>
      <c r="C2977">
        <v>1</v>
      </c>
      <c r="D2977">
        <v>1</v>
      </c>
      <c r="E2977">
        <v>1</v>
      </c>
      <c r="F2977">
        <v>1</v>
      </c>
      <c r="G2977">
        <v>13</v>
      </c>
      <c r="H2977">
        <v>13</v>
      </c>
      <c r="I2977">
        <v>13.5</v>
      </c>
      <c r="J2977">
        <v>0.24</v>
      </c>
      <c r="K2977">
        <v>62.883299999999998</v>
      </c>
      <c r="L2977">
        <v>63.956299999999999</v>
      </c>
      <c r="M2977">
        <v>4.72072</v>
      </c>
      <c r="N2977">
        <v>4.7997699999999996</v>
      </c>
      <c r="O2977">
        <v>2.8817499999999998</v>
      </c>
      <c r="P2977">
        <v>3.03016</v>
      </c>
      <c r="Q2977">
        <v>0.99792899999999995</v>
      </c>
      <c r="R2977">
        <v>1</v>
      </c>
      <c r="S2977">
        <v>2.8776199999999998</v>
      </c>
      <c r="T2977">
        <v>2.8776199999999998</v>
      </c>
      <c r="U2977">
        <v>0.99792899999999995</v>
      </c>
      <c r="V2977">
        <v>62.909199999999998</v>
      </c>
      <c r="W2977">
        <v>2.8836499999999998</v>
      </c>
      <c r="X2977">
        <v>2.8836499999999998</v>
      </c>
      <c r="Y2977">
        <v>63.956400000000002</v>
      </c>
      <c r="Z2977">
        <v>3.03017</v>
      </c>
      <c r="AA2977">
        <v>3.03017</v>
      </c>
      <c r="AB2977">
        <v>63.957599999999999</v>
      </c>
      <c r="AC2977">
        <v>3.0303100000000001</v>
      </c>
      <c r="AD2977">
        <v>3.0303100000000001</v>
      </c>
      <c r="AE2977">
        <v>63.851599999999998</v>
      </c>
      <c r="AF2977">
        <v>3.0153400000000001</v>
      </c>
      <c r="AG2977">
        <v>3.01553</v>
      </c>
      <c r="AH2977">
        <v>63.851599999999998</v>
      </c>
      <c r="AI2977">
        <v>3.0153400000000001</v>
      </c>
      <c r="AJ2977">
        <v>3.0153400000000001</v>
      </c>
      <c r="AK2977">
        <v>63.957500000000003</v>
      </c>
      <c r="AL2977">
        <v>3.0302899999999999</v>
      </c>
      <c r="AM2977">
        <v>3.0302899999999999</v>
      </c>
      <c r="AN2977">
        <v>63.603299999999997</v>
      </c>
      <c r="AO2977">
        <v>2.9826999999999999</v>
      </c>
      <c r="AP2977">
        <v>2.9826999999999999</v>
      </c>
      <c r="AQ2977">
        <v>61.875399999999999</v>
      </c>
      <c r="AR2977">
        <v>2.7465000000000002</v>
      </c>
      <c r="AS2977">
        <v>2.7465000000000002</v>
      </c>
      <c r="AT2977">
        <v>63.851599999999998</v>
      </c>
      <c r="AU2977">
        <v>3.0153400000000001</v>
      </c>
      <c r="AV2977">
        <v>3.0153400000000001</v>
      </c>
    </row>
    <row r="2978" spans="1:48" x14ac:dyDescent="0.3">
      <c r="A2978">
        <v>1</v>
      </c>
      <c r="B2978">
        <v>1</v>
      </c>
      <c r="C2978">
        <v>1</v>
      </c>
      <c r="D2978">
        <v>1</v>
      </c>
      <c r="E2978">
        <v>1</v>
      </c>
      <c r="F2978">
        <v>1</v>
      </c>
      <c r="G2978">
        <v>14</v>
      </c>
      <c r="H2978">
        <v>14</v>
      </c>
      <c r="I2978">
        <v>14.5</v>
      </c>
      <c r="J2978">
        <v>0.24</v>
      </c>
      <c r="K2978">
        <v>64.9786</v>
      </c>
      <c r="L2978">
        <v>65.952500000000001</v>
      </c>
      <c r="M2978">
        <v>4.8788299999999998</v>
      </c>
      <c r="N2978">
        <v>4.9578899999999999</v>
      </c>
      <c r="O2978">
        <v>3.1762600000000001</v>
      </c>
      <c r="P2978">
        <v>3.3198099999999999</v>
      </c>
      <c r="Q2978">
        <v>0.99887099999999995</v>
      </c>
      <c r="R2978">
        <v>1</v>
      </c>
      <c r="S2978">
        <v>3.1738200000000001</v>
      </c>
      <c r="T2978">
        <v>3.1738200000000001</v>
      </c>
      <c r="U2978">
        <v>0.99887099999999995</v>
      </c>
      <c r="V2978">
        <v>64.703900000000004</v>
      </c>
      <c r="W2978">
        <v>3.1349999999999998</v>
      </c>
      <c r="X2978">
        <v>3.1349999999999998</v>
      </c>
      <c r="Y2978">
        <v>65.952500000000001</v>
      </c>
      <c r="Z2978">
        <v>3.3198099999999999</v>
      </c>
      <c r="AA2978">
        <v>3.3198099999999999</v>
      </c>
      <c r="AB2978">
        <v>65.953000000000003</v>
      </c>
      <c r="AC2978">
        <v>3.3198699999999999</v>
      </c>
      <c r="AD2978">
        <v>3.3198699999999999</v>
      </c>
      <c r="AE2978">
        <v>65.828699999999998</v>
      </c>
      <c r="AF2978">
        <v>3.3012100000000002</v>
      </c>
      <c r="AG2978">
        <v>3.30131</v>
      </c>
      <c r="AH2978">
        <v>65.828699999999998</v>
      </c>
      <c r="AI2978">
        <v>3.3012100000000002</v>
      </c>
      <c r="AJ2978">
        <v>3.3012100000000002</v>
      </c>
      <c r="AK2978">
        <v>65.9529</v>
      </c>
      <c r="AL2978">
        <v>3.3198500000000002</v>
      </c>
      <c r="AM2978">
        <v>3.3198500000000002</v>
      </c>
      <c r="AN2978">
        <v>65.618700000000004</v>
      </c>
      <c r="AO2978">
        <v>3.27182</v>
      </c>
      <c r="AP2978">
        <v>3.27182</v>
      </c>
      <c r="AQ2978">
        <v>63.598999999999997</v>
      </c>
      <c r="AR2978">
        <v>2.9801600000000001</v>
      </c>
      <c r="AS2978">
        <v>2.9801600000000001</v>
      </c>
      <c r="AT2978">
        <v>65.828699999999998</v>
      </c>
      <c r="AU2978">
        <v>3.3012100000000002</v>
      </c>
      <c r="AV2978">
        <v>3.3012100000000002</v>
      </c>
    </row>
    <row r="2979" spans="1:48" x14ac:dyDescent="0.3">
      <c r="A2979">
        <v>1</v>
      </c>
      <c r="B2979">
        <v>1</v>
      </c>
      <c r="C2979">
        <v>1</v>
      </c>
      <c r="D2979">
        <v>1</v>
      </c>
      <c r="E2979">
        <v>1</v>
      </c>
      <c r="F2979">
        <v>1</v>
      </c>
      <c r="G2979">
        <v>15</v>
      </c>
      <c r="H2979">
        <v>15</v>
      </c>
      <c r="I2979">
        <v>15.5</v>
      </c>
      <c r="J2979">
        <v>0.24</v>
      </c>
      <c r="K2979">
        <v>66.880300000000005</v>
      </c>
      <c r="L2979">
        <v>67.764099999999999</v>
      </c>
      <c r="M2979">
        <v>5.0369400000000004</v>
      </c>
      <c r="N2979">
        <v>5.1159999999999997</v>
      </c>
      <c r="O2979">
        <v>3.4605800000000002</v>
      </c>
      <c r="P2979">
        <v>3.5983999999999998</v>
      </c>
      <c r="Q2979">
        <v>0.99934400000000001</v>
      </c>
      <c r="R2979">
        <v>1</v>
      </c>
      <c r="S2979">
        <v>3.45905</v>
      </c>
      <c r="T2979">
        <v>3.45905</v>
      </c>
      <c r="U2979">
        <v>0.99934400000000001</v>
      </c>
      <c r="V2979">
        <v>66.309799999999996</v>
      </c>
      <c r="W2979">
        <v>3.37216</v>
      </c>
      <c r="X2979">
        <v>3.37216</v>
      </c>
      <c r="Y2979">
        <v>67.764099999999999</v>
      </c>
      <c r="Z2979">
        <v>3.5983999999999998</v>
      </c>
      <c r="AA2979">
        <v>3.5983999999999998</v>
      </c>
      <c r="AB2979">
        <v>67.764399999999995</v>
      </c>
      <c r="AC2979">
        <v>3.59843</v>
      </c>
      <c r="AD2979">
        <v>3.59843</v>
      </c>
      <c r="AE2979">
        <v>67.620699999999999</v>
      </c>
      <c r="AF2979">
        <v>3.5757099999999999</v>
      </c>
      <c r="AG2979">
        <v>3.5757599999999998</v>
      </c>
      <c r="AH2979">
        <v>67.620699999999999</v>
      </c>
      <c r="AI2979">
        <v>3.5757099999999999</v>
      </c>
      <c r="AJ2979">
        <v>3.5757099999999999</v>
      </c>
      <c r="AK2979">
        <v>67.764300000000006</v>
      </c>
      <c r="AL2979">
        <v>3.59842</v>
      </c>
      <c r="AM2979">
        <v>3.59842</v>
      </c>
      <c r="AN2979">
        <v>67.441199999999995</v>
      </c>
      <c r="AO2979">
        <v>3.5493199999999998</v>
      </c>
      <c r="AP2979">
        <v>3.5493199999999998</v>
      </c>
      <c r="AQ2979">
        <v>65.132300000000001</v>
      </c>
      <c r="AR2979">
        <v>3.19909</v>
      </c>
      <c r="AS2979">
        <v>3.19909</v>
      </c>
      <c r="AT2979">
        <v>67.620699999999999</v>
      </c>
      <c r="AU2979">
        <v>3.5757099999999999</v>
      </c>
      <c r="AV2979">
        <v>3.5757099999999999</v>
      </c>
    </row>
    <row r="2980" spans="1:48" x14ac:dyDescent="0.3">
      <c r="A2980">
        <v>1</v>
      </c>
      <c r="B2980">
        <v>1</v>
      </c>
      <c r="C2980">
        <v>1</v>
      </c>
      <c r="D2980">
        <v>1</v>
      </c>
      <c r="E2980">
        <v>1</v>
      </c>
      <c r="F2980">
        <v>1</v>
      </c>
      <c r="G2980">
        <v>16</v>
      </c>
      <c r="H2980">
        <v>16</v>
      </c>
      <c r="I2980">
        <v>16.5</v>
      </c>
      <c r="J2980">
        <v>0.24</v>
      </c>
      <c r="K2980">
        <v>68.606099999999998</v>
      </c>
      <c r="L2980">
        <v>69.408299999999997</v>
      </c>
      <c r="M2980">
        <v>5.1950599999999998</v>
      </c>
      <c r="N2980">
        <v>5.2741199999999999</v>
      </c>
      <c r="O2980">
        <v>3.7331300000000001</v>
      </c>
      <c r="P2980">
        <v>3.8646500000000001</v>
      </c>
      <c r="Q2980">
        <v>0.99959500000000001</v>
      </c>
      <c r="R2980">
        <v>1</v>
      </c>
      <c r="S2980">
        <v>3.7321300000000002</v>
      </c>
      <c r="T2980">
        <v>3.7321300000000002</v>
      </c>
      <c r="U2980">
        <v>0.99959500000000001</v>
      </c>
      <c r="V2980">
        <v>67.744399999999999</v>
      </c>
      <c r="W2980">
        <v>3.59416</v>
      </c>
      <c r="X2980">
        <v>3.59416</v>
      </c>
      <c r="Y2980">
        <v>69.408299999999997</v>
      </c>
      <c r="Z2980">
        <v>3.8646500000000001</v>
      </c>
      <c r="AA2980">
        <v>3.8646500000000001</v>
      </c>
      <c r="AB2980">
        <v>69.4084</v>
      </c>
      <c r="AC2980">
        <v>3.8646699999999998</v>
      </c>
      <c r="AD2980">
        <v>3.8646699999999998</v>
      </c>
      <c r="AE2980">
        <v>69.244699999999995</v>
      </c>
      <c r="AF2980">
        <v>3.8375300000000001</v>
      </c>
      <c r="AG2980">
        <v>3.8375599999999999</v>
      </c>
      <c r="AH2980">
        <v>69.244699999999995</v>
      </c>
      <c r="AI2980">
        <v>3.8375300000000001</v>
      </c>
      <c r="AJ2980">
        <v>3.8375300000000001</v>
      </c>
      <c r="AK2980">
        <v>69.4084</v>
      </c>
      <c r="AL2980">
        <v>3.8646600000000002</v>
      </c>
      <c r="AM2980">
        <v>3.8646600000000002</v>
      </c>
      <c r="AN2980">
        <v>69.091700000000003</v>
      </c>
      <c r="AO2980">
        <v>3.8141699999999998</v>
      </c>
      <c r="AP2980">
        <v>3.8141699999999998</v>
      </c>
      <c r="AQ2980">
        <v>66.492900000000006</v>
      </c>
      <c r="AR2980">
        <v>3.4024000000000001</v>
      </c>
      <c r="AS2980">
        <v>3.4024000000000001</v>
      </c>
      <c r="AT2980">
        <v>69.244699999999995</v>
      </c>
      <c r="AU2980">
        <v>3.8375300000000001</v>
      </c>
      <c r="AV2980">
        <v>3.8375300000000001</v>
      </c>
    </row>
    <row r="2981" spans="1:48" x14ac:dyDescent="0.3">
      <c r="A2981">
        <v>1</v>
      </c>
      <c r="B2981">
        <v>1</v>
      </c>
      <c r="C2981">
        <v>1</v>
      </c>
      <c r="D2981">
        <v>1</v>
      </c>
      <c r="E2981">
        <v>1</v>
      </c>
      <c r="F2981">
        <v>1</v>
      </c>
      <c r="G2981">
        <v>17</v>
      </c>
      <c r="H2981">
        <v>17</v>
      </c>
      <c r="I2981">
        <v>17.5</v>
      </c>
      <c r="J2981">
        <v>0.24</v>
      </c>
      <c r="K2981">
        <v>70.172499999999999</v>
      </c>
      <c r="L2981">
        <v>70.900499999999994</v>
      </c>
      <c r="M2981">
        <v>5.3531700000000004</v>
      </c>
      <c r="N2981">
        <v>5.4322299999999997</v>
      </c>
      <c r="O2981">
        <v>3.9928599999999999</v>
      </c>
      <c r="P2981">
        <v>4.1176899999999996</v>
      </c>
      <c r="Q2981">
        <v>0.99973599999999996</v>
      </c>
      <c r="R2981">
        <v>1</v>
      </c>
      <c r="S2981">
        <v>3.9921799999999998</v>
      </c>
      <c r="T2981">
        <v>3.9921799999999998</v>
      </c>
      <c r="U2981">
        <v>0.99973599999999996</v>
      </c>
      <c r="V2981">
        <v>69.023700000000005</v>
      </c>
      <c r="W2981">
        <v>3.8004500000000001</v>
      </c>
      <c r="X2981">
        <v>3.8004500000000001</v>
      </c>
      <c r="Y2981">
        <v>70.900499999999994</v>
      </c>
      <c r="Z2981">
        <v>4.1176899999999996</v>
      </c>
      <c r="AA2981">
        <v>4.1176899999999996</v>
      </c>
      <c r="AB2981">
        <v>70.900599999999997</v>
      </c>
      <c r="AC2981">
        <v>4.1177000000000001</v>
      </c>
      <c r="AD2981">
        <v>4.1177000000000001</v>
      </c>
      <c r="AE2981">
        <v>70.716300000000004</v>
      </c>
      <c r="AF2981">
        <v>4.0858600000000003</v>
      </c>
      <c r="AG2981">
        <v>4.0858699999999999</v>
      </c>
      <c r="AH2981">
        <v>70.716300000000004</v>
      </c>
      <c r="AI2981">
        <v>4.0858600000000003</v>
      </c>
      <c r="AJ2981">
        <v>4.0858600000000003</v>
      </c>
      <c r="AK2981">
        <v>70.900499999999994</v>
      </c>
      <c r="AL2981">
        <v>4.1177000000000001</v>
      </c>
      <c r="AM2981">
        <v>4.1177000000000001</v>
      </c>
      <c r="AN2981">
        <v>70.587299999999999</v>
      </c>
      <c r="AO2981">
        <v>4.0655900000000003</v>
      </c>
      <c r="AP2981">
        <v>4.0655900000000003</v>
      </c>
      <c r="AQ2981">
        <v>67.696700000000007</v>
      </c>
      <c r="AR2981">
        <v>3.5896400000000002</v>
      </c>
      <c r="AS2981">
        <v>3.5896400000000002</v>
      </c>
      <c r="AT2981">
        <v>70.716300000000004</v>
      </c>
      <c r="AU2981">
        <v>4.0858600000000003</v>
      </c>
      <c r="AV2981">
        <v>4.0858600000000003</v>
      </c>
    </row>
    <row r="2982" spans="1:48" x14ac:dyDescent="0.3">
      <c r="A2982">
        <v>1</v>
      </c>
      <c r="B2982">
        <v>1</v>
      </c>
      <c r="C2982">
        <v>1</v>
      </c>
      <c r="D2982">
        <v>1</v>
      </c>
      <c r="E2982">
        <v>1</v>
      </c>
      <c r="F2982">
        <v>1</v>
      </c>
      <c r="G2982">
        <v>18</v>
      </c>
      <c r="H2982">
        <v>18</v>
      </c>
      <c r="I2982">
        <v>18.5</v>
      </c>
      <c r="J2982">
        <v>0.24</v>
      </c>
      <c r="K2982">
        <v>71.594099999999997</v>
      </c>
      <c r="L2982">
        <v>72.254800000000003</v>
      </c>
      <c r="M2982">
        <v>5.5112899999999998</v>
      </c>
      <c r="N2982">
        <v>5.5903499999999999</v>
      </c>
      <c r="O2982">
        <v>4.2390999999999996</v>
      </c>
      <c r="P2982">
        <v>4.3570399999999996</v>
      </c>
      <c r="Q2982">
        <v>0.99981900000000001</v>
      </c>
      <c r="R2982">
        <v>1</v>
      </c>
      <c r="S2982">
        <v>4.2386100000000004</v>
      </c>
      <c r="T2982">
        <v>4.2386100000000004</v>
      </c>
      <c r="U2982">
        <v>0.99981900000000001</v>
      </c>
      <c r="V2982">
        <v>70.162000000000006</v>
      </c>
      <c r="W2982">
        <v>3.9908700000000001</v>
      </c>
      <c r="X2982">
        <v>3.9908700000000001</v>
      </c>
      <c r="Y2982">
        <v>72.254800000000003</v>
      </c>
      <c r="Z2982">
        <v>4.3570399999999996</v>
      </c>
      <c r="AA2982">
        <v>4.3570399999999996</v>
      </c>
      <c r="AB2982">
        <v>72.254800000000003</v>
      </c>
      <c r="AC2982">
        <v>4.3570500000000001</v>
      </c>
      <c r="AD2982">
        <v>4.3570500000000001</v>
      </c>
      <c r="AE2982">
        <v>72.049400000000006</v>
      </c>
      <c r="AF2982">
        <v>4.3202199999999999</v>
      </c>
      <c r="AG2982">
        <v>4.3202299999999996</v>
      </c>
      <c r="AH2982">
        <v>72.049400000000006</v>
      </c>
      <c r="AI2982">
        <v>4.3202199999999999</v>
      </c>
      <c r="AJ2982">
        <v>4.3202199999999999</v>
      </c>
      <c r="AK2982">
        <v>72.254800000000003</v>
      </c>
      <c r="AL2982">
        <v>4.3570399999999996</v>
      </c>
      <c r="AM2982">
        <v>4.3570399999999996</v>
      </c>
      <c r="AN2982">
        <v>71.942499999999995</v>
      </c>
      <c r="AO2982">
        <v>4.3031300000000003</v>
      </c>
      <c r="AP2982">
        <v>4.3031300000000003</v>
      </c>
      <c r="AQ2982">
        <v>68.758300000000006</v>
      </c>
      <c r="AR2982">
        <v>3.76071</v>
      </c>
      <c r="AS2982">
        <v>3.76071</v>
      </c>
      <c r="AT2982">
        <v>72.049400000000006</v>
      </c>
      <c r="AU2982">
        <v>4.3202199999999999</v>
      </c>
      <c r="AV2982">
        <v>4.3202199999999999</v>
      </c>
    </row>
    <row r="2983" spans="1:48" x14ac:dyDescent="0.3">
      <c r="A2983">
        <v>1</v>
      </c>
      <c r="B2983">
        <v>1</v>
      </c>
      <c r="C2983">
        <v>1</v>
      </c>
      <c r="D2983">
        <v>1</v>
      </c>
      <c r="E2983">
        <v>1</v>
      </c>
      <c r="F2983">
        <v>1</v>
      </c>
      <c r="G2983">
        <v>19</v>
      </c>
      <c r="H2983">
        <v>19</v>
      </c>
      <c r="I2983">
        <v>19.5</v>
      </c>
      <c r="J2983">
        <v>0.24</v>
      </c>
      <c r="K2983">
        <v>72.884200000000007</v>
      </c>
      <c r="L2983">
        <v>73.483900000000006</v>
      </c>
      <c r="M2983">
        <v>5.6694000000000004</v>
      </c>
      <c r="N2983">
        <v>5.7484599999999997</v>
      </c>
      <c r="O2983">
        <v>4.4715100000000003</v>
      </c>
      <c r="P2983">
        <v>4.5824999999999996</v>
      </c>
      <c r="Q2983">
        <v>0.99987000000000004</v>
      </c>
      <c r="R2983">
        <v>1</v>
      </c>
      <c r="S2983">
        <v>4.4711499999999997</v>
      </c>
      <c r="T2983">
        <v>4.4711499999999997</v>
      </c>
      <c r="U2983">
        <v>0.99987000000000004</v>
      </c>
      <c r="V2983">
        <v>71.172499999999999</v>
      </c>
      <c r="W2983">
        <v>4.1654999999999998</v>
      </c>
      <c r="X2983">
        <v>4.1654999999999998</v>
      </c>
      <c r="Y2983">
        <v>73.483800000000002</v>
      </c>
      <c r="Z2983">
        <v>4.5824999999999996</v>
      </c>
      <c r="AA2983">
        <v>4.5824999999999996</v>
      </c>
      <c r="AB2983">
        <v>73.483800000000002</v>
      </c>
      <c r="AC2983">
        <v>4.5824999999999996</v>
      </c>
      <c r="AD2983">
        <v>4.5824999999999996</v>
      </c>
      <c r="AE2983">
        <v>73.256799999999998</v>
      </c>
      <c r="AF2983">
        <v>4.5404400000000003</v>
      </c>
      <c r="AG2983">
        <v>4.5404499999999999</v>
      </c>
      <c r="AH2983">
        <v>73.256799999999998</v>
      </c>
      <c r="AI2983">
        <v>4.5404400000000003</v>
      </c>
      <c r="AJ2983">
        <v>4.5404400000000003</v>
      </c>
      <c r="AK2983">
        <v>73.483800000000002</v>
      </c>
      <c r="AL2983">
        <v>4.5824999999999996</v>
      </c>
      <c r="AM2983">
        <v>4.5824999999999996</v>
      </c>
      <c r="AN2983">
        <v>73.170699999999997</v>
      </c>
      <c r="AO2983">
        <v>4.5266200000000003</v>
      </c>
      <c r="AP2983">
        <v>4.5266200000000003</v>
      </c>
      <c r="AQ2983">
        <v>69.691000000000003</v>
      </c>
      <c r="AR2983">
        <v>3.9157999999999999</v>
      </c>
      <c r="AS2983">
        <v>3.9157999999999999</v>
      </c>
      <c r="AT2983">
        <v>73.256799999999998</v>
      </c>
      <c r="AU2983">
        <v>4.5404400000000003</v>
      </c>
      <c r="AV2983">
        <v>4.5404400000000003</v>
      </c>
    </row>
    <row r="2984" spans="1:48" x14ac:dyDescent="0.3">
      <c r="A2984">
        <v>1</v>
      </c>
      <c r="B2984">
        <v>1</v>
      </c>
      <c r="C2984">
        <v>1</v>
      </c>
      <c r="D2984">
        <v>1</v>
      </c>
      <c r="E2984">
        <v>1</v>
      </c>
      <c r="F2984">
        <v>1</v>
      </c>
      <c r="G2984">
        <v>20</v>
      </c>
      <c r="H2984">
        <v>20</v>
      </c>
      <c r="I2984">
        <v>20.5</v>
      </c>
      <c r="J2984">
        <v>0.24</v>
      </c>
      <c r="K2984">
        <v>74.055099999999996</v>
      </c>
      <c r="L2984">
        <v>74.599400000000003</v>
      </c>
      <c r="M2984">
        <v>5.8275199999999998</v>
      </c>
      <c r="N2984">
        <v>5.9065700000000003</v>
      </c>
      <c r="O2984">
        <v>4.69001</v>
      </c>
      <c r="P2984">
        <v>4.7940800000000001</v>
      </c>
      <c r="Q2984">
        <v>0.99990299999999999</v>
      </c>
      <c r="R2984">
        <v>1</v>
      </c>
      <c r="S2984">
        <v>4.68973</v>
      </c>
      <c r="T2984">
        <v>4.68973</v>
      </c>
      <c r="U2984">
        <v>0.99990299999999999</v>
      </c>
      <c r="V2984">
        <v>72.067300000000003</v>
      </c>
      <c r="W2984">
        <v>4.3247099999999996</v>
      </c>
      <c r="X2984">
        <v>4.3247099999999996</v>
      </c>
      <c r="Y2984">
        <v>74.599000000000004</v>
      </c>
      <c r="Z2984">
        <v>4.7940800000000001</v>
      </c>
      <c r="AA2984">
        <v>4.7940800000000001</v>
      </c>
      <c r="AB2984">
        <v>74.599000000000004</v>
      </c>
      <c r="AC2984">
        <v>4.7940800000000001</v>
      </c>
      <c r="AD2984">
        <v>4.7940800000000001</v>
      </c>
      <c r="AE2984">
        <v>74.350099999999998</v>
      </c>
      <c r="AF2984">
        <v>4.7465900000000003</v>
      </c>
      <c r="AG2984">
        <v>4.7465900000000003</v>
      </c>
      <c r="AH2984">
        <v>74.350099999999998</v>
      </c>
      <c r="AI2984">
        <v>4.7465900000000003</v>
      </c>
      <c r="AJ2984">
        <v>4.7465900000000003</v>
      </c>
      <c r="AK2984">
        <v>74.599000000000004</v>
      </c>
      <c r="AL2984">
        <v>4.7940800000000001</v>
      </c>
      <c r="AM2984">
        <v>4.7940800000000001</v>
      </c>
      <c r="AN2984">
        <v>74.283600000000007</v>
      </c>
      <c r="AO2984">
        <v>4.7361000000000004</v>
      </c>
      <c r="AP2984">
        <v>4.7361000000000004</v>
      </c>
      <c r="AQ2984">
        <v>70.506699999999995</v>
      </c>
      <c r="AR2984">
        <v>4.0552999999999999</v>
      </c>
      <c r="AS2984">
        <v>4.0552999999999999</v>
      </c>
      <c r="AT2984">
        <v>74.350099999999998</v>
      </c>
      <c r="AU2984">
        <v>4.7465900000000003</v>
      </c>
      <c r="AV2984">
        <v>4.7465900000000003</v>
      </c>
    </row>
    <row r="2985" spans="1:48" x14ac:dyDescent="0.3">
      <c r="A2985">
        <v>1</v>
      </c>
      <c r="B2985">
        <v>1</v>
      </c>
      <c r="C2985">
        <v>1</v>
      </c>
      <c r="D2985">
        <v>1</v>
      </c>
      <c r="E2985">
        <v>1</v>
      </c>
      <c r="F2985">
        <v>1</v>
      </c>
      <c r="G2985">
        <v>21</v>
      </c>
      <c r="H2985">
        <v>21</v>
      </c>
      <c r="I2985">
        <v>21.5</v>
      </c>
      <c r="J2985">
        <v>0.24</v>
      </c>
      <c r="K2985">
        <v>75.117800000000003</v>
      </c>
      <c r="L2985">
        <v>75.611699999999999</v>
      </c>
      <c r="M2985">
        <v>5.9856299999999996</v>
      </c>
      <c r="N2985">
        <v>6.0646899999999997</v>
      </c>
      <c r="O2985">
        <v>4.8947099999999999</v>
      </c>
      <c r="P2985">
        <v>4.9919500000000001</v>
      </c>
      <c r="Q2985">
        <v>0.99992400000000004</v>
      </c>
      <c r="R2985">
        <v>1</v>
      </c>
      <c r="S2985">
        <v>4.8944900000000002</v>
      </c>
      <c r="T2985">
        <v>4.8944900000000002</v>
      </c>
      <c r="U2985">
        <v>0.99992400000000004</v>
      </c>
      <c r="V2985">
        <v>72.856999999999999</v>
      </c>
      <c r="W2985">
        <v>4.4689800000000002</v>
      </c>
      <c r="X2985">
        <v>4.4689800000000002</v>
      </c>
      <c r="Y2985">
        <v>75.610600000000005</v>
      </c>
      <c r="Z2985">
        <v>4.9919500000000001</v>
      </c>
      <c r="AA2985">
        <v>4.9919500000000001</v>
      </c>
      <c r="AB2985">
        <v>75.610699999999994</v>
      </c>
      <c r="AC2985">
        <v>4.9919500000000001</v>
      </c>
      <c r="AD2985">
        <v>4.9919500000000001</v>
      </c>
      <c r="AE2985">
        <v>75.339600000000004</v>
      </c>
      <c r="AF2985">
        <v>4.93886</v>
      </c>
      <c r="AG2985">
        <v>4.93886</v>
      </c>
      <c r="AH2985">
        <v>75.339600000000004</v>
      </c>
      <c r="AI2985">
        <v>4.93886</v>
      </c>
      <c r="AJ2985">
        <v>4.93886</v>
      </c>
      <c r="AK2985">
        <v>75.610699999999994</v>
      </c>
      <c r="AL2985">
        <v>4.9919500000000001</v>
      </c>
      <c r="AM2985">
        <v>4.9919500000000001</v>
      </c>
      <c r="AN2985">
        <v>75.291600000000003</v>
      </c>
      <c r="AO2985">
        <v>4.9317599999999997</v>
      </c>
      <c r="AP2985">
        <v>4.9317599999999997</v>
      </c>
      <c r="AQ2985">
        <v>71.216300000000004</v>
      </c>
      <c r="AR2985">
        <v>4.1797800000000001</v>
      </c>
      <c r="AS2985">
        <v>4.1797800000000001</v>
      </c>
      <c r="AT2985">
        <v>75.339600000000004</v>
      </c>
      <c r="AU2985">
        <v>4.93886</v>
      </c>
      <c r="AV2985">
        <v>4.93886</v>
      </c>
    </row>
    <row r="2986" spans="1:48" x14ac:dyDescent="0.3">
      <c r="A2986">
        <v>1</v>
      </c>
      <c r="B2986">
        <v>1</v>
      </c>
      <c r="C2986">
        <v>1</v>
      </c>
      <c r="D2986">
        <v>1</v>
      </c>
      <c r="E2986">
        <v>1</v>
      </c>
      <c r="F2986">
        <v>1</v>
      </c>
      <c r="G2986">
        <v>22</v>
      </c>
      <c r="H2986">
        <v>22</v>
      </c>
      <c r="I2986">
        <v>22.5</v>
      </c>
      <c r="J2986">
        <v>0.24</v>
      </c>
      <c r="K2986">
        <v>76.082300000000004</v>
      </c>
      <c r="L2986">
        <v>76.530500000000004</v>
      </c>
      <c r="M2986">
        <v>6.1437499999999998</v>
      </c>
      <c r="N2986">
        <v>6.2228000000000003</v>
      </c>
      <c r="O2986">
        <v>5.0858299999999996</v>
      </c>
      <c r="P2986">
        <v>5.1763899999999996</v>
      </c>
      <c r="Q2986">
        <v>0.99993900000000002</v>
      </c>
      <c r="R2986">
        <v>1</v>
      </c>
      <c r="S2986">
        <v>5.0856399999999997</v>
      </c>
      <c r="T2986">
        <v>5.0856399999999997</v>
      </c>
      <c r="U2986">
        <v>0.99993900000000002</v>
      </c>
      <c r="V2986">
        <v>73.551699999999997</v>
      </c>
      <c r="W2986">
        <v>4.5989500000000003</v>
      </c>
      <c r="X2986">
        <v>4.5989500000000003</v>
      </c>
      <c r="Y2986">
        <v>76.528000000000006</v>
      </c>
      <c r="Z2986">
        <v>5.1763899999999996</v>
      </c>
      <c r="AA2986">
        <v>5.1763899999999996</v>
      </c>
      <c r="AB2986">
        <v>76.528000000000006</v>
      </c>
      <c r="AC2986">
        <v>5.1763899999999996</v>
      </c>
      <c r="AD2986">
        <v>5.1763899999999996</v>
      </c>
      <c r="AE2986">
        <v>76.2346</v>
      </c>
      <c r="AF2986">
        <v>5.1175800000000002</v>
      </c>
      <c r="AG2986">
        <v>5.1175899999999999</v>
      </c>
      <c r="AH2986">
        <v>76.2346</v>
      </c>
      <c r="AI2986">
        <v>5.1175800000000002</v>
      </c>
      <c r="AJ2986">
        <v>5.1175800000000002</v>
      </c>
      <c r="AK2986">
        <v>76.528000000000006</v>
      </c>
      <c r="AL2986">
        <v>5.1763899999999996</v>
      </c>
      <c r="AM2986">
        <v>5.1763899999999996</v>
      </c>
      <c r="AN2986">
        <v>76.2042</v>
      </c>
      <c r="AO2986">
        <v>5.1138899999999996</v>
      </c>
      <c r="AP2986">
        <v>5.1138899999999996</v>
      </c>
      <c r="AQ2986">
        <v>71.829800000000006</v>
      </c>
      <c r="AR2986">
        <v>4.2899200000000004</v>
      </c>
      <c r="AS2986">
        <v>4.2899200000000004</v>
      </c>
      <c r="AT2986">
        <v>76.2346</v>
      </c>
      <c r="AU2986">
        <v>5.1175800000000002</v>
      </c>
      <c r="AV2986">
        <v>5.1175800000000002</v>
      </c>
    </row>
    <row r="2987" spans="1:48" x14ac:dyDescent="0.3">
      <c r="A2987">
        <v>1</v>
      </c>
      <c r="B2987">
        <v>1</v>
      </c>
      <c r="C2987">
        <v>1</v>
      </c>
      <c r="D2987">
        <v>1</v>
      </c>
      <c r="E2987">
        <v>1</v>
      </c>
      <c r="F2987">
        <v>1</v>
      </c>
      <c r="G2987">
        <v>23</v>
      </c>
      <c r="H2987">
        <v>23</v>
      </c>
      <c r="I2987">
        <v>23.5</v>
      </c>
      <c r="J2987">
        <v>0.24</v>
      </c>
      <c r="K2987">
        <v>76.957599999999999</v>
      </c>
      <c r="L2987">
        <v>77.364400000000003</v>
      </c>
      <c r="M2987">
        <v>6.3018599999999996</v>
      </c>
      <c r="N2987">
        <v>6.3809199999999997</v>
      </c>
      <c r="O2987">
        <v>5.2636700000000003</v>
      </c>
      <c r="P2987">
        <v>5.3477199999999998</v>
      </c>
      <c r="Q2987">
        <v>0.99994899999999998</v>
      </c>
      <c r="R2987">
        <v>1</v>
      </c>
      <c r="S2987">
        <v>5.2635199999999998</v>
      </c>
      <c r="T2987">
        <v>5.2635199999999998</v>
      </c>
      <c r="U2987">
        <v>0.99994899999999998</v>
      </c>
      <c r="V2987">
        <v>74.160300000000007</v>
      </c>
      <c r="W2987">
        <v>4.7153600000000004</v>
      </c>
      <c r="X2987">
        <v>4.7153600000000004</v>
      </c>
      <c r="Y2987">
        <v>77.359099999999998</v>
      </c>
      <c r="Z2987">
        <v>5.3477199999999998</v>
      </c>
      <c r="AA2987">
        <v>5.3477199999999998</v>
      </c>
      <c r="AB2987">
        <v>77.359099999999998</v>
      </c>
      <c r="AC2987">
        <v>5.3477300000000003</v>
      </c>
      <c r="AD2987">
        <v>5.3477300000000003</v>
      </c>
      <c r="AE2987">
        <v>77.043599999999998</v>
      </c>
      <c r="AF2987">
        <v>5.2831599999999996</v>
      </c>
      <c r="AG2987">
        <v>5.2831700000000001</v>
      </c>
      <c r="AH2987">
        <v>77.043599999999998</v>
      </c>
      <c r="AI2987">
        <v>5.2831599999999996</v>
      </c>
      <c r="AJ2987">
        <v>5.2831599999999996</v>
      </c>
      <c r="AK2987">
        <v>77.359099999999998</v>
      </c>
      <c r="AL2987">
        <v>5.3477300000000003</v>
      </c>
      <c r="AM2987">
        <v>5.3477300000000003</v>
      </c>
      <c r="AN2987">
        <v>77.029700000000005</v>
      </c>
      <c r="AO2987">
        <v>5.2828400000000002</v>
      </c>
      <c r="AP2987">
        <v>5.2828400000000002</v>
      </c>
      <c r="AQ2987">
        <v>72.356200000000001</v>
      </c>
      <c r="AR2987">
        <v>4.3864799999999997</v>
      </c>
      <c r="AS2987">
        <v>4.3864799999999997</v>
      </c>
      <c r="AT2987">
        <v>77.043599999999998</v>
      </c>
      <c r="AU2987">
        <v>5.2831599999999996</v>
      </c>
      <c r="AV2987">
        <v>5.2831599999999996</v>
      </c>
    </row>
    <row r="2988" spans="1:48" x14ac:dyDescent="0.3">
      <c r="A2988">
        <v>1</v>
      </c>
      <c r="B2988">
        <v>1</v>
      </c>
      <c r="C2988">
        <v>1</v>
      </c>
      <c r="D2988">
        <v>1</v>
      </c>
      <c r="E2988">
        <v>1</v>
      </c>
      <c r="F2988">
        <v>1</v>
      </c>
      <c r="G2988">
        <v>24</v>
      </c>
      <c r="H2988">
        <v>24</v>
      </c>
      <c r="I2988">
        <v>24.5</v>
      </c>
      <c r="J2988">
        <v>0.24</v>
      </c>
      <c r="K2988">
        <v>77.751900000000006</v>
      </c>
      <c r="L2988">
        <v>78.121200000000002</v>
      </c>
      <c r="M2988">
        <v>6.4599700000000002</v>
      </c>
      <c r="N2988">
        <v>6.5390300000000003</v>
      </c>
      <c r="O2988">
        <v>5.4286000000000003</v>
      </c>
      <c r="P2988">
        <v>5.5063500000000003</v>
      </c>
      <c r="Q2988">
        <v>0.99995599999999996</v>
      </c>
      <c r="R2988">
        <v>1</v>
      </c>
      <c r="S2988">
        <v>5.4284699999999999</v>
      </c>
      <c r="T2988">
        <v>5.4284699999999999</v>
      </c>
      <c r="U2988">
        <v>0.99995599999999996</v>
      </c>
      <c r="V2988">
        <v>74.691100000000006</v>
      </c>
      <c r="W2988">
        <v>4.8189799999999998</v>
      </c>
      <c r="X2988">
        <v>4.8189799999999998</v>
      </c>
      <c r="Y2988">
        <v>78.111400000000003</v>
      </c>
      <c r="Z2988">
        <v>5.5063500000000003</v>
      </c>
      <c r="AA2988">
        <v>5.5063500000000003</v>
      </c>
      <c r="AB2988">
        <v>78.111400000000003</v>
      </c>
      <c r="AC2988">
        <v>5.5063500000000003</v>
      </c>
      <c r="AD2988">
        <v>5.5063500000000003</v>
      </c>
      <c r="AE2988">
        <v>77.773899999999998</v>
      </c>
      <c r="AF2988">
        <v>5.4360499999999998</v>
      </c>
      <c r="AG2988">
        <v>5.4360600000000003</v>
      </c>
      <c r="AH2988">
        <v>77.773899999999998</v>
      </c>
      <c r="AI2988">
        <v>5.4360499999999998</v>
      </c>
      <c r="AJ2988">
        <v>5.4360499999999998</v>
      </c>
      <c r="AK2988">
        <v>78.111400000000003</v>
      </c>
      <c r="AL2988">
        <v>5.5063500000000003</v>
      </c>
      <c r="AM2988">
        <v>5.5063500000000003</v>
      </c>
      <c r="AN2988">
        <v>77.775400000000005</v>
      </c>
      <c r="AO2988">
        <v>5.4390299999999998</v>
      </c>
      <c r="AP2988">
        <v>5.4390299999999998</v>
      </c>
      <c r="AQ2988">
        <v>72.803600000000003</v>
      </c>
      <c r="AR2988">
        <v>4.4702900000000003</v>
      </c>
      <c r="AS2988">
        <v>4.4702900000000003</v>
      </c>
      <c r="AT2988">
        <v>77.773899999999998</v>
      </c>
      <c r="AU2988">
        <v>5.4360499999999998</v>
      </c>
      <c r="AV2988">
        <v>5.4360499999999998</v>
      </c>
    </row>
    <row r="2989" spans="1:48" x14ac:dyDescent="0.3">
      <c r="A2989">
        <v>1</v>
      </c>
      <c r="B2989">
        <v>1</v>
      </c>
      <c r="C2989">
        <v>1</v>
      </c>
      <c r="D2989">
        <v>1</v>
      </c>
      <c r="E2989">
        <v>1</v>
      </c>
      <c r="F2989">
        <v>1</v>
      </c>
      <c r="G2989">
        <v>25</v>
      </c>
      <c r="H2989">
        <v>25</v>
      </c>
      <c r="I2989">
        <v>25.5</v>
      </c>
      <c r="J2989">
        <v>0.24</v>
      </c>
      <c r="K2989">
        <v>78.472899999999996</v>
      </c>
      <c r="L2989">
        <v>78.808000000000007</v>
      </c>
      <c r="M2989">
        <v>6.6180899999999996</v>
      </c>
      <c r="N2989">
        <v>6.6971499999999997</v>
      </c>
      <c r="O2989">
        <v>5.5810199999999996</v>
      </c>
      <c r="P2989">
        <v>5.6526899999999998</v>
      </c>
      <c r="Q2989">
        <v>0.99996099999999999</v>
      </c>
      <c r="R2989">
        <v>1</v>
      </c>
      <c r="S2989">
        <v>5.5809100000000003</v>
      </c>
      <c r="T2989">
        <v>5.5809100000000003</v>
      </c>
      <c r="U2989">
        <v>0.99996099999999999</v>
      </c>
      <c r="V2989">
        <v>75.151499999999999</v>
      </c>
      <c r="W2989">
        <v>4.9106399999999999</v>
      </c>
      <c r="X2989">
        <v>4.9106399999999999</v>
      </c>
      <c r="Y2989">
        <v>78.791300000000007</v>
      </c>
      <c r="Z2989">
        <v>5.6526899999999998</v>
      </c>
      <c r="AA2989">
        <v>5.6526899999999998</v>
      </c>
      <c r="AB2989">
        <v>78.791300000000007</v>
      </c>
      <c r="AC2989">
        <v>5.6526899999999998</v>
      </c>
      <c r="AD2989">
        <v>5.6526899999999998</v>
      </c>
      <c r="AE2989">
        <v>78.432299999999998</v>
      </c>
      <c r="AF2989">
        <v>5.57674</v>
      </c>
      <c r="AG2989">
        <v>5.5767499999999997</v>
      </c>
      <c r="AH2989">
        <v>78.432299999999998</v>
      </c>
      <c r="AI2989">
        <v>5.57674</v>
      </c>
      <c r="AJ2989">
        <v>5.57674</v>
      </c>
      <c r="AK2989">
        <v>78.791300000000007</v>
      </c>
      <c r="AL2989">
        <v>5.6526899999999998</v>
      </c>
      <c r="AM2989">
        <v>5.6526899999999998</v>
      </c>
      <c r="AN2989">
        <v>78.447999999999993</v>
      </c>
      <c r="AO2989">
        <v>5.5828899999999999</v>
      </c>
      <c r="AP2989">
        <v>5.5828899999999999</v>
      </c>
      <c r="AQ2989">
        <v>73.179699999999997</v>
      </c>
      <c r="AR2989">
        <v>4.5421899999999997</v>
      </c>
      <c r="AS2989">
        <v>4.5421899999999997</v>
      </c>
      <c r="AT2989">
        <v>78.432299999999998</v>
      </c>
      <c r="AU2989">
        <v>5.57674</v>
      </c>
      <c r="AV2989">
        <v>5.57674</v>
      </c>
    </row>
    <row r="2990" spans="1:48" x14ac:dyDescent="0.3">
      <c r="A2990">
        <v>1</v>
      </c>
      <c r="B2990">
        <v>1</v>
      </c>
      <c r="C2990">
        <v>1</v>
      </c>
      <c r="D2990">
        <v>1</v>
      </c>
      <c r="E2990">
        <v>1</v>
      </c>
      <c r="F2990">
        <v>1</v>
      </c>
      <c r="G2990">
        <v>26</v>
      </c>
      <c r="H2990">
        <v>26</v>
      </c>
      <c r="I2990">
        <v>26.5</v>
      </c>
      <c r="J2990">
        <v>0.24</v>
      </c>
      <c r="K2990">
        <v>79.127200000000002</v>
      </c>
      <c r="L2990">
        <v>79.431299999999993</v>
      </c>
      <c r="M2990">
        <v>6.7762000000000002</v>
      </c>
      <c r="N2990">
        <v>6.8552600000000004</v>
      </c>
      <c r="O2990">
        <v>5.7213900000000004</v>
      </c>
      <c r="P2990">
        <v>5.78721</v>
      </c>
      <c r="Q2990">
        <v>0.99996499999999999</v>
      </c>
      <c r="R2990">
        <v>1</v>
      </c>
      <c r="S2990">
        <v>5.7212899999999998</v>
      </c>
      <c r="T2990">
        <v>5.7212899999999998</v>
      </c>
      <c r="U2990">
        <v>0.99996499999999999</v>
      </c>
      <c r="V2990">
        <v>75.548299999999998</v>
      </c>
      <c r="W2990">
        <v>4.9911599999999998</v>
      </c>
      <c r="X2990">
        <v>4.9911599999999998</v>
      </c>
      <c r="Y2990">
        <v>79.404799999999994</v>
      </c>
      <c r="Z2990">
        <v>5.78721</v>
      </c>
      <c r="AA2990">
        <v>5.78721</v>
      </c>
      <c r="AB2990">
        <v>79.404799999999994</v>
      </c>
      <c r="AC2990">
        <v>5.78721</v>
      </c>
      <c r="AD2990">
        <v>5.78721</v>
      </c>
      <c r="AE2990">
        <v>79.024900000000002</v>
      </c>
      <c r="AF2990">
        <v>5.7057700000000002</v>
      </c>
      <c r="AG2990">
        <v>5.7057700000000002</v>
      </c>
      <c r="AH2990">
        <v>79.024900000000002</v>
      </c>
      <c r="AI2990">
        <v>5.7057700000000002</v>
      </c>
      <c r="AJ2990">
        <v>5.7057700000000002</v>
      </c>
      <c r="AK2990">
        <v>79.404799999999994</v>
      </c>
      <c r="AL2990">
        <v>5.78721</v>
      </c>
      <c r="AM2990">
        <v>5.78721</v>
      </c>
      <c r="AN2990">
        <v>79.053100000000001</v>
      </c>
      <c r="AO2990">
        <v>5.7148700000000003</v>
      </c>
      <c r="AP2990">
        <v>5.7148700000000003</v>
      </c>
      <c r="AQ2990">
        <v>73.491100000000003</v>
      </c>
      <c r="AR2990">
        <v>4.6030199999999999</v>
      </c>
      <c r="AS2990">
        <v>4.6030199999999999</v>
      </c>
      <c r="AT2990">
        <v>79.024900000000002</v>
      </c>
      <c r="AU2990">
        <v>5.7057700000000002</v>
      </c>
      <c r="AV2990">
        <v>5.7057700000000002</v>
      </c>
    </row>
    <row r="2991" spans="1:48" x14ac:dyDescent="0.3">
      <c r="A2991">
        <v>1</v>
      </c>
      <c r="B2991">
        <v>1</v>
      </c>
      <c r="C2991">
        <v>1</v>
      </c>
      <c r="D2991">
        <v>1</v>
      </c>
      <c r="E2991">
        <v>1</v>
      </c>
      <c r="F2991">
        <v>1</v>
      </c>
      <c r="G2991">
        <v>27</v>
      </c>
      <c r="H2991">
        <v>27</v>
      </c>
      <c r="I2991">
        <v>27.5</v>
      </c>
      <c r="J2991">
        <v>0.24</v>
      </c>
      <c r="K2991">
        <v>79.721100000000007</v>
      </c>
      <c r="L2991">
        <v>79.997100000000003</v>
      </c>
      <c r="M2991">
        <v>6.9343199999999996</v>
      </c>
      <c r="N2991">
        <v>7.0133700000000001</v>
      </c>
      <c r="O2991">
        <v>5.8502099999999997</v>
      </c>
      <c r="P2991">
        <v>5.91045</v>
      </c>
      <c r="Q2991">
        <v>0.99996799999999997</v>
      </c>
      <c r="R2991">
        <v>1</v>
      </c>
      <c r="S2991">
        <v>5.8501099999999999</v>
      </c>
      <c r="T2991">
        <v>5.8501099999999999</v>
      </c>
      <c r="U2991">
        <v>0.99996799999999997</v>
      </c>
      <c r="V2991">
        <v>75.887699999999995</v>
      </c>
      <c r="W2991">
        <v>5.06135</v>
      </c>
      <c r="X2991">
        <v>5.06135</v>
      </c>
      <c r="Y2991">
        <v>79.957300000000004</v>
      </c>
      <c r="Z2991">
        <v>5.91045</v>
      </c>
      <c r="AA2991">
        <v>5.91045</v>
      </c>
      <c r="AB2991">
        <v>79.957300000000004</v>
      </c>
      <c r="AC2991">
        <v>5.91045</v>
      </c>
      <c r="AD2991">
        <v>5.91045</v>
      </c>
      <c r="AE2991">
        <v>79.557299999999998</v>
      </c>
      <c r="AF2991">
        <v>5.82369</v>
      </c>
      <c r="AG2991">
        <v>5.82369</v>
      </c>
      <c r="AH2991">
        <v>79.557299999999998</v>
      </c>
      <c r="AI2991">
        <v>5.82369</v>
      </c>
      <c r="AJ2991">
        <v>5.82369</v>
      </c>
      <c r="AK2991">
        <v>79.957300000000004</v>
      </c>
      <c r="AL2991">
        <v>5.91045</v>
      </c>
      <c r="AM2991">
        <v>5.91045</v>
      </c>
      <c r="AN2991">
        <v>79.5959</v>
      </c>
      <c r="AO2991">
        <v>5.8354600000000003</v>
      </c>
      <c r="AP2991">
        <v>5.8354600000000003</v>
      </c>
      <c r="AQ2991">
        <v>73.744100000000003</v>
      </c>
      <c r="AR2991">
        <v>4.6536299999999997</v>
      </c>
      <c r="AS2991">
        <v>4.6536299999999997</v>
      </c>
      <c r="AT2991">
        <v>79.557299999999998</v>
      </c>
      <c r="AU2991">
        <v>5.82369</v>
      </c>
      <c r="AV2991">
        <v>5.82369</v>
      </c>
    </row>
    <row r="2992" spans="1:48" x14ac:dyDescent="0.3">
      <c r="A2992">
        <v>1</v>
      </c>
      <c r="B2992">
        <v>1</v>
      </c>
      <c r="C2992">
        <v>1</v>
      </c>
      <c r="D2992">
        <v>1</v>
      </c>
      <c r="E2992">
        <v>1</v>
      </c>
      <c r="F2992">
        <v>1</v>
      </c>
      <c r="G2992">
        <v>28</v>
      </c>
      <c r="H2992">
        <v>28</v>
      </c>
      <c r="I2992">
        <v>28.5</v>
      </c>
      <c r="J2992">
        <v>0.24</v>
      </c>
      <c r="K2992">
        <v>80.260000000000005</v>
      </c>
      <c r="L2992">
        <v>80.510499999999993</v>
      </c>
      <c r="M2992">
        <v>7.0924300000000002</v>
      </c>
      <c r="N2992">
        <v>7.0924300000000002</v>
      </c>
      <c r="O2992">
        <v>5.9680099999999996</v>
      </c>
      <c r="P2992">
        <v>6.0212300000000001</v>
      </c>
      <c r="Q2992">
        <v>0.99997000000000003</v>
      </c>
      <c r="R2992">
        <v>1</v>
      </c>
      <c r="S2992">
        <v>5.9679200000000003</v>
      </c>
      <c r="T2992">
        <v>5.9679200000000003</v>
      </c>
      <c r="U2992">
        <v>0.99997000000000003</v>
      </c>
      <c r="V2992">
        <v>76.256600000000006</v>
      </c>
      <c r="W2992">
        <v>5.1358600000000001</v>
      </c>
      <c r="X2992">
        <v>5.1358600000000001</v>
      </c>
      <c r="Y2992">
        <v>80.457999999999998</v>
      </c>
      <c r="Z2992">
        <v>6.0212300000000001</v>
      </c>
      <c r="AA2992">
        <v>6.0212300000000001</v>
      </c>
      <c r="AB2992">
        <v>80.457999999999998</v>
      </c>
      <c r="AC2992">
        <v>6.0212399999999997</v>
      </c>
      <c r="AD2992">
        <v>6.0212399999999997</v>
      </c>
      <c r="AE2992">
        <v>80.046700000000001</v>
      </c>
      <c r="AF2992">
        <v>5.9310999999999998</v>
      </c>
      <c r="AG2992">
        <v>5.9310999999999998</v>
      </c>
      <c r="AH2992">
        <v>80.046700000000001</v>
      </c>
      <c r="AI2992">
        <v>5.9310999999999998</v>
      </c>
      <c r="AJ2992">
        <v>5.9310999999999998</v>
      </c>
      <c r="AK2992">
        <v>80.457999999999998</v>
      </c>
      <c r="AL2992">
        <v>6.0212300000000001</v>
      </c>
      <c r="AM2992">
        <v>6.0212300000000001</v>
      </c>
      <c r="AN2992">
        <v>80.096699999999998</v>
      </c>
      <c r="AO2992">
        <v>5.9454900000000004</v>
      </c>
      <c r="AP2992">
        <v>5.9454900000000004</v>
      </c>
      <c r="AQ2992">
        <v>74.0672</v>
      </c>
      <c r="AR2992">
        <v>4.7156099999999999</v>
      </c>
      <c r="AS2992">
        <v>4.7156099999999999</v>
      </c>
      <c r="AT2992">
        <v>80.046700000000001</v>
      </c>
      <c r="AU2992">
        <v>5.9310999999999998</v>
      </c>
      <c r="AV2992">
        <v>5.9310999999999998</v>
      </c>
    </row>
    <row r="2993" spans="1:48" x14ac:dyDescent="0.3">
      <c r="A2993">
        <v>1</v>
      </c>
      <c r="B2993">
        <v>1</v>
      </c>
      <c r="C2993">
        <v>1</v>
      </c>
      <c r="D2993">
        <v>1</v>
      </c>
      <c r="E2993">
        <v>1</v>
      </c>
      <c r="F2993">
        <v>1</v>
      </c>
      <c r="G2993">
        <v>29</v>
      </c>
      <c r="H2993">
        <v>29</v>
      </c>
      <c r="I2993">
        <v>29.5</v>
      </c>
      <c r="J2993">
        <v>0.24</v>
      </c>
      <c r="K2993">
        <v>80.749099999999999</v>
      </c>
      <c r="L2993">
        <v>80.976500000000001</v>
      </c>
      <c r="M2993">
        <v>7.0924300000000002</v>
      </c>
      <c r="N2993">
        <v>7.0924300000000002</v>
      </c>
      <c r="O2993">
        <v>6.07212</v>
      </c>
      <c r="P2993">
        <v>6.1207500000000001</v>
      </c>
      <c r="Q2993">
        <v>0.99997400000000003</v>
      </c>
      <c r="R2993">
        <v>1</v>
      </c>
      <c r="S2993">
        <v>6.0720400000000003</v>
      </c>
      <c r="T2993">
        <v>6.0720400000000003</v>
      </c>
      <c r="U2993">
        <v>0.99997400000000003</v>
      </c>
      <c r="V2993">
        <v>76.664299999999997</v>
      </c>
      <c r="W2993">
        <v>5.2166399999999999</v>
      </c>
      <c r="X2993">
        <v>5.2166399999999999</v>
      </c>
      <c r="Y2993">
        <v>80.913799999999995</v>
      </c>
      <c r="Z2993">
        <v>6.1207500000000001</v>
      </c>
      <c r="AA2993">
        <v>6.1207500000000001</v>
      </c>
      <c r="AB2993">
        <v>80.913799999999995</v>
      </c>
      <c r="AC2993">
        <v>6.1207500000000001</v>
      </c>
      <c r="AD2993">
        <v>6.1207500000000001</v>
      </c>
      <c r="AE2993">
        <v>80.499899999999997</v>
      </c>
      <c r="AF2993">
        <v>6.0292000000000003</v>
      </c>
      <c r="AG2993">
        <v>6.0292000000000003</v>
      </c>
      <c r="AH2993">
        <v>80.499899999999997</v>
      </c>
      <c r="AI2993">
        <v>6.0292000000000003</v>
      </c>
      <c r="AJ2993">
        <v>6.0292000000000003</v>
      </c>
      <c r="AK2993">
        <v>80.913799999999995</v>
      </c>
      <c r="AL2993">
        <v>6.1207500000000001</v>
      </c>
      <c r="AM2993">
        <v>6.1207500000000001</v>
      </c>
      <c r="AN2993">
        <v>80.562600000000003</v>
      </c>
      <c r="AO2993">
        <v>6.0461400000000003</v>
      </c>
      <c r="AP2993">
        <v>6.0461400000000003</v>
      </c>
      <c r="AQ2993">
        <v>74.470799999999997</v>
      </c>
      <c r="AR2993">
        <v>4.7911700000000002</v>
      </c>
      <c r="AS2993">
        <v>4.7911700000000002</v>
      </c>
      <c r="AT2993">
        <v>80.499899999999997</v>
      </c>
      <c r="AU2993">
        <v>6.0292000000000003</v>
      </c>
      <c r="AV2993">
        <v>6.0292000000000003</v>
      </c>
    </row>
    <row r="2994" spans="1:48" x14ac:dyDescent="0.3">
      <c r="A2994">
        <v>1</v>
      </c>
      <c r="B2994">
        <v>1</v>
      </c>
      <c r="C2994">
        <v>1</v>
      </c>
      <c r="D2994">
        <v>1</v>
      </c>
      <c r="E2994">
        <v>1</v>
      </c>
      <c r="F2994">
        <v>1</v>
      </c>
      <c r="G2994">
        <v>30</v>
      </c>
      <c r="H2994">
        <v>30</v>
      </c>
      <c r="I2994">
        <v>30.5</v>
      </c>
      <c r="J2994">
        <v>0.24</v>
      </c>
      <c r="K2994">
        <v>81.840100000000007</v>
      </c>
      <c r="L2994">
        <v>82.015799999999999</v>
      </c>
      <c r="M2994">
        <v>7.0924300000000002</v>
      </c>
      <c r="N2994">
        <v>7.0924300000000002</v>
      </c>
      <c r="O2994">
        <v>6.3067599999999997</v>
      </c>
      <c r="P2994">
        <v>6.3448200000000003</v>
      </c>
      <c r="Q2994">
        <v>0.99998200000000004</v>
      </c>
      <c r="R2994">
        <v>1</v>
      </c>
      <c r="S2994">
        <v>6.3067099999999998</v>
      </c>
      <c r="T2994">
        <v>6.3067099999999998</v>
      </c>
      <c r="U2994">
        <v>0.99998200000000004</v>
      </c>
      <c r="V2994">
        <v>77.575400000000002</v>
      </c>
      <c r="W2994">
        <v>5.4001999999999999</v>
      </c>
      <c r="X2994">
        <v>5.4001999999999999</v>
      </c>
      <c r="Y2994">
        <v>81.9238</v>
      </c>
      <c r="Z2994">
        <v>6.3448200000000003</v>
      </c>
      <c r="AA2994">
        <v>6.3448200000000003</v>
      </c>
      <c r="AB2994">
        <v>81.923900000000003</v>
      </c>
      <c r="AC2994">
        <v>6.3448200000000003</v>
      </c>
      <c r="AD2994">
        <v>6.3448200000000003</v>
      </c>
      <c r="AE2994">
        <v>81.505799999999994</v>
      </c>
      <c r="AF2994">
        <v>6.2504900000000001</v>
      </c>
      <c r="AG2994">
        <v>6.2504900000000001</v>
      </c>
      <c r="AH2994">
        <v>81.505799999999994</v>
      </c>
      <c r="AI2994">
        <v>6.2504900000000001</v>
      </c>
      <c r="AJ2994">
        <v>6.2504900000000001</v>
      </c>
      <c r="AK2994">
        <v>81.9238</v>
      </c>
      <c r="AL2994">
        <v>6.3448200000000003</v>
      </c>
      <c r="AM2994">
        <v>6.3448200000000003</v>
      </c>
      <c r="AN2994">
        <v>81.592600000000004</v>
      </c>
      <c r="AO2994">
        <v>6.2726100000000002</v>
      </c>
      <c r="AP2994">
        <v>6.2726100000000002</v>
      </c>
      <c r="AQ2994">
        <v>75.372200000000007</v>
      </c>
      <c r="AR2994">
        <v>4.9628699999999997</v>
      </c>
      <c r="AS2994">
        <v>4.9628699999999997</v>
      </c>
      <c r="AT2994">
        <v>81.505799999999994</v>
      </c>
      <c r="AU2994">
        <v>6.2504900000000001</v>
      </c>
      <c r="AV2994">
        <v>6.2504900000000001</v>
      </c>
    </row>
    <row r="2996" spans="1:48" x14ac:dyDescent="0.3">
      <c r="A2996" t="s">
        <v>1328</v>
      </c>
      <c r="B2996" t="s">
        <v>1329</v>
      </c>
    </row>
    <row r="2997" spans="1:48" x14ac:dyDescent="0.3">
      <c r="A2997" t="s">
        <v>1255</v>
      </c>
      <c r="B2997" t="s">
        <v>502</v>
      </c>
      <c r="C2997" t="s">
        <v>481</v>
      </c>
      <c r="D2997">
        <v>0</v>
      </c>
      <c r="E2997">
        <v>1</v>
      </c>
      <c r="F2997">
        <v>2</v>
      </c>
      <c r="G2997">
        <v>3</v>
      </c>
      <c r="H2997">
        <v>4</v>
      </c>
      <c r="I2997">
        <v>5</v>
      </c>
      <c r="J2997">
        <v>6</v>
      </c>
      <c r="K2997">
        <v>7</v>
      </c>
      <c r="L2997">
        <v>8</v>
      </c>
      <c r="M2997">
        <v>9</v>
      </c>
      <c r="N2997">
        <v>10</v>
      </c>
      <c r="O2997">
        <v>11</v>
      </c>
      <c r="P2997">
        <v>12</v>
      </c>
      <c r="Q2997">
        <v>13</v>
      </c>
      <c r="R2997">
        <v>14</v>
      </c>
      <c r="S2997">
        <v>15</v>
      </c>
      <c r="T2997">
        <v>16</v>
      </c>
      <c r="U2997">
        <v>17</v>
      </c>
      <c r="V2997">
        <v>18</v>
      </c>
      <c r="W2997">
        <v>19</v>
      </c>
      <c r="X2997">
        <v>20</v>
      </c>
      <c r="Y2997">
        <v>21</v>
      </c>
      <c r="Z2997">
        <v>22</v>
      </c>
      <c r="AA2997">
        <v>23</v>
      </c>
      <c r="AB2997">
        <v>24</v>
      </c>
      <c r="AC2997">
        <v>25</v>
      </c>
      <c r="AD2997">
        <v>26</v>
      </c>
      <c r="AE2997">
        <v>27</v>
      </c>
      <c r="AF2997">
        <v>28</v>
      </c>
      <c r="AG2997">
        <v>29</v>
      </c>
      <c r="AH2997">
        <v>30</v>
      </c>
    </row>
    <row r="2998" spans="1:48" x14ac:dyDescent="0.3">
      <c r="A2998">
        <v>1</v>
      </c>
      <c r="B2998">
        <v>1982</v>
      </c>
      <c r="C2998">
        <v>1</v>
      </c>
      <c r="D2998">
        <v>2.8245700000000002E-3</v>
      </c>
      <c r="E2998">
        <v>2.3732699999999999E-2</v>
      </c>
      <c r="F2998">
        <v>9.6195799999999998E-2</v>
      </c>
      <c r="G2998">
        <v>0.20929500000000001</v>
      </c>
      <c r="H2998">
        <v>0.36865500000000001</v>
      </c>
      <c r="I2998">
        <v>0.56980399999999998</v>
      </c>
      <c r="J2998">
        <v>0.80622799999999994</v>
      </c>
      <c r="K2998">
        <v>1.07064</v>
      </c>
      <c r="L2998">
        <v>1.3557699999999999</v>
      </c>
      <c r="M2998">
        <v>1.65483</v>
      </c>
      <c r="N2998">
        <v>1.9617500000000001</v>
      </c>
      <c r="O2998">
        <v>2.2713199999999998</v>
      </c>
      <c r="P2998">
        <v>2.57917</v>
      </c>
      <c r="Q2998">
        <v>2.8817499999999998</v>
      </c>
      <c r="R2998">
        <v>3.1762600000000001</v>
      </c>
      <c r="S2998">
        <v>3.4605800000000002</v>
      </c>
      <c r="T2998">
        <v>3.7331300000000001</v>
      </c>
      <c r="U2998">
        <v>3.9928599999999999</v>
      </c>
      <c r="V2998">
        <v>4.2390999999999996</v>
      </c>
      <c r="W2998">
        <v>4.4715100000000003</v>
      </c>
      <c r="X2998">
        <v>4.69001</v>
      </c>
      <c r="Y2998">
        <v>4.8947099999999999</v>
      </c>
      <c r="Z2998">
        <v>5.0858299999999996</v>
      </c>
      <c r="AA2998">
        <v>5.2636700000000003</v>
      </c>
      <c r="AB2998">
        <v>5.4286000000000003</v>
      </c>
      <c r="AC2998">
        <v>5.5810199999999996</v>
      </c>
      <c r="AD2998">
        <v>5.7213900000000004</v>
      </c>
      <c r="AE2998">
        <v>5.8502099999999997</v>
      </c>
      <c r="AF2998">
        <v>5.9680099999999996</v>
      </c>
      <c r="AG2998">
        <v>6.07212</v>
      </c>
      <c r="AH2998">
        <v>6.3067599999999997</v>
      </c>
    </row>
    <row r="2999" spans="1:48" x14ac:dyDescent="0.3">
      <c r="A2999">
        <v>1</v>
      </c>
      <c r="B2999">
        <v>1985</v>
      </c>
      <c r="C2999">
        <v>1</v>
      </c>
      <c r="D2999">
        <v>2.8245700000000002E-3</v>
      </c>
      <c r="E2999">
        <v>2.3732699999999999E-2</v>
      </c>
      <c r="F2999">
        <v>9.6195799999999998E-2</v>
      </c>
      <c r="G2999">
        <v>0.20929500000000001</v>
      </c>
      <c r="H2999">
        <v>0.36865500000000001</v>
      </c>
      <c r="I2999">
        <v>0.56980399999999998</v>
      </c>
      <c r="J2999">
        <v>0.80622799999999994</v>
      </c>
      <c r="K2999">
        <v>1.07064</v>
      </c>
      <c r="L2999">
        <v>1.3557699999999999</v>
      </c>
      <c r="M2999">
        <v>1.65483</v>
      </c>
      <c r="N2999">
        <v>1.9617500000000001</v>
      </c>
      <c r="O2999">
        <v>2.2713199999999998</v>
      </c>
      <c r="P2999">
        <v>2.57917</v>
      </c>
      <c r="Q2999">
        <v>2.8817499999999998</v>
      </c>
      <c r="R2999">
        <v>3.1762600000000001</v>
      </c>
      <c r="S2999">
        <v>3.4605800000000002</v>
      </c>
      <c r="T2999">
        <v>3.7331300000000001</v>
      </c>
      <c r="U2999">
        <v>3.9928599999999999</v>
      </c>
      <c r="V2999">
        <v>4.2390999999999996</v>
      </c>
      <c r="W2999">
        <v>4.4715100000000003</v>
      </c>
      <c r="X2999">
        <v>4.69001</v>
      </c>
      <c r="Y2999">
        <v>4.8947099999999999</v>
      </c>
      <c r="Z2999">
        <v>5.0858299999999996</v>
      </c>
      <c r="AA2999">
        <v>5.2636700000000003</v>
      </c>
      <c r="AB2999">
        <v>5.4286000000000003</v>
      </c>
      <c r="AC2999">
        <v>5.5810199999999996</v>
      </c>
      <c r="AD2999">
        <v>5.7213900000000004</v>
      </c>
      <c r="AE2999">
        <v>5.8502099999999997</v>
      </c>
      <c r="AF2999">
        <v>5.9680099999999996</v>
      </c>
      <c r="AG2999">
        <v>6.07212</v>
      </c>
      <c r="AH2999">
        <v>6.3067599999999997</v>
      </c>
    </row>
    <row r="3001" spans="1:48" x14ac:dyDescent="0.3">
      <c r="A3001" t="s">
        <v>1330</v>
      </c>
    </row>
    <row r="3002" spans="1:48" x14ac:dyDescent="0.3">
      <c r="A3002" t="s">
        <v>1255</v>
      </c>
      <c r="B3002" t="s">
        <v>502</v>
      </c>
      <c r="C3002" t="s">
        <v>481</v>
      </c>
      <c r="D3002" t="s">
        <v>1257</v>
      </c>
      <c r="E3002">
        <v>0</v>
      </c>
      <c r="F3002">
        <v>1</v>
      </c>
      <c r="G3002">
        <v>2</v>
      </c>
      <c r="H3002">
        <v>3</v>
      </c>
      <c r="I3002">
        <v>4</v>
      </c>
      <c r="J3002">
        <v>5</v>
      </c>
      <c r="K3002">
        <v>6</v>
      </c>
      <c r="L3002">
        <v>7</v>
      </c>
      <c r="M3002">
        <v>8</v>
      </c>
      <c r="N3002">
        <v>9</v>
      </c>
      <c r="O3002">
        <v>10</v>
      </c>
      <c r="P3002">
        <v>11</v>
      </c>
      <c r="Q3002">
        <v>12</v>
      </c>
      <c r="R3002">
        <v>13</v>
      </c>
      <c r="S3002">
        <v>14</v>
      </c>
      <c r="T3002">
        <v>15</v>
      </c>
      <c r="U3002">
        <v>16</v>
      </c>
      <c r="V3002">
        <v>17</v>
      </c>
      <c r="W3002">
        <v>18</v>
      </c>
      <c r="X3002">
        <v>19</v>
      </c>
      <c r="Y3002">
        <v>20</v>
      </c>
      <c r="Z3002">
        <v>21</v>
      </c>
      <c r="AA3002">
        <v>22</v>
      </c>
      <c r="AB3002">
        <v>23</v>
      </c>
      <c r="AC3002">
        <v>24</v>
      </c>
      <c r="AD3002">
        <v>25</v>
      </c>
      <c r="AE3002">
        <v>26</v>
      </c>
      <c r="AF3002">
        <v>27</v>
      </c>
      <c r="AG3002">
        <v>28</v>
      </c>
      <c r="AH3002">
        <v>29</v>
      </c>
      <c r="AI3002">
        <v>30</v>
      </c>
    </row>
    <row r="3003" spans="1:48" x14ac:dyDescent="0.3">
      <c r="A3003">
        <v>1</v>
      </c>
      <c r="B3003">
        <v>1982</v>
      </c>
      <c r="C3003">
        <v>1</v>
      </c>
      <c r="D3003">
        <v>0</v>
      </c>
      <c r="E3003">
        <v>4</v>
      </c>
      <c r="F3003">
        <v>11.835000000000001</v>
      </c>
      <c r="G3003">
        <v>19.670000000000002</v>
      </c>
      <c r="H3003">
        <v>25.759799999999998</v>
      </c>
      <c r="I3003">
        <v>31.2866</v>
      </c>
      <c r="J3003">
        <v>36.302599999999998</v>
      </c>
      <c r="K3003">
        <v>40.854900000000001</v>
      </c>
      <c r="L3003">
        <v>44.986499999999999</v>
      </c>
      <c r="M3003">
        <v>48.7361</v>
      </c>
      <c r="N3003">
        <v>52.139099999999999</v>
      </c>
      <c r="O3003">
        <v>55.227600000000002</v>
      </c>
      <c r="P3003">
        <v>58.0306</v>
      </c>
      <c r="Q3003">
        <v>60.5745</v>
      </c>
      <c r="R3003">
        <v>62.883299999999998</v>
      </c>
      <c r="S3003">
        <v>64.9786</v>
      </c>
      <c r="T3003">
        <v>66.880300000000005</v>
      </c>
      <c r="U3003">
        <v>68.606099999999998</v>
      </c>
      <c r="V3003">
        <v>70.172499999999999</v>
      </c>
      <c r="W3003">
        <v>71.594099999999997</v>
      </c>
      <c r="X3003">
        <v>72.884200000000007</v>
      </c>
      <c r="Y3003">
        <v>74.055099999999996</v>
      </c>
      <c r="Z3003">
        <v>75.117800000000003</v>
      </c>
      <c r="AA3003">
        <v>76.082300000000004</v>
      </c>
      <c r="AB3003">
        <v>76.957599999999999</v>
      </c>
      <c r="AC3003">
        <v>77.751900000000006</v>
      </c>
      <c r="AD3003">
        <v>78.472899999999996</v>
      </c>
      <c r="AE3003">
        <v>79.127200000000002</v>
      </c>
      <c r="AF3003">
        <v>79.721100000000007</v>
      </c>
      <c r="AG3003">
        <v>80.260000000000005</v>
      </c>
      <c r="AH3003">
        <v>80.749099999999999</v>
      </c>
      <c r="AI3003">
        <v>81.840100000000007</v>
      </c>
    </row>
    <row r="3004" spans="1:48" x14ac:dyDescent="0.3">
      <c r="A3004">
        <v>1</v>
      </c>
      <c r="B3004">
        <v>1982</v>
      </c>
      <c r="C3004">
        <v>1</v>
      </c>
      <c r="D3004">
        <v>1</v>
      </c>
      <c r="E3004">
        <v>7.9175000000000004</v>
      </c>
      <c r="F3004">
        <v>15.7525</v>
      </c>
      <c r="G3004">
        <v>22.788699999999999</v>
      </c>
      <c r="H3004">
        <v>28.590199999999999</v>
      </c>
      <c r="I3004">
        <v>33.855400000000003</v>
      </c>
      <c r="J3004">
        <v>38.633899999999997</v>
      </c>
      <c r="K3004">
        <v>42.970799999999997</v>
      </c>
      <c r="L3004">
        <v>46.906700000000001</v>
      </c>
      <c r="M3004">
        <v>50.478900000000003</v>
      </c>
      <c r="N3004">
        <v>53.720799999999997</v>
      </c>
      <c r="O3004">
        <v>56.6631</v>
      </c>
      <c r="P3004">
        <v>59.333399999999997</v>
      </c>
      <c r="Q3004">
        <v>61.756900000000002</v>
      </c>
      <c r="R3004">
        <v>63.956299999999999</v>
      </c>
      <c r="S3004">
        <v>65.952500000000001</v>
      </c>
      <c r="T3004">
        <v>67.764099999999999</v>
      </c>
      <c r="U3004">
        <v>69.408299999999997</v>
      </c>
      <c r="V3004">
        <v>70.900499999999994</v>
      </c>
      <c r="W3004">
        <v>72.254800000000003</v>
      </c>
      <c r="X3004">
        <v>73.483900000000006</v>
      </c>
      <c r="Y3004">
        <v>74.599400000000003</v>
      </c>
      <c r="Z3004">
        <v>75.611699999999999</v>
      </c>
      <c r="AA3004">
        <v>76.530500000000004</v>
      </c>
      <c r="AB3004">
        <v>77.364400000000003</v>
      </c>
      <c r="AC3004">
        <v>78.121200000000002</v>
      </c>
      <c r="AD3004">
        <v>78.808000000000007</v>
      </c>
      <c r="AE3004">
        <v>79.431299999999993</v>
      </c>
      <c r="AF3004">
        <v>79.997100000000003</v>
      </c>
      <c r="AG3004">
        <v>80.510499999999993</v>
      </c>
      <c r="AH3004">
        <v>80.976500000000001</v>
      </c>
      <c r="AI3004">
        <v>82.015799999999999</v>
      </c>
    </row>
    <row r="3005" spans="1:48" x14ac:dyDescent="0.3">
      <c r="A3005">
        <v>1</v>
      </c>
      <c r="B3005">
        <v>1985</v>
      </c>
      <c r="C3005">
        <v>1</v>
      </c>
      <c r="D3005">
        <v>0</v>
      </c>
      <c r="E3005">
        <v>4</v>
      </c>
      <c r="F3005">
        <v>11.835000000000001</v>
      </c>
      <c r="G3005">
        <v>19.670000000000002</v>
      </c>
      <c r="H3005">
        <v>25.759799999999998</v>
      </c>
      <c r="I3005">
        <v>31.2866</v>
      </c>
      <c r="J3005">
        <v>36.302599999999998</v>
      </c>
      <c r="K3005">
        <v>40.854900000000001</v>
      </c>
      <c r="L3005">
        <v>44.986499999999999</v>
      </c>
      <c r="M3005">
        <v>48.7361</v>
      </c>
      <c r="N3005">
        <v>52.139099999999999</v>
      </c>
      <c r="O3005">
        <v>55.227600000000002</v>
      </c>
      <c r="P3005">
        <v>58.0306</v>
      </c>
      <c r="Q3005">
        <v>60.5745</v>
      </c>
      <c r="R3005">
        <v>62.883299999999998</v>
      </c>
      <c r="S3005">
        <v>64.9786</v>
      </c>
      <c r="T3005">
        <v>66.880300000000005</v>
      </c>
      <c r="U3005">
        <v>68.606099999999998</v>
      </c>
      <c r="V3005">
        <v>70.172499999999999</v>
      </c>
      <c r="W3005">
        <v>71.594099999999997</v>
      </c>
      <c r="X3005">
        <v>72.884200000000007</v>
      </c>
      <c r="Y3005">
        <v>74.055099999999996</v>
      </c>
      <c r="Z3005">
        <v>75.117800000000003</v>
      </c>
      <c r="AA3005">
        <v>76.082300000000004</v>
      </c>
      <c r="AB3005">
        <v>76.957599999999999</v>
      </c>
      <c r="AC3005">
        <v>77.751900000000006</v>
      </c>
      <c r="AD3005">
        <v>78.472899999999996</v>
      </c>
      <c r="AE3005">
        <v>79.127200000000002</v>
      </c>
      <c r="AF3005">
        <v>79.721100000000007</v>
      </c>
      <c r="AG3005">
        <v>80.260000000000005</v>
      </c>
      <c r="AH3005">
        <v>80.749099999999999</v>
      </c>
      <c r="AI3005">
        <v>81.840100000000007</v>
      </c>
    </row>
    <row r="3006" spans="1:48" x14ac:dyDescent="0.3">
      <c r="A3006">
        <v>1</v>
      </c>
      <c r="B3006">
        <v>1985</v>
      </c>
      <c r="C3006">
        <v>1</v>
      </c>
      <c r="D3006">
        <v>1</v>
      </c>
      <c r="E3006">
        <v>7.9175000000000004</v>
      </c>
      <c r="F3006">
        <v>15.7525</v>
      </c>
      <c r="G3006">
        <v>22.788699999999999</v>
      </c>
      <c r="H3006">
        <v>28.590199999999999</v>
      </c>
      <c r="I3006">
        <v>33.855400000000003</v>
      </c>
      <c r="J3006">
        <v>38.633899999999997</v>
      </c>
      <c r="K3006">
        <v>42.970799999999997</v>
      </c>
      <c r="L3006">
        <v>46.906700000000001</v>
      </c>
      <c r="M3006">
        <v>50.478900000000003</v>
      </c>
      <c r="N3006">
        <v>53.720799999999997</v>
      </c>
      <c r="O3006">
        <v>56.6631</v>
      </c>
      <c r="P3006">
        <v>59.333399999999997</v>
      </c>
      <c r="Q3006">
        <v>61.756900000000002</v>
      </c>
      <c r="R3006">
        <v>63.956299999999999</v>
      </c>
      <c r="S3006">
        <v>65.952500000000001</v>
      </c>
      <c r="T3006">
        <v>67.764099999999999</v>
      </c>
      <c r="U3006">
        <v>69.408299999999997</v>
      </c>
      <c r="V3006">
        <v>70.900499999999994</v>
      </c>
      <c r="W3006">
        <v>72.254800000000003</v>
      </c>
      <c r="X3006">
        <v>73.483900000000006</v>
      </c>
      <c r="Y3006">
        <v>74.599400000000003</v>
      </c>
      <c r="Z3006">
        <v>75.611699999999999</v>
      </c>
      <c r="AA3006">
        <v>76.530500000000004</v>
      </c>
      <c r="AB3006">
        <v>77.364400000000003</v>
      </c>
      <c r="AC3006">
        <v>78.121200000000002</v>
      </c>
      <c r="AD3006">
        <v>78.808000000000007</v>
      </c>
      <c r="AE3006">
        <v>79.431299999999993</v>
      </c>
      <c r="AF3006">
        <v>79.997100000000003</v>
      </c>
      <c r="AG3006">
        <v>80.510499999999993</v>
      </c>
      <c r="AH3006">
        <v>80.976500000000001</v>
      </c>
      <c r="AI3006">
        <v>82.015799999999999</v>
      </c>
    </row>
    <row r="3008" spans="1:48" x14ac:dyDescent="0.3">
      <c r="A3008" t="s">
        <v>1331</v>
      </c>
      <c r="B3008">
        <v>1</v>
      </c>
      <c r="C3008" t="s">
        <v>1332</v>
      </c>
    </row>
    <row r="3009" spans="1:35" x14ac:dyDescent="0.3">
      <c r="A3009" t="s">
        <v>480</v>
      </c>
      <c r="B3009" t="s">
        <v>502</v>
      </c>
      <c r="C3009" t="s">
        <v>481</v>
      </c>
      <c r="D3009" t="s">
        <v>1333</v>
      </c>
      <c r="E3009">
        <v>0</v>
      </c>
      <c r="F3009">
        <v>1</v>
      </c>
      <c r="G3009">
        <v>2</v>
      </c>
      <c r="H3009">
        <v>3</v>
      </c>
      <c r="I3009">
        <v>4</v>
      </c>
      <c r="J3009">
        <v>5</v>
      </c>
      <c r="K3009">
        <v>6</v>
      </c>
      <c r="L3009">
        <v>7</v>
      </c>
      <c r="M3009">
        <v>8</v>
      </c>
      <c r="N3009">
        <v>9</v>
      </c>
      <c r="O3009">
        <v>10</v>
      </c>
      <c r="P3009">
        <v>11</v>
      </c>
      <c r="Q3009">
        <v>12</v>
      </c>
      <c r="R3009">
        <v>13</v>
      </c>
      <c r="S3009">
        <v>14</v>
      </c>
      <c r="T3009">
        <v>15</v>
      </c>
      <c r="U3009">
        <v>16</v>
      </c>
      <c r="V3009">
        <v>17</v>
      </c>
      <c r="W3009">
        <v>18</v>
      </c>
      <c r="X3009">
        <v>19</v>
      </c>
      <c r="Y3009">
        <v>20</v>
      </c>
      <c r="Z3009">
        <v>21</v>
      </c>
      <c r="AA3009">
        <v>22</v>
      </c>
      <c r="AB3009">
        <v>23</v>
      </c>
      <c r="AC3009">
        <v>24</v>
      </c>
      <c r="AD3009">
        <v>25</v>
      </c>
      <c r="AE3009">
        <v>26</v>
      </c>
      <c r="AF3009">
        <v>27</v>
      </c>
      <c r="AG3009">
        <v>28</v>
      </c>
      <c r="AH3009">
        <v>29</v>
      </c>
      <c r="AI3009">
        <v>30</v>
      </c>
    </row>
    <row r="3010" spans="1:35" x14ac:dyDescent="0.3">
      <c r="A3010">
        <v>1</v>
      </c>
      <c r="B3010">
        <v>1985</v>
      </c>
      <c r="C3010">
        <v>1</v>
      </c>
      <c r="D3010">
        <v>0</v>
      </c>
      <c r="E3010">
        <v>4</v>
      </c>
      <c r="F3010">
        <v>11.835000000000001</v>
      </c>
      <c r="G3010">
        <v>19.670000000000002</v>
      </c>
      <c r="H3010">
        <v>25.759799999999998</v>
      </c>
      <c r="I3010">
        <v>31.2866</v>
      </c>
      <c r="J3010">
        <v>36.302599999999998</v>
      </c>
      <c r="K3010">
        <v>40.854900000000001</v>
      </c>
      <c r="L3010">
        <v>44.986499999999999</v>
      </c>
      <c r="M3010">
        <v>48.7361</v>
      </c>
      <c r="N3010">
        <v>52.139099999999999</v>
      </c>
      <c r="O3010">
        <v>55.227600000000002</v>
      </c>
      <c r="P3010">
        <v>58.0306</v>
      </c>
      <c r="Q3010">
        <v>60.5745</v>
      </c>
      <c r="R3010">
        <v>62.883299999999998</v>
      </c>
      <c r="S3010">
        <v>64.9786</v>
      </c>
      <c r="T3010">
        <v>66.880300000000005</v>
      </c>
      <c r="U3010">
        <v>68.606099999999998</v>
      </c>
      <c r="V3010">
        <v>70.172499999999999</v>
      </c>
      <c r="W3010">
        <v>71.594099999999997</v>
      </c>
      <c r="X3010">
        <v>72.884200000000007</v>
      </c>
      <c r="Y3010">
        <v>74.055099999999996</v>
      </c>
      <c r="Z3010">
        <v>75.117800000000003</v>
      </c>
      <c r="AA3010">
        <v>76.082300000000004</v>
      </c>
      <c r="AB3010">
        <v>76.957599999999999</v>
      </c>
      <c r="AC3010">
        <v>77.751900000000006</v>
      </c>
      <c r="AD3010">
        <v>78.472899999999996</v>
      </c>
      <c r="AE3010">
        <v>79.127200000000002</v>
      </c>
      <c r="AF3010">
        <v>79.721100000000007</v>
      </c>
      <c r="AG3010">
        <v>80.260000000000005</v>
      </c>
      <c r="AH3010">
        <v>80.749099999999999</v>
      </c>
      <c r="AI3010">
        <v>81.840100000000007</v>
      </c>
    </row>
    <row r="3012" spans="1:35" x14ac:dyDescent="0.3">
      <c r="A3012" t="s">
        <v>1334</v>
      </c>
      <c r="B3012" t="s">
        <v>1335</v>
      </c>
    </row>
    <row r="3013" spans="1:35" x14ac:dyDescent="0.3">
      <c r="B3013" t="s">
        <v>1336</v>
      </c>
      <c r="C3013">
        <v>1</v>
      </c>
    </row>
    <row r="3014" spans="1:35" x14ac:dyDescent="0.3">
      <c r="B3014" t="s">
        <v>1337</v>
      </c>
      <c r="C3014">
        <v>1</v>
      </c>
    </row>
    <row r="3015" spans="1:35" x14ac:dyDescent="0.3">
      <c r="B3015" t="s">
        <v>1338</v>
      </c>
      <c r="C3015" s="2">
        <v>9.9999999999999995E-7</v>
      </c>
    </row>
    <row r="3017" spans="1:35" x14ac:dyDescent="0.3">
      <c r="B3017" t="s">
        <v>1339</v>
      </c>
      <c r="C3017">
        <v>1</v>
      </c>
      <c r="D3017" t="s">
        <v>1519</v>
      </c>
      <c r="E3017">
        <v>1</v>
      </c>
      <c r="F3017" t="s">
        <v>1340</v>
      </c>
      <c r="G3017">
        <v>1</v>
      </c>
    </row>
    <row r="3018" spans="1:35" x14ac:dyDescent="0.3">
      <c r="A3018" t="s">
        <v>1341</v>
      </c>
      <c r="B3018">
        <v>0</v>
      </c>
      <c r="C3018">
        <v>1</v>
      </c>
      <c r="D3018">
        <v>2</v>
      </c>
      <c r="E3018">
        <v>3</v>
      </c>
      <c r="F3018">
        <v>4</v>
      </c>
      <c r="G3018">
        <v>5</v>
      </c>
      <c r="H3018">
        <v>6</v>
      </c>
      <c r="I3018">
        <v>7</v>
      </c>
      <c r="J3018">
        <v>8</v>
      </c>
      <c r="K3018">
        <v>9</v>
      </c>
      <c r="L3018">
        <v>10</v>
      </c>
      <c r="M3018">
        <v>11</v>
      </c>
      <c r="N3018">
        <v>12</v>
      </c>
      <c r="O3018">
        <v>13</v>
      </c>
      <c r="P3018">
        <v>14</v>
      </c>
      <c r="Q3018">
        <v>15</v>
      </c>
      <c r="R3018">
        <v>16</v>
      </c>
      <c r="S3018">
        <v>17</v>
      </c>
      <c r="T3018">
        <v>18</v>
      </c>
      <c r="U3018">
        <v>19</v>
      </c>
      <c r="V3018">
        <v>20</v>
      </c>
      <c r="W3018">
        <v>21</v>
      </c>
      <c r="X3018">
        <v>22</v>
      </c>
      <c r="Y3018">
        <v>23</v>
      </c>
      <c r="Z3018">
        <v>24</v>
      </c>
      <c r="AA3018">
        <v>25</v>
      </c>
      <c r="AB3018">
        <v>26</v>
      </c>
      <c r="AC3018">
        <v>27</v>
      </c>
      <c r="AD3018">
        <v>28</v>
      </c>
      <c r="AE3018">
        <v>29</v>
      </c>
      <c r="AF3018">
        <v>30</v>
      </c>
    </row>
    <row r="3019" spans="1:35" x14ac:dyDescent="0.3">
      <c r="A3019">
        <v>94</v>
      </c>
      <c r="B3019">
        <v>0</v>
      </c>
      <c r="C3019">
        <v>0</v>
      </c>
      <c r="D3019">
        <v>0</v>
      </c>
      <c r="E3019">
        <v>0</v>
      </c>
      <c r="F3019">
        <v>0</v>
      </c>
      <c r="G3019">
        <v>0</v>
      </c>
      <c r="H3019">
        <v>0</v>
      </c>
      <c r="I3019">
        <v>0</v>
      </c>
      <c r="J3019">
        <v>0</v>
      </c>
      <c r="K3019">
        <v>0</v>
      </c>
      <c r="L3019">
        <v>0</v>
      </c>
      <c r="M3019" s="2">
        <v>1.11022E-16</v>
      </c>
      <c r="N3019" s="2">
        <v>1.1946E-13</v>
      </c>
      <c r="O3019" s="2">
        <v>2.1878799999999998E-11</v>
      </c>
      <c r="P3019" s="2">
        <v>1.35828E-9</v>
      </c>
      <c r="Q3019" s="2">
        <v>3.6472600000000003E-8</v>
      </c>
      <c r="R3019" s="2">
        <v>5.0984599999999997E-7</v>
      </c>
      <c r="S3019" s="2">
        <v>4.2753100000000002E-6</v>
      </c>
      <c r="T3019" s="2">
        <v>2.3981E-5</v>
      </c>
      <c r="U3019" s="2">
        <v>9.7874400000000006E-5</v>
      </c>
      <c r="V3019">
        <v>3.1025300000000003E-4</v>
      </c>
      <c r="W3019">
        <v>8.0369399999999998E-4</v>
      </c>
      <c r="X3019">
        <v>1.7704299999999999E-3</v>
      </c>
      <c r="Y3019">
        <v>3.4219300000000001E-3</v>
      </c>
      <c r="Z3019">
        <v>5.9484400000000002E-3</v>
      </c>
      <c r="AA3019">
        <v>9.4839499999999997E-3</v>
      </c>
      <c r="AB3019">
        <v>1.4087000000000001E-2</v>
      </c>
      <c r="AC3019">
        <v>1.97389E-2</v>
      </c>
      <c r="AD3019">
        <v>2.6355699999999999E-2</v>
      </c>
      <c r="AE3019">
        <v>3.0859299999999999E-2</v>
      </c>
      <c r="AF3019">
        <v>4.3219199999999999E-2</v>
      </c>
    </row>
    <row r="3020" spans="1:35" x14ac:dyDescent="0.3">
      <c r="A3020">
        <v>92</v>
      </c>
      <c r="B3020">
        <v>0</v>
      </c>
      <c r="C3020">
        <v>0</v>
      </c>
      <c r="D3020">
        <v>0</v>
      </c>
      <c r="E3020">
        <v>0</v>
      </c>
      <c r="F3020">
        <v>0</v>
      </c>
      <c r="G3020">
        <v>0</v>
      </c>
      <c r="H3020">
        <v>0</v>
      </c>
      <c r="I3020">
        <v>0</v>
      </c>
      <c r="J3020">
        <v>0</v>
      </c>
      <c r="K3020">
        <v>0</v>
      </c>
      <c r="L3020">
        <v>0</v>
      </c>
      <c r="M3020" s="2">
        <v>6.1062299999999998E-15</v>
      </c>
      <c r="N3020" s="2">
        <v>2.7344799999999999E-12</v>
      </c>
      <c r="O3020" s="2">
        <v>3.2559600000000001E-10</v>
      </c>
      <c r="P3020" s="2">
        <v>1.39342E-8</v>
      </c>
      <c r="Q3020" s="2">
        <v>2.7047099999999999E-7</v>
      </c>
      <c r="R3020" s="2">
        <v>2.8417700000000001E-6</v>
      </c>
      <c r="S3020" s="2">
        <v>1.8499E-5</v>
      </c>
      <c r="T3020" s="2">
        <v>8.2761899999999998E-5</v>
      </c>
      <c r="U3020">
        <v>2.7564799999999997E-4</v>
      </c>
      <c r="V3020">
        <v>7.2713699999999999E-4</v>
      </c>
      <c r="W3020">
        <v>1.5941600000000001E-3</v>
      </c>
      <c r="X3020">
        <v>3.0160600000000001E-3</v>
      </c>
      <c r="Y3020">
        <v>5.0716299999999997E-3</v>
      </c>
      <c r="Z3020">
        <v>7.7578500000000002E-3</v>
      </c>
      <c r="AA3020">
        <v>1.0994800000000001E-2</v>
      </c>
      <c r="AB3020">
        <v>1.4648899999999999E-2</v>
      </c>
      <c r="AC3020">
        <v>1.8562200000000001E-2</v>
      </c>
      <c r="AD3020">
        <v>2.25776E-2</v>
      </c>
      <c r="AE3020">
        <v>2.5474E-2</v>
      </c>
      <c r="AF3020">
        <v>3.2781100000000001E-2</v>
      </c>
    </row>
    <row r="3021" spans="1:35" x14ac:dyDescent="0.3">
      <c r="A3021">
        <v>90</v>
      </c>
      <c r="B3021">
        <v>0</v>
      </c>
      <c r="C3021">
        <v>0</v>
      </c>
      <c r="D3021">
        <v>0</v>
      </c>
      <c r="E3021">
        <v>0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 s="2">
        <v>1.11022E-16</v>
      </c>
      <c r="M3021" s="2">
        <v>1.9106899999999999E-13</v>
      </c>
      <c r="N3021" s="2">
        <v>5.3605600000000003E-11</v>
      </c>
      <c r="O3021" s="2">
        <v>4.2840699999999997E-9</v>
      </c>
      <c r="P3021" s="2">
        <v>1.3094799999999999E-7</v>
      </c>
      <c r="Q3021" s="2">
        <v>1.9112200000000001E-6</v>
      </c>
      <c r="R3021" s="2">
        <v>1.5758200000000001E-5</v>
      </c>
      <c r="S3021" s="2">
        <v>8.3419900000000004E-5</v>
      </c>
      <c r="T3021">
        <v>3.1268799999999999E-4</v>
      </c>
      <c r="U3021">
        <v>8.9471099999999997E-4</v>
      </c>
      <c r="V3021">
        <v>2.0709499999999998E-3</v>
      </c>
      <c r="W3021">
        <v>4.0557500000000003E-3</v>
      </c>
      <c r="X3021">
        <v>6.9590199999999998E-3</v>
      </c>
      <c r="Y3021">
        <v>1.07504E-2</v>
      </c>
      <c r="Z3021">
        <v>1.52742E-2</v>
      </c>
      <c r="AA3021">
        <v>2.0296700000000001E-2</v>
      </c>
      <c r="AB3021">
        <v>2.5560099999999999E-2</v>
      </c>
      <c r="AC3021">
        <v>3.08253E-2</v>
      </c>
      <c r="AD3021">
        <v>3.5897100000000001E-2</v>
      </c>
      <c r="AE3021">
        <v>3.97273E-2</v>
      </c>
      <c r="AF3021">
        <v>4.8966700000000002E-2</v>
      </c>
    </row>
    <row r="3022" spans="1:35" x14ac:dyDescent="0.3">
      <c r="A3022">
        <v>88</v>
      </c>
      <c r="B3022">
        <v>0</v>
      </c>
      <c r="C3022">
        <v>0</v>
      </c>
      <c r="D3022">
        <v>0</v>
      </c>
      <c r="E3022">
        <v>0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v>0</v>
      </c>
      <c r="L3022" s="2">
        <v>5.8841800000000001E-15</v>
      </c>
      <c r="M3022" s="2">
        <v>4.9099600000000002E-12</v>
      </c>
      <c r="N3022" s="2">
        <v>8.6915099999999995E-10</v>
      </c>
      <c r="O3022" s="2">
        <v>4.7208799999999999E-8</v>
      </c>
      <c r="P3022" s="2">
        <v>1.0423500000000001E-6</v>
      </c>
      <c r="Q3022" s="2">
        <v>1.1556899999999999E-5</v>
      </c>
      <c r="R3022" s="2">
        <v>7.5474299999999997E-5</v>
      </c>
      <c r="S3022">
        <v>3.2767400000000002E-4</v>
      </c>
      <c r="T3022">
        <v>1.03706E-3</v>
      </c>
      <c r="U3022">
        <v>2.56749E-3</v>
      </c>
      <c r="V3022">
        <v>5.2487599999999999E-3</v>
      </c>
      <c r="W3022">
        <v>9.2376799999999998E-3</v>
      </c>
      <c r="X3022">
        <v>1.4455300000000001E-2</v>
      </c>
      <c r="Y3022">
        <v>2.0621199999999999E-2</v>
      </c>
      <c r="Z3022">
        <v>2.73446E-2</v>
      </c>
      <c r="AA3022">
        <v>3.4221300000000003E-2</v>
      </c>
      <c r="AB3022">
        <v>4.0903000000000002E-2</v>
      </c>
      <c r="AC3022">
        <v>4.7130499999999999E-2</v>
      </c>
      <c r="AD3022">
        <v>5.27392E-2</v>
      </c>
      <c r="AE3022">
        <v>5.7249599999999998E-2</v>
      </c>
      <c r="AF3022">
        <v>6.7587999999999995E-2</v>
      </c>
    </row>
    <row r="3023" spans="1:35" x14ac:dyDescent="0.3">
      <c r="A3023">
        <v>86</v>
      </c>
      <c r="B3023">
        <v>0</v>
      </c>
      <c r="C3023">
        <v>0</v>
      </c>
      <c r="D3023">
        <v>0</v>
      </c>
      <c r="E3023">
        <v>0</v>
      </c>
      <c r="F3023">
        <v>0</v>
      </c>
      <c r="G3023">
        <v>0</v>
      </c>
      <c r="H3023">
        <v>0</v>
      </c>
      <c r="I3023">
        <v>0</v>
      </c>
      <c r="J3023">
        <v>0</v>
      </c>
      <c r="K3023" s="2">
        <v>1.11022E-16</v>
      </c>
      <c r="L3023" s="2">
        <v>2.0905500000000001E-13</v>
      </c>
      <c r="M3023" s="2">
        <v>1.0289000000000001E-10</v>
      </c>
      <c r="N3023" s="2">
        <v>1.16563E-8</v>
      </c>
      <c r="O3023" s="2">
        <v>4.3572399999999999E-7</v>
      </c>
      <c r="P3023" s="2">
        <v>7.0283299999999997E-6</v>
      </c>
      <c r="Q3023" s="2">
        <v>5.9803999999999999E-5</v>
      </c>
      <c r="R3023">
        <v>3.12231E-4</v>
      </c>
      <c r="S3023">
        <v>1.12116E-3</v>
      </c>
      <c r="T3023">
        <v>3.0193500000000001E-3</v>
      </c>
      <c r="U3023">
        <v>6.5137199999999998E-3</v>
      </c>
      <c r="V3023">
        <v>1.1838E-2</v>
      </c>
      <c r="W3023">
        <v>1.8836700000000001E-2</v>
      </c>
      <c r="X3023">
        <v>2.70321E-2</v>
      </c>
      <c r="Y3023">
        <v>3.5794699999999999E-2</v>
      </c>
      <c r="Z3023">
        <v>4.4512400000000001E-2</v>
      </c>
      <c r="AA3023">
        <v>5.2698799999999997E-2</v>
      </c>
      <c r="AB3023">
        <v>6.0032200000000001E-2</v>
      </c>
      <c r="AC3023">
        <v>6.6346500000000003E-2</v>
      </c>
      <c r="AD3023">
        <v>7.1597800000000003E-2</v>
      </c>
      <c r="AE3023">
        <v>7.6233999999999996E-2</v>
      </c>
      <c r="AF3023">
        <v>8.6205100000000007E-2</v>
      </c>
    </row>
    <row r="3024" spans="1:35" x14ac:dyDescent="0.3">
      <c r="A3024">
        <v>84</v>
      </c>
      <c r="B3024">
        <v>0</v>
      </c>
      <c r="C3024">
        <v>0</v>
      </c>
      <c r="D3024">
        <v>0</v>
      </c>
      <c r="E3024">
        <v>0</v>
      </c>
      <c r="F3024">
        <v>0</v>
      </c>
      <c r="G3024">
        <v>0</v>
      </c>
      <c r="H3024">
        <v>0</v>
      </c>
      <c r="I3024">
        <v>0</v>
      </c>
      <c r="J3024">
        <v>0</v>
      </c>
      <c r="K3024" s="2">
        <v>3.2196500000000002E-15</v>
      </c>
      <c r="L3024" s="2">
        <v>6.0084200000000004E-12</v>
      </c>
      <c r="M3024" s="2">
        <v>1.7589E-9</v>
      </c>
      <c r="N3024" s="2">
        <v>1.2931399999999999E-7</v>
      </c>
      <c r="O3024" s="2">
        <v>3.3685999999999998E-6</v>
      </c>
      <c r="P3024" s="2">
        <v>4.0145100000000003E-5</v>
      </c>
      <c r="Q3024">
        <v>2.64842E-4</v>
      </c>
      <c r="R3024">
        <v>1.1156899999999999E-3</v>
      </c>
      <c r="S3024">
        <v>3.3415900000000002E-3</v>
      </c>
      <c r="T3024">
        <v>7.7167299999999998E-3</v>
      </c>
      <c r="U3024">
        <v>1.4609799999999999E-2</v>
      </c>
      <c r="V3024">
        <v>2.3759099999999998E-2</v>
      </c>
      <c r="W3024">
        <v>3.43872E-2</v>
      </c>
      <c r="X3024">
        <v>4.55097E-2</v>
      </c>
      <c r="Y3024">
        <v>5.6226400000000003E-2</v>
      </c>
      <c r="Z3024">
        <v>6.5885600000000002E-2</v>
      </c>
      <c r="AA3024">
        <v>7.4120900000000003E-2</v>
      </c>
      <c r="AB3024">
        <v>8.0807799999999999E-2</v>
      </c>
      <c r="AC3024">
        <v>8.5991600000000001E-2</v>
      </c>
      <c r="AD3024">
        <v>8.9817400000000006E-2</v>
      </c>
      <c r="AE3024">
        <v>9.3803499999999998E-2</v>
      </c>
      <c r="AF3024">
        <v>0.10159899999999999</v>
      </c>
    </row>
    <row r="3025" spans="1:32" x14ac:dyDescent="0.3">
      <c r="A3025">
        <v>82</v>
      </c>
      <c r="B3025">
        <v>0</v>
      </c>
      <c r="C3025">
        <v>0</v>
      </c>
      <c r="D3025">
        <v>0</v>
      </c>
      <c r="E3025">
        <v>0</v>
      </c>
      <c r="F3025">
        <v>0</v>
      </c>
      <c r="G3025">
        <v>0</v>
      </c>
      <c r="H3025">
        <v>0</v>
      </c>
      <c r="I3025">
        <v>0</v>
      </c>
      <c r="J3025">
        <v>0</v>
      </c>
      <c r="K3025" s="2">
        <v>1.3733499999999999E-13</v>
      </c>
      <c r="L3025" s="2">
        <v>1.3871999999999999E-10</v>
      </c>
      <c r="M3025" s="2">
        <v>2.4531700000000001E-8</v>
      </c>
      <c r="N3025" s="2">
        <v>1.1868400000000001E-6</v>
      </c>
      <c r="O3025" s="2">
        <v>2.1815500000000001E-5</v>
      </c>
      <c r="P3025">
        <v>1.94255E-4</v>
      </c>
      <c r="Q3025">
        <v>1.00373E-3</v>
      </c>
      <c r="R3025">
        <v>3.44349E-3</v>
      </c>
      <c r="S3025">
        <v>8.6754399999999995E-3</v>
      </c>
      <c r="T3025">
        <v>1.73127E-2</v>
      </c>
      <c r="U3025">
        <v>2.89704E-2</v>
      </c>
      <c r="V3025">
        <v>4.2434100000000002E-2</v>
      </c>
      <c r="W3025">
        <v>5.6200899999999998E-2</v>
      </c>
      <c r="X3025">
        <v>6.89771E-2</v>
      </c>
      <c r="Y3025">
        <v>7.9924899999999993E-2</v>
      </c>
      <c r="Z3025">
        <v>8.8675400000000001E-2</v>
      </c>
      <c r="AA3025">
        <v>9.5218200000000003E-2</v>
      </c>
      <c r="AB3025">
        <v>9.9761699999999995E-2</v>
      </c>
      <c r="AC3025">
        <v>0.102616</v>
      </c>
      <c r="AD3025">
        <v>0.104115</v>
      </c>
      <c r="AE3025">
        <v>0.106655</v>
      </c>
      <c r="AF3025">
        <v>0.110647</v>
      </c>
    </row>
    <row r="3026" spans="1:32" x14ac:dyDescent="0.3">
      <c r="A3026">
        <v>80</v>
      </c>
      <c r="B3026">
        <v>0</v>
      </c>
      <c r="C3026">
        <v>0</v>
      </c>
      <c r="D3026">
        <v>0</v>
      </c>
      <c r="E3026">
        <v>0</v>
      </c>
      <c r="F3026">
        <v>0</v>
      </c>
      <c r="G3026">
        <v>0</v>
      </c>
      <c r="H3026">
        <v>0</v>
      </c>
      <c r="I3026">
        <v>0</v>
      </c>
      <c r="J3026" s="2">
        <v>8.8817800000000003E-16</v>
      </c>
      <c r="K3026" s="2">
        <v>4.6052099999999999E-12</v>
      </c>
      <c r="L3026" s="2">
        <v>2.5729899999999998E-9</v>
      </c>
      <c r="M3026" s="2">
        <v>2.7918100000000002E-7</v>
      </c>
      <c r="N3026" s="2">
        <v>9.0122600000000007E-6</v>
      </c>
      <c r="O3026">
        <v>1.18354E-4</v>
      </c>
      <c r="P3026">
        <v>7.9630599999999999E-4</v>
      </c>
      <c r="Q3026">
        <v>3.2556E-3</v>
      </c>
      <c r="R3026">
        <v>9.1801000000000001E-3</v>
      </c>
      <c r="S3026">
        <v>1.9619500000000002E-2</v>
      </c>
      <c r="T3026">
        <v>3.4096599999999998E-2</v>
      </c>
      <c r="U3026">
        <v>5.0788199999999999E-2</v>
      </c>
      <c r="V3026">
        <v>6.7443400000000001E-2</v>
      </c>
      <c r="W3026">
        <v>8.2233399999999998E-2</v>
      </c>
      <c r="X3026">
        <v>9.4120899999999993E-2</v>
      </c>
      <c r="Y3026">
        <v>0.102813</v>
      </c>
      <c r="Z3026">
        <v>0.10852199999999999</v>
      </c>
      <c r="AA3026">
        <v>0.111721</v>
      </c>
      <c r="AB3026">
        <v>0.112957</v>
      </c>
      <c r="AC3026">
        <v>0.112745</v>
      </c>
      <c r="AD3026">
        <v>0.111522</v>
      </c>
      <c r="AE3026">
        <v>0.112057</v>
      </c>
      <c r="AF3026">
        <v>0.111348</v>
      </c>
    </row>
    <row r="3027" spans="1:32" x14ac:dyDescent="0.3">
      <c r="A3027">
        <v>78</v>
      </c>
      <c r="B3027">
        <v>0</v>
      </c>
      <c r="C3027">
        <v>0</v>
      </c>
      <c r="D3027">
        <v>0</v>
      </c>
      <c r="E3027">
        <v>0</v>
      </c>
      <c r="F3027">
        <v>0</v>
      </c>
      <c r="G3027">
        <v>0</v>
      </c>
      <c r="H3027">
        <v>0</v>
      </c>
      <c r="I3027">
        <v>0</v>
      </c>
      <c r="J3027" s="2">
        <v>4.7628600000000001E-14</v>
      </c>
      <c r="K3027" s="2">
        <v>1.2189999999999999E-10</v>
      </c>
      <c r="L3027" s="2">
        <v>3.83458E-8</v>
      </c>
      <c r="M3027" s="2">
        <v>2.59274E-6</v>
      </c>
      <c r="N3027" s="2">
        <v>5.6624099999999999E-5</v>
      </c>
      <c r="O3027">
        <v>5.3791600000000005E-4</v>
      </c>
      <c r="P3027">
        <v>2.76546E-3</v>
      </c>
      <c r="Q3027">
        <v>9.0370599999999995E-3</v>
      </c>
      <c r="R3027">
        <v>2.11393E-2</v>
      </c>
      <c r="S3027">
        <v>3.8649299999999998E-2</v>
      </c>
      <c r="T3027">
        <v>5.8948800000000003E-2</v>
      </c>
      <c r="U3027">
        <v>7.8718099999999999E-2</v>
      </c>
      <c r="V3027">
        <v>9.5390900000000001E-2</v>
      </c>
      <c r="W3027">
        <v>0.107724</v>
      </c>
      <c r="X3027">
        <v>0.115624</v>
      </c>
      <c r="Y3027">
        <v>0.119683</v>
      </c>
      <c r="Z3027">
        <v>0.120764</v>
      </c>
      <c r="AA3027">
        <v>0.119727</v>
      </c>
      <c r="AB3027">
        <v>0.117302</v>
      </c>
      <c r="AC3027">
        <v>0.114052</v>
      </c>
      <c r="AD3027">
        <v>0.11038199999999999</v>
      </c>
      <c r="AE3027">
        <v>0.10879</v>
      </c>
      <c r="AF3027">
        <v>0.103542</v>
      </c>
    </row>
    <row r="3028" spans="1:32" x14ac:dyDescent="0.3">
      <c r="A3028">
        <v>76</v>
      </c>
      <c r="B3028">
        <v>0</v>
      </c>
      <c r="C3028">
        <v>0</v>
      </c>
      <c r="D3028">
        <v>0</v>
      </c>
      <c r="E3028">
        <v>0</v>
      </c>
      <c r="F3028">
        <v>0</v>
      </c>
      <c r="G3028">
        <v>0</v>
      </c>
      <c r="H3028">
        <v>0</v>
      </c>
      <c r="I3028" s="2">
        <v>1.11022E-16</v>
      </c>
      <c r="J3028" s="2">
        <v>1.9647599999999998E-12</v>
      </c>
      <c r="K3028" s="2">
        <v>2.5482500000000002E-9</v>
      </c>
      <c r="L3028" s="2">
        <v>4.59241E-7</v>
      </c>
      <c r="M3028" s="2">
        <v>1.9651299999999999E-5</v>
      </c>
      <c r="N3028">
        <v>2.9438899999999999E-4</v>
      </c>
      <c r="O3028">
        <v>2.0482199999999999E-3</v>
      </c>
      <c r="P3028">
        <v>8.1364999999999996E-3</v>
      </c>
      <c r="Q3028">
        <v>2.1468899999999999E-2</v>
      </c>
      <c r="R3028">
        <v>4.2046899999999998E-2</v>
      </c>
      <c r="S3028">
        <v>6.6322800000000001E-2</v>
      </c>
      <c r="T3028">
        <v>8.9467199999999997E-2</v>
      </c>
      <c r="U3028">
        <v>0.10786900000000001</v>
      </c>
      <c r="V3028">
        <v>0.12006600000000001</v>
      </c>
      <c r="W3028">
        <v>0.12634000000000001</v>
      </c>
      <c r="X3028">
        <v>0.12787599999999999</v>
      </c>
      <c r="Y3028">
        <v>0.126079</v>
      </c>
      <c r="Z3028">
        <v>0.122197</v>
      </c>
      <c r="AA3028">
        <v>0.117188</v>
      </c>
      <c r="AB3028">
        <v>0.111721</v>
      </c>
      <c r="AC3028">
        <v>0.106225</v>
      </c>
      <c r="AD3028">
        <v>0.100956</v>
      </c>
      <c r="AE3028">
        <v>9.7596100000000005E-2</v>
      </c>
      <c r="AF3028">
        <v>8.8970999999999995E-2</v>
      </c>
    </row>
    <row r="3029" spans="1:32" x14ac:dyDescent="0.3">
      <c r="A3029">
        <v>74</v>
      </c>
      <c r="B3029">
        <v>0</v>
      </c>
      <c r="C3029">
        <v>0</v>
      </c>
      <c r="D3029">
        <v>0</v>
      </c>
      <c r="E3029">
        <v>0</v>
      </c>
      <c r="F3029">
        <v>0</v>
      </c>
      <c r="G3029">
        <v>0</v>
      </c>
      <c r="H3029">
        <v>0</v>
      </c>
      <c r="I3029" s="2">
        <v>7.2164499999999999E-15</v>
      </c>
      <c r="J3029" s="2">
        <v>6.2835600000000006E-11</v>
      </c>
      <c r="K3029" s="2">
        <v>4.2076200000000003E-8</v>
      </c>
      <c r="L3029" s="2">
        <v>4.4204400000000003E-6</v>
      </c>
      <c r="M3029">
        <v>1.21569E-4</v>
      </c>
      <c r="N3029">
        <v>1.2665300000000001E-3</v>
      </c>
      <c r="O3029">
        <v>6.5340299999999997E-3</v>
      </c>
      <c r="P3029">
        <v>2.0281400000000002E-2</v>
      </c>
      <c r="Q3029">
        <v>4.3650300000000003E-2</v>
      </c>
      <c r="R3029">
        <v>7.2240799999999994E-2</v>
      </c>
      <c r="S3029">
        <v>9.9141800000000002E-2</v>
      </c>
      <c r="T3029">
        <v>0.119202</v>
      </c>
      <c r="U3029">
        <v>0.130685</v>
      </c>
      <c r="V3029">
        <v>0.13448599999999999</v>
      </c>
      <c r="W3029">
        <v>0.132657</v>
      </c>
      <c r="X3029">
        <v>0.12732499999999999</v>
      </c>
      <c r="Y3029">
        <v>0.12019199999999999</v>
      </c>
      <c r="Z3029">
        <v>0.112431</v>
      </c>
      <c r="AA3029">
        <v>0.104765</v>
      </c>
      <c r="AB3029">
        <v>9.7590399999999994E-2</v>
      </c>
      <c r="AC3029">
        <v>9.1091199999999997E-2</v>
      </c>
      <c r="AD3029">
        <v>8.5321999999999995E-2</v>
      </c>
      <c r="AE3029">
        <v>8.0903699999999995E-2</v>
      </c>
      <c r="AF3029">
        <v>7.0643300000000006E-2</v>
      </c>
    </row>
    <row r="3030" spans="1:32" x14ac:dyDescent="0.3">
      <c r="A3030">
        <v>72</v>
      </c>
      <c r="B3030">
        <v>0</v>
      </c>
      <c r="C3030">
        <v>0</v>
      </c>
      <c r="D3030">
        <v>0</v>
      </c>
      <c r="E3030">
        <v>0</v>
      </c>
      <c r="F3030">
        <v>0</v>
      </c>
      <c r="G3030">
        <v>0</v>
      </c>
      <c r="H3030">
        <v>0</v>
      </c>
      <c r="I3030" s="2">
        <v>3.94351E-13</v>
      </c>
      <c r="J3030" s="2">
        <v>1.5566600000000001E-9</v>
      </c>
      <c r="K3030" s="2">
        <v>5.4886299999999998E-7</v>
      </c>
      <c r="L3030" s="2">
        <v>3.4201600000000001E-5</v>
      </c>
      <c r="M3030">
        <v>6.1387799999999999E-4</v>
      </c>
      <c r="N3030">
        <v>4.5091899999999997E-3</v>
      </c>
      <c r="O3030">
        <v>1.7463599999999999E-2</v>
      </c>
      <c r="P3030">
        <v>4.2830899999999998E-2</v>
      </c>
      <c r="Q3030">
        <v>7.5956700000000002E-2</v>
      </c>
      <c r="R3030">
        <v>0.107213</v>
      </c>
      <c r="S3030">
        <v>0.12910099999999999</v>
      </c>
      <c r="T3030">
        <v>0.13942199999999999</v>
      </c>
      <c r="U3030">
        <v>0.13997999999999999</v>
      </c>
      <c r="V3030">
        <v>0.13405400000000001</v>
      </c>
      <c r="W3030">
        <v>0.124704</v>
      </c>
      <c r="X3030">
        <v>0.114135</v>
      </c>
      <c r="Y3030">
        <v>0.103688</v>
      </c>
      <c r="Z3030">
        <v>9.4061900000000004E-2</v>
      </c>
      <c r="AA3030">
        <v>8.5542900000000005E-2</v>
      </c>
      <c r="AB3030">
        <v>7.8184100000000006E-2</v>
      </c>
      <c r="AC3030">
        <v>7.1919399999999994E-2</v>
      </c>
      <c r="AD3030">
        <v>6.6631700000000002E-2</v>
      </c>
      <c r="AE3030">
        <v>6.1972399999999997E-2</v>
      </c>
      <c r="AF3030">
        <v>5.1830800000000003E-2</v>
      </c>
    </row>
    <row r="3031" spans="1:32" x14ac:dyDescent="0.3">
      <c r="A3031">
        <v>70</v>
      </c>
      <c r="B3031">
        <v>0</v>
      </c>
      <c r="C3031">
        <v>0</v>
      </c>
      <c r="D3031">
        <v>0</v>
      </c>
      <c r="E3031">
        <v>0</v>
      </c>
      <c r="F3031">
        <v>0</v>
      </c>
      <c r="G3031">
        <v>0</v>
      </c>
      <c r="H3031" s="2">
        <v>3.33067E-16</v>
      </c>
      <c r="I3031" s="2">
        <v>1.6321299999999999E-11</v>
      </c>
      <c r="J3031" s="2">
        <v>2.9880799999999997E-8</v>
      </c>
      <c r="K3031" s="2">
        <v>5.6571800000000001E-6</v>
      </c>
      <c r="L3031">
        <v>2.1273E-4</v>
      </c>
      <c r="M3031">
        <v>2.5304400000000001E-3</v>
      </c>
      <c r="N3031">
        <v>1.3285699999999999E-2</v>
      </c>
      <c r="O3031">
        <v>3.9106299999999997E-2</v>
      </c>
      <c r="P3031">
        <v>7.6634599999999997E-2</v>
      </c>
      <c r="Q3031">
        <v>0.113125</v>
      </c>
      <c r="R3031">
        <v>0.13744700000000001</v>
      </c>
      <c r="S3031">
        <v>0.14644699999999999</v>
      </c>
      <c r="T3031">
        <v>0.14315700000000001</v>
      </c>
      <c r="U3031">
        <v>0.13256200000000001</v>
      </c>
      <c r="V3031">
        <v>0.118913</v>
      </c>
      <c r="W3031">
        <v>0.104953</v>
      </c>
      <c r="X3031">
        <v>9.2109700000000003E-2</v>
      </c>
      <c r="Y3031">
        <v>8.0948000000000006E-2</v>
      </c>
      <c r="Z3031">
        <v>7.1555800000000003E-2</v>
      </c>
      <c r="AA3031">
        <v>6.3795599999999994E-2</v>
      </c>
      <c r="AB3031">
        <v>5.7447499999999999E-2</v>
      </c>
      <c r="AC3031">
        <v>5.2280300000000002E-2</v>
      </c>
      <c r="AD3031">
        <v>4.8083300000000002E-2</v>
      </c>
      <c r="AE3031">
        <v>4.3865399999999999E-2</v>
      </c>
      <c r="AF3031">
        <v>3.5139700000000003E-2</v>
      </c>
    </row>
    <row r="3032" spans="1:32" x14ac:dyDescent="0.3">
      <c r="A3032">
        <v>68</v>
      </c>
      <c r="B3032">
        <v>0</v>
      </c>
      <c r="C3032">
        <v>0</v>
      </c>
      <c r="D3032">
        <v>0</v>
      </c>
      <c r="E3032">
        <v>0</v>
      </c>
      <c r="F3032">
        <v>0</v>
      </c>
      <c r="G3032">
        <v>0</v>
      </c>
      <c r="H3032" s="2">
        <v>2.91989E-14</v>
      </c>
      <c r="I3032" s="2">
        <v>5.1198399999999996E-10</v>
      </c>
      <c r="J3032" s="2">
        <v>4.4452400000000002E-7</v>
      </c>
      <c r="K3032" s="2">
        <v>4.6079899999999999E-5</v>
      </c>
      <c r="L3032">
        <v>1.06379E-3</v>
      </c>
      <c r="M3032">
        <v>8.5150499999999997E-3</v>
      </c>
      <c r="N3032">
        <v>3.2395800000000002E-2</v>
      </c>
      <c r="O3032">
        <v>7.3372400000000004E-2</v>
      </c>
      <c r="P3032">
        <v>0.116176</v>
      </c>
      <c r="Q3032">
        <v>0.144202</v>
      </c>
      <c r="R3032">
        <v>0.15220900000000001</v>
      </c>
      <c r="S3032">
        <v>0.14471400000000001</v>
      </c>
      <c r="T3032">
        <v>0.12904099999999999</v>
      </c>
      <c r="U3032">
        <v>0.110989</v>
      </c>
      <c r="V3032">
        <v>9.3869599999999997E-2</v>
      </c>
      <c r="W3032">
        <v>7.9080700000000004E-2</v>
      </c>
      <c r="X3032">
        <v>6.6922499999999996E-2</v>
      </c>
      <c r="Y3032">
        <v>5.7188099999999999E-2</v>
      </c>
      <c r="Z3032">
        <v>4.9497100000000002E-2</v>
      </c>
      <c r="AA3032">
        <v>4.3454600000000003E-2</v>
      </c>
      <c r="AB3032">
        <v>3.8713600000000001E-2</v>
      </c>
      <c r="AC3032">
        <v>3.4990599999999997E-2</v>
      </c>
      <c r="AD3032">
        <v>3.2062800000000002E-2</v>
      </c>
      <c r="AE3032">
        <v>2.8690500000000001E-2</v>
      </c>
      <c r="AF3032">
        <v>2.2013899999999999E-2</v>
      </c>
    </row>
    <row r="3033" spans="1:32" x14ac:dyDescent="0.3">
      <c r="A3033">
        <v>66</v>
      </c>
      <c r="B3033">
        <v>0</v>
      </c>
      <c r="C3033">
        <v>0</v>
      </c>
      <c r="D3033">
        <v>0</v>
      </c>
      <c r="E3033">
        <v>0</v>
      </c>
      <c r="F3033">
        <v>0</v>
      </c>
      <c r="G3033">
        <v>0</v>
      </c>
      <c r="H3033" s="2">
        <v>1.7089699999999999E-12</v>
      </c>
      <c r="I3033" s="2">
        <v>1.2176700000000001E-8</v>
      </c>
      <c r="J3033" s="2">
        <v>5.1262600000000001E-6</v>
      </c>
      <c r="K3033">
        <v>2.9666099999999998E-4</v>
      </c>
      <c r="L3033">
        <v>4.2771800000000002E-3</v>
      </c>
      <c r="M3033">
        <v>2.3392300000000001E-2</v>
      </c>
      <c r="N3033">
        <v>6.5376900000000002E-2</v>
      </c>
      <c r="O3033">
        <v>0.11534800000000001</v>
      </c>
      <c r="P3033">
        <v>0.14922299999999999</v>
      </c>
      <c r="Q3033">
        <v>0.157328</v>
      </c>
      <c r="R3033">
        <v>0.14560400000000001</v>
      </c>
      <c r="S3033">
        <v>0.124573</v>
      </c>
      <c r="T3033">
        <v>0.10211099999999999</v>
      </c>
      <c r="U3033">
        <v>8.2158599999999998E-2</v>
      </c>
      <c r="V3033">
        <v>6.5942399999999998E-2</v>
      </c>
      <c r="W3033">
        <v>5.3346499999999998E-2</v>
      </c>
      <c r="X3033">
        <v>4.3774300000000002E-2</v>
      </c>
      <c r="Y3033">
        <v>3.65616E-2</v>
      </c>
      <c r="Z3033">
        <v>3.11326E-2</v>
      </c>
      <c r="AA3033">
        <v>2.70344E-2</v>
      </c>
      <c r="AB3033">
        <v>2.3927199999999999E-2</v>
      </c>
      <c r="AC3033">
        <v>2.15617E-2</v>
      </c>
      <c r="AD3033">
        <v>1.97559E-2</v>
      </c>
      <c r="AE3033">
        <v>1.7339799999999999E-2</v>
      </c>
      <c r="AF3033">
        <v>1.27434E-2</v>
      </c>
    </row>
    <row r="3034" spans="1:32" x14ac:dyDescent="0.3">
      <c r="A3034">
        <v>64</v>
      </c>
      <c r="B3034">
        <v>0</v>
      </c>
      <c r="C3034">
        <v>0</v>
      </c>
      <c r="D3034">
        <v>0</v>
      </c>
      <c r="E3034">
        <v>0</v>
      </c>
      <c r="F3034">
        <v>0</v>
      </c>
      <c r="G3034" s="2">
        <v>5.55112E-16</v>
      </c>
      <c r="H3034" s="2">
        <v>7.4076300000000001E-11</v>
      </c>
      <c r="I3034" s="2">
        <v>2.1963099999999999E-7</v>
      </c>
      <c r="J3034" s="2">
        <v>4.5834799999999997E-5</v>
      </c>
      <c r="K3034">
        <v>1.5097299999999999E-3</v>
      </c>
      <c r="L3034">
        <v>1.3828099999999999E-2</v>
      </c>
      <c r="M3034">
        <v>5.2465299999999999E-2</v>
      </c>
      <c r="N3034">
        <v>0.109198</v>
      </c>
      <c r="O3034">
        <v>0.151944</v>
      </c>
      <c r="P3034">
        <v>0.16240099999999999</v>
      </c>
      <c r="Q3034">
        <v>0.14691399999999999</v>
      </c>
      <c r="R3034">
        <v>0.12031699999999999</v>
      </c>
      <c r="S3034">
        <v>9.3414899999999995E-2</v>
      </c>
      <c r="T3034">
        <v>7.0932899999999993E-2</v>
      </c>
      <c r="U3034">
        <v>5.3769299999999999E-2</v>
      </c>
      <c r="V3034">
        <v>4.1223799999999998E-2</v>
      </c>
      <c r="W3034">
        <v>3.22181E-2</v>
      </c>
      <c r="X3034">
        <v>2.5777600000000001E-2</v>
      </c>
      <c r="Y3034">
        <v>2.1152600000000001E-2</v>
      </c>
      <c r="Z3034">
        <v>1.78053E-2</v>
      </c>
      <c r="AA3034">
        <v>1.53613E-2</v>
      </c>
      <c r="AB3034">
        <v>1.3563E-2</v>
      </c>
      <c r="AC3034">
        <v>1.2233000000000001E-2</v>
      </c>
      <c r="AD3034">
        <v>1.12482E-2</v>
      </c>
      <c r="AE3034">
        <v>9.6835900000000006E-3</v>
      </c>
      <c r="AF3034">
        <v>6.8165500000000002E-3</v>
      </c>
    </row>
    <row r="3035" spans="1:32" x14ac:dyDescent="0.3">
      <c r="A3035">
        <v>62</v>
      </c>
      <c r="B3035">
        <v>0</v>
      </c>
      <c r="C3035">
        <v>0</v>
      </c>
      <c r="D3035">
        <v>0</v>
      </c>
      <c r="E3035">
        <v>0</v>
      </c>
      <c r="F3035">
        <v>0</v>
      </c>
      <c r="G3035" s="2">
        <v>5.17364E-14</v>
      </c>
      <c r="H3035" s="2">
        <v>2.3749300000000002E-9</v>
      </c>
      <c r="I3035" s="2">
        <v>3.0052E-6</v>
      </c>
      <c r="J3035">
        <v>3.17805E-4</v>
      </c>
      <c r="K3035">
        <v>6.0739399999999999E-3</v>
      </c>
      <c r="L3035">
        <v>3.5950099999999999E-2</v>
      </c>
      <c r="M3035">
        <v>9.6075199999999999E-2</v>
      </c>
      <c r="N3035">
        <v>0.15096300000000001</v>
      </c>
      <c r="O3035">
        <v>0.167712</v>
      </c>
      <c r="P3035">
        <v>0.149753</v>
      </c>
      <c r="Q3035">
        <v>0.11742</v>
      </c>
      <c r="R3035">
        <v>8.5882399999999998E-2</v>
      </c>
      <c r="S3035">
        <v>6.1021899999999997E-2</v>
      </c>
      <c r="T3035">
        <v>4.32564E-2</v>
      </c>
      <c r="U3035">
        <v>3.1111400000000001E-2</v>
      </c>
      <c r="V3035">
        <v>2.29334E-2</v>
      </c>
      <c r="W3035">
        <v>1.7420000000000001E-2</v>
      </c>
      <c r="X3035">
        <v>1.36659E-2</v>
      </c>
      <c r="Y3035">
        <v>1.1074199999999999E-2</v>
      </c>
      <c r="Z3035">
        <v>9.25927E-3</v>
      </c>
      <c r="AA3035">
        <v>7.9720899999999994E-3</v>
      </c>
      <c r="AB3035">
        <v>7.0510900000000003E-3</v>
      </c>
      <c r="AC3035">
        <v>6.3899600000000001E-3</v>
      </c>
      <c r="AD3035">
        <v>5.9177500000000003E-3</v>
      </c>
      <c r="AE3035">
        <v>4.9971199999999999E-3</v>
      </c>
      <c r="AF3035">
        <v>3.3692399999999999E-3</v>
      </c>
    </row>
    <row r="3036" spans="1:32" x14ac:dyDescent="0.3">
      <c r="A3036">
        <v>60</v>
      </c>
      <c r="B3036">
        <v>0</v>
      </c>
      <c r="C3036">
        <v>0</v>
      </c>
      <c r="D3036">
        <v>0</v>
      </c>
      <c r="E3036">
        <v>0</v>
      </c>
      <c r="F3036">
        <v>0</v>
      </c>
      <c r="G3036" s="2">
        <v>3.4778800000000001E-12</v>
      </c>
      <c r="H3036" s="2">
        <v>5.6337999999999998E-8</v>
      </c>
      <c r="I3036" s="2">
        <v>3.1202199999999997E-5</v>
      </c>
      <c r="J3036">
        <v>1.7090899999999999E-3</v>
      </c>
      <c r="K3036">
        <v>1.9320299999999999E-2</v>
      </c>
      <c r="L3036">
        <v>7.5161800000000001E-2</v>
      </c>
      <c r="M3036">
        <v>0.143652</v>
      </c>
      <c r="N3036">
        <v>0.17274400000000001</v>
      </c>
      <c r="O3036">
        <v>0.155113</v>
      </c>
      <c r="P3036">
        <v>0.117003</v>
      </c>
      <c r="Q3036">
        <v>8.03233E-2</v>
      </c>
      <c r="R3036">
        <v>5.2954000000000001E-2</v>
      </c>
      <c r="S3036">
        <v>3.4723799999999999E-2</v>
      </c>
      <c r="T3036">
        <v>2.3156599999999999E-2</v>
      </c>
      <c r="U3036">
        <v>1.5914899999999999E-2</v>
      </c>
      <c r="V3036">
        <v>1.13533E-2</v>
      </c>
      <c r="W3036">
        <v>8.4322800000000003E-3</v>
      </c>
      <c r="X3036">
        <v>6.5223399999999997E-3</v>
      </c>
      <c r="Y3036">
        <v>5.2466199999999996E-3</v>
      </c>
      <c r="Z3036">
        <v>4.3782600000000001E-3</v>
      </c>
      <c r="AA3036">
        <v>3.77875E-3</v>
      </c>
      <c r="AB3036">
        <v>3.3619499999999998E-3</v>
      </c>
      <c r="AC3036">
        <v>3.0731399999999998E-3</v>
      </c>
      <c r="AD3036">
        <v>2.8768700000000001E-3</v>
      </c>
      <c r="AE3036">
        <v>2.3828299999999998E-3</v>
      </c>
      <c r="AF3036">
        <v>1.5388299999999999E-3</v>
      </c>
    </row>
    <row r="3037" spans="1:32" x14ac:dyDescent="0.3">
      <c r="A3037">
        <v>58</v>
      </c>
      <c r="B3037">
        <v>0</v>
      </c>
      <c r="C3037">
        <v>0</v>
      </c>
      <c r="D3037">
        <v>0</v>
      </c>
      <c r="E3037">
        <v>0</v>
      </c>
      <c r="F3037" s="2">
        <v>2.2204499999999999E-16</v>
      </c>
      <c r="G3037" s="2">
        <v>1.6808E-10</v>
      </c>
      <c r="H3037" s="2">
        <v>9.8921999999999991E-7</v>
      </c>
      <c r="I3037">
        <v>2.4588799999999999E-4</v>
      </c>
      <c r="J3037">
        <v>7.12971E-3</v>
      </c>
      <c r="K3037">
        <v>4.8592099999999999E-2</v>
      </c>
      <c r="L3037">
        <v>0.12638199999999999</v>
      </c>
      <c r="M3037">
        <v>0.17538300000000001</v>
      </c>
      <c r="N3037">
        <v>0.16361100000000001</v>
      </c>
      <c r="O3037">
        <v>0.12021</v>
      </c>
      <c r="P3037">
        <v>7.7454200000000001E-2</v>
      </c>
      <c r="Q3037">
        <v>4.7027800000000002E-2</v>
      </c>
      <c r="R3037">
        <v>2.8203599999999999E-2</v>
      </c>
      <c r="S3037">
        <v>1.7212100000000001E-2</v>
      </c>
      <c r="T3037">
        <v>1.08821E-2</v>
      </c>
      <c r="U3037">
        <v>7.1975199999999998E-3</v>
      </c>
      <c r="V3037">
        <v>5.0016000000000001E-3</v>
      </c>
      <c r="W3037">
        <v>3.6542100000000002E-3</v>
      </c>
      <c r="X3037">
        <v>2.80247E-3</v>
      </c>
      <c r="Y3037">
        <v>2.2493700000000001E-3</v>
      </c>
      <c r="Z3037">
        <v>1.8824499999999999E-3</v>
      </c>
      <c r="AA3037">
        <v>1.63591E-3</v>
      </c>
      <c r="AB3037">
        <v>1.4701600000000001E-3</v>
      </c>
      <c r="AC3037">
        <v>1.36078E-3</v>
      </c>
      <c r="AD3037">
        <v>1.2923399999999999E-3</v>
      </c>
      <c r="AE3037">
        <v>1.0499299999999999E-3</v>
      </c>
      <c r="AF3037">
        <v>6.49451E-4</v>
      </c>
    </row>
    <row r="3038" spans="1:32" x14ac:dyDescent="0.3">
      <c r="A3038">
        <v>56</v>
      </c>
      <c r="B3038">
        <v>0</v>
      </c>
      <c r="C3038">
        <v>0</v>
      </c>
      <c r="D3038">
        <v>0</v>
      </c>
      <c r="E3038">
        <v>0</v>
      </c>
      <c r="F3038" s="2">
        <v>3.3417700000000002E-14</v>
      </c>
      <c r="G3038" s="2">
        <v>5.8427000000000001E-9</v>
      </c>
      <c r="H3038" s="2">
        <v>1.28611E-5</v>
      </c>
      <c r="I3038">
        <v>1.47105E-3</v>
      </c>
      <c r="J3038">
        <v>2.3074500000000001E-2</v>
      </c>
      <c r="K3038">
        <v>9.66423E-2</v>
      </c>
      <c r="L3038">
        <v>0.17091700000000001</v>
      </c>
      <c r="M3038">
        <v>0.17484</v>
      </c>
      <c r="N3038">
        <v>0.12826299999999999</v>
      </c>
      <c r="O3038">
        <v>7.8060199999999996E-2</v>
      </c>
      <c r="P3038">
        <v>4.3442799999999997E-2</v>
      </c>
      <c r="Q3038">
        <v>2.3565300000000001E-2</v>
      </c>
      <c r="R3038">
        <v>1.29751E-2</v>
      </c>
      <c r="S3038">
        <v>7.4318600000000002E-3</v>
      </c>
      <c r="T3038">
        <v>4.4891499999999999E-3</v>
      </c>
      <c r="U3038">
        <v>2.87777E-3</v>
      </c>
      <c r="V3038">
        <v>1.9607800000000001E-3</v>
      </c>
      <c r="W3038">
        <v>1.4177300000000001E-3</v>
      </c>
      <c r="X3038">
        <v>1.08406E-3</v>
      </c>
      <c r="Y3038">
        <v>8.7268999999999997E-4</v>
      </c>
      <c r="Z3038">
        <v>7.3594999999999997E-4</v>
      </c>
      <c r="AA3038">
        <v>6.46855E-4</v>
      </c>
      <c r="AB3038">
        <v>5.89626E-4</v>
      </c>
      <c r="AC3038">
        <v>5.5477200000000003E-4</v>
      </c>
      <c r="AD3038">
        <v>5.3645099999999996E-4</v>
      </c>
      <c r="AE3038">
        <v>4.2748800000000001E-4</v>
      </c>
      <c r="AF3038">
        <v>2.5327900000000003E-4</v>
      </c>
    </row>
    <row r="3039" spans="1:32" x14ac:dyDescent="0.3">
      <c r="A3039">
        <v>54</v>
      </c>
      <c r="B3039">
        <v>0</v>
      </c>
      <c r="C3039">
        <v>0</v>
      </c>
      <c r="D3039">
        <v>0</v>
      </c>
      <c r="E3039">
        <v>0</v>
      </c>
      <c r="F3039" s="2">
        <v>2.8192999999999999E-12</v>
      </c>
      <c r="G3039" s="2">
        <v>1.46156E-7</v>
      </c>
      <c r="H3039">
        <v>1.2385299999999999E-4</v>
      </c>
      <c r="I3039">
        <v>6.6825399999999998E-3</v>
      </c>
      <c r="J3039">
        <v>5.7942800000000003E-2</v>
      </c>
      <c r="K3039">
        <v>0.152004</v>
      </c>
      <c r="L3039">
        <v>0.18591299999999999</v>
      </c>
      <c r="M3039">
        <v>0.142322</v>
      </c>
      <c r="N3039">
        <v>8.32262E-2</v>
      </c>
      <c r="O3039">
        <v>4.2472900000000001E-2</v>
      </c>
      <c r="P3039">
        <v>2.0644300000000001E-2</v>
      </c>
      <c r="Q3039">
        <v>1.01061E-2</v>
      </c>
      <c r="R3039">
        <v>5.156E-3</v>
      </c>
      <c r="S3039">
        <v>2.7952300000000001E-3</v>
      </c>
      <c r="T3039">
        <v>1.62565E-3</v>
      </c>
      <c r="U3039">
        <v>1.0172499999999999E-3</v>
      </c>
      <c r="V3039">
        <v>6.8404100000000003E-4</v>
      </c>
      <c r="W3039">
        <v>4.9243400000000004E-4</v>
      </c>
      <c r="X3039">
        <v>3.77523E-4</v>
      </c>
      <c r="Y3039">
        <v>3.0639399999999998E-4</v>
      </c>
      <c r="Z3039">
        <v>2.6162199999999998E-4</v>
      </c>
      <c r="AA3039">
        <v>2.3361200000000001E-4</v>
      </c>
      <c r="AB3039">
        <v>2.16887E-4</v>
      </c>
      <c r="AC3039">
        <v>2.08242E-4</v>
      </c>
      <c r="AD3039">
        <v>2.0576899999999999E-4</v>
      </c>
      <c r="AE3039">
        <v>1.6083699999999999E-4</v>
      </c>
      <c r="AF3039" s="2">
        <v>9.1274999999999996E-5</v>
      </c>
    </row>
    <row r="3040" spans="1:32" x14ac:dyDescent="0.3">
      <c r="A3040">
        <v>52</v>
      </c>
      <c r="B3040">
        <v>0</v>
      </c>
      <c r="C3040">
        <v>0</v>
      </c>
      <c r="D3040">
        <v>0</v>
      </c>
      <c r="E3040">
        <v>0</v>
      </c>
      <c r="F3040" s="2">
        <v>1.65868E-10</v>
      </c>
      <c r="G3040" s="2">
        <v>2.63223E-6</v>
      </c>
      <c r="H3040">
        <v>8.8371399999999996E-4</v>
      </c>
      <c r="I3040">
        <v>2.30543E-2</v>
      </c>
      <c r="J3040">
        <v>0.11290799999999999</v>
      </c>
      <c r="K3040">
        <v>0.189082</v>
      </c>
      <c r="L3040">
        <v>0.16265299999999999</v>
      </c>
      <c r="M3040">
        <v>9.4597100000000003E-2</v>
      </c>
      <c r="N3040">
        <v>4.4697199999999999E-2</v>
      </c>
      <c r="O3040">
        <v>1.9362899999999999E-2</v>
      </c>
      <c r="P3040">
        <v>8.3115099999999994E-3</v>
      </c>
      <c r="Q3040">
        <v>3.7092399999999999E-3</v>
      </c>
      <c r="R3040">
        <v>1.7697399999999999E-3</v>
      </c>
      <c r="S3040">
        <v>9.1578799999999995E-4</v>
      </c>
      <c r="T3040">
        <v>5.1677699999999995E-4</v>
      </c>
      <c r="U3040">
        <v>3.1790099999999999E-4</v>
      </c>
      <c r="V3040">
        <v>2.1236000000000001E-4</v>
      </c>
      <c r="W3040">
        <v>1.5312999999999999E-4</v>
      </c>
      <c r="X3040">
        <v>1.18362E-4</v>
      </c>
      <c r="Y3040" s="2">
        <v>9.7347099999999995E-5</v>
      </c>
      <c r="Z3040" s="2">
        <v>8.4568399999999995E-5</v>
      </c>
      <c r="AA3040" s="2">
        <v>7.7059199999999996E-5</v>
      </c>
      <c r="AB3040" s="2">
        <v>7.3170599999999994E-5</v>
      </c>
      <c r="AC3040" s="2">
        <v>7.1970099999999997E-5</v>
      </c>
      <c r="AD3040" s="2">
        <v>7.2934400000000004E-5</v>
      </c>
      <c r="AE3040" s="2">
        <v>5.5917700000000002E-5</v>
      </c>
      <c r="AF3040" s="2">
        <v>3.03953E-5</v>
      </c>
    </row>
    <row r="3041" spans="1:32" x14ac:dyDescent="0.3">
      <c r="A3041">
        <v>50</v>
      </c>
      <c r="B3041">
        <v>0</v>
      </c>
      <c r="C3041">
        <v>0</v>
      </c>
      <c r="D3041">
        <v>0</v>
      </c>
      <c r="E3041" s="2">
        <v>5.8841800000000001E-15</v>
      </c>
      <c r="F3041" s="2">
        <v>6.7974099999999996E-9</v>
      </c>
      <c r="G3041" s="2">
        <v>3.4145900000000001E-5</v>
      </c>
      <c r="H3041">
        <v>4.6732299999999996E-3</v>
      </c>
      <c r="I3041">
        <v>6.0413000000000001E-2</v>
      </c>
      <c r="J3041">
        <v>0.17074700000000001</v>
      </c>
      <c r="K3041">
        <v>0.18602199999999999</v>
      </c>
      <c r="L3041">
        <v>0.114454</v>
      </c>
      <c r="M3041">
        <v>5.1338599999999998E-2</v>
      </c>
      <c r="N3041">
        <v>1.98674E-2</v>
      </c>
      <c r="O3041">
        <v>7.3958399999999999E-3</v>
      </c>
      <c r="P3041">
        <v>2.83498E-3</v>
      </c>
      <c r="Q3041">
        <v>1.16511E-3</v>
      </c>
      <c r="R3041">
        <v>5.2468199999999995E-4</v>
      </c>
      <c r="S3041">
        <v>2.6135299999999998E-4</v>
      </c>
      <c r="T3041">
        <v>1.4420899999999999E-4</v>
      </c>
      <c r="U3041" s="2">
        <v>8.7832799999999997E-5</v>
      </c>
      <c r="V3041" s="2">
        <v>5.8668000000000001E-5</v>
      </c>
      <c r="W3041" s="2">
        <v>4.26314E-5</v>
      </c>
      <c r="X3041" s="2">
        <v>3.3408899999999998E-5</v>
      </c>
      <c r="Y3041" s="2">
        <v>2.79892E-5</v>
      </c>
      <c r="Z3041" s="2">
        <v>2.4856999999999999E-5</v>
      </c>
      <c r="AA3041" s="2">
        <v>2.3216600000000001E-5</v>
      </c>
      <c r="AB3041" s="2">
        <v>2.2640600000000001E-5</v>
      </c>
      <c r="AC3041" s="2">
        <v>2.2901600000000001E-5</v>
      </c>
      <c r="AD3041" s="2">
        <v>2.38884E-5</v>
      </c>
      <c r="AE3041" s="2">
        <v>1.7964500000000001E-5</v>
      </c>
      <c r="AF3041" s="2">
        <v>9.3533299999999994E-6</v>
      </c>
    </row>
    <row r="3042" spans="1:32" x14ac:dyDescent="0.3">
      <c r="A3042">
        <v>48</v>
      </c>
      <c r="B3042">
        <v>0</v>
      </c>
      <c r="C3042">
        <v>0</v>
      </c>
      <c r="D3042">
        <v>0</v>
      </c>
      <c r="E3042" s="2">
        <v>6.99885E-13</v>
      </c>
      <c r="F3042" s="2">
        <v>1.94153E-7</v>
      </c>
      <c r="G3042">
        <v>3.1919199999999999E-4</v>
      </c>
      <c r="H3042">
        <v>1.8320199999999998E-2</v>
      </c>
      <c r="I3042">
        <v>0.120267</v>
      </c>
      <c r="J3042">
        <v>0.200404</v>
      </c>
      <c r="K3042">
        <v>0.14474200000000001</v>
      </c>
      <c r="L3042">
        <v>6.4775899999999997E-2</v>
      </c>
      <c r="M3042">
        <v>2.2748299999999999E-2</v>
      </c>
      <c r="N3042">
        <v>7.3084600000000001E-3</v>
      </c>
      <c r="O3042">
        <v>2.3667699999999998E-3</v>
      </c>
      <c r="P3042">
        <v>8.1922699999999995E-4</v>
      </c>
      <c r="Q3042">
        <v>3.13209E-4</v>
      </c>
      <c r="R3042">
        <v>1.34361E-4</v>
      </c>
      <c r="S3042" s="2">
        <v>6.4970199999999997E-5</v>
      </c>
      <c r="T3042" s="2">
        <v>3.53261E-5</v>
      </c>
      <c r="U3042" s="2">
        <v>2.1454499999999999E-5</v>
      </c>
      <c r="V3042" s="2">
        <v>1.44234E-5</v>
      </c>
      <c r="W3042" s="2">
        <v>1.0625700000000001E-5</v>
      </c>
      <c r="X3042" s="2">
        <v>8.4896900000000004E-6</v>
      </c>
      <c r="Y3042" s="2">
        <v>7.28257E-6</v>
      </c>
      <c r="Z3042" s="2">
        <v>6.6435300000000004E-6</v>
      </c>
      <c r="AA3042" s="2">
        <v>6.3887999999999997E-6</v>
      </c>
      <c r="AB3042" s="2">
        <v>6.4252300000000003E-6</v>
      </c>
      <c r="AC3042" s="2">
        <v>6.7098200000000002E-6</v>
      </c>
      <c r="AD3042" s="2">
        <v>7.2301200000000002E-6</v>
      </c>
      <c r="AE3042" s="2">
        <v>5.3331900000000002E-6</v>
      </c>
      <c r="AF3042" s="2">
        <v>2.65968E-6</v>
      </c>
    </row>
    <row r="3043" spans="1:32" x14ac:dyDescent="0.3">
      <c r="A3043">
        <v>46</v>
      </c>
      <c r="B3043">
        <v>0</v>
      </c>
      <c r="C3043">
        <v>0</v>
      </c>
      <c r="D3043">
        <v>0</v>
      </c>
      <c r="E3043" s="2">
        <v>5.6678900000000003E-11</v>
      </c>
      <c r="F3043" s="2">
        <v>3.8674700000000003E-6</v>
      </c>
      <c r="G3043">
        <v>2.1510000000000001E-3</v>
      </c>
      <c r="H3043">
        <v>5.3253799999999997E-2</v>
      </c>
      <c r="I3043">
        <v>0.18191199999999999</v>
      </c>
      <c r="J3043">
        <v>0.182558</v>
      </c>
      <c r="K3043">
        <v>8.9069300000000004E-2</v>
      </c>
      <c r="L3043">
        <v>2.9483499999999999E-2</v>
      </c>
      <c r="M3043">
        <v>8.2294099999999995E-3</v>
      </c>
      <c r="N3043">
        <v>2.2249399999999999E-3</v>
      </c>
      <c r="O3043">
        <v>6.3455100000000002E-4</v>
      </c>
      <c r="P3043">
        <v>2.00557E-4</v>
      </c>
      <c r="Q3043" s="2">
        <v>7.2056800000000004E-5</v>
      </c>
      <c r="R3043" s="2">
        <v>2.9719100000000001E-5</v>
      </c>
      <c r="S3043" s="2">
        <v>1.4068599999999999E-5</v>
      </c>
      <c r="T3043" s="2">
        <v>7.5964099999999997E-6</v>
      </c>
      <c r="U3043" s="2">
        <v>4.6331499999999998E-6</v>
      </c>
      <c r="V3043" s="2">
        <v>3.15551E-6</v>
      </c>
      <c r="W3043" s="2">
        <v>2.3710599999999998E-6</v>
      </c>
      <c r="X3043" s="2">
        <v>1.9422400000000001E-6</v>
      </c>
      <c r="Y3043" s="2">
        <v>1.71476E-6</v>
      </c>
      <c r="Z3043" s="2">
        <v>1.61457E-6</v>
      </c>
      <c r="AA3043" s="2">
        <v>1.60578E-6</v>
      </c>
      <c r="AB3043" s="2">
        <v>1.67239E-6</v>
      </c>
      <c r="AC3043" s="2">
        <v>1.8100400000000001E-6</v>
      </c>
      <c r="AD3043" s="2">
        <v>2.0221300000000001E-6</v>
      </c>
      <c r="AE3043" s="2">
        <v>1.46306E-6</v>
      </c>
      <c r="AF3043" s="2">
        <v>6.9887400000000002E-7</v>
      </c>
    </row>
    <row r="3044" spans="1:32" x14ac:dyDescent="0.3">
      <c r="A3044">
        <v>44</v>
      </c>
      <c r="B3044">
        <v>0</v>
      </c>
      <c r="C3044">
        <v>0</v>
      </c>
      <c r="D3044" s="2">
        <v>2.2204499999999999E-16</v>
      </c>
      <c r="E3044" s="2">
        <v>3.0800300000000002E-9</v>
      </c>
      <c r="F3044" s="2">
        <v>5.37597E-5</v>
      </c>
      <c r="G3044">
        <v>1.0453499999999999E-2</v>
      </c>
      <c r="H3044">
        <v>0.11480799999999999</v>
      </c>
      <c r="I3044">
        <v>0.20907300000000001</v>
      </c>
      <c r="J3044">
        <v>0.12906899999999999</v>
      </c>
      <c r="K3044">
        <v>4.3345599999999998E-2</v>
      </c>
      <c r="L3044">
        <v>1.07919E-2</v>
      </c>
      <c r="M3044">
        <v>2.43042E-3</v>
      </c>
      <c r="N3044">
        <v>5.6054100000000001E-4</v>
      </c>
      <c r="O3044">
        <v>1.4253099999999999E-4</v>
      </c>
      <c r="P3044" s="2">
        <v>4.1594899999999997E-5</v>
      </c>
      <c r="Q3044" s="2">
        <v>1.4186799999999999E-5</v>
      </c>
      <c r="R3044" s="2">
        <v>5.6777800000000004E-6</v>
      </c>
      <c r="S3044" s="2">
        <v>2.6535999999999999E-6</v>
      </c>
      <c r="T3044" s="2">
        <v>1.4339200000000001E-6</v>
      </c>
      <c r="U3044" s="2">
        <v>8.8455399999999997E-7</v>
      </c>
      <c r="V3044" s="2">
        <v>6.1433399999999997E-7</v>
      </c>
      <c r="W3044" s="2">
        <v>4.7367599999999999E-7</v>
      </c>
      <c r="X3044" s="2">
        <v>4.0002800000000001E-7</v>
      </c>
      <c r="Y3044" s="2">
        <v>3.6538000000000001E-7</v>
      </c>
      <c r="Z3044" s="2">
        <v>3.5679699999999999E-7</v>
      </c>
      <c r="AA3044" s="2">
        <v>3.6863300000000002E-7</v>
      </c>
      <c r="AB3044" s="2">
        <v>3.99243E-7</v>
      </c>
      <c r="AC3044" s="2">
        <v>4.4957200000000002E-7</v>
      </c>
      <c r="AD3044" s="2">
        <v>5.2261000000000005E-7</v>
      </c>
      <c r="AE3044" s="2">
        <v>3.7088899999999998E-7</v>
      </c>
      <c r="AF3044" s="2">
        <v>1.6969600000000001E-7</v>
      </c>
    </row>
    <row r="3045" spans="1:32" x14ac:dyDescent="0.3">
      <c r="A3045">
        <v>42</v>
      </c>
      <c r="B3045">
        <v>0</v>
      </c>
      <c r="C3045">
        <v>0</v>
      </c>
      <c r="D3045" s="2">
        <v>3.4639000000000001E-14</v>
      </c>
      <c r="E3045" s="2">
        <v>1.1241E-7</v>
      </c>
      <c r="F3045">
        <v>5.2178100000000002E-4</v>
      </c>
      <c r="G3045">
        <v>3.6648899999999998E-2</v>
      </c>
      <c r="H3045">
        <v>0.18360099999999999</v>
      </c>
      <c r="I3045">
        <v>0.18259</v>
      </c>
      <c r="J3045">
        <v>7.08202E-2</v>
      </c>
      <c r="K3045">
        <v>1.6680400000000001E-2</v>
      </c>
      <c r="L3045">
        <v>3.17644E-3</v>
      </c>
      <c r="M3045">
        <v>5.85963E-4</v>
      </c>
      <c r="N3045">
        <v>1.16863E-4</v>
      </c>
      <c r="O3045" s="2">
        <v>2.6820699999999999E-5</v>
      </c>
      <c r="P3045" s="2">
        <v>7.3080400000000004E-6</v>
      </c>
      <c r="Q3045" s="2">
        <v>2.3902999999999998E-6</v>
      </c>
      <c r="R3045" s="2">
        <v>9.3689400000000002E-7</v>
      </c>
      <c r="S3045" s="2">
        <v>4.3596899999999998E-7</v>
      </c>
      <c r="T3045" s="2">
        <v>2.3759700000000001E-7</v>
      </c>
      <c r="U3045" s="2">
        <v>1.4929899999999999E-7</v>
      </c>
      <c r="V3045" s="2">
        <v>1.06431E-7</v>
      </c>
      <c r="W3045" s="2">
        <v>8.4716899999999998E-8</v>
      </c>
      <c r="X3045" s="2">
        <v>7.4174199999999997E-8</v>
      </c>
      <c r="Y3045" s="2">
        <v>7.0454099999999996E-8</v>
      </c>
      <c r="Z3045" s="2">
        <v>7.1695299999999997E-8</v>
      </c>
      <c r="AA3045" s="2">
        <v>7.7294299999999994E-8</v>
      </c>
      <c r="AB3045" s="2">
        <v>8.7414500000000005E-8</v>
      </c>
      <c r="AC3045" s="2">
        <v>1.0281100000000001E-7</v>
      </c>
      <c r="AD3045" s="2">
        <v>1.2480999999999999E-7</v>
      </c>
      <c r="AE3045" s="2">
        <v>8.6881900000000005E-8</v>
      </c>
      <c r="AF3045" s="2">
        <v>3.8075799999999999E-8</v>
      </c>
    </row>
    <row r="3046" spans="1:32" x14ac:dyDescent="0.3">
      <c r="A3046">
        <v>40</v>
      </c>
      <c r="B3046">
        <v>0</v>
      </c>
      <c r="C3046">
        <v>0</v>
      </c>
      <c r="D3046" s="2">
        <v>4.5819999999999997E-12</v>
      </c>
      <c r="E3046" s="2">
        <v>2.7574699999999999E-6</v>
      </c>
      <c r="F3046">
        <v>3.5380099999999999E-3</v>
      </c>
      <c r="G3046">
        <v>9.2719499999999996E-2</v>
      </c>
      <c r="H3046">
        <v>0.21782499999999999</v>
      </c>
      <c r="I3046">
        <v>0.121166</v>
      </c>
      <c r="J3046">
        <v>3.0155299999999999E-2</v>
      </c>
      <c r="K3046">
        <v>5.0753899999999999E-3</v>
      </c>
      <c r="L3046">
        <v>7.5176300000000002E-4</v>
      </c>
      <c r="M3046">
        <v>1.15322E-4</v>
      </c>
      <c r="N3046" s="2">
        <v>2.0160799999999998E-5</v>
      </c>
      <c r="O3046" s="2">
        <v>4.2279699999999996E-6</v>
      </c>
      <c r="P3046" s="2">
        <v>1.0876899999999999E-6</v>
      </c>
      <c r="Q3046" s="2">
        <v>3.4463999999999999E-7</v>
      </c>
      <c r="R3046" s="2">
        <v>1.33524E-7</v>
      </c>
      <c r="S3046" s="2">
        <v>6.23882E-8</v>
      </c>
      <c r="T3046" s="2">
        <v>3.4557700000000001E-8</v>
      </c>
      <c r="U3046" s="2">
        <v>2.2277600000000001E-8</v>
      </c>
      <c r="V3046" s="2">
        <v>1.6407700000000001E-8</v>
      </c>
      <c r="W3046" s="2">
        <v>1.35645E-8</v>
      </c>
      <c r="X3046" s="2">
        <v>1.23818E-8</v>
      </c>
      <c r="Y3046" s="2">
        <v>1.22938E-8</v>
      </c>
      <c r="Z3046" s="2">
        <v>1.30997E-8</v>
      </c>
      <c r="AA3046" s="2">
        <v>1.4802700000000001E-8</v>
      </c>
      <c r="AB3046" s="2">
        <v>1.7554E-8</v>
      </c>
      <c r="AC3046" s="2">
        <v>2.16477E-8</v>
      </c>
      <c r="AD3046" s="2">
        <v>2.75439E-8</v>
      </c>
      <c r="AE3046" s="2">
        <v>1.8806899999999999E-8</v>
      </c>
      <c r="AF3046" s="2">
        <v>7.8945299999999996E-9</v>
      </c>
    </row>
    <row r="3047" spans="1:32" x14ac:dyDescent="0.3">
      <c r="A3047">
        <v>38</v>
      </c>
      <c r="B3047">
        <v>0</v>
      </c>
      <c r="C3047">
        <v>0</v>
      </c>
      <c r="D3047" s="2">
        <v>3.8926299999999998E-10</v>
      </c>
      <c r="E3047" s="2">
        <v>4.5501899999999999E-5</v>
      </c>
      <c r="F3047">
        <v>1.67682E-2</v>
      </c>
      <c r="G3047">
        <v>0.169322</v>
      </c>
      <c r="H3047">
        <v>0.19172800000000001</v>
      </c>
      <c r="I3047">
        <v>6.1091300000000001E-2</v>
      </c>
      <c r="J3047">
        <v>9.9629899999999997E-3</v>
      </c>
      <c r="K3047">
        <v>1.2209600000000001E-3</v>
      </c>
      <c r="L3047">
        <v>1.43051E-4</v>
      </c>
      <c r="M3047" s="2">
        <v>1.8526099999999999E-5</v>
      </c>
      <c r="N3047" s="2">
        <v>2.8779099999999999E-6</v>
      </c>
      <c r="O3047" s="2">
        <v>5.5830899999999995E-7</v>
      </c>
      <c r="P3047" s="2">
        <v>1.3713000000000001E-7</v>
      </c>
      <c r="Q3047" s="2">
        <v>4.2521199999999998E-8</v>
      </c>
      <c r="R3047" s="2">
        <v>1.64351E-8</v>
      </c>
      <c r="S3047" s="2">
        <v>7.7761199999999998E-9</v>
      </c>
      <c r="T3047" s="2">
        <v>4.4119100000000003E-9</v>
      </c>
      <c r="U3047" s="2">
        <v>2.9386400000000001E-9</v>
      </c>
      <c r="V3047" s="2">
        <v>2.2508400000000001E-9</v>
      </c>
      <c r="W3047" s="2">
        <v>1.9443399999999999E-9</v>
      </c>
      <c r="X3047" s="2">
        <v>1.86072E-9</v>
      </c>
      <c r="Y3047" s="2">
        <v>1.94122E-9</v>
      </c>
      <c r="Z3047" s="2">
        <v>2.1763600000000001E-9</v>
      </c>
      <c r="AA3047" s="2">
        <v>2.5892199999999999E-9</v>
      </c>
      <c r="AB3047" s="2">
        <v>3.2330299999999999E-9</v>
      </c>
      <c r="AC3047" s="2">
        <v>4.1967099999999997E-9</v>
      </c>
      <c r="AD3047" s="2">
        <v>5.6169599999999996E-9</v>
      </c>
      <c r="AE3047" s="2">
        <v>3.76187E-9</v>
      </c>
      <c r="AF3047" s="2">
        <v>1.5125299999999999E-9</v>
      </c>
    </row>
    <row r="3048" spans="1:32" x14ac:dyDescent="0.3">
      <c r="A3048">
        <v>36</v>
      </c>
      <c r="B3048">
        <v>0</v>
      </c>
      <c r="C3048" s="2">
        <v>2.2204499999999999E-16</v>
      </c>
      <c r="D3048" s="2">
        <v>2.1265299999999999E-8</v>
      </c>
      <c r="E3048">
        <v>5.0547899999999998E-4</v>
      </c>
      <c r="F3048">
        <v>5.55731E-2</v>
      </c>
      <c r="G3048">
        <v>0.22323599999999999</v>
      </c>
      <c r="H3048">
        <v>0.125198</v>
      </c>
      <c r="I3048">
        <v>2.34001E-2</v>
      </c>
      <c r="J3048">
        <v>2.5537799999999999E-3</v>
      </c>
      <c r="K3048">
        <v>2.32198E-4</v>
      </c>
      <c r="L3048" s="2">
        <v>2.18844E-5</v>
      </c>
      <c r="M3048" s="2">
        <v>2.4291300000000002E-6</v>
      </c>
      <c r="N3048" s="2">
        <v>3.3990400000000002E-7</v>
      </c>
      <c r="O3048" s="2">
        <v>6.1754999999999999E-8</v>
      </c>
      <c r="P3048" s="2">
        <v>1.4644E-8</v>
      </c>
      <c r="Q3048" s="2">
        <v>4.48904E-9</v>
      </c>
      <c r="R3048" s="2">
        <v>1.7470799999999999E-9</v>
      </c>
      <c r="S3048" s="2">
        <v>8.4415699999999998E-10</v>
      </c>
      <c r="T3048" s="2">
        <v>4.9439500000000003E-10</v>
      </c>
      <c r="U3048" s="2">
        <v>3.4267500000000001E-10</v>
      </c>
      <c r="V3048" s="2">
        <v>2.7475299999999998E-10</v>
      </c>
      <c r="W3048" s="2">
        <v>2.4950099999999997E-10</v>
      </c>
      <c r="X3048" s="2">
        <v>2.5172900000000001E-10</v>
      </c>
      <c r="Y3048" s="2">
        <v>2.77377E-10</v>
      </c>
      <c r="Z3048" s="2">
        <v>3.2876899999999998E-10</v>
      </c>
      <c r="AA3048" s="2">
        <v>4.13648E-10</v>
      </c>
      <c r="AB3048" s="2">
        <v>5.4611400000000002E-10</v>
      </c>
      <c r="AC3048" s="2">
        <v>7.49085E-10</v>
      </c>
      <c r="AD3048" s="2">
        <v>1.0584600000000001E-9</v>
      </c>
      <c r="AE3048" s="2">
        <v>6.95328E-10</v>
      </c>
      <c r="AF3048" s="2">
        <v>2.6777900000000002E-10</v>
      </c>
    </row>
    <row r="3049" spans="1:32" x14ac:dyDescent="0.3">
      <c r="A3049">
        <v>34</v>
      </c>
      <c r="B3049">
        <v>0</v>
      </c>
      <c r="C3049" s="2">
        <v>5.2735600000000001E-14</v>
      </c>
      <c r="D3049" s="2">
        <v>7.4779699999999998E-7</v>
      </c>
      <c r="E3049">
        <v>3.7832299999999998E-3</v>
      </c>
      <c r="F3049">
        <v>0.12884799999999999</v>
      </c>
      <c r="G3049">
        <v>0.212503</v>
      </c>
      <c r="H3049">
        <v>6.0645699999999997E-2</v>
      </c>
      <c r="I3049">
        <v>6.8081000000000001E-3</v>
      </c>
      <c r="J3049">
        <v>5.0779999999999998E-4</v>
      </c>
      <c r="K3049" s="2">
        <v>3.4906000000000001E-5</v>
      </c>
      <c r="L3049" s="2">
        <v>2.6913599999999999E-6</v>
      </c>
      <c r="M3049" s="2">
        <v>2.5994199999999999E-7</v>
      </c>
      <c r="N3049" s="2">
        <v>3.3213199999999999E-8</v>
      </c>
      <c r="O3049" s="2">
        <v>5.7212900000000002E-9</v>
      </c>
      <c r="P3049" s="2">
        <v>1.32453E-9</v>
      </c>
      <c r="Q3049" s="2">
        <v>4.0549700000000002E-10</v>
      </c>
      <c r="R3049" s="2">
        <v>1.6038299999999999E-10</v>
      </c>
      <c r="S3049" s="2">
        <v>7.9811799999999999E-11</v>
      </c>
      <c r="T3049" s="2">
        <v>4.86265E-11</v>
      </c>
      <c r="U3049" s="2">
        <v>3.5323499999999998E-11</v>
      </c>
      <c r="V3049" s="2">
        <v>2.9842499999999999E-11</v>
      </c>
      <c r="W3049" s="2">
        <v>2.8661199999999999E-11</v>
      </c>
      <c r="X3049" s="2">
        <v>3.0657599999999998E-11</v>
      </c>
      <c r="Y3049" s="2">
        <v>3.5864499999999999E-11</v>
      </c>
      <c r="Z3049" s="2">
        <v>4.5158500000000002E-11</v>
      </c>
      <c r="AA3049" s="2">
        <v>6.0356099999999996E-11</v>
      </c>
      <c r="AB3049" s="2">
        <v>8.4604299999999998E-11</v>
      </c>
      <c r="AC3049" s="2">
        <v>1.2310500000000001E-10</v>
      </c>
      <c r="AD3049" s="2">
        <v>1.84309E-10</v>
      </c>
      <c r="AE3049" s="2">
        <v>1.1876000000000001E-10</v>
      </c>
      <c r="AF3049" s="2">
        <v>4.3807000000000002E-11</v>
      </c>
    </row>
    <row r="3050" spans="1:32" x14ac:dyDescent="0.3">
      <c r="A3050">
        <v>32</v>
      </c>
      <c r="B3050">
        <v>0</v>
      </c>
      <c r="C3050" s="2">
        <v>6.7218499999999997E-12</v>
      </c>
      <c r="D3050" s="2">
        <v>1.6945000000000001E-5</v>
      </c>
      <c r="E3050">
        <v>1.9090300000000001E-2</v>
      </c>
      <c r="F3050">
        <v>0.20905899999999999</v>
      </c>
      <c r="G3050">
        <v>0.14605099999999999</v>
      </c>
      <c r="H3050">
        <v>2.1787999999999998E-2</v>
      </c>
      <c r="I3050">
        <v>1.5042899999999999E-3</v>
      </c>
      <c r="J3050" s="2">
        <v>7.8317600000000004E-5</v>
      </c>
      <c r="K3050" s="2">
        <v>4.1473400000000003E-6</v>
      </c>
      <c r="L3050" s="2">
        <v>2.6604400000000002E-7</v>
      </c>
      <c r="M3050" s="2">
        <v>2.26996E-8</v>
      </c>
      <c r="N3050" s="2">
        <v>2.68474E-9</v>
      </c>
      <c r="O3050" s="2">
        <v>4.4392399999999999E-10</v>
      </c>
      <c r="P3050" s="2">
        <v>1.01465E-10</v>
      </c>
      <c r="Q3050" s="2">
        <v>3.1338899999999997E-11</v>
      </c>
      <c r="R3050" s="2">
        <v>1.27143E-11</v>
      </c>
      <c r="S3050" s="2">
        <v>6.5717000000000004E-12</v>
      </c>
      <c r="T3050" s="2">
        <v>4.1976900000000001E-12</v>
      </c>
      <c r="U3050" s="2">
        <v>3.2186899999999999E-12</v>
      </c>
      <c r="V3050" s="2">
        <v>2.8841099999999999E-12</v>
      </c>
      <c r="W3050" s="2">
        <v>2.94732E-12</v>
      </c>
      <c r="X3050" s="2">
        <v>3.3611200000000001E-12</v>
      </c>
      <c r="Y3050" s="2">
        <v>4.19618E-12</v>
      </c>
      <c r="Z3050" s="2">
        <v>5.6398800000000004E-12</v>
      </c>
      <c r="AA3050" s="2">
        <v>8.04331E-12</v>
      </c>
      <c r="AB3050" s="2">
        <v>1.2020800000000001E-11</v>
      </c>
      <c r="AC3050" s="2">
        <v>1.8626699999999999E-11</v>
      </c>
      <c r="AD3050" s="2">
        <v>2.9655900000000003E-11</v>
      </c>
      <c r="AE3050" s="2">
        <v>1.87432E-11</v>
      </c>
      <c r="AF3050" s="2">
        <v>6.6221700000000002E-12</v>
      </c>
    </row>
    <row r="3051" spans="1:32" x14ac:dyDescent="0.3">
      <c r="A3051">
        <v>30</v>
      </c>
      <c r="B3051">
        <v>0</v>
      </c>
      <c r="C3051" s="2">
        <v>5.5059600000000001E-10</v>
      </c>
      <c r="D3051">
        <v>2.4769599999999999E-4</v>
      </c>
      <c r="E3051">
        <v>6.4987799999999998E-2</v>
      </c>
      <c r="F3051">
        <v>0.237424</v>
      </c>
      <c r="G3051">
        <v>7.2466299999999997E-2</v>
      </c>
      <c r="H3051">
        <v>5.8043699999999997E-3</v>
      </c>
      <c r="I3051">
        <v>2.5238399999999997E-4</v>
      </c>
      <c r="J3051" s="2">
        <v>9.3673400000000003E-6</v>
      </c>
      <c r="K3051" s="2">
        <v>3.8940999999999999E-7</v>
      </c>
      <c r="L3051" s="2">
        <v>2.1136000000000001E-8</v>
      </c>
      <c r="M3051" s="2">
        <v>1.6174300000000001E-9</v>
      </c>
      <c r="N3051" s="2">
        <v>1.79512E-10</v>
      </c>
      <c r="O3051" s="2">
        <v>2.8845800000000001E-11</v>
      </c>
      <c r="P3051" s="2">
        <v>6.5824200000000001E-12</v>
      </c>
      <c r="Q3051" s="2">
        <v>2.0721400000000001E-12</v>
      </c>
      <c r="R3051" s="2">
        <v>8.7035199999999997E-13</v>
      </c>
      <c r="S3051" s="2">
        <v>4.7123499999999996E-13</v>
      </c>
      <c r="T3051" s="2">
        <v>3.1803099999999998E-13</v>
      </c>
      <c r="U3051" s="2">
        <v>2.5924799999999999E-13</v>
      </c>
      <c r="V3051" s="2">
        <v>2.4800500000000001E-13</v>
      </c>
      <c r="W3051" s="2">
        <v>2.7130900000000001E-13</v>
      </c>
      <c r="X3051" s="2">
        <v>3.3171399999999999E-13</v>
      </c>
      <c r="Y3051" s="2">
        <v>4.4425199999999999E-13</v>
      </c>
      <c r="Z3051" s="2">
        <v>6.4043599999999996E-13</v>
      </c>
      <c r="AA3051" s="2">
        <v>9.7896300000000002E-13</v>
      </c>
      <c r="AB3051" s="2">
        <v>1.56639E-12</v>
      </c>
      <c r="AC3051" s="2">
        <v>2.5948399999999999E-12</v>
      </c>
      <c r="AD3051" s="2">
        <v>4.4092399999999999E-12</v>
      </c>
      <c r="AE3051" s="2">
        <v>2.7334100000000002E-12</v>
      </c>
      <c r="AF3051" s="2">
        <v>9.2500500000000006E-13</v>
      </c>
    </row>
    <row r="3052" spans="1:32" x14ac:dyDescent="0.3">
      <c r="A3052">
        <v>28</v>
      </c>
      <c r="B3052" s="2">
        <v>4.4408900000000002E-16</v>
      </c>
      <c r="C3052" s="2">
        <v>2.90042E-8</v>
      </c>
      <c r="D3052">
        <v>2.33819E-3</v>
      </c>
      <c r="E3052">
        <v>0.149338</v>
      </c>
      <c r="F3052">
        <v>0.18874099999999999</v>
      </c>
      <c r="G3052">
        <v>2.5951700000000001E-2</v>
      </c>
      <c r="H3052">
        <v>1.14635E-3</v>
      </c>
      <c r="I3052" s="2">
        <v>3.2146300000000001E-5</v>
      </c>
      <c r="J3052" s="2">
        <v>8.68729E-7</v>
      </c>
      <c r="K3052" s="2">
        <v>2.8889600000000001E-8</v>
      </c>
      <c r="L3052" s="2">
        <v>1.34934E-9</v>
      </c>
      <c r="M3052" s="2">
        <v>9.4027100000000004E-11</v>
      </c>
      <c r="N3052" s="2">
        <v>9.9274600000000006E-12</v>
      </c>
      <c r="O3052" s="2">
        <v>1.56956E-12</v>
      </c>
      <c r="P3052" s="2">
        <v>3.61614E-13</v>
      </c>
      <c r="Q3052" s="2">
        <v>1.1721100000000001E-13</v>
      </c>
      <c r="R3052" s="2">
        <v>5.1444900000000001E-14</v>
      </c>
      <c r="S3052" s="2">
        <v>2.9425799999999999E-14</v>
      </c>
      <c r="T3052" s="2">
        <v>2.1146400000000001E-14</v>
      </c>
      <c r="U3052" s="2">
        <v>1.8456900000000001E-14</v>
      </c>
      <c r="V3052" s="2">
        <v>1.8974500000000001E-14</v>
      </c>
      <c r="W3052" s="2">
        <v>2.2356E-14</v>
      </c>
      <c r="X3052" s="2">
        <v>2.9469299999999999E-14</v>
      </c>
      <c r="Y3052" s="2">
        <v>4.2558099999999999E-14</v>
      </c>
      <c r="Z3052" s="2">
        <v>6.6122800000000001E-14</v>
      </c>
      <c r="AA3052" s="2">
        <v>1.0882E-13</v>
      </c>
      <c r="AB3052" s="2">
        <v>1.87192E-13</v>
      </c>
      <c r="AC3052" s="2">
        <v>3.3280799999999998E-13</v>
      </c>
      <c r="AD3052" s="2">
        <v>6.0576199999999998E-13</v>
      </c>
      <c r="AE3052" s="2">
        <v>3.68341E-13</v>
      </c>
      <c r="AF3052" s="2">
        <v>1.1939100000000001E-13</v>
      </c>
    </row>
    <row r="3053" spans="1:32" x14ac:dyDescent="0.3">
      <c r="A3053">
        <v>26</v>
      </c>
      <c r="B3053" s="2">
        <v>7.9936100000000006E-14</v>
      </c>
      <c r="C3053" s="2">
        <v>9.8358000000000008E-7</v>
      </c>
      <c r="D3053">
        <v>1.4268100000000001E-2</v>
      </c>
      <c r="E3053">
        <v>0.23175000000000001</v>
      </c>
      <c r="F3053">
        <v>0.105016</v>
      </c>
      <c r="G3053">
        <v>6.7060499999999999E-3</v>
      </c>
      <c r="H3053">
        <v>1.6780000000000001E-4</v>
      </c>
      <c r="I3053" s="2">
        <v>3.10772E-6</v>
      </c>
      <c r="J3053" s="2">
        <v>6.2456600000000006E-8</v>
      </c>
      <c r="K3053" s="2">
        <v>1.6931700000000001E-9</v>
      </c>
      <c r="L3053" s="2">
        <v>6.9213199999999998E-11</v>
      </c>
      <c r="M3053" s="2">
        <v>4.4590799999999996E-12</v>
      </c>
      <c r="N3053" s="2">
        <v>4.5404100000000002E-13</v>
      </c>
      <c r="O3053" s="2">
        <v>7.1509300000000003E-14</v>
      </c>
      <c r="P3053" s="2">
        <v>1.6821499999999999E-14</v>
      </c>
      <c r="Q3053" s="2">
        <v>5.6716000000000001E-15</v>
      </c>
      <c r="R3053" s="2">
        <v>2.6255099999999999E-15</v>
      </c>
      <c r="S3053" s="2">
        <v>1.6000400000000001E-15</v>
      </c>
      <c r="T3053" s="2">
        <v>1.2339400000000001E-15</v>
      </c>
      <c r="U3053" s="2">
        <v>1.16144E-15</v>
      </c>
      <c r="V3053" s="2">
        <v>1.2915999999999999E-15</v>
      </c>
      <c r="W3053" s="2">
        <v>1.6489399999999999E-15</v>
      </c>
      <c r="X3053" s="2">
        <v>2.3566300000000002E-15</v>
      </c>
      <c r="Y3053" s="2">
        <v>3.68899E-15</v>
      </c>
      <c r="Z3053" s="2">
        <v>6.2071000000000002E-15</v>
      </c>
      <c r="AA3053" s="2">
        <v>1.10474E-14</v>
      </c>
      <c r="AB3053" s="2">
        <v>2.0516000000000001E-14</v>
      </c>
      <c r="AC3053" s="2">
        <v>3.9298999999999997E-14</v>
      </c>
      <c r="AD3053" s="2">
        <v>7.6899300000000005E-14</v>
      </c>
      <c r="AE3053" s="2">
        <v>4.5864499999999997E-14</v>
      </c>
      <c r="AF3053" s="2">
        <v>1.4238799999999999E-14</v>
      </c>
    </row>
    <row r="3054" spans="1:32" x14ac:dyDescent="0.3">
      <c r="A3054">
        <v>24</v>
      </c>
      <c r="B3054" s="2">
        <v>9.8311400000000005E-12</v>
      </c>
      <c r="C3054" s="2">
        <v>2.1495300000000001E-5</v>
      </c>
      <c r="D3054">
        <v>5.6335999999999997E-2</v>
      </c>
      <c r="E3054">
        <v>0.24293100000000001</v>
      </c>
      <c r="F3054">
        <v>4.0887300000000001E-2</v>
      </c>
      <c r="G3054">
        <v>1.2499799999999999E-3</v>
      </c>
      <c r="H3054" s="2">
        <v>1.8199700000000001E-5</v>
      </c>
      <c r="I3054" s="2">
        <v>2.27975E-7</v>
      </c>
      <c r="J3054" s="2">
        <v>3.4802E-9</v>
      </c>
      <c r="K3054" s="2">
        <v>7.8379800000000006E-11</v>
      </c>
      <c r="L3054" s="2">
        <v>2.8520599999999999E-12</v>
      </c>
      <c r="M3054" s="2">
        <v>1.72484E-13</v>
      </c>
      <c r="N3054" s="2">
        <v>1.7172000000000001E-14</v>
      </c>
      <c r="O3054" s="2">
        <v>2.7277000000000001E-15</v>
      </c>
      <c r="P3054" s="2">
        <v>6.6254100000000003E-16</v>
      </c>
      <c r="Q3054" s="2">
        <v>2.34749E-16</v>
      </c>
      <c r="R3054" s="2">
        <v>1.15688E-16</v>
      </c>
      <c r="S3054" s="2">
        <v>7.5757700000000005E-17</v>
      </c>
      <c r="T3054" s="2">
        <v>6.3186900000000001E-17</v>
      </c>
      <c r="U3054" s="2">
        <v>6.4597099999999997E-17</v>
      </c>
      <c r="V3054" s="2">
        <v>7.8221399999999999E-17</v>
      </c>
      <c r="W3054" s="2">
        <v>1.08865E-16</v>
      </c>
      <c r="X3054" s="2">
        <v>1.69638E-16</v>
      </c>
      <c r="Y3054" s="2">
        <v>2.8933099999999998E-16</v>
      </c>
      <c r="Z3054" s="2">
        <v>5.2976400000000002E-16</v>
      </c>
      <c r="AA3054" s="2">
        <v>1.02426E-15</v>
      </c>
      <c r="AB3054" s="2">
        <v>2.0621000000000001E-15</v>
      </c>
      <c r="AC3054" s="2">
        <v>4.27239E-15</v>
      </c>
      <c r="AD3054" s="2">
        <v>9.0202900000000005E-15</v>
      </c>
      <c r="AE3054" s="2">
        <v>5.2769199999999998E-15</v>
      </c>
      <c r="AF3054" s="2">
        <v>1.56911E-15</v>
      </c>
    </row>
    <row r="3055" spans="1:32" x14ac:dyDescent="0.3">
      <c r="A3055">
        <v>22</v>
      </c>
      <c r="B3055" s="2">
        <v>7.76457E-10</v>
      </c>
      <c r="C3055">
        <v>3.0306400000000002E-4</v>
      </c>
      <c r="D3055">
        <v>0.14404700000000001</v>
      </c>
      <c r="E3055">
        <v>0.172018</v>
      </c>
      <c r="F3055">
        <v>1.1135300000000001E-2</v>
      </c>
      <c r="G3055">
        <v>1.6800699999999999E-4</v>
      </c>
      <c r="H3055" s="2">
        <v>1.46218E-6</v>
      </c>
      <c r="I3055" s="2">
        <v>1.26867E-8</v>
      </c>
      <c r="J3055" s="2">
        <v>1.5026699999999999E-10</v>
      </c>
      <c r="K3055" s="2">
        <v>2.8653200000000002E-12</v>
      </c>
      <c r="L3055" s="2">
        <v>9.4398299999999997E-14</v>
      </c>
      <c r="M3055" s="2">
        <v>5.4414100000000002E-15</v>
      </c>
      <c r="N3055" s="2">
        <v>5.3699400000000004E-16</v>
      </c>
      <c r="O3055" s="2">
        <v>8.7105E-17</v>
      </c>
      <c r="P3055" s="2">
        <v>2.2093100000000001E-17</v>
      </c>
      <c r="Q3055" s="2">
        <v>8.3106900000000003E-18</v>
      </c>
      <c r="R3055" s="2">
        <v>4.40088E-18</v>
      </c>
      <c r="S3055" s="2">
        <v>3.1231899999999999E-18</v>
      </c>
      <c r="T3055" s="2">
        <v>2.8393499999999998E-18</v>
      </c>
      <c r="U3055" s="2">
        <v>3.1753899999999999E-18</v>
      </c>
      <c r="V3055" s="2">
        <v>4.2145099999999999E-18</v>
      </c>
      <c r="W3055" s="2">
        <v>6.43334E-18</v>
      </c>
      <c r="X3055" s="2">
        <v>1.09914E-17</v>
      </c>
      <c r="Y3055" s="2">
        <v>2.05323E-17</v>
      </c>
      <c r="Z3055" s="2">
        <v>4.1107799999999999E-17</v>
      </c>
      <c r="AA3055" s="2">
        <v>8.67275E-17</v>
      </c>
      <c r="AB3055" s="2">
        <v>1.9007799999999999E-16</v>
      </c>
      <c r="AC3055" s="2">
        <v>4.2761699999999998E-16</v>
      </c>
      <c r="AD3055" s="2">
        <v>9.7766899999999995E-16</v>
      </c>
      <c r="AE3055" s="2">
        <v>5.6099099999999999E-16</v>
      </c>
      <c r="AF3055" s="2">
        <v>1.5977300000000001E-16</v>
      </c>
    </row>
    <row r="3056" spans="1:32" x14ac:dyDescent="0.3">
      <c r="A3056">
        <v>20</v>
      </c>
      <c r="B3056" s="2">
        <v>3.9441000000000002E-8</v>
      </c>
      <c r="C3056">
        <v>2.75961E-3</v>
      </c>
      <c r="D3056">
        <v>0.238678</v>
      </c>
      <c r="E3056">
        <v>8.2263600000000006E-2</v>
      </c>
      <c r="F3056">
        <v>2.1204000000000001E-3</v>
      </c>
      <c r="G3056" s="2">
        <v>1.6277E-5</v>
      </c>
      <c r="H3056" s="2">
        <v>8.6986799999999999E-8</v>
      </c>
      <c r="I3056" s="2">
        <v>5.3543300000000001E-10</v>
      </c>
      <c r="J3056" s="2">
        <v>5.0264199999999999E-12</v>
      </c>
      <c r="K3056" s="2">
        <v>8.2704399999999994E-14</v>
      </c>
      <c r="L3056" s="2">
        <v>2.5092499999999999E-15</v>
      </c>
      <c r="M3056" s="2">
        <v>1.39985E-16</v>
      </c>
      <c r="N3056" s="2">
        <v>1.3883499999999999E-17</v>
      </c>
      <c r="O3056" s="2">
        <v>2.3284500000000001E-18</v>
      </c>
      <c r="P3056" s="2">
        <v>6.2369099999999997E-19</v>
      </c>
      <c r="Q3056" s="2">
        <v>2.5164099999999999E-19</v>
      </c>
      <c r="R3056" s="2">
        <v>1.4452800000000001E-19</v>
      </c>
      <c r="S3056" s="2">
        <v>1.12105E-19</v>
      </c>
      <c r="T3056" s="2">
        <v>1.11958E-19</v>
      </c>
      <c r="U3056" s="2">
        <v>1.3795300000000001E-19</v>
      </c>
      <c r="V3056" s="2">
        <v>2.0201399999999999E-19</v>
      </c>
      <c r="W3056" s="2">
        <v>3.4027899999999998E-19</v>
      </c>
      <c r="X3056" s="2">
        <v>6.4101999999999996E-19</v>
      </c>
      <c r="Y3056" s="2">
        <v>1.31835E-18</v>
      </c>
      <c r="Z3056" s="2">
        <v>2.9000700000000001E-18</v>
      </c>
      <c r="AA3056" s="2">
        <v>6.7064200000000002E-18</v>
      </c>
      <c r="AB3056" s="2">
        <v>1.60678E-17</v>
      </c>
      <c r="AC3056" s="2">
        <v>3.9402999999999999E-17</v>
      </c>
      <c r="AD3056" s="2">
        <v>9.7911200000000003E-17</v>
      </c>
      <c r="AE3056" s="2">
        <v>5.5106199999999997E-17</v>
      </c>
      <c r="AF3056" s="2">
        <v>1.5032000000000001E-17</v>
      </c>
    </row>
    <row r="3057" spans="1:32" x14ac:dyDescent="0.3">
      <c r="A3057">
        <v>18</v>
      </c>
      <c r="B3057" s="2">
        <v>1.28984E-6</v>
      </c>
      <c r="C3057">
        <v>1.6245099999999998E-2</v>
      </c>
      <c r="D3057">
        <v>0.25637100000000002</v>
      </c>
      <c r="E3057">
        <v>2.6559200000000002E-2</v>
      </c>
      <c r="F3057">
        <v>2.8217999999999999E-4</v>
      </c>
      <c r="G3057" s="2">
        <v>1.1362199999999999E-6</v>
      </c>
      <c r="H3057" s="2">
        <v>3.8306100000000003E-9</v>
      </c>
      <c r="I3057" s="2">
        <v>1.71329E-11</v>
      </c>
      <c r="J3057" s="2">
        <v>1.3022400000000001E-13</v>
      </c>
      <c r="K3057" s="2">
        <v>1.8844799999999998E-15</v>
      </c>
      <c r="L3057" s="2">
        <v>5.3558900000000002E-17</v>
      </c>
      <c r="M3057" s="2">
        <v>2.9363200000000002E-18</v>
      </c>
      <c r="N3057" s="2">
        <v>2.96733E-19</v>
      </c>
      <c r="O3057" s="2">
        <v>5.2099599999999998E-20</v>
      </c>
      <c r="P3057" s="2">
        <v>1.4904599999999999E-20</v>
      </c>
      <c r="Q3057" s="2">
        <v>6.5164299999999997E-21</v>
      </c>
      <c r="R3057" s="2">
        <v>4.0973100000000003E-21</v>
      </c>
      <c r="S3057" s="2">
        <v>3.5034099999999999E-21</v>
      </c>
      <c r="T3057" s="2">
        <v>3.87361E-21</v>
      </c>
      <c r="U3057" s="2">
        <v>5.2967100000000002E-21</v>
      </c>
      <c r="V3057" s="2">
        <v>8.6142400000000002E-21</v>
      </c>
      <c r="W3057" s="2">
        <v>1.6109200000000001E-20</v>
      </c>
      <c r="X3057" s="2">
        <v>3.3648999999999998E-20</v>
      </c>
      <c r="Y3057" s="2">
        <v>7.6587699999999999E-20</v>
      </c>
      <c r="Z3057" s="2">
        <v>1.86006E-19</v>
      </c>
      <c r="AA3057" s="2">
        <v>4.7359399999999997E-19</v>
      </c>
      <c r="AB3057" s="2">
        <v>1.24559E-18</v>
      </c>
      <c r="AC3057" s="2">
        <v>3.3426500000000001E-18</v>
      </c>
      <c r="AD3057" s="2">
        <v>9.0602100000000003E-18</v>
      </c>
      <c r="AE3057" s="2">
        <v>5.0015899999999999E-18</v>
      </c>
      <c r="AF3057" s="2">
        <v>1.30675E-18</v>
      </c>
    </row>
    <row r="3058" spans="1:32" x14ac:dyDescent="0.3">
      <c r="A3058">
        <v>16</v>
      </c>
      <c r="B3058" s="2">
        <v>2.7186200000000001E-5</v>
      </c>
      <c r="C3058">
        <v>6.1881400000000003E-2</v>
      </c>
      <c r="D3058">
        <v>0.17852299999999999</v>
      </c>
      <c r="E3058">
        <v>5.7856799999999996E-3</v>
      </c>
      <c r="F3058" s="2">
        <v>2.6230599999999999E-5</v>
      </c>
      <c r="G3058" s="2">
        <v>5.7121200000000003E-8</v>
      </c>
      <c r="H3058" s="2">
        <v>1.24821E-10</v>
      </c>
      <c r="I3058" s="2">
        <v>4.1553100000000002E-13</v>
      </c>
      <c r="J3058" s="2">
        <v>2.6125200000000001E-15</v>
      </c>
      <c r="K3058" s="2">
        <v>3.3890799999999998E-17</v>
      </c>
      <c r="L3058" s="2">
        <v>9.1783900000000007E-19</v>
      </c>
      <c r="M3058" s="2">
        <v>5.0214600000000003E-20</v>
      </c>
      <c r="N3058" s="2">
        <v>5.2423899999999999E-21</v>
      </c>
      <c r="O3058" s="2">
        <v>9.7568199999999997E-22</v>
      </c>
      <c r="P3058" s="2">
        <v>3.0149299999999999E-22</v>
      </c>
      <c r="Q3058" s="2">
        <v>1.44311E-22</v>
      </c>
      <c r="R3058" s="2">
        <v>1.0026799999999999E-22</v>
      </c>
      <c r="S3058" s="2">
        <v>9.5318199999999998E-23</v>
      </c>
      <c r="T3058" s="2">
        <v>1.17595E-22</v>
      </c>
      <c r="U3058" s="2">
        <v>1.79724E-22</v>
      </c>
      <c r="V3058" s="2">
        <v>3.2676999999999998E-22</v>
      </c>
      <c r="W3058" s="2">
        <v>6.8256599999999999E-22</v>
      </c>
      <c r="X3058" s="2">
        <v>1.5898E-21</v>
      </c>
      <c r="Y3058" s="2">
        <v>4.0255100000000002E-21</v>
      </c>
      <c r="Z3058" s="2">
        <v>1.08461E-20</v>
      </c>
      <c r="AA3058" s="2">
        <v>3.0542100000000001E-20</v>
      </c>
      <c r="AB3058" s="2">
        <v>8.8548900000000005E-20</v>
      </c>
      <c r="AC3058" s="2">
        <v>2.6105500000000001E-19</v>
      </c>
      <c r="AD3058" s="2">
        <v>7.7464799999999997E-19</v>
      </c>
      <c r="AE3058" s="2">
        <v>4.1944599999999999E-19</v>
      </c>
      <c r="AF3058" s="2">
        <v>1.04961E-19</v>
      </c>
    </row>
    <row r="3059" spans="1:32" x14ac:dyDescent="0.3">
      <c r="A3059">
        <v>14</v>
      </c>
      <c r="B3059">
        <v>3.6970699999999999E-4</v>
      </c>
      <c r="C3059">
        <v>0.15265999999999999</v>
      </c>
      <c r="D3059">
        <v>8.0570799999999998E-2</v>
      </c>
      <c r="E3059">
        <v>8.4986999999999997E-4</v>
      </c>
      <c r="F3059" s="2">
        <v>1.70224E-6</v>
      </c>
      <c r="G3059" s="2">
        <v>2.0671799999999999E-9</v>
      </c>
      <c r="H3059" s="2">
        <v>3.0085100000000001E-12</v>
      </c>
      <c r="I3059" s="2">
        <v>7.6365899999999997E-15</v>
      </c>
      <c r="J3059" s="2">
        <v>4.05765E-17</v>
      </c>
      <c r="K3059" s="2">
        <v>4.8098100000000001E-19</v>
      </c>
      <c r="L3059" s="2">
        <v>1.2626700000000001E-20</v>
      </c>
      <c r="M3059" s="2">
        <v>7.0002299999999997E-22</v>
      </c>
      <c r="N3059" s="2">
        <v>7.65508E-23</v>
      </c>
      <c r="O3059" s="2">
        <v>1.5291700000000001E-23</v>
      </c>
      <c r="P3059" s="2">
        <v>5.1619700000000001E-24</v>
      </c>
      <c r="Q3059" s="2">
        <v>2.7329099999999998E-24</v>
      </c>
      <c r="R3059" s="2">
        <v>2.11798E-24</v>
      </c>
      <c r="S3059" s="2">
        <v>2.2576899999999998E-24</v>
      </c>
      <c r="T3059" s="2">
        <v>3.13228E-24</v>
      </c>
      <c r="U3059" s="2">
        <v>5.3891000000000001E-24</v>
      </c>
      <c r="V3059" s="2">
        <v>1.10267E-23</v>
      </c>
      <c r="W3059" s="2">
        <v>2.5884299999999999E-23</v>
      </c>
      <c r="X3059" s="2">
        <v>6.7604999999999998E-23</v>
      </c>
      <c r="Y3059" s="2">
        <v>1.91428E-22</v>
      </c>
      <c r="Z3059" s="2">
        <v>5.7496600000000005E-22</v>
      </c>
      <c r="AA3059" s="2">
        <v>1.79871E-21</v>
      </c>
      <c r="AB3059" s="2">
        <v>5.7726599999999997E-21</v>
      </c>
      <c r="AC3059" s="2">
        <v>1.87694E-20</v>
      </c>
      <c r="AD3059" s="2">
        <v>6.1196600000000001E-20</v>
      </c>
      <c r="AE3059" s="2">
        <v>3.2501099999999999E-20</v>
      </c>
      <c r="AF3059" s="2">
        <v>7.7895899999999994E-21</v>
      </c>
    </row>
    <row r="3060" spans="1:32" x14ac:dyDescent="0.3">
      <c r="A3060">
        <v>12</v>
      </c>
      <c r="B3060">
        <v>3.2473300000000001E-3</v>
      </c>
      <c r="C3060">
        <v>0.244061</v>
      </c>
      <c r="D3060">
        <v>2.3554200000000001E-2</v>
      </c>
      <c r="E3060" s="2">
        <v>8.4122600000000007E-5</v>
      </c>
      <c r="F3060" s="2">
        <v>7.7073599999999997E-8</v>
      </c>
      <c r="G3060" s="2">
        <v>5.3827000000000003E-11</v>
      </c>
      <c r="H3060" s="2">
        <v>5.3617800000000001E-14</v>
      </c>
      <c r="I3060" s="2">
        <v>1.0631700000000001E-16</v>
      </c>
      <c r="J3060" s="2">
        <v>4.8780100000000001E-19</v>
      </c>
      <c r="K3060" s="2">
        <v>5.3858999999999997E-21</v>
      </c>
      <c r="L3060" s="2">
        <v>1.3942600000000001E-22</v>
      </c>
      <c r="M3060" s="2">
        <v>7.9543300000000002E-24</v>
      </c>
      <c r="N3060" s="2">
        <v>9.2382100000000006E-25</v>
      </c>
      <c r="O3060" s="2">
        <v>2.0056099999999999E-25</v>
      </c>
      <c r="P3060" s="2">
        <v>7.4801099999999996E-26</v>
      </c>
      <c r="Q3060" s="2">
        <v>4.4255299999999997E-26</v>
      </c>
      <c r="R3060" s="2">
        <v>3.8615200000000003E-26</v>
      </c>
      <c r="S3060" s="2">
        <v>4.6551799999999998E-26</v>
      </c>
      <c r="T3060" s="2">
        <v>7.3200199999999995E-26</v>
      </c>
      <c r="U3060" s="2">
        <v>1.4279900000000001E-25</v>
      </c>
      <c r="V3060" s="2">
        <v>3.3099200000000001E-25</v>
      </c>
      <c r="W3060" s="2">
        <v>8.7849499999999993E-25</v>
      </c>
      <c r="X3060" s="2">
        <v>2.5874200000000001E-24</v>
      </c>
      <c r="Y3060" s="2">
        <v>8.2358400000000005E-24</v>
      </c>
      <c r="Z3060" s="2">
        <v>2.77092E-23</v>
      </c>
      <c r="AA3060" s="2">
        <v>9.6735700000000003E-23</v>
      </c>
      <c r="AB3060" s="2">
        <v>3.4510200000000002E-22</v>
      </c>
      <c r="AC3060" s="2">
        <v>1.2423400000000001E-21</v>
      </c>
      <c r="AD3060" s="2">
        <v>4.4668599999999998E-21</v>
      </c>
      <c r="AE3060" s="2">
        <v>2.3268699999999999E-21</v>
      </c>
      <c r="AF3060" s="2">
        <v>5.3413300000000002E-22</v>
      </c>
    </row>
    <row r="3061" spans="1:32" x14ac:dyDescent="0.3">
      <c r="A3061">
        <v>10</v>
      </c>
      <c r="B3061">
        <v>1.8441200000000001E-2</v>
      </c>
      <c r="C3061">
        <v>0.25294499999999998</v>
      </c>
      <c r="D3061">
        <v>4.4567299999999999E-3</v>
      </c>
      <c r="E3061" s="2">
        <v>5.6067299999999996E-6</v>
      </c>
      <c r="F3061" s="2">
        <v>2.4333100000000002E-9</v>
      </c>
      <c r="G3061" s="2">
        <v>1.0080100000000001E-12</v>
      </c>
      <c r="H3061" s="2">
        <v>7.0633599999999999E-16</v>
      </c>
      <c r="I3061" s="2">
        <v>1.1209899999999999E-18</v>
      </c>
      <c r="J3061" s="2">
        <v>4.53815E-21</v>
      </c>
      <c r="K3061" s="2">
        <v>4.75779E-23</v>
      </c>
      <c r="L3061" s="2">
        <v>1.2355900000000001E-24</v>
      </c>
      <c r="M3061" s="2">
        <v>7.3664899999999995E-26</v>
      </c>
      <c r="N3061" s="2">
        <v>9.2131299999999996E-27</v>
      </c>
      <c r="O3061" s="2">
        <v>2.2011499999999999E-27</v>
      </c>
      <c r="P3061" s="2">
        <v>9.1733299999999999E-28</v>
      </c>
      <c r="Q3061" s="2">
        <v>6.1276799999999996E-28</v>
      </c>
      <c r="R3061" s="2">
        <v>6.0764499999999998E-28</v>
      </c>
      <c r="S3061" s="2">
        <v>8.3556100000000009E-28</v>
      </c>
      <c r="T3061" s="2">
        <v>1.50083E-27</v>
      </c>
      <c r="U3061" s="2">
        <v>3.3436700000000003E-27</v>
      </c>
      <c r="V3061" s="2">
        <v>8.8377899999999998E-27</v>
      </c>
      <c r="W3061" s="2">
        <v>2.66835E-26</v>
      </c>
      <c r="X3061" s="2">
        <v>8.9125500000000002E-26</v>
      </c>
      <c r="Y3061" s="2">
        <v>3.2056600000000001E-25</v>
      </c>
      <c r="Z3061" s="2">
        <v>1.2139899999999999E-24</v>
      </c>
      <c r="AA3061" s="2">
        <v>4.7508399999999999E-24</v>
      </c>
      <c r="AB3061" s="2">
        <v>1.8918800000000001E-23</v>
      </c>
      <c r="AC3061" s="2">
        <v>7.5699899999999995E-23</v>
      </c>
      <c r="AD3061" s="2">
        <v>3.0124799999999998E-22</v>
      </c>
      <c r="AE3061" s="2">
        <v>1.53919E-22</v>
      </c>
      <c r="AF3061" s="2">
        <v>3.3839900000000001E-23</v>
      </c>
    </row>
    <row r="3062" spans="1:32" x14ac:dyDescent="0.3">
      <c r="A3062">
        <v>8</v>
      </c>
      <c r="B3062">
        <v>6.7771899999999996E-2</v>
      </c>
      <c r="C3062">
        <v>0.16994999999999999</v>
      </c>
      <c r="D3062">
        <v>5.4529100000000005E-4</v>
      </c>
      <c r="E3062" s="2">
        <v>2.5142099999999999E-7</v>
      </c>
      <c r="F3062" s="2">
        <v>5.3534400000000002E-11</v>
      </c>
      <c r="G3062" s="2">
        <v>1.3569999999999999E-14</v>
      </c>
      <c r="H3062" s="2">
        <v>6.8757100000000001E-18</v>
      </c>
      <c r="I3062" s="2">
        <v>8.9493599999999995E-21</v>
      </c>
      <c r="J3062" s="2">
        <v>3.2666499999999999E-23</v>
      </c>
      <c r="K3062" s="2">
        <v>3.3151699999999998E-25</v>
      </c>
      <c r="L3062" s="2">
        <v>8.7867799999999994E-27</v>
      </c>
      <c r="M3062" s="2">
        <v>5.5595499999999997E-28</v>
      </c>
      <c r="N3062" s="2">
        <v>7.5923099999999995E-29</v>
      </c>
      <c r="O3062" s="2">
        <v>2.0213099999999999E-29</v>
      </c>
      <c r="P3062" s="2">
        <v>9.5202600000000003E-30</v>
      </c>
      <c r="Q3062" s="2">
        <v>7.2543199999999994E-30</v>
      </c>
      <c r="R3062" s="2">
        <v>8.2523800000000006E-30</v>
      </c>
      <c r="S3062" s="2">
        <v>1.30549E-29</v>
      </c>
      <c r="T3062" s="2">
        <v>2.6996299999999999E-29</v>
      </c>
      <c r="U3062" s="2">
        <v>6.9181999999999997E-29</v>
      </c>
      <c r="V3062" s="2">
        <v>2.0990099999999999E-28</v>
      </c>
      <c r="W3062" s="2">
        <v>7.2533500000000002E-28</v>
      </c>
      <c r="X3062" s="2">
        <v>2.7629499999999999E-27</v>
      </c>
      <c r="Y3062" s="2">
        <v>1.1288300000000001E-26</v>
      </c>
      <c r="Z3062" s="2">
        <v>4.8350800000000002E-26</v>
      </c>
      <c r="AA3062" s="2">
        <v>2.1306199999999998E-25</v>
      </c>
      <c r="AB3062" s="2">
        <v>9.5105600000000003E-25</v>
      </c>
      <c r="AC3062" s="2">
        <v>4.2463300000000004E-24</v>
      </c>
      <c r="AD3062" s="2">
        <v>1.87711E-23</v>
      </c>
      <c r="AE3062" s="2">
        <v>9.4071100000000002E-24</v>
      </c>
      <c r="AF3062" s="2">
        <v>1.98084E-24</v>
      </c>
    </row>
    <row r="3063" spans="1:32" x14ac:dyDescent="0.3">
      <c r="A3063">
        <v>6</v>
      </c>
      <c r="B3063">
        <v>0.16131100000000001</v>
      </c>
      <c r="C3063">
        <v>7.4004100000000003E-2</v>
      </c>
      <c r="D3063" s="2">
        <v>4.3099699999999997E-5</v>
      </c>
      <c r="E3063" s="2">
        <v>7.5793999999999997E-9</v>
      </c>
      <c r="F3063" s="2">
        <v>8.2027300000000001E-13</v>
      </c>
      <c r="G3063" s="2">
        <v>1.3127000000000001E-16</v>
      </c>
      <c r="H3063" s="2">
        <v>4.9441999999999998E-20</v>
      </c>
      <c r="I3063" s="2">
        <v>5.4084599999999999E-23</v>
      </c>
      <c r="J3063" s="2">
        <v>1.81902E-25</v>
      </c>
      <c r="K3063" s="2">
        <v>1.82179E-27</v>
      </c>
      <c r="L3063" s="2">
        <v>5.01375E-29</v>
      </c>
      <c r="M3063" s="2">
        <v>3.41903E-30</v>
      </c>
      <c r="N3063" s="2">
        <v>5.1695600000000004E-31</v>
      </c>
      <c r="O3063" s="2">
        <v>1.553E-31</v>
      </c>
      <c r="P3063" s="2">
        <v>8.3608200000000002E-32</v>
      </c>
      <c r="Q3063" s="2">
        <v>7.3425400000000001E-32</v>
      </c>
      <c r="R3063" s="2">
        <v>9.6722899999999996E-32</v>
      </c>
      <c r="S3063" s="2">
        <v>1.7754300000000001E-31</v>
      </c>
      <c r="T3063" s="2">
        <v>4.2600599999999999E-31</v>
      </c>
      <c r="U3063" s="2">
        <v>1.2648099999999999E-30</v>
      </c>
      <c r="V3063" s="2">
        <v>4.4342500000000003E-30</v>
      </c>
      <c r="W3063" s="2">
        <v>1.7644799999999999E-29</v>
      </c>
      <c r="X3063" s="2">
        <v>7.7085699999999997E-29</v>
      </c>
      <c r="Y3063" s="2">
        <v>3.59611E-28</v>
      </c>
      <c r="Z3063" s="2">
        <v>1.7506000000000001E-27</v>
      </c>
      <c r="AA3063" s="2">
        <v>8.7254599999999999E-27</v>
      </c>
      <c r="AB3063" s="2">
        <v>4.3841200000000002E-26</v>
      </c>
      <c r="AC3063" s="2">
        <v>2.19274E-25</v>
      </c>
      <c r="AD3063" s="2">
        <v>1.0806799999999999E-24</v>
      </c>
      <c r="AE3063" s="2">
        <v>5.3119900000000001E-25</v>
      </c>
      <c r="AF3063" s="2">
        <v>1.0712900000000001E-25</v>
      </c>
    </row>
    <row r="3064" spans="1:32" x14ac:dyDescent="0.3">
      <c r="A3064">
        <v>4</v>
      </c>
      <c r="B3064">
        <v>0.74883</v>
      </c>
      <c r="C3064">
        <v>2.5167999999999999E-2</v>
      </c>
      <c r="D3064" s="2">
        <v>2.27217E-6</v>
      </c>
      <c r="E3064" s="2">
        <v>1.5559E-10</v>
      </c>
      <c r="F3064" s="2">
        <v>8.8137100000000002E-15</v>
      </c>
      <c r="G3064" s="2">
        <v>9.1668400000000001E-19</v>
      </c>
      <c r="H3064" s="2">
        <v>2.6359000000000002E-22</v>
      </c>
      <c r="I3064" s="2">
        <v>2.4823399999999999E-25</v>
      </c>
      <c r="J3064" s="2">
        <v>7.8607400000000004E-28</v>
      </c>
      <c r="K3064" s="2">
        <v>7.9216500000000006E-30</v>
      </c>
      <c r="L3064" s="2">
        <v>2.3036899999999998E-31</v>
      </c>
      <c r="M3064" s="2">
        <v>1.72023E-32</v>
      </c>
      <c r="N3064" s="2">
        <v>2.9217100000000001E-33</v>
      </c>
      <c r="O3064" s="2">
        <v>1.0036299999999999E-33</v>
      </c>
      <c r="P3064" s="2">
        <v>6.2523200000000002E-34</v>
      </c>
      <c r="Q3064" s="2">
        <v>6.40099E-34</v>
      </c>
      <c r="R3064" s="2">
        <v>9.8692600000000004E-34</v>
      </c>
      <c r="S3064" s="2">
        <v>2.1234799999999998E-33</v>
      </c>
      <c r="T3064" s="2">
        <v>5.9696999999999999E-33</v>
      </c>
      <c r="U3064" s="2">
        <v>2.07273E-32</v>
      </c>
      <c r="V3064" s="2">
        <v>8.4733700000000005E-32</v>
      </c>
      <c r="W3064" s="2">
        <v>3.9173599999999998E-31</v>
      </c>
      <c r="X3064" s="2">
        <v>1.98015E-30</v>
      </c>
      <c r="Y3064" s="2">
        <v>1.06406E-29</v>
      </c>
      <c r="Z3064" s="2">
        <v>5.9390099999999997E-29</v>
      </c>
      <c r="AA3064" s="2">
        <v>3.3779399999999999E-28</v>
      </c>
      <c r="AB3064" s="2">
        <v>1.9276399999999999E-27</v>
      </c>
      <c r="AC3064" s="2">
        <v>1.0898800000000001E-26</v>
      </c>
      <c r="AD3064" s="2">
        <v>6.0441400000000003E-26</v>
      </c>
      <c r="AE3064" s="2">
        <v>2.9111500000000001E-26</v>
      </c>
      <c r="AF3064" s="2">
        <v>5.6110399999999998E-27</v>
      </c>
    </row>
    <row r="3065" spans="1:32" x14ac:dyDescent="0.3">
      <c r="A3065" t="s">
        <v>1342</v>
      </c>
      <c r="B3065">
        <v>4</v>
      </c>
      <c r="C3065">
        <v>11.835000000000001</v>
      </c>
      <c r="D3065">
        <v>19.670000000000002</v>
      </c>
      <c r="E3065">
        <v>25.759799999999998</v>
      </c>
      <c r="F3065">
        <v>31.2866</v>
      </c>
      <c r="G3065">
        <v>36.302599999999998</v>
      </c>
      <c r="H3065">
        <v>40.854900000000001</v>
      </c>
      <c r="I3065">
        <v>44.986499999999999</v>
      </c>
      <c r="J3065">
        <v>48.7361</v>
      </c>
      <c r="K3065">
        <v>52.139099999999999</v>
      </c>
      <c r="L3065">
        <v>55.227600000000002</v>
      </c>
      <c r="M3065">
        <v>58.0306</v>
      </c>
      <c r="N3065">
        <v>60.5745</v>
      </c>
      <c r="O3065">
        <v>62.883299999999998</v>
      </c>
      <c r="P3065">
        <v>64.9786</v>
      </c>
      <c r="Q3065">
        <v>66.880300000000005</v>
      </c>
      <c r="R3065">
        <v>68.606099999999998</v>
      </c>
      <c r="S3065">
        <v>70.172499999999999</v>
      </c>
      <c r="T3065">
        <v>71.594099999999997</v>
      </c>
      <c r="U3065">
        <v>72.884200000000007</v>
      </c>
      <c r="V3065">
        <v>74.055099999999996</v>
      </c>
      <c r="W3065">
        <v>75.117800000000003</v>
      </c>
      <c r="X3065">
        <v>76.082300000000004</v>
      </c>
      <c r="Y3065">
        <v>76.957599999999999</v>
      </c>
      <c r="Z3065">
        <v>77.751900000000006</v>
      </c>
      <c r="AA3065">
        <v>78.472899999999996</v>
      </c>
      <c r="AB3065">
        <v>79.127200000000002</v>
      </c>
      <c r="AC3065">
        <v>79.721100000000007</v>
      </c>
      <c r="AD3065">
        <v>80.260000000000005</v>
      </c>
      <c r="AE3065">
        <v>80.749099999999999</v>
      </c>
      <c r="AF3065">
        <v>81.840100000000007</v>
      </c>
    </row>
    <row r="3066" spans="1:32" x14ac:dyDescent="0.3">
      <c r="A3066" t="s">
        <v>1343</v>
      </c>
      <c r="B3066">
        <v>2.9814600000000002</v>
      </c>
      <c r="C3066">
        <v>2.9814600000000002</v>
      </c>
      <c r="D3066">
        <v>2.9814600000000002</v>
      </c>
      <c r="E3066">
        <v>3.13957</v>
      </c>
      <c r="F3066">
        <v>3.2976899999999998</v>
      </c>
      <c r="G3066">
        <v>3.4558</v>
      </c>
      <c r="H3066">
        <v>3.6139100000000002</v>
      </c>
      <c r="I3066">
        <v>3.77203</v>
      </c>
      <c r="J3066">
        <v>3.9301400000000002</v>
      </c>
      <c r="K3066">
        <v>4.08826</v>
      </c>
      <c r="L3066">
        <v>4.2463699999999998</v>
      </c>
      <c r="M3066">
        <v>4.40449</v>
      </c>
      <c r="N3066">
        <v>4.5625999999999998</v>
      </c>
      <c r="O3066">
        <v>4.72072</v>
      </c>
      <c r="P3066">
        <v>4.8788299999999998</v>
      </c>
      <c r="Q3066">
        <v>5.0369400000000004</v>
      </c>
      <c r="R3066">
        <v>5.1950599999999998</v>
      </c>
      <c r="S3066">
        <v>5.3531700000000004</v>
      </c>
      <c r="T3066">
        <v>5.5112899999999998</v>
      </c>
      <c r="U3066">
        <v>5.6694000000000004</v>
      </c>
      <c r="V3066">
        <v>5.8275199999999998</v>
      </c>
      <c r="W3066">
        <v>5.9856299999999996</v>
      </c>
      <c r="X3066">
        <v>6.1437499999999998</v>
      </c>
      <c r="Y3066">
        <v>6.3018599999999996</v>
      </c>
      <c r="Z3066">
        <v>6.4599700000000002</v>
      </c>
      <c r="AA3066">
        <v>6.6180899999999996</v>
      </c>
      <c r="AB3066">
        <v>6.7762000000000002</v>
      </c>
      <c r="AC3066">
        <v>6.9343199999999996</v>
      </c>
      <c r="AD3066">
        <v>7.0924300000000002</v>
      </c>
      <c r="AE3066">
        <v>7.0924300000000002</v>
      </c>
      <c r="AF3066">
        <v>7.0924300000000002</v>
      </c>
    </row>
    <row r="3068" spans="1:32" x14ac:dyDescent="0.3">
      <c r="B3068" t="s">
        <v>1339</v>
      </c>
      <c r="C3068">
        <v>1</v>
      </c>
      <c r="D3068" t="s">
        <v>1519</v>
      </c>
      <c r="E3068">
        <v>2</v>
      </c>
      <c r="F3068" t="s">
        <v>1340</v>
      </c>
      <c r="G3068">
        <v>1</v>
      </c>
    </row>
    <row r="3069" spans="1:32" x14ac:dyDescent="0.3">
      <c r="A3069" t="s">
        <v>1341</v>
      </c>
      <c r="B3069">
        <v>0</v>
      </c>
      <c r="C3069">
        <v>1</v>
      </c>
      <c r="D3069">
        <v>2</v>
      </c>
      <c r="E3069">
        <v>3</v>
      </c>
      <c r="F3069">
        <v>4</v>
      </c>
      <c r="G3069">
        <v>5</v>
      </c>
      <c r="H3069">
        <v>6</v>
      </c>
      <c r="I3069">
        <v>7</v>
      </c>
      <c r="J3069">
        <v>8</v>
      </c>
      <c r="K3069">
        <v>9</v>
      </c>
      <c r="L3069">
        <v>10</v>
      </c>
      <c r="M3069">
        <v>11</v>
      </c>
      <c r="N3069">
        <v>12</v>
      </c>
      <c r="O3069">
        <v>13</v>
      </c>
      <c r="P3069">
        <v>14</v>
      </c>
      <c r="Q3069">
        <v>15</v>
      </c>
      <c r="R3069">
        <v>16</v>
      </c>
      <c r="S3069">
        <v>17</v>
      </c>
      <c r="T3069">
        <v>18</v>
      </c>
      <c r="U3069">
        <v>19</v>
      </c>
      <c r="V3069">
        <v>20</v>
      </c>
      <c r="W3069">
        <v>21</v>
      </c>
      <c r="X3069">
        <v>22</v>
      </c>
      <c r="Y3069">
        <v>23</v>
      </c>
      <c r="Z3069">
        <v>24</v>
      </c>
      <c r="AA3069">
        <v>25</v>
      </c>
      <c r="AB3069">
        <v>26</v>
      </c>
      <c r="AC3069">
        <v>27</v>
      </c>
      <c r="AD3069">
        <v>28</v>
      </c>
      <c r="AE3069">
        <v>29</v>
      </c>
      <c r="AF3069">
        <v>30</v>
      </c>
    </row>
    <row r="3070" spans="1:32" x14ac:dyDescent="0.3">
      <c r="A3070">
        <v>94</v>
      </c>
      <c r="B3070">
        <v>0</v>
      </c>
      <c r="C3070">
        <v>0</v>
      </c>
      <c r="D3070">
        <v>0</v>
      </c>
      <c r="E3070">
        <v>0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0</v>
      </c>
      <c r="M3070" s="2">
        <v>5.3290699999999996E-15</v>
      </c>
      <c r="N3070" s="2">
        <v>1.8844900000000002E-12</v>
      </c>
      <c r="O3070" s="2">
        <v>1.9405899999999999E-10</v>
      </c>
      <c r="P3070" s="2">
        <v>7.7168099999999995E-9</v>
      </c>
      <c r="Q3070" s="2">
        <v>1.46525E-7</v>
      </c>
      <c r="R3070" s="2">
        <v>1.5620700000000001E-6</v>
      </c>
      <c r="S3070" s="2">
        <v>1.0586300000000001E-5</v>
      </c>
      <c r="T3070" s="2">
        <v>5.0187099999999999E-5</v>
      </c>
      <c r="U3070">
        <v>1.7922700000000001E-4</v>
      </c>
      <c r="V3070">
        <v>5.10721E-4</v>
      </c>
      <c r="W3070">
        <v>1.2146699999999999E-3</v>
      </c>
      <c r="X3070">
        <v>2.4977300000000001E-3</v>
      </c>
      <c r="Y3070">
        <v>4.5658000000000001E-3</v>
      </c>
      <c r="Z3070">
        <v>7.5845399999999999E-3</v>
      </c>
      <c r="AA3070">
        <v>1.16515E-2</v>
      </c>
      <c r="AB3070">
        <v>1.6785700000000001E-2</v>
      </c>
      <c r="AC3070">
        <v>2.2934E-2</v>
      </c>
      <c r="AD3070">
        <v>2.8588300000000001E-2</v>
      </c>
      <c r="AE3070">
        <v>3.31597E-2</v>
      </c>
      <c r="AF3070">
        <v>4.5540799999999999E-2</v>
      </c>
    </row>
    <row r="3071" spans="1:32" x14ac:dyDescent="0.3">
      <c r="A3071">
        <v>92</v>
      </c>
      <c r="B3071">
        <v>0</v>
      </c>
      <c r="C3071">
        <v>0</v>
      </c>
      <c r="D3071">
        <v>0</v>
      </c>
      <c r="E3071">
        <v>0</v>
      </c>
      <c r="F3071">
        <v>0</v>
      </c>
      <c r="G3071">
        <v>0</v>
      </c>
      <c r="H3071">
        <v>0</v>
      </c>
      <c r="I3071">
        <v>0</v>
      </c>
      <c r="J3071">
        <v>0</v>
      </c>
      <c r="K3071">
        <v>0</v>
      </c>
      <c r="L3071" s="2">
        <v>1.11022E-16</v>
      </c>
      <c r="M3071" s="2">
        <v>1.5565299999999999E-13</v>
      </c>
      <c r="N3071" s="2">
        <v>3.4498199999999999E-11</v>
      </c>
      <c r="O3071" s="2">
        <v>2.38212E-9</v>
      </c>
      <c r="P3071" s="2">
        <v>6.6947600000000003E-8</v>
      </c>
      <c r="Q3071" s="2">
        <v>9.3787300000000005E-7</v>
      </c>
      <c r="R3071" s="2">
        <v>7.6430600000000003E-6</v>
      </c>
      <c r="S3071" s="2">
        <v>4.0782199999999997E-5</v>
      </c>
      <c r="T3071">
        <v>1.5605299999999999E-4</v>
      </c>
      <c r="U3071">
        <v>4.5942500000000001E-4</v>
      </c>
      <c r="V3071">
        <v>1.0990100000000001E-3</v>
      </c>
      <c r="W3071">
        <v>2.22902E-3</v>
      </c>
      <c r="X3071">
        <v>3.9628500000000004E-3</v>
      </c>
      <c r="Y3071">
        <v>6.3393199999999999E-3</v>
      </c>
      <c r="Z3071">
        <v>9.3149099999999992E-3</v>
      </c>
      <c r="AA3071">
        <v>1.27794E-2</v>
      </c>
      <c r="AB3071">
        <v>1.6583299999999999E-2</v>
      </c>
      <c r="AC3071">
        <v>2.0566299999999999E-2</v>
      </c>
      <c r="AD3071">
        <v>2.4031400000000001E-2</v>
      </c>
      <c r="AE3071">
        <v>2.69007E-2</v>
      </c>
      <c r="AF3071">
        <v>3.4064999999999998E-2</v>
      </c>
    </row>
    <row r="3072" spans="1:32" x14ac:dyDescent="0.3">
      <c r="A3072">
        <v>90</v>
      </c>
      <c r="B3072">
        <v>0</v>
      </c>
      <c r="C3072">
        <v>0</v>
      </c>
      <c r="D3072">
        <v>0</v>
      </c>
      <c r="E3072">
        <v>0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 s="2">
        <v>6.3282699999999998E-15</v>
      </c>
      <c r="M3072" s="2">
        <v>3.8274899999999999E-12</v>
      </c>
      <c r="N3072" s="2">
        <v>5.4934999999999997E-10</v>
      </c>
      <c r="O3072" s="2">
        <v>2.6302599999999999E-8</v>
      </c>
      <c r="P3072" s="2">
        <v>5.4237599999999996E-7</v>
      </c>
      <c r="Q3072" s="2">
        <v>5.8423199999999997E-6</v>
      </c>
      <c r="R3072" s="2">
        <v>3.8064600000000001E-5</v>
      </c>
      <c r="S3072">
        <v>1.67761E-4</v>
      </c>
      <c r="T3072">
        <v>5.4491700000000001E-4</v>
      </c>
      <c r="U3072">
        <v>1.3934799999999999E-3</v>
      </c>
      <c r="V3072">
        <v>2.9522799999999998E-3</v>
      </c>
      <c r="W3072">
        <v>5.39114E-3</v>
      </c>
      <c r="X3072">
        <v>8.7509400000000005E-3</v>
      </c>
      <c r="Y3072">
        <v>1.29342E-2</v>
      </c>
      <c r="Z3072">
        <v>1.77393E-2</v>
      </c>
      <c r="AA3072">
        <v>2.29141E-2</v>
      </c>
      <c r="AB3072">
        <v>2.8205899999999999E-2</v>
      </c>
      <c r="AC3072">
        <v>3.3395500000000002E-2</v>
      </c>
      <c r="AD3072">
        <v>3.7832499999999998E-2</v>
      </c>
      <c r="AE3072">
        <v>4.1577200000000002E-2</v>
      </c>
      <c r="AF3072">
        <v>5.0532500000000001E-2</v>
      </c>
    </row>
    <row r="3073" spans="1:32" x14ac:dyDescent="0.3">
      <c r="A3073">
        <v>88</v>
      </c>
      <c r="B3073">
        <v>0</v>
      </c>
      <c r="C3073">
        <v>0</v>
      </c>
      <c r="D3073">
        <v>0</v>
      </c>
      <c r="E3073">
        <v>0</v>
      </c>
      <c r="F3073">
        <v>0</v>
      </c>
      <c r="G3073">
        <v>0</v>
      </c>
      <c r="H3073">
        <v>0</v>
      </c>
      <c r="I3073">
        <v>0</v>
      </c>
      <c r="J3073">
        <v>0</v>
      </c>
      <c r="K3073" s="2">
        <v>1.11022E-16</v>
      </c>
      <c r="L3073" s="2">
        <v>2.1172000000000001E-13</v>
      </c>
      <c r="M3073" s="2">
        <v>7.7324000000000006E-11</v>
      </c>
      <c r="N3073" s="2">
        <v>7.2818000000000002E-9</v>
      </c>
      <c r="O3073" s="2">
        <v>2.4464800000000001E-7</v>
      </c>
      <c r="P3073" s="2">
        <v>3.7414599999999998E-6</v>
      </c>
      <c r="Q3073" s="2">
        <v>3.1291999999999998E-5</v>
      </c>
      <c r="R3073">
        <v>1.64449E-4</v>
      </c>
      <c r="S3073">
        <v>6.0350300000000003E-4</v>
      </c>
      <c r="T3073">
        <v>1.67639E-3</v>
      </c>
      <c r="U3073">
        <v>3.74917E-3</v>
      </c>
      <c r="V3073">
        <v>7.0791500000000002E-3</v>
      </c>
      <c r="W3073">
        <v>1.17067E-2</v>
      </c>
      <c r="X3073">
        <v>1.7442800000000001E-2</v>
      </c>
      <c r="Y3073">
        <v>2.3939100000000001E-2</v>
      </c>
      <c r="Z3073">
        <v>3.0787399999999999E-2</v>
      </c>
      <c r="AA3073">
        <v>3.7605E-2</v>
      </c>
      <c r="AB3073">
        <v>4.4085899999999997E-2</v>
      </c>
      <c r="AC3073">
        <v>5.0019099999999997E-2</v>
      </c>
      <c r="AD3073">
        <v>5.5035300000000002E-2</v>
      </c>
      <c r="AE3073">
        <v>5.9379700000000001E-2</v>
      </c>
      <c r="AF3073">
        <v>6.9266999999999995E-2</v>
      </c>
    </row>
    <row r="3074" spans="1:32" x14ac:dyDescent="0.3">
      <c r="A3074">
        <v>86</v>
      </c>
      <c r="B3074">
        <v>0</v>
      </c>
      <c r="C3074">
        <v>0</v>
      </c>
      <c r="D3074">
        <v>0</v>
      </c>
      <c r="E3074">
        <v>0</v>
      </c>
      <c r="F3074">
        <v>0</v>
      </c>
      <c r="G3074">
        <v>0</v>
      </c>
      <c r="H3074">
        <v>0</v>
      </c>
      <c r="I3074">
        <v>0</v>
      </c>
      <c r="J3074">
        <v>0</v>
      </c>
      <c r="K3074" s="2">
        <v>4.66294E-15</v>
      </c>
      <c r="L3074" s="2">
        <v>5.7246399999999997E-12</v>
      </c>
      <c r="M3074" s="2">
        <v>1.28336E-9</v>
      </c>
      <c r="N3074" s="2">
        <v>8.0352799999999994E-8</v>
      </c>
      <c r="O3074" s="2">
        <v>1.9169900000000002E-6</v>
      </c>
      <c r="P3074" s="2">
        <v>2.1977400000000001E-5</v>
      </c>
      <c r="Q3074">
        <v>1.4411200000000001E-4</v>
      </c>
      <c r="R3074">
        <v>6.1631200000000004E-4</v>
      </c>
      <c r="S3074">
        <v>1.8986299999999999E-3</v>
      </c>
      <c r="T3074">
        <v>4.5436900000000004E-3</v>
      </c>
      <c r="U3074">
        <v>8.9476899999999995E-3</v>
      </c>
      <c r="V3074">
        <v>1.51521E-2</v>
      </c>
      <c r="W3074">
        <v>2.2822800000000001E-2</v>
      </c>
      <c r="X3074">
        <v>3.1382800000000002E-2</v>
      </c>
      <c r="Y3074">
        <v>4.0193300000000001E-2</v>
      </c>
      <c r="Z3074">
        <v>4.8696000000000003E-2</v>
      </c>
      <c r="AA3074">
        <v>5.6485800000000003E-2</v>
      </c>
      <c r="AB3074">
        <v>6.3321799999999998E-2</v>
      </c>
      <c r="AC3074">
        <v>6.9103999999999999E-2</v>
      </c>
      <c r="AD3074">
        <v>7.3979400000000001E-2</v>
      </c>
      <c r="AE3074">
        <v>7.8363699999999994E-2</v>
      </c>
      <c r="AF3074">
        <v>8.77357E-2</v>
      </c>
    </row>
    <row r="3075" spans="1:32" x14ac:dyDescent="0.3">
      <c r="A3075">
        <v>84</v>
      </c>
      <c r="B3075">
        <v>0</v>
      </c>
      <c r="C3075">
        <v>0</v>
      </c>
      <c r="D3075">
        <v>0</v>
      </c>
      <c r="E3075">
        <v>0</v>
      </c>
      <c r="F3075">
        <v>0</v>
      </c>
      <c r="G3075">
        <v>0</v>
      </c>
      <c r="H3075">
        <v>0</v>
      </c>
      <c r="I3075">
        <v>0</v>
      </c>
      <c r="J3075">
        <v>0</v>
      </c>
      <c r="K3075" s="2">
        <v>1.8196599999999999E-13</v>
      </c>
      <c r="L3075" s="2">
        <v>1.25376E-10</v>
      </c>
      <c r="M3075" s="2">
        <v>1.7500999999999999E-8</v>
      </c>
      <c r="N3075" s="2">
        <v>7.38197E-7</v>
      </c>
      <c r="O3075" s="2">
        <v>1.26549E-5</v>
      </c>
      <c r="P3075">
        <v>1.09931E-4</v>
      </c>
      <c r="Q3075">
        <v>5.70676E-4</v>
      </c>
      <c r="R3075">
        <v>2.0037100000000001E-3</v>
      </c>
      <c r="S3075">
        <v>5.2236100000000001E-3</v>
      </c>
      <c r="T3075">
        <v>1.0849900000000001E-2</v>
      </c>
      <c r="U3075">
        <v>1.8942199999999999E-2</v>
      </c>
      <c r="V3075">
        <v>2.89489E-2</v>
      </c>
      <c r="W3075">
        <v>3.99476E-2</v>
      </c>
      <c r="X3075">
        <v>5.0966299999999999E-2</v>
      </c>
      <c r="Y3075">
        <v>6.1217500000000001E-2</v>
      </c>
      <c r="Z3075">
        <v>7.0193900000000004E-2</v>
      </c>
      <c r="AA3075">
        <v>7.7658199999999997E-2</v>
      </c>
      <c r="AB3075">
        <v>8.3580100000000004E-2</v>
      </c>
      <c r="AC3075">
        <v>8.80629E-2</v>
      </c>
      <c r="AD3075">
        <v>9.1891299999999995E-2</v>
      </c>
      <c r="AE3075">
        <v>9.5562099999999997E-2</v>
      </c>
      <c r="AF3075">
        <v>0.102688</v>
      </c>
    </row>
    <row r="3076" spans="1:32" x14ac:dyDescent="0.3">
      <c r="A3076">
        <v>82</v>
      </c>
      <c r="B3076">
        <v>0</v>
      </c>
      <c r="C3076">
        <v>0</v>
      </c>
      <c r="D3076">
        <v>0</v>
      </c>
      <c r="E3076">
        <v>0</v>
      </c>
      <c r="F3076">
        <v>0</v>
      </c>
      <c r="G3076">
        <v>0</v>
      </c>
      <c r="H3076">
        <v>0</v>
      </c>
      <c r="I3076">
        <v>0</v>
      </c>
      <c r="J3076" s="2">
        <v>1.8873799999999999E-15</v>
      </c>
      <c r="K3076" s="2">
        <v>5.6128400000000001E-12</v>
      </c>
      <c r="L3076" s="2">
        <v>2.2233799999999998E-9</v>
      </c>
      <c r="M3076" s="2">
        <v>1.9611E-7</v>
      </c>
      <c r="N3076" s="2">
        <v>5.64656E-6</v>
      </c>
      <c r="O3076" s="2">
        <v>7.0384100000000003E-5</v>
      </c>
      <c r="P3076">
        <v>4.68259E-4</v>
      </c>
      <c r="Q3076">
        <v>1.9431699999999999E-3</v>
      </c>
      <c r="R3076">
        <v>5.6510900000000001E-3</v>
      </c>
      <c r="S3076">
        <v>1.25682E-2</v>
      </c>
      <c r="T3076">
        <v>2.2826099999999998E-2</v>
      </c>
      <c r="U3076">
        <v>3.5570600000000001E-2</v>
      </c>
      <c r="V3076">
        <v>4.9369700000000002E-2</v>
      </c>
      <c r="W3076">
        <v>6.2776899999999997E-2</v>
      </c>
      <c r="X3076">
        <v>7.4712600000000004E-2</v>
      </c>
      <c r="Y3076">
        <v>8.4582199999999996E-2</v>
      </c>
      <c r="Z3076">
        <v>9.2213299999999998E-2</v>
      </c>
      <c r="AA3076">
        <v>9.7721699999999995E-2</v>
      </c>
      <c r="AB3076">
        <v>0.101379</v>
      </c>
      <c r="AC3076">
        <v>0.103515</v>
      </c>
      <c r="AD3076">
        <v>0.10546999999999999</v>
      </c>
      <c r="AE3076">
        <v>0.107683</v>
      </c>
      <c r="AF3076">
        <v>0.111059</v>
      </c>
    </row>
    <row r="3077" spans="1:32" x14ac:dyDescent="0.3">
      <c r="A3077">
        <v>80</v>
      </c>
      <c r="B3077">
        <v>0</v>
      </c>
      <c r="C3077">
        <v>0</v>
      </c>
      <c r="D3077">
        <v>0</v>
      </c>
      <c r="E3077">
        <v>0</v>
      </c>
      <c r="F3077">
        <v>0</v>
      </c>
      <c r="G3077">
        <v>0</v>
      </c>
      <c r="H3077">
        <v>0</v>
      </c>
      <c r="I3077">
        <v>0</v>
      </c>
      <c r="J3077" s="2">
        <v>8.8484799999999999E-14</v>
      </c>
      <c r="K3077" s="2">
        <v>1.3797299999999999E-10</v>
      </c>
      <c r="L3077" s="2">
        <v>3.1930299999999998E-8</v>
      </c>
      <c r="M3077" s="2">
        <v>1.80594E-6</v>
      </c>
      <c r="N3077" s="2">
        <v>3.5963700000000003E-5</v>
      </c>
      <c r="O3077">
        <v>3.29828E-4</v>
      </c>
      <c r="P3077">
        <v>1.69856E-3</v>
      </c>
      <c r="Q3077">
        <v>5.68938E-3</v>
      </c>
      <c r="R3077">
        <v>1.3826E-2</v>
      </c>
      <c r="S3077">
        <v>2.6445E-2</v>
      </c>
      <c r="T3077">
        <v>4.2308199999999997E-2</v>
      </c>
      <c r="U3077">
        <v>5.9251400000000003E-2</v>
      </c>
      <c r="V3077">
        <v>7.5155899999999998E-2</v>
      </c>
      <c r="W3077">
        <v>8.8573299999999994E-2</v>
      </c>
      <c r="X3077">
        <v>9.8861699999999997E-2</v>
      </c>
      <c r="Y3077">
        <v>0.106014</v>
      </c>
      <c r="Z3077">
        <v>0.110402</v>
      </c>
      <c r="AA3077">
        <v>0.112551</v>
      </c>
      <c r="AB3077">
        <v>0.11300200000000001</v>
      </c>
      <c r="AC3077">
        <v>0.112236</v>
      </c>
      <c r="AD3077">
        <v>0.111861</v>
      </c>
      <c r="AE3077">
        <v>0.112126</v>
      </c>
      <c r="AF3077">
        <v>0.11099000000000001</v>
      </c>
    </row>
    <row r="3078" spans="1:32" x14ac:dyDescent="0.3">
      <c r="A3078">
        <v>78</v>
      </c>
      <c r="B3078">
        <v>0</v>
      </c>
      <c r="C3078">
        <v>0</v>
      </c>
      <c r="D3078">
        <v>0</v>
      </c>
      <c r="E3078">
        <v>0</v>
      </c>
      <c r="F3078">
        <v>0</v>
      </c>
      <c r="G3078">
        <v>0</v>
      </c>
      <c r="H3078">
        <v>0</v>
      </c>
      <c r="I3078" s="2">
        <v>3.33067E-16</v>
      </c>
      <c r="J3078" s="2">
        <v>3.26617E-12</v>
      </c>
      <c r="K3078" s="2">
        <v>2.7020799999999998E-9</v>
      </c>
      <c r="L3078" s="2">
        <v>3.71398E-7</v>
      </c>
      <c r="M3078" s="2">
        <v>1.3668200000000001E-5</v>
      </c>
      <c r="N3078">
        <v>1.9073899999999999E-4</v>
      </c>
      <c r="O3078">
        <v>1.3022999999999999E-3</v>
      </c>
      <c r="P3078">
        <v>5.2469600000000002E-3</v>
      </c>
      <c r="Q3078">
        <v>1.43237E-2</v>
      </c>
      <c r="R3078">
        <v>2.9344499999999999E-2</v>
      </c>
      <c r="S3078">
        <v>4.86621E-2</v>
      </c>
      <c r="T3078">
        <v>6.9089200000000003E-2</v>
      </c>
      <c r="U3078">
        <v>8.7550699999999995E-2</v>
      </c>
      <c r="V3078">
        <v>0.102128</v>
      </c>
      <c r="W3078">
        <v>0.112202</v>
      </c>
      <c r="X3078">
        <v>0.11808200000000001</v>
      </c>
      <c r="Y3078">
        <v>0.12053999999999999</v>
      </c>
      <c r="Z3078">
        <v>0.12046</v>
      </c>
      <c r="AA3078">
        <v>0.118648</v>
      </c>
      <c r="AB3078">
        <v>0.11575100000000001</v>
      </c>
      <c r="AC3078">
        <v>0.112249</v>
      </c>
      <c r="AD3078">
        <v>0.109628</v>
      </c>
      <c r="AE3078">
        <v>0.10788399999999999</v>
      </c>
      <c r="AF3078">
        <v>0.102496</v>
      </c>
    </row>
    <row r="3079" spans="1:32" x14ac:dyDescent="0.3">
      <c r="A3079">
        <v>76</v>
      </c>
      <c r="B3079">
        <v>0</v>
      </c>
      <c r="C3079">
        <v>0</v>
      </c>
      <c r="D3079">
        <v>0</v>
      </c>
      <c r="E3079">
        <v>0</v>
      </c>
      <c r="F3079">
        <v>0</v>
      </c>
      <c r="G3079">
        <v>0</v>
      </c>
      <c r="H3079">
        <v>0</v>
      </c>
      <c r="I3079" s="2">
        <v>2.0872199999999999E-14</v>
      </c>
      <c r="J3079" s="2">
        <v>9.4321399999999998E-11</v>
      </c>
      <c r="K3079" s="2">
        <v>4.2167600000000002E-8</v>
      </c>
      <c r="L3079" s="2">
        <v>3.4992599999999998E-6</v>
      </c>
      <c r="M3079" s="2">
        <v>8.5027500000000005E-5</v>
      </c>
      <c r="N3079">
        <v>8.4241399999999999E-4</v>
      </c>
      <c r="O3079">
        <v>4.3326099999999998E-3</v>
      </c>
      <c r="P3079">
        <v>1.3802999999999999E-2</v>
      </c>
      <c r="Q3079">
        <v>3.1008600000000001E-2</v>
      </c>
      <c r="R3079">
        <v>5.4029500000000001E-2</v>
      </c>
      <c r="S3079">
        <v>7.8310299999999999E-2</v>
      </c>
      <c r="T3079">
        <v>9.9402099999999993E-2</v>
      </c>
      <c r="U3079">
        <v>0.114756</v>
      </c>
      <c r="V3079">
        <v>0.12388100000000001</v>
      </c>
      <c r="W3079">
        <v>0.127612</v>
      </c>
      <c r="X3079">
        <v>0.12731000000000001</v>
      </c>
      <c r="Y3079">
        <v>0.124331</v>
      </c>
      <c r="Z3079">
        <v>0.119785</v>
      </c>
      <c r="AA3079">
        <v>0.11448</v>
      </c>
      <c r="AB3079">
        <v>0.108957</v>
      </c>
      <c r="AC3079">
        <v>0.10355200000000001</v>
      </c>
      <c r="AD3079">
        <v>9.9279900000000004E-2</v>
      </c>
      <c r="AE3079">
        <v>9.5918100000000006E-2</v>
      </c>
      <c r="AF3079">
        <v>8.7462600000000001E-2</v>
      </c>
    </row>
    <row r="3080" spans="1:32" x14ac:dyDescent="0.3">
      <c r="A3080">
        <v>74</v>
      </c>
      <c r="B3080">
        <v>0</v>
      </c>
      <c r="C3080">
        <v>0</v>
      </c>
      <c r="D3080">
        <v>0</v>
      </c>
      <c r="E3080">
        <v>0</v>
      </c>
      <c r="F3080">
        <v>0</v>
      </c>
      <c r="G3080">
        <v>0</v>
      </c>
      <c r="H3080">
        <v>0</v>
      </c>
      <c r="I3080" s="2">
        <v>9.7999400000000003E-13</v>
      </c>
      <c r="J3080" s="2">
        <v>2.13112E-9</v>
      </c>
      <c r="K3080" s="2">
        <v>5.2445100000000004E-7</v>
      </c>
      <c r="L3080" s="2">
        <v>2.6709100000000001E-5</v>
      </c>
      <c r="M3080">
        <v>4.3478499999999998E-4</v>
      </c>
      <c r="N3080">
        <v>3.0984099999999998E-3</v>
      </c>
      <c r="O3080">
        <v>1.21455E-2</v>
      </c>
      <c r="P3080">
        <v>3.0922999999999999E-2</v>
      </c>
      <c r="Q3080">
        <v>5.7723999999999998E-2</v>
      </c>
      <c r="R3080">
        <v>8.6301000000000003E-2</v>
      </c>
      <c r="S3080">
        <v>0.11021400000000001</v>
      </c>
      <c r="T3080">
        <v>0.126004</v>
      </c>
      <c r="U3080">
        <v>0.13342899999999999</v>
      </c>
      <c r="V3080">
        <v>0.13413600000000001</v>
      </c>
      <c r="W3080">
        <v>0.13031000000000001</v>
      </c>
      <c r="X3080">
        <v>0.12389799999999999</v>
      </c>
      <c r="Y3080">
        <v>0.11633499999999999</v>
      </c>
      <c r="Z3080">
        <v>0.108555</v>
      </c>
      <c r="AA3080">
        <v>0.101101</v>
      </c>
      <c r="AB3080">
        <v>9.4250700000000007E-2</v>
      </c>
      <c r="AC3080">
        <v>8.8115200000000005E-2</v>
      </c>
      <c r="AD3080">
        <v>8.3079E-2</v>
      </c>
      <c r="AE3080">
        <v>7.8801999999999997E-2</v>
      </c>
      <c r="AF3080">
        <v>6.8965499999999999E-2</v>
      </c>
    </row>
    <row r="3081" spans="1:32" x14ac:dyDescent="0.3">
      <c r="A3081">
        <v>72</v>
      </c>
      <c r="B3081">
        <v>0</v>
      </c>
      <c r="C3081">
        <v>0</v>
      </c>
      <c r="D3081">
        <v>0</v>
      </c>
      <c r="E3081">
        <v>0</v>
      </c>
      <c r="F3081">
        <v>0</v>
      </c>
      <c r="G3081">
        <v>0</v>
      </c>
      <c r="H3081" s="2">
        <v>1.8873799999999999E-15</v>
      </c>
      <c r="I3081" s="2">
        <v>3.5306999999999999E-11</v>
      </c>
      <c r="J3081" s="2">
        <v>3.7679999999999997E-8</v>
      </c>
      <c r="K3081" s="2">
        <v>5.1992400000000004E-6</v>
      </c>
      <c r="L3081">
        <v>1.6516999999999999E-4</v>
      </c>
      <c r="M3081">
        <v>1.8276E-3</v>
      </c>
      <c r="N3081">
        <v>9.4905400000000004E-3</v>
      </c>
      <c r="O3081">
        <v>2.86888E-2</v>
      </c>
      <c r="P3081">
        <v>5.8998700000000001E-2</v>
      </c>
      <c r="Q3081">
        <v>9.2402999999999999E-2</v>
      </c>
      <c r="R3081">
        <v>0.119589</v>
      </c>
      <c r="S3081">
        <v>0.135657</v>
      </c>
      <c r="T3081">
        <v>0.14072499999999999</v>
      </c>
      <c r="U3081">
        <v>0.13761899999999999</v>
      </c>
      <c r="V3081">
        <v>0.12964700000000001</v>
      </c>
      <c r="W3081">
        <v>0.11947000000000001</v>
      </c>
      <c r="X3081">
        <v>0.10884099999999999</v>
      </c>
      <c r="Y3081">
        <v>9.8747299999999996E-2</v>
      </c>
      <c r="Z3081">
        <v>8.9656799999999995E-2</v>
      </c>
      <c r="AA3081">
        <v>8.1720799999999996E-2</v>
      </c>
      <c r="AB3081">
        <v>7.4921600000000005E-2</v>
      </c>
      <c r="AC3081">
        <v>6.9161500000000001E-2</v>
      </c>
      <c r="AD3081">
        <v>6.4241300000000001E-2</v>
      </c>
      <c r="AE3081">
        <v>5.9822899999999998E-2</v>
      </c>
      <c r="AF3081">
        <v>5.0249799999999997E-2</v>
      </c>
    </row>
    <row r="3082" spans="1:32" x14ac:dyDescent="0.3">
      <c r="A3082">
        <v>70</v>
      </c>
      <c r="B3082">
        <v>0</v>
      </c>
      <c r="C3082">
        <v>0</v>
      </c>
      <c r="D3082">
        <v>0</v>
      </c>
      <c r="E3082">
        <v>0</v>
      </c>
      <c r="F3082">
        <v>0</v>
      </c>
      <c r="G3082">
        <v>0</v>
      </c>
      <c r="H3082" s="2">
        <v>1.23901E-13</v>
      </c>
      <c r="I3082" s="2">
        <v>9.7498399999999991E-10</v>
      </c>
      <c r="J3082" s="2">
        <v>5.2144700000000002E-7</v>
      </c>
      <c r="K3082" s="2">
        <v>4.1090900000000003E-5</v>
      </c>
      <c r="L3082">
        <v>8.2761900000000003E-4</v>
      </c>
      <c r="M3082">
        <v>6.31534E-3</v>
      </c>
      <c r="N3082">
        <v>2.42098E-2</v>
      </c>
      <c r="O3082">
        <v>5.7102399999999998E-2</v>
      </c>
      <c r="P3082">
        <v>9.5866800000000002E-2</v>
      </c>
      <c r="Q3082">
        <v>0.12719800000000001</v>
      </c>
      <c r="R3082">
        <v>0.143765</v>
      </c>
      <c r="S3082">
        <v>0.14602999999999999</v>
      </c>
      <c r="T3082">
        <v>0.13847300000000001</v>
      </c>
      <c r="U3082">
        <v>0.125912</v>
      </c>
      <c r="V3082">
        <v>0.111857</v>
      </c>
      <c r="W3082">
        <v>9.8341499999999998E-2</v>
      </c>
      <c r="X3082">
        <v>8.6305499999999993E-2</v>
      </c>
      <c r="Y3082">
        <v>7.6036099999999995E-2</v>
      </c>
      <c r="Z3082">
        <v>6.7484600000000006E-2</v>
      </c>
      <c r="AA3082">
        <v>6.0459699999999998E-2</v>
      </c>
      <c r="AB3082">
        <v>5.4730099999999997E-2</v>
      </c>
      <c r="AC3082">
        <v>5.0072499999999999E-2</v>
      </c>
      <c r="AD3082">
        <v>4.5901999999999998E-2</v>
      </c>
      <c r="AE3082">
        <v>4.19654E-2</v>
      </c>
      <c r="AF3082">
        <v>3.38322E-2</v>
      </c>
    </row>
    <row r="3083" spans="1:32" x14ac:dyDescent="0.3">
      <c r="A3083">
        <v>68</v>
      </c>
      <c r="B3083">
        <v>0</v>
      </c>
      <c r="C3083">
        <v>0</v>
      </c>
      <c r="D3083">
        <v>0</v>
      </c>
      <c r="E3083">
        <v>0</v>
      </c>
      <c r="F3083">
        <v>0</v>
      </c>
      <c r="G3083">
        <v>0</v>
      </c>
      <c r="H3083" s="2">
        <v>6.0218499999999998E-12</v>
      </c>
      <c r="I3083" s="2">
        <v>2.0643000000000002E-8</v>
      </c>
      <c r="J3083" s="2">
        <v>5.6492000000000001E-6</v>
      </c>
      <c r="K3083">
        <v>2.5892599999999998E-4</v>
      </c>
      <c r="L3083">
        <v>3.3603299999999999E-3</v>
      </c>
      <c r="M3083">
        <v>1.7940600000000001E-2</v>
      </c>
      <c r="N3083">
        <v>5.1434599999999997E-2</v>
      </c>
      <c r="O3083">
        <v>9.5775200000000005E-2</v>
      </c>
      <c r="P3083">
        <v>0.13266900000000001</v>
      </c>
      <c r="Q3083">
        <v>0.15057000000000001</v>
      </c>
      <c r="R3083">
        <v>0.14993699999999999</v>
      </c>
      <c r="S3083">
        <v>0.13747799999999999</v>
      </c>
      <c r="T3083">
        <v>0.120051</v>
      </c>
      <c r="U3083">
        <v>0.102191</v>
      </c>
      <c r="V3083">
        <v>8.6147699999999994E-2</v>
      </c>
      <c r="W3083">
        <v>7.2678800000000002E-2</v>
      </c>
      <c r="X3083">
        <v>6.1774500000000003E-2</v>
      </c>
      <c r="Y3083">
        <v>5.31125E-2</v>
      </c>
      <c r="Z3083">
        <v>4.6292899999999998E-2</v>
      </c>
      <c r="AA3083">
        <v>4.0940600000000001E-2</v>
      </c>
      <c r="AB3083">
        <v>3.6740099999999998E-2</v>
      </c>
      <c r="AC3083">
        <v>3.3439099999999999E-2</v>
      </c>
      <c r="AD3083">
        <v>3.0306799999999998E-2</v>
      </c>
      <c r="AE3083">
        <v>2.7202400000000002E-2</v>
      </c>
      <c r="AF3083">
        <v>2.1048299999999999E-2</v>
      </c>
    </row>
    <row r="3084" spans="1:32" x14ac:dyDescent="0.3">
      <c r="A3084">
        <v>66</v>
      </c>
      <c r="B3084">
        <v>0</v>
      </c>
      <c r="C3084">
        <v>0</v>
      </c>
      <c r="D3084">
        <v>0</v>
      </c>
      <c r="E3084">
        <v>0</v>
      </c>
      <c r="F3084">
        <v>0</v>
      </c>
      <c r="G3084" s="2">
        <v>4.9959999999999999E-15</v>
      </c>
      <c r="H3084" s="2">
        <v>2.1929700000000001E-10</v>
      </c>
      <c r="I3084" s="2">
        <v>3.35193E-7</v>
      </c>
      <c r="J3084" s="2">
        <v>4.7920300000000003E-5</v>
      </c>
      <c r="K3084">
        <v>1.3009899999999999E-3</v>
      </c>
      <c r="L3084">
        <v>1.1056399999999999E-2</v>
      </c>
      <c r="M3084">
        <v>4.1900600000000003E-2</v>
      </c>
      <c r="N3084">
        <v>9.1011999999999996E-2</v>
      </c>
      <c r="O3084">
        <v>0.13536999999999999</v>
      </c>
      <c r="P3084">
        <v>0.156366</v>
      </c>
      <c r="Q3084">
        <v>0.15327399999999999</v>
      </c>
      <c r="R3084">
        <v>0.135662</v>
      </c>
      <c r="S3084">
        <v>0.113193</v>
      </c>
      <c r="T3084">
        <v>9.1699000000000003E-2</v>
      </c>
      <c r="U3084">
        <v>7.3571999999999999E-2</v>
      </c>
      <c r="V3084">
        <v>5.9224499999999999E-2</v>
      </c>
      <c r="W3084">
        <v>4.8224999999999997E-2</v>
      </c>
      <c r="X3084">
        <v>3.9911799999999997E-2</v>
      </c>
      <c r="Y3084">
        <v>3.3655299999999999E-2</v>
      </c>
      <c r="Z3084">
        <v>2.89407E-2</v>
      </c>
      <c r="AA3084">
        <v>2.5374299999999999E-2</v>
      </c>
      <c r="AB3084">
        <v>2.2664500000000001E-2</v>
      </c>
      <c r="AC3084">
        <v>2.0598100000000001E-2</v>
      </c>
      <c r="AD3084">
        <v>1.8490099999999999E-2</v>
      </c>
      <c r="AE3084">
        <v>1.62934E-2</v>
      </c>
      <c r="AF3084">
        <v>1.21002E-2</v>
      </c>
    </row>
    <row r="3085" spans="1:32" x14ac:dyDescent="0.3">
      <c r="A3085">
        <v>64</v>
      </c>
      <c r="B3085">
        <v>0</v>
      </c>
      <c r="C3085">
        <v>0</v>
      </c>
      <c r="D3085">
        <v>0</v>
      </c>
      <c r="E3085">
        <v>0</v>
      </c>
      <c r="F3085">
        <v>0</v>
      </c>
      <c r="G3085" s="2">
        <v>3.5649299999999999E-13</v>
      </c>
      <c r="H3085" s="2">
        <v>5.9829000000000001E-9</v>
      </c>
      <c r="I3085" s="2">
        <v>4.1751500000000002E-6</v>
      </c>
      <c r="J3085">
        <v>3.1833000000000002E-4</v>
      </c>
      <c r="K3085">
        <v>5.2129100000000003E-3</v>
      </c>
      <c r="L3085">
        <v>2.94811E-2</v>
      </c>
      <c r="M3085">
        <v>8.0457200000000006E-2</v>
      </c>
      <c r="N3085">
        <v>0.134134</v>
      </c>
      <c r="O3085">
        <v>0.16123799999999999</v>
      </c>
      <c r="P3085">
        <v>0.15696399999999999</v>
      </c>
      <c r="Q3085">
        <v>0.13417299999999999</v>
      </c>
      <c r="R3085">
        <v>0.106487</v>
      </c>
      <c r="S3085">
        <v>8.1506499999999996E-2</v>
      </c>
      <c r="T3085">
        <v>6.1711599999999998E-2</v>
      </c>
      <c r="U3085">
        <v>4.6986E-2</v>
      </c>
      <c r="V3085">
        <v>3.6344300000000003E-2</v>
      </c>
      <c r="W3085">
        <v>2.8729500000000002E-2</v>
      </c>
      <c r="X3085">
        <v>2.32762E-2</v>
      </c>
      <c r="Y3085">
        <v>1.93458E-2</v>
      </c>
      <c r="Z3085">
        <v>1.6488699999999998E-2</v>
      </c>
      <c r="AA3085">
        <v>1.43941E-2</v>
      </c>
      <c r="AB3085">
        <v>1.2848200000000001E-2</v>
      </c>
      <c r="AC3085">
        <v>1.17035E-2</v>
      </c>
      <c r="AD3085">
        <v>1.04238E-2</v>
      </c>
      <c r="AE3085">
        <v>9.0179100000000005E-3</v>
      </c>
      <c r="AF3085">
        <v>6.4276899999999998E-3</v>
      </c>
    </row>
    <row r="3086" spans="1:32" x14ac:dyDescent="0.3">
      <c r="A3086">
        <v>62</v>
      </c>
      <c r="B3086">
        <v>0</v>
      </c>
      <c r="C3086">
        <v>0</v>
      </c>
      <c r="D3086">
        <v>0</v>
      </c>
      <c r="E3086">
        <v>0</v>
      </c>
      <c r="F3086">
        <v>0</v>
      </c>
      <c r="G3086" s="2">
        <v>1.89313E-11</v>
      </c>
      <c r="H3086" s="2">
        <v>1.22322E-7</v>
      </c>
      <c r="I3086" s="2">
        <v>3.9903100000000001E-5</v>
      </c>
      <c r="J3086">
        <v>1.6562300000000001E-3</v>
      </c>
      <c r="K3086">
        <v>1.6658200000000001E-2</v>
      </c>
      <c r="L3086">
        <v>6.3708699999999993E-2</v>
      </c>
      <c r="M3086">
        <v>0.127026</v>
      </c>
      <c r="N3086">
        <v>0.164657</v>
      </c>
      <c r="O3086">
        <v>0.16184200000000001</v>
      </c>
      <c r="P3086">
        <v>0.13419500000000001</v>
      </c>
      <c r="Q3086">
        <v>0.10100199999999999</v>
      </c>
      <c r="R3086">
        <v>7.2514800000000004E-2</v>
      </c>
      <c r="S3086">
        <v>5.1328100000000002E-2</v>
      </c>
      <c r="T3086">
        <v>3.6590400000000002E-2</v>
      </c>
      <c r="U3086">
        <v>2.66179E-2</v>
      </c>
      <c r="V3086">
        <v>1.9908700000000001E-2</v>
      </c>
      <c r="W3086">
        <v>1.5366299999999999E-2</v>
      </c>
      <c r="X3086">
        <v>1.2252799999999999E-2</v>
      </c>
      <c r="Y3086">
        <v>1.0087799999999999E-2</v>
      </c>
      <c r="Z3086">
        <v>8.5614100000000002E-3</v>
      </c>
      <c r="AA3086">
        <v>7.4734800000000002E-3</v>
      </c>
      <c r="AB3086">
        <v>6.6931300000000003E-3</v>
      </c>
      <c r="AC3086">
        <v>6.1336799999999999E-3</v>
      </c>
      <c r="AD3086">
        <v>5.4300499999999996E-3</v>
      </c>
      <c r="AE3086">
        <v>4.6119899999999998E-3</v>
      </c>
      <c r="AF3086">
        <v>3.1550699999999998E-3</v>
      </c>
    </row>
    <row r="3087" spans="1:32" x14ac:dyDescent="0.3">
      <c r="A3087">
        <v>60</v>
      </c>
      <c r="B3087">
        <v>0</v>
      </c>
      <c r="C3087">
        <v>0</v>
      </c>
      <c r="D3087">
        <v>0</v>
      </c>
      <c r="E3087">
        <v>0</v>
      </c>
      <c r="F3087" s="2">
        <v>4.88498E-15</v>
      </c>
      <c r="G3087" s="2">
        <v>7.3334800000000004E-10</v>
      </c>
      <c r="H3087" s="2">
        <v>1.8748E-6</v>
      </c>
      <c r="I3087">
        <v>2.9267799999999999E-4</v>
      </c>
      <c r="J3087">
        <v>6.7499700000000001E-3</v>
      </c>
      <c r="K3087">
        <v>4.2456599999999997E-2</v>
      </c>
      <c r="L3087">
        <v>0.111585</v>
      </c>
      <c r="M3087">
        <v>0.16489999999999999</v>
      </c>
      <c r="N3087">
        <v>0.16835800000000001</v>
      </c>
      <c r="O3087">
        <v>0.13689599999999999</v>
      </c>
      <c r="P3087">
        <v>9.7712599999999997E-2</v>
      </c>
      <c r="Q3087">
        <v>6.5382099999999999E-2</v>
      </c>
      <c r="R3087">
        <v>4.28394E-2</v>
      </c>
      <c r="S3087">
        <v>2.8268399999999999E-2</v>
      </c>
      <c r="T3087">
        <v>1.9114300000000001E-2</v>
      </c>
      <c r="U3087">
        <v>1.33759E-2</v>
      </c>
      <c r="V3087">
        <v>9.7345399999999999E-3</v>
      </c>
      <c r="W3087">
        <v>7.3789499999999996E-3</v>
      </c>
      <c r="X3087">
        <v>5.8220199999999998E-3</v>
      </c>
      <c r="Y3087">
        <v>4.7717300000000001E-3</v>
      </c>
      <c r="Z3087">
        <v>4.0512100000000004E-3</v>
      </c>
      <c r="AA3087">
        <v>3.55149E-3</v>
      </c>
      <c r="AB3087">
        <v>3.20411E-3</v>
      </c>
      <c r="AC3087">
        <v>2.9651299999999998E-3</v>
      </c>
      <c r="AD3087">
        <v>2.61379E-3</v>
      </c>
      <c r="AE3087">
        <v>2.1795299999999998E-3</v>
      </c>
      <c r="AF3087">
        <v>1.4310499999999999E-3</v>
      </c>
    </row>
    <row r="3088" spans="1:32" x14ac:dyDescent="0.3">
      <c r="A3088">
        <v>58</v>
      </c>
      <c r="B3088">
        <v>0</v>
      </c>
      <c r="C3088">
        <v>0</v>
      </c>
      <c r="D3088">
        <v>0</v>
      </c>
      <c r="E3088">
        <v>0</v>
      </c>
      <c r="F3088" s="2">
        <v>4.3121100000000001E-13</v>
      </c>
      <c r="G3088" s="2">
        <v>2.07347E-8</v>
      </c>
      <c r="H3088" s="2">
        <v>2.1547199999999999E-5</v>
      </c>
      <c r="I3088">
        <v>1.64781E-3</v>
      </c>
      <c r="J3088">
        <v>2.1550900000000001E-2</v>
      </c>
      <c r="K3088">
        <v>8.6311600000000002E-2</v>
      </c>
      <c r="L3088">
        <v>0.158413</v>
      </c>
      <c r="M3088">
        <v>0.176015</v>
      </c>
      <c r="N3088">
        <v>0.14338200000000001</v>
      </c>
      <c r="O3088">
        <v>9.7581699999999993E-2</v>
      </c>
      <c r="P3088">
        <v>6.0595200000000002E-2</v>
      </c>
      <c r="Q3088">
        <v>3.6395400000000001E-2</v>
      </c>
      <c r="R3088">
        <v>2.1955100000000002E-2</v>
      </c>
      <c r="S3088">
        <v>1.36151E-2</v>
      </c>
      <c r="T3088">
        <v>8.7970600000000006E-3</v>
      </c>
      <c r="U3088">
        <v>5.9623300000000001E-3</v>
      </c>
      <c r="V3088">
        <v>4.2487000000000002E-3</v>
      </c>
      <c r="W3088">
        <v>3.1813000000000002E-3</v>
      </c>
      <c r="X3088">
        <v>2.4970399999999998E-3</v>
      </c>
      <c r="Y3088">
        <v>2.04755E-3</v>
      </c>
      <c r="Z3088">
        <v>1.7470599999999999E-3</v>
      </c>
      <c r="AA3088">
        <v>1.54473E-3</v>
      </c>
      <c r="AB3088">
        <v>1.4095399999999999E-3</v>
      </c>
      <c r="AC3088">
        <v>1.32216E-3</v>
      </c>
      <c r="AD3088">
        <v>1.1626E-3</v>
      </c>
      <c r="AE3088">
        <v>9.5176600000000005E-4</v>
      </c>
      <c r="AF3088">
        <v>5.9978500000000003E-4</v>
      </c>
    </row>
    <row r="3089" spans="1:32" x14ac:dyDescent="0.3">
      <c r="A3089">
        <v>56</v>
      </c>
      <c r="B3089">
        <v>0</v>
      </c>
      <c r="C3089">
        <v>0</v>
      </c>
      <c r="D3089">
        <v>0</v>
      </c>
      <c r="E3089">
        <v>0</v>
      </c>
      <c r="F3089" s="2">
        <v>2.6974500000000001E-11</v>
      </c>
      <c r="G3089" s="2">
        <v>4.2807699999999998E-7</v>
      </c>
      <c r="H3089">
        <v>1.85756E-4</v>
      </c>
      <c r="I3089">
        <v>7.12241E-3</v>
      </c>
      <c r="J3089">
        <v>5.3908299999999999E-2</v>
      </c>
      <c r="K3089">
        <v>0.13997000000000001</v>
      </c>
      <c r="L3089">
        <v>0.18228900000000001</v>
      </c>
      <c r="M3089">
        <v>0.15448400000000001</v>
      </c>
      <c r="N3089">
        <v>0.10170899999999999</v>
      </c>
      <c r="O3089">
        <v>5.8615899999999999E-2</v>
      </c>
      <c r="P3089">
        <v>3.20031E-2</v>
      </c>
      <c r="Q3089">
        <v>1.7421300000000001E-2</v>
      </c>
      <c r="R3089">
        <v>9.7611199999999999E-3</v>
      </c>
      <c r="S3089">
        <v>5.7347400000000003E-3</v>
      </c>
      <c r="T3089">
        <v>3.5669899999999999E-3</v>
      </c>
      <c r="U3089">
        <v>2.3574999999999998E-3</v>
      </c>
      <c r="V3089">
        <v>1.65526E-3</v>
      </c>
      <c r="W3089">
        <v>1.2314100000000001E-3</v>
      </c>
      <c r="X3089">
        <v>9.6670999999999997E-4</v>
      </c>
      <c r="Y3089">
        <v>7.9702099999999997E-4</v>
      </c>
      <c r="Z3089">
        <v>6.8662300000000003E-4</v>
      </c>
      <c r="AA3089">
        <v>6.1495899999999999E-4</v>
      </c>
      <c r="AB3089">
        <v>5.6983200000000004E-4</v>
      </c>
      <c r="AC3089">
        <v>5.4381299999999998E-4</v>
      </c>
      <c r="AD3089">
        <v>4.7784599999999998E-4</v>
      </c>
      <c r="AE3089">
        <v>3.8405600000000002E-4</v>
      </c>
      <c r="AF3089">
        <v>2.3229199999999999E-4</v>
      </c>
    </row>
    <row r="3090" spans="1:32" x14ac:dyDescent="0.3">
      <c r="A3090">
        <v>54</v>
      </c>
      <c r="B3090">
        <v>0</v>
      </c>
      <c r="C3090">
        <v>0</v>
      </c>
      <c r="D3090">
        <v>0</v>
      </c>
      <c r="E3090" s="2">
        <v>1.44329E-15</v>
      </c>
      <c r="F3090" s="2">
        <v>1.19487E-9</v>
      </c>
      <c r="G3090" s="2">
        <v>6.4559500000000004E-6</v>
      </c>
      <c r="H3090">
        <v>1.2015000000000001E-3</v>
      </c>
      <c r="I3090">
        <v>2.3638200000000002E-2</v>
      </c>
      <c r="J3090">
        <v>0.10566200000000001</v>
      </c>
      <c r="K3090">
        <v>0.18107599999999999</v>
      </c>
      <c r="L3090">
        <v>0.17002900000000001</v>
      </c>
      <c r="M3090">
        <v>0.111486</v>
      </c>
      <c r="N3090">
        <v>6.0092699999999999E-2</v>
      </c>
      <c r="O3090">
        <v>2.96703E-2</v>
      </c>
      <c r="P3090">
        <v>1.4394499999999999E-2</v>
      </c>
      <c r="Q3090">
        <v>7.1706199999999999E-3</v>
      </c>
      <c r="R3090">
        <v>3.7646899999999998E-3</v>
      </c>
      <c r="S3090">
        <v>2.1124E-3</v>
      </c>
      <c r="T3090">
        <v>1.2742400000000001E-3</v>
      </c>
      <c r="U3090">
        <v>8.2685600000000005E-4</v>
      </c>
      <c r="V3090">
        <v>5.7563299999999998E-4</v>
      </c>
      <c r="W3090">
        <v>4.2794399999999998E-4</v>
      </c>
      <c r="X3090">
        <v>3.3782099999999998E-4</v>
      </c>
      <c r="Y3090">
        <v>2.81441E-4</v>
      </c>
      <c r="Z3090">
        <v>2.4593299999999999E-4</v>
      </c>
      <c r="AA3090">
        <v>2.2407800000000001E-4</v>
      </c>
      <c r="AB3090">
        <v>2.11697E-4</v>
      </c>
      <c r="AC3090">
        <v>2.06319E-4</v>
      </c>
      <c r="AD3090">
        <v>1.8148599999999999E-4</v>
      </c>
      <c r="AE3090">
        <v>1.4320500000000001E-4</v>
      </c>
      <c r="AF3090" s="2">
        <v>8.3133299999999999E-5</v>
      </c>
    </row>
    <row r="3091" spans="1:32" x14ac:dyDescent="0.3">
      <c r="A3091">
        <v>52</v>
      </c>
      <c r="B3091">
        <v>0</v>
      </c>
      <c r="C3091">
        <v>0</v>
      </c>
      <c r="D3091">
        <v>0</v>
      </c>
      <c r="E3091" s="2">
        <v>1.7541499999999999E-13</v>
      </c>
      <c r="F3091" s="2">
        <v>3.7495900000000002E-8</v>
      </c>
      <c r="G3091" s="2">
        <v>7.1151599999999998E-5</v>
      </c>
      <c r="H3091">
        <v>5.8322499999999998E-3</v>
      </c>
      <c r="I3091">
        <v>6.0246000000000001E-2</v>
      </c>
      <c r="J3091">
        <v>0.16229099999999999</v>
      </c>
      <c r="K3091">
        <v>0.18687799999999999</v>
      </c>
      <c r="L3091">
        <v>0.12855</v>
      </c>
      <c r="M3091">
        <v>6.6153000000000003E-2</v>
      </c>
      <c r="N3091">
        <v>2.9571299999999998E-2</v>
      </c>
      <c r="O3091">
        <v>1.26553E-2</v>
      </c>
      <c r="P3091">
        <v>5.5137399999999996E-3</v>
      </c>
      <c r="Q3091">
        <v>2.5378599999999999E-3</v>
      </c>
      <c r="R3091">
        <v>1.2595799999999999E-3</v>
      </c>
      <c r="S3091">
        <v>6.8047099999999998E-4</v>
      </c>
      <c r="T3091">
        <v>4.0104300000000002E-4</v>
      </c>
      <c r="U3091">
        <v>2.5724999999999999E-4</v>
      </c>
      <c r="V3091">
        <v>1.78689E-4</v>
      </c>
      <c r="W3091">
        <v>1.33526E-4</v>
      </c>
      <c r="X3091">
        <v>1.06561E-4</v>
      </c>
      <c r="Y3091" s="2">
        <v>9.0154699999999999E-5</v>
      </c>
      <c r="Z3091" s="2">
        <v>8.0280100000000004E-5</v>
      </c>
      <c r="AA3091" s="2">
        <v>7.4732899999999997E-5</v>
      </c>
      <c r="AB3091" s="2">
        <v>7.2274200000000007E-5</v>
      </c>
      <c r="AC3091" s="2">
        <v>7.2203400000000001E-5</v>
      </c>
      <c r="AD3091" s="2">
        <v>6.3694000000000004E-5</v>
      </c>
      <c r="AE3091" s="2">
        <v>4.9342699999999998E-5</v>
      </c>
      <c r="AF3091" s="2">
        <v>2.7492699999999999E-5</v>
      </c>
    </row>
    <row r="3092" spans="1:32" x14ac:dyDescent="0.3">
      <c r="A3092">
        <v>50</v>
      </c>
      <c r="B3092">
        <v>0</v>
      </c>
      <c r="C3092">
        <v>0</v>
      </c>
      <c r="D3092">
        <v>0</v>
      </c>
      <c r="E3092" s="2">
        <v>1.4373100000000001E-11</v>
      </c>
      <c r="F3092" s="2">
        <v>8.3401199999999999E-7</v>
      </c>
      <c r="G3092">
        <v>5.7326700000000003E-4</v>
      </c>
      <c r="H3092">
        <v>2.1250499999999999E-2</v>
      </c>
      <c r="I3092">
        <v>0.11793099999999999</v>
      </c>
      <c r="J3092">
        <v>0.19534599999999999</v>
      </c>
      <c r="K3092">
        <v>0.153862</v>
      </c>
      <c r="L3092">
        <v>7.8777E-2</v>
      </c>
      <c r="M3092">
        <v>3.2274299999999999E-2</v>
      </c>
      <c r="N3092">
        <v>1.21195E-2</v>
      </c>
      <c r="O3092">
        <v>4.5483499999999996E-3</v>
      </c>
      <c r="P3092">
        <v>1.7986E-3</v>
      </c>
      <c r="Q3092">
        <v>7.7234700000000005E-4</v>
      </c>
      <c r="R3092">
        <v>3.6558100000000002E-4</v>
      </c>
      <c r="S3092">
        <v>1.9169599999999999E-4</v>
      </c>
      <c r="T3092">
        <v>1.11203E-4</v>
      </c>
      <c r="U3092" s="2">
        <v>7.09949E-5</v>
      </c>
      <c r="V3092" s="2">
        <v>4.95137E-5</v>
      </c>
      <c r="W3092" s="2">
        <v>3.7405399999999999E-5</v>
      </c>
      <c r="X3092" s="2">
        <v>3.0341400000000001E-5</v>
      </c>
      <c r="Y3092" s="2">
        <v>2.61984E-5</v>
      </c>
      <c r="Z3092" s="2">
        <v>2.3883199999999999E-5</v>
      </c>
      <c r="AA3092" s="2">
        <v>2.28132E-5</v>
      </c>
      <c r="AB3092" s="2">
        <v>2.26755E-5</v>
      </c>
      <c r="AC3092" s="2">
        <v>2.3308000000000001E-5</v>
      </c>
      <c r="AD3092" s="2">
        <v>2.0656500000000001E-5</v>
      </c>
      <c r="AE3092" s="2">
        <v>1.5710500000000001E-5</v>
      </c>
      <c r="AF3092" s="2">
        <v>8.4016299999999997E-6</v>
      </c>
    </row>
    <row r="3093" spans="1:32" x14ac:dyDescent="0.3">
      <c r="A3093">
        <v>48</v>
      </c>
      <c r="B3093">
        <v>0</v>
      </c>
      <c r="C3093">
        <v>0</v>
      </c>
      <c r="D3093" s="2">
        <v>1.11022E-16</v>
      </c>
      <c r="E3093" s="2">
        <v>8.0589300000000002E-10</v>
      </c>
      <c r="F3093" s="2">
        <v>1.31558E-5</v>
      </c>
      <c r="G3093">
        <v>3.3777199999999999E-3</v>
      </c>
      <c r="H3093">
        <v>5.8130800000000003E-2</v>
      </c>
      <c r="I3093">
        <v>0.17732500000000001</v>
      </c>
      <c r="J3093">
        <v>0.18427199999999999</v>
      </c>
      <c r="K3093">
        <v>0.10105699999999999</v>
      </c>
      <c r="L3093">
        <v>3.9128200000000002E-2</v>
      </c>
      <c r="M3093">
        <v>1.29455E-2</v>
      </c>
      <c r="N3093">
        <v>4.1366700000000003E-3</v>
      </c>
      <c r="O3093">
        <v>1.3774099999999999E-3</v>
      </c>
      <c r="P3093">
        <v>4.9963799999999995E-4</v>
      </c>
      <c r="Q3093">
        <v>2.0211E-4</v>
      </c>
      <c r="R3093" s="2">
        <v>9.2046000000000006E-5</v>
      </c>
      <c r="S3093" s="2">
        <v>4.7226599999999999E-5</v>
      </c>
      <c r="T3093" s="2">
        <v>2.7166300000000001E-5</v>
      </c>
      <c r="U3093" s="2">
        <v>1.7379799999999999E-5</v>
      </c>
      <c r="V3093" s="2">
        <v>1.22469E-5</v>
      </c>
      <c r="W3093" s="2">
        <v>9.4080200000000001E-6</v>
      </c>
      <c r="X3093" s="2">
        <v>7.7982400000000004E-6</v>
      </c>
      <c r="Y3093" s="2">
        <v>6.9063399999999997E-6</v>
      </c>
      <c r="Z3093" s="2">
        <v>6.4754599999999998E-6</v>
      </c>
      <c r="AA3093" s="2">
        <v>6.37419E-6</v>
      </c>
      <c r="AB3093" s="2">
        <v>6.5378499999999996E-6</v>
      </c>
      <c r="AC3093" s="2">
        <v>6.9403999999999997E-6</v>
      </c>
      <c r="AD3093" s="2">
        <v>6.1904299999999996E-6</v>
      </c>
      <c r="AE3093" s="2">
        <v>4.6223699999999996E-6</v>
      </c>
      <c r="AF3093" s="2">
        <v>2.3725499999999998E-6</v>
      </c>
    </row>
    <row r="3094" spans="1:32" x14ac:dyDescent="0.3">
      <c r="A3094">
        <v>46</v>
      </c>
      <c r="B3094">
        <v>0</v>
      </c>
      <c r="C3094">
        <v>0</v>
      </c>
      <c r="D3094" s="2">
        <v>1.6764399999999999E-14</v>
      </c>
      <c r="E3094" s="2">
        <v>3.0926600000000001E-8</v>
      </c>
      <c r="F3094">
        <v>1.4724700000000001E-4</v>
      </c>
      <c r="G3094">
        <v>1.4558400000000001E-2</v>
      </c>
      <c r="H3094">
        <v>0.119407</v>
      </c>
      <c r="I3094">
        <v>0.20482</v>
      </c>
      <c r="J3094">
        <v>0.13622500000000001</v>
      </c>
      <c r="K3094">
        <v>5.2948299999999997E-2</v>
      </c>
      <c r="L3094">
        <v>1.5751299999999999E-2</v>
      </c>
      <c r="M3094">
        <v>4.2689199999999998E-3</v>
      </c>
      <c r="N3094">
        <v>1.1758700000000001E-3</v>
      </c>
      <c r="O3094">
        <v>3.5146999999999999E-4</v>
      </c>
      <c r="P3094">
        <v>1.1819699999999999E-4</v>
      </c>
      <c r="Q3094" s="2">
        <v>4.5476899999999998E-5</v>
      </c>
      <c r="R3094" s="2">
        <v>2.01041E-5</v>
      </c>
      <c r="S3094" s="2">
        <v>1.01748E-5</v>
      </c>
      <c r="T3094" s="2">
        <v>5.8469400000000001E-6</v>
      </c>
      <c r="U3094" s="2">
        <v>3.7740600000000002E-6</v>
      </c>
      <c r="V3094" s="2">
        <v>2.70396E-6</v>
      </c>
      <c r="W3094" s="2">
        <v>2.12448E-6</v>
      </c>
      <c r="X3094" s="2">
        <v>1.8091800000000001E-6</v>
      </c>
      <c r="Y3094" s="2">
        <v>1.6516100000000001E-6</v>
      </c>
      <c r="Z3094" s="2">
        <v>1.6000900000000001E-6</v>
      </c>
      <c r="AA3094" s="2">
        <v>1.6301399999999999E-6</v>
      </c>
      <c r="AB3094" s="2">
        <v>1.73228E-6</v>
      </c>
      <c r="AC3094" s="2">
        <v>1.90632E-6</v>
      </c>
      <c r="AD3094" s="2">
        <v>1.7143099999999999E-6</v>
      </c>
      <c r="AE3094" s="2">
        <v>1.25673E-6</v>
      </c>
      <c r="AF3094" s="2">
        <v>6.1911399999999999E-7</v>
      </c>
    </row>
    <row r="3095" spans="1:32" x14ac:dyDescent="0.3">
      <c r="A3095">
        <v>44</v>
      </c>
      <c r="B3095">
        <v>0</v>
      </c>
      <c r="C3095">
        <v>0</v>
      </c>
      <c r="D3095" s="2">
        <v>2.0909900000000002E-12</v>
      </c>
      <c r="E3095" s="2">
        <v>8.1285500000000001E-7</v>
      </c>
      <c r="F3095">
        <v>1.1699499999999999E-3</v>
      </c>
      <c r="G3095">
        <v>4.5914400000000001E-2</v>
      </c>
      <c r="H3095">
        <v>0.18420600000000001</v>
      </c>
      <c r="I3095">
        <v>0.18174100000000001</v>
      </c>
      <c r="J3095">
        <v>7.89189E-2</v>
      </c>
      <c r="K3095">
        <v>2.2128599999999998E-2</v>
      </c>
      <c r="L3095">
        <v>5.1386399999999999E-3</v>
      </c>
      <c r="M3095">
        <v>1.15727E-3</v>
      </c>
      <c r="N3095">
        <v>2.7835300000000001E-4</v>
      </c>
      <c r="O3095" s="2">
        <v>7.5565699999999994E-5</v>
      </c>
      <c r="P3095" s="2">
        <v>2.3811E-5</v>
      </c>
      <c r="Q3095" s="2">
        <v>8.7985799999999994E-6</v>
      </c>
      <c r="R3095" s="2">
        <v>3.8090700000000001E-6</v>
      </c>
      <c r="S3095" s="2">
        <v>1.91703E-6</v>
      </c>
      <c r="T3095" s="2">
        <v>1.1086799999999999E-6</v>
      </c>
      <c r="U3095" s="2">
        <v>7.2696300000000002E-7</v>
      </c>
      <c r="V3095" s="2">
        <v>5.3289600000000001E-7</v>
      </c>
      <c r="W3095" s="2">
        <v>4.3072300000000001E-7</v>
      </c>
      <c r="X3095" s="2">
        <v>3.7886699999999997E-7</v>
      </c>
      <c r="Y3095" s="2">
        <v>3.5830199999999997E-7</v>
      </c>
      <c r="Z3095" s="2">
        <v>3.6033699999999998E-7</v>
      </c>
      <c r="AA3095" s="2">
        <v>3.8158400000000001E-7</v>
      </c>
      <c r="AB3095" s="2">
        <v>4.2180100000000001E-7</v>
      </c>
      <c r="AC3095" s="2">
        <v>4.8299000000000001E-7</v>
      </c>
      <c r="AD3095" s="2">
        <v>4.3869400000000002E-7</v>
      </c>
      <c r="AE3095" s="2">
        <v>3.1573599999999999E-7</v>
      </c>
      <c r="AF3095" s="2">
        <v>1.4929000000000001E-7</v>
      </c>
    </row>
    <row r="3096" spans="1:32" x14ac:dyDescent="0.3">
      <c r="A3096">
        <v>42</v>
      </c>
      <c r="B3096">
        <v>0</v>
      </c>
      <c r="C3096">
        <v>0</v>
      </c>
      <c r="D3096" s="2">
        <v>1.7105200000000001E-10</v>
      </c>
      <c r="E3096" s="2">
        <v>1.46428E-5</v>
      </c>
      <c r="F3096">
        <v>6.6020999999999996E-3</v>
      </c>
      <c r="G3096">
        <v>0.10598399999999999</v>
      </c>
      <c r="H3096">
        <v>0.21343699999999999</v>
      </c>
      <c r="I3096">
        <v>0.123879</v>
      </c>
      <c r="J3096">
        <v>3.5826200000000002E-2</v>
      </c>
      <c r="K3096">
        <v>7.3762400000000001E-3</v>
      </c>
      <c r="L3096">
        <v>1.35852E-3</v>
      </c>
      <c r="M3096">
        <v>2.5790399999999999E-4</v>
      </c>
      <c r="N3096" s="2">
        <v>5.4871899999999999E-5</v>
      </c>
      <c r="O3096" s="2">
        <v>1.36886E-5</v>
      </c>
      <c r="P3096" s="2">
        <v>4.0846800000000003E-6</v>
      </c>
      <c r="Q3096" s="2">
        <v>1.4636700000000001E-6</v>
      </c>
      <c r="R3096" s="2">
        <v>6.2603199999999995E-7</v>
      </c>
      <c r="S3096" s="2">
        <v>3.1585200000000001E-7</v>
      </c>
      <c r="T3096" s="2">
        <v>1.85208E-7</v>
      </c>
      <c r="U3096" s="2">
        <v>1.24208E-7</v>
      </c>
      <c r="V3096" s="2">
        <v>9.37453E-8</v>
      </c>
      <c r="W3096" s="2">
        <v>7.8402099999999995E-8</v>
      </c>
      <c r="X3096" s="2">
        <v>7.1616300000000001E-8</v>
      </c>
      <c r="Y3096" s="2">
        <v>7.0513799999999994E-8</v>
      </c>
      <c r="Z3096" s="2">
        <v>7.3954800000000005E-8</v>
      </c>
      <c r="AA3096" s="2">
        <v>8.1755099999999999E-8</v>
      </c>
      <c r="AB3096" s="2">
        <v>9.4384299999999996E-8</v>
      </c>
      <c r="AC3096" s="2">
        <v>1.12879E-7</v>
      </c>
      <c r="AD3096" s="2">
        <v>1.03738E-7</v>
      </c>
      <c r="AE3096" s="2">
        <v>7.33012E-8</v>
      </c>
      <c r="AF3096" s="2">
        <v>3.3265500000000001E-8</v>
      </c>
    </row>
    <row r="3097" spans="1:32" x14ac:dyDescent="0.3">
      <c r="A3097">
        <v>40</v>
      </c>
      <c r="B3097">
        <v>0</v>
      </c>
      <c r="C3097" s="2">
        <v>2.2204499999999999E-16</v>
      </c>
      <c r="D3097" s="2">
        <v>9.1997099999999999E-9</v>
      </c>
      <c r="E3097">
        <v>1.8091099999999999E-4</v>
      </c>
      <c r="F3097">
        <v>2.6470400000000002E-2</v>
      </c>
      <c r="G3097">
        <v>0.179094</v>
      </c>
      <c r="H3097">
        <v>0.185754</v>
      </c>
      <c r="I3097">
        <v>6.4861000000000002E-2</v>
      </c>
      <c r="J3097">
        <v>1.27429E-2</v>
      </c>
      <c r="K3097">
        <v>1.9609499999999999E-3</v>
      </c>
      <c r="L3097">
        <v>2.9103700000000001E-4</v>
      </c>
      <c r="M3097" s="2">
        <v>4.7245800000000001E-5</v>
      </c>
      <c r="N3097" s="2">
        <v>9.0074600000000003E-6</v>
      </c>
      <c r="O3097" s="2">
        <v>2.08916E-6</v>
      </c>
      <c r="P3097" s="2">
        <v>5.9666999999999996E-7</v>
      </c>
      <c r="Q3097" s="2">
        <v>2.0935000000000001E-7</v>
      </c>
      <c r="R3097" s="2">
        <v>8.92496E-8</v>
      </c>
      <c r="S3097" s="2">
        <v>4.55074E-8</v>
      </c>
      <c r="T3097" s="2">
        <v>2.7257E-8</v>
      </c>
      <c r="U3097" s="2">
        <v>1.8824200000000001E-8</v>
      </c>
      <c r="V3097" s="2">
        <v>1.47202E-8</v>
      </c>
      <c r="W3097" s="2">
        <v>1.28126E-8</v>
      </c>
      <c r="X3097" s="2">
        <v>1.22194E-8</v>
      </c>
      <c r="Y3097" s="2">
        <v>1.2588599999999999E-8</v>
      </c>
      <c r="Z3097" s="2">
        <v>1.38328E-8</v>
      </c>
      <c r="AA3097" s="2">
        <v>1.6032399999999999E-8</v>
      </c>
      <c r="AB3097" s="2">
        <v>1.94086E-8</v>
      </c>
      <c r="AC3097" s="2">
        <v>2.43341E-8</v>
      </c>
      <c r="AD3097" s="2">
        <v>2.2668300000000001E-8</v>
      </c>
      <c r="AE3097" s="2">
        <v>1.57253E-8</v>
      </c>
      <c r="AF3097" s="2">
        <v>6.8495100000000003E-9</v>
      </c>
    </row>
    <row r="3098" spans="1:32" x14ac:dyDescent="0.3">
      <c r="A3098">
        <v>38</v>
      </c>
      <c r="B3098">
        <v>0</v>
      </c>
      <c r="C3098" s="2">
        <v>4.2743599999999998E-14</v>
      </c>
      <c r="D3098" s="2">
        <v>3.25596E-7</v>
      </c>
      <c r="E3098">
        <v>1.53399E-3</v>
      </c>
      <c r="F3098">
        <v>7.5433500000000001E-2</v>
      </c>
      <c r="G3098">
        <v>0.221584</v>
      </c>
      <c r="H3098">
        <v>0.121422</v>
      </c>
      <c r="I3098">
        <v>2.60834E-2</v>
      </c>
      <c r="J3098">
        <v>3.5509500000000002E-3</v>
      </c>
      <c r="K3098">
        <v>4.1573199999999998E-4</v>
      </c>
      <c r="L3098" s="2">
        <v>5.0520299999999998E-5</v>
      </c>
      <c r="M3098" s="2">
        <v>7.11423E-6</v>
      </c>
      <c r="N3098" s="2">
        <v>1.2312E-6</v>
      </c>
      <c r="O3098" s="2">
        <v>2.6862399999999998E-7</v>
      </c>
      <c r="P3098" s="2">
        <v>7.4214299999999995E-8</v>
      </c>
      <c r="Q3098" s="2">
        <v>2.5744299999999998E-8</v>
      </c>
      <c r="R3098" s="2">
        <v>1.10366E-8</v>
      </c>
      <c r="S3098" s="2">
        <v>5.73341E-9</v>
      </c>
      <c r="T3098" s="2">
        <v>3.5338699999999999E-9</v>
      </c>
      <c r="U3098" s="2">
        <v>2.5304800000000001E-9</v>
      </c>
      <c r="V3098" s="2">
        <v>2.0631499999999998E-9</v>
      </c>
      <c r="W3098" s="2">
        <v>1.8798499999999999E-9</v>
      </c>
      <c r="X3098" s="2">
        <v>1.8819100000000002E-9</v>
      </c>
      <c r="Y3098" s="2">
        <v>2.0387E-9</v>
      </c>
      <c r="Z3098" s="2">
        <v>2.35799E-9</v>
      </c>
      <c r="AA3098" s="2">
        <v>2.8776499999999999E-9</v>
      </c>
      <c r="AB3098" s="2">
        <v>3.6676499999999998E-9</v>
      </c>
      <c r="AC3098" s="2">
        <v>4.83889E-9</v>
      </c>
      <c r="AD3098" s="2">
        <v>4.5771900000000004E-9</v>
      </c>
      <c r="AE3098" s="2">
        <v>3.11737E-9</v>
      </c>
      <c r="AF3098" s="2">
        <v>1.3032399999999999E-9</v>
      </c>
    </row>
    <row r="3099" spans="1:32" x14ac:dyDescent="0.3">
      <c r="A3099">
        <v>36</v>
      </c>
      <c r="B3099">
        <v>0</v>
      </c>
      <c r="C3099" s="2">
        <v>5.5517800000000004E-12</v>
      </c>
      <c r="D3099" s="2">
        <v>7.5899900000000003E-6</v>
      </c>
      <c r="E3099">
        <v>8.9324499999999998E-3</v>
      </c>
      <c r="F3099">
        <v>0.15284200000000001</v>
      </c>
      <c r="G3099">
        <v>0.20074</v>
      </c>
      <c r="H3099">
        <v>5.9608800000000003E-2</v>
      </c>
      <c r="I3099">
        <v>8.0551800000000003E-3</v>
      </c>
      <c r="J3099">
        <v>7.7514000000000001E-4</v>
      </c>
      <c r="K3099" s="2">
        <v>7.0281699999999995E-5</v>
      </c>
      <c r="L3099" s="2">
        <v>7.1053399999999998E-6</v>
      </c>
      <c r="M3099" s="2">
        <v>8.8048300000000004E-7</v>
      </c>
      <c r="N3099" s="2">
        <v>1.4012199999999999E-7</v>
      </c>
      <c r="O3099" s="2">
        <v>2.9097400000000001E-8</v>
      </c>
      <c r="P3099" s="2">
        <v>7.8595299999999996E-9</v>
      </c>
      <c r="Q3099" s="2">
        <v>2.7217800000000001E-9</v>
      </c>
      <c r="R3099" s="2">
        <v>1.1837699999999999E-9</v>
      </c>
      <c r="S3099" s="2">
        <v>6.3162900000000001E-10</v>
      </c>
      <c r="T3099" s="2">
        <v>4.0361500000000001E-10</v>
      </c>
      <c r="U3099" s="2">
        <v>3.0171599999999998E-10</v>
      </c>
      <c r="V3099" s="2">
        <v>2.5810199999999998E-10</v>
      </c>
      <c r="W3099" s="2">
        <v>2.4761300000000001E-10</v>
      </c>
      <c r="X3099" s="2">
        <v>2.6160700000000001E-10</v>
      </c>
      <c r="Y3099" s="2">
        <v>2.9950100000000001E-10</v>
      </c>
      <c r="Z3099" s="2">
        <v>3.6631200000000002E-10</v>
      </c>
      <c r="AA3099" s="2">
        <v>4.7274700000000002E-10</v>
      </c>
      <c r="AB3099" s="2">
        <v>6.3690900000000002E-10</v>
      </c>
      <c r="AC3099" s="2">
        <v>8.8756600000000003E-10</v>
      </c>
      <c r="AD3099" s="2">
        <v>8.5403799999999996E-10</v>
      </c>
      <c r="AE3099" s="2">
        <v>5.7105100000000002E-10</v>
      </c>
      <c r="AF3099" s="2">
        <v>2.2912999999999999E-10</v>
      </c>
    </row>
    <row r="3100" spans="1:32" x14ac:dyDescent="0.3">
      <c r="A3100">
        <v>34</v>
      </c>
      <c r="B3100">
        <v>0</v>
      </c>
      <c r="C3100" s="2">
        <v>4.6312800000000002E-10</v>
      </c>
      <c r="D3100">
        <v>1.1664500000000001E-4</v>
      </c>
      <c r="E3100">
        <v>3.57395E-2</v>
      </c>
      <c r="F3100">
        <v>0.22024299999999999</v>
      </c>
      <c r="G3100">
        <v>0.13315399999999999</v>
      </c>
      <c r="H3100">
        <v>2.19741E-2</v>
      </c>
      <c r="I3100">
        <v>1.91012E-3</v>
      </c>
      <c r="J3100">
        <v>1.32535E-4</v>
      </c>
      <c r="K3100" s="2">
        <v>9.4734499999999999E-6</v>
      </c>
      <c r="L3100" s="2">
        <v>8.0959100000000001E-7</v>
      </c>
      <c r="M3100" s="2">
        <v>8.9558500000000001E-8</v>
      </c>
      <c r="N3100" s="2">
        <v>1.32769E-8</v>
      </c>
      <c r="O3100" s="2">
        <v>2.6550499999999998E-9</v>
      </c>
      <c r="P3100" s="2">
        <v>7.0866100000000002E-10</v>
      </c>
      <c r="Q3100" s="2">
        <v>2.4738199999999999E-10</v>
      </c>
      <c r="R3100" s="2">
        <v>1.1012499999999999E-10</v>
      </c>
      <c r="S3100" s="2">
        <v>6.0843699999999997E-11</v>
      </c>
      <c r="T3100" s="2">
        <v>4.0608400000000003E-11</v>
      </c>
      <c r="U3100" s="2">
        <v>3.19076E-11</v>
      </c>
      <c r="V3100" s="2">
        <v>2.88193E-11</v>
      </c>
      <c r="W3100" s="2">
        <v>2.9280899999999997E-11</v>
      </c>
      <c r="X3100" s="2">
        <v>3.2824400000000003E-11</v>
      </c>
      <c r="Y3100" s="2">
        <v>3.9912299999999997E-11</v>
      </c>
      <c r="Z3100" s="2">
        <v>5.18605E-11</v>
      </c>
      <c r="AA3100" s="2">
        <v>7.1083200000000001E-11</v>
      </c>
      <c r="AB3100" s="2">
        <v>1.01639E-10</v>
      </c>
      <c r="AC3100" s="2">
        <v>1.5016799999999999E-10</v>
      </c>
      <c r="AD3100" s="2">
        <v>1.47249E-10</v>
      </c>
      <c r="AE3100" s="2">
        <v>9.6661999999999997E-11</v>
      </c>
      <c r="AF3100" s="2">
        <v>3.7225099999999999E-11</v>
      </c>
    </row>
    <row r="3101" spans="1:32" x14ac:dyDescent="0.3">
      <c r="A3101">
        <v>32</v>
      </c>
      <c r="B3101" s="2">
        <v>3.33067E-16</v>
      </c>
      <c r="C3101" s="2">
        <v>2.4844500000000001E-8</v>
      </c>
      <c r="D3101">
        <v>1.1829200000000001E-3</v>
      </c>
      <c r="E3101">
        <v>9.8306099999999993E-2</v>
      </c>
      <c r="F3101">
        <v>0.22573499999999999</v>
      </c>
      <c r="G3101">
        <v>6.4663300000000007E-2</v>
      </c>
      <c r="H3101">
        <v>6.0816200000000003E-3</v>
      </c>
      <c r="I3101">
        <v>3.4773999999999997E-4</v>
      </c>
      <c r="J3101" s="2">
        <v>1.7747499999999999E-5</v>
      </c>
      <c r="K3101" s="2">
        <v>1.01803E-6</v>
      </c>
      <c r="L3101" s="2">
        <v>7.4724500000000002E-8</v>
      </c>
      <c r="M3101" s="2">
        <v>7.4859099999999994E-9</v>
      </c>
      <c r="N3101" s="2">
        <v>1.0473000000000001E-9</v>
      </c>
      <c r="O3101" s="2">
        <v>2.0406500000000001E-10</v>
      </c>
      <c r="P3101" s="2">
        <v>5.43986E-11</v>
      </c>
      <c r="Q3101" s="2">
        <v>1.9328800000000001E-11</v>
      </c>
      <c r="R3101" s="2">
        <v>8.8853399999999994E-12</v>
      </c>
      <c r="S3101" s="2">
        <v>5.1245699999999998E-12</v>
      </c>
      <c r="T3101" s="2">
        <v>3.5989999999999999E-12</v>
      </c>
      <c r="U3101" s="2">
        <v>2.9927899999999998E-12</v>
      </c>
      <c r="V3101" s="2">
        <v>2.87211E-12</v>
      </c>
      <c r="W3101" s="2">
        <v>3.10847E-12</v>
      </c>
      <c r="X3101" s="2">
        <v>3.7173400000000004E-12</v>
      </c>
      <c r="Y3101" s="2">
        <v>4.8247200000000001E-12</v>
      </c>
      <c r="Z3101" s="2">
        <v>6.6910099999999998E-12</v>
      </c>
      <c r="AA3101" s="2">
        <v>9.78247E-12</v>
      </c>
      <c r="AB3101" s="2">
        <v>1.4904999999999999E-11</v>
      </c>
      <c r="AC3101" s="2">
        <v>2.3435399999999999E-11</v>
      </c>
      <c r="AD3101" s="2">
        <v>2.3459500000000001E-11</v>
      </c>
      <c r="AE3101" s="2">
        <v>1.5119199999999999E-11</v>
      </c>
      <c r="AF3101" s="2">
        <v>5.5882800000000001E-12</v>
      </c>
    </row>
    <row r="3102" spans="1:32" x14ac:dyDescent="0.3">
      <c r="A3102">
        <v>30</v>
      </c>
      <c r="B3102" s="2">
        <v>6.4947999999999998E-14</v>
      </c>
      <c r="C3102" s="2">
        <v>8.5794400000000002E-7</v>
      </c>
      <c r="D3102">
        <v>7.9229999999999995E-3</v>
      </c>
      <c r="E3102">
        <v>0.185978</v>
      </c>
      <c r="F3102">
        <v>0.16456399999999999</v>
      </c>
      <c r="G3102">
        <v>2.2985499999999999E-2</v>
      </c>
      <c r="H3102">
        <v>1.2634300000000001E-3</v>
      </c>
      <c r="I3102" s="2">
        <v>4.8594699999999997E-5</v>
      </c>
      <c r="J3102" s="2">
        <v>1.8609700000000001E-6</v>
      </c>
      <c r="K3102" s="2">
        <v>8.7204599999999997E-8</v>
      </c>
      <c r="L3102" s="2">
        <v>5.5863199999999998E-9</v>
      </c>
      <c r="M3102" s="2">
        <v>5.1415200000000005E-10</v>
      </c>
      <c r="N3102" s="2">
        <v>6.8768699999999998E-11</v>
      </c>
      <c r="O3102" s="2">
        <v>1.32104E-11</v>
      </c>
      <c r="P3102" s="2">
        <v>3.55482E-12</v>
      </c>
      <c r="Q3102" s="2">
        <v>1.2981899999999999E-12</v>
      </c>
      <c r="R3102" s="2">
        <v>6.2174199999999998E-13</v>
      </c>
      <c r="S3102" s="2">
        <v>3.7737400000000002E-13</v>
      </c>
      <c r="T3102" s="2">
        <v>2.80965E-13</v>
      </c>
      <c r="U3102" s="2">
        <v>2.4896200000000003E-13</v>
      </c>
      <c r="V3102" s="2">
        <v>2.5546599999999998E-13</v>
      </c>
      <c r="W3102" s="2">
        <v>2.9624500000000002E-13</v>
      </c>
      <c r="X3102" s="2">
        <v>3.7997100000000002E-13</v>
      </c>
      <c r="Y3102" s="2">
        <v>5.2903799999999999E-13</v>
      </c>
      <c r="Z3102" s="2">
        <v>7.8670399999999996E-13</v>
      </c>
      <c r="AA3102" s="2">
        <v>1.2321600000000001E-12</v>
      </c>
      <c r="AB3102" s="2">
        <v>2.0085799999999999E-12</v>
      </c>
      <c r="AC3102" s="2">
        <v>3.3735099999999998E-12</v>
      </c>
      <c r="AD3102" s="2">
        <v>3.4536099999999999E-12</v>
      </c>
      <c r="AE3102" s="2">
        <v>2.1851899999999999E-12</v>
      </c>
      <c r="AF3102" s="2">
        <v>7.7518899999999998E-13</v>
      </c>
    </row>
    <row r="3103" spans="1:32" x14ac:dyDescent="0.3">
      <c r="A3103">
        <v>28</v>
      </c>
      <c r="B3103" s="2">
        <v>8.13216E-12</v>
      </c>
      <c r="C3103" s="2">
        <v>1.90921E-5</v>
      </c>
      <c r="D3103">
        <v>3.5076499999999997E-2</v>
      </c>
      <c r="E3103">
        <v>0.24205699999999999</v>
      </c>
      <c r="F3103">
        <v>8.5323099999999999E-2</v>
      </c>
      <c r="G3103">
        <v>5.9790900000000003E-3</v>
      </c>
      <c r="H3103">
        <v>1.9697700000000001E-4</v>
      </c>
      <c r="I3103" s="2">
        <v>5.2117200000000001E-6</v>
      </c>
      <c r="J3103" s="2">
        <v>1.5277699999999999E-7</v>
      </c>
      <c r="K3103" s="2">
        <v>5.9536300000000003E-9</v>
      </c>
      <c r="L3103" s="2">
        <v>3.3821899999999999E-10</v>
      </c>
      <c r="M3103" s="2">
        <v>2.90135E-11</v>
      </c>
      <c r="N3103" s="2">
        <v>3.7585100000000003E-12</v>
      </c>
      <c r="O3103" s="2">
        <v>7.2023599999999998E-13</v>
      </c>
      <c r="P3103" s="2">
        <v>1.9774299999999999E-13</v>
      </c>
      <c r="Q3103" s="2">
        <v>7.4946200000000001E-14</v>
      </c>
      <c r="R3103" s="2">
        <v>3.7728999999999998E-14</v>
      </c>
      <c r="S3103" s="2">
        <v>2.4296399999999999E-14</v>
      </c>
      <c r="T3103" s="2">
        <v>1.9320199999999999E-14</v>
      </c>
      <c r="U3103" s="2">
        <v>1.8367699999999999E-14</v>
      </c>
      <c r="V3103" s="2">
        <v>2.0279899999999999E-14</v>
      </c>
      <c r="W3103" s="2">
        <v>2.5344699999999999E-14</v>
      </c>
      <c r="X3103" s="2">
        <v>3.5054300000000002E-14</v>
      </c>
      <c r="Y3103" s="2">
        <v>5.2619300000000001E-14</v>
      </c>
      <c r="Z3103" s="2">
        <v>8.4292599999999999E-14</v>
      </c>
      <c r="AA3103" s="2">
        <v>1.4204400000000001E-13</v>
      </c>
      <c r="AB3103" s="2">
        <v>2.48728E-13</v>
      </c>
      <c r="AC3103" s="2">
        <v>4.4792299999999999E-13</v>
      </c>
      <c r="AD3103" s="2">
        <v>4.6980100000000005E-13</v>
      </c>
      <c r="AE3103" s="2">
        <v>2.9183299999999999E-13</v>
      </c>
      <c r="AF3103" s="2">
        <v>9.93615E-14</v>
      </c>
    </row>
    <row r="3104" spans="1:32" x14ac:dyDescent="0.3">
      <c r="A3104">
        <v>26</v>
      </c>
      <c r="B3104" s="2">
        <v>6.5409099999999997E-10</v>
      </c>
      <c r="C3104">
        <v>2.7408700000000001E-4</v>
      </c>
      <c r="D3104">
        <v>0.10272000000000001</v>
      </c>
      <c r="E3104">
        <v>0.21677299999999999</v>
      </c>
      <c r="F3104">
        <v>3.1454999999999997E-2</v>
      </c>
      <c r="G3104">
        <v>1.1378499999999999E-3</v>
      </c>
      <c r="H3104" s="2">
        <v>2.30416E-5</v>
      </c>
      <c r="I3104" s="2">
        <v>4.2888299999999999E-7</v>
      </c>
      <c r="J3104" s="2">
        <v>9.8179000000000002E-9</v>
      </c>
      <c r="K3104" s="2">
        <v>3.2390599999999999E-10</v>
      </c>
      <c r="L3104" s="2">
        <v>1.6581499999999999E-11</v>
      </c>
      <c r="M3104" s="2">
        <v>1.3450099999999999E-12</v>
      </c>
      <c r="N3104" s="2">
        <v>1.7096499999999999E-13</v>
      </c>
      <c r="O3104" s="2">
        <v>3.3068699999999999E-14</v>
      </c>
      <c r="P3104" s="2">
        <v>9.3628600000000001E-15</v>
      </c>
      <c r="Q3104" s="2">
        <v>3.7188800000000002E-15</v>
      </c>
      <c r="R3104" s="2">
        <v>1.9854100000000001E-15</v>
      </c>
      <c r="S3104" s="2">
        <v>1.3675700000000001E-15</v>
      </c>
      <c r="T3104" s="2">
        <v>1.17017E-15</v>
      </c>
      <c r="U3104" s="2">
        <v>1.20179E-15</v>
      </c>
      <c r="V3104" s="2">
        <v>1.43679E-15</v>
      </c>
      <c r="W3104" s="2">
        <v>1.9464699999999999E-15</v>
      </c>
      <c r="X3104" s="2">
        <v>2.9187600000000001E-15</v>
      </c>
      <c r="Y3104" s="2">
        <v>4.7472199999999999E-15</v>
      </c>
      <c r="Z3104" s="2">
        <v>8.2303699999999997E-15</v>
      </c>
      <c r="AA3104" s="2">
        <v>1.4986600000000001E-14</v>
      </c>
      <c r="AB3104" s="2">
        <v>2.8303200000000001E-14</v>
      </c>
      <c r="AC3104" s="2">
        <v>5.4856800000000001E-14</v>
      </c>
      <c r="AD3104" s="2">
        <v>5.9052099999999999E-14</v>
      </c>
      <c r="AE3104" s="2">
        <v>3.6012999999999999E-14</v>
      </c>
      <c r="AF3104" s="2">
        <v>1.17681E-14</v>
      </c>
    </row>
    <row r="3105" spans="1:32" x14ac:dyDescent="0.3">
      <c r="A3105">
        <v>24</v>
      </c>
      <c r="B3105" s="2">
        <v>3.3835099999999997E-8</v>
      </c>
      <c r="C3105">
        <v>2.54112E-3</v>
      </c>
      <c r="D3105">
        <v>0.199105</v>
      </c>
      <c r="E3105">
        <v>0.13356699999999999</v>
      </c>
      <c r="F3105">
        <v>8.2425399999999996E-3</v>
      </c>
      <c r="G3105">
        <v>1.5837300000000001E-4</v>
      </c>
      <c r="H3105" s="2">
        <v>2.02176E-6</v>
      </c>
      <c r="I3105" s="2">
        <v>2.7074600000000001E-8</v>
      </c>
      <c r="J3105" s="2">
        <v>4.93777E-10</v>
      </c>
      <c r="K3105" s="2">
        <v>1.4040400000000001E-11</v>
      </c>
      <c r="L3105" s="2">
        <v>6.58181E-13</v>
      </c>
      <c r="M3105" s="2">
        <v>5.12171E-14</v>
      </c>
      <c r="N3105" s="2">
        <v>6.4718E-15</v>
      </c>
      <c r="O3105" s="2">
        <v>1.2785199999999999E-15</v>
      </c>
      <c r="P3105" s="2">
        <v>3.7732400000000001E-16</v>
      </c>
      <c r="Q3105" s="2">
        <v>1.586E-16</v>
      </c>
      <c r="R3105" s="2">
        <v>9.0596699999999998E-17</v>
      </c>
      <c r="S3105" s="2">
        <v>6.7294400000000001E-17</v>
      </c>
      <c r="T3105" s="2">
        <v>6.24228E-17</v>
      </c>
      <c r="U3105" s="2">
        <v>6.9732699999999996E-17</v>
      </c>
      <c r="V3105" s="2">
        <v>9.0844900000000006E-17</v>
      </c>
      <c r="W3105" s="2">
        <v>1.3419100000000001E-16</v>
      </c>
      <c r="X3105" s="2">
        <v>2.19337E-16</v>
      </c>
      <c r="Y3105" s="2">
        <v>3.8847500000000002E-16</v>
      </c>
      <c r="Z3105" s="2">
        <v>7.3230999999999996E-16</v>
      </c>
      <c r="AA3105" s="2">
        <v>1.4471199999999999E-15</v>
      </c>
      <c r="AB3105" s="2">
        <v>2.9595000000000001E-15</v>
      </c>
      <c r="AC3105" s="2">
        <v>6.1966900000000001E-15</v>
      </c>
      <c r="AD3105" s="2">
        <v>6.8585800000000003E-15</v>
      </c>
      <c r="AE3105" s="2">
        <v>4.1063999999999998E-15</v>
      </c>
      <c r="AF3105" s="2">
        <v>1.28787E-15</v>
      </c>
    </row>
    <row r="3106" spans="1:32" x14ac:dyDescent="0.3">
      <c r="A3106">
        <v>22</v>
      </c>
      <c r="B3106" s="2">
        <v>1.12677E-6</v>
      </c>
      <c r="C3106">
        <v>1.5230199999999999E-2</v>
      </c>
      <c r="D3106">
        <v>0.25554900000000003</v>
      </c>
      <c r="E3106">
        <v>5.6611700000000001E-2</v>
      </c>
      <c r="F3106">
        <v>1.53469E-3</v>
      </c>
      <c r="G3106" s="2">
        <v>1.6116800000000001E-5</v>
      </c>
      <c r="H3106" s="2">
        <v>1.3302599999999999E-7</v>
      </c>
      <c r="I3106" s="2">
        <v>1.31082E-9</v>
      </c>
      <c r="J3106" s="2">
        <v>1.9431600000000001E-11</v>
      </c>
      <c r="K3106" s="2">
        <v>4.8483399999999995E-13</v>
      </c>
      <c r="L3106" s="2">
        <v>2.11496E-14</v>
      </c>
      <c r="M3106" s="2">
        <v>1.60186E-15</v>
      </c>
      <c r="N3106" s="2">
        <v>2.0385799999999999E-16</v>
      </c>
      <c r="O3106" s="2">
        <v>4.1620899999999997E-17</v>
      </c>
      <c r="P3106" s="2">
        <v>1.2941600000000001E-17</v>
      </c>
      <c r="Q3106" s="2">
        <v>5.8129399999999998E-18</v>
      </c>
      <c r="R3106" s="2">
        <v>3.5846300000000002E-18</v>
      </c>
      <c r="S3106" s="2">
        <v>2.8947499999999999E-18</v>
      </c>
      <c r="T3106" s="2">
        <v>2.93281E-18</v>
      </c>
      <c r="U3106" s="2">
        <v>3.5881600000000002E-18</v>
      </c>
      <c r="V3106" s="2">
        <v>5.1260000000000003E-18</v>
      </c>
      <c r="W3106" s="2">
        <v>8.3042499999999996E-18</v>
      </c>
      <c r="X3106" s="2">
        <v>1.4875600000000001E-17</v>
      </c>
      <c r="Y3106" s="2">
        <v>2.88342E-17</v>
      </c>
      <c r="Z3106" s="2">
        <v>5.9375900000000002E-17</v>
      </c>
      <c r="AA3106" s="2">
        <v>1.27886E-16</v>
      </c>
      <c r="AB3106" s="2">
        <v>2.8435800000000001E-16</v>
      </c>
      <c r="AC3106" s="2">
        <v>6.4563399999999997E-16</v>
      </c>
      <c r="AD3106" s="2">
        <v>7.3604799999999996E-16</v>
      </c>
      <c r="AE3106" s="2">
        <v>4.32648E-16</v>
      </c>
      <c r="AF3106" s="2">
        <v>1.3022799999999999E-16</v>
      </c>
    </row>
    <row r="3107" spans="1:32" x14ac:dyDescent="0.3">
      <c r="A3107">
        <v>20</v>
      </c>
      <c r="B3107" s="2">
        <v>2.4182899999999998E-5</v>
      </c>
      <c r="C3107">
        <v>5.90655E-2</v>
      </c>
      <c r="D3107">
        <v>0.21722</v>
      </c>
      <c r="E3107">
        <v>1.6498800000000001E-2</v>
      </c>
      <c r="F3107">
        <v>2.02955E-4</v>
      </c>
      <c r="G3107" s="2">
        <v>1.19873E-6</v>
      </c>
      <c r="H3107" s="2">
        <v>6.5615099999999996E-9</v>
      </c>
      <c r="I3107" s="2">
        <v>4.8659699999999998E-11</v>
      </c>
      <c r="J3107" s="2">
        <v>5.9822100000000002E-13</v>
      </c>
      <c r="K3107" s="2">
        <v>1.33348E-14</v>
      </c>
      <c r="L3107" s="2">
        <v>5.5009100000000005E-16</v>
      </c>
      <c r="M3107" s="2">
        <v>4.11436E-17</v>
      </c>
      <c r="N3107" s="2">
        <v>5.3429199999999998E-18</v>
      </c>
      <c r="O3107" s="2">
        <v>1.1407699999999999E-18</v>
      </c>
      <c r="P3107" s="2">
        <v>3.7774899999999998E-19</v>
      </c>
      <c r="Q3107" s="2">
        <v>1.8309300000000001E-19</v>
      </c>
      <c r="R3107" s="2">
        <v>1.22977E-19</v>
      </c>
      <c r="S3107" s="2">
        <v>1.0885E-19</v>
      </c>
      <c r="T3107" s="2">
        <v>1.2135400000000001E-19</v>
      </c>
      <c r="U3107" s="2">
        <v>1.6372600000000001E-19</v>
      </c>
      <c r="V3107" s="2">
        <v>2.5811599999999999E-19</v>
      </c>
      <c r="W3107" s="2">
        <v>4.6128899999999998E-19</v>
      </c>
      <c r="X3107" s="2">
        <v>9.1049199999999995E-19</v>
      </c>
      <c r="Y3107" s="2">
        <v>1.9411799999999999E-18</v>
      </c>
      <c r="Z3107" s="2">
        <v>4.3869000000000001E-18</v>
      </c>
      <c r="AA3107" s="2">
        <v>1.03431E-17</v>
      </c>
      <c r="AB3107" s="2">
        <v>2.51057E-17</v>
      </c>
      <c r="AC3107" s="2">
        <v>6.2045000000000005E-17</v>
      </c>
      <c r="AD3107" s="2">
        <v>7.2987200000000002E-17</v>
      </c>
      <c r="AE3107" s="2">
        <v>4.2118800000000001E-17</v>
      </c>
      <c r="AF3107" s="2">
        <v>1.2167499999999999E-17</v>
      </c>
    </row>
    <row r="3108" spans="1:32" x14ac:dyDescent="0.3">
      <c r="A3108">
        <v>18</v>
      </c>
      <c r="B3108">
        <v>3.3485500000000001E-4</v>
      </c>
      <c r="C3108">
        <v>0.14834600000000001</v>
      </c>
      <c r="D3108">
        <v>0.122269</v>
      </c>
      <c r="E3108">
        <v>3.3046099999999999E-3</v>
      </c>
      <c r="F3108" s="2">
        <v>1.9054599999999999E-5</v>
      </c>
      <c r="G3108" s="2">
        <v>6.5139499999999999E-8</v>
      </c>
      <c r="H3108" s="2">
        <v>2.42543E-10</v>
      </c>
      <c r="I3108" s="2">
        <v>1.3846299999999999E-12</v>
      </c>
      <c r="J3108" s="2">
        <v>1.4404599999999999E-14</v>
      </c>
      <c r="K3108" s="2">
        <v>2.9206999999999998E-16</v>
      </c>
      <c r="L3108" s="2">
        <v>1.1579500000000001E-17</v>
      </c>
      <c r="M3108" s="2">
        <v>8.6776900000000003E-19</v>
      </c>
      <c r="N3108" s="2">
        <v>1.16503E-19</v>
      </c>
      <c r="O3108" s="2">
        <v>2.6322900000000001E-20</v>
      </c>
      <c r="P3108" s="2">
        <v>9.3828099999999996E-21</v>
      </c>
      <c r="Q3108" s="2">
        <v>4.9556800000000001E-21</v>
      </c>
      <c r="R3108" s="2">
        <v>3.6579100000000003E-21</v>
      </c>
      <c r="S3108" s="2">
        <v>3.5778200000000002E-21</v>
      </c>
      <c r="T3108" s="2">
        <v>4.4222399999999997E-21</v>
      </c>
      <c r="U3108" s="2">
        <v>6.6246700000000003E-21</v>
      </c>
      <c r="V3108" s="2">
        <v>1.15984E-20</v>
      </c>
      <c r="W3108" s="2">
        <v>2.3000200000000001E-20</v>
      </c>
      <c r="X3108" s="2">
        <v>5.0293199999999998E-20</v>
      </c>
      <c r="Y3108" s="2">
        <v>1.1853099999999999E-19</v>
      </c>
      <c r="Z3108" s="2">
        <v>2.95347E-19</v>
      </c>
      <c r="AA3108" s="2">
        <v>7.6557299999999998E-19</v>
      </c>
      <c r="AB3108" s="2">
        <v>2.0367399999999998E-18</v>
      </c>
      <c r="AC3108" s="2">
        <v>5.4994099999999999E-18</v>
      </c>
      <c r="AD3108" s="2">
        <v>6.6873200000000001E-18</v>
      </c>
      <c r="AE3108" s="2">
        <v>3.7886200000000003E-18</v>
      </c>
      <c r="AF3108" s="2">
        <v>1.0504200000000001E-18</v>
      </c>
    </row>
    <row r="3109" spans="1:32" x14ac:dyDescent="0.3">
      <c r="A3109">
        <v>16</v>
      </c>
      <c r="B3109">
        <v>2.9946600000000001E-3</v>
      </c>
      <c r="C3109">
        <v>0.24144399999999999</v>
      </c>
      <c r="D3109">
        <v>4.5558000000000001E-2</v>
      </c>
      <c r="E3109">
        <v>4.5465300000000001E-4</v>
      </c>
      <c r="F3109" s="2">
        <v>1.26945E-6</v>
      </c>
      <c r="G3109" s="2">
        <v>2.5850499999999999E-9</v>
      </c>
      <c r="H3109" s="2">
        <v>6.7166499999999997E-12</v>
      </c>
      <c r="I3109" s="2">
        <v>3.0194200000000003E-14</v>
      </c>
      <c r="J3109" s="2">
        <v>2.7123399999999999E-16</v>
      </c>
      <c r="K3109" s="2">
        <v>5.0936499999999999E-18</v>
      </c>
      <c r="L3109" s="2">
        <v>1.9724500000000001E-19</v>
      </c>
      <c r="M3109" s="2">
        <v>1.5027399999999999E-20</v>
      </c>
      <c r="N3109" s="2">
        <v>2.11331E-21</v>
      </c>
      <c r="O3109" s="2">
        <v>5.1131400000000002E-22</v>
      </c>
      <c r="P3109" s="2">
        <v>1.9831200000000001E-22</v>
      </c>
      <c r="Q3109" s="2">
        <v>1.1525800000000001E-22</v>
      </c>
      <c r="R3109" s="2">
        <v>9.4330099999999996E-23</v>
      </c>
      <c r="S3109" s="2">
        <v>1.02792E-22</v>
      </c>
      <c r="T3109" s="2">
        <v>1.41916E-22</v>
      </c>
      <c r="U3109" s="2">
        <v>2.3768300000000002E-22</v>
      </c>
      <c r="V3109" s="2">
        <v>4.6507199999999999E-22</v>
      </c>
      <c r="W3109" s="2">
        <v>1.0293500000000001E-21</v>
      </c>
      <c r="X3109" s="2">
        <v>2.50707E-21</v>
      </c>
      <c r="Y3109" s="2">
        <v>6.5644199999999997E-21</v>
      </c>
      <c r="Z3109" s="2">
        <v>1.8118599999999999E-20</v>
      </c>
      <c r="AA3109" s="2">
        <v>5.1858499999999997E-20</v>
      </c>
      <c r="AB3109" s="2">
        <v>1.51827E-19</v>
      </c>
      <c r="AC3109" s="2">
        <v>4.4958300000000002E-19</v>
      </c>
      <c r="AD3109" s="2">
        <v>5.66131E-19</v>
      </c>
      <c r="AE3109" s="2">
        <v>3.1488E-19</v>
      </c>
      <c r="AF3109" s="2">
        <v>8.3787399999999997E-20</v>
      </c>
    </row>
    <row r="3110" spans="1:32" x14ac:dyDescent="0.3">
      <c r="A3110">
        <v>14</v>
      </c>
      <c r="B3110">
        <v>1.7314800000000002E-2</v>
      </c>
      <c r="C3110">
        <v>0.25474599999999997</v>
      </c>
      <c r="D3110">
        <v>1.12303E-2</v>
      </c>
      <c r="E3110" s="2">
        <v>4.2940900000000001E-5</v>
      </c>
      <c r="F3110" s="2">
        <v>5.9982199999999998E-8</v>
      </c>
      <c r="G3110" s="2">
        <v>7.4888499999999999E-11</v>
      </c>
      <c r="H3110" s="2">
        <v>1.3930199999999999E-13</v>
      </c>
      <c r="I3110" s="2">
        <v>5.0446799999999996E-16</v>
      </c>
      <c r="J3110" s="2">
        <v>3.9930300000000002E-18</v>
      </c>
      <c r="K3110" s="2">
        <v>7.0720299999999998E-20</v>
      </c>
      <c r="L3110" s="2">
        <v>2.7185300000000001E-21</v>
      </c>
      <c r="M3110" s="2">
        <v>2.1364700000000001E-22</v>
      </c>
      <c r="N3110" s="2">
        <v>3.1887800000000001E-23</v>
      </c>
      <c r="O3110" s="2">
        <v>8.3604200000000004E-24</v>
      </c>
      <c r="P3110" s="2">
        <v>3.5663699999999998E-24</v>
      </c>
      <c r="Q3110" s="2">
        <v>2.3033000000000002E-24</v>
      </c>
      <c r="R3110" s="2">
        <v>2.1089100000000001E-24</v>
      </c>
      <c r="S3110" s="2">
        <v>2.5812799999999999E-24</v>
      </c>
      <c r="T3110" s="2">
        <v>4.0105600000000001E-24</v>
      </c>
      <c r="U3110" s="2">
        <v>7.5614499999999996E-24</v>
      </c>
      <c r="V3110" s="2">
        <v>1.6640500000000001E-23</v>
      </c>
      <c r="W3110" s="2">
        <v>4.1348799999999999E-23</v>
      </c>
      <c r="X3110" s="2">
        <v>1.1278199999999999E-22</v>
      </c>
      <c r="Y3110" s="2">
        <v>3.2972600000000001E-22</v>
      </c>
      <c r="Z3110" s="2">
        <v>1.01282E-21</v>
      </c>
      <c r="AA3110" s="2">
        <v>3.21474E-21</v>
      </c>
      <c r="AB3110" s="2">
        <v>1.03993E-20</v>
      </c>
      <c r="AC3110" s="2">
        <v>3.38987E-20</v>
      </c>
      <c r="AD3110" s="2">
        <v>4.42831E-20</v>
      </c>
      <c r="AE3110" s="2">
        <v>2.41804E-20</v>
      </c>
      <c r="AF3110" s="2">
        <v>6.1751599999999999E-21</v>
      </c>
    </row>
    <row r="3111" spans="1:32" x14ac:dyDescent="0.3">
      <c r="A3111">
        <v>12</v>
      </c>
      <c r="B3111">
        <v>6.47837E-2</v>
      </c>
      <c r="C3111">
        <v>0.17424799999999999</v>
      </c>
      <c r="D3111">
        <v>1.83012E-3</v>
      </c>
      <c r="E3111" s="2">
        <v>2.78236E-6</v>
      </c>
      <c r="F3111" s="2">
        <v>2.0090399999999999E-9</v>
      </c>
      <c r="G3111" s="2">
        <v>1.5830900000000001E-12</v>
      </c>
      <c r="H3111" s="2">
        <v>2.1630499999999999E-15</v>
      </c>
      <c r="I3111" s="2">
        <v>6.4559400000000002E-18</v>
      </c>
      <c r="J3111" s="2">
        <v>4.5951400000000001E-20</v>
      </c>
      <c r="K3111" s="2">
        <v>7.8157400000000003E-22</v>
      </c>
      <c r="L3111" s="2">
        <v>3.0312600000000002E-23</v>
      </c>
      <c r="M3111" s="2">
        <v>2.4934600000000001E-24</v>
      </c>
      <c r="N3111" s="2">
        <v>4.0020599999999999E-25</v>
      </c>
      <c r="O3111" s="2">
        <v>1.15061E-25</v>
      </c>
      <c r="P3111" s="2">
        <v>5.4568300000000004E-26</v>
      </c>
      <c r="Q3111" s="2">
        <v>3.9547699999999998E-26</v>
      </c>
      <c r="R3111" s="2">
        <v>4.0873200000000001E-26</v>
      </c>
      <c r="S3111" s="2">
        <v>5.6654300000000005E-26</v>
      </c>
      <c r="T3111" s="2">
        <v>9.9805399999999999E-26</v>
      </c>
      <c r="U3111" s="2">
        <v>2.1329200000000002E-25</v>
      </c>
      <c r="V3111" s="2">
        <v>5.3128699999999998E-25</v>
      </c>
      <c r="W3111" s="2">
        <v>1.4907900000000001E-24</v>
      </c>
      <c r="X3111" s="2">
        <v>4.5784299999999999E-24</v>
      </c>
      <c r="Y3111" s="2">
        <v>1.5020799999999999E-23</v>
      </c>
      <c r="Z3111" s="2">
        <v>5.1587600000000003E-23</v>
      </c>
      <c r="AA3111" s="2">
        <v>1.82373E-22</v>
      </c>
      <c r="AB3111" s="2">
        <v>6.5448899999999996E-22</v>
      </c>
      <c r="AC3111" s="2">
        <v>2.3573900000000001E-21</v>
      </c>
      <c r="AD3111" s="2">
        <v>3.20045E-21</v>
      </c>
      <c r="AE3111" s="2">
        <v>1.7156699999999999E-21</v>
      </c>
      <c r="AF3111" s="2">
        <v>4.205E-22</v>
      </c>
    </row>
    <row r="3112" spans="1:32" x14ac:dyDescent="0.3">
      <c r="A3112">
        <v>10</v>
      </c>
      <c r="B3112">
        <v>0.15698400000000001</v>
      </c>
      <c r="C3112">
        <v>7.7246200000000001E-2</v>
      </c>
      <c r="D3112">
        <v>1.9701000000000001E-4</v>
      </c>
      <c r="E3112" s="2">
        <v>1.2359699999999999E-7</v>
      </c>
      <c r="F3112" s="2">
        <v>4.7673999999999997E-11</v>
      </c>
      <c r="G3112" s="2">
        <v>2.4410199999999999E-14</v>
      </c>
      <c r="H3112" s="2">
        <v>2.51394E-17</v>
      </c>
      <c r="I3112" s="2">
        <v>6.3270999999999997E-20</v>
      </c>
      <c r="J3112" s="2">
        <v>4.1329100000000002E-22</v>
      </c>
      <c r="K3112" s="2">
        <v>6.8745799999999996E-24</v>
      </c>
      <c r="L3112" s="2">
        <v>2.73414E-25</v>
      </c>
      <c r="M3112" s="2">
        <v>2.3886899999999999E-26</v>
      </c>
      <c r="N3112" s="2">
        <v>4.1774199999999998E-27</v>
      </c>
      <c r="O3112" s="2">
        <v>1.3327700000000001E-27</v>
      </c>
      <c r="P3112" s="2">
        <v>7.1034100000000003E-28</v>
      </c>
      <c r="Q3112" s="2">
        <v>5.8339499999999996E-28</v>
      </c>
      <c r="R3112" s="2">
        <v>6.8670900000000001E-28</v>
      </c>
      <c r="S3112" s="2">
        <v>1.08676E-27</v>
      </c>
      <c r="T3112" s="2">
        <v>2.1870699999999999E-27</v>
      </c>
      <c r="U3112" s="2">
        <v>5.3345300000000001E-27</v>
      </c>
      <c r="V3112" s="2">
        <v>1.51355E-26</v>
      </c>
      <c r="W3112" s="2">
        <v>4.8241400000000003E-26</v>
      </c>
      <c r="X3112" s="2">
        <v>1.67723E-25</v>
      </c>
      <c r="Y3112" s="2">
        <v>6.2059999999999999E-25</v>
      </c>
      <c r="Z3112" s="2">
        <v>2.3941899999999999E-24</v>
      </c>
      <c r="AA3112" s="2">
        <v>9.4679300000000003E-24</v>
      </c>
      <c r="AB3112" s="2">
        <v>3.7847299999999999E-23</v>
      </c>
      <c r="AC3112" s="2">
        <v>1.51199E-22</v>
      </c>
      <c r="AD3112" s="2">
        <v>2.1371300000000002E-22</v>
      </c>
      <c r="AE3112" s="2">
        <v>1.12473E-22</v>
      </c>
      <c r="AF3112" s="2">
        <v>2.6456199999999999E-23</v>
      </c>
    </row>
    <row r="3113" spans="1:32" x14ac:dyDescent="0.3">
      <c r="A3113">
        <v>8</v>
      </c>
      <c r="B3113">
        <v>0.24652499999999999</v>
      </c>
      <c r="C3113">
        <v>2.2180999999999999E-2</v>
      </c>
      <c r="D3113" s="2">
        <v>1.3997300000000001E-5</v>
      </c>
      <c r="E3113" s="2">
        <v>3.7614400000000002E-9</v>
      </c>
      <c r="F3113" s="2">
        <v>8.0108599999999999E-13</v>
      </c>
      <c r="G3113" s="2">
        <v>2.7443900000000001E-16</v>
      </c>
      <c r="H3113" s="2">
        <v>2.1862400000000002E-19</v>
      </c>
      <c r="I3113" s="2">
        <v>4.7476399999999996E-22</v>
      </c>
      <c r="J3113" s="2">
        <v>2.90472E-24</v>
      </c>
      <c r="K3113" s="2">
        <v>4.8118800000000001E-26</v>
      </c>
      <c r="L3113" s="2">
        <v>1.9947300000000001E-27</v>
      </c>
      <c r="M3113" s="2">
        <v>1.87815E-28</v>
      </c>
      <c r="N3113" s="2">
        <v>3.6263100000000002E-29</v>
      </c>
      <c r="O3113" s="2">
        <v>1.2992300000000001E-29</v>
      </c>
      <c r="P3113" s="2">
        <v>7.8665200000000003E-30</v>
      </c>
      <c r="Q3113" s="2">
        <v>7.3935900000000001E-30</v>
      </c>
      <c r="R3113" s="2">
        <v>1.0000999999999999E-29</v>
      </c>
      <c r="S3113" s="2">
        <v>1.8219099999999999E-29</v>
      </c>
      <c r="T3113" s="2">
        <v>4.2200499999999997E-29</v>
      </c>
      <c r="U3113" s="2">
        <v>1.18292E-28</v>
      </c>
      <c r="V3113" s="2">
        <v>3.8473200000000001E-28</v>
      </c>
      <c r="W3113" s="2">
        <v>1.40107E-27</v>
      </c>
      <c r="X3113" s="2">
        <v>5.5444700000000002E-27</v>
      </c>
      <c r="Y3113" s="2">
        <v>2.3254100000000001E-26</v>
      </c>
      <c r="Z3113" s="2">
        <v>1.01243E-25</v>
      </c>
      <c r="AA3113" s="2">
        <v>4.4980699999999999E-25</v>
      </c>
      <c r="AB3113" s="2">
        <v>2.0109299999999999E-24</v>
      </c>
      <c r="AC3113" s="2">
        <v>8.9440499999999995E-24</v>
      </c>
      <c r="AD3113" s="2">
        <v>1.31854E-23</v>
      </c>
      <c r="AE3113" s="2">
        <v>6.8124800000000004E-24</v>
      </c>
      <c r="AF3113" s="2">
        <v>1.5379E-24</v>
      </c>
    </row>
    <row r="3114" spans="1:32" x14ac:dyDescent="0.3">
      <c r="A3114">
        <v>6</v>
      </c>
      <c r="B3114">
        <v>0.25097199999999997</v>
      </c>
      <c r="C3114">
        <v>4.1221799999999996E-3</v>
      </c>
      <c r="D3114" s="2">
        <v>6.5576399999999999E-7</v>
      </c>
      <c r="E3114" s="2">
        <v>7.8369599999999998E-11</v>
      </c>
      <c r="F3114" s="2">
        <v>9.5271899999999993E-15</v>
      </c>
      <c r="G3114" s="2">
        <v>2.2489400000000001E-18</v>
      </c>
      <c r="H3114" s="2">
        <v>1.4222800000000001E-21</v>
      </c>
      <c r="I3114" s="2">
        <v>2.7270399999999999E-24</v>
      </c>
      <c r="J3114" s="2">
        <v>1.5950499999999999E-26</v>
      </c>
      <c r="K3114" s="2">
        <v>2.6799299999999999E-28</v>
      </c>
      <c r="L3114" s="2">
        <v>1.17698E-29</v>
      </c>
      <c r="M3114" s="2">
        <v>1.21193E-30</v>
      </c>
      <c r="N3114" s="2">
        <v>2.6177300000000001E-31</v>
      </c>
      <c r="O3114" s="2">
        <v>1.06584E-31</v>
      </c>
      <c r="P3114" s="2">
        <v>7.4108000000000004E-32</v>
      </c>
      <c r="Q3114" s="2">
        <v>8.0496899999999995E-32</v>
      </c>
      <c r="R3114" s="2">
        <v>1.2625100000000001E-31</v>
      </c>
      <c r="S3114" s="2">
        <v>2.6692799999999998E-31</v>
      </c>
      <c r="T3114" s="2">
        <v>7.1697899999999998E-31</v>
      </c>
      <c r="U3114" s="2">
        <v>2.32564E-30</v>
      </c>
      <c r="V3114" s="2">
        <v>8.7258100000000001E-30</v>
      </c>
      <c r="W3114" s="2">
        <v>3.6520000000000001E-29</v>
      </c>
      <c r="X3114" s="2">
        <v>1.6539000000000001E-28</v>
      </c>
      <c r="Y3114" s="2">
        <v>7.9022699999999997E-28</v>
      </c>
      <c r="Z3114" s="2">
        <v>3.9008699999999996E-27</v>
      </c>
      <c r="AA3114" s="2">
        <v>1.95555E-26</v>
      </c>
      <c r="AB3114" s="2">
        <v>9.8170800000000002E-26</v>
      </c>
      <c r="AC3114" s="2">
        <v>4.8795599999999997E-25</v>
      </c>
      <c r="AD3114" s="2">
        <v>7.5161400000000002E-25</v>
      </c>
      <c r="AE3114" s="2">
        <v>3.81242E-25</v>
      </c>
      <c r="AF3114" s="2">
        <v>8.2597199999999995E-26</v>
      </c>
    </row>
    <row r="3115" spans="1:32" x14ac:dyDescent="0.3">
      <c r="A3115">
        <v>4</v>
      </c>
      <c r="B3115">
        <v>0.26006600000000002</v>
      </c>
      <c r="C3115">
        <v>5.3580200000000004E-4</v>
      </c>
      <c r="D3115" s="2">
        <v>2.0655900000000001E-8</v>
      </c>
      <c r="E3115" s="2">
        <v>1.12808E-12</v>
      </c>
      <c r="F3115" s="2">
        <v>8.0635200000000004E-17</v>
      </c>
      <c r="G3115" s="2">
        <v>1.34869E-20</v>
      </c>
      <c r="H3115" s="2">
        <v>6.9453399999999993E-24</v>
      </c>
      <c r="I3115" s="2">
        <v>1.2029E-26</v>
      </c>
      <c r="J3115" s="2">
        <v>6.8653399999999999E-29</v>
      </c>
      <c r="K3115" s="2">
        <v>1.1916600000000001E-30</v>
      </c>
      <c r="L3115" s="2">
        <v>5.6378000000000002E-32</v>
      </c>
      <c r="M3115" s="2">
        <v>6.44551E-33</v>
      </c>
      <c r="N3115" s="2">
        <v>1.5791800000000002E-33</v>
      </c>
      <c r="O3115" s="2">
        <v>7.4008199999999997E-34</v>
      </c>
      <c r="P3115" s="2">
        <v>5.9794399999999997E-34</v>
      </c>
      <c r="Q3115" s="2">
        <v>7.5895499999999997E-34</v>
      </c>
      <c r="R3115" s="2">
        <v>1.39465E-33</v>
      </c>
      <c r="S3115" s="2">
        <v>3.4562300000000003E-33</v>
      </c>
      <c r="T3115" s="2">
        <v>1.08684E-32</v>
      </c>
      <c r="U3115" s="2">
        <v>4.11717E-32</v>
      </c>
      <c r="V3115" s="2">
        <v>1.7981500000000001E-31</v>
      </c>
      <c r="W3115" s="2">
        <v>8.7260099999999997E-31</v>
      </c>
      <c r="X3115" s="2">
        <v>4.56234E-30</v>
      </c>
      <c r="Y3115" s="2">
        <v>2.5051700000000001E-29</v>
      </c>
      <c r="Z3115" s="2">
        <v>1.4145400000000001E-28</v>
      </c>
      <c r="AA3115" s="2">
        <v>8.0728899999999999E-28</v>
      </c>
      <c r="AB3115" s="2">
        <v>4.5919900000000002E-27</v>
      </c>
      <c r="AC3115" s="2">
        <v>2.5741899999999999E-26</v>
      </c>
      <c r="AD3115" s="2">
        <v>4.1601500000000001E-26</v>
      </c>
      <c r="AE3115" s="2">
        <v>2.0696900000000001E-26</v>
      </c>
      <c r="AF3115" s="2">
        <v>4.2947599999999999E-27</v>
      </c>
    </row>
    <row r="3116" spans="1:32" x14ac:dyDescent="0.3">
      <c r="A3116" t="s">
        <v>1342</v>
      </c>
      <c r="B3116">
        <v>7.9175000000000004</v>
      </c>
      <c r="C3116">
        <v>15.7525</v>
      </c>
      <c r="D3116">
        <v>22.788699999999999</v>
      </c>
      <c r="E3116">
        <v>28.590199999999999</v>
      </c>
      <c r="F3116">
        <v>33.855400000000003</v>
      </c>
      <c r="G3116">
        <v>38.633899999999997</v>
      </c>
      <c r="H3116">
        <v>42.970799999999997</v>
      </c>
      <c r="I3116">
        <v>46.906700000000001</v>
      </c>
      <c r="J3116">
        <v>50.478900000000003</v>
      </c>
      <c r="K3116">
        <v>53.720799999999997</v>
      </c>
      <c r="L3116">
        <v>56.6631</v>
      </c>
      <c r="M3116">
        <v>59.333399999999997</v>
      </c>
      <c r="N3116">
        <v>61.756900000000002</v>
      </c>
      <c r="O3116">
        <v>63.956299999999999</v>
      </c>
      <c r="P3116">
        <v>65.952500000000001</v>
      </c>
      <c r="Q3116">
        <v>67.764099999999999</v>
      </c>
      <c r="R3116">
        <v>69.408299999999997</v>
      </c>
      <c r="S3116">
        <v>70.900499999999994</v>
      </c>
      <c r="T3116">
        <v>72.254800000000003</v>
      </c>
      <c r="U3116">
        <v>73.483900000000006</v>
      </c>
      <c r="V3116">
        <v>74.599400000000003</v>
      </c>
      <c r="W3116">
        <v>75.611699999999999</v>
      </c>
      <c r="X3116">
        <v>76.530500000000004</v>
      </c>
      <c r="Y3116">
        <v>77.364400000000003</v>
      </c>
      <c r="Z3116">
        <v>78.121200000000002</v>
      </c>
      <c r="AA3116">
        <v>78.808000000000007</v>
      </c>
      <c r="AB3116">
        <v>79.431299999999993</v>
      </c>
      <c r="AC3116">
        <v>79.997100000000003</v>
      </c>
      <c r="AD3116">
        <v>80.510499999999993</v>
      </c>
      <c r="AE3116">
        <v>80.976500000000001</v>
      </c>
      <c r="AF3116">
        <v>82.015799999999999</v>
      </c>
    </row>
    <row r="3117" spans="1:32" x14ac:dyDescent="0.3">
      <c r="A3117" t="s">
        <v>1343</v>
      </c>
      <c r="B3117">
        <v>2.9814600000000002</v>
      </c>
      <c r="C3117">
        <v>2.9814600000000002</v>
      </c>
      <c r="D3117">
        <v>3.0605099999999998</v>
      </c>
      <c r="E3117">
        <v>3.2186300000000001</v>
      </c>
      <c r="F3117">
        <v>3.3767399999999999</v>
      </c>
      <c r="G3117">
        <v>3.5348600000000001</v>
      </c>
      <c r="H3117">
        <v>3.6929699999999999</v>
      </c>
      <c r="I3117">
        <v>3.8510900000000001</v>
      </c>
      <c r="J3117">
        <v>4.0091999999999999</v>
      </c>
      <c r="K3117">
        <v>4.1673200000000001</v>
      </c>
      <c r="L3117">
        <v>4.3254299999999999</v>
      </c>
      <c r="M3117">
        <v>4.4835399999999996</v>
      </c>
      <c r="N3117">
        <v>4.6416599999999999</v>
      </c>
      <c r="O3117">
        <v>4.7997699999999996</v>
      </c>
      <c r="P3117">
        <v>4.9578899999999999</v>
      </c>
      <c r="Q3117">
        <v>5.1159999999999997</v>
      </c>
      <c r="R3117">
        <v>5.2741199999999999</v>
      </c>
      <c r="S3117">
        <v>5.4322299999999997</v>
      </c>
      <c r="T3117">
        <v>5.5903499999999999</v>
      </c>
      <c r="U3117">
        <v>5.7484599999999997</v>
      </c>
      <c r="V3117">
        <v>5.9065700000000003</v>
      </c>
      <c r="W3117">
        <v>6.0646899999999997</v>
      </c>
      <c r="X3117">
        <v>6.2228000000000003</v>
      </c>
      <c r="Y3117">
        <v>6.3809199999999997</v>
      </c>
      <c r="Z3117">
        <v>6.5390300000000003</v>
      </c>
      <c r="AA3117">
        <v>6.6971499999999997</v>
      </c>
      <c r="AB3117">
        <v>6.8552600000000004</v>
      </c>
      <c r="AC3117">
        <v>7.0133700000000001</v>
      </c>
      <c r="AD3117">
        <v>7.0924300000000002</v>
      </c>
      <c r="AE3117">
        <v>7.0924300000000002</v>
      </c>
      <c r="AF3117">
        <v>7.0924300000000002</v>
      </c>
    </row>
    <row r="3119" spans="1:32" x14ac:dyDescent="0.3">
      <c r="A3119" t="s">
        <v>1344</v>
      </c>
    </row>
    <row r="3120" spans="1:32" x14ac:dyDescent="0.3">
      <c r="A3120" t="s">
        <v>1345</v>
      </c>
      <c r="B3120">
        <v>1</v>
      </c>
    </row>
    <row r="3121" spans="1:32" x14ac:dyDescent="0.3">
      <c r="A3121" t="s">
        <v>1342</v>
      </c>
      <c r="B3121">
        <v>0.5</v>
      </c>
      <c r="C3121">
        <v>1.5</v>
      </c>
      <c r="D3121">
        <v>2.5</v>
      </c>
      <c r="E3121">
        <v>3.5</v>
      </c>
      <c r="F3121">
        <v>4.5</v>
      </c>
      <c r="G3121">
        <v>5.5</v>
      </c>
      <c r="H3121">
        <v>6.5</v>
      </c>
      <c r="I3121">
        <v>7.5</v>
      </c>
      <c r="J3121">
        <v>8.5</v>
      </c>
      <c r="K3121">
        <v>9.5</v>
      </c>
      <c r="L3121">
        <v>10.5</v>
      </c>
      <c r="M3121">
        <v>11.5</v>
      </c>
      <c r="N3121">
        <v>12.5</v>
      </c>
      <c r="O3121">
        <v>13.5</v>
      </c>
      <c r="P3121">
        <v>14.5</v>
      </c>
      <c r="Q3121">
        <v>15.5</v>
      </c>
      <c r="R3121">
        <v>16.5</v>
      </c>
      <c r="S3121">
        <v>17.5</v>
      </c>
      <c r="T3121">
        <v>18.5</v>
      </c>
      <c r="U3121">
        <v>19.5</v>
      </c>
      <c r="V3121">
        <v>20.5</v>
      </c>
      <c r="W3121">
        <v>21.5</v>
      </c>
      <c r="X3121">
        <v>22.5</v>
      </c>
      <c r="Y3121">
        <v>23.5</v>
      </c>
      <c r="Z3121">
        <v>24.5</v>
      </c>
      <c r="AA3121">
        <v>25.5</v>
      </c>
      <c r="AB3121">
        <v>26.5</v>
      </c>
      <c r="AC3121">
        <v>27.5</v>
      </c>
      <c r="AD3121">
        <v>28.5</v>
      </c>
      <c r="AE3121">
        <v>29.5</v>
      </c>
      <c r="AF3121">
        <v>30.5</v>
      </c>
    </row>
    <row r="3122" spans="1:32" x14ac:dyDescent="0.3">
      <c r="A3122" t="s">
        <v>1346</v>
      </c>
      <c r="B3122">
        <v>0.05</v>
      </c>
      <c r="C3122">
        <v>0.15</v>
      </c>
      <c r="D3122">
        <v>0.25</v>
      </c>
      <c r="E3122">
        <v>0.35</v>
      </c>
      <c r="F3122">
        <v>0.45</v>
      </c>
      <c r="G3122">
        <v>0.55000000000000004</v>
      </c>
      <c r="H3122">
        <v>0.65</v>
      </c>
      <c r="I3122">
        <v>0.75</v>
      </c>
      <c r="J3122">
        <v>0.85</v>
      </c>
      <c r="K3122">
        <v>0.95</v>
      </c>
      <c r="L3122">
        <v>1.05</v>
      </c>
      <c r="M3122">
        <v>1.1499999999999999</v>
      </c>
      <c r="N3122">
        <v>1.25</v>
      </c>
      <c r="O3122">
        <v>1.35</v>
      </c>
      <c r="P3122">
        <v>1.45</v>
      </c>
      <c r="Q3122">
        <v>1.55</v>
      </c>
      <c r="R3122">
        <v>1.65</v>
      </c>
      <c r="S3122">
        <v>1.75</v>
      </c>
      <c r="T3122">
        <v>1.85</v>
      </c>
      <c r="U3122">
        <v>1.95</v>
      </c>
      <c r="V3122">
        <v>2.0499999999999998</v>
      </c>
      <c r="W3122">
        <v>2.15</v>
      </c>
      <c r="X3122">
        <v>2.25</v>
      </c>
      <c r="Y3122">
        <v>2.35</v>
      </c>
      <c r="Z3122">
        <v>2.4500000000000002</v>
      </c>
      <c r="AA3122">
        <v>2.5499999999999998</v>
      </c>
      <c r="AB3122">
        <v>2.65</v>
      </c>
      <c r="AC3122">
        <v>2.75</v>
      </c>
      <c r="AD3122">
        <v>2.85</v>
      </c>
      <c r="AE3122">
        <v>2.95</v>
      </c>
      <c r="AF3122">
        <v>3.05</v>
      </c>
    </row>
    <row r="3123" spans="1:32" x14ac:dyDescent="0.3">
      <c r="A3123">
        <v>16</v>
      </c>
      <c r="B3123">
        <v>0</v>
      </c>
      <c r="C3123">
        <v>0</v>
      </c>
      <c r="D3123">
        <v>0</v>
      </c>
      <c r="E3123">
        <v>0</v>
      </c>
      <c r="F3123">
        <v>0</v>
      </c>
      <c r="G3123">
        <v>0</v>
      </c>
      <c r="H3123">
        <v>0</v>
      </c>
      <c r="I3123">
        <v>0</v>
      </c>
      <c r="J3123">
        <v>0</v>
      </c>
      <c r="K3123" s="2">
        <v>3.9251900000000002E-12</v>
      </c>
      <c r="L3123" s="2">
        <v>8.1281300000000001E-8</v>
      </c>
      <c r="M3123" s="2">
        <v>4.5588599999999999E-5</v>
      </c>
      <c r="N3123">
        <v>2.5551900000000002E-3</v>
      </c>
      <c r="O3123">
        <v>3.2023500000000003E-2</v>
      </c>
      <c r="P3123">
        <v>0.15045500000000001</v>
      </c>
      <c r="Q3123">
        <v>0.373506</v>
      </c>
      <c r="R3123">
        <v>0.61906700000000003</v>
      </c>
      <c r="S3123">
        <v>0.80431699999999995</v>
      </c>
      <c r="T3123">
        <v>0.91170799999999996</v>
      </c>
      <c r="U3123">
        <v>0.96366300000000005</v>
      </c>
      <c r="V3123">
        <v>0.98592299999999999</v>
      </c>
      <c r="W3123">
        <v>0.99473800000000001</v>
      </c>
      <c r="X3123">
        <v>0.99806700000000004</v>
      </c>
      <c r="Y3123">
        <v>0.99929199999999996</v>
      </c>
      <c r="Z3123">
        <v>0.99973900000000004</v>
      </c>
      <c r="AA3123">
        <v>0.99990299999999999</v>
      </c>
      <c r="AB3123">
        <v>0.99996300000000005</v>
      </c>
      <c r="AC3123">
        <v>0.99998600000000004</v>
      </c>
      <c r="AD3123">
        <v>0.99999400000000005</v>
      </c>
      <c r="AE3123">
        <v>0.99999800000000005</v>
      </c>
      <c r="AF3123">
        <v>0.99999899999999997</v>
      </c>
    </row>
    <row r="3124" spans="1:32" x14ac:dyDescent="0.3">
      <c r="A3124">
        <v>15</v>
      </c>
      <c r="B3124">
        <v>0</v>
      </c>
      <c r="C3124">
        <v>0</v>
      </c>
      <c r="D3124">
        <v>0</v>
      </c>
      <c r="E3124">
        <v>0</v>
      </c>
      <c r="F3124">
        <v>0</v>
      </c>
      <c r="G3124">
        <v>0</v>
      </c>
      <c r="H3124">
        <v>0</v>
      </c>
      <c r="I3124">
        <v>0</v>
      </c>
      <c r="J3124" s="2">
        <v>1.03251E-14</v>
      </c>
      <c r="K3124" s="2">
        <v>3.5373299999999998E-9</v>
      </c>
      <c r="L3124" s="2">
        <v>9.0327700000000006E-6</v>
      </c>
      <c r="M3124">
        <v>1.12378E-3</v>
      </c>
      <c r="N3124">
        <v>2.0194899999999998E-2</v>
      </c>
      <c r="O3124">
        <v>0.10123699999999999</v>
      </c>
      <c r="P3124">
        <v>0.21465699999999999</v>
      </c>
      <c r="Q3124">
        <v>0.25298700000000002</v>
      </c>
      <c r="R3124">
        <v>0.19928199999999999</v>
      </c>
      <c r="S3124">
        <v>0.119119</v>
      </c>
      <c r="T3124">
        <v>5.9038899999999998E-2</v>
      </c>
      <c r="U3124">
        <v>2.5828899999999998E-2</v>
      </c>
      <c r="V3124">
        <v>1.04283E-2</v>
      </c>
      <c r="W3124">
        <v>4.0112999999999998E-3</v>
      </c>
      <c r="X3124">
        <v>1.50398E-3</v>
      </c>
      <c r="Y3124">
        <v>5.58729E-4</v>
      </c>
      <c r="Z3124">
        <v>2.0809299999999999E-4</v>
      </c>
      <c r="AA3124" s="2">
        <v>7.8348200000000003E-5</v>
      </c>
      <c r="AB3124" s="2">
        <v>2.9995799999999998E-5</v>
      </c>
      <c r="AC3124" s="2">
        <v>1.17247E-5</v>
      </c>
      <c r="AD3124" s="2">
        <v>4.6915800000000004E-6</v>
      </c>
      <c r="AE3124" s="2">
        <v>1.9250900000000001E-6</v>
      </c>
      <c r="AF3124" s="2">
        <v>8.1080300000000001E-7</v>
      </c>
    </row>
    <row r="3125" spans="1:32" x14ac:dyDescent="0.3">
      <c r="A3125">
        <v>14</v>
      </c>
      <c r="B3125">
        <v>0</v>
      </c>
      <c r="C3125">
        <v>0</v>
      </c>
      <c r="D3125">
        <v>0</v>
      </c>
      <c r="E3125">
        <v>0</v>
      </c>
      <c r="F3125">
        <v>0</v>
      </c>
      <c r="G3125">
        <v>0</v>
      </c>
      <c r="H3125">
        <v>0</v>
      </c>
      <c r="I3125">
        <v>0</v>
      </c>
      <c r="J3125" s="2">
        <v>4.9037099999999999E-11</v>
      </c>
      <c r="K3125" s="2">
        <v>1.0831400000000001E-6</v>
      </c>
      <c r="L3125">
        <v>4.2000199999999999E-4</v>
      </c>
      <c r="M3125">
        <v>1.36864E-2</v>
      </c>
      <c r="N3125">
        <v>9.2319700000000005E-2</v>
      </c>
      <c r="O3125">
        <v>0.22229299999999999</v>
      </c>
      <c r="P3125">
        <v>0.26977600000000002</v>
      </c>
      <c r="Q3125">
        <v>0.20691999999999999</v>
      </c>
      <c r="R3125">
        <v>0.116784</v>
      </c>
      <c r="S3125">
        <v>5.3813699999999999E-2</v>
      </c>
      <c r="T3125">
        <v>2.1753700000000001E-2</v>
      </c>
      <c r="U3125">
        <v>8.1106900000000003E-3</v>
      </c>
      <c r="V3125">
        <v>2.8887499999999998E-3</v>
      </c>
      <c r="W3125">
        <v>1.0073899999999999E-3</v>
      </c>
      <c r="X3125">
        <v>3.4997400000000002E-4</v>
      </c>
      <c r="Y3125">
        <v>1.22593E-4</v>
      </c>
      <c r="Z3125" s="2">
        <v>4.3662799999999998E-5</v>
      </c>
      <c r="AA3125" s="2">
        <v>1.59013E-5</v>
      </c>
      <c r="AB3125" s="2">
        <v>5.9434999999999999E-6</v>
      </c>
      <c r="AC3125" s="2">
        <v>2.2853500000000001E-6</v>
      </c>
      <c r="AD3125" s="2">
        <v>9.05172E-7</v>
      </c>
      <c r="AE3125" s="2">
        <v>3.6951300000000001E-7</v>
      </c>
      <c r="AF3125" s="2">
        <v>1.5547900000000001E-7</v>
      </c>
    </row>
    <row r="3126" spans="1:32" x14ac:dyDescent="0.3">
      <c r="A3126">
        <v>13</v>
      </c>
      <c r="B3126">
        <v>0</v>
      </c>
      <c r="C3126">
        <v>0</v>
      </c>
      <c r="D3126">
        <v>0</v>
      </c>
      <c r="E3126">
        <v>0</v>
      </c>
      <c r="F3126">
        <v>0</v>
      </c>
      <c r="G3126">
        <v>0</v>
      </c>
      <c r="H3126">
        <v>0</v>
      </c>
      <c r="I3126" s="2">
        <v>1.13132E-13</v>
      </c>
      <c r="J3126" s="2">
        <v>5.9871200000000005E-8</v>
      </c>
      <c r="K3126">
        <v>1.13651E-4</v>
      </c>
      <c r="L3126">
        <v>8.2048399999999997E-3</v>
      </c>
      <c r="M3126">
        <v>8.1201800000000005E-2</v>
      </c>
      <c r="N3126">
        <v>0.22950899999999999</v>
      </c>
      <c r="O3126">
        <v>0.28889300000000001</v>
      </c>
      <c r="P3126">
        <v>0.21465699999999999</v>
      </c>
      <c r="Q3126">
        <v>0.113204</v>
      </c>
      <c r="R3126">
        <v>4.7915100000000002E-2</v>
      </c>
      <c r="S3126">
        <v>1.7686E-2</v>
      </c>
      <c r="T3126">
        <v>6.0241699999999997E-3</v>
      </c>
      <c r="U3126">
        <v>1.9682900000000001E-3</v>
      </c>
      <c r="V3126">
        <v>6.3347999999999996E-4</v>
      </c>
      <c r="W3126">
        <v>2.0450399999999999E-4</v>
      </c>
      <c r="X3126" s="2">
        <v>6.7039599999999994E-5</v>
      </c>
      <c r="Y3126" s="2">
        <v>2.2499700000000001E-5</v>
      </c>
      <c r="Z3126" s="2">
        <v>7.7721300000000001E-6</v>
      </c>
      <c r="AA3126" s="2">
        <v>2.7723000000000001E-6</v>
      </c>
      <c r="AB3126" s="2">
        <v>1.0229800000000001E-6</v>
      </c>
      <c r="AC3126" s="2">
        <v>3.9081700000000002E-7</v>
      </c>
      <c r="AD3126" s="2">
        <v>1.5459499999999999E-7</v>
      </c>
      <c r="AE3126" s="2">
        <v>6.3293999999999998E-8</v>
      </c>
      <c r="AF3126" s="2">
        <v>2.6800799999999999E-8</v>
      </c>
    </row>
    <row r="3127" spans="1:32" x14ac:dyDescent="0.3">
      <c r="A3127">
        <v>12</v>
      </c>
      <c r="B3127">
        <v>0</v>
      </c>
      <c r="C3127">
        <v>0</v>
      </c>
      <c r="D3127">
        <v>0</v>
      </c>
      <c r="E3127">
        <v>0</v>
      </c>
      <c r="F3127">
        <v>0</v>
      </c>
      <c r="G3127">
        <v>0</v>
      </c>
      <c r="H3127">
        <v>0</v>
      </c>
      <c r="I3127" s="2">
        <v>9.9000900000000007E-10</v>
      </c>
      <c r="J3127" s="2">
        <v>1.9088699999999999E-5</v>
      </c>
      <c r="K3127">
        <v>4.1347600000000003E-3</v>
      </c>
      <c r="L3127">
        <v>6.7929799999999999E-2</v>
      </c>
      <c r="M3127">
        <v>0.23580300000000001</v>
      </c>
      <c r="N3127">
        <v>0.31084299999999998</v>
      </c>
      <c r="O3127">
        <v>0.22229299999999999</v>
      </c>
      <c r="P3127">
        <v>0.108114</v>
      </c>
      <c r="Q3127">
        <v>4.1411999999999997E-2</v>
      </c>
      <c r="R3127">
        <v>1.3758899999999999E-2</v>
      </c>
      <c r="S3127">
        <v>4.22742E-3</v>
      </c>
      <c r="T3127">
        <v>1.2535700000000001E-3</v>
      </c>
      <c r="U3127">
        <v>3.6910099999999999E-4</v>
      </c>
      <c r="V3127">
        <v>1.09962E-4</v>
      </c>
      <c r="W3127" s="2">
        <v>3.3555600000000001E-5</v>
      </c>
      <c r="X3127" s="2">
        <v>1.05707E-5</v>
      </c>
      <c r="Y3127" s="2">
        <v>3.4539399999999999E-6</v>
      </c>
      <c r="Z3127" s="2">
        <v>1.17362E-6</v>
      </c>
      <c r="AA3127" s="2">
        <v>4.1518399999999999E-7</v>
      </c>
      <c r="AB3127" s="2">
        <v>1.5294099999999999E-7</v>
      </c>
      <c r="AC3127" s="2">
        <v>5.8634699999999999E-8</v>
      </c>
      <c r="AD3127" s="2">
        <v>2.3372700000000001E-8</v>
      </c>
      <c r="AE3127" s="2">
        <v>9.6748299999999994E-9</v>
      </c>
      <c r="AF3127" s="2">
        <v>4.1527700000000003E-9</v>
      </c>
    </row>
    <row r="3128" spans="1:32" x14ac:dyDescent="0.3">
      <c r="A3128">
        <v>11</v>
      </c>
      <c r="B3128">
        <v>0</v>
      </c>
      <c r="C3128">
        <v>0</v>
      </c>
      <c r="D3128">
        <v>0</v>
      </c>
      <c r="E3128">
        <v>0</v>
      </c>
      <c r="F3128">
        <v>0</v>
      </c>
      <c r="G3128">
        <v>0</v>
      </c>
      <c r="H3128" s="2">
        <v>2.2234400000000001E-12</v>
      </c>
      <c r="I3128" s="2">
        <v>1.53135E-6</v>
      </c>
      <c r="J3128">
        <v>1.6157599999999999E-3</v>
      </c>
      <c r="K3128">
        <v>5.2924600000000002E-2</v>
      </c>
      <c r="L3128">
        <v>0.24040600000000001</v>
      </c>
      <c r="M3128">
        <v>0.33628000000000002</v>
      </c>
      <c r="N3128">
        <v>0.22950899999999999</v>
      </c>
      <c r="O3128">
        <v>0.10123699999999999</v>
      </c>
      <c r="P3128">
        <v>3.4447699999999998E-2</v>
      </c>
      <c r="Q3128">
        <v>1.0123999999999999E-2</v>
      </c>
      <c r="R3128">
        <v>2.7639499999999998E-3</v>
      </c>
      <c r="S3128">
        <v>7.34685E-4</v>
      </c>
      <c r="T3128">
        <v>1.95973E-4</v>
      </c>
      <c r="U3128" s="2">
        <v>5.3476400000000002E-5</v>
      </c>
      <c r="V3128" s="2">
        <v>1.51073E-5</v>
      </c>
      <c r="W3128" s="2">
        <v>4.4499100000000002E-6</v>
      </c>
      <c r="X3128" s="2">
        <v>1.3719200000000001E-6</v>
      </c>
      <c r="Y3128" s="2">
        <v>4.4346399999999998E-7</v>
      </c>
      <c r="Z3128" s="2">
        <v>1.50333E-7</v>
      </c>
      <c r="AA3128" s="2">
        <v>5.3409699999999997E-8</v>
      </c>
      <c r="AB3128" s="2">
        <v>1.98611E-8</v>
      </c>
      <c r="AC3128" s="2">
        <v>7.7176599999999992E-9</v>
      </c>
      <c r="AD3128" s="2">
        <v>3.1279399999999999E-9</v>
      </c>
      <c r="AE3128" s="2">
        <v>1.3196700000000001E-9</v>
      </c>
      <c r="AF3128" s="2">
        <v>5.7840899999999996E-10</v>
      </c>
    </row>
    <row r="3129" spans="1:32" x14ac:dyDescent="0.3">
      <c r="A3129">
        <v>10</v>
      </c>
      <c r="B3129">
        <v>0</v>
      </c>
      <c r="C3129">
        <v>0</v>
      </c>
      <c r="D3129">
        <v>0</v>
      </c>
      <c r="E3129">
        <v>0</v>
      </c>
      <c r="F3129">
        <v>0</v>
      </c>
      <c r="G3129" s="2">
        <v>1.11022E-16</v>
      </c>
      <c r="H3129" s="2">
        <v>3.6378999999999998E-8</v>
      </c>
      <c r="I3129">
        <v>4.27584E-4</v>
      </c>
      <c r="J3129">
        <v>3.7171599999999999E-2</v>
      </c>
      <c r="K3129">
        <v>0.24215999999999999</v>
      </c>
      <c r="L3129">
        <v>0.36606100000000003</v>
      </c>
      <c r="M3129">
        <v>0.23580300000000001</v>
      </c>
      <c r="N3129">
        <v>9.2319700000000005E-2</v>
      </c>
      <c r="O3129">
        <v>2.7260699999999999E-2</v>
      </c>
      <c r="P3129">
        <v>6.9372399999999999E-3</v>
      </c>
      <c r="Q3129">
        <v>1.6529299999999999E-3</v>
      </c>
      <c r="R3129">
        <v>3.88255E-4</v>
      </c>
      <c r="S3129" s="2">
        <v>9.2804699999999996E-5</v>
      </c>
      <c r="T3129" s="2">
        <v>2.3011400000000001E-5</v>
      </c>
      <c r="U3129" s="2">
        <v>5.9850100000000001E-6</v>
      </c>
      <c r="V3129" s="2">
        <v>1.6425299999999999E-6</v>
      </c>
      <c r="W3129" s="2">
        <v>4.7688800000000003E-7</v>
      </c>
      <c r="X3129" s="2">
        <v>1.4654399999999999E-7</v>
      </c>
      <c r="Y3129" s="2">
        <v>4.7618899999999999E-8</v>
      </c>
      <c r="Z3129" s="2">
        <v>1.63342E-8</v>
      </c>
      <c r="AA3129" s="2">
        <v>5.9014499999999997E-9</v>
      </c>
      <c r="AB3129" s="2">
        <v>2.2402000000000002E-9</v>
      </c>
      <c r="AC3129" s="2">
        <v>8.9115900000000004E-10</v>
      </c>
      <c r="AD3129" s="2">
        <v>3.7053899999999999E-10</v>
      </c>
      <c r="AE3129" s="2">
        <v>1.6062600000000001E-10</v>
      </c>
      <c r="AF3129" s="2">
        <v>7.24156E-11</v>
      </c>
    </row>
    <row r="3130" spans="1:32" x14ac:dyDescent="0.3">
      <c r="A3130">
        <v>9</v>
      </c>
      <c r="B3130">
        <v>0</v>
      </c>
      <c r="C3130">
        <v>0</v>
      </c>
      <c r="D3130">
        <v>0</v>
      </c>
      <c r="E3130">
        <v>0</v>
      </c>
      <c r="F3130">
        <v>0</v>
      </c>
      <c r="G3130" s="2">
        <v>9.8963199999999999E-11</v>
      </c>
      <c r="H3130" s="2">
        <v>5.9978700000000002E-5</v>
      </c>
      <c r="I3130">
        <v>2.2320900000000001E-2</v>
      </c>
      <c r="J3130">
        <v>0.23938100000000001</v>
      </c>
      <c r="K3130">
        <v>0.40133099999999999</v>
      </c>
      <c r="L3130">
        <v>0.24040600000000001</v>
      </c>
      <c r="M3130">
        <v>8.1201800000000005E-2</v>
      </c>
      <c r="N3130">
        <v>2.0194899999999998E-2</v>
      </c>
      <c r="O3130">
        <v>4.3336900000000003E-3</v>
      </c>
      <c r="P3130">
        <v>8.8205300000000005E-4</v>
      </c>
      <c r="Q3130">
        <v>1.8009999999999999E-4</v>
      </c>
      <c r="R3130" s="2">
        <v>3.8117700000000003E-5</v>
      </c>
      <c r="S3130" s="2">
        <v>8.5177699999999996E-6</v>
      </c>
      <c r="T3130" s="2">
        <v>2.02897E-6</v>
      </c>
      <c r="U3130" s="2">
        <v>5.1733299999999996E-7</v>
      </c>
      <c r="V3130" s="2">
        <v>1.4130600000000001E-7</v>
      </c>
      <c r="W3130" s="2">
        <v>4.1296500000000002E-8</v>
      </c>
      <c r="X3130" s="2">
        <v>1.28821E-8</v>
      </c>
      <c r="Y3130" s="2">
        <v>4.2761000000000002E-9</v>
      </c>
      <c r="Z3130" s="2">
        <v>1.5053400000000001E-9</v>
      </c>
      <c r="AA3130" s="2">
        <v>5.6006499999999997E-10</v>
      </c>
      <c r="AB3130" s="2">
        <v>2.19462E-10</v>
      </c>
      <c r="AC3130" s="2">
        <v>9.0271100000000004E-11</v>
      </c>
      <c r="AD3130" s="2">
        <v>3.8853199999999999E-11</v>
      </c>
      <c r="AE3130" s="2">
        <v>1.7445800000000001E-11</v>
      </c>
      <c r="AF3130" s="2">
        <v>8.1493200000000007E-12</v>
      </c>
    </row>
    <row r="3131" spans="1:32" x14ac:dyDescent="0.3">
      <c r="A3131">
        <v>8</v>
      </c>
      <c r="B3131">
        <v>0</v>
      </c>
      <c r="C3131">
        <v>0</v>
      </c>
      <c r="D3131">
        <v>0</v>
      </c>
      <c r="E3131">
        <v>0</v>
      </c>
      <c r="F3131" s="2">
        <v>3.7747599999999998E-15</v>
      </c>
      <c r="G3131" s="2">
        <v>2.7434100000000001E-6</v>
      </c>
      <c r="H3131">
        <v>1.04481E-2</v>
      </c>
      <c r="I3131">
        <v>0.229742</v>
      </c>
      <c r="J3131">
        <v>0.44362600000000002</v>
      </c>
      <c r="K3131">
        <v>0.24215999999999999</v>
      </c>
      <c r="L3131">
        <v>6.7929799999999999E-2</v>
      </c>
      <c r="M3131">
        <v>1.36864E-2</v>
      </c>
      <c r="N3131">
        <v>2.3960399999999999E-3</v>
      </c>
      <c r="O3131">
        <v>4.0600599999999999E-4</v>
      </c>
      <c r="P3131" s="2">
        <v>7.0725300000000005E-5</v>
      </c>
      <c r="Q3131" s="2">
        <v>1.30854E-5</v>
      </c>
      <c r="R3131" s="2">
        <v>2.61408E-6</v>
      </c>
      <c r="S3131" s="2">
        <v>5.6780500000000002E-7</v>
      </c>
      <c r="T3131" s="2">
        <v>1.34298E-7</v>
      </c>
      <c r="U3131" s="2">
        <v>3.4529100000000003E-8</v>
      </c>
      <c r="V3131" s="2">
        <v>9.6173100000000006E-9</v>
      </c>
      <c r="W3131" s="2">
        <v>2.88926E-9</v>
      </c>
      <c r="X3131" s="2">
        <v>9.31833E-10</v>
      </c>
      <c r="Y3131" s="2">
        <v>3.21093E-10</v>
      </c>
      <c r="Z3131" s="2">
        <v>1.1766300000000001E-10</v>
      </c>
      <c r="AA3131" s="2">
        <v>4.5649500000000001E-11</v>
      </c>
      <c r="AB3131" s="2">
        <v>1.8672500000000001E-11</v>
      </c>
      <c r="AC3131" s="2">
        <v>8.0214500000000003E-12</v>
      </c>
      <c r="AD3131" s="2">
        <v>3.6059900000000001E-12</v>
      </c>
      <c r="AE3131" s="2">
        <v>1.69075E-12</v>
      </c>
      <c r="AF3131" s="2">
        <v>8.2431800000000002E-13</v>
      </c>
    </row>
    <row r="3132" spans="1:32" x14ac:dyDescent="0.3">
      <c r="A3132">
        <v>7</v>
      </c>
      <c r="B3132">
        <v>0</v>
      </c>
      <c r="C3132">
        <v>0</v>
      </c>
      <c r="D3132">
        <v>0</v>
      </c>
      <c r="E3132">
        <v>0</v>
      </c>
      <c r="F3132" s="2">
        <v>1.3872199999999999E-8</v>
      </c>
      <c r="G3132">
        <v>3.19032E-3</v>
      </c>
      <c r="H3132">
        <v>0.21037</v>
      </c>
      <c r="I3132">
        <v>0.49501499999999998</v>
      </c>
      <c r="J3132">
        <v>0.23938100000000001</v>
      </c>
      <c r="K3132">
        <v>5.2924600000000002E-2</v>
      </c>
      <c r="L3132">
        <v>8.2048399999999997E-3</v>
      </c>
      <c r="M3132">
        <v>1.12378E-3</v>
      </c>
      <c r="N3132">
        <v>1.5372899999999999E-4</v>
      </c>
      <c r="O3132" s="2">
        <v>2.2373300000000001E-5</v>
      </c>
      <c r="P3132" s="2">
        <v>3.5717800000000001E-6</v>
      </c>
      <c r="Q3132" s="2">
        <v>6.3344600000000005E-7</v>
      </c>
      <c r="R3132" s="2">
        <v>1.2515200000000001E-7</v>
      </c>
      <c r="S3132" s="2">
        <v>2.7479399999999999E-8</v>
      </c>
      <c r="T3132" s="2">
        <v>6.6709800000000001E-9</v>
      </c>
      <c r="U3132" s="2">
        <v>1.77915E-9</v>
      </c>
      <c r="V3132" s="2">
        <v>5.1775E-10</v>
      </c>
      <c r="W3132" s="2">
        <v>1.63298E-10</v>
      </c>
      <c r="X3132" s="2">
        <v>5.5460200000000001E-11</v>
      </c>
      <c r="Y3132" s="2">
        <v>2.0160100000000001E-11</v>
      </c>
      <c r="Z3132" s="2">
        <v>7.7998300000000003E-12</v>
      </c>
      <c r="AA3132" s="2">
        <v>3.19544E-12</v>
      </c>
      <c r="AB3132" s="2">
        <v>1.3797500000000001E-12</v>
      </c>
      <c r="AC3132" s="2">
        <v>6.2524800000000004E-13</v>
      </c>
      <c r="AD3132" s="2">
        <v>2.96219E-13</v>
      </c>
      <c r="AE3132" s="2">
        <v>1.46207E-13</v>
      </c>
      <c r="AF3132" s="2">
        <v>7.4945099999999997E-14</v>
      </c>
    </row>
    <row r="3133" spans="1:32" x14ac:dyDescent="0.3">
      <c r="A3133">
        <v>6</v>
      </c>
      <c r="B3133">
        <v>0</v>
      </c>
      <c r="C3133">
        <v>0</v>
      </c>
      <c r="D3133">
        <v>0</v>
      </c>
      <c r="E3133" s="2">
        <v>4.6029800000000002E-13</v>
      </c>
      <c r="F3133">
        <v>4.2910300000000001E-4</v>
      </c>
      <c r="G3133">
        <v>0.17845800000000001</v>
      </c>
      <c r="H3133">
        <v>0.55824399999999996</v>
      </c>
      <c r="I3133">
        <v>0.229742</v>
      </c>
      <c r="J3133">
        <v>3.7171599999999999E-2</v>
      </c>
      <c r="K3133">
        <v>4.1347600000000003E-3</v>
      </c>
      <c r="L3133">
        <v>4.2000199999999999E-4</v>
      </c>
      <c r="M3133" s="2">
        <v>4.4722299999999997E-5</v>
      </c>
      <c r="N3133" s="2">
        <v>5.31712E-6</v>
      </c>
      <c r="O3133" s="2">
        <v>7.2377600000000004E-7</v>
      </c>
      <c r="P3133" s="2">
        <v>1.1346600000000001E-7</v>
      </c>
      <c r="Q3133" s="2">
        <v>2.0412800000000001E-8</v>
      </c>
      <c r="R3133" s="2">
        <v>4.18041E-9</v>
      </c>
      <c r="S3133" s="2">
        <v>9.650759999999999E-10</v>
      </c>
      <c r="T3133" s="2">
        <v>2.486E-10</v>
      </c>
      <c r="U3133" s="2">
        <v>7.0753300000000006E-11</v>
      </c>
      <c r="V3133" s="2">
        <v>2.2043599999999999E-11</v>
      </c>
      <c r="W3133" s="2">
        <v>7.4547400000000002E-12</v>
      </c>
      <c r="X3133" s="2">
        <v>2.7156200000000001E-12</v>
      </c>
      <c r="Y3133" s="2">
        <v>1.0582700000000001E-12</v>
      </c>
      <c r="Z3133" s="2">
        <v>4.3846899999999998E-13</v>
      </c>
      <c r="AA3133" s="2">
        <v>1.92087E-13</v>
      </c>
      <c r="AB3133" s="2">
        <v>8.8538599999999994E-14</v>
      </c>
      <c r="AC3133" s="2">
        <v>4.2749500000000003E-14</v>
      </c>
      <c r="AD3133" s="2">
        <v>2.15367E-14</v>
      </c>
      <c r="AE3133" s="2">
        <v>1.1281E-14</v>
      </c>
      <c r="AF3133" s="2">
        <v>6.1243200000000001E-15</v>
      </c>
    </row>
    <row r="3134" spans="1:32" x14ac:dyDescent="0.3">
      <c r="A3134">
        <v>5</v>
      </c>
      <c r="B3134">
        <v>0</v>
      </c>
      <c r="C3134">
        <v>0</v>
      </c>
      <c r="D3134">
        <v>0</v>
      </c>
      <c r="E3134" s="2">
        <v>9.1140499999999996E-6</v>
      </c>
      <c r="F3134">
        <v>0.132831</v>
      </c>
      <c r="G3134">
        <v>0.63669799999999999</v>
      </c>
      <c r="H3134">
        <v>0.21037</v>
      </c>
      <c r="I3134">
        <v>2.2320900000000001E-2</v>
      </c>
      <c r="J3134">
        <v>1.6157599999999999E-3</v>
      </c>
      <c r="K3134">
        <v>1.13651E-4</v>
      </c>
      <c r="L3134" s="2">
        <v>9.0327700000000006E-6</v>
      </c>
      <c r="M3134" s="2">
        <v>8.5832700000000001E-7</v>
      </c>
      <c r="N3134" s="2">
        <v>9.8844299999999998E-8</v>
      </c>
      <c r="O3134" s="2">
        <v>1.3719100000000001E-8</v>
      </c>
      <c r="P3134" s="2">
        <v>2.26452E-9</v>
      </c>
      <c r="Q3134" s="2">
        <v>4.3751199999999999E-10</v>
      </c>
      <c r="R3134" s="2">
        <v>9.7365000000000004E-11</v>
      </c>
      <c r="S3134" s="2">
        <v>2.4585200000000001E-11</v>
      </c>
      <c r="T3134" s="2">
        <v>6.9480900000000001E-12</v>
      </c>
      <c r="U3134" s="2">
        <v>2.1711299999999999E-12</v>
      </c>
      <c r="V3134" s="2">
        <v>7.4209799999999999E-13</v>
      </c>
      <c r="W3134" s="2">
        <v>2.7484299999999998E-13</v>
      </c>
      <c r="X3134" s="2">
        <v>1.09384E-13</v>
      </c>
      <c r="Y3134" s="2">
        <v>4.6441499999999997E-14</v>
      </c>
      <c r="Z3134" s="2">
        <v>2.0901300000000001E-14</v>
      </c>
      <c r="AA3134" s="2">
        <v>9.9154700000000002E-15</v>
      </c>
      <c r="AB3134" s="2">
        <v>4.9337699999999997E-15</v>
      </c>
      <c r="AC3134" s="2">
        <v>2.5637299999999999E-15</v>
      </c>
      <c r="AD3134" s="2">
        <v>1.3858400000000001E-15</v>
      </c>
      <c r="AE3134" s="2">
        <v>7.7661799999999995E-16</v>
      </c>
      <c r="AF3134" s="2">
        <v>4.4981000000000001E-16</v>
      </c>
    </row>
    <row r="3135" spans="1:32" x14ac:dyDescent="0.3">
      <c r="A3135">
        <v>4</v>
      </c>
      <c r="B3135">
        <v>0</v>
      </c>
      <c r="C3135">
        <v>0</v>
      </c>
      <c r="D3135" s="2">
        <v>9.901219999999999E-10</v>
      </c>
      <c r="E3135">
        <v>7.6554700000000003E-2</v>
      </c>
      <c r="F3135">
        <v>0.73347899999999999</v>
      </c>
      <c r="G3135">
        <v>0.17845800000000001</v>
      </c>
      <c r="H3135">
        <v>1.04481E-2</v>
      </c>
      <c r="I3135">
        <v>4.27584E-4</v>
      </c>
      <c r="J3135" s="2">
        <v>1.9088699999999999E-5</v>
      </c>
      <c r="K3135" s="2">
        <v>1.0831400000000001E-6</v>
      </c>
      <c r="L3135" s="2">
        <v>8.0980199999999999E-8</v>
      </c>
      <c r="M3135" s="2">
        <v>7.9086700000000006E-9</v>
      </c>
      <c r="N3135" s="2">
        <v>9.8486000000000005E-10</v>
      </c>
      <c r="O3135" s="2">
        <v>1.5209599999999999E-10</v>
      </c>
      <c r="P3135" s="2">
        <v>2.8359000000000001E-11</v>
      </c>
      <c r="Q3135" s="2">
        <v>6.2318299999999997E-12</v>
      </c>
      <c r="R3135" s="2">
        <v>1.5802700000000001E-12</v>
      </c>
      <c r="S3135" s="2">
        <v>4.5410700000000001E-13</v>
      </c>
      <c r="T3135" s="2">
        <v>1.45594E-13</v>
      </c>
      <c r="U3135" s="2">
        <v>5.1395799999999999E-14</v>
      </c>
      <c r="V3135" s="2">
        <v>1.9750499999999999E-14</v>
      </c>
      <c r="W3135" s="2">
        <v>8.1822699999999995E-15</v>
      </c>
      <c r="X3135" s="2">
        <v>3.6239800000000002E-15</v>
      </c>
      <c r="Y3135" s="2">
        <v>1.70366E-15</v>
      </c>
      <c r="Z3135" s="2">
        <v>8.4480500000000003E-16</v>
      </c>
      <c r="AA3135" s="2">
        <v>4.3949500000000001E-16</v>
      </c>
      <c r="AB3135" s="2">
        <v>2.3873799999999998E-16</v>
      </c>
      <c r="AC3135" s="2">
        <v>1.3485299999999999E-16</v>
      </c>
      <c r="AD3135" s="2">
        <v>7.8921899999999999E-17</v>
      </c>
      <c r="AE3135" s="2">
        <v>4.7702000000000001E-17</v>
      </c>
      <c r="AF3135" s="2">
        <v>2.9692500000000001E-17</v>
      </c>
    </row>
    <row r="3136" spans="1:32" x14ac:dyDescent="0.3">
      <c r="A3136">
        <v>3</v>
      </c>
      <c r="B3136">
        <v>0</v>
      </c>
      <c r="C3136">
        <v>0</v>
      </c>
      <c r="D3136">
        <v>2.2750099999999999E-2</v>
      </c>
      <c r="E3136">
        <v>0.84687199999999996</v>
      </c>
      <c r="F3136">
        <v>0.132831</v>
      </c>
      <c r="G3136">
        <v>3.19032E-3</v>
      </c>
      <c r="H3136" s="2">
        <v>5.9978700000000002E-5</v>
      </c>
      <c r="I3136" s="2">
        <v>1.53135E-6</v>
      </c>
      <c r="J3136" s="2">
        <v>5.9871200000000005E-8</v>
      </c>
      <c r="K3136" s="2">
        <v>3.5373299999999998E-9</v>
      </c>
      <c r="L3136" s="2">
        <v>3.0067299999999998E-10</v>
      </c>
      <c r="M3136" s="2">
        <v>3.4848600000000001E-11</v>
      </c>
      <c r="N3136" s="2">
        <v>5.2465899999999998E-12</v>
      </c>
      <c r="O3136" s="2">
        <v>9.8462900000000004E-13</v>
      </c>
      <c r="P3136" s="2">
        <v>2.22602E-13</v>
      </c>
      <c r="Q3136" s="2">
        <v>5.8943900000000004E-14</v>
      </c>
      <c r="R3136" s="2">
        <v>1.7863399999999999E-14</v>
      </c>
      <c r="S3136" s="2">
        <v>6.07905E-15</v>
      </c>
      <c r="T3136" s="2">
        <v>2.2866799999999999E-15</v>
      </c>
      <c r="U3136" s="2">
        <v>9.3835999999999993E-16</v>
      </c>
      <c r="V3136" s="2">
        <v>4.15486E-16</v>
      </c>
      <c r="W3136" s="2">
        <v>1.9667200000000001E-16</v>
      </c>
      <c r="X3136" s="2">
        <v>9.8746300000000003E-17</v>
      </c>
      <c r="Y3136" s="2">
        <v>5.2238299999999997E-17</v>
      </c>
      <c r="Z3136" s="2">
        <v>2.8950799999999999E-17</v>
      </c>
      <c r="AA3136" s="2">
        <v>1.6726099999999999E-17</v>
      </c>
      <c r="AB3136" s="2">
        <v>1.00309E-17</v>
      </c>
      <c r="AC3136" s="2">
        <v>6.2213099999999999E-18</v>
      </c>
      <c r="AD3136" s="2">
        <v>3.9776000000000003E-18</v>
      </c>
      <c r="AE3136" s="2">
        <v>2.61411E-18</v>
      </c>
      <c r="AF3136" s="2">
        <v>1.7615900000000002E-18</v>
      </c>
    </row>
    <row r="3137" spans="1:32" x14ac:dyDescent="0.3">
      <c r="A3137">
        <v>2</v>
      </c>
      <c r="B3137">
        <v>0</v>
      </c>
      <c r="C3137">
        <v>4.2911700000000002E-4</v>
      </c>
      <c r="D3137">
        <v>0.95450000000000002</v>
      </c>
      <c r="E3137">
        <v>7.6554700000000003E-2</v>
      </c>
      <c r="F3137">
        <v>4.2910300000000001E-4</v>
      </c>
      <c r="G3137" s="2">
        <v>2.7434100000000001E-6</v>
      </c>
      <c r="H3137" s="2">
        <v>3.6378999999999998E-8</v>
      </c>
      <c r="I3137" s="2">
        <v>9.9000900000000007E-10</v>
      </c>
      <c r="J3137" s="2">
        <v>4.9037099999999999E-11</v>
      </c>
      <c r="K3137" s="2">
        <v>3.92374E-12</v>
      </c>
      <c r="L3137" s="2">
        <v>4.59956E-13</v>
      </c>
      <c r="M3137" s="2">
        <v>7.3196800000000002E-14</v>
      </c>
      <c r="N3137" s="2">
        <v>1.49121E-14</v>
      </c>
      <c r="O3137" s="2">
        <v>3.7168E-15</v>
      </c>
      <c r="P3137" s="2">
        <v>1.0941E-15</v>
      </c>
      <c r="Q3137" s="2">
        <v>3.6995500000000001E-16</v>
      </c>
      <c r="R3137" s="2">
        <v>1.4056299999999999E-16</v>
      </c>
      <c r="S3137" s="2">
        <v>5.8957499999999995E-17</v>
      </c>
      <c r="T3137" s="2">
        <v>2.6910400000000001E-17</v>
      </c>
      <c r="U3137" s="2">
        <v>1.32104E-17</v>
      </c>
      <c r="V3137" s="2">
        <v>6.9074800000000002E-18</v>
      </c>
      <c r="W3137" s="2">
        <v>3.81619E-18</v>
      </c>
      <c r="X3137" s="2">
        <v>2.2126499999999999E-18</v>
      </c>
      <c r="Y3137" s="2">
        <v>1.3387199999999999E-18</v>
      </c>
      <c r="Z3137" s="2">
        <v>8.4111300000000001E-19</v>
      </c>
      <c r="AA3137" s="2">
        <v>5.4652599999999996E-19</v>
      </c>
      <c r="AB3137" s="2">
        <v>3.6593999999999999E-19</v>
      </c>
      <c r="AC3137" s="2">
        <v>2.5171999999999999E-19</v>
      </c>
      <c r="AD3137" s="2">
        <v>1.7740699999999999E-19</v>
      </c>
      <c r="AE3137" s="2">
        <v>1.27808E-19</v>
      </c>
      <c r="AF3137" s="2">
        <v>9.3926699999999999E-20</v>
      </c>
    </row>
    <row r="3138" spans="1:32" x14ac:dyDescent="0.3">
      <c r="A3138">
        <v>1</v>
      </c>
      <c r="B3138">
        <v>0</v>
      </c>
      <c r="C3138">
        <v>0.99914199999999997</v>
      </c>
      <c r="D3138">
        <v>2.2750099999999999E-2</v>
      </c>
      <c r="E3138" s="2">
        <v>9.1140499999999996E-6</v>
      </c>
      <c r="F3138" s="2">
        <v>1.3872199999999999E-8</v>
      </c>
      <c r="G3138" s="2">
        <v>9.8963100000000006E-11</v>
      </c>
      <c r="H3138" s="2">
        <v>2.22347E-12</v>
      </c>
      <c r="I3138" s="2">
        <v>1.13106E-13</v>
      </c>
      <c r="J3138" s="2">
        <v>1.0371699999999999E-14</v>
      </c>
      <c r="K3138" s="2">
        <v>1.4687400000000001E-15</v>
      </c>
      <c r="L3138" s="2">
        <v>2.8873000000000001E-16</v>
      </c>
      <c r="M3138" s="2">
        <v>7.3093499999999994E-17</v>
      </c>
      <c r="N3138" s="2">
        <v>2.25727E-17</v>
      </c>
      <c r="O3138" s="2">
        <v>8.1707700000000005E-18</v>
      </c>
      <c r="P3138" s="2">
        <v>3.3642000000000002E-18</v>
      </c>
      <c r="Q3138" s="2">
        <v>1.53979E-18</v>
      </c>
      <c r="R3138" s="2">
        <v>7.6956299999999999E-19</v>
      </c>
      <c r="S3138" s="2">
        <v>4.14104E-19</v>
      </c>
      <c r="T3138" s="2">
        <v>2.3723000000000002E-19</v>
      </c>
      <c r="U3138" s="2">
        <v>1.4337499999999999E-19</v>
      </c>
      <c r="V3138" s="2">
        <v>9.0739699999999998E-20</v>
      </c>
      <c r="W3138" s="2">
        <v>5.9769699999999995E-20</v>
      </c>
      <c r="X3138" s="2">
        <v>4.0767500000000002E-20</v>
      </c>
      <c r="Y3138" s="2">
        <v>2.8671100000000002E-20</v>
      </c>
      <c r="Z3138" s="2">
        <v>2.0716200000000001E-20</v>
      </c>
      <c r="AA3138" s="2">
        <v>1.5331299999999999E-20</v>
      </c>
      <c r="AB3138" s="2">
        <v>1.1591E-20</v>
      </c>
      <c r="AC3138" s="2">
        <v>8.9320500000000001E-21</v>
      </c>
      <c r="AD3138" s="2">
        <v>7.0021399999999994E-21</v>
      </c>
      <c r="AE3138" s="2">
        <v>5.5747500000000002E-21</v>
      </c>
      <c r="AF3138" s="2">
        <v>4.5008400000000002E-21</v>
      </c>
    </row>
    <row r="3139" spans="1:32" x14ac:dyDescent="0.3">
      <c r="A3139">
        <v>0</v>
      </c>
      <c r="B3139">
        <v>1</v>
      </c>
      <c r="C3139">
        <v>4.2911700000000002E-4</v>
      </c>
      <c r="D3139" s="2">
        <v>9.901219999999999E-10</v>
      </c>
      <c r="E3139" s="2">
        <v>4.6024500000000002E-13</v>
      </c>
      <c r="F3139" s="2">
        <v>3.72498E-15</v>
      </c>
      <c r="G3139" s="2">
        <v>1.41336E-16</v>
      </c>
      <c r="H3139" s="2">
        <v>1.3355E-17</v>
      </c>
      <c r="I3139" s="2">
        <v>2.2540399999999998E-18</v>
      </c>
      <c r="J3139" s="2">
        <v>5.6223400000000004E-19</v>
      </c>
      <c r="K3139" s="2">
        <v>1.8466099999999999E-19</v>
      </c>
      <c r="L3139" s="2">
        <v>7.41513E-20</v>
      </c>
      <c r="M3139" s="2">
        <v>3.46356E-20</v>
      </c>
      <c r="N3139" s="2">
        <v>1.8178100000000001E-20</v>
      </c>
      <c r="O3139" s="2">
        <v>1.04571E-20</v>
      </c>
      <c r="P3139" s="2">
        <v>6.4742400000000002E-21</v>
      </c>
      <c r="Q3139" s="2">
        <v>4.2552E-21</v>
      </c>
      <c r="R3139" s="2">
        <v>2.9379300000000001E-21</v>
      </c>
      <c r="S3139" s="2">
        <v>2.1134999999999999E-21</v>
      </c>
      <c r="T3139" s="2">
        <v>1.5739499999999999E-21</v>
      </c>
      <c r="U3139" s="2">
        <v>1.20715E-21</v>
      </c>
      <c r="V3139" s="2">
        <v>9.4948600000000009E-22</v>
      </c>
      <c r="W3139" s="2">
        <v>7.6328000000000003E-22</v>
      </c>
      <c r="X3139" s="2">
        <v>6.2533699999999995E-22</v>
      </c>
      <c r="Y3139" s="2">
        <v>5.2089599999999997E-22</v>
      </c>
      <c r="Z3139" s="2">
        <v>4.4028200000000003E-22</v>
      </c>
      <c r="AA3139" s="2">
        <v>3.7698400000000002E-22</v>
      </c>
      <c r="AB3139" s="2">
        <v>3.26517E-22</v>
      </c>
      <c r="AC3139" s="2">
        <v>2.8572099999999999E-22</v>
      </c>
      <c r="AD3139" s="2">
        <v>2.5233300000000001E-22</v>
      </c>
      <c r="AE3139" s="2">
        <v>2.2470000000000002E-22</v>
      </c>
      <c r="AF3139" s="2">
        <v>2.0159500000000001E-22</v>
      </c>
    </row>
    <row r="3141" spans="1:32" x14ac:dyDescent="0.3">
      <c r="A3141" t="s">
        <v>1347</v>
      </c>
    </row>
    <row r="3142" spans="1:32" x14ac:dyDescent="0.3">
      <c r="A3142" t="s">
        <v>117</v>
      </c>
      <c r="B3142" t="s">
        <v>502</v>
      </c>
      <c r="C3142" t="s">
        <v>1348</v>
      </c>
      <c r="D3142" t="s">
        <v>480</v>
      </c>
      <c r="E3142" t="s">
        <v>1262</v>
      </c>
      <c r="F3142" t="s">
        <v>1349</v>
      </c>
    </row>
    <row r="3143" spans="1:32" x14ac:dyDescent="0.3">
      <c r="A3143">
        <v>1</v>
      </c>
      <c r="B3143">
        <v>1982</v>
      </c>
      <c r="C3143" t="s">
        <v>1350</v>
      </c>
      <c r="D3143">
        <v>1</v>
      </c>
      <c r="E3143">
        <v>4</v>
      </c>
      <c r="F3143" s="2">
        <v>1.7398900000000001E-9</v>
      </c>
    </row>
    <row r="3144" spans="1:32" x14ac:dyDescent="0.3">
      <c r="A3144">
        <v>1</v>
      </c>
      <c r="B3144">
        <v>1982</v>
      </c>
      <c r="C3144" t="s">
        <v>1350</v>
      </c>
      <c r="D3144">
        <v>1</v>
      </c>
      <c r="E3144">
        <v>6</v>
      </c>
      <c r="F3144" s="2">
        <v>3.4101900000000002E-9</v>
      </c>
    </row>
    <row r="3145" spans="1:32" x14ac:dyDescent="0.3">
      <c r="A3145">
        <v>1</v>
      </c>
      <c r="B3145">
        <v>1982</v>
      </c>
      <c r="C3145" t="s">
        <v>1350</v>
      </c>
      <c r="D3145">
        <v>1</v>
      </c>
      <c r="E3145">
        <v>8</v>
      </c>
      <c r="F3145" s="2">
        <v>3.50245E-9</v>
      </c>
    </row>
    <row r="3146" spans="1:32" x14ac:dyDescent="0.3">
      <c r="A3146">
        <v>1</v>
      </c>
      <c r="B3146">
        <v>1982</v>
      </c>
      <c r="C3146" t="s">
        <v>1350</v>
      </c>
      <c r="D3146">
        <v>1</v>
      </c>
      <c r="E3146">
        <v>10</v>
      </c>
      <c r="F3146" s="2">
        <v>3.6079800000000002E-9</v>
      </c>
    </row>
    <row r="3147" spans="1:32" x14ac:dyDescent="0.3">
      <c r="A3147">
        <v>1</v>
      </c>
      <c r="B3147">
        <v>1982</v>
      </c>
      <c r="C3147" t="s">
        <v>1350</v>
      </c>
      <c r="D3147">
        <v>1</v>
      </c>
      <c r="E3147">
        <v>12</v>
      </c>
      <c r="F3147" s="2">
        <v>3.7297900000000002E-9</v>
      </c>
    </row>
    <row r="3148" spans="1:32" x14ac:dyDescent="0.3">
      <c r="A3148">
        <v>1</v>
      </c>
      <c r="B3148">
        <v>1982</v>
      </c>
      <c r="C3148" t="s">
        <v>1350</v>
      </c>
      <c r="D3148">
        <v>1</v>
      </c>
      <c r="E3148">
        <v>14</v>
      </c>
      <c r="F3148" s="2">
        <v>3.8719000000000002E-9</v>
      </c>
    </row>
    <row r="3149" spans="1:32" x14ac:dyDescent="0.3">
      <c r="A3149">
        <v>1</v>
      </c>
      <c r="B3149">
        <v>1982</v>
      </c>
      <c r="C3149" t="s">
        <v>1350</v>
      </c>
      <c r="D3149">
        <v>1</v>
      </c>
      <c r="E3149">
        <v>16</v>
      </c>
      <c r="F3149" s="2">
        <v>4.0400000000000001E-9</v>
      </c>
    </row>
    <row r="3150" spans="1:32" x14ac:dyDescent="0.3">
      <c r="A3150">
        <v>1</v>
      </c>
      <c r="B3150">
        <v>1982</v>
      </c>
      <c r="C3150" t="s">
        <v>1350</v>
      </c>
      <c r="D3150">
        <v>1</v>
      </c>
      <c r="E3150">
        <v>18</v>
      </c>
      <c r="F3150" s="2">
        <v>4.2552400000000003E-9</v>
      </c>
    </row>
    <row r="3151" spans="1:32" x14ac:dyDescent="0.3">
      <c r="A3151">
        <v>1</v>
      </c>
      <c r="B3151">
        <v>1982</v>
      </c>
      <c r="C3151" t="s">
        <v>1350</v>
      </c>
      <c r="D3151">
        <v>1</v>
      </c>
      <c r="E3151">
        <v>20</v>
      </c>
      <c r="F3151" s="2">
        <v>5.0165099999999997E-9</v>
      </c>
    </row>
    <row r="3152" spans="1:32" x14ac:dyDescent="0.3">
      <c r="A3152">
        <v>1</v>
      </c>
      <c r="B3152">
        <v>1982</v>
      </c>
      <c r="C3152" t="s">
        <v>1350</v>
      </c>
      <c r="D3152">
        <v>1</v>
      </c>
      <c r="E3152">
        <v>22</v>
      </c>
      <c r="F3152" s="2">
        <v>1.9417500000000002E-8</v>
      </c>
    </row>
    <row r="3153" spans="1:6" x14ac:dyDescent="0.3">
      <c r="A3153">
        <v>1</v>
      </c>
      <c r="B3153">
        <v>1982</v>
      </c>
      <c r="C3153" t="s">
        <v>1350</v>
      </c>
      <c r="D3153">
        <v>1</v>
      </c>
      <c r="E3153">
        <v>24</v>
      </c>
      <c r="F3153" s="2">
        <v>3.0978600000000002E-7</v>
      </c>
    </row>
    <row r="3154" spans="1:6" x14ac:dyDescent="0.3">
      <c r="A3154">
        <v>1</v>
      </c>
      <c r="B3154">
        <v>1982</v>
      </c>
      <c r="C3154" t="s">
        <v>1350</v>
      </c>
      <c r="D3154">
        <v>1</v>
      </c>
      <c r="E3154">
        <v>26</v>
      </c>
      <c r="F3154" s="2">
        <v>4.8018299999999999E-6</v>
      </c>
    </row>
    <row r="3155" spans="1:6" x14ac:dyDescent="0.3">
      <c r="A3155">
        <v>1</v>
      </c>
      <c r="B3155">
        <v>1982</v>
      </c>
      <c r="C3155" t="s">
        <v>1350</v>
      </c>
      <c r="D3155">
        <v>1</v>
      </c>
      <c r="E3155">
        <v>28</v>
      </c>
      <c r="F3155" s="2">
        <v>5.71066E-5</v>
      </c>
    </row>
    <row r="3156" spans="1:6" x14ac:dyDescent="0.3">
      <c r="A3156">
        <v>1</v>
      </c>
      <c r="B3156">
        <v>1982</v>
      </c>
      <c r="C3156" t="s">
        <v>1350</v>
      </c>
      <c r="D3156">
        <v>1</v>
      </c>
      <c r="E3156">
        <v>30</v>
      </c>
      <c r="F3156">
        <v>5.1402800000000003E-4</v>
      </c>
    </row>
    <row r="3157" spans="1:6" x14ac:dyDescent="0.3">
      <c r="A3157">
        <v>1</v>
      </c>
      <c r="B3157">
        <v>1982</v>
      </c>
      <c r="C3157" t="s">
        <v>1350</v>
      </c>
      <c r="D3157">
        <v>1</v>
      </c>
      <c r="E3157">
        <v>32</v>
      </c>
      <c r="F3157">
        <v>3.4988100000000002E-3</v>
      </c>
    </row>
    <row r="3158" spans="1:6" x14ac:dyDescent="0.3">
      <c r="A3158">
        <v>1</v>
      </c>
      <c r="B3158">
        <v>1982</v>
      </c>
      <c r="C3158" t="s">
        <v>1350</v>
      </c>
      <c r="D3158">
        <v>1</v>
      </c>
      <c r="E3158">
        <v>34</v>
      </c>
      <c r="F3158">
        <v>1.8007599999999999E-2</v>
      </c>
    </row>
    <row r="3159" spans="1:6" x14ac:dyDescent="0.3">
      <c r="A3159">
        <v>1</v>
      </c>
      <c r="B3159">
        <v>1982</v>
      </c>
      <c r="C3159" t="s">
        <v>1350</v>
      </c>
      <c r="D3159">
        <v>1</v>
      </c>
      <c r="E3159">
        <v>36</v>
      </c>
      <c r="F3159">
        <v>7.0079299999999997E-2</v>
      </c>
    </row>
    <row r="3160" spans="1:6" x14ac:dyDescent="0.3">
      <c r="A3160">
        <v>1</v>
      </c>
      <c r="B3160">
        <v>1982</v>
      </c>
      <c r="C3160" t="s">
        <v>1350</v>
      </c>
      <c r="D3160">
        <v>1</v>
      </c>
      <c r="E3160">
        <v>38</v>
      </c>
      <c r="F3160">
        <v>0.20621500000000001</v>
      </c>
    </row>
    <row r="3161" spans="1:6" x14ac:dyDescent="0.3">
      <c r="A3161">
        <v>1</v>
      </c>
      <c r="B3161">
        <v>1982</v>
      </c>
      <c r="C3161" t="s">
        <v>1350</v>
      </c>
      <c r="D3161">
        <v>1</v>
      </c>
      <c r="E3161">
        <v>40</v>
      </c>
      <c r="F3161">
        <v>0.45882499999999998</v>
      </c>
    </row>
    <row r="3162" spans="1:6" x14ac:dyDescent="0.3">
      <c r="A3162">
        <v>1</v>
      </c>
      <c r="B3162">
        <v>1982</v>
      </c>
      <c r="C3162" t="s">
        <v>1350</v>
      </c>
      <c r="D3162">
        <v>1</v>
      </c>
      <c r="E3162">
        <v>42</v>
      </c>
      <c r="F3162">
        <v>0.77191699999999996</v>
      </c>
    </row>
    <row r="3163" spans="1:6" x14ac:dyDescent="0.3">
      <c r="A3163">
        <v>1</v>
      </c>
      <c r="B3163">
        <v>1982</v>
      </c>
      <c r="C3163" t="s">
        <v>1350</v>
      </c>
      <c r="D3163">
        <v>1</v>
      </c>
      <c r="E3163">
        <v>44</v>
      </c>
      <c r="F3163">
        <v>0.98196000000000006</v>
      </c>
    </row>
    <row r="3164" spans="1:6" x14ac:dyDescent="0.3">
      <c r="A3164">
        <v>1</v>
      </c>
      <c r="B3164">
        <v>1982</v>
      </c>
      <c r="C3164" t="s">
        <v>1350</v>
      </c>
      <c r="D3164">
        <v>1</v>
      </c>
      <c r="E3164">
        <v>46</v>
      </c>
      <c r="F3164">
        <v>0.99999899999999997</v>
      </c>
    </row>
    <row r="3165" spans="1:6" x14ac:dyDescent="0.3">
      <c r="A3165">
        <v>1</v>
      </c>
      <c r="B3165">
        <v>1982</v>
      </c>
      <c r="C3165" t="s">
        <v>1350</v>
      </c>
      <c r="D3165">
        <v>1</v>
      </c>
      <c r="E3165">
        <v>48</v>
      </c>
      <c r="F3165">
        <v>0.99772499999999997</v>
      </c>
    </row>
    <row r="3166" spans="1:6" x14ac:dyDescent="0.3">
      <c r="A3166">
        <v>1</v>
      </c>
      <c r="B3166">
        <v>1982</v>
      </c>
      <c r="C3166" t="s">
        <v>1350</v>
      </c>
      <c r="D3166">
        <v>1</v>
      </c>
      <c r="E3166">
        <v>50</v>
      </c>
      <c r="F3166">
        <v>0.98458599999999996</v>
      </c>
    </row>
    <row r="3167" spans="1:6" x14ac:dyDescent="0.3">
      <c r="A3167">
        <v>1</v>
      </c>
      <c r="B3167">
        <v>1982</v>
      </c>
      <c r="C3167" t="s">
        <v>1350</v>
      </c>
      <c r="D3167">
        <v>1</v>
      </c>
      <c r="E3167">
        <v>52</v>
      </c>
      <c r="F3167">
        <v>0.96019399999999999</v>
      </c>
    </row>
    <row r="3168" spans="1:6" x14ac:dyDescent="0.3">
      <c r="A3168">
        <v>1</v>
      </c>
      <c r="B3168">
        <v>1982</v>
      </c>
      <c r="C3168" t="s">
        <v>1350</v>
      </c>
      <c r="D3168">
        <v>1</v>
      </c>
      <c r="E3168">
        <v>54</v>
      </c>
      <c r="F3168">
        <v>0.92539300000000002</v>
      </c>
    </row>
    <row r="3169" spans="1:6" x14ac:dyDescent="0.3">
      <c r="A3169">
        <v>1</v>
      </c>
      <c r="B3169">
        <v>1982</v>
      </c>
      <c r="C3169" t="s">
        <v>1350</v>
      </c>
      <c r="D3169">
        <v>1</v>
      </c>
      <c r="E3169">
        <v>56</v>
      </c>
      <c r="F3169">
        <v>0.88136499999999995</v>
      </c>
    </row>
    <row r="3170" spans="1:6" x14ac:dyDescent="0.3">
      <c r="A3170">
        <v>1</v>
      </c>
      <c r="B3170">
        <v>1982</v>
      </c>
      <c r="C3170" t="s">
        <v>1350</v>
      </c>
      <c r="D3170">
        <v>1</v>
      </c>
      <c r="E3170">
        <v>58</v>
      </c>
      <c r="F3170">
        <v>0.82955900000000005</v>
      </c>
    </row>
    <row r="3171" spans="1:6" x14ac:dyDescent="0.3">
      <c r="A3171">
        <v>1</v>
      </c>
      <c r="B3171">
        <v>1982</v>
      </c>
      <c r="C3171" t="s">
        <v>1350</v>
      </c>
      <c r="D3171">
        <v>1</v>
      </c>
      <c r="E3171">
        <v>60</v>
      </c>
      <c r="F3171">
        <v>0.77161500000000005</v>
      </c>
    </row>
    <row r="3172" spans="1:6" x14ac:dyDescent="0.3">
      <c r="A3172">
        <v>1</v>
      </c>
      <c r="B3172">
        <v>1982</v>
      </c>
      <c r="C3172" t="s">
        <v>1350</v>
      </c>
      <c r="D3172">
        <v>1</v>
      </c>
      <c r="E3172">
        <v>62</v>
      </c>
      <c r="F3172">
        <v>0.70927799999999996</v>
      </c>
    </row>
    <row r="3173" spans="1:6" x14ac:dyDescent="0.3">
      <c r="A3173">
        <v>1</v>
      </c>
      <c r="B3173">
        <v>1982</v>
      </c>
      <c r="C3173" t="s">
        <v>1350</v>
      </c>
      <c r="D3173">
        <v>1</v>
      </c>
      <c r="E3173">
        <v>64</v>
      </c>
      <c r="F3173">
        <v>0.64431000000000005</v>
      </c>
    </row>
    <row r="3174" spans="1:6" x14ac:dyDescent="0.3">
      <c r="A3174">
        <v>1</v>
      </c>
      <c r="B3174">
        <v>1982</v>
      </c>
      <c r="C3174" t="s">
        <v>1350</v>
      </c>
      <c r="D3174">
        <v>1</v>
      </c>
      <c r="E3174">
        <v>66</v>
      </c>
      <c r="F3174">
        <v>0.57840899999999995</v>
      </c>
    </row>
    <row r="3175" spans="1:6" x14ac:dyDescent="0.3">
      <c r="A3175">
        <v>1</v>
      </c>
      <c r="B3175">
        <v>1982</v>
      </c>
      <c r="C3175" t="s">
        <v>1350</v>
      </c>
      <c r="D3175">
        <v>1</v>
      </c>
      <c r="E3175">
        <v>68</v>
      </c>
      <c r="F3175">
        <v>0.51314199999999999</v>
      </c>
    </row>
    <row r="3176" spans="1:6" x14ac:dyDescent="0.3">
      <c r="A3176">
        <v>1</v>
      </c>
      <c r="B3176">
        <v>1982</v>
      </c>
      <c r="C3176" t="s">
        <v>1350</v>
      </c>
      <c r="D3176">
        <v>1</v>
      </c>
      <c r="E3176">
        <v>70</v>
      </c>
      <c r="F3176">
        <v>0.44988499999999998</v>
      </c>
    </row>
    <row r="3177" spans="1:6" x14ac:dyDescent="0.3">
      <c r="A3177">
        <v>1</v>
      </c>
      <c r="B3177">
        <v>1982</v>
      </c>
      <c r="C3177" t="s">
        <v>1350</v>
      </c>
      <c r="D3177">
        <v>1</v>
      </c>
      <c r="E3177">
        <v>72</v>
      </c>
      <c r="F3177">
        <v>0.38978800000000002</v>
      </c>
    </row>
    <row r="3178" spans="1:6" x14ac:dyDescent="0.3">
      <c r="A3178">
        <v>1</v>
      </c>
      <c r="B3178">
        <v>1982</v>
      </c>
      <c r="C3178" t="s">
        <v>1350</v>
      </c>
      <c r="D3178">
        <v>1</v>
      </c>
      <c r="E3178">
        <v>74</v>
      </c>
      <c r="F3178">
        <v>0.33374700000000002</v>
      </c>
    </row>
    <row r="3179" spans="1:6" x14ac:dyDescent="0.3">
      <c r="A3179">
        <v>1</v>
      </c>
      <c r="B3179">
        <v>1982</v>
      </c>
      <c r="C3179" t="s">
        <v>1350</v>
      </c>
      <c r="D3179">
        <v>1</v>
      </c>
      <c r="E3179">
        <v>76</v>
      </c>
      <c r="F3179">
        <v>0.28240199999999999</v>
      </c>
    </row>
    <row r="3180" spans="1:6" x14ac:dyDescent="0.3">
      <c r="A3180">
        <v>1</v>
      </c>
      <c r="B3180">
        <v>1982</v>
      </c>
      <c r="C3180" t="s">
        <v>1350</v>
      </c>
      <c r="D3180">
        <v>1</v>
      </c>
      <c r="E3180">
        <v>78</v>
      </c>
      <c r="F3180">
        <v>0.23614599999999999</v>
      </c>
    </row>
    <row r="3181" spans="1:6" x14ac:dyDescent="0.3">
      <c r="A3181">
        <v>1</v>
      </c>
      <c r="B3181">
        <v>1982</v>
      </c>
      <c r="C3181" t="s">
        <v>1350</v>
      </c>
      <c r="D3181">
        <v>1</v>
      </c>
      <c r="E3181">
        <v>80</v>
      </c>
      <c r="F3181">
        <v>0.19514500000000001</v>
      </c>
    </row>
    <row r="3182" spans="1:6" x14ac:dyDescent="0.3">
      <c r="A3182">
        <v>1</v>
      </c>
      <c r="B3182">
        <v>1982</v>
      </c>
      <c r="C3182" t="s">
        <v>1350</v>
      </c>
      <c r="D3182">
        <v>1</v>
      </c>
      <c r="E3182">
        <v>82</v>
      </c>
      <c r="F3182">
        <v>0.15936500000000001</v>
      </c>
    </row>
    <row r="3183" spans="1:6" x14ac:dyDescent="0.3">
      <c r="A3183">
        <v>1</v>
      </c>
      <c r="B3183">
        <v>1982</v>
      </c>
      <c r="C3183" t="s">
        <v>1350</v>
      </c>
      <c r="D3183">
        <v>1</v>
      </c>
      <c r="E3183">
        <v>84</v>
      </c>
      <c r="F3183">
        <v>0.12861600000000001</v>
      </c>
    </row>
    <row r="3184" spans="1:6" x14ac:dyDescent="0.3">
      <c r="A3184">
        <v>1</v>
      </c>
      <c r="B3184">
        <v>1982</v>
      </c>
      <c r="C3184" t="s">
        <v>1350</v>
      </c>
      <c r="D3184">
        <v>1</v>
      </c>
      <c r="E3184">
        <v>86</v>
      </c>
      <c r="F3184">
        <v>0.102578</v>
      </c>
    </row>
    <row r="3185" spans="1:6" x14ac:dyDescent="0.3">
      <c r="A3185">
        <v>1</v>
      </c>
      <c r="B3185">
        <v>1982</v>
      </c>
      <c r="C3185" t="s">
        <v>1350</v>
      </c>
      <c r="D3185">
        <v>1</v>
      </c>
      <c r="E3185">
        <v>88</v>
      </c>
      <c r="F3185">
        <v>8.0849799999999999E-2</v>
      </c>
    </row>
    <row r="3186" spans="1:6" x14ac:dyDescent="0.3">
      <c r="A3186">
        <v>1</v>
      </c>
      <c r="B3186">
        <v>1982</v>
      </c>
      <c r="C3186" t="s">
        <v>1350</v>
      </c>
      <c r="D3186">
        <v>1</v>
      </c>
      <c r="E3186">
        <v>90</v>
      </c>
      <c r="F3186">
        <v>6.2974600000000006E-2</v>
      </c>
    </row>
    <row r="3187" spans="1:6" x14ac:dyDescent="0.3">
      <c r="A3187">
        <v>1</v>
      </c>
      <c r="B3187">
        <v>1982</v>
      </c>
      <c r="C3187" t="s">
        <v>1350</v>
      </c>
      <c r="D3187">
        <v>1</v>
      </c>
      <c r="E3187">
        <v>92</v>
      </c>
      <c r="F3187">
        <v>4.8474499999999997E-2</v>
      </c>
    </row>
    <row r="3188" spans="1:6" x14ac:dyDescent="0.3">
      <c r="A3188">
        <v>1</v>
      </c>
      <c r="B3188">
        <v>1982</v>
      </c>
      <c r="C3188" t="s">
        <v>1350</v>
      </c>
      <c r="D3188">
        <v>1</v>
      </c>
      <c r="E3188">
        <v>94</v>
      </c>
      <c r="F3188">
        <v>3.6874299999999999E-2</v>
      </c>
    </row>
    <row r="3189" spans="1:6" x14ac:dyDescent="0.3">
      <c r="A3189">
        <v>1</v>
      </c>
      <c r="B3189">
        <v>1982</v>
      </c>
      <c r="C3189" t="s">
        <v>1575</v>
      </c>
      <c r="D3189">
        <v>1</v>
      </c>
      <c r="E3189">
        <v>4</v>
      </c>
      <c r="F3189">
        <v>0</v>
      </c>
    </row>
    <row r="3190" spans="1:6" x14ac:dyDescent="0.3">
      <c r="A3190">
        <v>1</v>
      </c>
      <c r="B3190">
        <v>1982</v>
      </c>
      <c r="C3190" t="s">
        <v>1575</v>
      </c>
      <c r="D3190">
        <v>1</v>
      </c>
      <c r="E3190">
        <v>6</v>
      </c>
      <c r="F3190">
        <v>0</v>
      </c>
    </row>
    <row r="3191" spans="1:6" x14ac:dyDescent="0.3">
      <c r="A3191">
        <v>1</v>
      </c>
      <c r="B3191">
        <v>1982</v>
      </c>
      <c r="C3191" t="s">
        <v>1575</v>
      </c>
      <c r="D3191">
        <v>1</v>
      </c>
      <c r="E3191">
        <v>8</v>
      </c>
      <c r="F3191">
        <v>0</v>
      </c>
    </row>
    <row r="3192" spans="1:6" x14ac:dyDescent="0.3">
      <c r="A3192">
        <v>1</v>
      </c>
      <c r="B3192">
        <v>1982</v>
      </c>
      <c r="C3192" t="s">
        <v>1575</v>
      </c>
      <c r="D3192">
        <v>1</v>
      </c>
      <c r="E3192">
        <v>10</v>
      </c>
      <c r="F3192">
        <v>0</v>
      </c>
    </row>
    <row r="3193" spans="1:6" x14ac:dyDescent="0.3">
      <c r="A3193">
        <v>1</v>
      </c>
      <c r="B3193">
        <v>1982</v>
      </c>
      <c r="C3193" t="s">
        <v>1575</v>
      </c>
      <c r="D3193">
        <v>1</v>
      </c>
      <c r="E3193">
        <v>12</v>
      </c>
      <c r="F3193">
        <v>0</v>
      </c>
    </row>
    <row r="3194" spans="1:6" x14ac:dyDescent="0.3">
      <c r="A3194">
        <v>1</v>
      </c>
      <c r="B3194">
        <v>1982</v>
      </c>
      <c r="C3194" t="s">
        <v>1575</v>
      </c>
      <c r="D3194">
        <v>1</v>
      </c>
      <c r="E3194">
        <v>14</v>
      </c>
      <c r="F3194">
        <v>0</v>
      </c>
    </row>
    <row r="3195" spans="1:6" x14ac:dyDescent="0.3">
      <c r="A3195">
        <v>1</v>
      </c>
      <c r="B3195">
        <v>1982</v>
      </c>
      <c r="C3195" t="s">
        <v>1575</v>
      </c>
      <c r="D3195">
        <v>1</v>
      </c>
      <c r="E3195">
        <v>16</v>
      </c>
      <c r="F3195">
        <v>0</v>
      </c>
    </row>
    <row r="3196" spans="1:6" x14ac:dyDescent="0.3">
      <c r="A3196">
        <v>1</v>
      </c>
      <c r="B3196">
        <v>1982</v>
      </c>
      <c r="C3196" t="s">
        <v>1575</v>
      </c>
      <c r="D3196">
        <v>1</v>
      </c>
      <c r="E3196">
        <v>18</v>
      </c>
      <c r="F3196">
        <v>0</v>
      </c>
    </row>
    <row r="3197" spans="1:6" x14ac:dyDescent="0.3">
      <c r="A3197">
        <v>1</v>
      </c>
      <c r="B3197">
        <v>1982</v>
      </c>
      <c r="C3197" t="s">
        <v>1575</v>
      </c>
      <c r="D3197">
        <v>1</v>
      </c>
      <c r="E3197">
        <v>20</v>
      </c>
      <c r="F3197">
        <v>0</v>
      </c>
    </row>
    <row r="3198" spans="1:6" x14ac:dyDescent="0.3">
      <c r="A3198">
        <v>1</v>
      </c>
      <c r="B3198">
        <v>1982</v>
      </c>
      <c r="C3198" t="s">
        <v>1575</v>
      </c>
      <c r="D3198">
        <v>1</v>
      </c>
      <c r="E3198">
        <v>22</v>
      </c>
      <c r="F3198">
        <v>0</v>
      </c>
    </row>
    <row r="3199" spans="1:6" x14ac:dyDescent="0.3">
      <c r="A3199">
        <v>1</v>
      </c>
      <c r="B3199">
        <v>1982</v>
      </c>
      <c r="C3199" t="s">
        <v>1575</v>
      </c>
      <c r="D3199">
        <v>1</v>
      </c>
      <c r="E3199">
        <v>24</v>
      </c>
      <c r="F3199">
        <v>0</v>
      </c>
    </row>
    <row r="3200" spans="1:6" x14ac:dyDescent="0.3">
      <c r="A3200">
        <v>1</v>
      </c>
      <c r="B3200">
        <v>1982</v>
      </c>
      <c r="C3200" t="s">
        <v>1575</v>
      </c>
      <c r="D3200">
        <v>1</v>
      </c>
      <c r="E3200">
        <v>26</v>
      </c>
      <c r="F3200">
        <v>0</v>
      </c>
    </row>
    <row r="3201" spans="1:6" x14ac:dyDescent="0.3">
      <c r="A3201">
        <v>1</v>
      </c>
      <c r="B3201">
        <v>1982</v>
      </c>
      <c r="C3201" t="s">
        <v>1575</v>
      </c>
      <c r="D3201">
        <v>1</v>
      </c>
      <c r="E3201">
        <v>28</v>
      </c>
      <c r="F3201">
        <v>0</v>
      </c>
    </row>
    <row r="3202" spans="1:6" x14ac:dyDescent="0.3">
      <c r="A3202">
        <v>1</v>
      </c>
      <c r="B3202">
        <v>1982</v>
      </c>
      <c r="C3202" t="s">
        <v>1575</v>
      </c>
      <c r="D3202">
        <v>1</v>
      </c>
      <c r="E3202">
        <v>30</v>
      </c>
      <c r="F3202">
        <v>0</v>
      </c>
    </row>
    <row r="3203" spans="1:6" x14ac:dyDescent="0.3">
      <c r="A3203">
        <v>1</v>
      </c>
      <c r="B3203">
        <v>1982</v>
      </c>
      <c r="C3203" t="s">
        <v>1575</v>
      </c>
      <c r="D3203">
        <v>1</v>
      </c>
      <c r="E3203">
        <v>32</v>
      </c>
      <c r="F3203">
        <v>0</v>
      </c>
    </row>
    <row r="3204" spans="1:6" x14ac:dyDescent="0.3">
      <c r="A3204">
        <v>1</v>
      </c>
      <c r="B3204">
        <v>1982</v>
      </c>
      <c r="C3204" t="s">
        <v>1575</v>
      </c>
      <c r="D3204">
        <v>1</v>
      </c>
      <c r="E3204">
        <v>34</v>
      </c>
      <c r="F3204">
        <v>0</v>
      </c>
    </row>
    <row r="3205" spans="1:6" x14ac:dyDescent="0.3">
      <c r="A3205">
        <v>1</v>
      </c>
      <c r="B3205">
        <v>1982</v>
      </c>
      <c r="C3205" t="s">
        <v>1575</v>
      </c>
      <c r="D3205">
        <v>1</v>
      </c>
      <c r="E3205">
        <v>36</v>
      </c>
      <c r="F3205">
        <v>0</v>
      </c>
    </row>
    <row r="3206" spans="1:6" x14ac:dyDescent="0.3">
      <c r="A3206">
        <v>1</v>
      </c>
      <c r="B3206">
        <v>1982</v>
      </c>
      <c r="C3206" t="s">
        <v>1575</v>
      </c>
      <c r="D3206">
        <v>1</v>
      </c>
      <c r="E3206">
        <v>38</v>
      </c>
      <c r="F3206">
        <v>0</v>
      </c>
    </row>
    <row r="3207" spans="1:6" x14ac:dyDescent="0.3">
      <c r="A3207">
        <v>1</v>
      </c>
      <c r="B3207">
        <v>1982</v>
      </c>
      <c r="C3207" t="s">
        <v>1575</v>
      </c>
      <c r="D3207">
        <v>1</v>
      </c>
      <c r="E3207">
        <v>40</v>
      </c>
      <c r="F3207">
        <v>0</v>
      </c>
    </row>
    <row r="3208" spans="1:6" x14ac:dyDescent="0.3">
      <c r="A3208">
        <v>1</v>
      </c>
      <c r="B3208">
        <v>1982</v>
      </c>
      <c r="C3208" t="s">
        <v>1575</v>
      </c>
      <c r="D3208">
        <v>1</v>
      </c>
      <c r="E3208">
        <v>42</v>
      </c>
      <c r="F3208">
        <v>0</v>
      </c>
    </row>
    <row r="3209" spans="1:6" x14ac:dyDescent="0.3">
      <c r="A3209">
        <v>1</v>
      </c>
      <c r="B3209">
        <v>1982</v>
      </c>
      <c r="C3209" t="s">
        <v>1575</v>
      </c>
      <c r="D3209">
        <v>1</v>
      </c>
      <c r="E3209">
        <v>44</v>
      </c>
      <c r="F3209">
        <v>0</v>
      </c>
    </row>
    <row r="3210" spans="1:6" x14ac:dyDescent="0.3">
      <c r="A3210">
        <v>1</v>
      </c>
      <c r="B3210">
        <v>1982</v>
      </c>
      <c r="C3210" t="s">
        <v>1575</v>
      </c>
      <c r="D3210">
        <v>1</v>
      </c>
      <c r="E3210">
        <v>46</v>
      </c>
      <c r="F3210">
        <v>0</v>
      </c>
    </row>
    <row r="3211" spans="1:6" x14ac:dyDescent="0.3">
      <c r="A3211">
        <v>1</v>
      </c>
      <c r="B3211">
        <v>1982</v>
      </c>
      <c r="C3211" t="s">
        <v>1575</v>
      </c>
      <c r="D3211">
        <v>1</v>
      </c>
      <c r="E3211">
        <v>48</v>
      </c>
      <c r="F3211">
        <v>0</v>
      </c>
    </row>
    <row r="3212" spans="1:6" x14ac:dyDescent="0.3">
      <c r="A3212">
        <v>1</v>
      </c>
      <c r="B3212">
        <v>1982</v>
      </c>
      <c r="C3212" t="s">
        <v>1575</v>
      </c>
      <c r="D3212">
        <v>1</v>
      </c>
      <c r="E3212">
        <v>50</v>
      </c>
      <c r="F3212">
        <v>0</v>
      </c>
    </row>
    <row r="3213" spans="1:6" x14ac:dyDescent="0.3">
      <c r="A3213">
        <v>1</v>
      </c>
      <c r="B3213">
        <v>1982</v>
      </c>
      <c r="C3213" t="s">
        <v>1575</v>
      </c>
      <c r="D3213">
        <v>1</v>
      </c>
      <c r="E3213">
        <v>52</v>
      </c>
      <c r="F3213">
        <v>0</v>
      </c>
    </row>
    <row r="3214" spans="1:6" x14ac:dyDescent="0.3">
      <c r="A3214">
        <v>1</v>
      </c>
      <c r="B3214">
        <v>1982</v>
      </c>
      <c r="C3214" t="s">
        <v>1575</v>
      </c>
      <c r="D3214">
        <v>1</v>
      </c>
      <c r="E3214">
        <v>54</v>
      </c>
      <c r="F3214">
        <v>0</v>
      </c>
    </row>
    <row r="3215" spans="1:6" x14ac:dyDescent="0.3">
      <c r="A3215">
        <v>1</v>
      </c>
      <c r="B3215">
        <v>1982</v>
      </c>
      <c r="C3215" t="s">
        <v>1575</v>
      </c>
      <c r="D3215">
        <v>1</v>
      </c>
      <c r="E3215">
        <v>56</v>
      </c>
      <c r="F3215">
        <v>0</v>
      </c>
    </row>
    <row r="3216" spans="1:6" x14ac:dyDescent="0.3">
      <c r="A3216">
        <v>1</v>
      </c>
      <c r="B3216">
        <v>1982</v>
      </c>
      <c r="C3216" t="s">
        <v>1575</v>
      </c>
      <c r="D3216">
        <v>1</v>
      </c>
      <c r="E3216">
        <v>58</v>
      </c>
      <c r="F3216">
        <v>0</v>
      </c>
    </row>
    <row r="3217" spans="1:6" x14ac:dyDescent="0.3">
      <c r="A3217">
        <v>1</v>
      </c>
      <c r="B3217">
        <v>1982</v>
      </c>
      <c r="C3217" t="s">
        <v>1575</v>
      </c>
      <c r="D3217">
        <v>1</v>
      </c>
      <c r="E3217">
        <v>60</v>
      </c>
      <c r="F3217">
        <v>0</v>
      </c>
    </row>
    <row r="3218" spans="1:6" x14ac:dyDescent="0.3">
      <c r="A3218">
        <v>1</v>
      </c>
      <c r="B3218">
        <v>1982</v>
      </c>
      <c r="C3218" t="s">
        <v>1575</v>
      </c>
      <c r="D3218">
        <v>1</v>
      </c>
      <c r="E3218">
        <v>62</v>
      </c>
      <c r="F3218">
        <v>0</v>
      </c>
    </row>
    <row r="3219" spans="1:6" x14ac:dyDescent="0.3">
      <c r="A3219">
        <v>1</v>
      </c>
      <c r="B3219">
        <v>1982</v>
      </c>
      <c r="C3219" t="s">
        <v>1575</v>
      </c>
      <c r="D3219">
        <v>1</v>
      </c>
      <c r="E3219">
        <v>64</v>
      </c>
      <c r="F3219">
        <v>0</v>
      </c>
    </row>
    <row r="3220" spans="1:6" x14ac:dyDescent="0.3">
      <c r="A3220">
        <v>1</v>
      </c>
      <c r="B3220">
        <v>1982</v>
      </c>
      <c r="C3220" t="s">
        <v>1575</v>
      </c>
      <c r="D3220">
        <v>1</v>
      </c>
      <c r="E3220">
        <v>66</v>
      </c>
      <c r="F3220">
        <v>0</v>
      </c>
    </row>
    <row r="3221" spans="1:6" x14ac:dyDescent="0.3">
      <c r="A3221">
        <v>1</v>
      </c>
      <c r="B3221">
        <v>1982</v>
      </c>
      <c r="C3221" t="s">
        <v>1575</v>
      </c>
      <c r="D3221">
        <v>1</v>
      </c>
      <c r="E3221">
        <v>68</v>
      </c>
      <c r="F3221">
        <v>0</v>
      </c>
    </row>
    <row r="3222" spans="1:6" x14ac:dyDescent="0.3">
      <c r="A3222">
        <v>1</v>
      </c>
      <c r="B3222">
        <v>1982</v>
      </c>
      <c r="C3222" t="s">
        <v>1575</v>
      </c>
      <c r="D3222">
        <v>1</v>
      </c>
      <c r="E3222">
        <v>70</v>
      </c>
      <c r="F3222">
        <v>0</v>
      </c>
    </row>
    <row r="3223" spans="1:6" x14ac:dyDescent="0.3">
      <c r="A3223">
        <v>1</v>
      </c>
      <c r="B3223">
        <v>1982</v>
      </c>
      <c r="C3223" t="s">
        <v>1575</v>
      </c>
      <c r="D3223">
        <v>1</v>
      </c>
      <c r="E3223">
        <v>72</v>
      </c>
      <c r="F3223">
        <v>0</v>
      </c>
    </row>
    <row r="3224" spans="1:6" x14ac:dyDescent="0.3">
      <c r="A3224">
        <v>1</v>
      </c>
      <c r="B3224">
        <v>1982</v>
      </c>
      <c r="C3224" t="s">
        <v>1575</v>
      </c>
      <c r="D3224">
        <v>1</v>
      </c>
      <c r="E3224">
        <v>74</v>
      </c>
      <c r="F3224">
        <v>0</v>
      </c>
    </row>
    <row r="3225" spans="1:6" x14ac:dyDescent="0.3">
      <c r="A3225">
        <v>1</v>
      </c>
      <c r="B3225">
        <v>1982</v>
      </c>
      <c r="C3225" t="s">
        <v>1575</v>
      </c>
      <c r="D3225">
        <v>1</v>
      </c>
      <c r="E3225">
        <v>76</v>
      </c>
      <c r="F3225">
        <v>0</v>
      </c>
    </row>
    <row r="3226" spans="1:6" x14ac:dyDescent="0.3">
      <c r="A3226">
        <v>1</v>
      </c>
      <c r="B3226">
        <v>1982</v>
      </c>
      <c r="C3226" t="s">
        <v>1575</v>
      </c>
      <c r="D3226">
        <v>1</v>
      </c>
      <c r="E3226">
        <v>78</v>
      </c>
      <c r="F3226">
        <v>0</v>
      </c>
    </row>
    <row r="3227" spans="1:6" x14ac:dyDescent="0.3">
      <c r="A3227">
        <v>1</v>
      </c>
      <c r="B3227">
        <v>1982</v>
      </c>
      <c r="C3227" t="s">
        <v>1575</v>
      </c>
      <c r="D3227">
        <v>1</v>
      </c>
      <c r="E3227">
        <v>80</v>
      </c>
      <c r="F3227">
        <v>0</v>
      </c>
    </row>
    <row r="3228" spans="1:6" x14ac:dyDescent="0.3">
      <c r="A3228">
        <v>1</v>
      </c>
      <c r="B3228">
        <v>1982</v>
      </c>
      <c r="C3228" t="s">
        <v>1575</v>
      </c>
      <c r="D3228">
        <v>1</v>
      </c>
      <c r="E3228">
        <v>82</v>
      </c>
      <c r="F3228">
        <v>0</v>
      </c>
    </row>
    <row r="3229" spans="1:6" x14ac:dyDescent="0.3">
      <c r="A3229">
        <v>1</v>
      </c>
      <c r="B3229">
        <v>1982</v>
      </c>
      <c r="C3229" t="s">
        <v>1575</v>
      </c>
      <c r="D3229">
        <v>1</v>
      </c>
      <c r="E3229">
        <v>84</v>
      </c>
      <c r="F3229">
        <v>0</v>
      </c>
    </row>
    <row r="3230" spans="1:6" x14ac:dyDescent="0.3">
      <c r="A3230">
        <v>1</v>
      </c>
      <c r="B3230">
        <v>1982</v>
      </c>
      <c r="C3230" t="s">
        <v>1575</v>
      </c>
      <c r="D3230">
        <v>1</v>
      </c>
      <c r="E3230">
        <v>86</v>
      </c>
      <c r="F3230">
        <v>0</v>
      </c>
    </row>
    <row r="3231" spans="1:6" x14ac:dyDescent="0.3">
      <c r="A3231">
        <v>1</v>
      </c>
      <c r="B3231">
        <v>1982</v>
      </c>
      <c r="C3231" t="s">
        <v>1575</v>
      </c>
      <c r="D3231">
        <v>1</v>
      </c>
      <c r="E3231">
        <v>88</v>
      </c>
      <c r="F3231">
        <v>0</v>
      </c>
    </row>
    <row r="3232" spans="1:6" x14ac:dyDescent="0.3">
      <c r="A3232">
        <v>1</v>
      </c>
      <c r="B3232">
        <v>1982</v>
      </c>
      <c r="C3232" t="s">
        <v>1575</v>
      </c>
      <c r="D3232">
        <v>1</v>
      </c>
      <c r="E3232">
        <v>90</v>
      </c>
      <c r="F3232">
        <v>0</v>
      </c>
    </row>
    <row r="3233" spans="1:6" x14ac:dyDescent="0.3">
      <c r="A3233">
        <v>1</v>
      </c>
      <c r="B3233">
        <v>1982</v>
      </c>
      <c r="C3233" t="s">
        <v>1575</v>
      </c>
      <c r="D3233">
        <v>1</v>
      </c>
      <c r="E3233">
        <v>92</v>
      </c>
      <c r="F3233">
        <v>0</v>
      </c>
    </row>
    <row r="3234" spans="1:6" x14ac:dyDescent="0.3">
      <c r="A3234">
        <v>1</v>
      </c>
      <c r="B3234">
        <v>1982</v>
      </c>
      <c r="C3234" t="s">
        <v>1575</v>
      </c>
      <c r="D3234">
        <v>1</v>
      </c>
      <c r="E3234">
        <v>94</v>
      </c>
      <c r="F3234">
        <v>0</v>
      </c>
    </row>
    <row r="3235" spans="1:6" x14ac:dyDescent="0.3">
      <c r="A3235">
        <v>1</v>
      </c>
      <c r="B3235">
        <v>1984</v>
      </c>
      <c r="C3235" t="s">
        <v>1350</v>
      </c>
      <c r="D3235">
        <v>1</v>
      </c>
      <c r="E3235">
        <v>4</v>
      </c>
      <c r="F3235">
        <v>0</v>
      </c>
    </row>
    <row r="3236" spans="1:6" x14ac:dyDescent="0.3">
      <c r="A3236">
        <v>1</v>
      </c>
      <c r="B3236">
        <v>1984</v>
      </c>
      <c r="C3236" t="s">
        <v>1350</v>
      </c>
      <c r="D3236">
        <v>1</v>
      </c>
      <c r="E3236">
        <v>6</v>
      </c>
      <c r="F3236">
        <v>0</v>
      </c>
    </row>
    <row r="3237" spans="1:6" x14ac:dyDescent="0.3">
      <c r="A3237">
        <v>1</v>
      </c>
      <c r="B3237">
        <v>1984</v>
      </c>
      <c r="C3237" t="s">
        <v>1350</v>
      </c>
      <c r="D3237">
        <v>1</v>
      </c>
      <c r="E3237">
        <v>8</v>
      </c>
      <c r="F3237">
        <v>0</v>
      </c>
    </row>
    <row r="3238" spans="1:6" x14ac:dyDescent="0.3">
      <c r="A3238">
        <v>1</v>
      </c>
      <c r="B3238">
        <v>1984</v>
      </c>
      <c r="C3238" t="s">
        <v>1350</v>
      </c>
      <c r="D3238">
        <v>1</v>
      </c>
      <c r="E3238">
        <v>10</v>
      </c>
      <c r="F3238">
        <v>0</v>
      </c>
    </row>
    <row r="3239" spans="1:6" x14ac:dyDescent="0.3">
      <c r="A3239">
        <v>1</v>
      </c>
      <c r="B3239">
        <v>1984</v>
      </c>
      <c r="C3239" t="s">
        <v>1350</v>
      </c>
      <c r="D3239">
        <v>1</v>
      </c>
      <c r="E3239">
        <v>12</v>
      </c>
      <c r="F3239">
        <v>0</v>
      </c>
    </row>
    <row r="3240" spans="1:6" x14ac:dyDescent="0.3">
      <c r="A3240">
        <v>1</v>
      </c>
      <c r="B3240">
        <v>1984</v>
      </c>
      <c r="C3240" t="s">
        <v>1350</v>
      </c>
      <c r="D3240">
        <v>1</v>
      </c>
      <c r="E3240">
        <v>14</v>
      </c>
      <c r="F3240">
        <v>0</v>
      </c>
    </row>
    <row r="3241" spans="1:6" x14ac:dyDescent="0.3">
      <c r="A3241">
        <v>1</v>
      </c>
      <c r="B3241">
        <v>1984</v>
      </c>
      <c r="C3241" t="s">
        <v>1350</v>
      </c>
      <c r="D3241">
        <v>1</v>
      </c>
      <c r="E3241">
        <v>16</v>
      </c>
      <c r="F3241">
        <v>0</v>
      </c>
    </row>
    <row r="3242" spans="1:6" x14ac:dyDescent="0.3">
      <c r="A3242">
        <v>1</v>
      </c>
      <c r="B3242">
        <v>1984</v>
      </c>
      <c r="C3242" t="s">
        <v>1350</v>
      </c>
      <c r="D3242">
        <v>1</v>
      </c>
      <c r="E3242">
        <v>18</v>
      </c>
      <c r="F3242">
        <v>0</v>
      </c>
    </row>
    <row r="3243" spans="1:6" x14ac:dyDescent="0.3">
      <c r="A3243">
        <v>1</v>
      </c>
      <c r="B3243">
        <v>1984</v>
      </c>
      <c r="C3243" t="s">
        <v>1350</v>
      </c>
      <c r="D3243">
        <v>1</v>
      </c>
      <c r="E3243">
        <v>20</v>
      </c>
      <c r="F3243">
        <v>0</v>
      </c>
    </row>
    <row r="3244" spans="1:6" x14ac:dyDescent="0.3">
      <c r="A3244">
        <v>1</v>
      </c>
      <c r="B3244">
        <v>1984</v>
      </c>
      <c r="C3244" t="s">
        <v>1350</v>
      </c>
      <c r="D3244">
        <v>1</v>
      </c>
      <c r="E3244">
        <v>22</v>
      </c>
      <c r="F3244">
        <v>0</v>
      </c>
    </row>
    <row r="3245" spans="1:6" x14ac:dyDescent="0.3">
      <c r="A3245">
        <v>1</v>
      </c>
      <c r="B3245">
        <v>1984</v>
      </c>
      <c r="C3245" t="s">
        <v>1350</v>
      </c>
      <c r="D3245">
        <v>1</v>
      </c>
      <c r="E3245">
        <v>24</v>
      </c>
      <c r="F3245">
        <v>0</v>
      </c>
    </row>
    <row r="3246" spans="1:6" x14ac:dyDescent="0.3">
      <c r="A3246">
        <v>1</v>
      </c>
      <c r="B3246">
        <v>1984</v>
      </c>
      <c r="C3246" t="s">
        <v>1350</v>
      </c>
      <c r="D3246">
        <v>1</v>
      </c>
      <c r="E3246">
        <v>26</v>
      </c>
      <c r="F3246">
        <v>0</v>
      </c>
    </row>
    <row r="3247" spans="1:6" x14ac:dyDescent="0.3">
      <c r="A3247">
        <v>1</v>
      </c>
      <c r="B3247">
        <v>1984</v>
      </c>
      <c r="C3247" t="s">
        <v>1350</v>
      </c>
      <c r="D3247">
        <v>1</v>
      </c>
      <c r="E3247">
        <v>28</v>
      </c>
      <c r="F3247">
        <v>0</v>
      </c>
    </row>
    <row r="3248" spans="1:6" x14ac:dyDescent="0.3">
      <c r="A3248">
        <v>1</v>
      </c>
      <c r="B3248">
        <v>1984</v>
      </c>
      <c r="C3248" t="s">
        <v>1350</v>
      </c>
      <c r="D3248">
        <v>1</v>
      </c>
      <c r="E3248">
        <v>30</v>
      </c>
      <c r="F3248">
        <v>0</v>
      </c>
    </row>
    <row r="3249" spans="1:6" x14ac:dyDescent="0.3">
      <c r="A3249">
        <v>1</v>
      </c>
      <c r="B3249">
        <v>1984</v>
      </c>
      <c r="C3249" t="s">
        <v>1350</v>
      </c>
      <c r="D3249">
        <v>1</v>
      </c>
      <c r="E3249">
        <v>32</v>
      </c>
      <c r="F3249">
        <v>0</v>
      </c>
    </row>
    <row r="3250" spans="1:6" x14ac:dyDescent="0.3">
      <c r="A3250">
        <v>1</v>
      </c>
      <c r="B3250">
        <v>1984</v>
      </c>
      <c r="C3250" t="s">
        <v>1350</v>
      </c>
      <c r="D3250">
        <v>1</v>
      </c>
      <c r="E3250">
        <v>34</v>
      </c>
      <c r="F3250">
        <v>0</v>
      </c>
    </row>
    <row r="3251" spans="1:6" x14ac:dyDescent="0.3">
      <c r="A3251">
        <v>1</v>
      </c>
      <c r="B3251">
        <v>1984</v>
      </c>
      <c r="C3251" t="s">
        <v>1350</v>
      </c>
      <c r="D3251">
        <v>1</v>
      </c>
      <c r="E3251">
        <v>36</v>
      </c>
      <c r="F3251">
        <v>0</v>
      </c>
    </row>
    <row r="3252" spans="1:6" x14ac:dyDescent="0.3">
      <c r="A3252">
        <v>1</v>
      </c>
      <c r="B3252">
        <v>1984</v>
      </c>
      <c r="C3252" t="s">
        <v>1350</v>
      </c>
      <c r="D3252">
        <v>1</v>
      </c>
      <c r="E3252">
        <v>38</v>
      </c>
      <c r="F3252">
        <v>0</v>
      </c>
    </row>
    <row r="3253" spans="1:6" x14ac:dyDescent="0.3">
      <c r="A3253">
        <v>1</v>
      </c>
      <c r="B3253">
        <v>1984</v>
      </c>
      <c r="C3253" t="s">
        <v>1350</v>
      </c>
      <c r="D3253">
        <v>1</v>
      </c>
      <c r="E3253">
        <v>40</v>
      </c>
      <c r="F3253">
        <v>0</v>
      </c>
    </row>
    <row r="3254" spans="1:6" x14ac:dyDescent="0.3">
      <c r="A3254">
        <v>1</v>
      </c>
      <c r="B3254">
        <v>1984</v>
      </c>
      <c r="C3254" t="s">
        <v>1350</v>
      </c>
      <c r="D3254">
        <v>1</v>
      </c>
      <c r="E3254">
        <v>42</v>
      </c>
      <c r="F3254">
        <v>0</v>
      </c>
    </row>
    <row r="3255" spans="1:6" x14ac:dyDescent="0.3">
      <c r="A3255">
        <v>1</v>
      </c>
      <c r="B3255">
        <v>1984</v>
      </c>
      <c r="C3255" t="s">
        <v>1350</v>
      </c>
      <c r="D3255">
        <v>1</v>
      </c>
      <c r="E3255">
        <v>44</v>
      </c>
      <c r="F3255">
        <v>0</v>
      </c>
    </row>
    <row r="3256" spans="1:6" x14ac:dyDescent="0.3">
      <c r="A3256">
        <v>1</v>
      </c>
      <c r="B3256">
        <v>1984</v>
      </c>
      <c r="C3256" t="s">
        <v>1350</v>
      </c>
      <c r="D3256">
        <v>1</v>
      </c>
      <c r="E3256">
        <v>46</v>
      </c>
      <c r="F3256">
        <v>0</v>
      </c>
    </row>
    <row r="3257" spans="1:6" x14ac:dyDescent="0.3">
      <c r="A3257">
        <v>1</v>
      </c>
      <c r="B3257">
        <v>1984</v>
      </c>
      <c r="C3257" t="s">
        <v>1350</v>
      </c>
      <c r="D3257">
        <v>1</v>
      </c>
      <c r="E3257">
        <v>48</v>
      </c>
      <c r="F3257">
        <v>0</v>
      </c>
    </row>
    <row r="3258" spans="1:6" x14ac:dyDescent="0.3">
      <c r="A3258">
        <v>1</v>
      </c>
      <c r="B3258">
        <v>1984</v>
      </c>
      <c r="C3258" t="s">
        <v>1350</v>
      </c>
      <c r="D3258">
        <v>1</v>
      </c>
      <c r="E3258">
        <v>50</v>
      </c>
      <c r="F3258">
        <v>0</v>
      </c>
    </row>
    <row r="3259" spans="1:6" x14ac:dyDescent="0.3">
      <c r="A3259">
        <v>1</v>
      </c>
      <c r="B3259">
        <v>1984</v>
      </c>
      <c r="C3259" t="s">
        <v>1350</v>
      </c>
      <c r="D3259">
        <v>1</v>
      </c>
      <c r="E3259">
        <v>52</v>
      </c>
      <c r="F3259">
        <v>0</v>
      </c>
    </row>
    <row r="3260" spans="1:6" x14ac:dyDescent="0.3">
      <c r="A3260">
        <v>1</v>
      </c>
      <c r="B3260">
        <v>1984</v>
      </c>
      <c r="C3260" t="s">
        <v>1350</v>
      </c>
      <c r="D3260">
        <v>1</v>
      </c>
      <c r="E3260">
        <v>54</v>
      </c>
      <c r="F3260">
        <v>0</v>
      </c>
    </row>
    <row r="3261" spans="1:6" x14ac:dyDescent="0.3">
      <c r="A3261">
        <v>1</v>
      </c>
      <c r="B3261">
        <v>1984</v>
      </c>
      <c r="C3261" t="s">
        <v>1350</v>
      </c>
      <c r="D3261">
        <v>1</v>
      </c>
      <c r="E3261">
        <v>56</v>
      </c>
      <c r="F3261">
        <v>0</v>
      </c>
    </row>
    <row r="3262" spans="1:6" x14ac:dyDescent="0.3">
      <c r="A3262">
        <v>1</v>
      </c>
      <c r="B3262">
        <v>1984</v>
      </c>
      <c r="C3262" t="s">
        <v>1350</v>
      </c>
      <c r="D3262">
        <v>1</v>
      </c>
      <c r="E3262">
        <v>58</v>
      </c>
      <c r="F3262">
        <v>0</v>
      </c>
    </row>
    <row r="3263" spans="1:6" x14ac:dyDescent="0.3">
      <c r="A3263">
        <v>1</v>
      </c>
      <c r="B3263">
        <v>1984</v>
      </c>
      <c r="C3263" t="s">
        <v>1350</v>
      </c>
      <c r="D3263">
        <v>1</v>
      </c>
      <c r="E3263">
        <v>60</v>
      </c>
      <c r="F3263">
        <v>0</v>
      </c>
    </row>
    <row r="3264" spans="1:6" x14ac:dyDescent="0.3">
      <c r="A3264">
        <v>1</v>
      </c>
      <c r="B3264">
        <v>1984</v>
      </c>
      <c r="C3264" t="s">
        <v>1350</v>
      </c>
      <c r="D3264">
        <v>1</v>
      </c>
      <c r="E3264">
        <v>62</v>
      </c>
      <c r="F3264">
        <v>0</v>
      </c>
    </row>
    <row r="3265" spans="1:6" x14ac:dyDescent="0.3">
      <c r="A3265">
        <v>1</v>
      </c>
      <c r="B3265">
        <v>1984</v>
      </c>
      <c r="C3265" t="s">
        <v>1350</v>
      </c>
      <c r="D3265">
        <v>1</v>
      </c>
      <c r="E3265">
        <v>64</v>
      </c>
      <c r="F3265">
        <v>0</v>
      </c>
    </row>
    <row r="3266" spans="1:6" x14ac:dyDescent="0.3">
      <c r="A3266">
        <v>1</v>
      </c>
      <c r="B3266">
        <v>1984</v>
      </c>
      <c r="C3266" t="s">
        <v>1350</v>
      </c>
      <c r="D3266">
        <v>1</v>
      </c>
      <c r="E3266">
        <v>66</v>
      </c>
      <c r="F3266">
        <v>0</v>
      </c>
    </row>
    <row r="3267" spans="1:6" x14ac:dyDescent="0.3">
      <c r="A3267">
        <v>1</v>
      </c>
      <c r="B3267">
        <v>1984</v>
      </c>
      <c r="C3267" t="s">
        <v>1350</v>
      </c>
      <c r="D3267">
        <v>1</v>
      </c>
      <c r="E3267">
        <v>68</v>
      </c>
      <c r="F3267">
        <v>0</v>
      </c>
    </row>
    <row r="3268" spans="1:6" x14ac:dyDescent="0.3">
      <c r="A3268">
        <v>1</v>
      </c>
      <c r="B3268">
        <v>1984</v>
      </c>
      <c r="C3268" t="s">
        <v>1350</v>
      </c>
      <c r="D3268">
        <v>1</v>
      </c>
      <c r="E3268">
        <v>70</v>
      </c>
      <c r="F3268">
        <v>0</v>
      </c>
    </row>
    <row r="3269" spans="1:6" x14ac:dyDescent="0.3">
      <c r="A3269">
        <v>1</v>
      </c>
      <c r="B3269">
        <v>1984</v>
      </c>
      <c r="C3269" t="s">
        <v>1350</v>
      </c>
      <c r="D3269">
        <v>1</v>
      </c>
      <c r="E3269">
        <v>72</v>
      </c>
      <c r="F3269">
        <v>0</v>
      </c>
    </row>
    <row r="3270" spans="1:6" x14ac:dyDescent="0.3">
      <c r="A3270">
        <v>1</v>
      </c>
      <c r="B3270">
        <v>1984</v>
      </c>
      <c r="C3270" t="s">
        <v>1350</v>
      </c>
      <c r="D3270">
        <v>1</v>
      </c>
      <c r="E3270">
        <v>74</v>
      </c>
      <c r="F3270">
        <v>0</v>
      </c>
    </row>
    <row r="3271" spans="1:6" x14ac:dyDescent="0.3">
      <c r="A3271">
        <v>1</v>
      </c>
      <c r="B3271">
        <v>1984</v>
      </c>
      <c r="C3271" t="s">
        <v>1350</v>
      </c>
      <c r="D3271">
        <v>1</v>
      </c>
      <c r="E3271">
        <v>76</v>
      </c>
      <c r="F3271">
        <v>0</v>
      </c>
    </row>
    <row r="3272" spans="1:6" x14ac:dyDescent="0.3">
      <c r="A3272">
        <v>1</v>
      </c>
      <c r="B3272">
        <v>1984</v>
      </c>
      <c r="C3272" t="s">
        <v>1350</v>
      </c>
      <c r="D3272">
        <v>1</v>
      </c>
      <c r="E3272">
        <v>78</v>
      </c>
      <c r="F3272">
        <v>0</v>
      </c>
    </row>
    <row r="3273" spans="1:6" x14ac:dyDescent="0.3">
      <c r="A3273">
        <v>1</v>
      </c>
      <c r="B3273">
        <v>1984</v>
      </c>
      <c r="C3273" t="s">
        <v>1350</v>
      </c>
      <c r="D3273">
        <v>1</v>
      </c>
      <c r="E3273">
        <v>80</v>
      </c>
      <c r="F3273">
        <v>0</v>
      </c>
    </row>
    <row r="3274" spans="1:6" x14ac:dyDescent="0.3">
      <c r="A3274">
        <v>1</v>
      </c>
      <c r="B3274">
        <v>1984</v>
      </c>
      <c r="C3274" t="s">
        <v>1350</v>
      </c>
      <c r="D3274">
        <v>1</v>
      </c>
      <c r="E3274">
        <v>82</v>
      </c>
      <c r="F3274">
        <v>0</v>
      </c>
    </row>
    <row r="3275" spans="1:6" x14ac:dyDescent="0.3">
      <c r="A3275">
        <v>1</v>
      </c>
      <c r="B3275">
        <v>1984</v>
      </c>
      <c r="C3275" t="s">
        <v>1350</v>
      </c>
      <c r="D3275">
        <v>1</v>
      </c>
      <c r="E3275">
        <v>84</v>
      </c>
      <c r="F3275">
        <v>0</v>
      </c>
    </row>
    <row r="3276" spans="1:6" x14ac:dyDescent="0.3">
      <c r="A3276">
        <v>1</v>
      </c>
      <c r="B3276">
        <v>1984</v>
      </c>
      <c r="C3276" t="s">
        <v>1350</v>
      </c>
      <c r="D3276">
        <v>1</v>
      </c>
      <c r="E3276">
        <v>86</v>
      </c>
      <c r="F3276">
        <v>0</v>
      </c>
    </row>
    <row r="3277" spans="1:6" x14ac:dyDescent="0.3">
      <c r="A3277">
        <v>1</v>
      </c>
      <c r="B3277">
        <v>1984</v>
      </c>
      <c r="C3277" t="s">
        <v>1350</v>
      </c>
      <c r="D3277">
        <v>1</v>
      </c>
      <c r="E3277">
        <v>88</v>
      </c>
      <c r="F3277">
        <v>0</v>
      </c>
    </row>
    <row r="3278" spans="1:6" x14ac:dyDescent="0.3">
      <c r="A3278">
        <v>1</v>
      </c>
      <c r="B3278">
        <v>1984</v>
      </c>
      <c r="C3278" t="s">
        <v>1350</v>
      </c>
      <c r="D3278">
        <v>1</v>
      </c>
      <c r="E3278">
        <v>90</v>
      </c>
      <c r="F3278">
        <v>0</v>
      </c>
    </row>
    <row r="3279" spans="1:6" x14ac:dyDescent="0.3">
      <c r="A3279">
        <v>1</v>
      </c>
      <c r="B3279">
        <v>1984</v>
      </c>
      <c r="C3279" t="s">
        <v>1350</v>
      </c>
      <c r="D3279">
        <v>1</v>
      </c>
      <c r="E3279">
        <v>92</v>
      </c>
      <c r="F3279">
        <v>0</v>
      </c>
    </row>
    <row r="3280" spans="1:6" x14ac:dyDescent="0.3">
      <c r="A3280">
        <v>1</v>
      </c>
      <c r="B3280">
        <v>1984</v>
      </c>
      <c r="C3280" t="s">
        <v>1350</v>
      </c>
      <c r="D3280">
        <v>1</v>
      </c>
      <c r="E3280">
        <v>94</v>
      </c>
      <c r="F3280">
        <v>0</v>
      </c>
    </row>
    <row r="3281" spans="1:6" x14ac:dyDescent="0.3">
      <c r="A3281">
        <v>1</v>
      </c>
      <c r="B3281">
        <v>1984</v>
      </c>
      <c r="C3281" t="s">
        <v>1575</v>
      </c>
      <c r="D3281">
        <v>1</v>
      </c>
      <c r="E3281">
        <v>4</v>
      </c>
      <c r="F3281">
        <v>0</v>
      </c>
    </row>
    <row r="3282" spans="1:6" x14ac:dyDescent="0.3">
      <c r="A3282">
        <v>1</v>
      </c>
      <c r="B3282">
        <v>1984</v>
      </c>
      <c r="C3282" t="s">
        <v>1575</v>
      </c>
      <c r="D3282">
        <v>1</v>
      </c>
      <c r="E3282">
        <v>6</v>
      </c>
      <c r="F3282">
        <v>0</v>
      </c>
    </row>
    <row r="3283" spans="1:6" x14ac:dyDescent="0.3">
      <c r="A3283">
        <v>1</v>
      </c>
      <c r="B3283">
        <v>1984</v>
      </c>
      <c r="C3283" t="s">
        <v>1575</v>
      </c>
      <c r="D3283">
        <v>1</v>
      </c>
      <c r="E3283">
        <v>8</v>
      </c>
      <c r="F3283">
        <v>0</v>
      </c>
    </row>
    <row r="3284" spans="1:6" x14ac:dyDescent="0.3">
      <c r="A3284">
        <v>1</v>
      </c>
      <c r="B3284">
        <v>1984</v>
      </c>
      <c r="C3284" t="s">
        <v>1575</v>
      </c>
      <c r="D3284">
        <v>1</v>
      </c>
      <c r="E3284">
        <v>10</v>
      </c>
      <c r="F3284">
        <v>0</v>
      </c>
    </row>
    <row r="3285" spans="1:6" x14ac:dyDescent="0.3">
      <c r="A3285">
        <v>1</v>
      </c>
      <c r="B3285">
        <v>1984</v>
      </c>
      <c r="C3285" t="s">
        <v>1575</v>
      </c>
      <c r="D3285">
        <v>1</v>
      </c>
      <c r="E3285">
        <v>12</v>
      </c>
      <c r="F3285">
        <v>0</v>
      </c>
    </row>
    <row r="3286" spans="1:6" x14ac:dyDescent="0.3">
      <c r="A3286">
        <v>1</v>
      </c>
      <c r="B3286">
        <v>1984</v>
      </c>
      <c r="C3286" t="s">
        <v>1575</v>
      </c>
      <c r="D3286">
        <v>1</v>
      </c>
      <c r="E3286">
        <v>14</v>
      </c>
      <c r="F3286">
        <v>0</v>
      </c>
    </row>
    <row r="3287" spans="1:6" x14ac:dyDescent="0.3">
      <c r="A3287">
        <v>1</v>
      </c>
      <c r="B3287">
        <v>1984</v>
      </c>
      <c r="C3287" t="s">
        <v>1575</v>
      </c>
      <c r="D3287">
        <v>1</v>
      </c>
      <c r="E3287">
        <v>16</v>
      </c>
      <c r="F3287">
        <v>0</v>
      </c>
    </row>
    <row r="3288" spans="1:6" x14ac:dyDescent="0.3">
      <c r="A3288">
        <v>1</v>
      </c>
      <c r="B3288">
        <v>1984</v>
      </c>
      <c r="C3288" t="s">
        <v>1575</v>
      </c>
      <c r="D3288">
        <v>1</v>
      </c>
      <c r="E3288">
        <v>18</v>
      </c>
      <c r="F3288">
        <v>0</v>
      </c>
    </row>
    <row r="3289" spans="1:6" x14ac:dyDescent="0.3">
      <c r="A3289">
        <v>1</v>
      </c>
      <c r="B3289">
        <v>1984</v>
      </c>
      <c r="C3289" t="s">
        <v>1575</v>
      </c>
      <c r="D3289">
        <v>1</v>
      </c>
      <c r="E3289">
        <v>20</v>
      </c>
      <c r="F3289">
        <v>0</v>
      </c>
    </row>
    <row r="3290" spans="1:6" x14ac:dyDescent="0.3">
      <c r="A3290">
        <v>1</v>
      </c>
      <c r="B3290">
        <v>1984</v>
      </c>
      <c r="C3290" t="s">
        <v>1575</v>
      </c>
      <c r="D3290">
        <v>1</v>
      </c>
      <c r="E3290">
        <v>22</v>
      </c>
      <c r="F3290">
        <v>0</v>
      </c>
    </row>
    <row r="3291" spans="1:6" x14ac:dyDescent="0.3">
      <c r="A3291">
        <v>1</v>
      </c>
      <c r="B3291">
        <v>1984</v>
      </c>
      <c r="C3291" t="s">
        <v>1575</v>
      </c>
      <c r="D3291">
        <v>1</v>
      </c>
      <c r="E3291">
        <v>24</v>
      </c>
      <c r="F3291">
        <v>0</v>
      </c>
    </row>
    <row r="3292" spans="1:6" x14ac:dyDescent="0.3">
      <c r="A3292">
        <v>1</v>
      </c>
      <c r="B3292">
        <v>1984</v>
      </c>
      <c r="C3292" t="s">
        <v>1575</v>
      </c>
      <c r="D3292">
        <v>1</v>
      </c>
      <c r="E3292">
        <v>26</v>
      </c>
      <c r="F3292">
        <v>0</v>
      </c>
    </row>
    <row r="3293" spans="1:6" x14ac:dyDescent="0.3">
      <c r="A3293">
        <v>1</v>
      </c>
      <c r="B3293">
        <v>1984</v>
      </c>
      <c r="C3293" t="s">
        <v>1575</v>
      </c>
      <c r="D3293">
        <v>1</v>
      </c>
      <c r="E3293">
        <v>28</v>
      </c>
      <c r="F3293">
        <v>0</v>
      </c>
    </row>
    <row r="3294" spans="1:6" x14ac:dyDescent="0.3">
      <c r="A3294">
        <v>1</v>
      </c>
      <c r="B3294">
        <v>1984</v>
      </c>
      <c r="C3294" t="s">
        <v>1575</v>
      </c>
      <c r="D3294">
        <v>1</v>
      </c>
      <c r="E3294">
        <v>30</v>
      </c>
      <c r="F3294">
        <v>0</v>
      </c>
    </row>
    <row r="3295" spans="1:6" x14ac:dyDescent="0.3">
      <c r="A3295">
        <v>1</v>
      </c>
      <c r="B3295">
        <v>1984</v>
      </c>
      <c r="C3295" t="s">
        <v>1575</v>
      </c>
      <c r="D3295">
        <v>1</v>
      </c>
      <c r="E3295">
        <v>32</v>
      </c>
      <c r="F3295">
        <v>0</v>
      </c>
    </row>
    <row r="3296" spans="1:6" x14ac:dyDescent="0.3">
      <c r="A3296">
        <v>1</v>
      </c>
      <c r="B3296">
        <v>1984</v>
      </c>
      <c r="C3296" t="s">
        <v>1575</v>
      </c>
      <c r="D3296">
        <v>1</v>
      </c>
      <c r="E3296">
        <v>34</v>
      </c>
      <c r="F3296">
        <v>0</v>
      </c>
    </row>
    <row r="3297" spans="1:6" x14ac:dyDescent="0.3">
      <c r="A3297">
        <v>1</v>
      </c>
      <c r="B3297">
        <v>1984</v>
      </c>
      <c r="C3297" t="s">
        <v>1575</v>
      </c>
      <c r="D3297">
        <v>1</v>
      </c>
      <c r="E3297">
        <v>36</v>
      </c>
      <c r="F3297">
        <v>0</v>
      </c>
    </row>
    <row r="3298" spans="1:6" x14ac:dyDescent="0.3">
      <c r="A3298">
        <v>1</v>
      </c>
      <c r="B3298">
        <v>1984</v>
      </c>
      <c r="C3298" t="s">
        <v>1575</v>
      </c>
      <c r="D3298">
        <v>1</v>
      </c>
      <c r="E3298">
        <v>38</v>
      </c>
      <c r="F3298">
        <v>0</v>
      </c>
    </row>
    <row r="3299" spans="1:6" x14ac:dyDescent="0.3">
      <c r="A3299">
        <v>1</v>
      </c>
      <c r="B3299">
        <v>1984</v>
      </c>
      <c r="C3299" t="s">
        <v>1575</v>
      </c>
      <c r="D3299">
        <v>1</v>
      </c>
      <c r="E3299">
        <v>40</v>
      </c>
      <c r="F3299">
        <v>0</v>
      </c>
    </row>
    <row r="3300" spans="1:6" x14ac:dyDescent="0.3">
      <c r="A3300">
        <v>1</v>
      </c>
      <c r="B3300">
        <v>1984</v>
      </c>
      <c r="C3300" t="s">
        <v>1575</v>
      </c>
      <c r="D3300">
        <v>1</v>
      </c>
      <c r="E3300">
        <v>42</v>
      </c>
      <c r="F3300">
        <v>0</v>
      </c>
    </row>
    <row r="3301" spans="1:6" x14ac:dyDescent="0.3">
      <c r="A3301">
        <v>1</v>
      </c>
      <c r="B3301">
        <v>1984</v>
      </c>
      <c r="C3301" t="s">
        <v>1575</v>
      </c>
      <c r="D3301">
        <v>1</v>
      </c>
      <c r="E3301">
        <v>44</v>
      </c>
      <c r="F3301">
        <v>0</v>
      </c>
    </row>
    <row r="3302" spans="1:6" x14ac:dyDescent="0.3">
      <c r="A3302">
        <v>1</v>
      </c>
      <c r="B3302">
        <v>1984</v>
      </c>
      <c r="C3302" t="s">
        <v>1575</v>
      </c>
      <c r="D3302">
        <v>1</v>
      </c>
      <c r="E3302">
        <v>46</v>
      </c>
      <c r="F3302">
        <v>0</v>
      </c>
    </row>
    <row r="3303" spans="1:6" x14ac:dyDescent="0.3">
      <c r="A3303">
        <v>1</v>
      </c>
      <c r="B3303">
        <v>1984</v>
      </c>
      <c r="C3303" t="s">
        <v>1575</v>
      </c>
      <c r="D3303">
        <v>1</v>
      </c>
      <c r="E3303">
        <v>48</v>
      </c>
      <c r="F3303">
        <v>0</v>
      </c>
    </row>
    <row r="3304" spans="1:6" x14ac:dyDescent="0.3">
      <c r="A3304">
        <v>1</v>
      </c>
      <c r="B3304">
        <v>1984</v>
      </c>
      <c r="C3304" t="s">
        <v>1575</v>
      </c>
      <c r="D3304">
        <v>1</v>
      </c>
      <c r="E3304">
        <v>50</v>
      </c>
      <c r="F3304">
        <v>0</v>
      </c>
    </row>
    <row r="3305" spans="1:6" x14ac:dyDescent="0.3">
      <c r="A3305">
        <v>1</v>
      </c>
      <c r="B3305">
        <v>1984</v>
      </c>
      <c r="C3305" t="s">
        <v>1575</v>
      </c>
      <c r="D3305">
        <v>1</v>
      </c>
      <c r="E3305">
        <v>52</v>
      </c>
      <c r="F3305">
        <v>0</v>
      </c>
    </row>
    <row r="3306" spans="1:6" x14ac:dyDescent="0.3">
      <c r="A3306">
        <v>1</v>
      </c>
      <c r="B3306">
        <v>1984</v>
      </c>
      <c r="C3306" t="s">
        <v>1575</v>
      </c>
      <c r="D3306">
        <v>1</v>
      </c>
      <c r="E3306">
        <v>54</v>
      </c>
      <c r="F3306">
        <v>0</v>
      </c>
    </row>
    <row r="3307" spans="1:6" x14ac:dyDescent="0.3">
      <c r="A3307">
        <v>1</v>
      </c>
      <c r="B3307">
        <v>1984</v>
      </c>
      <c r="C3307" t="s">
        <v>1575</v>
      </c>
      <c r="D3307">
        <v>1</v>
      </c>
      <c r="E3307">
        <v>56</v>
      </c>
      <c r="F3307">
        <v>0</v>
      </c>
    </row>
    <row r="3308" spans="1:6" x14ac:dyDescent="0.3">
      <c r="A3308">
        <v>1</v>
      </c>
      <c r="B3308">
        <v>1984</v>
      </c>
      <c r="C3308" t="s">
        <v>1575</v>
      </c>
      <c r="D3308">
        <v>1</v>
      </c>
      <c r="E3308">
        <v>58</v>
      </c>
      <c r="F3308">
        <v>0</v>
      </c>
    </row>
    <row r="3309" spans="1:6" x14ac:dyDescent="0.3">
      <c r="A3309">
        <v>1</v>
      </c>
      <c r="B3309">
        <v>1984</v>
      </c>
      <c r="C3309" t="s">
        <v>1575</v>
      </c>
      <c r="D3309">
        <v>1</v>
      </c>
      <c r="E3309">
        <v>60</v>
      </c>
      <c r="F3309">
        <v>0</v>
      </c>
    </row>
    <row r="3310" spans="1:6" x14ac:dyDescent="0.3">
      <c r="A3310">
        <v>1</v>
      </c>
      <c r="B3310">
        <v>1984</v>
      </c>
      <c r="C3310" t="s">
        <v>1575</v>
      </c>
      <c r="D3310">
        <v>1</v>
      </c>
      <c r="E3310">
        <v>62</v>
      </c>
      <c r="F3310">
        <v>0</v>
      </c>
    </row>
    <row r="3311" spans="1:6" x14ac:dyDescent="0.3">
      <c r="A3311">
        <v>1</v>
      </c>
      <c r="B3311">
        <v>1984</v>
      </c>
      <c r="C3311" t="s">
        <v>1575</v>
      </c>
      <c r="D3311">
        <v>1</v>
      </c>
      <c r="E3311">
        <v>64</v>
      </c>
      <c r="F3311">
        <v>0</v>
      </c>
    </row>
    <row r="3312" spans="1:6" x14ac:dyDescent="0.3">
      <c r="A3312">
        <v>1</v>
      </c>
      <c r="B3312">
        <v>1984</v>
      </c>
      <c r="C3312" t="s">
        <v>1575</v>
      </c>
      <c r="D3312">
        <v>1</v>
      </c>
      <c r="E3312">
        <v>66</v>
      </c>
      <c r="F3312">
        <v>0</v>
      </c>
    </row>
    <row r="3313" spans="1:6" x14ac:dyDescent="0.3">
      <c r="A3313">
        <v>1</v>
      </c>
      <c r="B3313">
        <v>1984</v>
      </c>
      <c r="C3313" t="s">
        <v>1575</v>
      </c>
      <c r="D3313">
        <v>1</v>
      </c>
      <c r="E3313">
        <v>68</v>
      </c>
      <c r="F3313">
        <v>0</v>
      </c>
    </row>
    <row r="3314" spans="1:6" x14ac:dyDescent="0.3">
      <c r="A3314">
        <v>1</v>
      </c>
      <c r="B3314">
        <v>1984</v>
      </c>
      <c r="C3314" t="s">
        <v>1575</v>
      </c>
      <c r="D3314">
        <v>1</v>
      </c>
      <c r="E3314">
        <v>70</v>
      </c>
      <c r="F3314">
        <v>0</v>
      </c>
    </row>
    <row r="3315" spans="1:6" x14ac:dyDescent="0.3">
      <c r="A3315">
        <v>1</v>
      </c>
      <c r="B3315">
        <v>1984</v>
      </c>
      <c r="C3315" t="s">
        <v>1575</v>
      </c>
      <c r="D3315">
        <v>1</v>
      </c>
      <c r="E3315">
        <v>72</v>
      </c>
      <c r="F3315">
        <v>0</v>
      </c>
    </row>
    <row r="3316" spans="1:6" x14ac:dyDescent="0.3">
      <c r="A3316">
        <v>1</v>
      </c>
      <c r="B3316">
        <v>1984</v>
      </c>
      <c r="C3316" t="s">
        <v>1575</v>
      </c>
      <c r="D3316">
        <v>1</v>
      </c>
      <c r="E3316">
        <v>74</v>
      </c>
      <c r="F3316">
        <v>0</v>
      </c>
    </row>
    <row r="3317" spans="1:6" x14ac:dyDescent="0.3">
      <c r="A3317">
        <v>1</v>
      </c>
      <c r="B3317">
        <v>1984</v>
      </c>
      <c r="C3317" t="s">
        <v>1575</v>
      </c>
      <c r="D3317">
        <v>1</v>
      </c>
      <c r="E3317">
        <v>76</v>
      </c>
      <c r="F3317">
        <v>0</v>
      </c>
    </row>
    <row r="3318" spans="1:6" x14ac:dyDescent="0.3">
      <c r="A3318">
        <v>1</v>
      </c>
      <c r="B3318">
        <v>1984</v>
      </c>
      <c r="C3318" t="s">
        <v>1575</v>
      </c>
      <c r="D3318">
        <v>1</v>
      </c>
      <c r="E3318">
        <v>78</v>
      </c>
      <c r="F3318">
        <v>0</v>
      </c>
    </row>
    <row r="3319" spans="1:6" x14ac:dyDescent="0.3">
      <c r="A3319">
        <v>1</v>
      </c>
      <c r="B3319">
        <v>1984</v>
      </c>
      <c r="C3319" t="s">
        <v>1575</v>
      </c>
      <c r="D3319">
        <v>1</v>
      </c>
      <c r="E3319">
        <v>80</v>
      </c>
      <c r="F3319">
        <v>0</v>
      </c>
    </row>
    <row r="3320" spans="1:6" x14ac:dyDescent="0.3">
      <c r="A3320">
        <v>1</v>
      </c>
      <c r="B3320">
        <v>1984</v>
      </c>
      <c r="C3320" t="s">
        <v>1575</v>
      </c>
      <c r="D3320">
        <v>1</v>
      </c>
      <c r="E3320">
        <v>82</v>
      </c>
      <c r="F3320">
        <v>0</v>
      </c>
    </row>
    <row r="3321" spans="1:6" x14ac:dyDescent="0.3">
      <c r="A3321">
        <v>1</v>
      </c>
      <c r="B3321">
        <v>1984</v>
      </c>
      <c r="C3321" t="s">
        <v>1575</v>
      </c>
      <c r="D3321">
        <v>1</v>
      </c>
      <c r="E3321">
        <v>84</v>
      </c>
      <c r="F3321">
        <v>0</v>
      </c>
    </row>
    <row r="3322" spans="1:6" x14ac:dyDescent="0.3">
      <c r="A3322">
        <v>1</v>
      </c>
      <c r="B3322">
        <v>1984</v>
      </c>
      <c r="C3322" t="s">
        <v>1575</v>
      </c>
      <c r="D3322">
        <v>1</v>
      </c>
      <c r="E3322">
        <v>86</v>
      </c>
      <c r="F3322">
        <v>0</v>
      </c>
    </row>
    <row r="3323" spans="1:6" x14ac:dyDescent="0.3">
      <c r="A3323">
        <v>1</v>
      </c>
      <c r="B3323">
        <v>1984</v>
      </c>
      <c r="C3323" t="s">
        <v>1575</v>
      </c>
      <c r="D3323">
        <v>1</v>
      </c>
      <c r="E3323">
        <v>88</v>
      </c>
      <c r="F3323">
        <v>0</v>
      </c>
    </row>
    <row r="3324" spans="1:6" x14ac:dyDescent="0.3">
      <c r="A3324">
        <v>1</v>
      </c>
      <c r="B3324">
        <v>1984</v>
      </c>
      <c r="C3324" t="s">
        <v>1575</v>
      </c>
      <c r="D3324">
        <v>1</v>
      </c>
      <c r="E3324">
        <v>90</v>
      </c>
      <c r="F3324">
        <v>0</v>
      </c>
    </row>
    <row r="3325" spans="1:6" x14ac:dyDescent="0.3">
      <c r="A3325">
        <v>1</v>
      </c>
      <c r="B3325">
        <v>1984</v>
      </c>
      <c r="C3325" t="s">
        <v>1575</v>
      </c>
      <c r="D3325">
        <v>1</v>
      </c>
      <c r="E3325">
        <v>92</v>
      </c>
      <c r="F3325">
        <v>0</v>
      </c>
    </row>
    <row r="3326" spans="1:6" x14ac:dyDescent="0.3">
      <c r="A3326">
        <v>1</v>
      </c>
      <c r="B3326">
        <v>1984</v>
      </c>
      <c r="C3326" t="s">
        <v>1575</v>
      </c>
      <c r="D3326">
        <v>1</v>
      </c>
      <c r="E3326">
        <v>94</v>
      </c>
      <c r="F3326">
        <v>0</v>
      </c>
    </row>
    <row r="3327" spans="1:6" x14ac:dyDescent="0.3">
      <c r="A3327">
        <v>1</v>
      </c>
      <c r="B3327">
        <v>1985</v>
      </c>
      <c r="C3327" t="s">
        <v>1350</v>
      </c>
      <c r="D3327">
        <v>1</v>
      </c>
      <c r="E3327">
        <v>4</v>
      </c>
      <c r="F3327" s="2">
        <v>3.2235799999999998E-6</v>
      </c>
    </row>
    <row r="3328" spans="1:6" x14ac:dyDescent="0.3">
      <c r="A3328">
        <v>1</v>
      </c>
      <c r="B3328">
        <v>1985</v>
      </c>
      <c r="C3328" t="s">
        <v>1350</v>
      </c>
      <c r="D3328">
        <v>1</v>
      </c>
      <c r="E3328">
        <v>6</v>
      </c>
      <c r="F3328" s="2">
        <v>6.3182199999999996E-6</v>
      </c>
    </row>
    <row r="3329" spans="1:6" x14ac:dyDescent="0.3">
      <c r="A3329">
        <v>1</v>
      </c>
      <c r="B3329">
        <v>1985</v>
      </c>
      <c r="C3329" t="s">
        <v>1350</v>
      </c>
      <c r="D3329">
        <v>1</v>
      </c>
      <c r="E3329">
        <v>8</v>
      </c>
      <c r="F3329" s="2">
        <v>2.4311000000000002E-5</v>
      </c>
    </row>
    <row r="3330" spans="1:6" x14ac:dyDescent="0.3">
      <c r="A3330">
        <v>1</v>
      </c>
      <c r="B3330">
        <v>1985</v>
      </c>
      <c r="C3330" t="s">
        <v>1350</v>
      </c>
      <c r="D3330">
        <v>1</v>
      </c>
      <c r="E3330">
        <v>10</v>
      </c>
      <c r="F3330" s="2">
        <v>8.6336599999999996E-5</v>
      </c>
    </row>
    <row r="3331" spans="1:6" x14ac:dyDescent="0.3">
      <c r="A3331">
        <v>1</v>
      </c>
      <c r="B3331">
        <v>1985</v>
      </c>
      <c r="C3331" t="s">
        <v>1350</v>
      </c>
      <c r="D3331">
        <v>1</v>
      </c>
      <c r="E3331">
        <v>12</v>
      </c>
      <c r="F3331">
        <v>2.8292600000000002E-4</v>
      </c>
    </row>
    <row r="3332" spans="1:6" x14ac:dyDescent="0.3">
      <c r="A3332">
        <v>1</v>
      </c>
      <c r="B3332">
        <v>1985</v>
      </c>
      <c r="C3332" t="s">
        <v>1350</v>
      </c>
      <c r="D3332">
        <v>1</v>
      </c>
      <c r="E3332">
        <v>14</v>
      </c>
      <c r="F3332">
        <v>8.5548299999999998E-4</v>
      </c>
    </row>
    <row r="3333" spans="1:6" x14ac:dyDescent="0.3">
      <c r="A3333">
        <v>1</v>
      </c>
      <c r="B3333">
        <v>1985</v>
      </c>
      <c r="C3333" t="s">
        <v>1350</v>
      </c>
      <c r="D3333">
        <v>1</v>
      </c>
      <c r="E3333">
        <v>16</v>
      </c>
      <c r="F3333">
        <v>2.3867300000000001E-3</v>
      </c>
    </row>
    <row r="3334" spans="1:6" x14ac:dyDescent="0.3">
      <c r="A3334">
        <v>1</v>
      </c>
      <c r="B3334">
        <v>1985</v>
      </c>
      <c r="C3334" t="s">
        <v>1350</v>
      </c>
      <c r="D3334">
        <v>1</v>
      </c>
      <c r="E3334">
        <v>18</v>
      </c>
      <c r="F3334">
        <v>6.1439499999999996E-3</v>
      </c>
    </row>
    <row r="3335" spans="1:6" x14ac:dyDescent="0.3">
      <c r="A3335">
        <v>1</v>
      </c>
      <c r="B3335">
        <v>1985</v>
      </c>
      <c r="C3335" t="s">
        <v>1350</v>
      </c>
      <c r="D3335">
        <v>1</v>
      </c>
      <c r="E3335">
        <v>20</v>
      </c>
      <c r="F3335">
        <v>1.4592900000000001E-2</v>
      </c>
    </row>
    <row r="3336" spans="1:6" x14ac:dyDescent="0.3">
      <c r="A3336">
        <v>1</v>
      </c>
      <c r="B3336">
        <v>1985</v>
      </c>
      <c r="C3336" t="s">
        <v>1350</v>
      </c>
      <c r="D3336">
        <v>1</v>
      </c>
      <c r="E3336">
        <v>22</v>
      </c>
      <c r="F3336">
        <v>3.1980799999999997E-2</v>
      </c>
    </row>
    <row r="3337" spans="1:6" x14ac:dyDescent="0.3">
      <c r="A3337">
        <v>1</v>
      </c>
      <c r="B3337">
        <v>1985</v>
      </c>
      <c r="C3337" t="s">
        <v>1350</v>
      </c>
      <c r="D3337">
        <v>1</v>
      </c>
      <c r="E3337">
        <v>24</v>
      </c>
      <c r="F3337">
        <v>6.4667699999999995E-2</v>
      </c>
    </row>
    <row r="3338" spans="1:6" x14ac:dyDescent="0.3">
      <c r="A3338">
        <v>1</v>
      </c>
      <c r="B3338">
        <v>1985</v>
      </c>
      <c r="C3338" t="s">
        <v>1350</v>
      </c>
      <c r="D3338">
        <v>1</v>
      </c>
      <c r="E3338">
        <v>26</v>
      </c>
      <c r="F3338">
        <v>0.120652</v>
      </c>
    </row>
    <row r="3339" spans="1:6" x14ac:dyDescent="0.3">
      <c r="A3339">
        <v>1</v>
      </c>
      <c r="B3339">
        <v>1985</v>
      </c>
      <c r="C3339" t="s">
        <v>1350</v>
      </c>
      <c r="D3339">
        <v>1</v>
      </c>
      <c r="E3339">
        <v>28</v>
      </c>
      <c r="F3339">
        <v>0.2077</v>
      </c>
    </row>
    <row r="3340" spans="1:6" x14ac:dyDescent="0.3">
      <c r="A3340">
        <v>1</v>
      </c>
      <c r="B3340">
        <v>1985</v>
      </c>
      <c r="C3340" t="s">
        <v>1350</v>
      </c>
      <c r="D3340">
        <v>1</v>
      </c>
      <c r="E3340">
        <v>30</v>
      </c>
      <c r="F3340">
        <v>0.32990399999999998</v>
      </c>
    </row>
    <row r="3341" spans="1:6" x14ac:dyDescent="0.3">
      <c r="A3341">
        <v>1</v>
      </c>
      <c r="B3341">
        <v>1985</v>
      </c>
      <c r="C3341" t="s">
        <v>1350</v>
      </c>
      <c r="D3341">
        <v>1</v>
      </c>
      <c r="E3341">
        <v>32</v>
      </c>
      <c r="F3341">
        <v>0.48349199999999998</v>
      </c>
    </row>
    <row r="3342" spans="1:6" x14ac:dyDescent="0.3">
      <c r="A3342">
        <v>1</v>
      </c>
      <c r="B3342">
        <v>1985</v>
      </c>
      <c r="C3342" t="s">
        <v>1350</v>
      </c>
      <c r="D3342">
        <v>1</v>
      </c>
      <c r="E3342">
        <v>34</v>
      </c>
      <c r="F3342">
        <v>0.65379699999999996</v>
      </c>
    </row>
    <row r="3343" spans="1:6" x14ac:dyDescent="0.3">
      <c r="A3343">
        <v>1</v>
      </c>
      <c r="B3343">
        <v>1985</v>
      </c>
      <c r="C3343" t="s">
        <v>1350</v>
      </c>
      <c r="D3343">
        <v>1</v>
      </c>
      <c r="E3343">
        <v>36</v>
      </c>
      <c r="F3343">
        <v>0.81573099999999998</v>
      </c>
    </row>
    <row r="3344" spans="1:6" x14ac:dyDescent="0.3">
      <c r="A3344">
        <v>1</v>
      </c>
      <c r="B3344">
        <v>1985</v>
      </c>
      <c r="C3344" t="s">
        <v>1350</v>
      </c>
      <c r="D3344">
        <v>1</v>
      </c>
      <c r="E3344">
        <v>38</v>
      </c>
      <c r="F3344">
        <v>0.93908000000000003</v>
      </c>
    </row>
    <row r="3345" spans="1:6" x14ac:dyDescent="0.3">
      <c r="A3345">
        <v>1</v>
      </c>
      <c r="B3345">
        <v>1985</v>
      </c>
      <c r="C3345" t="s">
        <v>1350</v>
      </c>
      <c r="D3345">
        <v>1</v>
      </c>
      <c r="E3345">
        <v>40</v>
      </c>
      <c r="F3345">
        <v>0.99749500000000002</v>
      </c>
    </row>
    <row r="3346" spans="1:6" x14ac:dyDescent="0.3">
      <c r="A3346">
        <v>1</v>
      </c>
      <c r="B3346">
        <v>1985</v>
      </c>
      <c r="C3346" t="s">
        <v>1350</v>
      </c>
      <c r="D3346">
        <v>1</v>
      </c>
      <c r="E3346">
        <v>42</v>
      </c>
      <c r="F3346">
        <v>0.99999899999999997</v>
      </c>
    </row>
    <row r="3347" spans="1:6" x14ac:dyDescent="0.3">
      <c r="A3347">
        <v>1</v>
      </c>
      <c r="B3347">
        <v>1985</v>
      </c>
      <c r="C3347" t="s">
        <v>1350</v>
      </c>
      <c r="D3347">
        <v>1</v>
      </c>
      <c r="E3347">
        <v>44</v>
      </c>
      <c r="F3347">
        <v>0.99667700000000004</v>
      </c>
    </row>
    <row r="3348" spans="1:6" x14ac:dyDescent="0.3">
      <c r="A3348">
        <v>1</v>
      </c>
      <c r="B3348">
        <v>1985</v>
      </c>
      <c r="C3348" t="s">
        <v>1350</v>
      </c>
      <c r="D3348">
        <v>1</v>
      </c>
      <c r="E3348">
        <v>46</v>
      </c>
      <c r="F3348">
        <v>0.98204499999999995</v>
      </c>
    </row>
    <row r="3349" spans="1:6" x14ac:dyDescent="0.3">
      <c r="A3349">
        <v>1</v>
      </c>
      <c r="B3349">
        <v>1985</v>
      </c>
      <c r="C3349" t="s">
        <v>1350</v>
      </c>
      <c r="D3349">
        <v>1</v>
      </c>
      <c r="E3349">
        <v>48</v>
      </c>
      <c r="F3349">
        <v>0.95624799999999999</v>
      </c>
    </row>
    <row r="3350" spans="1:6" x14ac:dyDescent="0.3">
      <c r="A3350">
        <v>1</v>
      </c>
      <c r="B3350">
        <v>1985</v>
      </c>
      <c r="C3350" t="s">
        <v>1350</v>
      </c>
      <c r="D3350">
        <v>1</v>
      </c>
      <c r="E3350">
        <v>50</v>
      </c>
      <c r="F3350">
        <v>0.92017800000000005</v>
      </c>
    </row>
    <row r="3351" spans="1:6" x14ac:dyDescent="0.3">
      <c r="A3351">
        <v>1</v>
      </c>
      <c r="B3351">
        <v>1985</v>
      </c>
      <c r="C3351" t="s">
        <v>1350</v>
      </c>
      <c r="D3351">
        <v>1</v>
      </c>
      <c r="E3351">
        <v>52</v>
      </c>
      <c r="F3351">
        <v>0.87505500000000003</v>
      </c>
    </row>
    <row r="3352" spans="1:6" x14ac:dyDescent="0.3">
      <c r="A3352">
        <v>1</v>
      </c>
      <c r="B3352">
        <v>1985</v>
      </c>
      <c r="C3352" t="s">
        <v>1350</v>
      </c>
      <c r="D3352">
        <v>1</v>
      </c>
      <c r="E3352">
        <v>54</v>
      </c>
      <c r="F3352">
        <v>0.82235800000000003</v>
      </c>
    </row>
    <row r="3353" spans="1:6" x14ac:dyDescent="0.3">
      <c r="A3353">
        <v>1</v>
      </c>
      <c r="B3353">
        <v>1985</v>
      </c>
      <c r="C3353" t="s">
        <v>1350</v>
      </c>
      <c r="D3353">
        <v>1</v>
      </c>
      <c r="E3353">
        <v>56</v>
      </c>
      <c r="F3353">
        <v>0.76374500000000001</v>
      </c>
    </row>
    <row r="3354" spans="1:6" x14ac:dyDescent="0.3">
      <c r="A3354">
        <v>1</v>
      </c>
      <c r="B3354">
        <v>1985</v>
      </c>
      <c r="C3354" t="s">
        <v>1350</v>
      </c>
      <c r="D3354">
        <v>1</v>
      </c>
      <c r="E3354">
        <v>58</v>
      </c>
      <c r="F3354">
        <v>0.70096899999999995</v>
      </c>
    </row>
    <row r="3355" spans="1:6" x14ac:dyDescent="0.3">
      <c r="A3355">
        <v>1</v>
      </c>
      <c r="B3355">
        <v>1985</v>
      </c>
      <c r="C3355" t="s">
        <v>1350</v>
      </c>
      <c r="D3355">
        <v>1</v>
      </c>
      <c r="E3355">
        <v>60</v>
      </c>
      <c r="F3355">
        <v>0.63578500000000004</v>
      </c>
    </row>
    <row r="3356" spans="1:6" x14ac:dyDescent="0.3">
      <c r="A3356">
        <v>1</v>
      </c>
      <c r="B3356">
        <v>1985</v>
      </c>
      <c r="C3356" t="s">
        <v>1350</v>
      </c>
      <c r="D3356">
        <v>1</v>
      </c>
      <c r="E3356">
        <v>62</v>
      </c>
      <c r="F3356">
        <v>0.569882</v>
      </c>
    </row>
    <row r="3357" spans="1:6" x14ac:dyDescent="0.3">
      <c r="A3357">
        <v>1</v>
      </c>
      <c r="B3357">
        <v>1985</v>
      </c>
      <c r="C3357" t="s">
        <v>1350</v>
      </c>
      <c r="D3357">
        <v>1</v>
      </c>
      <c r="E3357">
        <v>64</v>
      </c>
      <c r="F3357">
        <v>0.50480199999999997</v>
      </c>
    </row>
    <row r="3358" spans="1:6" x14ac:dyDescent="0.3">
      <c r="A3358">
        <v>1</v>
      </c>
      <c r="B3358">
        <v>1985</v>
      </c>
      <c r="C3358" t="s">
        <v>1350</v>
      </c>
      <c r="D3358">
        <v>1</v>
      </c>
      <c r="E3358">
        <v>66</v>
      </c>
      <c r="F3358">
        <v>0.44189600000000001</v>
      </c>
    </row>
    <row r="3359" spans="1:6" x14ac:dyDescent="0.3">
      <c r="A3359">
        <v>1</v>
      </c>
      <c r="B3359">
        <v>1985</v>
      </c>
      <c r="C3359" t="s">
        <v>1350</v>
      </c>
      <c r="D3359">
        <v>1</v>
      </c>
      <c r="E3359">
        <v>68</v>
      </c>
      <c r="F3359">
        <v>0.38227899999999998</v>
      </c>
    </row>
    <row r="3360" spans="1:6" x14ac:dyDescent="0.3">
      <c r="A3360">
        <v>1</v>
      </c>
      <c r="B3360">
        <v>1985</v>
      </c>
      <c r="C3360" t="s">
        <v>1350</v>
      </c>
      <c r="D3360">
        <v>1</v>
      </c>
      <c r="E3360">
        <v>70</v>
      </c>
      <c r="F3360">
        <v>0.326816</v>
      </c>
    </row>
    <row r="3361" spans="1:6" x14ac:dyDescent="0.3">
      <c r="A3361">
        <v>1</v>
      </c>
      <c r="B3361">
        <v>1985</v>
      </c>
      <c r="C3361" t="s">
        <v>1350</v>
      </c>
      <c r="D3361">
        <v>1</v>
      </c>
      <c r="E3361">
        <v>72</v>
      </c>
      <c r="F3361">
        <v>0.27611400000000003</v>
      </c>
    </row>
    <row r="3362" spans="1:6" x14ac:dyDescent="0.3">
      <c r="A3362">
        <v>1</v>
      </c>
      <c r="B3362">
        <v>1985</v>
      </c>
      <c r="C3362" t="s">
        <v>1350</v>
      </c>
      <c r="D3362">
        <v>1</v>
      </c>
      <c r="E3362">
        <v>74</v>
      </c>
      <c r="F3362">
        <v>0.23053399999999999</v>
      </c>
    </row>
    <row r="3363" spans="1:6" x14ac:dyDescent="0.3">
      <c r="A3363">
        <v>1</v>
      </c>
      <c r="B3363">
        <v>1985</v>
      </c>
      <c r="C3363" t="s">
        <v>1350</v>
      </c>
      <c r="D3363">
        <v>1</v>
      </c>
      <c r="E3363">
        <v>76</v>
      </c>
      <c r="F3363">
        <v>0.190215</v>
      </c>
    </row>
    <row r="3364" spans="1:6" x14ac:dyDescent="0.3">
      <c r="A3364">
        <v>1</v>
      </c>
      <c r="B3364">
        <v>1985</v>
      </c>
      <c r="C3364" t="s">
        <v>1350</v>
      </c>
      <c r="D3364">
        <v>1</v>
      </c>
      <c r="E3364">
        <v>78</v>
      </c>
      <c r="F3364">
        <v>0.15510099999999999</v>
      </c>
    </row>
    <row r="3365" spans="1:6" x14ac:dyDescent="0.3">
      <c r="A3365">
        <v>1</v>
      </c>
      <c r="B3365">
        <v>1985</v>
      </c>
      <c r="C3365" t="s">
        <v>1350</v>
      </c>
      <c r="D3365">
        <v>1</v>
      </c>
      <c r="E3365">
        <v>80</v>
      </c>
      <c r="F3365">
        <v>0.124983</v>
      </c>
    </row>
    <row r="3366" spans="1:6" x14ac:dyDescent="0.3">
      <c r="A3366">
        <v>1</v>
      </c>
      <c r="B3366">
        <v>1985</v>
      </c>
      <c r="C3366" t="s">
        <v>1350</v>
      </c>
      <c r="D3366">
        <v>1</v>
      </c>
      <c r="E3366">
        <v>82</v>
      </c>
      <c r="F3366">
        <v>9.9528000000000005E-2</v>
      </c>
    </row>
    <row r="3367" spans="1:6" x14ac:dyDescent="0.3">
      <c r="A3367">
        <v>1</v>
      </c>
      <c r="B3367">
        <v>1985</v>
      </c>
      <c r="C3367" t="s">
        <v>1350</v>
      </c>
      <c r="D3367">
        <v>1</v>
      </c>
      <c r="E3367">
        <v>84</v>
      </c>
      <c r="F3367">
        <v>7.8325500000000006E-2</v>
      </c>
    </row>
    <row r="3368" spans="1:6" x14ac:dyDescent="0.3">
      <c r="A3368">
        <v>1</v>
      </c>
      <c r="B3368">
        <v>1985</v>
      </c>
      <c r="C3368" t="s">
        <v>1350</v>
      </c>
      <c r="D3368">
        <v>1</v>
      </c>
      <c r="E3368">
        <v>86</v>
      </c>
      <c r="F3368">
        <v>6.0914900000000001E-2</v>
      </c>
    </row>
    <row r="3369" spans="1:6" x14ac:dyDescent="0.3">
      <c r="A3369">
        <v>1</v>
      </c>
      <c r="B3369">
        <v>1985</v>
      </c>
      <c r="C3369" t="s">
        <v>1350</v>
      </c>
      <c r="D3369">
        <v>1</v>
      </c>
      <c r="E3369">
        <v>88</v>
      </c>
      <c r="F3369">
        <v>4.6817200000000003E-2</v>
      </c>
    </row>
    <row r="3370" spans="1:6" x14ac:dyDescent="0.3">
      <c r="A3370">
        <v>1</v>
      </c>
      <c r="B3370">
        <v>1985</v>
      </c>
      <c r="C3370" t="s">
        <v>1350</v>
      </c>
      <c r="D3370">
        <v>1</v>
      </c>
      <c r="E3370">
        <v>90</v>
      </c>
      <c r="F3370">
        <v>3.5559E-2</v>
      </c>
    </row>
    <row r="3371" spans="1:6" x14ac:dyDescent="0.3">
      <c r="A3371">
        <v>1</v>
      </c>
      <c r="B3371">
        <v>1985</v>
      </c>
      <c r="C3371" t="s">
        <v>1350</v>
      </c>
      <c r="D3371">
        <v>1</v>
      </c>
      <c r="E3371">
        <v>92</v>
      </c>
      <c r="F3371">
        <v>2.6690499999999999E-2</v>
      </c>
    </row>
    <row r="3372" spans="1:6" x14ac:dyDescent="0.3">
      <c r="A3372">
        <v>1</v>
      </c>
      <c r="B3372">
        <v>1985</v>
      </c>
      <c r="C3372" t="s">
        <v>1350</v>
      </c>
      <c r="D3372">
        <v>1</v>
      </c>
      <c r="E3372">
        <v>94</v>
      </c>
      <c r="F3372">
        <v>1.9798199999999998E-2</v>
      </c>
    </row>
    <row r="3373" spans="1:6" x14ac:dyDescent="0.3">
      <c r="A3373">
        <v>1</v>
      </c>
      <c r="B3373">
        <v>1985</v>
      </c>
      <c r="C3373" t="s">
        <v>1575</v>
      </c>
      <c r="D3373">
        <v>1</v>
      </c>
      <c r="E3373">
        <v>4</v>
      </c>
      <c r="F3373" s="2">
        <v>3.0412900000000001E-5</v>
      </c>
    </row>
    <row r="3374" spans="1:6" x14ac:dyDescent="0.3">
      <c r="A3374">
        <v>1</v>
      </c>
      <c r="B3374">
        <v>1985</v>
      </c>
      <c r="C3374" t="s">
        <v>1575</v>
      </c>
      <c r="D3374">
        <v>1</v>
      </c>
      <c r="E3374">
        <v>6</v>
      </c>
      <c r="F3374" s="2">
        <v>6.4836800000000002E-5</v>
      </c>
    </row>
    <row r="3375" spans="1:6" x14ac:dyDescent="0.3">
      <c r="A3375">
        <v>1</v>
      </c>
      <c r="B3375">
        <v>1985</v>
      </c>
      <c r="C3375" t="s">
        <v>1575</v>
      </c>
      <c r="D3375">
        <v>1</v>
      </c>
      <c r="E3375">
        <v>8</v>
      </c>
      <c r="F3375">
        <v>1.38219E-4</v>
      </c>
    </row>
    <row r="3376" spans="1:6" x14ac:dyDescent="0.3">
      <c r="A3376">
        <v>1</v>
      </c>
      <c r="B3376">
        <v>1985</v>
      </c>
      <c r="C3376" t="s">
        <v>1575</v>
      </c>
      <c r="D3376">
        <v>1</v>
      </c>
      <c r="E3376">
        <v>10</v>
      </c>
      <c r="F3376">
        <v>2.9463200000000002E-4</v>
      </c>
    </row>
    <row r="3377" spans="1:6" x14ac:dyDescent="0.3">
      <c r="A3377">
        <v>1</v>
      </c>
      <c r="B3377">
        <v>1985</v>
      </c>
      <c r="C3377" t="s">
        <v>1575</v>
      </c>
      <c r="D3377">
        <v>1</v>
      </c>
      <c r="E3377">
        <v>12</v>
      </c>
      <c r="F3377">
        <v>6.2793600000000005E-4</v>
      </c>
    </row>
    <row r="3378" spans="1:6" x14ac:dyDescent="0.3">
      <c r="A3378">
        <v>1</v>
      </c>
      <c r="B3378">
        <v>1985</v>
      </c>
      <c r="C3378" t="s">
        <v>1575</v>
      </c>
      <c r="D3378">
        <v>1</v>
      </c>
      <c r="E3378">
        <v>14</v>
      </c>
      <c r="F3378">
        <v>1.33778E-3</v>
      </c>
    </row>
    <row r="3379" spans="1:6" x14ac:dyDescent="0.3">
      <c r="A3379">
        <v>1</v>
      </c>
      <c r="B3379">
        <v>1985</v>
      </c>
      <c r="C3379" t="s">
        <v>1575</v>
      </c>
      <c r="D3379">
        <v>1</v>
      </c>
      <c r="E3379">
        <v>16</v>
      </c>
      <c r="F3379">
        <v>2.8477899999999998E-3</v>
      </c>
    </row>
    <row r="3380" spans="1:6" x14ac:dyDescent="0.3">
      <c r="A3380">
        <v>1</v>
      </c>
      <c r="B3380">
        <v>1985</v>
      </c>
      <c r="C3380" t="s">
        <v>1575</v>
      </c>
      <c r="D3380">
        <v>1</v>
      </c>
      <c r="E3380">
        <v>18</v>
      </c>
      <c r="F3380">
        <v>6.05187E-3</v>
      </c>
    </row>
    <row r="3381" spans="1:6" x14ac:dyDescent="0.3">
      <c r="A3381">
        <v>1</v>
      </c>
      <c r="B3381">
        <v>1985</v>
      </c>
      <c r="C3381" t="s">
        <v>1575</v>
      </c>
      <c r="D3381">
        <v>1</v>
      </c>
      <c r="E3381">
        <v>20</v>
      </c>
      <c r="F3381">
        <v>1.2814600000000001E-2</v>
      </c>
    </row>
    <row r="3382" spans="1:6" x14ac:dyDescent="0.3">
      <c r="A3382">
        <v>1</v>
      </c>
      <c r="B3382">
        <v>1985</v>
      </c>
      <c r="C3382" t="s">
        <v>1575</v>
      </c>
      <c r="D3382">
        <v>1</v>
      </c>
      <c r="E3382">
        <v>22</v>
      </c>
      <c r="F3382">
        <v>2.6929499999999999E-2</v>
      </c>
    </row>
    <row r="3383" spans="1:6" x14ac:dyDescent="0.3">
      <c r="A3383">
        <v>1</v>
      </c>
      <c r="B3383">
        <v>1985</v>
      </c>
      <c r="C3383" t="s">
        <v>1575</v>
      </c>
      <c r="D3383">
        <v>1</v>
      </c>
      <c r="E3383">
        <v>24</v>
      </c>
      <c r="F3383">
        <v>5.5714300000000001E-2</v>
      </c>
    </row>
    <row r="3384" spans="1:6" x14ac:dyDescent="0.3">
      <c r="A3384">
        <v>1</v>
      </c>
      <c r="B3384">
        <v>1985</v>
      </c>
      <c r="C3384" t="s">
        <v>1575</v>
      </c>
      <c r="D3384">
        <v>1</v>
      </c>
      <c r="E3384">
        <v>26</v>
      </c>
      <c r="F3384">
        <v>0.111734</v>
      </c>
    </row>
    <row r="3385" spans="1:6" x14ac:dyDescent="0.3">
      <c r="A3385">
        <v>1</v>
      </c>
      <c r="B3385">
        <v>1985</v>
      </c>
      <c r="C3385" t="s">
        <v>1575</v>
      </c>
      <c r="D3385">
        <v>1</v>
      </c>
      <c r="E3385">
        <v>28</v>
      </c>
      <c r="F3385">
        <v>0.21146699999999999</v>
      </c>
    </row>
    <row r="3386" spans="1:6" x14ac:dyDescent="0.3">
      <c r="A3386">
        <v>1</v>
      </c>
      <c r="B3386">
        <v>1985</v>
      </c>
      <c r="C3386" t="s">
        <v>1575</v>
      </c>
      <c r="D3386">
        <v>1</v>
      </c>
      <c r="E3386">
        <v>30</v>
      </c>
      <c r="F3386">
        <v>0.36376399999999998</v>
      </c>
    </row>
    <row r="3387" spans="1:6" x14ac:dyDescent="0.3">
      <c r="A3387">
        <v>1</v>
      </c>
      <c r="B3387">
        <v>1985</v>
      </c>
      <c r="C3387" t="s">
        <v>1575</v>
      </c>
      <c r="D3387">
        <v>1</v>
      </c>
      <c r="E3387">
        <v>32</v>
      </c>
      <c r="F3387">
        <v>0.54933299999999996</v>
      </c>
    </row>
    <row r="3388" spans="1:6" x14ac:dyDescent="0.3">
      <c r="A3388">
        <v>1</v>
      </c>
      <c r="B3388">
        <v>1985</v>
      </c>
      <c r="C3388" t="s">
        <v>1575</v>
      </c>
      <c r="D3388">
        <v>1</v>
      </c>
      <c r="E3388">
        <v>34</v>
      </c>
      <c r="F3388">
        <v>0.72212399999999999</v>
      </c>
    </row>
    <row r="3389" spans="1:6" x14ac:dyDescent="0.3">
      <c r="A3389">
        <v>1</v>
      </c>
      <c r="B3389">
        <v>1985</v>
      </c>
      <c r="C3389" t="s">
        <v>1575</v>
      </c>
      <c r="D3389">
        <v>1</v>
      </c>
      <c r="E3389">
        <v>36</v>
      </c>
      <c r="F3389">
        <v>0.84710399999999997</v>
      </c>
    </row>
    <row r="3390" spans="1:6" x14ac:dyDescent="0.3">
      <c r="A3390">
        <v>1</v>
      </c>
      <c r="B3390">
        <v>1985</v>
      </c>
      <c r="C3390" t="s">
        <v>1575</v>
      </c>
      <c r="D3390">
        <v>1</v>
      </c>
      <c r="E3390">
        <v>38</v>
      </c>
      <c r="F3390">
        <v>0.92194699999999996</v>
      </c>
    </row>
    <row r="3391" spans="1:6" x14ac:dyDescent="0.3">
      <c r="A3391">
        <v>1</v>
      </c>
      <c r="B3391">
        <v>1985</v>
      </c>
      <c r="C3391" t="s">
        <v>1575</v>
      </c>
      <c r="D3391">
        <v>1</v>
      </c>
      <c r="E3391">
        <v>40</v>
      </c>
      <c r="F3391">
        <v>0.96180600000000005</v>
      </c>
    </row>
    <row r="3392" spans="1:6" x14ac:dyDescent="0.3">
      <c r="A3392">
        <v>1</v>
      </c>
      <c r="B3392">
        <v>1985</v>
      </c>
      <c r="C3392" t="s">
        <v>1575</v>
      </c>
      <c r="D3392">
        <v>1</v>
      </c>
      <c r="E3392">
        <v>42</v>
      </c>
      <c r="F3392">
        <v>0.98171399999999998</v>
      </c>
    </row>
    <row r="3393" spans="1:6" x14ac:dyDescent="0.3">
      <c r="A3393">
        <v>1</v>
      </c>
      <c r="B3393">
        <v>1985</v>
      </c>
      <c r="C3393" t="s">
        <v>1575</v>
      </c>
      <c r="D3393">
        <v>1</v>
      </c>
      <c r="E3393">
        <v>44</v>
      </c>
      <c r="F3393">
        <v>0.99133899999999997</v>
      </c>
    </row>
    <row r="3394" spans="1:6" x14ac:dyDescent="0.3">
      <c r="A3394">
        <v>1</v>
      </c>
      <c r="B3394">
        <v>1985</v>
      </c>
      <c r="C3394" t="s">
        <v>1575</v>
      </c>
      <c r="D3394">
        <v>1</v>
      </c>
      <c r="E3394">
        <v>46</v>
      </c>
      <c r="F3394">
        <v>0.995919</v>
      </c>
    </row>
    <row r="3395" spans="1:6" x14ac:dyDescent="0.3">
      <c r="A3395">
        <v>1</v>
      </c>
      <c r="B3395">
        <v>1985</v>
      </c>
      <c r="C3395" t="s">
        <v>1575</v>
      </c>
      <c r="D3395">
        <v>1</v>
      </c>
      <c r="E3395">
        <v>48</v>
      </c>
      <c r="F3395">
        <v>0.99808200000000002</v>
      </c>
    </row>
    <row r="3396" spans="1:6" x14ac:dyDescent="0.3">
      <c r="A3396">
        <v>1</v>
      </c>
      <c r="B3396">
        <v>1985</v>
      </c>
      <c r="C3396" t="s">
        <v>1575</v>
      </c>
      <c r="D3396">
        <v>1</v>
      </c>
      <c r="E3396">
        <v>50</v>
      </c>
      <c r="F3396">
        <v>0.99909899999999996</v>
      </c>
    </row>
    <row r="3397" spans="1:6" x14ac:dyDescent="0.3">
      <c r="A3397">
        <v>1</v>
      </c>
      <c r="B3397">
        <v>1985</v>
      </c>
      <c r="C3397" t="s">
        <v>1575</v>
      </c>
      <c r="D3397">
        <v>1</v>
      </c>
      <c r="E3397">
        <v>52</v>
      </c>
      <c r="F3397">
        <v>0.99957700000000005</v>
      </c>
    </row>
    <row r="3398" spans="1:6" x14ac:dyDescent="0.3">
      <c r="A3398">
        <v>1</v>
      </c>
      <c r="B3398">
        <v>1985</v>
      </c>
      <c r="C3398" t="s">
        <v>1575</v>
      </c>
      <c r="D3398">
        <v>1</v>
      </c>
      <c r="E3398">
        <v>54</v>
      </c>
      <c r="F3398">
        <v>0.99980199999999997</v>
      </c>
    </row>
    <row r="3399" spans="1:6" x14ac:dyDescent="0.3">
      <c r="A3399">
        <v>1</v>
      </c>
      <c r="B3399">
        <v>1985</v>
      </c>
      <c r="C3399" t="s">
        <v>1575</v>
      </c>
      <c r="D3399">
        <v>1</v>
      </c>
      <c r="E3399">
        <v>56</v>
      </c>
      <c r="F3399">
        <v>0.99990699999999999</v>
      </c>
    </row>
    <row r="3400" spans="1:6" x14ac:dyDescent="0.3">
      <c r="A3400">
        <v>1</v>
      </c>
      <c r="B3400">
        <v>1985</v>
      </c>
      <c r="C3400" t="s">
        <v>1575</v>
      </c>
      <c r="D3400">
        <v>1</v>
      </c>
      <c r="E3400">
        <v>58</v>
      </c>
      <c r="F3400">
        <v>0.99995599999999996</v>
      </c>
    </row>
    <row r="3401" spans="1:6" x14ac:dyDescent="0.3">
      <c r="A3401">
        <v>1</v>
      </c>
      <c r="B3401">
        <v>1985</v>
      </c>
      <c r="C3401" t="s">
        <v>1575</v>
      </c>
      <c r="D3401">
        <v>1</v>
      </c>
      <c r="E3401">
        <v>60</v>
      </c>
      <c r="F3401">
        <v>0.99997999999999998</v>
      </c>
    </row>
    <row r="3402" spans="1:6" x14ac:dyDescent="0.3">
      <c r="A3402">
        <v>1</v>
      </c>
      <c r="B3402">
        <v>1985</v>
      </c>
      <c r="C3402" t="s">
        <v>1575</v>
      </c>
      <c r="D3402">
        <v>1</v>
      </c>
      <c r="E3402">
        <v>62</v>
      </c>
      <c r="F3402">
        <v>0.99999000000000005</v>
      </c>
    </row>
    <row r="3403" spans="1:6" x14ac:dyDescent="0.3">
      <c r="A3403">
        <v>1</v>
      </c>
      <c r="B3403">
        <v>1985</v>
      </c>
      <c r="C3403" t="s">
        <v>1575</v>
      </c>
      <c r="D3403">
        <v>1</v>
      </c>
      <c r="E3403">
        <v>64</v>
      </c>
      <c r="F3403">
        <v>0.99999499999999997</v>
      </c>
    </row>
    <row r="3404" spans="1:6" x14ac:dyDescent="0.3">
      <c r="A3404">
        <v>1</v>
      </c>
      <c r="B3404">
        <v>1985</v>
      </c>
      <c r="C3404" t="s">
        <v>1575</v>
      </c>
      <c r="D3404">
        <v>1</v>
      </c>
      <c r="E3404">
        <v>66</v>
      </c>
      <c r="F3404">
        <v>0.99999800000000005</v>
      </c>
    </row>
    <row r="3405" spans="1:6" x14ac:dyDescent="0.3">
      <c r="A3405">
        <v>1</v>
      </c>
      <c r="B3405">
        <v>1985</v>
      </c>
      <c r="C3405" t="s">
        <v>1575</v>
      </c>
      <c r="D3405">
        <v>1</v>
      </c>
      <c r="E3405">
        <v>68</v>
      </c>
      <c r="F3405">
        <v>0.99999899999999997</v>
      </c>
    </row>
    <row r="3406" spans="1:6" x14ac:dyDescent="0.3">
      <c r="A3406">
        <v>1</v>
      </c>
      <c r="B3406">
        <v>1985</v>
      </c>
      <c r="C3406" t="s">
        <v>1575</v>
      </c>
      <c r="D3406">
        <v>1</v>
      </c>
      <c r="E3406">
        <v>70</v>
      </c>
      <c r="F3406">
        <v>1</v>
      </c>
    </row>
    <row r="3407" spans="1:6" x14ac:dyDescent="0.3">
      <c r="A3407">
        <v>1</v>
      </c>
      <c r="B3407">
        <v>1985</v>
      </c>
      <c r="C3407" t="s">
        <v>1575</v>
      </c>
      <c r="D3407">
        <v>1</v>
      </c>
      <c r="E3407">
        <v>72</v>
      </c>
      <c r="F3407">
        <v>1</v>
      </c>
    </row>
    <row r="3408" spans="1:6" x14ac:dyDescent="0.3">
      <c r="A3408">
        <v>1</v>
      </c>
      <c r="B3408">
        <v>1985</v>
      </c>
      <c r="C3408" t="s">
        <v>1575</v>
      </c>
      <c r="D3408">
        <v>1</v>
      </c>
      <c r="E3408">
        <v>74</v>
      </c>
      <c r="F3408">
        <v>1</v>
      </c>
    </row>
    <row r="3409" spans="1:6" x14ac:dyDescent="0.3">
      <c r="A3409">
        <v>1</v>
      </c>
      <c r="B3409">
        <v>1985</v>
      </c>
      <c r="C3409" t="s">
        <v>1575</v>
      </c>
      <c r="D3409">
        <v>1</v>
      </c>
      <c r="E3409">
        <v>76</v>
      </c>
      <c r="F3409">
        <v>1</v>
      </c>
    </row>
    <row r="3410" spans="1:6" x14ac:dyDescent="0.3">
      <c r="A3410">
        <v>1</v>
      </c>
      <c r="B3410">
        <v>1985</v>
      </c>
      <c r="C3410" t="s">
        <v>1575</v>
      </c>
      <c r="D3410">
        <v>1</v>
      </c>
      <c r="E3410">
        <v>78</v>
      </c>
      <c r="F3410">
        <v>1</v>
      </c>
    </row>
    <row r="3411" spans="1:6" x14ac:dyDescent="0.3">
      <c r="A3411">
        <v>1</v>
      </c>
      <c r="B3411">
        <v>1985</v>
      </c>
      <c r="C3411" t="s">
        <v>1575</v>
      </c>
      <c r="D3411">
        <v>1</v>
      </c>
      <c r="E3411">
        <v>80</v>
      </c>
      <c r="F3411">
        <v>1</v>
      </c>
    </row>
    <row r="3412" spans="1:6" x14ac:dyDescent="0.3">
      <c r="A3412">
        <v>1</v>
      </c>
      <c r="B3412">
        <v>1985</v>
      </c>
      <c r="C3412" t="s">
        <v>1575</v>
      </c>
      <c r="D3412">
        <v>1</v>
      </c>
      <c r="E3412">
        <v>82</v>
      </c>
      <c r="F3412">
        <v>1</v>
      </c>
    </row>
    <row r="3413" spans="1:6" x14ac:dyDescent="0.3">
      <c r="A3413">
        <v>1</v>
      </c>
      <c r="B3413">
        <v>1985</v>
      </c>
      <c r="C3413" t="s">
        <v>1575</v>
      </c>
      <c r="D3413">
        <v>1</v>
      </c>
      <c r="E3413">
        <v>84</v>
      </c>
      <c r="F3413">
        <v>1</v>
      </c>
    </row>
    <row r="3414" spans="1:6" x14ac:dyDescent="0.3">
      <c r="A3414">
        <v>1</v>
      </c>
      <c r="B3414">
        <v>1985</v>
      </c>
      <c r="C3414" t="s">
        <v>1575</v>
      </c>
      <c r="D3414">
        <v>1</v>
      </c>
      <c r="E3414">
        <v>86</v>
      </c>
      <c r="F3414">
        <v>1</v>
      </c>
    </row>
    <row r="3415" spans="1:6" x14ac:dyDescent="0.3">
      <c r="A3415">
        <v>1</v>
      </c>
      <c r="B3415">
        <v>1985</v>
      </c>
      <c r="C3415" t="s">
        <v>1575</v>
      </c>
      <c r="D3415">
        <v>1</v>
      </c>
      <c r="E3415">
        <v>88</v>
      </c>
      <c r="F3415">
        <v>1</v>
      </c>
    </row>
    <row r="3416" spans="1:6" x14ac:dyDescent="0.3">
      <c r="A3416">
        <v>1</v>
      </c>
      <c r="B3416">
        <v>1985</v>
      </c>
      <c r="C3416" t="s">
        <v>1575</v>
      </c>
      <c r="D3416">
        <v>1</v>
      </c>
      <c r="E3416">
        <v>90</v>
      </c>
      <c r="F3416">
        <v>1</v>
      </c>
    </row>
    <row r="3417" spans="1:6" x14ac:dyDescent="0.3">
      <c r="A3417">
        <v>1</v>
      </c>
      <c r="B3417">
        <v>1985</v>
      </c>
      <c r="C3417" t="s">
        <v>1575</v>
      </c>
      <c r="D3417">
        <v>1</v>
      </c>
      <c r="E3417">
        <v>92</v>
      </c>
      <c r="F3417">
        <v>1</v>
      </c>
    </row>
    <row r="3418" spans="1:6" x14ac:dyDescent="0.3">
      <c r="A3418">
        <v>1</v>
      </c>
      <c r="B3418">
        <v>1985</v>
      </c>
      <c r="C3418" t="s">
        <v>1575</v>
      </c>
      <c r="D3418">
        <v>1</v>
      </c>
      <c r="E3418">
        <v>94</v>
      </c>
      <c r="F3418">
        <v>1</v>
      </c>
    </row>
    <row r="3419" spans="1:6" x14ac:dyDescent="0.3">
      <c r="A3419">
        <v>1</v>
      </c>
      <c r="B3419">
        <v>1985</v>
      </c>
      <c r="C3419" t="s">
        <v>1351</v>
      </c>
      <c r="D3419">
        <v>1</v>
      </c>
      <c r="E3419">
        <v>0</v>
      </c>
      <c r="F3419">
        <v>0</v>
      </c>
    </row>
    <row r="3420" spans="1:6" x14ac:dyDescent="0.3">
      <c r="A3420">
        <v>1</v>
      </c>
      <c r="B3420">
        <v>1985</v>
      </c>
      <c r="C3420" t="s">
        <v>1351</v>
      </c>
      <c r="D3420">
        <v>1</v>
      </c>
      <c r="E3420">
        <v>1</v>
      </c>
      <c r="F3420">
        <v>1</v>
      </c>
    </row>
    <row r="3421" spans="1:6" x14ac:dyDescent="0.3">
      <c r="A3421">
        <v>1</v>
      </c>
      <c r="B3421">
        <v>1985</v>
      </c>
      <c r="C3421" t="s">
        <v>1351</v>
      </c>
      <c r="D3421">
        <v>1</v>
      </c>
      <c r="E3421">
        <v>2</v>
      </c>
      <c r="F3421">
        <v>1</v>
      </c>
    </row>
    <row r="3422" spans="1:6" x14ac:dyDescent="0.3">
      <c r="A3422">
        <v>1</v>
      </c>
      <c r="B3422">
        <v>1985</v>
      </c>
      <c r="C3422" t="s">
        <v>1351</v>
      </c>
      <c r="D3422">
        <v>1</v>
      </c>
      <c r="E3422">
        <v>3</v>
      </c>
      <c r="F3422">
        <v>1</v>
      </c>
    </row>
    <row r="3423" spans="1:6" x14ac:dyDescent="0.3">
      <c r="A3423">
        <v>1</v>
      </c>
      <c r="B3423">
        <v>1985</v>
      </c>
      <c r="C3423" t="s">
        <v>1351</v>
      </c>
      <c r="D3423">
        <v>1</v>
      </c>
      <c r="E3423">
        <v>4</v>
      </c>
      <c r="F3423">
        <v>1</v>
      </c>
    </row>
    <row r="3424" spans="1:6" x14ac:dyDescent="0.3">
      <c r="A3424">
        <v>1</v>
      </c>
      <c r="B3424">
        <v>1985</v>
      </c>
      <c r="C3424" t="s">
        <v>1351</v>
      </c>
      <c r="D3424">
        <v>1</v>
      </c>
      <c r="E3424">
        <v>5</v>
      </c>
      <c r="F3424">
        <v>1</v>
      </c>
    </row>
    <row r="3425" spans="1:6" x14ac:dyDescent="0.3">
      <c r="A3425">
        <v>1</v>
      </c>
      <c r="B3425">
        <v>1985</v>
      </c>
      <c r="C3425" t="s">
        <v>1351</v>
      </c>
      <c r="D3425">
        <v>1</v>
      </c>
      <c r="E3425">
        <v>6</v>
      </c>
      <c r="F3425">
        <v>1</v>
      </c>
    </row>
    <row r="3426" spans="1:6" x14ac:dyDescent="0.3">
      <c r="A3426">
        <v>1</v>
      </c>
      <c r="B3426">
        <v>1985</v>
      </c>
      <c r="C3426" t="s">
        <v>1351</v>
      </c>
      <c r="D3426">
        <v>1</v>
      </c>
      <c r="E3426">
        <v>7</v>
      </c>
      <c r="F3426">
        <v>1</v>
      </c>
    </row>
    <row r="3427" spans="1:6" x14ac:dyDescent="0.3">
      <c r="A3427">
        <v>1</v>
      </c>
      <c r="B3427">
        <v>1985</v>
      </c>
      <c r="C3427" t="s">
        <v>1351</v>
      </c>
      <c r="D3427">
        <v>1</v>
      </c>
      <c r="E3427">
        <v>8</v>
      </c>
      <c r="F3427">
        <v>1</v>
      </c>
    </row>
    <row r="3428" spans="1:6" x14ac:dyDescent="0.3">
      <c r="A3428">
        <v>1</v>
      </c>
      <c r="B3428">
        <v>1985</v>
      </c>
      <c r="C3428" t="s">
        <v>1351</v>
      </c>
      <c r="D3428">
        <v>1</v>
      </c>
      <c r="E3428">
        <v>9</v>
      </c>
      <c r="F3428">
        <v>1</v>
      </c>
    </row>
    <row r="3429" spans="1:6" x14ac:dyDescent="0.3">
      <c r="A3429">
        <v>1</v>
      </c>
      <c r="B3429">
        <v>1985</v>
      </c>
      <c r="C3429" t="s">
        <v>1351</v>
      </c>
      <c r="D3429">
        <v>1</v>
      </c>
      <c r="E3429">
        <v>10</v>
      </c>
      <c r="F3429">
        <v>1</v>
      </c>
    </row>
    <row r="3430" spans="1:6" x14ac:dyDescent="0.3">
      <c r="A3430">
        <v>1</v>
      </c>
      <c r="B3430">
        <v>1985</v>
      </c>
      <c r="C3430" t="s">
        <v>1351</v>
      </c>
      <c r="D3430">
        <v>1</v>
      </c>
      <c r="E3430">
        <v>11</v>
      </c>
      <c r="F3430">
        <v>1</v>
      </c>
    </row>
    <row r="3431" spans="1:6" x14ac:dyDescent="0.3">
      <c r="A3431">
        <v>1</v>
      </c>
      <c r="B3431">
        <v>1985</v>
      </c>
      <c r="C3431" t="s">
        <v>1351</v>
      </c>
      <c r="D3431">
        <v>1</v>
      </c>
      <c r="E3431">
        <v>12</v>
      </c>
      <c r="F3431">
        <v>1</v>
      </c>
    </row>
    <row r="3432" spans="1:6" x14ac:dyDescent="0.3">
      <c r="A3432">
        <v>1</v>
      </c>
      <c r="B3432">
        <v>1985</v>
      </c>
      <c r="C3432" t="s">
        <v>1351</v>
      </c>
      <c r="D3432">
        <v>1</v>
      </c>
      <c r="E3432">
        <v>13</v>
      </c>
      <c r="F3432">
        <v>1</v>
      </c>
    </row>
    <row r="3433" spans="1:6" x14ac:dyDescent="0.3">
      <c r="A3433">
        <v>1</v>
      </c>
      <c r="B3433">
        <v>1985</v>
      </c>
      <c r="C3433" t="s">
        <v>1351</v>
      </c>
      <c r="D3433">
        <v>1</v>
      </c>
      <c r="E3433">
        <v>14</v>
      </c>
      <c r="F3433">
        <v>1</v>
      </c>
    </row>
    <row r="3434" spans="1:6" x14ac:dyDescent="0.3">
      <c r="A3434">
        <v>1</v>
      </c>
      <c r="B3434">
        <v>1985</v>
      </c>
      <c r="C3434" t="s">
        <v>1351</v>
      </c>
      <c r="D3434">
        <v>1</v>
      </c>
      <c r="E3434">
        <v>15</v>
      </c>
      <c r="F3434">
        <v>1</v>
      </c>
    </row>
    <row r="3435" spans="1:6" x14ac:dyDescent="0.3">
      <c r="A3435">
        <v>1</v>
      </c>
      <c r="B3435">
        <v>1985</v>
      </c>
      <c r="C3435" t="s">
        <v>1351</v>
      </c>
      <c r="D3435">
        <v>1</v>
      </c>
      <c r="E3435">
        <v>16</v>
      </c>
      <c r="F3435">
        <v>1</v>
      </c>
    </row>
    <row r="3436" spans="1:6" x14ac:dyDescent="0.3">
      <c r="A3436">
        <v>1</v>
      </c>
      <c r="B3436">
        <v>1985</v>
      </c>
      <c r="C3436" t="s">
        <v>1351</v>
      </c>
      <c r="D3436">
        <v>1</v>
      </c>
      <c r="E3436">
        <v>17</v>
      </c>
      <c r="F3436">
        <v>1</v>
      </c>
    </row>
    <row r="3437" spans="1:6" x14ac:dyDescent="0.3">
      <c r="A3437">
        <v>1</v>
      </c>
      <c r="B3437">
        <v>1985</v>
      </c>
      <c r="C3437" t="s">
        <v>1351</v>
      </c>
      <c r="D3437">
        <v>1</v>
      </c>
      <c r="E3437">
        <v>18</v>
      </c>
      <c r="F3437">
        <v>1</v>
      </c>
    </row>
    <row r="3438" spans="1:6" x14ac:dyDescent="0.3">
      <c r="A3438">
        <v>1</v>
      </c>
      <c r="B3438">
        <v>1985</v>
      </c>
      <c r="C3438" t="s">
        <v>1351</v>
      </c>
      <c r="D3438">
        <v>1</v>
      </c>
      <c r="E3438">
        <v>19</v>
      </c>
      <c r="F3438">
        <v>1</v>
      </c>
    </row>
    <row r="3439" spans="1:6" x14ac:dyDescent="0.3">
      <c r="A3439">
        <v>1</v>
      </c>
      <c r="B3439">
        <v>1985</v>
      </c>
      <c r="C3439" t="s">
        <v>1351</v>
      </c>
      <c r="D3439">
        <v>1</v>
      </c>
      <c r="E3439">
        <v>20</v>
      </c>
      <c r="F3439">
        <v>1</v>
      </c>
    </row>
    <row r="3440" spans="1:6" x14ac:dyDescent="0.3">
      <c r="A3440">
        <v>1</v>
      </c>
      <c r="B3440">
        <v>1985</v>
      </c>
      <c r="C3440" t="s">
        <v>1351</v>
      </c>
      <c r="D3440">
        <v>1</v>
      </c>
      <c r="E3440">
        <v>21</v>
      </c>
      <c r="F3440">
        <v>1</v>
      </c>
    </row>
    <row r="3441" spans="1:6" x14ac:dyDescent="0.3">
      <c r="A3441">
        <v>1</v>
      </c>
      <c r="B3441">
        <v>1985</v>
      </c>
      <c r="C3441" t="s">
        <v>1351</v>
      </c>
      <c r="D3441">
        <v>1</v>
      </c>
      <c r="E3441">
        <v>22</v>
      </c>
      <c r="F3441">
        <v>1</v>
      </c>
    </row>
    <row r="3442" spans="1:6" x14ac:dyDescent="0.3">
      <c r="A3442">
        <v>1</v>
      </c>
      <c r="B3442">
        <v>1985</v>
      </c>
      <c r="C3442" t="s">
        <v>1351</v>
      </c>
      <c r="D3442">
        <v>1</v>
      </c>
      <c r="E3442">
        <v>23</v>
      </c>
      <c r="F3442">
        <v>1</v>
      </c>
    </row>
    <row r="3443" spans="1:6" x14ac:dyDescent="0.3">
      <c r="A3443">
        <v>1</v>
      </c>
      <c r="B3443">
        <v>1985</v>
      </c>
      <c r="C3443" t="s">
        <v>1351</v>
      </c>
      <c r="D3443">
        <v>1</v>
      </c>
      <c r="E3443">
        <v>24</v>
      </c>
      <c r="F3443">
        <v>1</v>
      </c>
    </row>
    <row r="3444" spans="1:6" x14ac:dyDescent="0.3">
      <c r="A3444">
        <v>1</v>
      </c>
      <c r="B3444">
        <v>1985</v>
      </c>
      <c r="C3444" t="s">
        <v>1351</v>
      </c>
      <c r="D3444">
        <v>1</v>
      </c>
      <c r="E3444">
        <v>25</v>
      </c>
      <c r="F3444">
        <v>1</v>
      </c>
    </row>
    <row r="3445" spans="1:6" x14ac:dyDescent="0.3">
      <c r="A3445">
        <v>1</v>
      </c>
      <c r="B3445">
        <v>1985</v>
      </c>
      <c r="C3445" t="s">
        <v>1351</v>
      </c>
      <c r="D3445">
        <v>1</v>
      </c>
      <c r="E3445">
        <v>26</v>
      </c>
      <c r="F3445">
        <v>1</v>
      </c>
    </row>
    <row r="3446" spans="1:6" x14ac:dyDescent="0.3">
      <c r="A3446">
        <v>1</v>
      </c>
      <c r="B3446">
        <v>1985</v>
      </c>
      <c r="C3446" t="s">
        <v>1351</v>
      </c>
      <c r="D3446">
        <v>1</v>
      </c>
      <c r="E3446">
        <v>27</v>
      </c>
      <c r="F3446">
        <v>1</v>
      </c>
    </row>
    <row r="3447" spans="1:6" x14ac:dyDescent="0.3">
      <c r="A3447">
        <v>1</v>
      </c>
      <c r="B3447">
        <v>1985</v>
      </c>
      <c r="C3447" t="s">
        <v>1351</v>
      </c>
      <c r="D3447">
        <v>1</v>
      </c>
      <c r="E3447">
        <v>28</v>
      </c>
      <c r="F3447">
        <v>1</v>
      </c>
    </row>
    <row r="3448" spans="1:6" x14ac:dyDescent="0.3">
      <c r="A3448">
        <v>1</v>
      </c>
      <c r="B3448">
        <v>1985</v>
      </c>
      <c r="C3448" t="s">
        <v>1351</v>
      </c>
      <c r="D3448">
        <v>1</v>
      </c>
      <c r="E3448">
        <v>29</v>
      </c>
      <c r="F3448">
        <v>1</v>
      </c>
    </row>
    <row r="3449" spans="1:6" x14ac:dyDescent="0.3">
      <c r="A3449">
        <v>1</v>
      </c>
      <c r="B3449">
        <v>1985</v>
      </c>
      <c r="C3449" t="s">
        <v>1351</v>
      </c>
      <c r="D3449">
        <v>1</v>
      </c>
      <c r="E3449">
        <v>30</v>
      </c>
      <c r="F3449">
        <v>1</v>
      </c>
    </row>
    <row r="3450" spans="1:6" x14ac:dyDescent="0.3">
      <c r="A3450">
        <v>1</v>
      </c>
      <c r="B3450">
        <v>2014</v>
      </c>
      <c r="C3450" t="s">
        <v>1350</v>
      </c>
      <c r="D3450">
        <v>1</v>
      </c>
      <c r="E3450">
        <v>4</v>
      </c>
      <c r="F3450" s="2">
        <v>3.2235799999999998E-6</v>
      </c>
    </row>
    <row r="3451" spans="1:6" x14ac:dyDescent="0.3">
      <c r="A3451">
        <v>1</v>
      </c>
      <c r="B3451">
        <v>2014</v>
      </c>
      <c r="C3451" t="s">
        <v>1350</v>
      </c>
      <c r="D3451">
        <v>1</v>
      </c>
      <c r="E3451">
        <v>6</v>
      </c>
      <c r="F3451" s="2">
        <v>6.3182199999999996E-6</v>
      </c>
    </row>
    <row r="3452" spans="1:6" x14ac:dyDescent="0.3">
      <c r="A3452">
        <v>1</v>
      </c>
      <c r="B3452">
        <v>2014</v>
      </c>
      <c r="C3452" t="s">
        <v>1350</v>
      </c>
      <c r="D3452">
        <v>1</v>
      </c>
      <c r="E3452">
        <v>8</v>
      </c>
      <c r="F3452" s="2">
        <v>2.4311000000000002E-5</v>
      </c>
    </row>
    <row r="3453" spans="1:6" x14ac:dyDescent="0.3">
      <c r="A3453">
        <v>1</v>
      </c>
      <c r="B3453">
        <v>2014</v>
      </c>
      <c r="C3453" t="s">
        <v>1350</v>
      </c>
      <c r="D3453">
        <v>1</v>
      </c>
      <c r="E3453">
        <v>10</v>
      </c>
      <c r="F3453" s="2">
        <v>8.6336599999999996E-5</v>
      </c>
    </row>
    <row r="3454" spans="1:6" x14ac:dyDescent="0.3">
      <c r="A3454">
        <v>1</v>
      </c>
      <c r="B3454">
        <v>2014</v>
      </c>
      <c r="C3454" t="s">
        <v>1350</v>
      </c>
      <c r="D3454">
        <v>1</v>
      </c>
      <c r="E3454">
        <v>12</v>
      </c>
      <c r="F3454">
        <v>2.8292600000000002E-4</v>
      </c>
    </row>
    <row r="3455" spans="1:6" x14ac:dyDescent="0.3">
      <c r="A3455">
        <v>1</v>
      </c>
      <c r="B3455">
        <v>2014</v>
      </c>
      <c r="C3455" t="s">
        <v>1350</v>
      </c>
      <c r="D3455">
        <v>1</v>
      </c>
      <c r="E3455">
        <v>14</v>
      </c>
      <c r="F3455">
        <v>8.5548299999999998E-4</v>
      </c>
    </row>
    <row r="3456" spans="1:6" x14ac:dyDescent="0.3">
      <c r="A3456">
        <v>1</v>
      </c>
      <c r="B3456">
        <v>2014</v>
      </c>
      <c r="C3456" t="s">
        <v>1350</v>
      </c>
      <c r="D3456">
        <v>1</v>
      </c>
      <c r="E3456">
        <v>16</v>
      </c>
      <c r="F3456">
        <v>2.3867300000000001E-3</v>
      </c>
    </row>
    <row r="3457" spans="1:6" x14ac:dyDescent="0.3">
      <c r="A3457">
        <v>1</v>
      </c>
      <c r="B3457">
        <v>2014</v>
      </c>
      <c r="C3457" t="s">
        <v>1350</v>
      </c>
      <c r="D3457">
        <v>1</v>
      </c>
      <c r="E3457">
        <v>18</v>
      </c>
      <c r="F3457">
        <v>6.1439499999999996E-3</v>
      </c>
    </row>
    <row r="3458" spans="1:6" x14ac:dyDescent="0.3">
      <c r="A3458">
        <v>1</v>
      </c>
      <c r="B3458">
        <v>2014</v>
      </c>
      <c r="C3458" t="s">
        <v>1350</v>
      </c>
      <c r="D3458">
        <v>1</v>
      </c>
      <c r="E3458">
        <v>20</v>
      </c>
      <c r="F3458">
        <v>1.4592900000000001E-2</v>
      </c>
    </row>
    <row r="3459" spans="1:6" x14ac:dyDescent="0.3">
      <c r="A3459">
        <v>1</v>
      </c>
      <c r="B3459">
        <v>2014</v>
      </c>
      <c r="C3459" t="s">
        <v>1350</v>
      </c>
      <c r="D3459">
        <v>1</v>
      </c>
      <c r="E3459">
        <v>22</v>
      </c>
      <c r="F3459">
        <v>3.1980799999999997E-2</v>
      </c>
    </row>
    <row r="3460" spans="1:6" x14ac:dyDescent="0.3">
      <c r="A3460">
        <v>1</v>
      </c>
      <c r="B3460">
        <v>2014</v>
      </c>
      <c r="C3460" t="s">
        <v>1350</v>
      </c>
      <c r="D3460">
        <v>1</v>
      </c>
      <c r="E3460">
        <v>24</v>
      </c>
      <c r="F3460">
        <v>6.4667699999999995E-2</v>
      </c>
    </row>
    <row r="3461" spans="1:6" x14ac:dyDescent="0.3">
      <c r="A3461">
        <v>1</v>
      </c>
      <c r="B3461">
        <v>2014</v>
      </c>
      <c r="C3461" t="s">
        <v>1350</v>
      </c>
      <c r="D3461">
        <v>1</v>
      </c>
      <c r="E3461">
        <v>26</v>
      </c>
      <c r="F3461">
        <v>0.120652</v>
      </c>
    </row>
    <row r="3462" spans="1:6" x14ac:dyDescent="0.3">
      <c r="A3462">
        <v>1</v>
      </c>
      <c r="B3462">
        <v>2014</v>
      </c>
      <c r="C3462" t="s">
        <v>1350</v>
      </c>
      <c r="D3462">
        <v>1</v>
      </c>
      <c r="E3462">
        <v>28</v>
      </c>
      <c r="F3462">
        <v>0.2077</v>
      </c>
    </row>
    <row r="3463" spans="1:6" x14ac:dyDescent="0.3">
      <c r="A3463">
        <v>1</v>
      </c>
      <c r="B3463">
        <v>2014</v>
      </c>
      <c r="C3463" t="s">
        <v>1350</v>
      </c>
      <c r="D3463">
        <v>1</v>
      </c>
      <c r="E3463">
        <v>30</v>
      </c>
      <c r="F3463">
        <v>0.32990399999999998</v>
      </c>
    </row>
    <row r="3464" spans="1:6" x14ac:dyDescent="0.3">
      <c r="A3464">
        <v>1</v>
      </c>
      <c r="B3464">
        <v>2014</v>
      </c>
      <c r="C3464" t="s">
        <v>1350</v>
      </c>
      <c r="D3464">
        <v>1</v>
      </c>
      <c r="E3464">
        <v>32</v>
      </c>
      <c r="F3464">
        <v>0.48349199999999998</v>
      </c>
    </row>
    <row r="3465" spans="1:6" x14ac:dyDescent="0.3">
      <c r="A3465">
        <v>1</v>
      </c>
      <c r="B3465">
        <v>2014</v>
      </c>
      <c r="C3465" t="s">
        <v>1350</v>
      </c>
      <c r="D3465">
        <v>1</v>
      </c>
      <c r="E3465">
        <v>34</v>
      </c>
      <c r="F3465">
        <v>0.65379699999999996</v>
      </c>
    </row>
    <row r="3466" spans="1:6" x14ac:dyDescent="0.3">
      <c r="A3466">
        <v>1</v>
      </c>
      <c r="B3466">
        <v>2014</v>
      </c>
      <c r="C3466" t="s">
        <v>1350</v>
      </c>
      <c r="D3466">
        <v>1</v>
      </c>
      <c r="E3466">
        <v>36</v>
      </c>
      <c r="F3466">
        <v>0.81573099999999998</v>
      </c>
    </row>
    <row r="3467" spans="1:6" x14ac:dyDescent="0.3">
      <c r="A3467">
        <v>1</v>
      </c>
      <c r="B3467">
        <v>2014</v>
      </c>
      <c r="C3467" t="s">
        <v>1350</v>
      </c>
      <c r="D3467">
        <v>1</v>
      </c>
      <c r="E3467">
        <v>38</v>
      </c>
      <c r="F3467">
        <v>0.93908000000000003</v>
      </c>
    </row>
    <row r="3468" spans="1:6" x14ac:dyDescent="0.3">
      <c r="A3468">
        <v>1</v>
      </c>
      <c r="B3468">
        <v>2014</v>
      </c>
      <c r="C3468" t="s">
        <v>1350</v>
      </c>
      <c r="D3468">
        <v>1</v>
      </c>
      <c r="E3468">
        <v>40</v>
      </c>
      <c r="F3468">
        <v>0.99749500000000002</v>
      </c>
    </row>
    <row r="3469" spans="1:6" x14ac:dyDescent="0.3">
      <c r="A3469">
        <v>1</v>
      </c>
      <c r="B3469">
        <v>2014</v>
      </c>
      <c r="C3469" t="s">
        <v>1350</v>
      </c>
      <c r="D3469">
        <v>1</v>
      </c>
      <c r="E3469">
        <v>42</v>
      </c>
      <c r="F3469">
        <v>0.99999899999999997</v>
      </c>
    </row>
    <row r="3470" spans="1:6" x14ac:dyDescent="0.3">
      <c r="A3470">
        <v>1</v>
      </c>
      <c r="B3470">
        <v>2014</v>
      </c>
      <c r="C3470" t="s">
        <v>1350</v>
      </c>
      <c r="D3470">
        <v>1</v>
      </c>
      <c r="E3470">
        <v>44</v>
      </c>
      <c r="F3470">
        <v>0.99667700000000004</v>
      </c>
    </row>
    <row r="3471" spans="1:6" x14ac:dyDescent="0.3">
      <c r="A3471">
        <v>1</v>
      </c>
      <c r="B3471">
        <v>2014</v>
      </c>
      <c r="C3471" t="s">
        <v>1350</v>
      </c>
      <c r="D3471">
        <v>1</v>
      </c>
      <c r="E3471">
        <v>46</v>
      </c>
      <c r="F3471">
        <v>0.98204499999999995</v>
      </c>
    </row>
    <row r="3472" spans="1:6" x14ac:dyDescent="0.3">
      <c r="A3472">
        <v>1</v>
      </c>
      <c r="B3472">
        <v>2014</v>
      </c>
      <c r="C3472" t="s">
        <v>1350</v>
      </c>
      <c r="D3472">
        <v>1</v>
      </c>
      <c r="E3472">
        <v>48</v>
      </c>
      <c r="F3472">
        <v>0.95624799999999999</v>
      </c>
    </row>
    <row r="3473" spans="1:6" x14ac:dyDescent="0.3">
      <c r="A3473">
        <v>1</v>
      </c>
      <c r="B3473">
        <v>2014</v>
      </c>
      <c r="C3473" t="s">
        <v>1350</v>
      </c>
      <c r="D3473">
        <v>1</v>
      </c>
      <c r="E3473">
        <v>50</v>
      </c>
      <c r="F3473">
        <v>0.92017800000000005</v>
      </c>
    </row>
    <row r="3474" spans="1:6" x14ac:dyDescent="0.3">
      <c r="A3474">
        <v>1</v>
      </c>
      <c r="B3474">
        <v>2014</v>
      </c>
      <c r="C3474" t="s">
        <v>1350</v>
      </c>
      <c r="D3474">
        <v>1</v>
      </c>
      <c r="E3474">
        <v>52</v>
      </c>
      <c r="F3474">
        <v>0.87505500000000003</v>
      </c>
    </row>
    <row r="3475" spans="1:6" x14ac:dyDescent="0.3">
      <c r="A3475">
        <v>1</v>
      </c>
      <c r="B3475">
        <v>2014</v>
      </c>
      <c r="C3475" t="s">
        <v>1350</v>
      </c>
      <c r="D3475">
        <v>1</v>
      </c>
      <c r="E3475">
        <v>54</v>
      </c>
      <c r="F3475">
        <v>0.82235800000000003</v>
      </c>
    </row>
    <row r="3476" spans="1:6" x14ac:dyDescent="0.3">
      <c r="A3476">
        <v>1</v>
      </c>
      <c r="B3476">
        <v>2014</v>
      </c>
      <c r="C3476" t="s">
        <v>1350</v>
      </c>
      <c r="D3476">
        <v>1</v>
      </c>
      <c r="E3476">
        <v>56</v>
      </c>
      <c r="F3476">
        <v>0.76374500000000001</v>
      </c>
    </row>
    <row r="3477" spans="1:6" x14ac:dyDescent="0.3">
      <c r="A3477">
        <v>1</v>
      </c>
      <c r="B3477">
        <v>2014</v>
      </c>
      <c r="C3477" t="s">
        <v>1350</v>
      </c>
      <c r="D3477">
        <v>1</v>
      </c>
      <c r="E3477">
        <v>58</v>
      </c>
      <c r="F3477">
        <v>0.70096899999999995</v>
      </c>
    </row>
    <row r="3478" spans="1:6" x14ac:dyDescent="0.3">
      <c r="A3478">
        <v>1</v>
      </c>
      <c r="B3478">
        <v>2014</v>
      </c>
      <c r="C3478" t="s">
        <v>1350</v>
      </c>
      <c r="D3478">
        <v>1</v>
      </c>
      <c r="E3478">
        <v>60</v>
      </c>
      <c r="F3478">
        <v>0.63578500000000004</v>
      </c>
    </row>
    <row r="3479" spans="1:6" x14ac:dyDescent="0.3">
      <c r="A3479">
        <v>1</v>
      </c>
      <c r="B3479">
        <v>2014</v>
      </c>
      <c r="C3479" t="s">
        <v>1350</v>
      </c>
      <c r="D3479">
        <v>1</v>
      </c>
      <c r="E3479">
        <v>62</v>
      </c>
      <c r="F3479">
        <v>0.569882</v>
      </c>
    </row>
    <row r="3480" spans="1:6" x14ac:dyDescent="0.3">
      <c r="A3480">
        <v>1</v>
      </c>
      <c r="B3480">
        <v>2014</v>
      </c>
      <c r="C3480" t="s">
        <v>1350</v>
      </c>
      <c r="D3480">
        <v>1</v>
      </c>
      <c r="E3480">
        <v>64</v>
      </c>
      <c r="F3480">
        <v>0.50480199999999997</v>
      </c>
    </row>
    <row r="3481" spans="1:6" x14ac:dyDescent="0.3">
      <c r="A3481">
        <v>1</v>
      </c>
      <c r="B3481">
        <v>2014</v>
      </c>
      <c r="C3481" t="s">
        <v>1350</v>
      </c>
      <c r="D3481">
        <v>1</v>
      </c>
      <c r="E3481">
        <v>66</v>
      </c>
      <c r="F3481">
        <v>0.44189600000000001</v>
      </c>
    </row>
    <row r="3482" spans="1:6" x14ac:dyDescent="0.3">
      <c r="A3482">
        <v>1</v>
      </c>
      <c r="B3482">
        <v>2014</v>
      </c>
      <c r="C3482" t="s">
        <v>1350</v>
      </c>
      <c r="D3482">
        <v>1</v>
      </c>
      <c r="E3482">
        <v>68</v>
      </c>
      <c r="F3482">
        <v>0.38227899999999998</v>
      </c>
    </row>
    <row r="3483" spans="1:6" x14ac:dyDescent="0.3">
      <c r="A3483">
        <v>1</v>
      </c>
      <c r="B3483">
        <v>2014</v>
      </c>
      <c r="C3483" t="s">
        <v>1350</v>
      </c>
      <c r="D3483">
        <v>1</v>
      </c>
      <c r="E3483">
        <v>70</v>
      </c>
      <c r="F3483">
        <v>0.326816</v>
      </c>
    </row>
    <row r="3484" spans="1:6" x14ac:dyDescent="0.3">
      <c r="A3484">
        <v>1</v>
      </c>
      <c r="B3484">
        <v>2014</v>
      </c>
      <c r="C3484" t="s">
        <v>1350</v>
      </c>
      <c r="D3484">
        <v>1</v>
      </c>
      <c r="E3484">
        <v>72</v>
      </c>
      <c r="F3484">
        <v>0.27611400000000003</v>
      </c>
    </row>
    <row r="3485" spans="1:6" x14ac:dyDescent="0.3">
      <c r="A3485">
        <v>1</v>
      </c>
      <c r="B3485">
        <v>2014</v>
      </c>
      <c r="C3485" t="s">
        <v>1350</v>
      </c>
      <c r="D3485">
        <v>1</v>
      </c>
      <c r="E3485">
        <v>74</v>
      </c>
      <c r="F3485">
        <v>0.23053399999999999</v>
      </c>
    </row>
    <row r="3486" spans="1:6" x14ac:dyDescent="0.3">
      <c r="A3486">
        <v>1</v>
      </c>
      <c r="B3486">
        <v>2014</v>
      </c>
      <c r="C3486" t="s">
        <v>1350</v>
      </c>
      <c r="D3486">
        <v>1</v>
      </c>
      <c r="E3486">
        <v>76</v>
      </c>
      <c r="F3486">
        <v>0.190215</v>
      </c>
    </row>
    <row r="3487" spans="1:6" x14ac:dyDescent="0.3">
      <c r="A3487">
        <v>1</v>
      </c>
      <c r="B3487">
        <v>2014</v>
      </c>
      <c r="C3487" t="s">
        <v>1350</v>
      </c>
      <c r="D3487">
        <v>1</v>
      </c>
      <c r="E3487">
        <v>78</v>
      </c>
      <c r="F3487">
        <v>0.15510099999999999</v>
      </c>
    </row>
    <row r="3488" spans="1:6" x14ac:dyDescent="0.3">
      <c r="A3488">
        <v>1</v>
      </c>
      <c r="B3488">
        <v>2014</v>
      </c>
      <c r="C3488" t="s">
        <v>1350</v>
      </c>
      <c r="D3488">
        <v>1</v>
      </c>
      <c r="E3488">
        <v>80</v>
      </c>
      <c r="F3488">
        <v>0.124983</v>
      </c>
    </row>
    <row r="3489" spans="1:6" x14ac:dyDescent="0.3">
      <c r="A3489">
        <v>1</v>
      </c>
      <c r="B3489">
        <v>2014</v>
      </c>
      <c r="C3489" t="s">
        <v>1350</v>
      </c>
      <c r="D3489">
        <v>1</v>
      </c>
      <c r="E3489">
        <v>82</v>
      </c>
      <c r="F3489">
        <v>9.9528000000000005E-2</v>
      </c>
    </row>
    <row r="3490" spans="1:6" x14ac:dyDescent="0.3">
      <c r="A3490">
        <v>1</v>
      </c>
      <c r="B3490">
        <v>2014</v>
      </c>
      <c r="C3490" t="s">
        <v>1350</v>
      </c>
      <c r="D3490">
        <v>1</v>
      </c>
      <c r="E3490">
        <v>84</v>
      </c>
      <c r="F3490">
        <v>7.8325500000000006E-2</v>
      </c>
    </row>
    <row r="3491" spans="1:6" x14ac:dyDescent="0.3">
      <c r="A3491">
        <v>1</v>
      </c>
      <c r="B3491">
        <v>2014</v>
      </c>
      <c r="C3491" t="s">
        <v>1350</v>
      </c>
      <c r="D3491">
        <v>1</v>
      </c>
      <c r="E3491">
        <v>86</v>
      </c>
      <c r="F3491">
        <v>6.0914900000000001E-2</v>
      </c>
    </row>
    <row r="3492" spans="1:6" x14ac:dyDescent="0.3">
      <c r="A3492">
        <v>1</v>
      </c>
      <c r="B3492">
        <v>2014</v>
      </c>
      <c r="C3492" t="s">
        <v>1350</v>
      </c>
      <c r="D3492">
        <v>1</v>
      </c>
      <c r="E3492">
        <v>88</v>
      </c>
      <c r="F3492">
        <v>4.6817200000000003E-2</v>
      </c>
    </row>
    <row r="3493" spans="1:6" x14ac:dyDescent="0.3">
      <c r="A3493">
        <v>1</v>
      </c>
      <c r="B3493">
        <v>2014</v>
      </c>
      <c r="C3493" t="s">
        <v>1350</v>
      </c>
      <c r="D3493">
        <v>1</v>
      </c>
      <c r="E3493">
        <v>90</v>
      </c>
      <c r="F3493">
        <v>3.5559E-2</v>
      </c>
    </row>
    <row r="3494" spans="1:6" x14ac:dyDescent="0.3">
      <c r="A3494">
        <v>1</v>
      </c>
      <c r="B3494">
        <v>2014</v>
      </c>
      <c r="C3494" t="s">
        <v>1350</v>
      </c>
      <c r="D3494">
        <v>1</v>
      </c>
      <c r="E3494">
        <v>92</v>
      </c>
      <c r="F3494">
        <v>2.6690499999999999E-2</v>
      </c>
    </row>
    <row r="3495" spans="1:6" x14ac:dyDescent="0.3">
      <c r="A3495">
        <v>1</v>
      </c>
      <c r="B3495">
        <v>2014</v>
      </c>
      <c r="C3495" t="s">
        <v>1350</v>
      </c>
      <c r="D3495">
        <v>1</v>
      </c>
      <c r="E3495">
        <v>94</v>
      </c>
      <c r="F3495">
        <v>1.9798199999999998E-2</v>
      </c>
    </row>
    <row r="3496" spans="1:6" x14ac:dyDescent="0.3">
      <c r="A3496">
        <v>1</v>
      </c>
      <c r="B3496">
        <v>2014</v>
      </c>
      <c r="C3496" t="s">
        <v>1575</v>
      </c>
      <c r="D3496">
        <v>1</v>
      </c>
      <c r="E3496">
        <v>4</v>
      </c>
      <c r="F3496" s="2">
        <v>3.0412900000000001E-5</v>
      </c>
    </row>
    <row r="3497" spans="1:6" x14ac:dyDescent="0.3">
      <c r="A3497">
        <v>1</v>
      </c>
      <c r="B3497">
        <v>2014</v>
      </c>
      <c r="C3497" t="s">
        <v>1575</v>
      </c>
      <c r="D3497">
        <v>1</v>
      </c>
      <c r="E3497">
        <v>6</v>
      </c>
      <c r="F3497" s="2">
        <v>6.4836800000000002E-5</v>
      </c>
    </row>
    <row r="3498" spans="1:6" x14ac:dyDescent="0.3">
      <c r="A3498">
        <v>1</v>
      </c>
      <c r="B3498">
        <v>2014</v>
      </c>
      <c r="C3498" t="s">
        <v>1575</v>
      </c>
      <c r="D3498">
        <v>1</v>
      </c>
      <c r="E3498">
        <v>8</v>
      </c>
      <c r="F3498">
        <v>1.38219E-4</v>
      </c>
    </row>
    <row r="3499" spans="1:6" x14ac:dyDescent="0.3">
      <c r="A3499">
        <v>1</v>
      </c>
      <c r="B3499">
        <v>2014</v>
      </c>
      <c r="C3499" t="s">
        <v>1575</v>
      </c>
      <c r="D3499">
        <v>1</v>
      </c>
      <c r="E3499">
        <v>10</v>
      </c>
      <c r="F3499">
        <v>2.9463200000000002E-4</v>
      </c>
    </row>
    <row r="3500" spans="1:6" x14ac:dyDescent="0.3">
      <c r="A3500">
        <v>1</v>
      </c>
      <c r="B3500">
        <v>2014</v>
      </c>
      <c r="C3500" t="s">
        <v>1575</v>
      </c>
      <c r="D3500">
        <v>1</v>
      </c>
      <c r="E3500">
        <v>12</v>
      </c>
      <c r="F3500">
        <v>6.2793600000000005E-4</v>
      </c>
    </row>
    <row r="3501" spans="1:6" x14ac:dyDescent="0.3">
      <c r="A3501">
        <v>1</v>
      </c>
      <c r="B3501">
        <v>2014</v>
      </c>
      <c r="C3501" t="s">
        <v>1575</v>
      </c>
      <c r="D3501">
        <v>1</v>
      </c>
      <c r="E3501">
        <v>14</v>
      </c>
      <c r="F3501">
        <v>1.33778E-3</v>
      </c>
    </row>
    <row r="3502" spans="1:6" x14ac:dyDescent="0.3">
      <c r="A3502">
        <v>1</v>
      </c>
      <c r="B3502">
        <v>2014</v>
      </c>
      <c r="C3502" t="s">
        <v>1575</v>
      </c>
      <c r="D3502">
        <v>1</v>
      </c>
      <c r="E3502">
        <v>16</v>
      </c>
      <c r="F3502">
        <v>2.8477899999999998E-3</v>
      </c>
    </row>
    <row r="3503" spans="1:6" x14ac:dyDescent="0.3">
      <c r="A3503">
        <v>1</v>
      </c>
      <c r="B3503">
        <v>2014</v>
      </c>
      <c r="C3503" t="s">
        <v>1575</v>
      </c>
      <c r="D3503">
        <v>1</v>
      </c>
      <c r="E3503">
        <v>18</v>
      </c>
      <c r="F3503">
        <v>6.05187E-3</v>
      </c>
    </row>
    <row r="3504" spans="1:6" x14ac:dyDescent="0.3">
      <c r="A3504">
        <v>1</v>
      </c>
      <c r="B3504">
        <v>2014</v>
      </c>
      <c r="C3504" t="s">
        <v>1575</v>
      </c>
      <c r="D3504">
        <v>1</v>
      </c>
      <c r="E3504">
        <v>20</v>
      </c>
      <c r="F3504">
        <v>1.2814600000000001E-2</v>
      </c>
    </row>
    <row r="3505" spans="1:6" x14ac:dyDescent="0.3">
      <c r="A3505">
        <v>1</v>
      </c>
      <c r="B3505">
        <v>2014</v>
      </c>
      <c r="C3505" t="s">
        <v>1575</v>
      </c>
      <c r="D3505">
        <v>1</v>
      </c>
      <c r="E3505">
        <v>22</v>
      </c>
      <c r="F3505">
        <v>2.6929499999999999E-2</v>
      </c>
    </row>
    <row r="3506" spans="1:6" x14ac:dyDescent="0.3">
      <c r="A3506">
        <v>1</v>
      </c>
      <c r="B3506">
        <v>2014</v>
      </c>
      <c r="C3506" t="s">
        <v>1575</v>
      </c>
      <c r="D3506">
        <v>1</v>
      </c>
      <c r="E3506">
        <v>24</v>
      </c>
      <c r="F3506">
        <v>5.5714300000000001E-2</v>
      </c>
    </row>
    <row r="3507" spans="1:6" x14ac:dyDescent="0.3">
      <c r="A3507">
        <v>1</v>
      </c>
      <c r="B3507">
        <v>2014</v>
      </c>
      <c r="C3507" t="s">
        <v>1575</v>
      </c>
      <c r="D3507">
        <v>1</v>
      </c>
      <c r="E3507">
        <v>26</v>
      </c>
      <c r="F3507">
        <v>0.111734</v>
      </c>
    </row>
    <row r="3508" spans="1:6" x14ac:dyDescent="0.3">
      <c r="A3508">
        <v>1</v>
      </c>
      <c r="B3508">
        <v>2014</v>
      </c>
      <c r="C3508" t="s">
        <v>1575</v>
      </c>
      <c r="D3508">
        <v>1</v>
      </c>
      <c r="E3508">
        <v>28</v>
      </c>
      <c r="F3508">
        <v>0.21146699999999999</v>
      </c>
    </row>
    <row r="3509" spans="1:6" x14ac:dyDescent="0.3">
      <c r="A3509">
        <v>1</v>
      </c>
      <c r="B3509">
        <v>2014</v>
      </c>
      <c r="C3509" t="s">
        <v>1575</v>
      </c>
      <c r="D3509">
        <v>1</v>
      </c>
      <c r="E3509">
        <v>30</v>
      </c>
      <c r="F3509">
        <v>0.36376399999999998</v>
      </c>
    </row>
    <row r="3510" spans="1:6" x14ac:dyDescent="0.3">
      <c r="A3510">
        <v>1</v>
      </c>
      <c r="B3510">
        <v>2014</v>
      </c>
      <c r="C3510" t="s">
        <v>1575</v>
      </c>
      <c r="D3510">
        <v>1</v>
      </c>
      <c r="E3510">
        <v>32</v>
      </c>
      <c r="F3510">
        <v>0.54933299999999996</v>
      </c>
    </row>
    <row r="3511" spans="1:6" x14ac:dyDescent="0.3">
      <c r="A3511">
        <v>1</v>
      </c>
      <c r="B3511">
        <v>2014</v>
      </c>
      <c r="C3511" t="s">
        <v>1575</v>
      </c>
      <c r="D3511">
        <v>1</v>
      </c>
      <c r="E3511">
        <v>34</v>
      </c>
      <c r="F3511">
        <v>0.72212399999999999</v>
      </c>
    </row>
    <row r="3512" spans="1:6" x14ac:dyDescent="0.3">
      <c r="A3512">
        <v>1</v>
      </c>
      <c r="B3512">
        <v>2014</v>
      </c>
      <c r="C3512" t="s">
        <v>1575</v>
      </c>
      <c r="D3512">
        <v>1</v>
      </c>
      <c r="E3512">
        <v>36</v>
      </c>
      <c r="F3512">
        <v>0.84710399999999997</v>
      </c>
    </row>
    <row r="3513" spans="1:6" x14ac:dyDescent="0.3">
      <c r="A3513">
        <v>1</v>
      </c>
      <c r="B3513">
        <v>2014</v>
      </c>
      <c r="C3513" t="s">
        <v>1575</v>
      </c>
      <c r="D3513">
        <v>1</v>
      </c>
      <c r="E3513">
        <v>38</v>
      </c>
      <c r="F3513">
        <v>0.92194699999999996</v>
      </c>
    </row>
    <row r="3514" spans="1:6" x14ac:dyDescent="0.3">
      <c r="A3514">
        <v>1</v>
      </c>
      <c r="B3514">
        <v>2014</v>
      </c>
      <c r="C3514" t="s">
        <v>1575</v>
      </c>
      <c r="D3514">
        <v>1</v>
      </c>
      <c r="E3514">
        <v>40</v>
      </c>
      <c r="F3514">
        <v>0.96180600000000005</v>
      </c>
    </row>
    <row r="3515" spans="1:6" x14ac:dyDescent="0.3">
      <c r="A3515">
        <v>1</v>
      </c>
      <c r="B3515">
        <v>2014</v>
      </c>
      <c r="C3515" t="s">
        <v>1575</v>
      </c>
      <c r="D3515">
        <v>1</v>
      </c>
      <c r="E3515">
        <v>42</v>
      </c>
      <c r="F3515">
        <v>0.98171399999999998</v>
      </c>
    </row>
    <row r="3516" spans="1:6" x14ac:dyDescent="0.3">
      <c r="A3516">
        <v>1</v>
      </c>
      <c r="B3516">
        <v>2014</v>
      </c>
      <c r="C3516" t="s">
        <v>1575</v>
      </c>
      <c r="D3516">
        <v>1</v>
      </c>
      <c r="E3516">
        <v>44</v>
      </c>
      <c r="F3516">
        <v>0.99133899999999997</v>
      </c>
    </row>
    <row r="3517" spans="1:6" x14ac:dyDescent="0.3">
      <c r="A3517">
        <v>1</v>
      </c>
      <c r="B3517">
        <v>2014</v>
      </c>
      <c r="C3517" t="s">
        <v>1575</v>
      </c>
      <c r="D3517">
        <v>1</v>
      </c>
      <c r="E3517">
        <v>46</v>
      </c>
      <c r="F3517">
        <v>0.995919</v>
      </c>
    </row>
    <row r="3518" spans="1:6" x14ac:dyDescent="0.3">
      <c r="A3518">
        <v>1</v>
      </c>
      <c r="B3518">
        <v>2014</v>
      </c>
      <c r="C3518" t="s">
        <v>1575</v>
      </c>
      <c r="D3518">
        <v>1</v>
      </c>
      <c r="E3518">
        <v>48</v>
      </c>
      <c r="F3518">
        <v>0.99808200000000002</v>
      </c>
    </row>
    <row r="3519" spans="1:6" x14ac:dyDescent="0.3">
      <c r="A3519">
        <v>1</v>
      </c>
      <c r="B3519">
        <v>2014</v>
      </c>
      <c r="C3519" t="s">
        <v>1575</v>
      </c>
      <c r="D3519">
        <v>1</v>
      </c>
      <c r="E3519">
        <v>50</v>
      </c>
      <c r="F3519">
        <v>0.99909899999999996</v>
      </c>
    </row>
    <row r="3520" spans="1:6" x14ac:dyDescent="0.3">
      <c r="A3520">
        <v>1</v>
      </c>
      <c r="B3520">
        <v>2014</v>
      </c>
      <c r="C3520" t="s">
        <v>1575</v>
      </c>
      <c r="D3520">
        <v>1</v>
      </c>
      <c r="E3520">
        <v>52</v>
      </c>
      <c r="F3520">
        <v>0.99957700000000005</v>
      </c>
    </row>
    <row r="3521" spans="1:6" x14ac:dyDescent="0.3">
      <c r="A3521">
        <v>1</v>
      </c>
      <c r="B3521">
        <v>2014</v>
      </c>
      <c r="C3521" t="s">
        <v>1575</v>
      </c>
      <c r="D3521">
        <v>1</v>
      </c>
      <c r="E3521">
        <v>54</v>
      </c>
      <c r="F3521">
        <v>0.99980199999999997</v>
      </c>
    </row>
    <row r="3522" spans="1:6" x14ac:dyDescent="0.3">
      <c r="A3522">
        <v>1</v>
      </c>
      <c r="B3522">
        <v>2014</v>
      </c>
      <c r="C3522" t="s">
        <v>1575</v>
      </c>
      <c r="D3522">
        <v>1</v>
      </c>
      <c r="E3522">
        <v>56</v>
      </c>
      <c r="F3522">
        <v>0.99990699999999999</v>
      </c>
    </row>
    <row r="3523" spans="1:6" x14ac:dyDescent="0.3">
      <c r="A3523">
        <v>1</v>
      </c>
      <c r="B3523">
        <v>2014</v>
      </c>
      <c r="C3523" t="s">
        <v>1575</v>
      </c>
      <c r="D3523">
        <v>1</v>
      </c>
      <c r="E3523">
        <v>58</v>
      </c>
      <c r="F3523">
        <v>0.99995599999999996</v>
      </c>
    </row>
    <row r="3524" spans="1:6" x14ac:dyDescent="0.3">
      <c r="A3524">
        <v>1</v>
      </c>
      <c r="B3524">
        <v>2014</v>
      </c>
      <c r="C3524" t="s">
        <v>1575</v>
      </c>
      <c r="D3524">
        <v>1</v>
      </c>
      <c r="E3524">
        <v>60</v>
      </c>
      <c r="F3524">
        <v>0.99997999999999998</v>
      </c>
    </row>
    <row r="3525" spans="1:6" x14ac:dyDescent="0.3">
      <c r="A3525">
        <v>1</v>
      </c>
      <c r="B3525">
        <v>2014</v>
      </c>
      <c r="C3525" t="s">
        <v>1575</v>
      </c>
      <c r="D3525">
        <v>1</v>
      </c>
      <c r="E3525">
        <v>62</v>
      </c>
      <c r="F3525">
        <v>0.99999000000000005</v>
      </c>
    </row>
    <row r="3526" spans="1:6" x14ac:dyDescent="0.3">
      <c r="A3526">
        <v>1</v>
      </c>
      <c r="B3526">
        <v>2014</v>
      </c>
      <c r="C3526" t="s">
        <v>1575</v>
      </c>
      <c r="D3526">
        <v>1</v>
      </c>
      <c r="E3526">
        <v>64</v>
      </c>
      <c r="F3526">
        <v>0.99999499999999997</v>
      </c>
    </row>
    <row r="3527" spans="1:6" x14ac:dyDescent="0.3">
      <c r="A3527">
        <v>1</v>
      </c>
      <c r="B3527">
        <v>2014</v>
      </c>
      <c r="C3527" t="s">
        <v>1575</v>
      </c>
      <c r="D3527">
        <v>1</v>
      </c>
      <c r="E3527">
        <v>66</v>
      </c>
      <c r="F3527">
        <v>0.99999800000000005</v>
      </c>
    </row>
    <row r="3528" spans="1:6" x14ac:dyDescent="0.3">
      <c r="A3528">
        <v>1</v>
      </c>
      <c r="B3528">
        <v>2014</v>
      </c>
      <c r="C3528" t="s">
        <v>1575</v>
      </c>
      <c r="D3528">
        <v>1</v>
      </c>
      <c r="E3528">
        <v>68</v>
      </c>
      <c r="F3528">
        <v>0.99999899999999997</v>
      </c>
    </row>
    <row r="3529" spans="1:6" x14ac:dyDescent="0.3">
      <c r="A3529">
        <v>1</v>
      </c>
      <c r="B3529">
        <v>2014</v>
      </c>
      <c r="C3529" t="s">
        <v>1575</v>
      </c>
      <c r="D3529">
        <v>1</v>
      </c>
      <c r="E3529">
        <v>70</v>
      </c>
      <c r="F3529">
        <v>1</v>
      </c>
    </row>
    <row r="3530" spans="1:6" x14ac:dyDescent="0.3">
      <c r="A3530">
        <v>1</v>
      </c>
      <c r="B3530">
        <v>2014</v>
      </c>
      <c r="C3530" t="s">
        <v>1575</v>
      </c>
      <c r="D3530">
        <v>1</v>
      </c>
      <c r="E3530">
        <v>72</v>
      </c>
      <c r="F3530">
        <v>1</v>
      </c>
    </row>
    <row r="3531" spans="1:6" x14ac:dyDescent="0.3">
      <c r="A3531">
        <v>1</v>
      </c>
      <c r="B3531">
        <v>2014</v>
      </c>
      <c r="C3531" t="s">
        <v>1575</v>
      </c>
      <c r="D3531">
        <v>1</v>
      </c>
      <c r="E3531">
        <v>74</v>
      </c>
      <c r="F3531">
        <v>1</v>
      </c>
    </row>
    <row r="3532" spans="1:6" x14ac:dyDescent="0.3">
      <c r="A3532">
        <v>1</v>
      </c>
      <c r="B3532">
        <v>2014</v>
      </c>
      <c r="C3532" t="s">
        <v>1575</v>
      </c>
      <c r="D3532">
        <v>1</v>
      </c>
      <c r="E3532">
        <v>76</v>
      </c>
      <c r="F3532">
        <v>1</v>
      </c>
    </row>
    <row r="3533" spans="1:6" x14ac:dyDescent="0.3">
      <c r="A3533">
        <v>1</v>
      </c>
      <c r="B3533">
        <v>2014</v>
      </c>
      <c r="C3533" t="s">
        <v>1575</v>
      </c>
      <c r="D3533">
        <v>1</v>
      </c>
      <c r="E3533">
        <v>78</v>
      </c>
      <c r="F3533">
        <v>1</v>
      </c>
    </row>
    <row r="3534" spans="1:6" x14ac:dyDescent="0.3">
      <c r="A3534">
        <v>1</v>
      </c>
      <c r="B3534">
        <v>2014</v>
      </c>
      <c r="C3534" t="s">
        <v>1575</v>
      </c>
      <c r="D3534">
        <v>1</v>
      </c>
      <c r="E3534">
        <v>80</v>
      </c>
      <c r="F3534">
        <v>1</v>
      </c>
    </row>
    <row r="3535" spans="1:6" x14ac:dyDescent="0.3">
      <c r="A3535">
        <v>1</v>
      </c>
      <c r="B3535">
        <v>2014</v>
      </c>
      <c r="C3535" t="s">
        <v>1575</v>
      </c>
      <c r="D3535">
        <v>1</v>
      </c>
      <c r="E3535">
        <v>82</v>
      </c>
      <c r="F3535">
        <v>1</v>
      </c>
    </row>
    <row r="3536" spans="1:6" x14ac:dyDescent="0.3">
      <c r="A3536">
        <v>1</v>
      </c>
      <c r="B3536">
        <v>2014</v>
      </c>
      <c r="C3536" t="s">
        <v>1575</v>
      </c>
      <c r="D3536">
        <v>1</v>
      </c>
      <c r="E3536">
        <v>84</v>
      </c>
      <c r="F3536">
        <v>1</v>
      </c>
    </row>
    <row r="3537" spans="1:6" x14ac:dyDescent="0.3">
      <c r="A3537">
        <v>1</v>
      </c>
      <c r="B3537">
        <v>2014</v>
      </c>
      <c r="C3537" t="s">
        <v>1575</v>
      </c>
      <c r="D3537">
        <v>1</v>
      </c>
      <c r="E3537">
        <v>86</v>
      </c>
      <c r="F3537">
        <v>1</v>
      </c>
    </row>
    <row r="3538" spans="1:6" x14ac:dyDescent="0.3">
      <c r="A3538">
        <v>1</v>
      </c>
      <c r="B3538">
        <v>2014</v>
      </c>
      <c r="C3538" t="s">
        <v>1575</v>
      </c>
      <c r="D3538">
        <v>1</v>
      </c>
      <c r="E3538">
        <v>88</v>
      </c>
      <c r="F3538">
        <v>1</v>
      </c>
    </row>
    <row r="3539" spans="1:6" x14ac:dyDescent="0.3">
      <c r="A3539">
        <v>1</v>
      </c>
      <c r="B3539">
        <v>2014</v>
      </c>
      <c r="C3539" t="s">
        <v>1575</v>
      </c>
      <c r="D3539">
        <v>1</v>
      </c>
      <c r="E3539">
        <v>90</v>
      </c>
      <c r="F3539">
        <v>1</v>
      </c>
    </row>
    <row r="3540" spans="1:6" x14ac:dyDescent="0.3">
      <c r="A3540">
        <v>1</v>
      </c>
      <c r="B3540">
        <v>2014</v>
      </c>
      <c r="C3540" t="s">
        <v>1575</v>
      </c>
      <c r="D3540">
        <v>1</v>
      </c>
      <c r="E3540">
        <v>92</v>
      </c>
      <c r="F3540">
        <v>1</v>
      </c>
    </row>
    <row r="3541" spans="1:6" x14ac:dyDescent="0.3">
      <c r="A3541">
        <v>1</v>
      </c>
      <c r="B3541">
        <v>2014</v>
      </c>
      <c r="C3541" t="s">
        <v>1575</v>
      </c>
      <c r="D3541">
        <v>1</v>
      </c>
      <c r="E3541">
        <v>94</v>
      </c>
      <c r="F3541">
        <v>1</v>
      </c>
    </row>
    <row r="3542" spans="1:6" x14ac:dyDescent="0.3">
      <c r="A3542">
        <v>1</v>
      </c>
      <c r="B3542">
        <v>2015</v>
      </c>
      <c r="C3542" t="s">
        <v>1350</v>
      </c>
      <c r="D3542">
        <v>1</v>
      </c>
      <c r="E3542">
        <v>4</v>
      </c>
      <c r="F3542" s="2">
        <v>1.7398900000000001E-9</v>
      </c>
    </row>
    <row r="3543" spans="1:6" x14ac:dyDescent="0.3">
      <c r="A3543">
        <v>1</v>
      </c>
      <c r="B3543">
        <v>2015</v>
      </c>
      <c r="C3543" t="s">
        <v>1350</v>
      </c>
      <c r="D3543">
        <v>1</v>
      </c>
      <c r="E3543">
        <v>6</v>
      </c>
      <c r="F3543" s="2">
        <v>3.4101900000000002E-9</v>
      </c>
    </row>
    <row r="3544" spans="1:6" x14ac:dyDescent="0.3">
      <c r="A3544">
        <v>1</v>
      </c>
      <c r="B3544">
        <v>2015</v>
      </c>
      <c r="C3544" t="s">
        <v>1350</v>
      </c>
      <c r="D3544">
        <v>1</v>
      </c>
      <c r="E3544">
        <v>8</v>
      </c>
      <c r="F3544" s="2">
        <v>3.50245E-9</v>
      </c>
    </row>
    <row r="3545" spans="1:6" x14ac:dyDescent="0.3">
      <c r="A3545">
        <v>1</v>
      </c>
      <c r="B3545">
        <v>2015</v>
      </c>
      <c r="C3545" t="s">
        <v>1350</v>
      </c>
      <c r="D3545">
        <v>1</v>
      </c>
      <c r="E3545">
        <v>10</v>
      </c>
      <c r="F3545" s="2">
        <v>3.6079800000000002E-9</v>
      </c>
    </row>
    <row r="3546" spans="1:6" x14ac:dyDescent="0.3">
      <c r="A3546">
        <v>1</v>
      </c>
      <c r="B3546">
        <v>2015</v>
      </c>
      <c r="C3546" t="s">
        <v>1350</v>
      </c>
      <c r="D3546">
        <v>1</v>
      </c>
      <c r="E3546">
        <v>12</v>
      </c>
      <c r="F3546" s="2">
        <v>3.7297900000000002E-9</v>
      </c>
    </row>
    <row r="3547" spans="1:6" x14ac:dyDescent="0.3">
      <c r="A3547">
        <v>1</v>
      </c>
      <c r="B3547">
        <v>2015</v>
      </c>
      <c r="C3547" t="s">
        <v>1350</v>
      </c>
      <c r="D3547">
        <v>1</v>
      </c>
      <c r="E3547">
        <v>14</v>
      </c>
      <c r="F3547" s="2">
        <v>3.8719000000000002E-9</v>
      </c>
    </row>
    <row r="3548" spans="1:6" x14ac:dyDescent="0.3">
      <c r="A3548">
        <v>1</v>
      </c>
      <c r="B3548">
        <v>2015</v>
      </c>
      <c r="C3548" t="s">
        <v>1350</v>
      </c>
      <c r="D3548">
        <v>1</v>
      </c>
      <c r="E3548">
        <v>16</v>
      </c>
      <c r="F3548" s="2">
        <v>4.0400000000000001E-9</v>
      </c>
    </row>
    <row r="3549" spans="1:6" x14ac:dyDescent="0.3">
      <c r="A3549">
        <v>1</v>
      </c>
      <c r="B3549">
        <v>2015</v>
      </c>
      <c r="C3549" t="s">
        <v>1350</v>
      </c>
      <c r="D3549">
        <v>1</v>
      </c>
      <c r="E3549">
        <v>18</v>
      </c>
      <c r="F3549" s="2">
        <v>4.2552400000000003E-9</v>
      </c>
    </row>
    <row r="3550" spans="1:6" x14ac:dyDescent="0.3">
      <c r="A3550">
        <v>1</v>
      </c>
      <c r="B3550">
        <v>2015</v>
      </c>
      <c r="C3550" t="s">
        <v>1350</v>
      </c>
      <c r="D3550">
        <v>1</v>
      </c>
      <c r="E3550">
        <v>20</v>
      </c>
      <c r="F3550" s="2">
        <v>5.0165099999999997E-9</v>
      </c>
    </row>
    <row r="3551" spans="1:6" x14ac:dyDescent="0.3">
      <c r="A3551">
        <v>1</v>
      </c>
      <c r="B3551">
        <v>2015</v>
      </c>
      <c r="C3551" t="s">
        <v>1350</v>
      </c>
      <c r="D3551">
        <v>1</v>
      </c>
      <c r="E3551">
        <v>22</v>
      </c>
      <c r="F3551" s="2">
        <v>1.9417500000000002E-8</v>
      </c>
    </row>
    <row r="3552" spans="1:6" x14ac:dyDescent="0.3">
      <c r="A3552">
        <v>1</v>
      </c>
      <c r="B3552">
        <v>2015</v>
      </c>
      <c r="C3552" t="s">
        <v>1350</v>
      </c>
      <c r="D3552">
        <v>1</v>
      </c>
      <c r="E3552">
        <v>24</v>
      </c>
      <c r="F3552" s="2">
        <v>3.0978600000000002E-7</v>
      </c>
    </row>
    <row r="3553" spans="1:6" x14ac:dyDescent="0.3">
      <c r="A3553">
        <v>1</v>
      </c>
      <c r="B3553">
        <v>2015</v>
      </c>
      <c r="C3553" t="s">
        <v>1350</v>
      </c>
      <c r="D3553">
        <v>1</v>
      </c>
      <c r="E3553">
        <v>26</v>
      </c>
      <c r="F3553" s="2">
        <v>4.8018299999999999E-6</v>
      </c>
    </row>
    <row r="3554" spans="1:6" x14ac:dyDescent="0.3">
      <c r="A3554">
        <v>1</v>
      </c>
      <c r="B3554">
        <v>2015</v>
      </c>
      <c r="C3554" t="s">
        <v>1350</v>
      </c>
      <c r="D3554">
        <v>1</v>
      </c>
      <c r="E3554">
        <v>28</v>
      </c>
      <c r="F3554" s="2">
        <v>5.71066E-5</v>
      </c>
    </row>
    <row r="3555" spans="1:6" x14ac:dyDescent="0.3">
      <c r="A3555">
        <v>1</v>
      </c>
      <c r="B3555">
        <v>2015</v>
      </c>
      <c r="C3555" t="s">
        <v>1350</v>
      </c>
      <c r="D3555">
        <v>1</v>
      </c>
      <c r="E3555">
        <v>30</v>
      </c>
      <c r="F3555">
        <v>5.1402800000000003E-4</v>
      </c>
    </row>
    <row r="3556" spans="1:6" x14ac:dyDescent="0.3">
      <c r="A3556">
        <v>1</v>
      </c>
      <c r="B3556">
        <v>2015</v>
      </c>
      <c r="C3556" t="s">
        <v>1350</v>
      </c>
      <c r="D3556">
        <v>1</v>
      </c>
      <c r="E3556">
        <v>32</v>
      </c>
      <c r="F3556">
        <v>3.4988100000000002E-3</v>
      </c>
    </row>
    <row r="3557" spans="1:6" x14ac:dyDescent="0.3">
      <c r="A3557">
        <v>1</v>
      </c>
      <c r="B3557">
        <v>2015</v>
      </c>
      <c r="C3557" t="s">
        <v>1350</v>
      </c>
      <c r="D3557">
        <v>1</v>
      </c>
      <c r="E3557">
        <v>34</v>
      </c>
      <c r="F3557">
        <v>1.8007599999999999E-2</v>
      </c>
    </row>
    <row r="3558" spans="1:6" x14ac:dyDescent="0.3">
      <c r="A3558">
        <v>1</v>
      </c>
      <c r="B3558">
        <v>2015</v>
      </c>
      <c r="C3558" t="s">
        <v>1350</v>
      </c>
      <c r="D3558">
        <v>1</v>
      </c>
      <c r="E3558">
        <v>36</v>
      </c>
      <c r="F3558">
        <v>7.0079299999999997E-2</v>
      </c>
    </row>
    <row r="3559" spans="1:6" x14ac:dyDescent="0.3">
      <c r="A3559">
        <v>1</v>
      </c>
      <c r="B3559">
        <v>2015</v>
      </c>
      <c r="C3559" t="s">
        <v>1350</v>
      </c>
      <c r="D3559">
        <v>1</v>
      </c>
      <c r="E3559">
        <v>38</v>
      </c>
      <c r="F3559">
        <v>0.20621500000000001</v>
      </c>
    </row>
    <row r="3560" spans="1:6" x14ac:dyDescent="0.3">
      <c r="A3560">
        <v>1</v>
      </c>
      <c r="B3560">
        <v>2015</v>
      </c>
      <c r="C3560" t="s">
        <v>1350</v>
      </c>
      <c r="D3560">
        <v>1</v>
      </c>
      <c r="E3560">
        <v>40</v>
      </c>
      <c r="F3560">
        <v>0.45882499999999998</v>
      </c>
    </row>
    <row r="3561" spans="1:6" x14ac:dyDescent="0.3">
      <c r="A3561">
        <v>1</v>
      </c>
      <c r="B3561">
        <v>2015</v>
      </c>
      <c r="C3561" t="s">
        <v>1350</v>
      </c>
      <c r="D3561">
        <v>1</v>
      </c>
      <c r="E3561">
        <v>42</v>
      </c>
      <c r="F3561">
        <v>0.77191699999999996</v>
      </c>
    </row>
    <row r="3562" spans="1:6" x14ac:dyDescent="0.3">
      <c r="A3562">
        <v>1</v>
      </c>
      <c r="B3562">
        <v>2015</v>
      </c>
      <c r="C3562" t="s">
        <v>1350</v>
      </c>
      <c r="D3562">
        <v>1</v>
      </c>
      <c r="E3562">
        <v>44</v>
      </c>
      <c r="F3562">
        <v>0.98196000000000006</v>
      </c>
    </row>
    <row r="3563" spans="1:6" x14ac:dyDescent="0.3">
      <c r="A3563">
        <v>1</v>
      </c>
      <c r="B3563">
        <v>2015</v>
      </c>
      <c r="C3563" t="s">
        <v>1350</v>
      </c>
      <c r="D3563">
        <v>1</v>
      </c>
      <c r="E3563">
        <v>46</v>
      </c>
      <c r="F3563">
        <v>0.99999899999999997</v>
      </c>
    </row>
    <row r="3564" spans="1:6" x14ac:dyDescent="0.3">
      <c r="A3564">
        <v>1</v>
      </c>
      <c r="B3564">
        <v>2015</v>
      </c>
      <c r="C3564" t="s">
        <v>1350</v>
      </c>
      <c r="D3564">
        <v>1</v>
      </c>
      <c r="E3564">
        <v>48</v>
      </c>
      <c r="F3564">
        <v>0.99772499999999997</v>
      </c>
    </row>
    <row r="3565" spans="1:6" x14ac:dyDescent="0.3">
      <c r="A3565">
        <v>1</v>
      </c>
      <c r="B3565">
        <v>2015</v>
      </c>
      <c r="C3565" t="s">
        <v>1350</v>
      </c>
      <c r="D3565">
        <v>1</v>
      </c>
      <c r="E3565">
        <v>50</v>
      </c>
      <c r="F3565">
        <v>0.98458599999999996</v>
      </c>
    </row>
    <row r="3566" spans="1:6" x14ac:dyDescent="0.3">
      <c r="A3566">
        <v>1</v>
      </c>
      <c r="B3566">
        <v>2015</v>
      </c>
      <c r="C3566" t="s">
        <v>1350</v>
      </c>
      <c r="D3566">
        <v>1</v>
      </c>
      <c r="E3566">
        <v>52</v>
      </c>
      <c r="F3566">
        <v>0.96019399999999999</v>
      </c>
    </row>
    <row r="3567" spans="1:6" x14ac:dyDescent="0.3">
      <c r="A3567">
        <v>1</v>
      </c>
      <c r="B3567">
        <v>2015</v>
      </c>
      <c r="C3567" t="s">
        <v>1350</v>
      </c>
      <c r="D3567">
        <v>1</v>
      </c>
      <c r="E3567">
        <v>54</v>
      </c>
      <c r="F3567">
        <v>0.92539300000000002</v>
      </c>
    </row>
    <row r="3568" spans="1:6" x14ac:dyDescent="0.3">
      <c r="A3568">
        <v>1</v>
      </c>
      <c r="B3568">
        <v>2015</v>
      </c>
      <c r="C3568" t="s">
        <v>1350</v>
      </c>
      <c r="D3568">
        <v>1</v>
      </c>
      <c r="E3568">
        <v>56</v>
      </c>
      <c r="F3568">
        <v>0.88136499999999995</v>
      </c>
    </row>
    <row r="3569" spans="1:6" x14ac:dyDescent="0.3">
      <c r="A3569">
        <v>1</v>
      </c>
      <c r="B3569">
        <v>2015</v>
      </c>
      <c r="C3569" t="s">
        <v>1350</v>
      </c>
      <c r="D3569">
        <v>1</v>
      </c>
      <c r="E3569">
        <v>58</v>
      </c>
      <c r="F3569">
        <v>0.82955900000000005</v>
      </c>
    </row>
    <row r="3570" spans="1:6" x14ac:dyDescent="0.3">
      <c r="A3570">
        <v>1</v>
      </c>
      <c r="B3570">
        <v>2015</v>
      </c>
      <c r="C3570" t="s">
        <v>1350</v>
      </c>
      <c r="D3570">
        <v>1</v>
      </c>
      <c r="E3570">
        <v>60</v>
      </c>
      <c r="F3570">
        <v>0.77161500000000005</v>
      </c>
    </row>
    <row r="3571" spans="1:6" x14ac:dyDescent="0.3">
      <c r="A3571">
        <v>1</v>
      </c>
      <c r="B3571">
        <v>2015</v>
      </c>
      <c r="C3571" t="s">
        <v>1350</v>
      </c>
      <c r="D3571">
        <v>1</v>
      </c>
      <c r="E3571">
        <v>62</v>
      </c>
      <c r="F3571">
        <v>0.70927799999999996</v>
      </c>
    </row>
    <row r="3572" spans="1:6" x14ac:dyDescent="0.3">
      <c r="A3572">
        <v>1</v>
      </c>
      <c r="B3572">
        <v>2015</v>
      </c>
      <c r="C3572" t="s">
        <v>1350</v>
      </c>
      <c r="D3572">
        <v>1</v>
      </c>
      <c r="E3572">
        <v>64</v>
      </c>
      <c r="F3572">
        <v>0.64431000000000005</v>
      </c>
    </row>
    <row r="3573" spans="1:6" x14ac:dyDescent="0.3">
      <c r="A3573">
        <v>1</v>
      </c>
      <c r="B3573">
        <v>2015</v>
      </c>
      <c r="C3573" t="s">
        <v>1350</v>
      </c>
      <c r="D3573">
        <v>1</v>
      </c>
      <c r="E3573">
        <v>66</v>
      </c>
      <c r="F3573">
        <v>0.57840899999999995</v>
      </c>
    </row>
    <row r="3574" spans="1:6" x14ac:dyDescent="0.3">
      <c r="A3574">
        <v>1</v>
      </c>
      <c r="B3574">
        <v>2015</v>
      </c>
      <c r="C3574" t="s">
        <v>1350</v>
      </c>
      <c r="D3574">
        <v>1</v>
      </c>
      <c r="E3574">
        <v>68</v>
      </c>
      <c r="F3574">
        <v>0.51314199999999999</v>
      </c>
    </row>
    <row r="3575" spans="1:6" x14ac:dyDescent="0.3">
      <c r="A3575">
        <v>1</v>
      </c>
      <c r="B3575">
        <v>2015</v>
      </c>
      <c r="C3575" t="s">
        <v>1350</v>
      </c>
      <c r="D3575">
        <v>1</v>
      </c>
      <c r="E3575">
        <v>70</v>
      </c>
      <c r="F3575">
        <v>0.44988499999999998</v>
      </c>
    </row>
    <row r="3576" spans="1:6" x14ac:dyDescent="0.3">
      <c r="A3576">
        <v>1</v>
      </c>
      <c r="B3576">
        <v>2015</v>
      </c>
      <c r="C3576" t="s">
        <v>1350</v>
      </c>
      <c r="D3576">
        <v>1</v>
      </c>
      <c r="E3576">
        <v>72</v>
      </c>
      <c r="F3576">
        <v>0.38978800000000002</v>
      </c>
    </row>
    <row r="3577" spans="1:6" x14ac:dyDescent="0.3">
      <c r="A3577">
        <v>1</v>
      </c>
      <c r="B3577">
        <v>2015</v>
      </c>
      <c r="C3577" t="s">
        <v>1350</v>
      </c>
      <c r="D3577">
        <v>1</v>
      </c>
      <c r="E3577">
        <v>74</v>
      </c>
      <c r="F3577">
        <v>0.33374700000000002</v>
      </c>
    </row>
    <row r="3578" spans="1:6" x14ac:dyDescent="0.3">
      <c r="A3578">
        <v>1</v>
      </c>
      <c r="B3578">
        <v>2015</v>
      </c>
      <c r="C3578" t="s">
        <v>1350</v>
      </c>
      <c r="D3578">
        <v>1</v>
      </c>
      <c r="E3578">
        <v>76</v>
      </c>
      <c r="F3578">
        <v>0.28240199999999999</v>
      </c>
    </row>
    <row r="3579" spans="1:6" x14ac:dyDescent="0.3">
      <c r="A3579">
        <v>1</v>
      </c>
      <c r="B3579">
        <v>2015</v>
      </c>
      <c r="C3579" t="s">
        <v>1350</v>
      </c>
      <c r="D3579">
        <v>1</v>
      </c>
      <c r="E3579">
        <v>78</v>
      </c>
      <c r="F3579">
        <v>0.23614599999999999</v>
      </c>
    </row>
    <row r="3580" spans="1:6" x14ac:dyDescent="0.3">
      <c r="A3580">
        <v>1</v>
      </c>
      <c r="B3580">
        <v>2015</v>
      </c>
      <c r="C3580" t="s">
        <v>1350</v>
      </c>
      <c r="D3580">
        <v>1</v>
      </c>
      <c r="E3580">
        <v>80</v>
      </c>
      <c r="F3580">
        <v>0.19514500000000001</v>
      </c>
    </row>
    <row r="3581" spans="1:6" x14ac:dyDescent="0.3">
      <c r="A3581">
        <v>1</v>
      </c>
      <c r="B3581">
        <v>2015</v>
      </c>
      <c r="C3581" t="s">
        <v>1350</v>
      </c>
      <c r="D3581">
        <v>1</v>
      </c>
      <c r="E3581">
        <v>82</v>
      </c>
      <c r="F3581">
        <v>0.15936500000000001</v>
      </c>
    </row>
    <row r="3582" spans="1:6" x14ac:dyDescent="0.3">
      <c r="A3582">
        <v>1</v>
      </c>
      <c r="B3582">
        <v>2015</v>
      </c>
      <c r="C3582" t="s">
        <v>1350</v>
      </c>
      <c r="D3582">
        <v>1</v>
      </c>
      <c r="E3582">
        <v>84</v>
      </c>
      <c r="F3582">
        <v>0.12861600000000001</v>
      </c>
    </row>
    <row r="3583" spans="1:6" x14ac:dyDescent="0.3">
      <c r="A3583">
        <v>1</v>
      </c>
      <c r="B3583">
        <v>2015</v>
      </c>
      <c r="C3583" t="s">
        <v>1350</v>
      </c>
      <c r="D3583">
        <v>1</v>
      </c>
      <c r="E3583">
        <v>86</v>
      </c>
      <c r="F3583">
        <v>0.102578</v>
      </c>
    </row>
    <row r="3584" spans="1:6" x14ac:dyDescent="0.3">
      <c r="A3584">
        <v>1</v>
      </c>
      <c r="B3584">
        <v>2015</v>
      </c>
      <c r="C3584" t="s">
        <v>1350</v>
      </c>
      <c r="D3584">
        <v>1</v>
      </c>
      <c r="E3584">
        <v>88</v>
      </c>
      <c r="F3584">
        <v>8.0849799999999999E-2</v>
      </c>
    </row>
    <row r="3585" spans="1:6" x14ac:dyDescent="0.3">
      <c r="A3585">
        <v>1</v>
      </c>
      <c r="B3585">
        <v>2015</v>
      </c>
      <c r="C3585" t="s">
        <v>1350</v>
      </c>
      <c r="D3585">
        <v>1</v>
      </c>
      <c r="E3585">
        <v>90</v>
      </c>
      <c r="F3585">
        <v>6.2974600000000006E-2</v>
      </c>
    </row>
    <row r="3586" spans="1:6" x14ac:dyDescent="0.3">
      <c r="A3586">
        <v>1</v>
      </c>
      <c r="B3586">
        <v>2015</v>
      </c>
      <c r="C3586" t="s">
        <v>1350</v>
      </c>
      <c r="D3586">
        <v>1</v>
      </c>
      <c r="E3586">
        <v>92</v>
      </c>
      <c r="F3586">
        <v>4.8474499999999997E-2</v>
      </c>
    </row>
    <row r="3587" spans="1:6" x14ac:dyDescent="0.3">
      <c r="A3587">
        <v>1</v>
      </c>
      <c r="B3587">
        <v>2015</v>
      </c>
      <c r="C3587" t="s">
        <v>1350</v>
      </c>
      <c r="D3587">
        <v>1</v>
      </c>
      <c r="E3587">
        <v>94</v>
      </c>
      <c r="F3587">
        <v>3.6874299999999999E-2</v>
      </c>
    </row>
    <row r="3588" spans="1:6" x14ac:dyDescent="0.3">
      <c r="A3588">
        <v>1</v>
      </c>
      <c r="B3588">
        <v>2015</v>
      </c>
      <c r="C3588" t="s">
        <v>1575</v>
      </c>
      <c r="D3588">
        <v>1</v>
      </c>
      <c r="E3588">
        <v>4</v>
      </c>
      <c r="F3588" s="2">
        <v>1.7253000000000001E-25</v>
      </c>
    </row>
    <row r="3589" spans="1:6" x14ac:dyDescent="0.3">
      <c r="A3589">
        <v>1</v>
      </c>
      <c r="B3589">
        <v>2015</v>
      </c>
      <c r="C3589" t="s">
        <v>1575</v>
      </c>
      <c r="D3589">
        <v>1</v>
      </c>
      <c r="E3589">
        <v>6</v>
      </c>
      <c r="F3589" s="2">
        <v>4.5587500000000001E-24</v>
      </c>
    </row>
    <row r="3590" spans="1:6" x14ac:dyDescent="0.3">
      <c r="A3590">
        <v>1</v>
      </c>
      <c r="B3590">
        <v>2015</v>
      </c>
      <c r="C3590" t="s">
        <v>1575</v>
      </c>
      <c r="D3590">
        <v>1</v>
      </c>
      <c r="E3590">
        <v>8</v>
      </c>
      <c r="F3590" s="2">
        <v>1.2045599999999999E-22</v>
      </c>
    </row>
    <row r="3591" spans="1:6" x14ac:dyDescent="0.3">
      <c r="A3591">
        <v>1</v>
      </c>
      <c r="B3591">
        <v>2015</v>
      </c>
      <c r="C3591" t="s">
        <v>1575</v>
      </c>
      <c r="D3591">
        <v>1</v>
      </c>
      <c r="E3591">
        <v>10</v>
      </c>
      <c r="F3591" s="2">
        <v>3.1828099999999999E-21</v>
      </c>
    </row>
    <row r="3592" spans="1:6" x14ac:dyDescent="0.3">
      <c r="A3592">
        <v>1</v>
      </c>
      <c r="B3592">
        <v>2015</v>
      </c>
      <c r="C3592" t="s">
        <v>1575</v>
      </c>
      <c r="D3592">
        <v>1</v>
      </c>
      <c r="E3592">
        <v>12</v>
      </c>
      <c r="F3592" s="2">
        <v>8.4099200000000002E-20</v>
      </c>
    </row>
    <row r="3593" spans="1:6" x14ac:dyDescent="0.3">
      <c r="A3593">
        <v>1</v>
      </c>
      <c r="B3593">
        <v>2015</v>
      </c>
      <c r="C3593" t="s">
        <v>1575</v>
      </c>
      <c r="D3593">
        <v>1</v>
      </c>
      <c r="E3593">
        <v>14</v>
      </c>
      <c r="F3593" s="2">
        <v>2.2221500000000002E-18</v>
      </c>
    </row>
    <row r="3594" spans="1:6" x14ac:dyDescent="0.3">
      <c r="A3594">
        <v>1</v>
      </c>
      <c r="B3594">
        <v>2015</v>
      </c>
      <c r="C3594" t="s">
        <v>1575</v>
      </c>
      <c r="D3594">
        <v>1</v>
      </c>
      <c r="E3594">
        <v>16</v>
      </c>
      <c r="F3594" s="2">
        <v>5.8715899999999994E-17</v>
      </c>
    </row>
    <row r="3595" spans="1:6" x14ac:dyDescent="0.3">
      <c r="A3595">
        <v>1</v>
      </c>
      <c r="B3595">
        <v>2015</v>
      </c>
      <c r="C3595" t="s">
        <v>1575</v>
      </c>
      <c r="D3595">
        <v>1</v>
      </c>
      <c r="E3595">
        <v>18</v>
      </c>
      <c r="F3595" s="2">
        <v>1.55145E-15</v>
      </c>
    </row>
    <row r="3596" spans="1:6" x14ac:dyDescent="0.3">
      <c r="A3596">
        <v>1</v>
      </c>
      <c r="B3596">
        <v>2015</v>
      </c>
      <c r="C3596" t="s">
        <v>1575</v>
      </c>
      <c r="D3596">
        <v>1</v>
      </c>
      <c r="E3596">
        <v>20</v>
      </c>
      <c r="F3596" s="2">
        <v>4.0994000000000003E-14</v>
      </c>
    </row>
    <row r="3597" spans="1:6" x14ac:dyDescent="0.3">
      <c r="A3597">
        <v>1</v>
      </c>
      <c r="B3597">
        <v>2015</v>
      </c>
      <c r="C3597" t="s">
        <v>1575</v>
      </c>
      <c r="D3597">
        <v>1</v>
      </c>
      <c r="E3597">
        <v>22</v>
      </c>
      <c r="F3597" s="2">
        <v>1.08318E-12</v>
      </c>
    </row>
    <row r="3598" spans="1:6" x14ac:dyDescent="0.3">
      <c r="A3598">
        <v>1</v>
      </c>
      <c r="B3598">
        <v>2015</v>
      </c>
      <c r="C3598" t="s">
        <v>1575</v>
      </c>
      <c r="D3598">
        <v>1</v>
      </c>
      <c r="E3598">
        <v>24</v>
      </c>
      <c r="F3598" s="2">
        <v>2.8620999999999999E-11</v>
      </c>
    </row>
    <row r="3599" spans="1:6" x14ac:dyDescent="0.3">
      <c r="A3599">
        <v>1</v>
      </c>
      <c r="B3599">
        <v>2015</v>
      </c>
      <c r="C3599" t="s">
        <v>1575</v>
      </c>
      <c r="D3599">
        <v>1</v>
      </c>
      <c r="E3599">
        <v>26</v>
      </c>
      <c r="F3599" s="2">
        <v>7.5625099999999996E-10</v>
      </c>
    </row>
    <row r="3600" spans="1:6" x14ac:dyDescent="0.3">
      <c r="A3600">
        <v>1</v>
      </c>
      <c r="B3600">
        <v>2015</v>
      </c>
      <c r="C3600" t="s">
        <v>1575</v>
      </c>
      <c r="D3600">
        <v>1</v>
      </c>
      <c r="E3600">
        <v>28</v>
      </c>
      <c r="F3600" s="2">
        <v>1.9982400000000002E-8</v>
      </c>
    </row>
    <row r="3601" spans="1:6" x14ac:dyDescent="0.3">
      <c r="A3601">
        <v>1</v>
      </c>
      <c r="B3601">
        <v>2015</v>
      </c>
      <c r="C3601" t="s">
        <v>1575</v>
      </c>
      <c r="D3601">
        <v>1</v>
      </c>
      <c r="E3601">
        <v>30</v>
      </c>
      <c r="F3601" s="2">
        <v>5.2799500000000004E-7</v>
      </c>
    </row>
    <row r="3602" spans="1:6" x14ac:dyDescent="0.3">
      <c r="A3602">
        <v>1</v>
      </c>
      <c r="B3602">
        <v>2015</v>
      </c>
      <c r="C3602" t="s">
        <v>1575</v>
      </c>
      <c r="D3602">
        <v>1</v>
      </c>
      <c r="E3602">
        <v>32</v>
      </c>
      <c r="F3602" s="2">
        <v>1.3951000000000001E-5</v>
      </c>
    </row>
    <row r="3603" spans="1:6" x14ac:dyDescent="0.3">
      <c r="A3603">
        <v>1</v>
      </c>
      <c r="B3603">
        <v>2015</v>
      </c>
      <c r="C3603" t="s">
        <v>1575</v>
      </c>
      <c r="D3603">
        <v>1</v>
      </c>
      <c r="E3603">
        <v>34</v>
      </c>
      <c r="F3603">
        <v>3.6849700000000002E-4</v>
      </c>
    </row>
    <row r="3604" spans="1:6" x14ac:dyDescent="0.3">
      <c r="A3604">
        <v>1</v>
      </c>
      <c r="B3604">
        <v>2015</v>
      </c>
      <c r="C3604" t="s">
        <v>1575</v>
      </c>
      <c r="D3604">
        <v>1</v>
      </c>
      <c r="E3604">
        <v>36</v>
      </c>
      <c r="F3604">
        <v>9.6464299999999992E-3</v>
      </c>
    </row>
    <row r="3605" spans="1:6" x14ac:dyDescent="0.3">
      <c r="A3605">
        <v>1</v>
      </c>
      <c r="B3605">
        <v>2015</v>
      </c>
      <c r="C3605" t="s">
        <v>1575</v>
      </c>
      <c r="D3605">
        <v>1</v>
      </c>
      <c r="E3605">
        <v>38</v>
      </c>
      <c r="F3605">
        <v>0.20468900000000001</v>
      </c>
    </row>
    <row r="3606" spans="1:6" x14ac:dyDescent="0.3">
      <c r="A3606">
        <v>1</v>
      </c>
      <c r="B3606">
        <v>2015</v>
      </c>
      <c r="C3606" t="s">
        <v>1575</v>
      </c>
      <c r="D3606">
        <v>1</v>
      </c>
      <c r="E3606">
        <v>40</v>
      </c>
      <c r="F3606">
        <v>0.87180299999999999</v>
      </c>
    </row>
    <row r="3607" spans="1:6" x14ac:dyDescent="0.3">
      <c r="A3607">
        <v>1</v>
      </c>
      <c r="B3607">
        <v>2015</v>
      </c>
      <c r="C3607" t="s">
        <v>1575</v>
      </c>
      <c r="D3607">
        <v>1</v>
      </c>
      <c r="E3607">
        <v>42</v>
      </c>
      <c r="F3607">
        <v>0.99446599999999996</v>
      </c>
    </row>
    <row r="3608" spans="1:6" x14ac:dyDescent="0.3">
      <c r="A3608">
        <v>1</v>
      </c>
      <c r="B3608">
        <v>2015</v>
      </c>
      <c r="C3608" t="s">
        <v>1575</v>
      </c>
      <c r="D3608">
        <v>1</v>
      </c>
      <c r="E3608">
        <v>44</v>
      </c>
      <c r="F3608">
        <v>0.99978900000000004</v>
      </c>
    </row>
    <row r="3609" spans="1:6" x14ac:dyDescent="0.3">
      <c r="A3609">
        <v>1</v>
      </c>
      <c r="B3609">
        <v>2015</v>
      </c>
      <c r="C3609" t="s">
        <v>1575</v>
      </c>
      <c r="D3609">
        <v>1</v>
      </c>
      <c r="E3609">
        <v>46</v>
      </c>
      <c r="F3609">
        <v>0.99999199999999999</v>
      </c>
    </row>
    <row r="3610" spans="1:6" x14ac:dyDescent="0.3">
      <c r="A3610">
        <v>1</v>
      </c>
      <c r="B3610">
        <v>2015</v>
      </c>
      <c r="C3610" t="s">
        <v>1575</v>
      </c>
      <c r="D3610">
        <v>1</v>
      </c>
      <c r="E3610">
        <v>48</v>
      </c>
      <c r="F3610">
        <v>1</v>
      </c>
    </row>
    <row r="3611" spans="1:6" x14ac:dyDescent="0.3">
      <c r="A3611">
        <v>1</v>
      </c>
      <c r="B3611">
        <v>2015</v>
      </c>
      <c r="C3611" t="s">
        <v>1575</v>
      </c>
      <c r="D3611">
        <v>1</v>
      </c>
      <c r="E3611">
        <v>50</v>
      </c>
      <c r="F3611">
        <v>1</v>
      </c>
    </row>
    <row r="3612" spans="1:6" x14ac:dyDescent="0.3">
      <c r="A3612">
        <v>1</v>
      </c>
      <c r="B3612">
        <v>2015</v>
      </c>
      <c r="C3612" t="s">
        <v>1575</v>
      </c>
      <c r="D3612">
        <v>1</v>
      </c>
      <c r="E3612">
        <v>52</v>
      </c>
      <c r="F3612">
        <v>1</v>
      </c>
    </row>
    <row r="3613" spans="1:6" x14ac:dyDescent="0.3">
      <c r="A3613">
        <v>1</v>
      </c>
      <c r="B3613">
        <v>2015</v>
      </c>
      <c r="C3613" t="s">
        <v>1575</v>
      </c>
      <c r="D3613">
        <v>1</v>
      </c>
      <c r="E3613">
        <v>54</v>
      </c>
      <c r="F3613">
        <v>1</v>
      </c>
    </row>
    <row r="3614" spans="1:6" x14ac:dyDescent="0.3">
      <c r="A3614">
        <v>1</v>
      </c>
      <c r="B3614">
        <v>2015</v>
      </c>
      <c r="C3614" t="s">
        <v>1575</v>
      </c>
      <c r="D3614">
        <v>1</v>
      </c>
      <c r="E3614">
        <v>56</v>
      </c>
      <c r="F3614">
        <v>1</v>
      </c>
    </row>
    <row r="3615" spans="1:6" x14ac:dyDescent="0.3">
      <c r="A3615">
        <v>1</v>
      </c>
      <c r="B3615">
        <v>2015</v>
      </c>
      <c r="C3615" t="s">
        <v>1575</v>
      </c>
      <c r="D3615">
        <v>1</v>
      </c>
      <c r="E3615">
        <v>58</v>
      </c>
      <c r="F3615">
        <v>1</v>
      </c>
    </row>
    <row r="3616" spans="1:6" x14ac:dyDescent="0.3">
      <c r="A3616">
        <v>1</v>
      </c>
      <c r="B3616">
        <v>2015</v>
      </c>
      <c r="C3616" t="s">
        <v>1575</v>
      </c>
      <c r="D3616">
        <v>1</v>
      </c>
      <c r="E3616">
        <v>60</v>
      </c>
      <c r="F3616">
        <v>1</v>
      </c>
    </row>
    <row r="3617" spans="1:6" x14ac:dyDescent="0.3">
      <c r="A3617">
        <v>1</v>
      </c>
      <c r="B3617">
        <v>2015</v>
      </c>
      <c r="C3617" t="s">
        <v>1575</v>
      </c>
      <c r="D3617">
        <v>1</v>
      </c>
      <c r="E3617">
        <v>62</v>
      </c>
      <c r="F3617">
        <v>1</v>
      </c>
    </row>
    <row r="3618" spans="1:6" x14ac:dyDescent="0.3">
      <c r="A3618">
        <v>1</v>
      </c>
      <c r="B3618">
        <v>2015</v>
      </c>
      <c r="C3618" t="s">
        <v>1575</v>
      </c>
      <c r="D3618">
        <v>1</v>
      </c>
      <c r="E3618">
        <v>64</v>
      </c>
      <c r="F3618">
        <v>1</v>
      </c>
    </row>
    <row r="3619" spans="1:6" x14ac:dyDescent="0.3">
      <c r="A3619">
        <v>1</v>
      </c>
      <c r="B3619">
        <v>2015</v>
      </c>
      <c r="C3619" t="s">
        <v>1575</v>
      </c>
      <c r="D3619">
        <v>1</v>
      </c>
      <c r="E3619">
        <v>66</v>
      </c>
      <c r="F3619">
        <v>1</v>
      </c>
    </row>
    <row r="3620" spans="1:6" x14ac:dyDescent="0.3">
      <c r="A3620">
        <v>1</v>
      </c>
      <c r="B3620">
        <v>2015</v>
      </c>
      <c r="C3620" t="s">
        <v>1575</v>
      </c>
      <c r="D3620">
        <v>1</v>
      </c>
      <c r="E3620">
        <v>68</v>
      </c>
      <c r="F3620">
        <v>1</v>
      </c>
    </row>
    <row r="3621" spans="1:6" x14ac:dyDescent="0.3">
      <c r="A3621">
        <v>1</v>
      </c>
      <c r="B3621">
        <v>2015</v>
      </c>
      <c r="C3621" t="s">
        <v>1575</v>
      </c>
      <c r="D3621">
        <v>1</v>
      </c>
      <c r="E3621">
        <v>70</v>
      </c>
      <c r="F3621">
        <v>1</v>
      </c>
    </row>
    <row r="3622" spans="1:6" x14ac:dyDescent="0.3">
      <c r="A3622">
        <v>1</v>
      </c>
      <c r="B3622">
        <v>2015</v>
      </c>
      <c r="C3622" t="s">
        <v>1575</v>
      </c>
      <c r="D3622">
        <v>1</v>
      </c>
      <c r="E3622">
        <v>72</v>
      </c>
      <c r="F3622">
        <v>1</v>
      </c>
    </row>
    <row r="3623" spans="1:6" x14ac:dyDescent="0.3">
      <c r="A3623">
        <v>1</v>
      </c>
      <c r="B3623">
        <v>2015</v>
      </c>
      <c r="C3623" t="s">
        <v>1575</v>
      </c>
      <c r="D3623">
        <v>1</v>
      </c>
      <c r="E3623">
        <v>74</v>
      </c>
      <c r="F3623">
        <v>1</v>
      </c>
    </row>
    <row r="3624" spans="1:6" x14ac:dyDescent="0.3">
      <c r="A3624">
        <v>1</v>
      </c>
      <c r="B3624">
        <v>2015</v>
      </c>
      <c r="C3624" t="s">
        <v>1575</v>
      </c>
      <c r="D3624">
        <v>1</v>
      </c>
      <c r="E3624">
        <v>76</v>
      </c>
      <c r="F3624">
        <v>1</v>
      </c>
    </row>
    <row r="3625" spans="1:6" x14ac:dyDescent="0.3">
      <c r="A3625">
        <v>1</v>
      </c>
      <c r="B3625">
        <v>2015</v>
      </c>
      <c r="C3625" t="s">
        <v>1575</v>
      </c>
      <c r="D3625">
        <v>1</v>
      </c>
      <c r="E3625">
        <v>78</v>
      </c>
      <c r="F3625">
        <v>1</v>
      </c>
    </row>
    <row r="3626" spans="1:6" x14ac:dyDescent="0.3">
      <c r="A3626">
        <v>1</v>
      </c>
      <c r="B3626">
        <v>2015</v>
      </c>
      <c r="C3626" t="s">
        <v>1575</v>
      </c>
      <c r="D3626">
        <v>1</v>
      </c>
      <c r="E3626">
        <v>80</v>
      </c>
      <c r="F3626">
        <v>1</v>
      </c>
    </row>
    <row r="3627" spans="1:6" x14ac:dyDescent="0.3">
      <c r="A3627">
        <v>1</v>
      </c>
      <c r="B3627">
        <v>2015</v>
      </c>
      <c r="C3627" t="s">
        <v>1575</v>
      </c>
      <c r="D3627">
        <v>1</v>
      </c>
      <c r="E3627">
        <v>82</v>
      </c>
      <c r="F3627">
        <v>1</v>
      </c>
    </row>
    <row r="3628" spans="1:6" x14ac:dyDescent="0.3">
      <c r="A3628">
        <v>1</v>
      </c>
      <c r="B3628">
        <v>2015</v>
      </c>
      <c r="C3628" t="s">
        <v>1575</v>
      </c>
      <c r="D3628">
        <v>1</v>
      </c>
      <c r="E3628">
        <v>84</v>
      </c>
      <c r="F3628">
        <v>1</v>
      </c>
    </row>
    <row r="3629" spans="1:6" x14ac:dyDescent="0.3">
      <c r="A3629">
        <v>1</v>
      </c>
      <c r="B3629">
        <v>2015</v>
      </c>
      <c r="C3629" t="s">
        <v>1575</v>
      </c>
      <c r="D3629">
        <v>1</v>
      </c>
      <c r="E3629">
        <v>86</v>
      </c>
      <c r="F3629">
        <v>1</v>
      </c>
    </row>
    <row r="3630" spans="1:6" x14ac:dyDescent="0.3">
      <c r="A3630">
        <v>1</v>
      </c>
      <c r="B3630">
        <v>2015</v>
      </c>
      <c r="C3630" t="s">
        <v>1575</v>
      </c>
      <c r="D3630">
        <v>1</v>
      </c>
      <c r="E3630">
        <v>88</v>
      </c>
      <c r="F3630">
        <v>1</v>
      </c>
    </row>
    <row r="3631" spans="1:6" x14ac:dyDescent="0.3">
      <c r="A3631">
        <v>1</v>
      </c>
      <c r="B3631">
        <v>2015</v>
      </c>
      <c r="C3631" t="s">
        <v>1575</v>
      </c>
      <c r="D3631">
        <v>1</v>
      </c>
      <c r="E3631">
        <v>90</v>
      </c>
      <c r="F3631">
        <v>1</v>
      </c>
    </row>
    <row r="3632" spans="1:6" x14ac:dyDescent="0.3">
      <c r="A3632">
        <v>1</v>
      </c>
      <c r="B3632">
        <v>2015</v>
      </c>
      <c r="C3632" t="s">
        <v>1575</v>
      </c>
      <c r="D3632">
        <v>1</v>
      </c>
      <c r="E3632">
        <v>92</v>
      </c>
      <c r="F3632">
        <v>1</v>
      </c>
    </row>
    <row r="3633" spans="1:6" x14ac:dyDescent="0.3">
      <c r="A3633">
        <v>1</v>
      </c>
      <c r="B3633">
        <v>2015</v>
      </c>
      <c r="C3633" t="s">
        <v>1575</v>
      </c>
      <c r="D3633">
        <v>1</v>
      </c>
      <c r="E3633">
        <v>94</v>
      </c>
      <c r="F3633">
        <v>1</v>
      </c>
    </row>
    <row r="3634" spans="1:6" x14ac:dyDescent="0.3">
      <c r="A3634">
        <v>1</v>
      </c>
      <c r="B3634">
        <v>2018</v>
      </c>
      <c r="C3634" t="s">
        <v>1350</v>
      </c>
      <c r="D3634">
        <v>1</v>
      </c>
      <c r="E3634">
        <v>4</v>
      </c>
      <c r="F3634" s="2">
        <v>1.7398900000000001E-9</v>
      </c>
    </row>
    <row r="3635" spans="1:6" x14ac:dyDescent="0.3">
      <c r="A3635">
        <v>1</v>
      </c>
      <c r="B3635">
        <v>2018</v>
      </c>
      <c r="C3635" t="s">
        <v>1350</v>
      </c>
      <c r="D3635">
        <v>1</v>
      </c>
      <c r="E3635">
        <v>6</v>
      </c>
      <c r="F3635" s="2">
        <v>3.4101900000000002E-9</v>
      </c>
    </row>
    <row r="3636" spans="1:6" x14ac:dyDescent="0.3">
      <c r="A3636">
        <v>1</v>
      </c>
      <c r="B3636">
        <v>2018</v>
      </c>
      <c r="C3636" t="s">
        <v>1350</v>
      </c>
      <c r="D3636">
        <v>1</v>
      </c>
      <c r="E3636">
        <v>8</v>
      </c>
      <c r="F3636" s="2">
        <v>3.50245E-9</v>
      </c>
    </row>
    <row r="3637" spans="1:6" x14ac:dyDescent="0.3">
      <c r="A3637">
        <v>1</v>
      </c>
      <c r="B3637">
        <v>2018</v>
      </c>
      <c r="C3637" t="s">
        <v>1350</v>
      </c>
      <c r="D3637">
        <v>1</v>
      </c>
      <c r="E3637">
        <v>10</v>
      </c>
      <c r="F3637" s="2">
        <v>3.6079800000000002E-9</v>
      </c>
    </row>
    <row r="3638" spans="1:6" x14ac:dyDescent="0.3">
      <c r="A3638">
        <v>1</v>
      </c>
      <c r="B3638">
        <v>2018</v>
      </c>
      <c r="C3638" t="s">
        <v>1350</v>
      </c>
      <c r="D3638">
        <v>1</v>
      </c>
      <c r="E3638">
        <v>12</v>
      </c>
      <c r="F3638" s="2">
        <v>3.7297900000000002E-9</v>
      </c>
    </row>
    <row r="3639" spans="1:6" x14ac:dyDescent="0.3">
      <c r="A3639">
        <v>1</v>
      </c>
      <c r="B3639">
        <v>2018</v>
      </c>
      <c r="C3639" t="s">
        <v>1350</v>
      </c>
      <c r="D3639">
        <v>1</v>
      </c>
      <c r="E3639">
        <v>14</v>
      </c>
      <c r="F3639" s="2">
        <v>3.8719000000000002E-9</v>
      </c>
    </row>
    <row r="3640" spans="1:6" x14ac:dyDescent="0.3">
      <c r="A3640">
        <v>1</v>
      </c>
      <c r="B3640">
        <v>2018</v>
      </c>
      <c r="C3640" t="s">
        <v>1350</v>
      </c>
      <c r="D3640">
        <v>1</v>
      </c>
      <c r="E3640">
        <v>16</v>
      </c>
      <c r="F3640" s="2">
        <v>4.0400000000000001E-9</v>
      </c>
    </row>
    <row r="3641" spans="1:6" x14ac:dyDescent="0.3">
      <c r="A3641">
        <v>1</v>
      </c>
      <c r="B3641">
        <v>2018</v>
      </c>
      <c r="C3641" t="s">
        <v>1350</v>
      </c>
      <c r="D3641">
        <v>1</v>
      </c>
      <c r="E3641">
        <v>18</v>
      </c>
      <c r="F3641" s="2">
        <v>4.2552400000000003E-9</v>
      </c>
    </row>
    <row r="3642" spans="1:6" x14ac:dyDescent="0.3">
      <c r="A3642">
        <v>1</v>
      </c>
      <c r="B3642">
        <v>2018</v>
      </c>
      <c r="C3642" t="s">
        <v>1350</v>
      </c>
      <c r="D3642">
        <v>1</v>
      </c>
      <c r="E3642">
        <v>20</v>
      </c>
      <c r="F3642" s="2">
        <v>5.0165099999999997E-9</v>
      </c>
    </row>
    <row r="3643" spans="1:6" x14ac:dyDescent="0.3">
      <c r="A3643">
        <v>1</v>
      </c>
      <c r="B3643">
        <v>2018</v>
      </c>
      <c r="C3643" t="s">
        <v>1350</v>
      </c>
      <c r="D3643">
        <v>1</v>
      </c>
      <c r="E3643">
        <v>22</v>
      </c>
      <c r="F3643" s="2">
        <v>1.9417500000000002E-8</v>
      </c>
    </row>
    <row r="3644" spans="1:6" x14ac:dyDescent="0.3">
      <c r="A3644">
        <v>1</v>
      </c>
      <c r="B3644">
        <v>2018</v>
      </c>
      <c r="C3644" t="s">
        <v>1350</v>
      </c>
      <c r="D3644">
        <v>1</v>
      </c>
      <c r="E3644">
        <v>24</v>
      </c>
      <c r="F3644" s="2">
        <v>3.0978600000000002E-7</v>
      </c>
    </row>
    <row r="3645" spans="1:6" x14ac:dyDescent="0.3">
      <c r="A3645">
        <v>1</v>
      </c>
      <c r="B3645">
        <v>2018</v>
      </c>
      <c r="C3645" t="s">
        <v>1350</v>
      </c>
      <c r="D3645">
        <v>1</v>
      </c>
      <c r="E3645">
        <v>26</v>
      </c>
      <c r="F3645" s="2">
        <v>4.8018299999999999E-6</v>
      </c>
    </row>
    <row r="3646" spans="1:6" x14ac:dyDescent="0.3">
      <c r="A3646">
        <v>1</v>
      </c>
      <c r="B3646">
        <v>2018</v>
      </c>
      <c r="C3646" t="s">
        <v>1350</v>
      </c>
      <c r="D3646">
        <v>1</v>
      </c>
      <c r="E3646">
        <v>28</v>
      </c>
      <c r="F3646" s="2">
        <v>5.71066E-5</v>
      </c>
    </row>
    <row r="3647" spans="1:6" x14ac:dyDescent="0.3">
      <c r="A3647">
        <v>1</v>
      </c>
      <c r="B3647">
        <v>2018</v>
      </c>
      <c r="C3647" t="s">
        <v>1350</v>
      </c>
      <c r="D3647">
        <v>1</v>
      </c>
      <c r="E3647">
        <v>30</v>
      </c>
      <c r="F3647">
        <v>5.1402800000000003E-4</v>
      </c>
    </row>
    <row r="3648" spans="1:6" x14ac:dyDescent="0.3">
      <c r="A3648">
        <v>1</v>
      </c>
      <c r="B3648">
        <v>2018</v>
      </c>
      <c r="C3648" t="s">
        <v>1350</v>
      </c>
      <c r="D3648">
        <v>1</v>
      </c>
      <c r="E3648">
        <v>32</v>
      </c>
      <c r="F3648">
        <v>3.4988100000000002E-3</v>
      </c>
    </row>
    <row r="3649" spans="1:6" x14ac:dyDescent="0.3">
      <c r="A3649">
        <v>1</v>
      </c>
      <c r="B3649">
        <v>2018</v>
      </c>
      <c r="C3649" t="s">
        <v>1350</v>
      </c>
      <c r="D3649">
        <v>1</v>
      </c>
      <c r="E3649">
        <v>34</v>
      </c>
      <c r="F3649">
        <v>1.8007599999999999E-2</v>
      </c>
    </row>
    <row r="3650" spans="1:6" x14ac:dyDescent="0.3">
      <c r="A3650">
        <v>1</v>
      </c>
      <c r="B3650">
        <v>2018</v>
      </c>
      <c r="C3650" t="s">
        <v>1350</v>
      </c>
      <c r="D3650">
        <v>1</v>
      </c>
      <c r="E3650">
        <v>36</v>
      </c>
      <c r="F3650">
        <v>7.0079299999999997E-2</v>
      </c>
    </row>
    <row r="3651" spans="1:6" x14ac:dyDescent="0.3">
      <c r="A3651">
        <v>1</v>
      </c>
      <c r="B3651">
        <v>2018</v>
      </c>
      <c r="C3651" t="s">
        <v>1350</v>
      </c>
      <c r="D3651">
        <v>1</v>
      </c>
      <c r="E3651">
        <v>38</v>
      </c>
      <c r="F3651">
        <v>0.20621500000000001</v>
      </c>
    </row>
    <row r="3652" spans="1:6" x14ac:dyDescent="0.3">
      <c r="A3652">
        <v>1</v>
      </c>
      <c r="B3652">
        <v>2018</v>
      </c>
      <c r="C3652" t="s">
        <v>1350</v>
      </c>
      <c r="D3652">
        <v>1</v>
      </c>
      <c r="E3652">
        <v>40</v>
      </c>
      <c r="F3652">
        <v>0.45882499999999998</v>
      </c>
    </row>
    <row r="3653" spans="1:6" x14ac:dyDescent="0.3">
      <c r="A3653">
        <v>1</v>
      </c>
      <c r="B3653">
        <v>2018</v>
      </c>
      <c r="C3653" t="s">
        <v>1350</v>
      </c>
      <c r="D3653">
        <v>1</v>
      </c>
      <c r="E3653">
        <v>42</v>
      </c>
      <c r="F3653">
        <v>0.77191699999999996</v>
      </c>
    </row>
    <row r="3654" spans="1:6" x14ac:dyDescent="0.3">
      <c r="A3654">
        <v>1</v>
      </c>
      <c r="B3654">
        <v>2018</v>
      </c>
      <c r="C3654" t="s">
        <v>1350</v>
      </c>
      <c r="D3654">
        <v>1</v>
      </c>
      <c r="E3654">
        <v>44</v>
      </c>
      <c r="F3654">
        <v>0.98196000000000006</v>
      </c>
    </row>
    <row r="3655" spans="1:6" x14ac:dyDescent="0.3">
      <c r="A3655">
        <v>1</v>
      </c>
      <c r="B3655">
        <v>2018</v>
      </c>
      <c r="C3655" t="s">
        <v>1350</v>
      </c>
      <c r="D3655">
        <v>1</v>
      </c>
      <c r="E3655">
        <v>46</v>
      </c>
      <c r="F3655">
        <v>0.99999899999999997</v>
      </c>
    </row>
    <row r="3656" spans="1:6" x14ac:dyDescent="0.3">
      <c r="A3656">
        <v>1</v>
      </c>
      <c r="B3656">
        <v>2018</v>
      </c>
      <c r="C3656" t="s">
        <v>1350</v>
      </c>
      <c r="D3656">
        <v>1</v>
      </c>
      <c r="E3656">
        <v>48</v>
      </c>
      <c r="F3656">
        <v>0.99772499999999997</v>
      </c>
    </row>
    <row r="3657" spans="1:6" x14ac:dyDescent="0.3">
      <c r="A3657">
        <v>1</v>
      </c>
      <c r="B3657">
        <v>2018</v>
      </c>
      <c r="C3657" t="s">
        <v>1350</v>
      </c>
      <c r="D3657">
        <v>1</v>
      </c>
      <c r="E3657">
        <v>50</v>
      </c>
      <c r="F3657">
        <v>0.98458599999999996</v>
      </c>
    </row>
    <row r="3658" spans="1:6" x14ac:dyDescent="0.3">
      <c r="A3658">
        <v>1</v>
      </c>
      <c r="B3658">
        <v>2018</v>
      </c>
      <c r="C3658" t="s">
        <v>1350</v>
      </c>
      <c r="D3658">
        <v>1</v>
      </c>
      <c r="E3658">
        <v>52</v>
      </c>
      <c r="F3658">
        <v>0.96019399999999999</v>
      </c>
    </row>
    <row r="3659" spans="1:6" x14ac:dyDescent="0.3">
      <c r="A3659">
        <v>1</v>
      </c>
      <c r="B3659">
        <v>2018</v>
      </c>
      <c r="C3659" t="s">
        <v>1350</v>
      </c>
      <c r="D3659">
        <v>1</v>
      </c>
      <c r="E3659">
        <v>54</v>
      </c>
      <c r="F3659">
        <v>0.92539300000000002</v>
      </c>
    </row>
    <row r="3660" spans="1:6" x14ac:dyDescent="0.3">
      <c r="A3660">
        <v>1</v>
      </c>
      <c r="B3660">
        <v>2018</v>
      </c>
      <c r="C3660" t="s">
        <v>1350</v>
      </c>
      <c r="D3660">
        <v>1</v>
      </c>
      <c r="E3660">
        <v>56</v>
      </c>
      <c r="F3660">
        <v>0.88136499999999995</v>
      </c>
    </row>
    <row r="3661" spans="1:6" x14ac:dyDescent="0.3">
      <c r="A3661">
        <v>1</v>
      </c>
      <c r="B3661">
        <v>2018</v>
      </c>
      <c r="C3661" t="s">
        <v>1350</v>
      </c>
      <c r="D3661">
        <v>1</v>
      </c>
      <c r="E3661">
        <v>58</v>
      </c>
      <c r="F3661">
        <v>0.82955900000000005</v>
      </c>
    </row>
    <row r="3662" spans="1:6" x14ac:dyDescent="0.3">
      <c r="A3662">
        <v>1</v>
      </c>
      <c r="B3662">
        <v>2018</v>
      </c>
      <c r="C3662" t="s">
        <v>1350</v>
      </c>
      <c r="D3662">
        <v>1</v>
      </c>
      <c r="E3662">
        <v>60</v>
      </c>
      <c r="F3662">
        <v>0.77161500000000005</v>
      </c>
    </row>
    <row r="3663" spans="1:6" x14ac:dyDescent="0.3">
      <c r="A3663">
        <v>1</v>
      </c>
      <c r="B3663">
        <v>2018</v>
      </c>
      <c r="C3663" t="s">
        <v>1350</v>
      </c>
      <c r="D3663">
        <v>1</v>
      </c>
      <c r="E3663">
        <v>62</v>
      </c>
      <c r="F3663">
        <v>0.70927799999999996</v>
      </c>
    </row>
    <row r="3664" spans="1:6" x14ac:dyDescent="0.3">
      <c r="A3664">
        <v>1</v>
      </c>
      <c r="B3664">
        <v>2018</v>
      </c>
      <c r="C3664" t="s">
        <v>1350</v>
      </c>
      <c r="D3664">
        <v>1</v>
      </c>
      <c r="E3664">
        <v>64</v>
      </c>
      <c r="F3664">
        <v>0.64431000000000005</v>
      </c>
    </row>
    <row r="3665" spans="1:6" x14ac:dyDescent="0.3">
      <c r="A3665">
        <v>1</v>
      </c>
      <c r="B3665">
        <v>2018</v>
      </c>
      <c r="C3665" t="s">
        <v>1350</v>
      </c>
      <c r="D3665">
        <v>1</v>
      </c>
      <c r="E3665">
        <v>66</v>
      </c>
      <c r="F3665">
        <v>0.57840899999999995</v>
      </c>
    </row>
    <row r="3666" spans="1:6" x14ac:dyDescent="0.3">
      <c r="A3666">
        <v>1</v>
      </c>
      <c r="B3666">
        <v>2018</v>
      </c>
      <c r="C3666" t="s">
        <v>1350</v>
      </c>
      <c r="D3666">
        <v>1</v>
      </c>
      <c r="E3666">
        <v>68</v>
      </c>
      <c r="F3666">
        <v>0.51314199999999999</v>
      </c>
    </row>
    <row r="3667" spans="1:6" x14ac:dyDescent="0.3">
      <c r="A3667">
        <v>1</v>
      </c>
      <c r="B3667">
        <v>2018</v>
      </c>
      <c r="C3667" t="s">
        <v>1350</v>
      </c>
      <c r="D3667">
        <v>1</v>
      </c>
      <c r="E3667">
        <v>70</v>
      </c>
      <c r="F3667">
        <v>0.44988499999999998</v>
      </c>
    </row>
    <row r="3668" spans="1:6" x14ac:dyDescent="0.3">
      <c r="A3668">
        <v>1</v>
      </c>
      <c r="B3668">
        <v>2018</v>
      </c>
      <c r="C3668" t="s">
        <v>1350</v>
      </c>
      <c r="D3668">
        <v>1</v>
      </c>
      <c r="E3668">
        <v>72</v>
      </c>
      <c r="F3668">
        <v>0.38978800000000002</v>
      </c>
    </row>
    <row r="3669" spans="1:6" x14ac:dyDescent="0.3">
      <c r="A3669">
        <v>1</v>
      </c>
      <c r="B3669">
        <v>2018</v>
      </c>
      <c r="C3669" t="s">
        <v>1350</v>
      </c>
      <c r="D3669">
        <v>1</v>
      </c>
      <c r="E3669">
        <v>74</v>
      </c>
      <c r="F3669">
        <v>0.33374700000000002</v>
      </c>
    </row>
    <row r="3670" spans="1:6" x14ac:dyDescent="0.3">
      <c r="A3670">
        <v>1</v>
      </c>
      <c r="B3670">
        <v>2018</v>
      </c>
      <c r="C3670" t="s">
        <v>1350</v>
      </c>
      <c r="D3670">
        <v>1</v>
      </c>
      <c r="E3670">
        <v>76</v>
      </c>
      <c r="F3670">
        <v>0.28240199999999999</v>
      </c>
    </row>
    <row r="3671" spans="1:6" x14ac:dyDescent="0.3">
      <c r="A3671">
        <v>1</v>
      </c>
      <c r="B3671">
        <v>2018</v>
      </c>
      <c r="C3671" t="s">
        <v>1350</v>
      </c>
      <c r="D3671">
        <v>1</v>
      </c>
      <c r="E3671">
        <v>78</v>
      </c>
      <c r="F3671">
        <v>0.23614599999999999</v>
      </c>
    </row>
    <row r="3672" spans="1:6" x14ac:dyDescent="0.3">
      <c r="A3672">
        <v>1</v>
      </c>
      <c r="B3672">
        <v>2018</v>
      </c>
      <c r="C3672" t="s">
        <v>1350</v>
      </c>
      <c r="D3672">
        <v>1</v>
      </c>
      <c r="E3672">
        <v>80</v>
      </c>
      <c r="F3672">
        <v>0.19514500000000001</v>
      </c>
    </row>
    <row r="3673" spans="1:6" x14ac:dyDescent="0.3">
      <c r="A3673">
        <v>1</v>
      </c>
      <c r="B3673">
        <v>2018</v>
      </c>
      <c r="C3673" t="s">
        <v>1350</v>
      </c>
      <c r="D3673">
        <v>1</v>
      </c>
      <c r="E3673">
        <v>82</v>
      </c>
      <c r="F3673">
        <v>0.15936500000000001</v>
      </c>
    </row>
    <row r="3674" spans="1:6" x14ac:dyDescent="0.3">
      <c r="A3674">
        <v>1</v>
      </c>
      <c r="B3674">
        <v>2018</v>
      </c>
      <c r="C3674" t="s">
        <v>1350</v>
      </c>
      <c r="D3674">
        <v>1</v>
      </c>
      <c r="E3674">
        <v>84</v>
      </c>
      <c r="F3674">
        <v>0.12861600000000001</v>
      </c>
    </row>
    <row r="3675" spans="1:6" x14ac:dyDescent="0.3">
      <c r="A3675">
        <v>1</v>
      </c>
      <c r="B3675">
        <v>2018</v>
      </c>
      <c r="C3675" t="s">
        <v>1350</v>
      </c>
      <c r="D3675">
        <v>1</v>
      </c>
      <c r="E3675">
        <v>86</v>
      </c>
      <c r="F3675">
        <v>0.102578</v>
      </c>
    </row>
    <row r="3676" spans="1:6" x14ac:dyDescent="0.3">
      <c r="A3676">
        <v>1</v>
      </c>
      <c r="B3676">
        <v>2018</v>
      </c>
      <c r="C3676" t="s">
        <v>1350</v>
      </c>
      <c r="D3676">
        <v>1</v>
      </c>
      <c r="E3676">
        <v>88</v>
      </c>
      <c r="F3676">
        <v>8.0849799999999999E-2</v>
      </c>
    </row>
    <row r="3677" spans="1:6" x14ac:dyDescent="0.3">
      <c r="A3677">
        <v>1</v>
      </c>
      <c r="B3677">
        <v>2018</v>
      </c>
      <c r="C3677" t="s">
        <v>1350</v>
      </c>
      <c r="D3677">
        <v>1</v>
      </c>
      <c r="E3677">
        <v>90</v>
      </c>
      <c r="F3677">
        <v>6.2974600000000006E-2</v>
      </c>
    </row>
    <row r="3678" spans="1:6" x14ac:dyDescent="0.3">
      <c r="A3678">
        <v>1</v>
      </c>
      <c r="B3678">
        <v>2018</v>
      </c>
      <c r="C3678" t="s">
        <v>1350</v>
      </c>
      <c r="D3678">
        <v>1</v>
      </c>
      <c r="E3678">
        <v>92</v>
      </c>
      <c r="F3678">
        <v>4.8474499999999997E-2</v>
      </c>
    </row>
    <row r="3679" spans="1:6" x14ac:dyDescent="0.3">
      <c r="A3679">
        <v>1</v>
      </c>
      <c r="B3679">
        <v>2018</v>
      </c>
      <c r="C3679" t="s">
        <v>1350</v>
      </c>
      <c r="D3679">
        <v>1</v>
      </c>
      <c r="E3679">
        <v>94</v>
      </c>
      <c r="F3679">
        <v>3.6874299999999999E-2</v>
      </c>
    </row>
    <row r="3680" spans="1:6" x14ac:dyDescent="0.3">
      <c r="A3680">
        <v>1</v>
      </c>
      <c r="B3680">
        <v>2018</v>
      </c>
      <c r="C3680" t="s">
        <v>1575</v>
      </c>
      <c r="D3680">
        <v>1</v>
      </c>
      <c r="E3680">
        <v>4</v>
      </c>
      <c r="F3680" s="2">
        <v>1.7253000000000001E-25</v>
      </c>
    </row>
    <row r="3681" spans="1:6" x14ac:dyDescent="0.3">
      <c r="A3681">
        <v>1</v>
      </c>
      <c r="B3681">
        <v>2018</v>
      </c>
      <c r="C3681" t="s">
        <v>1575</v>
      </c>
      <c r="D3681">
        <v>1</v>
      </c>
      <c r="E3681">
        <v>6</v>
      </c>
      <c r="F3681" s="2">
        <v>4.5587500000000001E-24</v>
      </c>
    </row>
    <row r="3682" spans="1:6" x14ac:dyDescent="0.3">
      <c r="A3682">
        <v>1</v>
      </c>
      <c r="B3682">
        <v>2018</v>
      </c>
      <c r="C3682" t="s">
        <v>1575</v>
      </c>
      <c r="D3682">
        <v>1</v>
      </c>
      <c r="E3682">
        <v>8</v>
      </c>
      <c r="F3682" s="2">
        <v>1.2045599999999999E-22</v>
      </c>
    </row>
    <row r="3683" spans="1:6" x14ac:dyDescent="0.3">
      <c r="A3683">
        <v>1</v>
      </c>
      <c r="B3683">
        <v>2018</v>
      </c>
      <c r="C3683" t="s">
        <v>1575</v>
      </c>
      <c r="D3683">
        <v>1</v>
      </c>
      <c r="E3683">
        <v>10</v>
      </c>
      <c r="F3683" s="2">
        <v>3.1828099999999999E-21</v>
      </c>
    </row>
    <row r="3684" spans="1:6" x14ac:dyDescent="0.3">
      <c r="A3684">
        <v>1</v>
      </c>
      <c r="B3684">
        <v>2018</v>
      </c>
      <c r="C3684" t="s">
        <v>1575</v>
      </c>
      <c r="D3684">
        <v>1</v>
      </c>
      <c r="E3684">
        <v>12</v>
      </c>
      <c r="F3684" s="2">
        <v>8.4099200000000002E-20</v>
      </c>
    </row>
    <row r="3685" spans="1:6" x14ac:dyDescent="0.3">
      <c r="A3685">
        <v>1</v>
      </c>
      <c r="B3685">
        <v>2018</v>
      </c>
      <c r="C3685" t="s">
        <v>1575</v>
      </c>
      <c r="D3685">
        <v>1</v>
      </c>
      <c r="E3685">
        <v>14</v>
      </c>
      <c r="F3685" s="2">
        <v>2.2221500000000002E-18</v>
      </c>
    </row>
    <row r="3686" spans="1:6" x14ac:dyDescent="0.3">
      <c r="A3686">
        <v>1</v>
      </c>
      <c r="B3686">
        <v>2018</v>
      </c>
      <c r="C3686" t="s">
        <v>1575</v>
      </c>
      <c r="D3686">
        <v>1</v>
      </c>
      <c r="E3686">
        <v>16</v>
      </c>
      <c r="F3686" s="2">
        <v>5.8715899999999994E-17</v>
      </c>
    </row>
    <row r="3687" spans="1:6" x14ac:dyDescent="0.3">
      <c r="A3687">
        <v>1</v>
      </c>
      <c r="B3687">
        <v>2018</v>
      </c>
      <c r="C3687" t="s">
        <v>1575</v>
      </c>
      <c r="D3687">
        <v>1</v>
      </c>
      <c r="E3687">
        <v>18</v>
      </c>
      <c r="F3687" s="2">
        <v>1.55145E-15</v>
      </c>
    </row>
    <row r="3688" spans="1:6" x14ac:dyDescent="0.3">
      <c r="A3688">
        <v>1</v>
      </c>
      <c r="B3688">
        <v>2018</v>
      </c>
      <c r="C3688" t="s">
        <v>1575</v>
      </c>
      <c r="D3688">
        <v>1</v>
      </c>
      <c r="E3688">
        <v>20</v>
      </c>
      <c r="F3688" s="2">
        <v>4.0994000000000003E-14</v>
      </c>
    </row>
    <row r="3689" spans="1:6" x14ac:dyDescent="0.3">
      <c r="A3689">
        <v>1</v>
      </c>
      <c r="B3689">
        <v>2018</v>
      </c>
      <c r="C3689" t="s">
        <v>1575</v>
      </c>
      <c r="D3689">
        <v>1</v>
      </c>
      <c r="E3689">
        <v>22</v>
      </c>
      <c r="F3689" s="2">
        <v>1.08318E-12</v>
      </c>
    </row>
    <row r="3690" spans="1:6" x14ac:dyDescent="0.3">
      <c r="A3690">
        <v>1</v>
      </c>
      <c r="B3690">
        <v>2018</v>
      </c>
      <c r="C3690" t="s">
        <v>1575</v>
      </c>
      <c r="D3690">
        <v>1</v>
      </c>
      <c r="E3690">
        <v>24</v>
      </c>
      <c r="F3690" s="2">
        <v>2.8620999999999999E-11</v>
      </c>
    </row>
    <row r="3691" spans="1:6" x14ac:dyDescent="0.3">
      <c r="A3691">
        <v>1</v>
      </c>
      <c r="B3691">
        <v>2018</v>
      </c>
      <c r="C3691" t="s">
        <v>1575</v>
      </c>
      <c r="D3691">
        <v>1</v>
      </c>
      <c r="E3691">
        <v>26</v>
      </c>
      <c r="F3691" s="2">
        <v>7.5625099999999996E-10</v>
      </c>
    </row>
    <row r="3692" spans="1:6" x14ac:dyDescent="0.3">
      <c r="A3692">
        <v>1</v>
      </c>
      <c r="B3692">
        <v>2018</v>
      </c>
      <c r="C3692" t="s">
        <v>1575</v>
      </c>
      <c r="D3692">
        <v>1</v>
      </c>
      <c r="E3692">
        <v>28</v>
      </c>
      <c r="F3692" s="2">
        <v>1.9982400000000002E-8</v>
      </c>
    </row>
    <row r="3693" spans="1:6" x14ac:dyDescent="0.3">
      <c r="A3693">
        <v>1</v>
      </c>
      <c r="B3693">
        <v>2018</v>
      </c>
      <c r="C3693" t="s">
        <v>1575</v>
      </c>
      <c r="D3693">
        <v>1</v>
      </c>
      <c r="E3693">
        <v>30</v>
      </c>
      <c r="F3693" s="2">
        <v>5.2799500000000004E-7</v>
      </c>
    </row>
    <row r="3694" spans="1:6" x14ac:dyDescent="0.3">
      <c r="A3694">
        <v>1</v>
      </c>
      <c r="B3694">
        <v>2018</v>
      </c>
      <c r="C3694" t="s">
        <v>1575</v>
      </c>
      <c r="D3694">
        <v>1</v>
      </c>
      <c r="E3694">
        <v>32</v>
      </c>
      <c r="F3694" s="2">
        <v>1.3951000000000001E-5</v>
      </c>
    </row>
    <row r="3695" spans="1:6" x14ac:dyDescent="0.3">
      <c r="A3695">
        <v>1</v>
      </c>
      <c r="B3695">
        <v>2018</v>
      </c>
      <c r="C3695" t="s">
        <v>1575</v>
      </c>
      <c r="D3695">
        <v>1</v>
      </c>
      <c r="E3695">
        <v>34</v>
      </c>
      <c r="F3695">
        <v>3.6849700000000002E-4</v>
      </c>
    </row>
    <row r="3696" spans="1:6" x14ac:dyDescent="0.3">
      <c r="A3696">
        <v>1</v>
      </c>
      <c r="B3696">
        <v>2018</v>
      </c>
      <c r="C3696" t="s">
        <v>1575</v>
      </c>
      <c r="D3696">
        <v>1</v>
      </c>
      <c r="E3696">
        <v>36</v>
      </c>
      <c r="F3696">
        <v>9.6464299999999992E-3</v>
      </c>
    </row>
    <row r="3697" spans="1:6" x14ac:dyDescent="0.3">
      <c r="A3697">
        <v>1</v>
      </c>
      <c r="B3697">
        <v>2018</v>
      </c>
      <c r="C3697" t="s">
        <v>1575</v>
      </c>
      <c r="D3697">
        <v>1</v>
      </c>
      <c r="E3697">
        <v>38</v>
      </c>
      <c r="F3697">
        <v>0.20468900000000001</v>
      </c>
    </row>
    <row r="3698" spans="1:6" x14ac:dyDescent="0.3">
      <c r="A3698">
        <v>1</v>
      </c>
      <c r="B3698">
        <v>2018</v>
      </c>
      <c r="C3698" t="s">
        <v>1575</v>
      </c>
      <c r="D3698">
        <v>1</v>
      </c>
      <c r="E3698">
        <v>40</v>
      </c>
      <c r="F3698">
        <v>0.87180299999999999</v>
      </c>
    </row>
    <row r="3699" spans="1:6" x14ac:dyDescent="0.3">
      <c r="A3699">
        <v>1</v>
      </c>
      <c r="B3699">
        <v>2018</v>
      </c>
      <c r="C3699" t="s">
        <v>1575</v>
      </c>
      <c r="D3699">
        <v>1</v>
      </c>
      <c r="E3699">
        <v>42</v>
      </c>
      <c r="F3699">
        <v>0.99446599999999996</v>
      </c>
    </row>
    <row r="3700" spans="1:6" x14ac:dyDescent="0.3">
      <c r="A3700">
        <v>1</v>
      </c>
      <c r="B3700">
        <v>2018</v>
      </c>
      <c r="C3700" t="s">
        <v>1575</v>
      </c>
      <c r="D3700">
        <v>1</v>
      </c>
      <c r="E3700">
        <v>44</v>
      </c>
      <c r="F3700">
        <v>0.99978900000000004</v>
      </c>
    </row>
    <row r="3701" spans="1:6" x14ac:dyDescent="0.3">
      <c r="A3701">
        <v>1</v>
      </c>
      <c r="B3701">
        <v>2018</v>
      </c>
      <c r="C3701" t="s">
        <v>1575</v>
      </c>
      <c r="D3701">
        <v>1</v>
      </c>
      <c r="E3701">
        <v>46</v>
      </c>
      <c r="F3701">
        <v>0.99999199999999999</v>
      </c>
    </row>
    <row r="3702" spans="1:6" x14ac:dyDescent="0.3">
      <c r="A3702">
        <v>1</v>
      </c>
      <c r="B3702">
        <v>2018</v>
      </c>
      <c r="C3702" t="s">
        <v>1575</v>
      </c>
      <c r="D3702">
        <v>1</v>
      </c>
      <c r="E3702">
        <v>48</v>
      </c>
      <c r="F3702">
        <v>1</v>
      </c>
    </row>
    <row r="3703" spans="1:6" x14ac:dyDescent="0.3">
      <c r="A3703">
        <v>1</v>
      </c>
      <c r="B3703">
        <v>2018</v>
      </c>
      <c r="C3703" t="s">
        <v>1575</v>
      </c>
      <c r="D3703">
        <v>1</v>
      </c>
      <c r="E3703">
        <v>50</v>
      </c>
      <c r="F3703">
        <v>1</v>
      </c>
    </row>
    <row r="3704" spans="1:6" x14ac:dyDescent="0.3">
      <c r="A3704">
        <v>1</v>
      </c>
      <c r="B3704">
        <v>2018</v>
      </c>
      <c r="C3704" t="s">
        <v>1575</v>
      </c>
      <c r="D3704">
        <v>1</v>
      </c>
      <c r="E3704">
        <v>52</v>
      </c>
      <c r="F3704">
        <v>1</v>
      </c>
    </row>
    <row r="3705" spans="1:6" x14ac:dyDescent="0.3">
      <c r="A3705">
        <v>1</v>
      </c>
      <c r="B3705">
        <v>2018</v>
      </c>
      <c r="C3705" t="s">
        <v>1575</v>
      </c>
      <c r="D3705">
        <v>1</v>
      </c>
      <c r="E3705">
        <v>54</v>
      </c>
      <c r="F3705">
        <v>1</v>
      </c>
    </row>
    <row r="3706" spans="1:6" x14ac:dyDescent="0.3">
      <c r="A3706">
        <v>1</v>
      </c>
      <c r="B3706">
        <v>2018</v>
      </c>
      <c r="C3706" t="s">
        <v>1575</v>
      </c>
      <c r="D3706">
        <v>1</v>
      </c>
      <c r="E3706">
        <v>56</v>
      </c>
      <c r="F3706">
        <v>1</v>
      </c>
    </row>
    <row r="3707" spans="1:6" x14ac:dyDescent="0.3">
      <c r="A3707">
        <v>1</v>
      </c>
      <c r="B3707">
        <v>2018</v>
      </c>
      <c r="C3707" t="s">
        <v>1575</v>
      </c>
      <c r="D3707">
        <v>1</v>
      </c>
      <c r="E3707">
        <v>58</v>
      </c>
      <c r="F3707">
        <v>1</v>
      </c>
    </row>
    <row r="3708" spans="1:6" x14ac:dyDescent="0.3">
      <c r="A3708">
        <v>1</v>
      </c>
      <c r="B3708">
        <v>2018</v>
      </c>
      <c r="C3708" t="s">
        <v>1575</v>
      </c>
      <c r="D3708">
        <v>1</v>
      </c>
      <c r="E3708">
        <v>60</v>
      </c>
      <c r="F3708">
        <v>1</v>
      </c>
    </row>
    <row r="3709" spans="1:6" x14ac:dyDescent="0.3">
      <c r="A3709">
        <v>1</v>
      </c>
      <c r="B3709">
        <v>2018</v>
      </c>
      <c r="C3709" t="s">
        <v>1575</v>
      </c>
      <c r="D3709">
        <v>1</v>
      </c>
      <c r="E3709">
        <v>62</v>
      </c>
      <c r="F3709">
        <v>1</v>
      </c>
    </row>
    <row r="3710" spans="1:6" x14ac:dyDescent="0.3">
      <c r="A3710">
        <v>1</v>
      </c>
      <c r="B3710">
        <v>2018</v>
      </c>
      <c r="C3710" t="s">
        <v>1575</v>
      </c>
      <c r="D3710">
        <v>1</v>
      </c>
      <c r="E3710">
        <v>64</v>
      </c>
      <c r="F3710">
        <v>1</v>
      </c>
    </row>
    <row r="3711" spans="1:6" x14ac:dyDescent="0.3">
      <c r="A3711">
        <v>1</v>
      </c>
      <c r="B3711">
        <v>2018</v>
      </c>
      <c r="C3711" t="s">
        <v>1575</v>
      </c>
      <c r="D3711">
        <v>1</v>
      </c>
      <c r="E3711">
        <v>66</v>
      </c>
      <c r="F3711">
        <v>1</v>
      </c>
    </row>
    <row r="3712" spans="1:6" x14ac:dyDescent="0.3">
      <c r="A3712">
        <v>1</v>
      </c>
      <c r="B3712">
        <v>2018</v>
      </c>
      <c r="C3712" t="s">
        <v>1575</v>
      </c>
      <c r="D3712">
        <v>1</v>
      </c>
      <c r="E3712">
        <v>68</v>
      </c>
      <c r="F3712">
        <v>1</v>
      </c>
    </row>
    <row r="3713" spans="1:6" x14ac:dyDescent="0.3">
      <c r="A3713">
        <v>1</v>
      </c>
      <c r="B3713">
        <v>2018</v>
      </c>
      <c r="C3713" t="s">
        <v>1575</v>
      </c>
      <c r="D3713">
        <v>1</v>
      </c>
      <c r="E3713">
        <v>70</v>
      </c>
      <c r="F3713">
        <v>1</v>
      </c>
    </row>
    <row r="3714" spans="1:6" x14ac:dyDescent="0.3">
      <c r="A3714">
        <v>1</v>
      </c>
      <c r="B3714">
        <v>2018</v>
      </c>
      <c r="C3714" t="s">
        <v>1575</v>
      </c>
      <c r="D3714">
        <v>1</v>
      </c>
      <c r="E3714">
        <v>72</v>
      </c>
      <c r="F3714">
        <v>1</v>
      </c>
    </row>
    <row r="3715" spans="1:6" x14ac:dyDescent="0.3">
      <c r="A3715">
        <v>1</v>
      </c>
      <c r="B3715">
        <v>2018</v>
      </c>
      <c r="C3715" t="s">
        <v>1575</v>
      </c>
      <c r="D3715">
        <v>1</v>
      </c>
      <c r="E3715">
        <v>74</v>
      </c>
      <c r="F3715">
        <v>1</v>
      </c>
    </row>
    <row r="3716" spans="1:6" x14ac:dyDescent="0.3">
      <c r="A3716">
        <v>1</v>
      </c>
      <c r="B3716">
        <v>2018</v>
      </c>
      <c r="C3716" t="s">
        <v>1575</v>
      </c>
      <c r="D3716">
        <v>1</v>
      </c>
      <c r="E3716">
        <v>76</v>
      </c>
      <c r="F3716">
        <v>1</v>
      </c>
    </row>
    <row r="3717" spans="1:6" x14ac:dyDescent="0.3">
      <c r="A3717">
        <v>1</v>
      </c>
      <c r="B3717">
        <v>2018</v>
      </c>
      <c r="C3717" t="s">
        <v>1575</v>
      </c>
      <c r="D3717">
        <v>1</v>
      </c>
      <c r="E3717">
        <v>78</v>
      </c>
      <c r="F3717">
        <v>1</v>
      </c>
    </row>
    <row r="3718" spans="1:6" x14ac:dyDescent="0.3">
      <c r="A3718">
        <v>1</v>
      </c>
      <c r="B3718">
        <v>2018</v>
      </c>
      <c r="C3718" t="s">
        <v>1575</v>
      </c>
      <c r="D3718">
        <v>1</v>
      </c>
      <c r="E3718">
        <v>80</v>
      </c>
      <c r="F3718">
        <v>1</v>
      </c>
    </row>
    <row r="3719" spans="1:6" x14ac:dyDescent="0.3">
      <c r="A3719">
        <v>1</v>
      </c>
      <c r="B3719">
        <v>2018</v>
      </c>
      <c r="C3719" t="s">
        <v>1575</v>
      </c>
      <c r="D3719">
        <v>1</v>
      </c>
      <c r="E3719">
        <v>82</v>
      </c>
      <c r="F3719">
        <v>1</v>
      </c>
    </row>
    <row r="3720" spans="1:6" x14ac:dyDescent="0.3">
      <c r="A3720">
        <v>1</v>
      </c>
      <c r="B3720">
        <v>2018</v>
      </c>
      <c r="C3720" t="s">
        <v>1575</v>
      </c>
      <c r="D3720">
        <v>1</v>
      </c>
      <c r="E3720">
        <v>84</v>
      </c>
      <c r="F3720">
        <v>1</v>
      </c>
    </row>
    <row r="3721" spans="1:6" x14ac:dyDescent="0.3">
      <c r="A3721">
        <v>1</v>
      </c>
      <c r="B3721">
        <v>2018</v>
      </c>
      <c r="C3721" t="s">
        <v>1575</v>
      </c>
      <c r="D3721">
        <v>1</v>
      </c>
      <c r="E3721">
        <v>86</v>
      </c>
      <c r="F3721">
        <v>1</v>
      </c>
    </row>
    <row r="3722" spans="1:6" x14ac:dyDescent="0.3">
      <c r="A3722">
        <v>1</v>
      </c>
      <c r="B3722">
        <v>2018</v>
      </c>
      <c r="C3722" t="s">
        <v>1575</v>
      </c>
      <c r="D3722">
        <v>1</v>
      </c>
      <c r="E3722">
        <v>88</v>
      </c>
      <c r="F3722">
        <v>1</v>
      </c>
    </row>
    <row r="3723" spans="1:6" x14ac:dyDescent="0.3">
      <c r="A3723">
        <v>1</v>
      </c>
      <c r="B3723">
        <v>2018</v>
      </c>
      <c r="C3723" t="s">
        <v>1575</v>
      </c>
      <c r="D3723">
        <v>1</v>
      </c>
      <c r="E3723">
        <v>90</v>
      </c>
      <c r="F3723">
        <v>1</v>
      </c>
    </row>
    <row r="3724" spans="1:6" x14ac:dyDescent="0.3">
      <c r="A3724">
        <v>1</v>
      </c>
      <c r="B3724">
        <v>2018</v>
      </c>
      <c r="C3724" t="s">
        <v>1575</v>
      </c>
      <c r="D3724">
        <v>1</v>
      </c>
      <c r="E3724">
        <v>92</v>
      </c>
      <c r="F3724">
        <v>1</v>
      </c>
    </row>
    <row r="3725" spans="1:6" x14ac:dyDescent="0.3">
      <c r="A3725">
        <v>1</v>
      </c>
      <c r="B3725">
        <v>2018</v>
      </c>
      <c r="C3725" t="s">
        <v>1575</v>
      </c>
      <c r="D3725">
        <v>1</v>
      </c>
      <c r="E3725">
        <v>94</v>
      </c>
      <c r="F3725">
        <v>1</v>
      </c>
    </row>
    <row r="3726" spans="1:6" x14ac:dyDescent="0.3">
      <c r="A3726">
        <v>2</v>
      </c>
      <c r="B3726">
        <v>1982</v>
      </c>
      <c r="C3726" t="s">
        <v>1350</v>
      </c>
      <c r="D3726">
        <v>1</v>
      </c>
      <c r="E3726">
        <v>4</v>
      </c>
      <c r="F3726" s="2">
        <v>1.02805E-25</v>
      </c>
    </row>
    <row r="3727" spans="1:6" x14ac:dyDescent="0.3">
      <c r="A3727">
        <v>2</v>
      </c>
      <c r="B3727">
        <v>1982</v>
      </c>
      <c r="C3727" t="s">
        <v>1350</v>
      </c>
      <c r="D3727">
        <v>1</v>
      </c>
      <c r="E3727">
        <v>6</v>
      </c>
      <c r="F3727" s="2">
        <v>2.38447E-24</v>
      </c>
    </row>
    <row r="3728" spans="1:6" x14ac:dyDescent="0.3">
      <c r="A3728">
        <v>2</v>
      </c>
      <c r="B3728">
        <v>1982</v>
      </c>
      <c r="C3728" t="s">
        <v>1350</v>
      </c>
      <c r="D3728">
        <v>1</v>
      </c>
      <c r="E3728">
        <v>8</v>
      </c>
      <c r="F3728" s="2">
        <v>5.5305600000000005E-23</v>
      </c>
    </row>
    <row r="3729" spans="1:6" x14ac:dyDescent="0.3">
      <c r="A3729">
        <v>2</v>
      </c>
      <c r="B3729">
        <v>1982</v>
      </c>
      <c r="C3729" t="s">
        <v>1350</v>
      </c>
      <c r="D3729">
        <v>1</v>
      </c>
      <c r="E3729">
        <v>10</v>
      </c>
      <c r="F3729" s="2">
        <v>1.28277E-21</v>
      </c>
    </row>
    <row r="3730" spans="1:6" x14ac:dyDescent="0.3">
      <c r="A3730">
        <v>2</v>
      </c>
      <c r="B3730">
        <v>1982</v>
      </c>
      <c r="C3730" t="s">
        <v>1350</v>
      </c>
      <c r="D3730">
        <v>1</v>
      </c>
      <c r="E3730">
        <v>12</v>
      </c>
      <c r="F3730" s="2">
        <v>2.97526E-20</v>
      </c>
    </row>
    <row r="3731" spans="1:6" x14ac:dyDescent="0.3">
      <c r="A3731">
        <v>2</v>
      </c>
      <c r="B3731">
        <v>1982</v>
      </c>
      <c r="C3731" t="s">
        <v>1350</v>
      </c>
      <c r="D3731">
        <v>1</v>
      </c>
      <c r="E3731">
        <v>14</v>
      </c>
      <c r="F3731" s="2">
        <v>6.9008699999999998E-19</v>
      </c>
    </row>
    <row r="3732" spans="1:6" x14ac:dyDescent="0.3">
      <c r="A3732">
        <v>2</v>
      </c>
      <c r="B3732">
        <v>1982</v>
      </c>
      <c r="C3732" t="s">
        <v>1350</v>
      </c>
      <c r="D3732">
        <v>1</v>
      </c>
      <c r="E3732">
        <v>16</v>
      </c>
      <c r="F3732" s="2">
        <v>1.6005999999999999E-17</v>
      </c>
    </row>
    <row r="3733" spans="1:6" x14ac:dyDescent="0.3">
      <c r="A3733">
        <v>2</v>
      </c>
      <c r="B3733">
        <v>1982</v>
      </c>
      <c r="C3733" t="s">
        <v>1350</v>
      </c>
      <c r="D3733">
        <v>1</v>
      </c>
      <c r="E3733">
        <v>18</v>
      </c>
      <c r="F3733" s="2">
        <v>3.7124400000000001E-16</v>
      </c>
    </row>
    <row r="3734" spans="1:6" x14ac:dyDescent="0.3">
      <c r="A3734">
        <v>2</v>
      </c>
      <c r="B3734">
        <v>1982</v>
      </c>
      <c r="C3734" t="s">
        <v>1350</v>
      </c>
      <c r="D3734">
        <v>1</v>
      </c>
      <c r="E3734">
        <v>20</v>
      </c>
      <c r="F3734" s="2">
        <v>8.6106899999999995E-15</v>
      </c>
    </row>
    <row r="3735" spans="1:6" x14ac:dyDescent="0.3">
      <c r="A3735">
        <v>2</v>
      </c>
      <c r="B3735">
        <v>1982</v>
      </c>
      <c r="C3735" t="s">
        <v>1350</v>
      </c>
      <c r="D3735">
        <v>1</v>
      </c>
      <c r="E3735">
        <v>22</v>
      </c>
      <c r="F3735" s="2">
        <v>1.9971799999999999E-13</v>
      </c>
    </row>
    <row r="3736" spans="1:6" x14ac:dyDescent="0.3">
      <c r="A3736">
        <v>2</v>
      </c>
      <c r="B3736">
        <v>1982</v>
      </c>
      <c r="C3736" t="s">
        <v>1350</v>
      </c>
      <c r="D3736">
        <v>1</v>
      </c>
      <c r="E3736">
        <v>24</v>
      </c>
      <c r="F3736" s="2">
        <v>4.6322699999999996E-12</v>
      </c>
    </row>
    <row r="3737" spans="1:6" x14ac:dyDescent="0.3">
      <c r="A3737">
        <v>2</v>
      </c>
      <c r="B3737">
        <v>1982</v>
      </c>
      <c r="C3737" t="s">
        <v>1350</v>
      </c>
      <c r="D3737">
        <v>1</v>
      </c>
      <c r="E3737">
        <v>26</v>
      </c>
      <c r="F3737" s="2">
        <v>1.07442E-10</v>
      </c>
    </row>
    <row r="3738" spans="1:6" x14ac:dyDescent="0.3">
      <c r="A3738">
        <v>2</v>
      </c>
      <c r="B3738">
        <v>1982</v>
      </c>
      <c r="C3738" t="s">
        <v>1350</v>
      </c>
      <c r="D3738">
        <v>1</v>
      </c>
      <c r="E3738">
        <v>28</v>
      </c>
      <c r="F3738" s="2">
        <v>2.49201E-9</v>
      </c>
    </row>
    <row r="3739" spans="1:6" x14ac:dyDescent="0.3">
      <c r="A3739">
        <v>2</v>
      </c>
      <c r="B3739">
        <v>1982</v>
      </c>
      <c r="C3739" t="s">
        <v>1350</v>
      </c>
      <c r="D3739">
        <v>1</v>
      </c>
      <c r="E3739">
        <v>30</v>
      </c>
      <c r="F3739" s="2">
        <v>5.78001E-8</v>
      </c>
    </row>
    <row r="3740" spans="1:6" x14ac:dyDescent="0.3">
      <c r="A3740">
        <v>2</v>
      </c>
      <c r="B3740">
        <v>1982</v>
      </c>
      <c r="C3740" t="s">
        <v>1350</v>
      </c>
      <c r="D3740">
        <v>1</v>
      </c>
      <c r="E3740">
        <v>32</v>
      </c>
      <c r="F3740" s="2">
        <v>1.34062E-6</v>
      </c>
    </row>
    <row r="3741" spans="1:6" x14ac:dyDescent="0.3">
      <c r="A3741">
        <v>2</v>
      </c>
      <c r="B3741">
        <v>1982</v>
      </c>
      <c r="C3741" t="s">
        <v>1350</v>
      </c>
      <c r="D3741">
        <v>1</v>
      </c>
      <c r="E3741">
        <v>34</v>
      </c>
      <c r="F3741" s="2">
        <v>3.1093600000000003E-5</v>
      </c>
    </row>
    <row r="3742" spans="1:6" x14ac:dyDescent="0.3">
      <c r="A3742">
        <v>2</v>
      </c>
      <c r="B3742">
        <v>1982</v>
      </c>
      <c r="C3742" t="s">
        <v>1350</v>
      </c>
      <c r="D3742">
        <v>1</v>
      </c>
      <c r="E3742">
        <v>36</v>
      </c>
      <c r="F3742">
        <v>7.2069300000000001E-4</v>
      </c>
    </row>
    <row r="3743" spans="1:6" x14ac:dyDescent="0.3">
      <c r="A3743">
        <v>2</v>
      </c>
      <c r="B3743">
        <v>1982</v>
      </c>
      <c r="C3743" t="s">
        <v>1350</v>
      </c>
      <c r="D3743">
        <v>1</v>
      </c>
      <c r="E3743">
        <v>38</v>
      </c>
      <c r="F3743">
        <v>1.6452700000000001E-2</v>
      </c>
    </row>
    <row r="3744" spans="1:6" x14ac:dyDescent="0.3">
      <c r="A3744">
        <v>2</v>
      </c>
      <c r="B3744">
        <v>1982</v>
      </c>
      <c r="C3744" t="s">
        <v>1350</v>
      </c>
      <c r="D3744">
        <v>1</v>
      </c>
      <c r="E3744">
        <v>40</v>
      </c>
      <c r="F3744">
        <v>0.27953299999999998</v>
      </c>
    </row>
    <row r="3745" spans="1:6" x14ac:dyDescent="0.3">
      <c r="A3745">
        <v>2</v>
      </c>
      <c r="B3745">
        <v>1982</v>
      </c>
      <c r="C3745" t="s">
        <v>1350</v>
      </c>
      <c r="D3745">
        <v>1</v>
      </c>
      <c r="E3745">
        <v>42</v>
      </c>
      <c r="F3745">
        <v>0.89999099999999999</v>
      </c>
    </row>
    <row r="3746" spans="1:6" x14ac:dyDescent="0.3">
      <c r="A3746">
        <v>2</v>
      </c>
      <c r="B3746">
        <v>1982</v>
      </c>
      <c r="C3746" t="s">
        <v>1350</v>
      </c>
      <c r="D3746">
        <v>1</v>
      </c>
      <c r="E3746">
        <v>44</v>
      </c>
      <c r="F3746">
        <v>0.99523200000000001</v>
      </c>
    </row>
    <row r="3747" spans="1:6" x14ac:dyDescent="0.3">
      <c r="A3747">
        <v>2</v>
      </c>
      <c r="B3747">
        <v>1982</v>
      </c>
      <c r="C3747" t="s">
        <v>1350</v>
      </c>
      <c r="D3747">
        <v>1</v>
      </c>
      <c r="E3747">
        <v>46</v>
      </c>
      <c r="F3747">
        <v>0.99979300000000004</v>
      </c>
    </row>
    <row r="3748" spans="1:6" x14ac:dyDescent="0.3">
      <c r="A3748">
        <v>2</v>
      </c>
      <c r="B3748">
        <v>1982</v>
      </c>
      <c r="C3748" t="s">
        <v>1350</v>
      </c>
      <c r="D3748">
        <v>1</v>
      </c>
      <c r="E3748">
        <v>48</v>
      </c>
      <c r="F3748">
        <v>0.99999099999999996</v>
      </c>
    </row>
    <row r="3749" spans="1:6" x14ac:dyDescent="0.3">
      <c r="A3749">
        <v>2</v>
      </c>
      <c r="B3749">
        <v>1982</v>
      </c>
      <c r="C3749" t="s">
        <v>1350</v>
      </c>
      <c r="D3749">
        <v>1</v>
      </c>
      <c r="E3749">
        <v>50</v>
      </c>
      <c r="F3749">
        <v>1</v>
      </c>
    </row>
    <row r="3750" spans="1:6" x14ac:dyDescent="0.3">
      <c r="A3750">
        <v>2</v>
      </c>
      <c r="B3750">
        <v>1982</v>
      </c>
      <c r="C3750" t="s">
        <v>1350</v>
      </c>
      <c r="D3750">
        <v>1</v>
      </c>
      <c r="E3750">
        <v>52</v>
      </c>
      <c r="F3750">
        <v>1</v>
      </c>
    </row>
    <row r="3751" spans="1:6" x14ac:dyDescent="0.3">
      <c r="A3751">
        <v>2</v>
      </c>
      <c r="B3751">
        <v>1982</v>
      </c>
      <c r="C3751" t="s">
        <v>1350</v>
      </c>
      <c r="D3751">
        <v>1</v>
      </c>
      <c r="E3751">
        <v>54</v>
      </c>
      <c r="F3751">
        <v>1</v>
      </c>
    </row>
    <row r="3752" spans="1:6" x14ac:dyDescent="0.3">
      <c r="A3752">
        <v>2</v>
      </c>
      <c r="B3752">
        <v>1982</v>
      </c>
      <c r="C3752" t="s">
        <v>1350</v>
      </c>
      <c r="D3752">
        <v>1</v>
      </c>
      <c r="E3752">
        <v>56</v>
      </c>
      <c r="F3752">
        <v>1</v>
      </c>
    </row>
    <row r="3753" spans="1:6" x14ac:dyDescent="0.3">
      <c r="A3753">
        <v>2</v>
      </c>
      <c r="B3753">
        <v>1982</v>
      </c>
      <c r="C3753" t="s">
        <v>1350</v>
      </c>
      <c r="D3753">
        <v>1</v>
      </c>
      <c r="E3753">
        <v>58</v>
      </c>
      <c r="F3753">
        <v>1</v>
      </c>
    </row>
    <row r="3754" spans="1:6" x14ac:dyDescent="0.3">
      <c r="A3754">
        <v>2</v>
      </c>
      <c r="B3754">
        <v>1982</v>
      </c>
      <c r="C3754" t="s">
        <v>1350</v>
      </c>
      <c r="D3754">
        <v>1</v>
      </c>
      <c r="E3754">
        <v>60</v>
      </c>
      <c r="F3754">
        <v>1</v>
      </c>
    </row>
    <row r="3755" spans="1:6" x14ac:dyDescent="0.3">
      <c r="A3755">
        <v>2</v>
      </c>
      <c r="B3755">
        <v>1982</v>
      </c>
      <c r="C3755" t="s">
        <v>1350</v>
      </c>
      <c r="D3755">
        <v>1</v>
      </c>
      <c r="E3755">
        <v>62</v>
      </c>
      <c r="F3755">
        <v>1</v>
      </c>
    </row>
    <row r="3756" spans="1:6" x14ac:dyDescent="0.3">
      <c r="A3756">
        <v>2</v>
      </c>
      <c r="B3756">
        <v>1982</v>
      </c>
      <c r="C3756" t="s">
        <v>1350</v>
      </c>
      <c r="D3756">
        <v>1</v>
      </c>
      <c r="E3756">
        <v>64</v>
      </c>
      <c r="F3756">
        <v>1</v>
      </c>
    </row>
    <row r="3757" spans="1:6" x14ac:dyDescent="0.3">
      <c r="A3757">
        <v>2</v>
      </c>
      <c r="B3757">
        <v>1982</v>
      </c>
      <c r="C3757" t="s">
        <v>1350</v>
      </c>
      <c r="D3757">
        <v>1</v>
      </c>
      <c r="E3757">
        <v>66</v>
      </c>
      <c r="F3757">
        <v>1</v>
      </c>
    </row>
    <row r="3758" spans="1:6" x14ac:dyDescent="0.3">
      <c r="A3758">
        <v>2</v>
      </c>
      <c r="B3758">
        <v>1982</v>
      </c>
      <c r="C3758" t="s">
        <v>1350</v>
      </c>
      <c r="D3758">
        <v>1</v>
      </c>
      <c r="E3758">
        <v>68</v>
      </c>
      <c r="F3758">
        <v>1</v>
      </c>
    </row>
    <row r="3759" spans="1:6" x14ac:dyDescent="0.3">
      <c r="A3759">
        <v>2</v>
      </c>
      <c r="B3759">
        <v>1982</v>
      </c>
      <c r="C3759" t="s">
        <v>1350</v>
      </c>
      <c r="D3759">
        <v>1</v>
      </c>
      <c r="E3759">
        <v>70</v>
      </c>
      <c r="F3759">
        <v>1</v>
      </c>
    </row>
    <row r="3760" spans="1:6" x14ac:dyDescent="0.3">
      <c r="A3760">
        <v>2</v>
      </c>
      <c r="B3760">
        <v>1982</v>
      </c>
      <c r="C3760" t="s">
        <v>1350</v>
      </c>
      <c r="D3760">
        <v>1</v>
      </c>
      <c r="E3760">
        <v>72</v>
      </c>
      <c r="F3760">
        <v>1</v>
      </c>
    </row>
    <row r="3761" spans="1:6" x14ac:dyDescent="0.3">
      <c r="A3761">
        <v>2</v>
      </c>
      <c r="B3761">
        <v>1982</v>
      </c>
      <c r="C3761" t="s">
        <v>1350</v>
      </c>
      <c r="D3761">
        <v>1</v>
      </c>
      <c r="E3761">
        <v>74</v>
      </c>
      <c r="F3761">
        <v>1</v>
      </c>
    </row>
    <row r="3762" spans="1:6" x14ac:dyDescent="0.3">
      <c r="A3762">
        <v>2</v>
      </c>
      <c r="B3762">
        <v>1982</v>
      </c>
      <c r="C3762" t="s">
        <v>1350</v>
      </c>
      <c r="D3762">
        <v>1</v>
      </c>
      <c r="E3762">
        <v>76</v>
      </c>
      <c r="F3762">
        <v>1</v>
      </c>
    </row>
    <row r="3763" spans="1:6" x14ac:dyDescent="0.3">
      <c r="A3763">
        <v>2</v>
      </c>
      <c r="B3763">
        <v>1982</v>
      </c>
      <c r="C3763" t="s">
        <v>1350</v>
      </c>
      <c r="D3763">
        <v>1</v>
      </c>
      <c r="E3763">
        <v>78</v>
      </c>
      <c r="F3763">
        <v>1</v>
      </c>
    </row>
    <row r="3764" spans="1:6" x14ac:dyDescent="0.3">
      <c r="A3764">
        <v>2</v>
      </c>
      <c r="B3764">
        <v>1982</v>
      </c>
      <c r="C3764" t="s">
        <v>1350</v>
      </c>
      <c r="D3764">
        <v>1</v>
      </c>
      <c r="E3764">
        <v>80</v>
      </c>
      <c r="F3764">
        <v>1</v>
      </c>
    </row>
    <row r="3765" spans="1:6" x14ac:dyDescent="0.3">
      <c r="A3765">
        <v>2</v>
      </c>
      <c r="B3765">
        <v>1982</v>
      </c>
      <c r="C3765" t="s">
        <v>1350</v>
      </c>
      <c r="D3765">
        <v>1</v>
      </c>
      <c r="E3765">
        <v>82</v>
      </c>
      <c r="F3765">
        <v>1</v>
      </c>
    </row>
    <row r="3766" spans="1:6" x14ac:dyDescent="0.3">
      <c r="A3766">
        <v>2</v>
      </c>
      <c r="B3766">
        <v>1982</v>
      </c>
      <c r="C3766" t="s">
        <v>1350</v>
      </c>
      <c r="D3766">
        <v>1</v>
      </c>
      <c r="E3766">
        <v>84</v>
      </c>
      <c r="F3766">
        <v>1</v>
      </c>
    </row>
    <row r="3767" spans="1:6" x14ac:dyDescent="0.3">
      <c r="A3767">
        <v>2</v>
      </c>
      <c r="B3767">
        <v>1982</v>
      </c>
      <c r="C3767" t="s">
        <v>1350</v>
      </c>
      <c r="D3767">
        <v>1</v>
      </c>
      <c r="E3767">
        <v>86</v>
      </c>
      <c r="F3767">
        <v>1</v>
      </c>
    </row>
    <row r="3768" spans="1:6" x14ac:dyDescent="0.3">
      <c r="A3768">
        <v>2</v>
      </c>
      <c r="B3768">
        <v>1982</v>
      </c>
      <c r="C3768" t="s">
        <v>1350</v>
      </c>
      <c r="D3768">
        <v>1</v>
      </c>
      <c r="E3768">
        <v>88</v>
      </c>
      <c r="F3768">
        <v>1</v>
      </c>
    </row>
    <row r="3769" spans="1:6" x14ac:dyDescent="0.3">
      <c r="A3769">
        <v>2</v>
      </c>
      <c r="B3769">
        <v>1982</v>
      </c>
      <c r="C3769" t="s">
        <v>1350</v>
      </c>
      <c r="D3769">
        <v>1</v>
      </c>
      <c r="E3769">
        <v>90</v>
      </c>
      <c r="F3769">
        <v>1</v>
      </c>
    </row>
    <row r="3770" spans="1:6" x14ac:dyDescent="0.3">
      <c r="A3770">
        <v>2</v>
      </c>
      <c r="B3770">
        <v>1982</v>
      </c>
      <c r="C3770" t="s">
        <v>1350</v>
      </c>
      <c r="D3770">
        <v>1</v>
      </c>
      <c r="E3770">
        <v>92</v>
      </c>
      <c r="F3770">
        <v>1</v>
      </c>
    </row>
    <row r="3771" spans="1:6" x14ac:dyDescent="0.3">
      <c r="A3771">
        <v>2</v>
      </c>
      <c r="B3771">
        <v>1982</v>
      </c>
      <c r="C3771" t="s">
        <v>1350</v>
      </c>
      <c r="D3771">
        <v>1</v>
      </c>
      <c r="E3771">
        <v>94</v>
      </c>
      <c r="F3771">
        <v>1</v>
      </c>
    </row>
    <row r="3772" spans="1:6" x14ac:dyDescent="0.3">
      <c r="A3772">
        <v>2</v>
      </c>
      <c r="B3772">
        <v>1984</v>
      </c>
      <c r="C3772" t="s">
        <v>1350</v>
      </c>
      <c r="D3772">
        <v>1</v>
      </c>
      <c r="E3772">
        <v>4</v>
      </c>
      <c r="F3772">
        <v>0</v>
      </c>
    </row>
    <row r="3773" spans="1:6" x14ac:dyDescent="0.3">
      <c r="A3773">
        <v>2</v>
      </c>
      <c r="B3773">
        <v>1984</v>
      </c>
      <c r="C3773" t="s">
        <v>1350</v>
      </c>
      <c r="D3773">
        <v>1</v>
      </c>
      <c r="E3773">
        <v>6</v>
      </c>
      <c r="F3773">
        <v>0</v>
      </c>
    </row>
    <row r="3774" spans="1:6" x14ac:dyDescent="0.3">
      <c r="A3774">
        <v>2</v>
      </c>
      <c r="B3774">
        <v>1984</v>
      </c>
      <c r="C3774" t="s">
        <v>1350</v>
      </c>
      <c r="D3774">
        <v>1</v>
      </c>
      <c r="E3774">
        <v>8</v>
      </c>
      <c r="F3774">
        <v>0</v>
      </c>
    </row>
    <row r="3775" spans="1:6" x14ac:dyDescent="0.3">
      <c r="A3775">
        <v>2</v>
      </c>
      <c r="B3775">
        <v>1984</v>
      </c>
      <c r="C3775" t="s">
        <v>1350</v>
      </c>
      <c r="D3775">
        <v>1</v>
      </c>
      <c r="E3775">
        <v>10</v>
      </c>
      <c r="F3775">
        <v>0</v>
      </c>
    </row>
    <row r="3776" spans="1:6" x14ac:dyDescent="0.3">
      <c r="A3776">
        <v>2</v>
      </c>
      <c r="B3776">
        <v>1984</v>
      </c>
      <c r="C3776" t="s">
        <v>1350</v>
      </c>
      <c r="D3776">
        <v>1</v>
      </c>
      <c r="E3776">
        <v>12</v>
      </c>
      <c r="F3776">
        <v>0</v>
      </c>
    </row>
    <row r="3777" spans="1:6" x14ac:dyDescent="0.3">
      <c r="A3777">
        <v>2</v>
      </c>
      <c r="B3777">
        <v>1984</v>
      </c>
      <c r="C3777" t="s">
        <v>1350</v>
      </c>
      <c r="D3777">
        <v>1</v>
      </c>
      <c r="E3777">
        <v>14</v>
      </c>
      <c r="F3777">
        <v>0</v>
      </c>
    </row>
    <row r="3778" spans="1:6" x14ac:dyDescent="0.3">
      <c r="A3778">
        <v>2</v>
      </c>
      <c r="B3778">
        <v>1984</v>
      </c>
      <c r="C3778" t="s">
        <v>1350</v>
      </c>
      <c r="D3778">
        <v>1</v>
      </c>
      <c r="E3778">
        <v>16</v>
      </c>
      <c r="F3778">
        <v>0</v>
      </c>
    </row>
    <row r="3779" spans="1:6" x14ac:dyDescent="0.3">
      <c r="A3779">
        <v>2</v>
      </c>
      <c r="B3779">
        <v>1984</v>
      </c>
      <c r="C3779" t="s">
        <v>1350</v>
      </c>
      <c r="D3779">
        <v>1</v>
      </c>
      <c r="E3779">
        <v>18</v>
      </c>
      <c r="F3779">
        <v>0</v>
      </c>
    </row>
    <row r="3780" spans="1:6" x14ac:dyDescent="0.3">
      <c r="A3780">
        <v>2</v>
      </c>
      <c r="B3780">
        <v>1984</v>
      </c>
      <c r="C3780" t="s">
        <v>1350</v>
      </c>
      <c r="D3780">
        <v>1</v>
      </c>
      <c r="E3780">
        <v>20</v>
      </c>
      <c r="F3780">
        <v>0</v>
      </c>
    </row>
    <row r="3781" spans="1:6" x14ac:dyDescent="0.3">
      <c r="A3781">
        <v>2</v>
      </c>
      <c r="B3781">
        <v>1984</v>
      </c>
      <c r="C3781" t="s">
        <v>1350</v>
      </c>
      <c r="D3781">
        <v>1</v>
      </c>
      <c r="E3781">
        <v>22</v>
      </c>
      <c r="F3781">
        <v>0</v>
      </c>
    </row>
    <row r="3782" spans="1:6" x14ac:dyDescent="0.3">
      <c r="A3782">
        <v>2</v>
      </c>
      <c r="B3782">
        <v>1984</v>
      </c>
      <c r="C3782" t="s">
        <v>1350</v>
      </c>
      <c r="D3782">
        <v>1</v>
      </c>
      <c r="E3782">
        <v>24</v>
      </c>
      <c r="F3782">
        <v>0</v>
      </c>
    </row>
    <row r="3783" spans="1:6" x14ac:dyDescent="0.3">
      <c r="A3783">
        <v>2</v>
      </c>
      <c r="B3783">
        <v>1984</v>
      </c>
      <c r="C3783" t="s">
        <v>1350</v>
      </c>
      <c r="D3783">
        <v>1</v>
      </c>
      <c r="E3783">
        <v>26</v>
      </c>
      <c r="F3783">
        <v>0</v>
      </c>
    </row>
    <row r="3784" spans="1:6" x14ac:dyDescent="0.3">
      <c r="A3784">
        <v>2</v>
      </c>
      <c r="B3784">
        <v>1984</v>
      </c>
      <c r="C3784" t="s">
        <v>1350</v>
      </c>
      <c r="D3784">
        <v>1</v>
      </c>
      <c r="E3784">
        <v>28</v>
      </c>
      <c r="F3784">
        <v>0</v>
      </c>
    </row>
    <row r="3785" spans="1:6" x14ac:dyDescent="0.3">
      <c r="A3785">
        <v>2</v>
      </c>
      <c r="B3785">
        <v>1984</v>
      </c>
      <c r="C3785" t="s">
        <v>1350</v>
      </c>
      <c r="D3785">
        <v>1</v>
      </c>
      <c r="E3785">
        <v>30</v>
      </c>
      <c r="F3785">
        <v>0</v>
      </c>
    </row>
    <row r="3786" spans="1:6" x14ac:dyDescent="0.3">
      <c r="A3786">
        <v>2</v>
      </c>
      <c r="B3786">
        <v>1984</v>
      </c>
      <c r="C3786" t="s">
        <v>1350</v>
      </c>
      <c r="D3786">
        <v>1</v>
      </c>
      <c r="E3786">
        <v>32</v>
      </c>
      <c r="F3786">
        <v>0</v>
      </c>
    </row>
    <row r="3787" spans="1:6" x14ac:dyDescent="0.3">
      <c r="A3787">
        <v>2</v>
      </c>
      <c r="B3787">
        <v>1984</v>
      </c>
      <c r="C3787" t="s">
        <v>1350</v>
      </c>
      <c r="D3787">
        <v>1</v>
      </c>
      <c r="E3787">
        <v>34</v>
      </c>
      <c r="F3787">
        <v>0</v>
      </c>
    </row>
    <row r="3788" spans="1:6" x14ac:dyDescent="0.3">
      <c r="A3788">
        <v>2</v>
      </c>
      <c r="B3788">
        <v>1984</v>
      </c>
      <c r="C3788" t="s">
        <v>1350</v>
      </c>
      <c r="D3788">
        <v>1</v>
      </c>
      <c r="E3788">
        <v>36</v>
      </c>
      <c r="F3788">
        <v>0</v>
      </c>
    </row>
    <row r="3789" spans="1:6" x14ac:dyDescent="0.3">
      <c r="A3789">
        <v>2</v>
      </c>
      <c r="B3789">
        <v>1984</v>
      </c>
      <c r="C3789" t="s">
        <v>1350</v>
      </c>
      <c r="D3789">
        <v>1</v>
      </c>
      <c r="E3789">
        <v>38</v>
      </c>
      <c r="F3789">
        <v>0</v>
      </c>
    </row>
    <row r="3790" spans="1:6" x14ac:dyDescent="0.3">
      <c r="A3790">
        <v>2</v>
      </c>
      <c r="B3790">
        <v>1984</v>
      </c>
      <c r="C3790" t="s">
        <v>1350</v>
      </c>
      <c r="D3790">
        <v>1</v>
      </c>
      <c r="E3790">
        <v>40</v>
      </c>
      <c r="F3790">
        <v>0</v>
      </c>
    </row>
    <row r="3791" spans="1:6" x14ac:dyDescent="0.3">
      <c r="A3791">
        <v>2</v>
      </c>
      <c r="B3791">
        <v>1984</v>
      </c>
      <c r="C3791" t="s">
        <v>1350</v>
      </c>
      <c r="D3791">
        <v>1</v>
      </c>
      <c r="E3791">
        <v>42</v>
      </c>
      <c r="F3791">
        <v>0</v>
      </c>
    </row>
    <row r="3792" spans="1:6" x14ac:dyDescent="0.3">
      <c r="A3792">
        <v>2</v>
      </c>
      <c r="B3792">
        <v>1984</v>
      </c>
      <c r="C3792" t="s">
        <v>1350</v>
      </c>
      <c r="D3792">
        <v>1</v>
      </c>
      <c r="E3792">
        <v>44</v>
      </c>
      <c r="F3792">
        <v>0</v>
      </c>
    </row>
    <row r="3793" spans="1:6" x14ac:dyDescent="0.3">
      <c r="A3793">
        <v>2</v>
      </c>
      <c r="B3793">
        <v>1984</v>
      </c>
      <c r="C3793" t="s">
        <v>1350</v>
      </c>
      <c r="D3793">
        <v>1</v>
      </c>
      <c r="E3793">
        <v>46</v>
      </c>
      <c r="F3793">
        <v>0</v>
      </c>
    </row>
    <row r="3794" spans="1:6" x14ac:dyDescent="0.3">
      <c r="A3794">
        <v>2</v>
      </c>
      <c r="B3794">
        <v>1984</v>
      </c>
      <c r="C3794" t="s">
        <v>1350</v>
      </c>
      <c r="D3794">
        <v>1</v>
      </c>
      <c r="E3794">
        <v>48</v>
      </c>
      <c r="F3794">
        <v>0</v>
      </c>
    </row>
    <row r="3795" spans="1:6" x14ac:dyDescent="0.3">
      <c r="A3795">
        <v>2</v>
      </c>
      <c r="B3795">
        <v>1984</v>
      </c>
      <c r="C3795" t="s">
        <v>1350</v>
      </c>
      <c r="D3795">
        <v>1</v>
      </c>
      <c r="E3795">
        <v>50</v>
      </c>
      <c r="F3795">
        <v>0</v>
      </c>
    </row>
    <row r="3796" spans="1:6" x14ac:dyDescent="0.3">
      <c r="A3796">
        <v>2</v>
      </c>
      <c r="B3796">
        <v>1984</v>
      </c>
      <c r="C3796" t="s">
        <v>1350</v>
      </c>
      <c r="D3796">
        <v>1</v>
      </c>
      <c r="E3796">
        <v>52</v>
      </c>
      <c r="F3796">
        <v>0</v>
      </c>
    </row>
    <row r="3797" spans="1:6" x14ac:dyDescent="0.3">
      <c r="A3797">
        <v>2</v>
      </c>
      <c r="B3797">
        <v>1984</v>
      </c>
      <c r="C3797" t="s">
        <v>1350</v>
      </c>
      <c r="D3797">
        <v>1</v>
      </c>
      <c r="E3797">
        <v>54</v>
      </c>
      <c r="F3797">
        <v>0</v>
      </c>
    </row>
    <row r="3798" spans="1:6" x14ac:dyDescent="0.3">
      <c r="A3798">
        <v>2</v>
      </c>
      <c r="B3798">
        <v>1984</v>
      </c>
      <c r="C3798" t="s">
        <v>1350</v>
      </c>
      <c r="D3798">
        <v>1</v>
      </c>
      <c r="E3798">
        <v>56</v>
      </c>
      <c r="F3798">
        <v>0</v>
      </c>
    </row>
    <row r="3799" spans="1:6" x14ac:dyDescent="0.3">
      <c r="A3799">
        <v>2</v>
      </c>
      <c r="B3799">
        <v>1984</v>
      </c>
      <c r="C3799" t="s">
        <v>1350</v>
      </c>
      <c r="D3799">
        <v>1</v>
      </c>
      <c r="E3799">
        <v>58</v>
      </c>
      <c r="F3799">
        <v>0</v>
      </c>
    </row>
    <row r="3800" spans="1:6" x14ac:dyDescent="0.3">
      <c r="A3800">
        <v>2</v>
      </c>
      <c r="B3800">
        <v>1984</v>
      </c>
      <c r="C3800" t="s">
        <v>1350</v>
      </c>
      <c r="D3800">
        <v>1</v>
      </c>
      <c r="E3800">
        <v>60</v>
      </c>
      <c r="F3800">
        <v>0</v>
      </c>
    </row>
    <row r="3801" spans="1:6" x14ac:dyDescent="0.3">
      <c r="A3801">
        <v>2</v>
      </c>
      <c r="B3801">
        <v>1984</v>
      </c>
      <c r="C3801" t="s">
        <v>1350</v>
      </c>
      <c r="D3801">
        <v>1</v>
      </c>
      <c r="E3801">
        <v>62</v>
      </c>
      <c r="F3801">
        <v>0</v>
      </c>
    </row>
    <row r="3802" spans="1:6" x14ac:dyDescent="0.3">
      <c r="A3802">
        <v>2</v>
      </c>
      <c r="B3802">
        <v>1984</v>
      </c>
      <c r="C3802" t="s">
        <v>1350</v>
      </c>
      <c r="D3802">
        <v>1</v>
      </c>
      <c r="E3802">
        <v>64</v>
      </c>
      <c r="F3802">
        <v>0</v>
      </c>
    </row>
    <row r="3803" spans="1:6" x14ac:dyDescent="0.3">
      <c r="A3803">
        <v>2</v>
      </c>
      <c r="B3803">
        <v>1984</v>
      </c>
      <c r="C3803" t="s">
        <v>1350</v>
      </c>
      <c r="D3803">
        <v>1</v>
      </c>
      <c r="E3803">
        <v>66</v>
      </c>
      <c r="F3803">
        <v>0</v>
      </c>
    </row>
    <row r="3804" spans="1:6" x14ac:dyDescent="0.3">
      <c r="A3804">
        <v>2</v>
      </c>
      <c r="B3804">
        <v>1984</v>
      </c>
      <c r="C3804" t="s">
        <v>1350</v>
      </c>
      <c r="D3804">
        <v>1</v>
      </c>
      <c r="E3804">
        <v>68</v>
      </c>
      <c r="F3804">
        <v>0</v>
      </c>
    </row>
    <row r="3805" spans="1:6" x14ac:dyDescent="0.3">
      <c r="A3805">
        <v>2</v>
      </c>
      <c r="B3805">
        <v>1984</v>
      </c>
      <c r="C3805" t="s">
        <v>1350</v>
      </c>
      <c r="D3805">
        <v>1</v>
      </c>
      <c r="E3805">
        <v>70</v>
      </c>
      <c r="F3805">
        <v>0</v>
      </c>
    </row>
    <row r="3806" spans="1:6" x14ac:dyDescent="0.3">
      <c r="A3806">
        <v>2</v>
      </c>
      <c r="B3806">
        <v>1984</v>
      </c>
      <c r="C3806" t="s">
        <v>1350</v>
      </c>
      <c r="D3806">
        <v>1</v>
      </c>
      <c r="E3806">
        <v>72</v>
      </c>
      <c r="F3806">
        <v>0</v>
      </c>
    </row>
    <row r="3807" spans="1:6" x14ac:dyDescent="0.3">
      <c r="A3807">
        <v>2</v>
      </c>
      <c r="B3807">
        <v>1984</v>
      </c>
      <c r="C3807" t="s">
        <v>1350</v>
      </c>
      <c r="D3807">
        <v>1</v>
      </c>
      <c r="E3807">
        <v>74</v>
      </c>
      <c r="F3807">
        <v>0</v>
      </c>
    </row>
    <row r="3808" spans="1:6" x14ac:dyDescent="0.3">
      <c r="A3808">
        <v>2</v>
      </c>
      <c r="B3808">
        <v>1984</v>
      </c>
      <c r="C3808" t="s">
        <v>1350</v>
      </c>
      <c r="D3808">
        <v>1</v>
      </c>
      <c r="E3808">
        <v>76</v>
      </c>
      <c r="F3808">
        <v>0</v>
      </c>
    </row>
    <row r="3809" spans="1:6" x14ac:dyDescent="0.3">
      <c r="A3809">
        <v>2</v>
      </c>
      <c r="B3809">
        <v>1984</v>
      </c>
      <c r="C3809" t="s">
        <v>1350</v>
      </c>
      <c r="D3809">
        <v>1</v>
      </c>
      <c r="E3809">
        <v>78</v>
      </c>
      <c r="F3809">
        <v>0</v>
      </c>
    </row>
    <row r="3810" spans="1:6" x14ac:dyDescent="0.3">
      <c r="A3810">
        <v>2</v>
      </c>
      <c r="B3810">
        <v>1984</v>
      </c>
      <c r="C3810" t="s">
        <v>1350</v>
      </c>
      <c r="D3810">
        <v>1</v>
      </c>
      <c r="E3810">
        <v>80</v>
      </c>
      <c r="F3810">
        <v>0</v>
      </c>
    </row>
    <row r="3811" spans="1:6" x14ac:dyDescent="0.3">
      <c r="A3811">
        <v>2</v>
      </c>
      <c r="B3811">
        <v>1984</v>
      </c>
      <c r="C3811" t="s">
        <v>1350</v>
      </c>
      <c r="D3811">
        <v>1</v>
      </c>
      <c r="E3811">
        <v>82</v>
      </c>
      <c r="F3811">
        <v>0</v>
      </c>
    </row>
    <row r="3812" spans="1:6" x14ac:dyDescent="0.3">
      <c r="A3812">
        <v>2</v>
      </c>
      <c r="B3812">
        <v>1984</v>
      </c>
      <c r="C3812" t="s">
        <v>1350</v>
      </c>
      <c r="D3812">
        <v>1</v>
      </c>
      <c r="E3812">
        <v>84</v>
      </c>
      <c r="F3812">
        <v>0</v>
      </c>
    </row>
    <row r="3813" spans="1:6" x14ac:dyDescent="0.3">
      <c r="A3813">
        <v>2</v>
      </c>
      <c r="B3813">
        <v>1984</v>
      </c>
      <c r="C3813" t="s">
        <v>1350</v>
      </c>
      <c r="D3813">
        <v>1</v>
      </c>
      <c r="E3813">
        <v>86</v>
      </c>
      <c r="F3813">
        <v>0</v>
      </c>
    </row>
    <row r="3814" spans="1:6" x14ac:dyDescent="0.3">
      <c r="A3814">
        <v>2</v>
      </c>
      <c r="B3814">
        <v>1984</v>
      </c>
      <c r="C3814" t="s">
        <v>1350</v>
      </c>
      <c r="D3814">
        <v>1</v>
      </c>
      <c r="E3814">
        <v>88</v>
      </c>
      <c r="F3814">
        <v>0</v>
      </c>
    </row>
    <row r="3815" spans="1:6" x14ac:dyDescent="0.3">
      <c r="A3815">
        <v>2</v>
      </c>
      <c r="B3815">
        <v>1984</v>
      </c>
      <c r="C3815" t="s">
        <v>1350</v>
      </c>
      <c r="D3815">
        <v>1</v>
      </c>
      <c r="E3815">
        <v>90</v>
      </c>
      <c r="F3815">
        <v>0</v>
      </c>
    </row>
    <row r="3816" spans="1:6" x14ac:dyDescent="0.3">
      <c r="A3816">
        <v>2</v>
      </c>
      <c r="B3816">
        <v>1984</v>
      </c>
      <c r="C3816" t="s">
        <v>1350</v>
      </c>
      <c r="D3816">
        <v>1</v>
      </c>
      <c r="E3816">
        <v>92</v>
      </c>
      <c r="F3816">
        <v>0</v>
      </c>
    </row>
    <row r="3817" spans="1:6" x14ac:dyDescent="0.3">
      <c r="A3817">
        <v>2</v>
      </c>
      <c r="B3817">
        <v>1984</v>
      </c>
      <c r="C3817" t="s">
        <v>1350</v>
      </c>
      <c r="D3817">
        <v>1</v>
      </c>
      <c r="E3817">
        <v>94</v>
      </c>
      <c r="F3817">
        <v>0</v>
      </c>
    </row>
    <row r="3818" spans="1:6" x14ac:dyDescent="0.3">
      <c r="A3818">
        <v>2</v>
      </c>
      <c r="B3818">
        <v>1985</v>
      </c>
      <c r="C3818" t="s">
        <v>1350</v>
      </c>
      <c r="D3818">
        <v>1</v>
      </c>
      <c r="E3818">
        <v>4</v>
      </c>
      <c r="F3818" s="2">
        <v>2.12425E-9</v>
      </c>
    </row>
    <row r="3819" spans="1:6" x14ac:dyDescent="0.3">
      <c r="A3819">
        <v>2</v>
      </c>
      <c r="B3819">
        <v>1985</v>
      </c>
      <c r="C3819" t="s">
        <v>1350</v>
      </c>
      <c r="D3819">
        <v>1</v>
      </c>
      <c r="E3819">
        <v>6</v>
      </c>
      <c r="F3819" s="2">
        <v>7.1444499999999997E-9</v>
      </c>
    </row>
    <row r="3820" spans="1:6" x14ac:dyDescent="0.3">
      <c r="A3820">
        <v>2</v>
      </c>
      <c r="B3820">
        <v>1985</v>
      </c>
      <c r="C3820" t="s">
        <v>1350</v>
      </c>
      <c r="D3820">
        <v>1</v>
      </c>
      <c r="E3820">
        <v>8</v>
      </c>
      <c r="F3820" s="2">
        <v>2.4028799999999999E-8</v>
      </c>
    </row>
    <row r="3821" spans="1:6" x14ac:dyDescent="0.3">
      <c r="A3821">
        <v>2</v>
      </c>
      <c r="B3821">
        <v>1985</v>
      </c>
      <c r="C3821" t="s">
        <v>1350</v>
      </c>
      <c r="D3821">
        <v>1</v>
      </c>
      <c r="E3821">
        <v>10</v>
      </c>
      <c r="F3821" s="2">
        <v>8.0815600000000005E-8</v>
      </c>
    </row>
    <row r="3822" spans="1:6" x14ac:dyDescent="0.3">
      <c r="A3822">
        <v>2</v>
      </c>
      <c r="B3822">
        <v>1985</v>
      </c>
      <c r="C3822" t="s">
        <v>1350</v>
      </c>
      <c r="D3822">
        <v>1</v>
      </c>
      <c r="E3822">
        <v>12</v>
      </c>
      <c r="F3822" s="2">
        <v>2.7180599999999999E-7</v>
      </c>
    </row>
    <row r="3823" spans="1:6" x14ac:dyDescent="0.3">
      <c r="A3823">
        <v>2</v>
      </c>
      <c r="B3823">
        <v>1985</v>
      </c>
      <c r="C3823" t="s">
        <v>1350</v>
      </c>
      <c r="D3823">
        <v>1</v>
      </c>
      <c r="E3823">
        <v>14</v>
      </c>
      <c r="F3823" s="2">
        <v>9.14159E-7</v>
      </c>
    </row>
    <row r="3824" spans="1:6" x14ac:dyDescent="0.3">
      <c r="A3824">
        <v>2</v>
      </c>
      <c r="B3824">
        <v>1985</v>
      </c>
      <c r="C3824" t="s">
        <v>1350</v>
      </c>
      <c r="D3824">
        <v>1</v>
      </c>
      <c r="E3824">
        <v>16</v>
      </c>
      <c r="F3824" s="2">
        <v>3.0745700000000002E-6</v>
      </c>
    </row>
    <row r="3825" spans="1:6" x14ac:dyDescent="0.3">
      <c r="A3825">
        <v>2</v>
      </c>
      <c r="B3825">
        <v>1985</v>
      </c>
      <c r="C3825" t="s">
        <v>1350</v>
      </c>
      <c r="D3825">
        <v>1</v>
      </c>
      <c r="E3825">
        <v>18</v>
      </c>
      <c r="F3825" s="2">
        <v>1.0340600000000001E-5</v>
      </c>
    </row>
    <row r="3826" spans="1:6" x14ac:dyDescent="0.3">
      <c r="A3826">
        <v>2</v>
      </c>
      <c r="B3826">
        <v>1985</v>
      </c>
      <c r="C3826" t="s">
        <v>1350</v>
      </c>
      <c r="D3826">
        <v>1</v>
      </c>
      <c r="E3826">
        <v>20</v>
      </c>
      <c r="F3826" s="2">
        <v>3.4777399999999997E-5</v>
      </c>
    </row>
    <row r="3827" spans="1:6" x14ac:dyDescent="0.3">
      <c r="A3827">
        <v>2</v>
      </c>
      <c r="B3827">
        <v>1985</v>
      </c>
      <c r="C3827" t="s">
        <v>1350</v>
      </c>
      <c r="D3827">
        <v>1</v>
      </c>
      <c r="E3827">
        <v>22</v>
      </c>
      <c r="F3827">
        <v>1.16956E-4</v>
      </c>
    </row>
    <row r="3828" spans="1:6" x14ac:dyDescent="0.3">
      <c r="A3828">
        <v>2</v>
      </c>
      <c r="B3828">
        <v>1985</v>
      </c>
      <c r="C3828" t="s">
        <v>1350</v>
      </c>
      <c r="D3828">
        <v>1</v>
      </c>
      <c r="E3828">
        <v>24</v>
      </c>
      <c r="F3828">
        <v>3.9324899999999997E-4</v>
      </c>
    </row>
    <row r="3829" spans="1:6" x14ac:dyDescent="0.3">
      <c r="A3829">
        <v>2</v>
      </c>
      <c r="B3829">
        <v>1985</v>
      </c>
      <c r="C3829" t="s">
        <v>1350</v>
      </c>
      <c r="D3829">
        <v>1</v>
      </c>
      <c r="E3829">
        <v>26</v>
      </c>
      <c r="F3829">
        <v>1.32138E-3</v>
      </c>
    </row>
    <row r="3830" spans="1:6" x14ac:dyDescent="0.3">
      <c r="A3830">
        <v>2</v>
      </c>
      <c r="B3830">
        <v>1985</v>
      </c>
      <c r="C3830" t="s">
        <v>1350</v>
      </c>
      <c r="D3830">
        <v>1</v>
      </c>
      <c r="E3830">
        <v>28</v>
      </c>
      <c r="F3830">
        <v>4.4303299999999997E-3</v>
      </c>
    </row>
    <row r="3831" spans="1:6" x14ac:dyDescent="0.3">
      <c r="A3831">
        <v>2</v>
      </c>
      <c r="B3831">
        <v>1985</v>
      </c>
      <c r="C3831" t="s">
        <v>1350</v>
      </c>
      <c r="D3831">
        <v>1</v>
      </c>
      <c r="E3831">
        <v>30</v>
      </c>
      <c r="F3831">
        <v>1.47461E-2</v>
      </c>
    </row>
    <row r="3832" spans="1:6" x14ac:dyDescent="0.3">
      <c r="A3832">
        <v>2</v>
      </c>
      <c r="B3832">
        <v>1985</v>
      </c>
      <c r="C3832" t="s">
        <v>1350</v>
      </c>
      <c r="D3832">
        <v>1</v>
      </c>
      <c r="E3832">
        <v>32</v>
      </c>
      <c r="F3832">
        <v>4.7925000000000002E-2</v>
      </c>
    </row>
    <row r="3833" spans="1:6" x14ac:dyDescent="0.3">
      <c r="A3833">
        <v>2</v>
      </c>
      <c r="B3833">
        <v>1985</v>
      </c>
      <c r="C3833" t="s">
        <v>1350</v>
      </c>
      <c r="D3833">
        <v>1</v>
      </c>
      <c r="E3833">
        <v>34</v>
      </c>
      <c r="F3833">
        <v>0.144787</v>
      </c>
    </row>
    <row r="3834" spans="1:6" x14ac:dyDescent="0.3">
      <c r="A3834">
        <v>2</v>
      </c>
      <c r="B3834">
        <v>1985</v>
      </c>
      <c r="C3834" t="s">
        <v>1350</v>
      </c>
      <c r="D3834">
        <v>1</v>
      </c>
      <c r="E3834">
        <v>36</v>
      </c>
      <c r="F3834">
        <v>0.36281400000000003</v>
      </c>
    </row>
    <row r="3835" spans="1:6" x14ac:dyDescent="0.3">
      <c r="A3835">
        <v>2</v>
      </c>
      <c r="B3835">
        <v>1985</v>
      </c>
      <c r="C3835" t="s">
        <v>1350</v>
      </c>
      <c r="D3835">
        <v>1</v>
      </c>
      <c r="E3835">
        <v>38</v>
      </c>
      <c r="F3835">
        <v>0.65695300000000001</v>
      </c>
    </row>
    <row r="3836" spans="1:6" x14ac:dyDescent="0.3">
      <c r="A3836">
        <v>2</v>
      </c>
      <c r="B3836">
        <v>1985</v>
      </c>
      <c r="C3836" t="s">
        <v>1350</v>
      </c>
      <c r="D3836">
        <v>1</v>
      </c>
      <c r="E3836">
        <v>40</v>
      </c>
      <c r="F3836">
        <v>0.86560700000000002</v>
      </c>
    </row>
    <row r="3837" spans="1:6" x14ac:dyDescent="0.3">
      <c r="A3837">
        <v>2</v>
      </c>
      <c r="B3837">
        <v>1985</v>
      </c>
      <c r="C3837" t="s">
        <v>1350</v>
      </c>
      <c r="D3837">
        <v>1</v>
      </c>
      <c r="E3837">
        <v>42</v>
      </c>
      <c r="F3837">
        <v>0.955874</v>
      </c>
    </row>
    <row r="3838" spans="1:6" x14ac:dyDescent="0.3">
      <c r="A3838">
        <v>2</v>
      </c>
      <c r="B3838">
        <v>1985</v>
      </c>
      <c r="C3838" t="s">
        <v>1350</v>
      </c>
      <c r="D3838">
        <v>1</v>
      </c>
      <c r="E3838">
        <v>44</v>
      </c>
      <c r="F3838">
        <v>0.98646</v>
      </c>
    </row>
    <row r="3839" spans="1:6" x14ac:dyDescent="0.3">
      <c r="A3839">
        <v>2</v>
      </c>
      <c r="B3839">
        <v>1985</v>
      </c>
      <c r="C3839" t="s">
        <v>1350</v>
      </c>
      <c r="D3839">
        <v>1</v>
      </c>
      <c r="E3839">
        <v>46</v>
      </c>
      <c r="F3839">
        <v>0.99593600000000004</v>
      </c>
    </row>
    <row r="3840" spans="1:6" x14ac:dyDescent="0.3">
      <c r="A3840">
        <v>2</v>
      </c>
      <c r="B3840">
        <v>1985</v>
      </c>
      <c r="C3840" t="s">
        <v>1350</v>
      </c>
      <c r="D3840">
        <v>1</v>
      </c>
      <c r="E3840">
        <v>48</v>
      </c>
      <c r="F3840">
        <v>0.99878800000000001</v>
      </c>
    </row>
    <row r="3841" spans="1:6" x14ac:dyDescent="0.3">
      <c r="A3841">
        <v>2</v>
      </c>
      <c r="B3841">
        <v>1985</v>
      </c>
      <c r="C3841" t="s">
        <v>1350</v>
      </c>
      <c r="D3841">
        <v>1</v>
      </c>
      <c r="E3841">
        <v>50</v>
      </c>
      <c r="F3841">
        <v>0.99963900000000006</v>
      </c>
    </row>
    <row r="3842" spans="1:6" x14ac:dyDescent="0.3">
      <c r="A3842">
        <v>2</v>
      </c>
      <c r="B3842">
        <v>1985</v>
      </c>
      <c r="C3842" t="s">
        <v>1350</v>
      </c>
      <c r="D3842">
        <v>1</v>
      </c>
      <c r="E3842">
        <v>52</v>
      </c>
      <c r="F3842">
        <v>0.99989300000000003</v>
      </c>
    </row>
    <row r="3843" spans="1:6" x14ac:dyDescent="0.3">
      <c r="A3843">
        <v>2</v>
      </c>
      <c r="B3843">
        <v>1985</v>
      </c>
      <c r="C3843" t="s">
        <v>1350</v>
      </c>
      <c r="D3843">
        <v>1</v>
      </c>
      <c r="E3843">
        <v>54</v>
      </c>
      <c r="F3843">
        <v>0.99996799999999997</v>
      </c>
    </row>
    <row r="3844" spans="1:6" x14ac:dyDescent="0.3">
      <c r="A3844">
        <v>2</v>
      </c>
      <c r="B3844">
        <v>1985</v>
      </c>
      <c r="C3844" t="s">
        <v>1350</v>
      </c>
      <c r="D3844">
        <v>1</v>
      </c>
      <c r="E3844">
        <v>56</v>
      </c>
      <c r="F3844">
        <v>0.99999099999999996</v>
      </c>
    </row>
    <row r="3845" spans="1:6" x14ac:dyDescent="0.3">
      <c r="A3845">
        <v>2</v>
      </c>
      <c r="B3845">
        <v>1985</v>
      </c>
      <c r="C3845" t="s">
        <v>1350</v>
      </c>
      <c r="D3845">
        <v>1</v>
      </c>
      <c r="E3845">
        <v>58</v>
      </c>
      <c r="F3845">
        <v>0.99999700000000002</v>
      </c>
    </row>
    <row r="3846" spans="1:6" x14ac:dyDescent="0.3">
      <c r="A3846">
        <v>2</v>
      </c>
      <c r="B3846">
        <v>1985</v>
      </c>
      <c r="C3846" t="s">
        <v>1350</v>
      </c>
      <c r="D3846">
        <v>1</v>
      </c>
      <c r="E3846">
        <v>60</v>
      </c>
      <c r="F3846">
        <v>0.99999899999999997</v>
      </c>
    </row>
    <row r="3847" spans="1:6" x14ac:dyDescent="0.3">
      <c r="A3847">
        <v>2</v>
      </c>
      <c r="B3847">
        <v>1985</v>
      </c>
      <c r="C3847" t="s">
        <v>1350</v>
      </c>
      <c r="D3847">
        <v>1</v>
      </c>
      <c r="E3847">
        <v>62</v>
      </c>
      <c r="F3847">
        <v>1</v>
      </c>
    </row>
    <row r="3848" spans="1:6" x14ac:dyDescent="0.3">
      <c r="A3848">
        <v>2</v>
      </c>
      <c r="B3848">
        <v>1985</v>
      </c>
      <c r="C3848" t="s">
        <v>1350</v>
      </c>
      <c r="D3848">
        <v>1</v>
      </c>
      <c r="E3848">
        <v>64</v>
      </c>
      <c r="F3848">
        <v>1</v>
      </c>
    </row>
    <row r="3849" spans="1:6" x14ac:dyDescent="0.3">
      <c r="A3849">
        <v>2</v>
      </c>
      <c r="B3849">
        <v>1985</v>
      </c>
      <c r="C3849" t="s">
        <v>1350</v>
      </c>
      <c r="D3849">
        <v>1</v>
      </c>
      <c r="E3849">
        <v>66</v>
      </c>
      <c r="F3849">
        <v>1</v>
      </c>
    </row>
    <row r="3850" spans="1:6" x14ac:dyDescent="0.3">
      <c r="A3850">
        <v>2</v>
      </c>
      <c r="B3850">
        <v>1985</v>
      </c>
      <c r="C3850" t="s">
        <v>1350</v>
      </c>
      <c r="D3850">
        <v>1</v>
      </c>
      <c r="E3850">
        <v>68</v>
      </c>
      <c r="F3850">
        <v>1</v>
      </c>
    </row>
    <row r="3851" spans="1:6" x14ac:dyDescent="0.3">
      <c r="A3851">
        <v>2</v>
      </c>
      <c r="B3851">
        <v>1985</v>
      </c>
      <c r="C3851" t="s">
        <v>1350</v>
      </c>
      <c r="D3851">
        <v>1</v>
      </c>
      <c r="E3851">
        <v>70</v>
      </c>
      <c r="F3851">
        <v>1</v>
      </c>
    </row>
    <row r="3852" spans="1:6" x14ac:dyDescent="0.3">
      <c r="A3852">
        <v>2</v>
      </c>
      <c r="B3852">
        <v>1985</v>
      </c>
      <c r="C3852" t="s">
        <v>1350</v>
      </c>
      <c r="D3852">
        <v>1</v>
      </c>
      <c r="E3852">
        <v>72</v>
      </c>
      <c r="F3852">
        <v>1</v>
      </c>
    </row>
    <row r="3853" spans="1:6" x14ac:dyDescent="0.3">
      <c r="A3853">
        <v>2</v>
      </c>
      <c r="B3853">
        <v>1985</v>
      </c>
      <c r="C3853" t="s">
        <v>1350</v>
      </c>
      <c r="D3853">
        <v>1</v>
      </c>
      <c r="E3853">
        <v>74</v>
      </c>
      <c r="F3853">
        <v>1</v>
      </c>
    </row>
    <row r="3854" spans="1:6" x14ac:dyDescent="0.3">
      <c r="A3854">
        <v>2</v>
      </c>
      <c r="B3854">
        <v>1985</v>
      </c>
      <c r="C3854" t="s">
        <v>1350</v>
      </c>
      <c r="D3854">
        <v>1</v>
      </c>
      <c r="E3854">
        <v>76</v>
      </c>
      <c r="F3854">
        <v>1</v>
      </c>
    </row>
    <row r="3855" spans="1:6" x14ac:dyDescent="0.3">
      <c r="A3855">
        <v>2</v>
      </c>
      <c r="B3855">
        <v>1985</v>
      </c>
      <c r="C3855" t="s">
        <v>1350</v>
      </c>
      <c r="D3855">
        <v>1</v>
      </c>
      <c r="E3855">
        <v>78</v>
      </c>
      <c r="F3855">
        <v>1</v>
      </c>
    </row>
    <row r="3856" spans="1:6" x14ac:dyDescent="0.3">
      <c r="A3856">
        <v>2</v>
      </c>
      <c r="B3856">
        <v>1985</v>
      </c>
      <c r="C3856" t="s">
        <v>1350</v>
      </c>
      <c r="D3856">
        <v>1</v>
      </c>
      <c r="E3856">
        <v>80</v>
      </c>
      <c r="F3856">
        <v>1</v>
      </c>
    </row>
    <row r="3857" spans="1:6" x14ac:dyDescent="0.3">
      <c r="A3857">
        <v>2</v>
      </c>
      <c r="B3857">
        <v>1985</v>
      </c>
      <c r="C3857" t="s">
        <v>1350</v>
      </c>
      <c r="D3857">
        <v>1</v>
      </c>
      <c r="E3857">
        <v>82</v>
      </c>
      <c r="F3857">
        <v>1</v>
      </c>
    </row>
    <row r="3858" spans="1:6" x14ac:dyDescent="0.3">
      <c r="A3858">
        <v>2</v>
      </c>
      <c r="B3858">
        <v>1985</v>
      </c>
      <c r="C3858" t="s">
        <v>1350</v>
      </c>
      <c r="D3858">
        <v>1</v>
      </c>
      <c r="E3858">
        <v>84</v>
      </c>
      <c r="F3858">
        <v>1</v>
      </c>
    </row>
    <row r="3859" spans="1:6" x14ac:dyDescent="0.3">
      <c r="A3859">
        <v>2</v>
      </c>
      <c r="B3859">
        <v>1985</v>
      </c>
      <c r="C3859" t="s">
        <v>1350</v>
      </c>
      <c r="D3859">
        <v>1</v>
      </c>
      <c r="E3859">
        <v>86</v>
      </c>
      <c r="F3859">
        <v>1</v>
      </c>
    </row>
    <row r="3860" spans="1:6" x14ac:dyDescent="0.3">
      <c r="A3860">
        <v>2</v>
      </c>
      <c r="B3860">
        <v>1985</v>
      </c>
      <c r="C3860" t="s">
        <v>1350</v>
      </c>
      <c r="D3860">
        <v>1</v>
      </c>
      <c r="E3860">
        <v>88</v>
      </c>
      <c r="F3860">
        <v>1</v>
      </c>
    </row>
    <row r="3861" spans="1:6" x14ac:dyDescent="0.3">
      <c r="A3861">
        <v>2</v>
      </c>
      <c r="B3861">
        <v>1985</v>
      </c>
      <c r="C3861" t="s">
        <v>1350</v>
      </c>
      <c r="D3861">
        <v>1</v>
      </c>
      <c r="E3861">
        <v>90</v>
      </c>
      <c r="F3861">
        <v>1</v>
      </c>
    </row>
    <row r="3862" spans="1:6" x14ac:dyDescent="0.3">
      <c r="A3862">
        <v>2</v>
      </c>
      <c r="B3862">
        <v>1985</v>
      </c>
      <c r="C3862" t="s">
        <v>1350</v>
      </c>
      <c r="D3862">
        <v>1</v>
      </c>
      <c r="E3862">
        <v>92</v>
      </c>
      <c r="F3862">
        <v>1</v>
      </c>
    </row>
    <row r="3863" spans="1:6" x14ac:dyDescent="0.3">
      <c r="A3863">
        <v>2</v>
      </c>
      <c r="B3863">
        <v>1985</v>
      </c>
      <c r="C3863" t="s">
        <v>1350</v>
      </c>
      <c r="D3863">
        <v>1</v>
      </c>
      <c r="E3863">
        <v>94</v>
      </c>
      <c r="F3863">
        <v>1</v>
      </c>
    </row>
    <row r="3864" spans="1:6" x14ac:dyDescent="0.3">
      <c r="A3864">
        <v>2</v>
      </c>
      <c r="B3864">
        <v>1985</v>
      </c>
      <c r="C3864" t="s">
        <v>1351</v>
      </c>
      <c r="D3864">
        <v>1</v>
      </c>
      <c r="E3864">
        <v>0</v>
      </c>
      <c r="F3864">
        <v>0</v>
      </c>
    </row>
    <row r="3865" spans="1:6" x14ac:dyDescent="0.3">
      <c r="A3865">
        <v>2</v>
      </c>
      <c r="B3865">
        <v>1985</v>
      </c>
      <c r="C3865" t="s">
        <v>1351</v>
      </c>
      <c r="D3865">
        <v>1</v>
      </c>
      <c r="E3865">
        <v>1</v>
      </c>
      <c r="F3865">
        <v>1</v>
      </c>
    </row>
    <row r="3866" spans="1:6" x14ac:dyDescent="0.3">
      <c r="A3866">
        <v>2</v>
      </c>
      <c r="B3866">
        <v>1985</v>
      </c>
      <c r="C3866" t="s">
        <v>1351</v>
      </c>
      <c r="D3866">
        <v>1</v>
      </c>
      <c r="E3866">
        <v>2</v>
      </c>
      <c r="F3866">
        <v>1</v>
      </c>
    </row>
    <row r="3867" spans="1:6" x14ac:dyDescent="0.3">
      <c r="A3867">
        <v>2</v>
      </c>
      <c r="B3867">
        <v>1985</v>
      </c>
      <c r="C3867" t="s">
        <v>1351</v>
      </c>
      <c r="D3867">
        <v>1</v>
      </c>
      <c r="E3867">
        <v>3</v>
      </c>
      <c r="F3867">
        <v>1</v>
      </c>
    </row>
    <row r="3868" spans="1:6" x14ac:dyDescent="0.3">
      <c r="A3868">
        <v>2</v>
      </c>
      <c r="B3868">
        <v>1985</v>
      </c>
      <c r="C3868" t="s">
        <v>1351</v>
      </c>
      <c r="D3868">
        <v>1</v>
      </c>
      <c r="E3868">
        <v>4</v>
      </c>
      <c r="F3868">
        <v>1</v>
      </c>
    </row>
    <row r="3869" spans="1:6" x14ac:dyDescent="0.3">
      <c r="A3869">
        <v>2</v>
      </c>
      <c r="B3869">
        <v>1985</v>
      </c>
      <c r="C3869" t="s">
        <v>1351</v>
      </c>
      <c r="D3869">
        <v>1</v>
      </c>
      <c r="E3869">
        <v>5</v>
      </c>
      <c r="F3869">
        <v>1</v>
      </c>
    </row>
    <row r="3870" spans="1:6" x14ac:dyDescent="0.3">
      <c r="A3870">
        <v>2</v>
      </c>
      <c r="B3870">
        <v>1985</v>
      </c>
      <c r="C3870" t="s">
        <v>1351</v>
      </c>
      <c r="D3870">
        <v>1</v>
      </c>
      <c r="E3870">
        <v>6</v>
      </c>
      <c r="F3870">
        <v>1</v>
      </c>
    </row>
    <row r="3871" spans="1:6" x14ac:dyDescent="0.3">
      <c r="A3871">
        <v>2</v>
      </c>
      <c r="B3871">
        <v>1985</v>
      </c>
      <c r="C3871" t="s">
        <v>1351</v>
      </c>
      <c r="D3871">
        <v>1</v>
      </c>
      <c r="E3871">
        <v>7</v>
      </c>
      <c r="F3871">
        <v>1</v>
      </c>
    </row>
    <row r="3872" spans="1:6" x14ac:dyDescent="0.3">
      <c r="A3872">
        <v>2</v>
      </c>
      <c r="B3872">
        <v>1985</v>
      </c>
      <c r="C3872" t="s">
        <v>1351</v>
      </c>
      <c r="D3872">
        <v>1</v>
      </c>
      <c r="E3872">
        <v>8</v>
      </c>
      <c r="F3872">
        <v>1</v>
      </c>
    </row>
    <row r="3873" spans="1:6" x14ac:dyDescent="0.3">
      <c r="A3873">
        <v>2</v>
      </c>
      <c r="B3873">
        <v>1985</v>
      </c>
      <c r="C3873" t="s">
        <v>1351</v>
      </c>
      <c r="D3873">
        <v>1</v>
      </c>
      <c r="E3873">
        <v>9</v>
      </c>
      <c r="F3873">
        <v>1</v>
      </c>
    </row>
    <row r="3874" spans="1:6" x14ac:dyDescent="0.3">
      <c r="A3874">
        <v>2</v>
      </c>
      <c r="B3874">
        <v>1985</v>
      </c>
      <c r="C3874" t="s">
        <v>1351</v>
      </c>
      <c r="D3874">
        <v>1</v>
      </c>
      <c r="E3874">
        <v>10</v>
      </c>
      <c r="F3874">
        <v>1</v>
      </c>
    </row>
    <row r="3875" spans="1:6" x14ac:dyDescent="0.3">
      <c r="A3875">
        <v>2</v>
      </c>
      <c r="B3875">
        <v>1985</v>
      </c>
      <c r="C3875" t="s">
        <v>1351</v>
      </c>
      <c r="D3875">
        <v>1</v>
      </c>
      <c r="E3875">
        <v>11</v>
      </c>
      <c r="F3875">
        <v>1</v>
      </c>
    </row>
    <row r="3876" spans="1:6" x14ac:dyDescent="0.3">
      <c r="A3876">
        <v>2</v>
      </c>
      <c r="B3876">
        <v>1985</v>
      </c>
      <c r="C3876" t="s">
        <v>1351</v>
      </c>
      <c r="D3876">
        <v>1</v>
      </c>
      <c r="E3876">
        <v>12</v>
      </c>
      <c r="F3876">
        <v>1</v>
      </c>
    </row>
    <row r="3877" spans="1:6" x14ac:dyDescent="0.3">
      <c r="A3877">
        <v>2</v>
      </c>
      <c r="B3877">
        <v>1985</v>
      </c>
      <c r="C3877" t="s">
        <v>1351</v>
      </c>
      <c r="D3877">
        <v>1</v>
      </c>
      <c r="E3877">
        <v>13</v>
      </c>
      <c r="F3877">
        <v>1</v>
      </c>
    </row>
    <row r="3878" spans="1:6" x14ac:dyDescent="0.3">
      <c r="A3878">
        <v>2</v>
      </c>
      <c r="B3878">
        <v>1985</v>
      </c>
      <c r="C3878" t="s">
        <v>1351</v>
      </c>
      <c r="D3878">
        <v>1</v>
      </c>
      <c r="E3878">
        <v>14</v>
      </c>
      <c r="F3878">
        <v>1</v>
      </c>
    </row>
    <row r="3879" spans="1:6" x14ac:dyDescent="0.3">
      <c r="A3879">
        <v>2</v>
      </c>
      <c r="B3879">
        <v>1985</v>
      </c>
      <c r="C3879" t="s">
        <v>1351</v>
      </c>
      <c r="D3879">
        <v>1</v>
      </c>
      <c r="E3879">
        <v>15</v>
      </c>
      <c r="F3879">
        <v>1</v>
      </c>
    </row>
    <row r="3880" spans="1:6" x14ac:dyDescent="0.3">
      <c r="A3880">
        <v>2</v>
      </c>
      <c r="B3880">
        <v>1985</v>
      </c>
      <c r="C3880" t="s">
        <v>1351</v>
      </c>
      <c r="D3880">
        <v>1</v>
      </c>
      <c r="E3880">
        <v>16</v>
      </c>
      <c r="F3880">
        <v>1</v>
      </c>
    </row>
    <row r="3881" spans="1:6" x14ac:dyDescent="0.3">
      <c r="A3881">
        <v>2</v>
      </c>
      <c r="B3881">
        <v>1985</v>
      </c>
      <c r="C3881" t="s">
        <v>1351</v>
      </c>
      <c r="D3881">
        <v>1</v>
      </c>
      <c r="E3881">
        <v>17</v>
      </c>
      <c r="F3881">
        <v>1</v>
      </c>
    </row>
    <row r="3882" spans="1:6" x14ac:dyDescent="0.3">
      <c r="A3882">
        <v>2</v>
      </c>
      <c r="B3882">
        <v>1985</v>
      </c>
      <c r="C3882" t="s">
        <v>1351</v>
      </c>
      <c r="D3882">
        <v>1</v>
      </c>
      <c r="E3882">
        <v>18</v>
      </c>
      <c r="F3882">
        <v>1</v>
      </c>
    </row>
    <row r="3883" spans="1:6" x14ac:dyDescent="0.3">
      <c r="A3883">
        <v>2</v>
      </c>
      <c r="B3883">
        <v>1985</v>
      </c>
      <c r="C3883" t="s">
        <v>1351</v>
      </c>
      <c r="D3883">
        <v>1</v>
      </c>
      <c r="E3883">
        <v>19</v>
      </c>
      <c r="F3883">
        <v>1</v>
      </c>
    </row>
    <row r="3884" spans="1:6" x14ac:dyDescent="0.3">
      <c r="A3884">
        <v>2</v>
      </c>
      <c r="B3884">
        <v>1985</v>
      </c>
      <c r="C3884" t="s">
        <v>1351</v>
      </c>
      <c r="D3884">
        <v>1</v>
      </c>
      <c r="E3884">
        <v>20</v>
      </c>
      <c r="F3884">
        <v>1</v>
      </c>
    </row>
    <row r="3885" spans="1:6" x14ac:dyDescent="0.3">
      <c r="A3885">
        <v>2</v>
      </c>
      <c r="B3885">
        <v>1985</v>
      </c>
      <c r="C3885" t="s">
        <v>1351</v>
      </c>
      <c r="D3885">
        <v>1</v>
      </c>
      <c r="E3885">
        <v>21</v>
      </c>
      <c r="F3885">
        <v>1</v>
      </c>
    </row>
    <row r="3886" spans="1:6" x14ac:dyDescent="0.3">
      <c r="A3886">
        <v>2</v>
      </c>
      <c r="B3886">
        <v>1985</v>
      </c>
      <c r="C3886" t="s">
        <v>1351</v>
      </c>
      <c r="D3886">
        <v>1</v>
      </c>
      <c r="E3886">
        <v>22</v>
      </c>
      <c r="F3886">
        <v>1</v>
      </c>
    </row>
    <row r="3887" spans="1:6" x14ac:dyDescent="0.3">
      <c r="A3887">
        <v>2</v>
      </c>
      <c r="B3887">
        <v>1985</v>
      </c>
      <c r="C3887" t="s">
        <v>1351</v>
      </c>
      <c r="D3887">
        <v>1</v>
      </c>
      <c r="E3887">
        <v>23</v>
      </c>
      <c r="F3887">
        <v>1</v>
      </c>
    </row>
    <row r="3888" spans="1:6" x14ac:dyDescent="0.3">
      <c r="A3888">
        <v>2</v>
      </c>
      <c r="B3888">
        <v>1985</v>
      </c>
      <c r="C3888" t="s">
        <v>1351</v>
      </c>
      <c r="D3888">
        <v>1</v>
      </c>
      <c r="E3888">
        <v>24</v>
      </c>
      <c r="F3888">
        <v>1</v>
      </c>
    </row>
    <row r="3889" spans="1:6" x14ac:dyDescent="0.3">
      <c r="A3889">
        <v>2</v>
      </c>
      <c r="B3889">
        <v>1985</v>
      </c>
      <c r="C3889" t="s">
        <v>1351</v>
      </c>
      <c r="D3889">
        <v>1</v>
      </c>
      <c r="E3889">
        <v>25</v>
      </c>
      <c r="F3889">
        <v>1</v>
      </c>
    </row>
    <row r="3890" spans="1:6" x14ac:dyDescent="0.3">
      <c r="A3890">
        <v>2</v>
      </c>
      <c r="B3890">
        <v>1985</v>
      </c>
      <c r="C3890" t="s">
        <v>1351</v>
      </c>
      <c r="D3890">
        <v>1</v>
      </c>
      <c r="E3890">
        <v>26</v>
      </c>
      <c r="F3890">
        <v>1</v>
      </c>
    </row>
    <row r="3891" spans="1:6" x14ac:dyDescent="0.3">
      <c r="A3891">
        <v>2</v>
      </c>
      <c r="B3891">
        <v>1985</v>
      </c>
      <c r="C3891" t="s">
        <v>1351</v>
      </c>
      <c r="D3891">
        <v>1</v>
      </c>
      <c r="E3891">
        <v>27</v>
      </c>
      <c r="F3891">
        <v>1</v>
      </c>
    </row>
    <row r="3892" spans="1:6" x14ac:dyDescent="0.3">
      <c r="A3892">
        <v>2</v>
      </c>
      <c r="B3892">
        <v>1985</v>
      </c>
      <c r="C3892" t="s">
        <v>1351</v>
      </c>
      <c r="D3892">
        <v>1</v>
      </c>
      <c r="E3892">
        <v>28</v>
      </c>
      <c r="F3892">
        <v>1</v>
      </c>
    </row>
    <row r="3893" spans="1:6" x14ac:dyDescent="0.3">
      <c r="A3893">
        <v>2</v>
      </c>
      <c r="B3893">
        <v>1985</v>
      </c>
      <c r="C3893" t="s">
        <v>1351</v>
      </c>
      <c r="D3893">
        <v>1</v>
      </c>
      <c r="E3893">
        <v>29</v>
      </c>
      <c r="F3893">
        <v>1</v>
      </c>
    </row>
    <row r="3894" spans="1:6" x14ac:dyDescent="0.3">
      <c r="A3894">
        <v>2</v>
      </c>
      <c r="B3894">
        <v>1985</v>
      </c>
      <c r="C3894" t="s">
        <v>1351</v>
      </c>
      <c r="D3894">
        <v>1</v>
      </c>
      <c r="E3894">
        <v>30</v>
      </c>
      <c r="F3894">
        <v>1</v>
      </c>
    </row>
    <row r="3895" spans="1:6" x14ac:dyDescent="0.3">
      <c r="A3895">
        <v>2</v>
      </c>
      <c r="B3895">
        <v>2014</v>
      </c>
      <c r="C3895" t="s">
        <v>1350</v>
      </c>
      <c r="D3895">
        <v>1</v>
      </c>
      <c r="E3895">
        <v>4</v>
      </c>
      <c r="F3895" s="2">
        <v>2.12425E-9</v>
      </c>
    </row>
    <row r="3896" spans="1:6" x14ac:dyDescent="0.3">
      <c r="A3896">
        <v>2</v>
      </c>
      <c r="B3896">
        <v>2014</v>
      </c>
      <c r="C3896" t="s">
        <v>1350</v>
      </c>
      <c r="D3896">
        <v>1</v>
      </c>
      <c r="E3896">
        <v>6</v>
      </c>
      <c r="F3896" s="2">
        <v>7.1444499999999997E-9</v>
      </c>
    </row>
    <row r="3897" spans="1:6" x14ac:dyDescent="0.3">
      <c r="A3897">
        <v>2</v>
      </c>
      <c r="B3897">
        <v>2014</v>
      </c>
      <c r="C3897" t="s">
        <v>1350</v>
      </c>
      <c r="D3897">
        <v>1</v>
      </c>
      <c r="E3897">
        <v>8</v>
      </c>
      <c r="F3897" s="2">
        <v>2.4028799999999999E-8</v>
      </c>
    </row>
    <row r="3898" spans="1:6" x14ac:dyDescent="0.3">
      <c r="A3898">
        <v>2</v>
      </c>
      <c r="B3898">
        <v>2014</v>
      </c>
      <c r="C3898" t="s">
        <v>1350</v>
      </c>
      <c r="D3898">
        <v>1</v>
      </c>
      <c r="E3898">
        <v>10</v>
      </c>
      <c r="F3898" s="2">
        <v>8.0815600000000005E-8</v>
      </c>
    </row>
    <row r="3899" spans="1:6" x14ac:dyDescent="0.3">
      <c r="A3899">
        <v>2</v>
      </c>
      <c r="B3899">
        <v>2014</v>
      </c>
      <c r="C3899" t="s">
        <v>1350</v>
      </c>
      <c r="D3899">
        <v>1</v>
      </c>
      <c r="E3899">
        <v>12</v>
      </c>
      <c r="F3899" s="2">
        <v>2.7180599999999999E-7</v>
      </c>
    </row>
    <row r="3900" spans="1:6" x14ac:dyDescent="0.3">
      <c r="A3900">
        <v>2</v>
      </c>
      <c r="B3900">
        <v>2014</v>
      </c>
      <c r="C3900" t="s">
        <v>1350</v>
      </c>
      <c r="D3900">
        <v>1</v>
      </c>
      <c r="E3900">
        <v>14</v>
      </c>
      <c r="F3900" s="2">
        <v>9.14159E-7</v>
      </c>
    </row>
    <row r="3901" spans="1:6" x14ac:dyDescent="0.3">
      <c r="A3901">
        <v>2</v>
      </c>
      <c r="B3901">
        <v>2014</v>
      </c>
      <c r="C3901" t="s">
        <v>1350</v>
      </c>
      <c r="D3901">
        <v>1</v>
      </c>
      <c r="E3901">
        <v>16</v>
      </c>
      <c r="F3901" s="2">
        <v>3.0745700000000002E-6</v>
      </c>
    </row>
    <row r="3902" spans="1:6" x14ac:dyDescent="0.3">
      <c r="A3902">
        <v>2</v>
      </c>
      <c r="B3902">
        <v>2014</v>
      </c>
      <c r="C3902" t="s">
        <v>1350</v>
      </c>
      <c r="D3902">
        <v>1</v>
      </c>
      <c r="E3902">
        <v>18</v>
      </c>
      <c r="F3902" s="2">
        <v>1.0340600000000001E-5</v>
      </c>
    </row>
    <row r="3903" spans="1:6" x14ac:dyDescent="0.3">
      <c r="A3903">
        <v>2</v>
      </c>
      <c r="B3903">
        <v>2014</v>
      </c>
      <c r="C3903" t="s">
        <v>1350</v>
      </c>
      <c r="D3903">
        <v>1</v>
      </c>
      <c r="E3903">
        <v>20</v>
      </c>
      <c r="F3903" s="2">
        <v>3.4777399999999997E-5</v>
      </c>
    </row>
    <row r="3904" spans="1:6" x14ac:dyDescent="0.3">
      <c r="A3904">
        <v>2</v>
      </c>
      <c r="B3904">
        <v>2014</v>
      </c>
      <c r="C3904" t="s">
        <v>1350</v>
      </c>
      <c r="D3904">
        <v>1</v>
      </c>
      <c r="E3904">
        <v>22</v>
      </c>
      <c r="F3904">
        <v>1.16956E-4</v>
      </c>
    </row>
    <row r="3905" spans="1:6" x14ac:dyDescent="0.3">
      <c r="A3905">
        <v>2</v>
      </c>
      <c r="B3905">
        <v>2014</v>
      </c>
      <c r="C3905" t="s">
        <v>1350</v>
      </c>
      <c r="D3905">
        <v>1</v>
      </c>
      <c r="E3905">
        <v>24</v>
      </c>
      <c r="F3905">
        <v>3.9324899999999997E-4</v>
      </c>
    </row>
    <row r="3906" spans="1:6" x14ac:dyDescent="0.3">
      <c r="A3906">
        <v>2</v>
      </c>
      <c r="B3906">
        <v>2014</v>
      </c>
      <c r="C3906" t="s">
        <v>1350</v>
      </c>
      <c r="D3906">
        <v>1</v>
      </c>
      <c r="E3906">
        <v>26</v>
      </c>
      <c r="F3906">
        <v>1.32138E-3</v>
      </c>
    </row>
    <row r="3907" spans="1:6" x14ac:dyDescent="0.3">
      <c r="A3907">
        <v>2</v>
      </c>
      <c r="B3907">
        <v>2014</v>
      </c>
      <c r="C3907" t="s">
        <v>1350</v>
      </c>
      <c r="D3907">
        <v>1</v>
      </c>
      <c r="E3907">
        <v>28</v>
      </c>
      <c r="F3907">
        <v>4.4303299999999997E-3</v>
      </c>
    </row>
    <row r="3908" spans="1:6" x14ac:dyDescent="0.3">
      <c r="A3908">
        <v>2</v>
      </c>
      <c r="B3908">
        <v>2014</v>
      </c>
      <c r="C3908" t="s">
        <v>1350</v>
      </c>
      <c r="D3908">
        <v>1</v>
      </c>
      <c r="E3908">
        <v>30</v>
      </c>
      <c r="F3908">
        <v>1.47461E-2</v>
      </c>
    </row>
    <row r="3909" spans="1:6" x14ac:dyDescent="0.3">
      <c r="A3909">
        <v>2</v>
      </c>
      <c r="B3909">
        <v>2014</v>
      </c>
      <c r="C3909" t="s">
        <v>1350</v>
      </c>
      <c r="D3909">
        <v>1</v>
      </c>
      <c r="E3909">
        <v>32</v>
      </c>
      <c r="F3909">
        <v>4.7925000000000002E-2</v>
      </c>
    </row>
    <row r="3910" spans="1:6" x14ac:dyDescent="0.3">
      <c r="A3910">
        <v>2</v>
      </c>
      <c r="B3910">
        <v>2014</v>
      </c>
      <c r="C3910" t="s">
        <v>1350</v>
      </c>
      <c r="D3910">
        <v>1</v>
      </c>
      <c r="E3910">
        <v>34</v>
      </c>
      <c r="F3910">
        <v>0.144787</v>
      </c>
    </row>
    <row r="3911" spans="1:6" x14ac:dyDescent="0.3">
      <c r="A3911">
        <v>2</v>
      </c>
      <c r="B3911">
        <v>2014</v>
      </c>
      <c r="C3911" t="s">
        <v>1350</v>
      </c>
      <c r="D3911">
        <v>1</v>
      </c>
      <c r="E3911">
        <v>36</v>
      </c>
      <c r="F3911">
        <v>0.36281400000000003</v>
      </c>
    </row>
    <row r="3912" spans="1:6" x14ac:dyDescent="0.3">
      <c r="A3912">
        <v>2</v>
      </c>
      <c r="B3912">
        <v>2014</v>
      </c>
      <c r="C3912" t="s">
        <v>1350</v>
      </c>
      <c r="D3912">
        <v>1</v>
      </c>
      <c r="E3912">
        <v>38</v>
      </c>
      <c r="F3912">
        <v>0.65695300000000001</v>
      </c>
    </row>
    <row r="3913" spans="1:6" x14ac:dyDescent="0.3">
      <c r="A3913">
        <v>2</v>
      </c>
      <c r="B3913">
        <v>2014</v>
      </c>
      <c r="C3913" t="s">
        <v>1350</v>
      </c>
      <c r="D3913">
        <v>1</v>
      </c>
      <c r="E3913">
        <v>40</v>
      </c>
      <c r="F3913">
        <v>0.86560700000000002</v>
      </c>
    </row>
    <row r="3914" spans="1:6" x14ac:dyDescent="0.3">
      <c r="A3914">
        <v>2</v>
      </c>
      <c r="B3914">
        <v>2014</v>
      </c>
      <c r="C3914" t="s">
        <v>1350</v>
      </c>
      <c r="D3914">
        <v>1</v>
      </c>
      <c r="E3914">
        <v>42</v>
      </c>
      <c r="F3914">
        <v>0.955874</v>
      </c>
    </row>
    <row r="3915" spans="1:6" x14ac:dyDescent="0.3">
      <c r="A3915">
        <v>2</v>
      </c>
      <c r="B3915">
        <v>2014</v>
      </c>
      <c r="C3915" t="s">
        <v>1350</v>
      </c>
      <c r="D3915">
        <v>1</v>
      </c>
      <c r="E3915">
        <v>44</v>
      </c>
      <c r="F3915">
        <v>0.98646</v>
      </c>
    </row>
    <row r="3916" spans="1:6" x14ac:dyDescent="0.3">
      <c r="A3916">
        <v>2</v>
      </c>
      <c r="B3916">
        <v>2014</v>
      </c>
      <c r="C3916" t="s">
        <v>1350</v>
      </c>
      <c r="D3916">
        <v>1</v>
      </c>
      <c r="E3916">
        <v>46</v>
      </c>
      <c r="F3916">
        <v>0.99593600000000004</v>
      </c>
    </row>
    <row r="3917" spans="1:6" x14ac:dyDescent="0.3">
      <c r="A3917">
        <v>2</v>
      </c>
      <c r="B3917">
        <v>2014</v>
      </c>
      <c r="C3917" t="s">
        <v>1350</v>
      </c>
      <c r="D3917">
        <v>1</v>
      </c>
      <c r="E3917">
        <v>48</v>
      </c>
      <c r="F3917">
        <v>0.99878800000000001</v>
      </c>
    </row>
    <row r="3918" spans="1:6" x14ac:dyDescent="0.3">
      <c r="A3918">
        <v>2</v>
      </c>
      <c r="B3918">
        <v>2014</v>
      </c>
      <c r="C3918" t="s">
        <v>1350</v>
      </c>
      <c r="D3918">
        <v>1</v>
      </c>
      <c r="E3918">
        <v>50</v>
      </c>
      <c r="F3918">
        <v>0.99963900000000006</v>
      </c>
    </row>
    <row r="3919" spans="1:6" x14ac:dyDescent="0.3">
      <c r="A3919">
        <v>2</v>
      </c>
      <c r="B3919">
        <v>2014</v>
      </c>
      <c r="C3919" t="s">
        <v>1350</v>
      </c>
      <c r="D3919">
        <v>1</v>
      </c>
      <c r="E3919">
        <v>52</v>
      </c>
      <c r="F3919">
        <v>0.99989300000000003</v>
      </c>
    </row>
    <row r="3920" spans="1:6" x14ac:dyDescent="0.3">
      <c r="A3920">
        <v>2</v>
      </c>
      <c r="B3920">
        <v>2014</v>
      </c>
      <c r="C3920" t="s">
        <v>1350</v>
      </c>
      <c r="D3920">
        <v>1</v>
      </c>
      <c r="E3920">
        <v>54</v>
      </c>
      <c r="F3920">
        <v>0.99996799999999997</v>
      </c>
    </row>
    <row r="3921" spans="1:6" x14ac:dyDescent="0.3">
      <c r="A3921">
        <v>2</v>
      </c>
      <c r="B3921">
        <v>2014</v>
      </c>
      <c r="C3921" t="s">
        <v>1350</v>
      </c>
      <c r="D3921">
        <v>1</v>
      </c>
      <c r="E3921">
        <v>56</v>
      </c>
      <c r="F3921">
        <v>0.99999099999999996</v>
      </c>
    </row>
    <row r="3922" spans="1:6" x14ac:dyDescent="0.3">
      <c r="A3922">
        <v>2</v>
      </c>
      <c r="B3922">
        <v>2014</v>
      </c>
      <c r="C3922" t="s">
        <v>1350</v>
      </c>
      <c r="D3922">
        <v>1</v>
      </c>
      <c r="E3922">
        <v>58</v>
      </c>
      <c r="F3922">
        <v>0.99999700000000002</v>
      </c>
    </row>
    <row r="3923" spans="1:6" x14ac:dyDescent="0.3">
      <c r="A3923">
        <v>2</v>
      </c>
      <c r="B3923">
        <v>2014</v>
      </c>
      <c r="C3923" t="s">
        <v>1350</v>
      </c>
      <c r="D3923">
        <v>1</v>
      </c>
      <c r="E3923">
        <v>60</v>
      </c>
      <c r="F3923">
        <v>0.99999899999999997</v>
      </c>
    </row>
    <row r="3924" spans="1:6" x14ac:dyDescent="0.3">
      <c r="A3924">
        <v>2</v>
      </c>
      <c r="B3924">
        <v>2014</v>
      </c>
      <c r="C3924" t="s">
        <v>1350</v>
      </c>
      <c r="D3924">
        <v>1</v>
      </c>
      <c r="E3924">
        <v>62</v>
      </c>
      <c r="F3924">
        <v>1</v>
      </c>
    </row>
    <row r="3925" spans="1:6" x14ac:dyDescent="0.3">
      <c r="A3925">
        <v>2</v>
      </c>
      <c r="B3925">
        <v>2014</v>
      </c>
      <c r="C3925" t="s">
        <v>1350</v>
      </c>
      <c r="D3925">
        <v>1</v>
      </c>
      <c r="E3925">
        <v>64</v>
      </c>
      <c r="F3925">
        <v>1</v>
      </c>
    </row>
    <row r="3926" spans="1:6" x14ac:dyDescent="0.3">
      <c r="A3926">
        <v>2</v>
      </c>
      <c r="B3926">
        <v>2014</v>
      </c>
      <c r="C3926" t="s">
        <v>1350</v>
      </c>
      <c r="D3926">
        <v>1</v>
      </c>
      <c r="E3926">
        <v>66</v>
      </c>
      <c r="F3926">
        <v>1</v>
      </c>
    </row>
    <row r="3927" spans="1:6" x14ac:dyDescent="0.3">
      <c r="A3927">
        <v>2</v>
      </c>
      <c r="B3927">
        <v>2014</v>
      </c>
      <c r="C3927" t="s">
        <v>1350</v>
      </c>
      <c r="D3927">
        <v>1</v>
      </c>
      <c r="E3927">
        <v>68</v>
      </c>
      <c r="F3927">
        <v>1</v>
      </c>
    </row>
    <row r="3928" spans="1:6" x14ac:dyDescent="0.3">
      <c r="A3928">
        <v>2</v>
      </c>
      <c r="B3928">
        <v>2014</v>
      </c>
      <c r="C3928" t="s">
        <v>1350</v>
      </c>
      <c r="D3928">
        <v>1</v>
      </c>
      <c r="E3928">
        <v>70</v>
      </c>
      <c r="F3928">
        <v>1</v>
      </c>
    </row>
    <row r="3929" spans="1:6" x14ac:dyDescent="0.3">
      <c r="A3929">
        <v>2</v>
      </c>
      <c r="B3929">
        <v>2014</v>
      </c>
      <c r="C3929" t="s">
        <v>1350</v>
      </c>
      <c r="D3929">
        <v>1</v>
      </c>
      <c r="E3929">
        <v>72</v>
      </c>
      <c r="F3929">
        <v>1</v>
      </c>
    </row>
    <row r="3930" spans="1:6" x14ac:dyDescent="0.3">
      <c r="A3930">
        <v>2</v>
      </c>
      <c r="B3930">
        <v>2014</v>
      </c>
      <c r="C3930" t="s">
        <v>1350</v>
      </c>
      <c r="D3930">
        <v>1</v>
      </c>
      <c r="E3930">
        <v>74</v>
      </c>
      <c r="F3930">
        <v>1</v>
      </c>
    </row>
    <row r="3931" spans="1:6" x14ac:dyDescent="0.3">
      <c r="A3931">
        <v>2</v>
      </c>
      <c r="B3931">
        <v>2014</v>
      </c>
      <c r="C3931" t="s">
        <v>1350</v>
      </c>
      <c r="D3931">
        <v>1</v>
      </c>
      <c r="E3931">
        <v>76</v>
      </c>
      <c r="F3931">
        <v>1</v>
      </c>
    </row>
    <row r="3932" spans="1:6" x14ac:dyDescent="0.3">
      <c r="A3932">
        <v>2</v>
      </c>
      <c r="B3932">
        <v>2014</v>
      </c>
      <c r="C3932" t="s">
        <v>1350</v>
      </c>
      <c r="D3932">
        <v>1</v>
      </c>
      <c r="E3932">
        <v>78</v>
      </c>
      <c r="F3932">
        <v>1</v>
      </c>
    </row>
    <row r="3933" spans="1:6" x14ac:dyDescent="0.3">
      <c r="A3933">
        <v>2</v>
      </c>
      <c r="B3933">
        <v>2014</v>
      </c>
      <c r="C3933" t="s">
        <v>1350</v>
      </c>
      <c r="D3933">
        <v>1</v>
      </c>
      <c r="E3933">
        <v>80</v>
      </c>
      <c r="F3933">
        <v>1</v>
      </c>
    </row>
    <row r="3934" spans="1:6" x14ac:dyDescent="0.3">
      <c r="A3934">
        <v>2</v>
      </c>
      <c r="B3934">
        <v>2014</v>
      </c>
      <c r="C3934" t="s">
        <v>1350</v>
      </c>
      <c r="D3934">
        <v>1</v>
      </c>
      <c r="E3934">
        <v>82</v>
      </c>
      <c r="F3934">
        <v>1</v>
      </c>
    </row>
    <row r="3935" spans="1:6" x14ac:dyDescent="0.3">
      <c r="A3935">
        <v>2</v>
      </c>
      <c r="B3935">
        <v>2014</v>
      </c>
      <c r="C3935" t="s">
        <v>1350</v>
      </c>
      <c r="D3935">
        <v>1</v>
      </c>
      <c r="E3935">
        <v>84</v>
      </c>
      <c r="F3935">
        <v>1</v>
      </c>
    </row>
    <row r="3936" spans="1:6" x14ac:dyDescent="0.3">
      <c r="A3936">
        <v>2</v>
      </c>
      <c r="B3936">
        <v>2014</v>
      </c>
      <c r="C3936" t="s">
        <v>1350</v>
      </c>
      <c r="D3936">
        <v>1</v>
      </c>
      <c r="E3936">
        <v>86</v>
      </c>
      <c r="F3936">
        <v>1</v>
      </c>
    </row>
    <row r="3937" spans="1:6" x14ac:dyDescent="0.3">
      <c r="A3937">
        <v>2</v>
      </c>
      <c r="B3937">
        <v>2014</v>
      </c>
      <c r="C3937" t="s">
        <v>1350</v>
      </c>
      <c r="D3937">
        <v>1</v>
      </c>
      <c r="E3937">
        <v>88</v>
      </c>
      <c r="F3937">
        <v>1</v>
      </c>
    </row>
    <row r="3938" spans="1:6" x14ac:dyDescent="0.3">
      <c r="A3938">
        <v>2</v>
      </c>
      <c r="B3938">
        <v>2014</v>
      </c>
      <c r="C3938" t="s">
        <v>1350</v>
      </c>
      <c r="D3938">
        <v>1</v>
      </c>
      <c r="E3938">
        <v>90</v>
      </c>
      <c r="F3938">
        <v>1</v>
      </c>
    </row>
    <row r="3939" spans="1:6" x14ac:dyDescent="0.3">
      <c r="A3939">
        <v>2</v>
      </c>
      <c r="B3939">
        <v>2014</v>
      </c>
      <c r="C3939" t="s">
        <v>1350</v>
      </c>
      <c r="D3939">
        <v>1</v>
      </c>
      <c r="E3939">
        <v>92</v>
      </c>
      <c r="F3939">
        <v>1</v>
      </c>
    </row>
    <row r="3940" spans="1:6" x14ac:dyDescent="0.3">
      <c r="A3940">
        <v>2</v>
      </c>
      <c r="B3940">
        <v>2014</v>
      </c>
      <c r="C3940" t="s">
        <v>1350</v>
      </c>
      <c r="D3940">
        <v>1</v>
      </c>
      <c r="E3940">
        <v>94</v>
      </c>
      <c r="F3940">
        <v>1</v>
      </c>
    </row>
    <row r="3941" spans="1:6" x14ac:dyDescent="0.3">
      <c r="A3941">
        <v>2</v>
      </c>
      <c r="B3941">
        <v>2015</v>
      </c>
      <c r="C3941" t="s">
        <v>1350</v>
      </c>
      <c r="D3941">
        <v>1</v>
      </c>
      <c r="E3941">
        <v>4</v>
      </c>
      <c r="F3941" s="2">
        <v>1.02805E-25</v>
      </c>
    </row>
    <row r="3942" spans="1:6" x14ac:dyDescent="0.3">
      <c r="A3942">
        <v>2</v>
      </c>
      <c r="B3942">
        <v>2015</v>
      </c>
      <c r="C3942" t="s">
        <v>1350</v>
      </c>
      <c r="D3942">
        <v>1</v>
      </c>
      <c r="E3942">
        <v>6</v>
      </c>
      <c r="F3942" s="2">
        <v>2.38447E-24</v>
      </c>
    </row>
    <row r="3943" spans="1:6" x14ac:dyDescent="0.3">
      <c r="A3943">
        <v>2</v>
      </c>
      <c r="B3943">
        <v>2015</v>
      </c>
      <c r="C3943" t="s">
        <v>1350</v>
      </c>
      <c r="D3943">
        <v>1</v>
      </c>
      <c r="E3943">
        <v>8</v>
      </c>
      <c r="F3943" s="2">
        <v>5.5305600000000005E-23</v>
      </c>
    </row>
    <row r="3944" spans="1:6" x14ac:dyDescent="0.3">
      <c r="A3944">
        <v>2</v>
      </c>
      <c r="B3944">
        <v>2015</v>
      </c>
      <c r="C3944" t="s">
        <v>1350</v>
      </c>
      <c r="D3944">
        <v>1</v>
      </c>
      <c r="E3944">
        <v>10</v>
      </c>
      <c r="F3944" s="2">
        <v>1.28277E-21</v>
      </c>
    </row>
    <row r="3945" spans="1:6" x14ac:dyDescent="0.3">
      <c r="A3945">
        <v>2</v>
      </c>
      <c r="B3945">
        <v>2015</v>
      </c>
      <c r="C3945" t="s">
        <v>1350</v>
      </c>
      <c r="D3945">
        <v>1</v>
      </c>
      <c r="E3945">
        <v>12</v>
      </c>
      <c r="F3945" s="2">
        <v>2.97526E-20</v>
      </c>
    </row>
    <row r="3946" spans="1:6" x14ac:dyDescent="0.3">
      <c r="A3946">
        <v>2</v>
      </c>
      <c r="B3946">
        <v>2015</v>
      </c>
      <c r="C3946" t="s">
        <v>1350</v>
      </c>
      <c r="D3946">
        <v>1</v>
      </c>
      <c r="E3946">
        <v>14</v>
      </c>
      <c r="F3946" s="2">
        <v>6.9008699999999998E-19</v>
      </c>
    </row>
    <row r="3947" spans="1:6" x14ac:dyDescent="0.3">
      <c r="A3947">
        <v>2</v>
      </c>
      <c r="B3947">
        <v>2015</v>
      </c>
      <c r="C3947" t="s">
        <v>1350</v>
      </c>
      <c r="D3947">
        <v>1</v>
      </c>
      <c r="E3947">
        <v>16</v>
      </c>
      <c r="F3947" s="2">
        <v>1.6005999999999999E-17</v>
      </c>
    </row>
    <row r="3948" spans="1:6" x14ac:dyDescent="0.3">
      <c r="A3948">
        <v>2</v>
      </c>
      <c r="B3948">
        <v>2015</v>
      </c>
      <c r="C3948" t="s">
        <v>1350</v>
      </c>
      <c r="D3948">
        <v>1</v>
      </c>
      <c r="E3948">
        <v>18</v>
      </c>
      <c r="F3948" s="2">
        <v>3.7124400000000001E-16</v>
      </c>
    </row>
    <row r="3949" spans="1:6" x14ac:dyDescent="0.3">
      <c r="A3949">
        <v>2</v>
      </c>
      <c r="B3949">
        <v>2015</v>
      </c>
      <c r="C3949" t="s">
        <v>1350</v>
      </c>
      <c r="D3949">
        <v>1</v>
      </c>
      <c r="E3949">
        <v>20</v>
      </c>
      <c r="F3949" s="2">
        <v>8.6106899999999995E-15</v>
      </c>
    </row>
    <row r="3950" spans="1:6" x14ac:dyDescent="0.3">
      <c r="A3950">
        <v>2</v>
      </c>
      <c r="B3950">
        <v>2015</v>
      </c>
      <c r="C3950" t="s">
        <v>1350</v>
      </c>
      <c r="D3950">
        <v>1</v>
      </c>
      <c r="E3950">
        <v>22</v>
      </c>
      <c r="F3950" s="2">
        <v>1.9971799999999999E-13</v>
      </c>
    </row>
    <row r="3951" spans="1:6" x14ac:dyDescent="0.3">
      <c r="A3951">
        <v>2</v>
      </c>
      <c r="B3951">
        <v>2015</v>
      </c>
      <c r="C3951" t="s">
        <v>1350</v>
      </c>
      <c r="D3951">
        <v>1</v>
      </c>
      <c r="E3951">
        <v>24</v>
      </c>
      <c r="F3951" s="2">
        <v>4.6322699999999996E-12</v>
      </c>
    </row>
    <row r="3952" spans="1:6" x14ac:dyDescent="0.3">
      <c r="A3952">
        <v>2</v>
      </c>
      <c r="B3952">
        <v>2015</v>
      </c>
      <c r="C3952" t="s">
        <v>1350</v>
      </c>
      <c r="D3952">
        <v>1</v>
      </c>
      <c r="E3952">
        <v>26</v>
      </c>
      <c r="F3952" s="2">
        <v>1.07442E-10</v>
      </c>
    </row>
    <row r="3953" spans="1:6" x14ac:dyDescent="0.3">
      <c r="A3953">
        <v>2</v>
      </c>
      <c r="B3953">
        <v>2015</v>
      </c>
      <c r="C3953" t="s">
        <v>1350</v>
      </c>
      <c r="D3953">
        <v>1</v>
      </c>
      <c r="E3953">
        <v>28</v>
      </c>
      <c r="F3953" s="2">
        <v>2.49201E-9</v>
      </c>
    </row>
    <row r="3954" spans="1:6" x14ac:dyDescent="0.3">
      <c r="A3954">
        <v>2</v>
      </c>
      <c r="B3954">
        <v>2015</v>
      </c>
      <c r="C3954" t="s">
        <v>1350</v>
      </c>
      <c r="D3954">
        <v>1</v>
      </c>
      <c r="E3954">
        <v>30</v>
      </c>
      <c r="F3954" s="2">
        <v>5.78001E-8</v>
      </c>
    </row>
    <row r="3955" spans="1:6" x14ac:dyDescent="0.3">
      <c r="A3955">
        <v>2</v>
      </c>
      <c r="B3955">
        <v>2015</v>
      </c>
      <c r="C3955" t="s">
        <v>1350</v>
      </c>
      <c r="D3955">
        <v>1</v>
      </c>
      <c r="E3955">
        <v>32</v>
      </c>
      <c r="F3955" s="2">
        <v>1.34062E-6</v>
      </c>
    </row>
    <row r="3956" spans="1:6" x14ac:dyDescent="0.3">
      <c r="A3956">
        <v>2</v>
      </c>
      <c r="B3956">
        <v>2015</v>
      </c>
      <c r="C3956" t="s">
        <v>1350</v>
      </c>
      <c r="D3956">
        <v>1</v>
      </c>
      <c r="E3956">
        <v>34</v>
      </c>
      <c r="F3956" s="2">
        <v>3.1093600000000003E-5</v>
      </c>
    </row>
    <row r="3957" spans="1:6" x14ac:dyDescent="0.3">
      <c r="A3957">
        <v>2</v>
      </c>
      <c r="B3957">
        <v>2015</v>
      </c>
      <c r="C3957" t="s">
        <v>1350</v>
      </c>
      <c r="D3957">
        <v>1</v>
      </c>
      <c r="E3957">
        <v>36</v>
      </c>
      <c r="F3957">
        <v>7.2069300000000001E-4</v>
      </c>
    </row>
    <row r="3958" spans="1:6" x14ac:dyDescent="0.3">
      <c r="A3958">
        <v>2</v>
      </c>
      <c r="B3958">
        <v>2015</v>
      </c>
      <c r="C3958" t="s">
        <v>1350</v>
      </c>
      <c r="D3958">
        <v>1</v>
      </c>
      <c r="E3958">
        <v>38</v>
      </c>
      <c r="F3958">
        <v>1.6452700000000001E-2</v>
      </c>
    </row>
    <row r="3959" spans="1:6" x14ac:dyDescent="0.3">
      <c r="A3959">
        <v>2</v>
      </c>
      <c r="B3959">
        <v>2015</v>
      </c>
      <c r="C3959" t="s">
        <v>1350</v>
      </c>
      <c r="D3959">
        <v>1</v>
      </c>
      <c r="E3959">
        <v>40</v>
      </c>
      <c r="F3959">
        <v>0.27953299999999998</v>
      </c>
    </row>
    <row r="3960" spans="1:6" x14ac:dyDescent="0.3">
      <c r="A3960">
        <v>2</v>
      </c>
      <c r="B3960">
        <v>2015</v>
      </c>
      <c r="C3960" t="s">
        <v>1350</v>
      </c>
      <c r="D3960">
        <v>1</v>
      </c>
      <c r="E3960">
        <v>42</v>
      </c>
      <c r="F3960">
        <v>0.89999099999999999</v>
      </c>
    </row>
    <row r="3961" spans="1:6" x14ac:dyDescent="0.3">
      <c r="A3961">
        <v>2</v>
      </c>
      <c r="B3961">
        <v>2015</v>
      </c>
      <c r="C3961" t="s">
        <v>1350</v>
      </c>
      <c r="D3961">
        <v>1</v>
      </c>
      <c r="E3961">
        <v>44</v>
      </c>
      <c r="F3961">
        <v>0.99523200000000001</v>
      </c>
    </row>
    <row r="3962" spans="1:6" x14ac:dyDescent="0.3">
      <c r="A3962">
        <v>2</v>
      </c>
      <c r="B3962">
        <v>2015</v>
      </c>
      <c r="C3962" t="s">
        <v>1350</v>
      </c>
      <c r="D3962">
        <v>1</v>
      </c>
      <c r="E3962">
        <v>46</v>
      </c>
      <c r="F3962">
        <v>0.99979300000000004</v>
      </c>
    </row>
    <row r="3963" spans="1:6" x14ac:dyDescent="0.3">
      <c r="A3963">
        <v>2</v>
      </c>
      <c r="B3963">
        <v>2015</v>
      </c>
      <c r="C3963" t="s">
        <v>1350</v>
      </c>
      <c r="D3963">
        <v>1</v>
      </c>
      <c r="E3963">
        <v>48</v>
      </c>
      <c r="F3963">
        <v>0.99999099999999996</v>
      </c>
    </row>
    <row r="3964" spans="1:6" x14ac:dyDescent="0.3">
      <c r="A3964">
        <v>2</v>
      </c>
      <c r="B3964">
        <v>2015</v>
      </c>
      <c r="C3964" t="s">
        <v>1350</v>
      </c>
      <c r="D3964">
        <v>1</v>
      </c>
      <c r="E3964">
        <v>50</v>
      </c>
      <c r="F3964">
        <v>1</v>
      </c>
    </row>
    <row r="3965" spans="1:6" x14ac:dyDescent="0.3">
      <c r="A3965">
        <v>2</v>
      </c>
      <c r="B3965">
        <v>2015</v>
      </c>
      <c r="C3965" t="s">
        <v>1350</v>
      </c>
      <c r="D3965">
        <v>1</v>
      </c>
      <c r="E3965">
        <v>52</v>
      </c>
      <c r="F3965">
        <v>1</v>
      </c>
    </row>
    <row r="3966" spans="1:6" x14ac:dyDescent="0.3">
      <c r="A3966">
        <v>2</v>
      </c>
      <c r="B3966">
        <v>2015</v>
      </c>
      <c r="C3966" t="s">
        <v>1350</v>
      </c>
      <c r="D3966">
        <v>1</v>
      </c>
      <c r="E3966">
        <v>54</v>
      </c>
      <c r="F3966">
        <v>1</v>
      </c>
    </row>
    <row r="3967" spans="1:6" x14ac:dyDescent="0.3">
      <c r="A3967">
        <v>2</v>
      </c>
      <c r="B3967">
        <v>2015</v>
      </c>
      <c r="C3967" t="s">
        <v>1350</v>
      </c>
      <c r="D3967">
        <v>1</v>
      </c>
      <c r="E3967">
        <v>56</v>
      </c>
      <c r="F3967">
        <v>1</v>
      </c>
    </row>
    <row r="3968" spans="1:6" x14ac:dyDescent="0.3">
      <c r="A3968">
        <v>2</v>
      </c>
      <c r="B3968">
        <v>2015</v>
      </c>
      <c r="C3968" t="s">
        <v>1350</v>
      </c>
      <c r="D3968">
        <v>1</v>
      </c>
      <c r="E3968">
        <v>58</v>
      </c>
      <c r="F3968">
        <v>1</v>
      </c>
    </row>
    <row r="3969" spans="1:6" x14ac:dyDescent="0.3">
      <c r="A3969">
        <v>2</v>
      </c>
      <c r="B3969">
        <v>2015</v>
      </c>
      <c r="C3969" t="s">
        <v>1350</v>
      </c>
      <c r="D3969">
        <v>1</v>
      </c>
      <c r="E3969">
        <v>60</v>
      </c>
      <c r="F3969">
        <v>1</v>
      </c>
    </row>
    <row r="3970" spans="1:6" x14ac:dyDescent="0.3">
      <c r="A3970">
        <v>2</v>
      </c>
      <c r="B3970">
        <v>2015</v>
      </c>
      <c r="C3970" t="s">
        <v>1350</v>
      </c>
      <c r="D3970">
        <v>1</v>
      </c>
      <c r="E3970">
        <v>62</v>
      </c>
      <c r="F3970">
        <v>1</v>
      </c>
    </row>
    <row r="3971" spans="1:6" x14ac:dyDescent="0.3">
      <c r="A3971">
        <v>2</v>
      </c>
      <c r="B3971">
        <v>2015</v>
      </c>
      <c r="C3971" t="s">
        <v>1350</v>
      </c>
      <c r="D3971">
        <v>1</v>
      </c>
      <c r="E3971">
        <v>64</v>
      </c>
      <c r="F3971">
        <v>1</v>
      </c>
    </row>
    <row r="3972" spans="1:6" x14ac:dyDescent="0.3">
      <c r="A3972">
        <v>2</v>
      </c>
      <c r="B3972">
        <v>2015</v>
      </c>
      <c r="C3972" t="s">
        <v>1350</v>
      </c>
      <c r="D3972">
        <v>1</v>
      </c>
      <c r="E3972">
        <v>66</v>
      </c>
      <c r="F3972">
        <v>1</v>
      </c>
    </row>
    <row r="3973" spans="1:6" x14ac:dyDescent="0.3">
      <c r="A3973">
        <v>2</v>
      </c>
      <c r="B3973">
        <v>2015</v>
      </c>
      <c r="C3973" t="s">
        <v>1350</v>
      </c>
      <c r="D3973">
        <v>1</v>
      </c>
      <c r="E3973">
        <v>68</v>
      </c>
      <c r="F3973">
        <v>1</v>
      </c>
    </row>
    <row r="3974" spans="1:6" x14ac:dyDescent="0.3">
      <c r="A3974">
        <v>2</v>
      </c>
      <c r="B3974">
        <v>2015</v>
      </c>
      <c r="C3974" t="s">
        <v>1350</v>
      </c>
      <c r="D3974">
        <v>1</v>
      </c>
      <c r="E3974">
        <v>70</v>
      </c>
      <c r="F3974">
        <v>1</v>
      </c>
    </row>
    <row r="3975" spans="1:6" x14ac:dyDescent="0.3">
      <c r="A3975">
        <v>2</v>
      </c>
      <c r="B3975">
        <v>2015</v>
      </c>
      <c r="C3975" t="s">
        <v>1350</v>
      </c>
      <c r="D3975">
        <v>1</v>
      </c>
      <c r="E3975">
        <v>72</v>
      </c>
      <c r="F3975">
        <v>1</v>
      </c>
    </row>
    <row r="3976" spans="1:6" x14ac:dyDescent="0.3">
      <c r="A3976">
        <v>2</v>
      </c>
      <c r="B3976">
        <v>2015</v>
      </c>
      <c r="C3976" t="s">
        <v>1350</v>
      </c>
      <c r="D3976">
        <v>1</v>
      </c>
      <c r="E3976">
        <v>74</v>
      </c>
      <c r="F3976">
        <v>1</v>
      </c>
    </row>
    <row r="3977" spans="1:6" x14ac:dyDescent="0.3">
      <c r="A3977">
        <v>2</v>
      </c>
      <c r="B3977">
        <v>2015</v>
      </c>
      <c r="C3977" t="s">
        <v>1350</v>
      </c>
      <c r="D3977">
        <v>1</v>
      </c>
      <c r="E3977">
        <v>76</v>
      </c>
      <c r="F3977">
        <v>1</v>
      </c>
    </row>
    <row r="3978" spans="1:6" x14ac:dyDescent="0.3">
      <c r="A3978">
        <v>2</v>
      </c>
      <c r="B3978">
        <v>2015</v>
      </c>
      <c r="C3978" t="s">
        <v>1350</v>
      </c>
      <c r="D3978">
        <v>1</v>
      </c>
      <c r="E3978">
        <v>78</v>
      </c>
      <c r="F3978">
        <v>1</v>
      </c>
    </row>
    <row r="3979" spans="1:6" x14ac:dyDescent="0.3">
      <c r="A3979">
        <v>2</v>
      </c>
      <c r="B3979">
        <v>2015</v>
      </c>
      <c r="C3979" t="s">
        <v>1350</v>
      </c>
      <c r="D3979">
        <v>1</v>
      </c>
      <c r="E3979">
        <v>80</v>
      </c>
      <c r="F3979">
        <v>1</v>
      </c>
    </row>
    <row r="3980" spans="1:6" x14ac:dyDescent="0.3">
      <c r="A3980">
        <v>2</v>
      </c>
      <c r="B3980">
        <v>2015</v>
      </c>
      <c r="C3980" t="s">
        <v>1350</v>
      </c>
      <c r="D3980">
        <v>1</v>
      </c>
      <c r="E3980">
        <v>82</v>
      </c>
      <c r="F3980">
        <v>1</v>
      </c>
    </row>
    <row r="3981" spans="1:6" x14ac:dyDescent="0.3">
      <c r="A3981">
        <v>2</v>
      </c>
      <c r="B3981">
        <v>2015</v>
      </c>
      <c r="C3981" t="s">
        <v>1350</v>
      </c>
      <c r="D3981">
        <v>1</v>
      </c>
      <c r="E3981">
        <v>84</v>
      </c>
      <c r="F3981">
        <v>1</v>
      </c>
    </row>
    <row r="3982" spans="1:6" x14ac:dyDescent="0.3">
      <c r="A3982">
        <v>2</v>
      </c>
      <c r="B3982">
        <v>2015</v>
      </c>
      <c r="C3982" t="s">
        <v>1350</v>
      </c>
      <c r="D3982">
        <v>1</v>
      </c>
      <c r="E3982">
        <v>86</v>
      </c>
      <c r="F3982">
        <v>1</v>
      </c>
    </row>
    <row r="3983" spans="1:6" x14ac:dyDescent="0.3">
      <c r="A3983">
        <v>2</v>
      </c>
      <c r="B3983">
        <v>2015</v>
      </c>
      <c r="C3983" t="s">
        <v>1350</v>
      </c>
      <c r="D3983">
        <v>1</v>
      </c>
      <c r="E3983">
        <v>88</v>
      </c>
      <c r="F3983">
        <v>1</v>
      </c>
    </row>
    <row r="3984" spans="1:6" x14ac:dyDescent="0.3">
      <c r="A3984">
        <v>2</v>
      </c>
      <c r="B3984">
        <v>2015</v>
      </c>
      <c r="C3984" t="s">
        <v>1350</v>
      </c>
      <c r="D3984">
        <v>1</v>
      </c>
      <c r="E3984">
        <v>90</v>
      </c>
      <c r="F3984">
        <v>1</v>
      </c>
    </row>
    <row r="3985" spans="1:6" x14ac:dyDescent="0.3">
      <c r="A3985">
        <v>2</v>
      </c>
      <c r="B3985">
        <v>2015</v>
      </c>
      <c r="C3985" t="s">
        <v>1350</v>
      </c>
      <c r="D3985">
        <v>1</v>
      </c>
      <c r="E3985">
        <v>92</v>
      </c>
      <c r="F3985">
        <v>1</v>
      </c>
    </row>
    <row r="3986" spans="1:6" x14ac:dyDescent="0.3">
      <c r="A3986">
        <v>2</v>
      </c>
      <c r="B3986">
        <v>2015</v>
      </c>
      <c r="C3986" t="s">
        <v>1350</v>
      </c>
      <c r="D3986">
        <v>1</v>
      </c>
      <c r="E3986">
        <v>94</v>
      </c>
      <c r="F3986">
        <v>1</v>
      </c>
    </row>
    <row r="3987" spans="1:6" x14ac:dyDescent="0.3">
      <c r="A3987">
        <v>2</v>
      </c>
      <c r="B3987">
        <v>2018</v>
      </c>
      <c r="C3987" t="s">
        <v>1350</v>
      </c>
      <c r="D3987">
        <v>1</v>
      </c>
      <c r="E3987">
        <v>4</v>
      </c>
      <c r="F3987" s="2">
        <v>1.02805E-25</v>
      </c>
    </row>
    <row r="3988" spans="1:6" x14ac:dyDescent="0.3">
      <c r="A3988">
        <v>2</v>
      </c>
      <c r="B3988">
        <v>2018</v>
      </c>
      <c r="C3988" t="s">
        <v>1350</v>
      </c>
      <c r="D3988">
        <v>1</v>
      </c>
      <c r="E3988">
        <v>6</v>
      </c>
      <c r="F3988" s="2">
        <v>2.38447E-24</v>
      </c>
    </row>
    <row r="3989" spans="1:6" x14ac:dyDescent="0.3">
      <c r="A3989">
        <v>2</v>
      </c>
      <c r="B3989">
        <v>2018</v>
      </c>
      <c r="C3989" t="s">
        <v>1350</v>
      </c>
      <c r="D3989">
        <v>1</v>
      </c>
      <c r="E3989">
        <v>8</v>
      </c>
      <c r="F3989" s="2">
        <v>5.5305600000000005E-23</v>
      </c>
    </row>
    <row r="3990" spans="1:6" x14ac:dyDescent="0.3">
      <c r="A3990">
        <v>2</v>
      </c>
      <c r="B3990">
        <v>2018</v>
      </c>
      <c r="C3990" t="s">
        <v>1350</v>
      </c>
      <c r="D3990">
        <v>1</v>
      </c>
      <c r="E3990">
        <v>10</v>
      </c>
      <c r="F3990" s="2">
        <v>1.28277E-21</v>
      </c>
    </row>
    <row r="3991" spans="1:6" x14ac:dyDescent="0.3">
      <c r="A3991">
        <v>2</v>
      </c>
      <c r="B3991">
        <v>2018</v>
      </c>
      <c r="C3991" t="s">
        <v>1350</v>
      </c>
      <c r="D3991">
        <v>1</v>
      </c>
      <c r="E3991">
        <v>12</v>
      </c>
      <c r="F3991" s="2">
        <v>2.97526E-20</v>
      </c>
    </row>
    <row r="3992" spans="1:6" x14ac:dyDescent="0.3">
      <c r="A3992">
        <v>2</v>
      </c>
      <c r="B3992">
        <v>2018</v>
      </c>
      <c r="C3992" t="s">
        <v>1350</v>
      </c>
      <c r="D3992">
        <v>1</v>
      </c>
      <c r="E3992">
        <v>14</v>
      </c>
      <c r="F3992" s="2">
        <v>6.9008699999999998E-19</v>
      </c>
    </row>
    <row r="3993" spans="1:6" x14ac:dyDescent="0.3">
      <c r="A3993">
        <v>2</v>
      </c>
      <c r="B3993">
        <v>2018</v>
      </c>
      <c r="C3993" t="s">
        <v>1350</v>
      </c>
      <c r="D3993">
        <v>1</v>
      </c>
      <c r="E3993">
        <v>16</v>
      </c>
      <c r="F3993" s="2">
        <v>1.6005999999999999E-17</v>
      </c>
    </row>
    <row r="3994" spans="1:6" x14ac:dyDescent="0.3">
      <c r="A3994">
        <v>2</v>
      </c>
      <c r="B3994">
        <v>2018</v>
      </c>
      <c r="C3994" t="s">
        <v>1350</v>
      </c>
      <c r="D3994">
        <v>1</v>
      </c>
      <c r="E3994">
        <v>18</v>
      </c>
      <c r="F3994" s="2">
        <v>3.7124400000000001E-16</v>
      </c>
    </row>
    <row r="3995" spans="1:6" x14ac:dyDescent="0.3">
      <c r="A3995">
        <v>2</v>
      </c>
      <c r="B3995">
        <v>2018</v>
      </c>
      <c r="C3995" t="s">
        <v>1350</v>
      </c>
      <c r="D3995">
        <v>1</v>
      </c>
      <c r="E3995">
        <v>20</v>
      </c>
      <c r="F3995" s="2">
        <v>8.6106899999999995E-15</v>
      </c>
    </row>
    <row r="3996" spans="1:6" x14ac:dyDescent="0.3">
      <c r="A3996">
        <v>2</v>
      </c>
      <c r="B3996">
        <v>2018</v>
      </c>
      <c r="C3996" t="s">
        <v>1350</v>
      </c>
      <c r="D3996">
        <v>1</v>
      </c>
      <c r="E3996">
        <v>22</v>
      </c>
      <c r="F3996" s="2">
        <v>1.9971799999999999E-13</v>
      </c>
    </row>
    <row r="3997" spans="1:6" x14ac:dyDescent="0.3">
      <c r="A3997">
        <v>2</v>
      </c>
      <c r="B3997">
        <v>2018</v>
      </c>
      <c r="C3997" t="s">
        <v>1350</v>
      </c>
      <c r="D3997">
        <v>1</v>
      </c>
      <c r="E3997">
        <v>24</v>
      </c>
      <c r="F3997" s="2">
        <v>4.6322699999999996E-12</v>
      </c>
    </row>
    <row r="3998" spans="1:6" x14ac:dyDescent="0.3">
      <c r="A3998">
        <v>2</v>
      </c>
      <c r="B3998">
        <v>2018</v>
      </c>
      <c r="C3998" t="s">
        <v>1350</v>
      </c>
      <c r="D3998">
        <v>1</v>
      </c>
      <c r="E3998">
        <v>26</v>
      </c>
      <c r="F3998" s="2">
        <v>1.07442E-10</v>
      </c>
    </row>
    <row r="3999" spans="1:6" x14ac:dyDescent="0.3">
      <c r="A3999">
        <v>2</v>
      </c>
      <c r="B3999">
        <v>2018</v>
      </c>
      <c r="C3999" t="s">
        <v>1350</v>
      </c>
      <c r="D3999">
        <v>1</v>
      </c>
      <c r="E3999">
        <v>28</v>
      </c>
      <c r="F3999" s="2">
        <v>2.49201E-9</v>
      </c>
    </row>
    <row r="4000" spans="1:6" x14ac:dyDescent="0.3">
      <c r="A4000">
        <v>2</v>
      </c>
      <c r="B4000">
        <v>2018</v>
      </c>
      <c r="C4000" t="s">
        <v>1350</v>
      </c>
      <c r="D4000">
        <v>1</v>
      </c>
      <c r="E4000">
        <v>30</v>
      </c>
      <c r="F4000" s="2">
        <v>5.78001E-8</v>
      </c>
    </row>
    <row r="4001" spans="1:6" x14ac:dyDescent="0.3">
      <c r="A4001">
        <v>2</v>
      </c>
      <c r="B4001">
        <v>2018</v>
      </c>
      <c r="C4001" t="s">
        <v>1350</v>
      </c>
      <c r="D4001">
        <v>1</v>
      </c>
      <c r="E4001">
        <v>32</v>
      </c>
      <c r="F4001" s="2">
        <v>1.34062E-6</v>
      </c>
    </row>
    <row r="4002" spans="1:6" x14ac:dyDescent="0.3">
      <c r="A4002">
        <v>2</v>
      </c>
      <c r="B4002">
        <v>2018</v>
      </c>
      <c r="C4002" t="s">
        <v>1350</v>
      </c>
      <c r="D4002">
        <v>1</v>
      </c>
      <c r="E4002">
        <v>34</v>
      </c>
      <c r="F4002" s="2">
        <v>3.1093600000000003E-5</v>
      </c>
    </row>
    <row r="4003" spans="1:6" x14ac:dyDescent="0.3">
      <c r="A4003">
        <v>2</v>
      </c>
      <c r="B4003">
        <v>2018</v>
      </c>
      <c r="C4003" t="s">
        <v>1350</v>
      </c>
      <c r="D4003">
        <v>1</v>
      </c>
      <c r="E4003">
        <v>36</v>
      </c>
      <c r="F4003">
        <v>7.2069300000000001E-4</v>
      </c>
    </row>
    <row r="4004" spans="1:6" x14ac:dyDescent="0.3">
      <c r="A4004">
        <v>2</v>
      </c>
      <c r="B4004">
        <v>2018</v>
      </c>
      <c r="C4004" t="s">
        <v>1350</v>
      </c>
      <c r="D4004">
        <v>1</v>
      </c>
      <c r="E4004">
        <v>38</v>
      </c>
      <c r="F4004">
        <v>1.6452700000000001E-2</v>
      </c>
    </row>
    <row r="4005" spans="1:6" x14ac:dyDescent="0.3">
      <c r="A4005">
        <v>2</v>
      </c>
      <c r="B4005">
        <v>2018</v>
      </c>
      <c r="C4005" t="s">
        <v>1350</v>
      </c>
      <c r="D4005">
        <v>1</v>
      </c>
      <c r="E4005">
        <v>40</v>
      </c>
      <c r="F4005">
        <v>0.27953299999999998</v>
      </c>
    </row>
    <row r="4006" spans="1:6" x14ac:dyDescent="0.3">
      <c r="A4006">
        <v>2</v>
      </c>
      <c r="B4006">
        <v>2018</v>
      </c>
      <c r="C4006" t="s">
        <v>1350</v>
      </c>
      <c r="D4006">
        <v>1</v>
      </c>
      <c r="E4006">
        <v>42</v>
      </c>
      <c r="F4006">
        <v>0.89999099999999999</v>
      </c>
    </row>
    <row r="4007" spans="1:6" x14ac:dyDescent="0.3">
      <c r="A4007">
        <v>2</v>
      </c>
      <c r="B4007">
        <v>2018</v>
      </c>
      <c r="C4007" t="s">
        <v>1350</v>
      </c>
      <c r="D4007">
        <v>1</v>
      </c>
      <c r="E4007">
        <v>44</v>
      </c>
      <c r="F4007">
        <v>0.99523200000000001</v>
      </c>
    </row>
    <row r="4008" spans="1:6" x14ac:dyDescent="0.3">
      <c r="A4008">
        <v>2</v>
      </c>
      <c r="B4008">
        <v>2018</v>
      </c>
      <c r="C4008" t="s">
        <v>1350</v>
      </c>
      <c r="D4008">
        <v>1</v>
      </c>
      <c r="E4008">
        <v>46</v>
      </c>
      <c r="F4008">
        <v>0.99979300000000004</v>
      </c>
    </row>
    <row r="4009" spans="1:6" x14ac:dyDescent="0.3">
      <c r="A4009">
        <v>2</v>
      </c>
      <c r="B4009">
        <v>2018</v>
      </c>
      <c r="C4009" t="s">
        <v>1350</v>
      </c>
      <c r="D4009">
        <v>1</v>
      </c>
      <c r="E4009">
        <v>48</v>
      </c>
      <c r="F4009">
        <v>0.99999099999999996</v>
      </c>
    </row>
    <row r="4010" spans="1:6" x14ac:dyDescent="0.3">
      <c r="A4010">
        <v>2</v>
      </c>
      <c r="B4010">
        <v>2018</v>
      </c>
      <c r="C4010" t="s">
        <v>1350</v>
      </c>
      <c r="D4010">
        <v>1</v>
      </c>
      <c r="E4010">
        <v>50</v>
      </c>
      <c r="F4010">
        <v>1</v>
      </c>
    </row>
    <row r="4011" spans="1:6" x14ac:dyDescent="0.3">
      <c r="A4011">
        <v>2</v>
      </c>
      <c r="B4011">
        <v>2018</v>
      </c>
      <c r="C4011" t="s">
        <v>1350</v>
      </c>
      <c r="D4011">
        <v>1</v>
      </c>
      <c r="E4011">
        <v>52</v>
      </c>
      <c r="F4011">
        <v>1</v>
      </c>
    </row>
    <row r="4012" spans="1:6" x14ac:dyDescent="0.3">
      <c r="A4012">
        <v>2</v>
      </c>
      <c r="B4012">
        <v>2018</v>
      </c>
      <c r="C4012" t="s">
        <v>1350</v>
      </c>
      <c r="D4012">
        <v>1</v>
      </c>
      <c r="E4012">
        <v>54</v>
      </c>
      <c r="F4012">
        <v>1</v>
      </c>
    </row>
    <row r="4013" spans="1:6" x14ac:dyDescent="0.3">
      <c r="A4013">
        <v>2</v>
      </c>
      <c r="B4013">
        <v>2018</v>
      </c>
      <c r="C4013" t="s">
        <v>1350</v>
      </c>
      <c r="D4013">
        <v>1</v>
      </c>
      <c r="E4013">
        <v>56</v>
      </c>
      <c r="F4013">
        <v>1</v>
      </c>
    </row>
    <row r="4014" spans="1:6" x14ac:dyDescent="0.3">
      <c r="A4014">
        <v>2</v>
      </c>
      <c r="B4014">
        <v>2018</v>
      </c>
      <c r="C4014" t="s">
        <v>1350</v>
      </c>
      <c r="D4014">
        <v>1</v>
      </c>
      <c r="E4014">
        <v>58</v>
      </c>
      <c r="F4014">
        <v>1</v>
      </c>
    </row>
    <row r="4015" spans="1:6" x14ac:dyDescent="0.3">
      <c r="A4015">
        <v>2</v>
      </c>
      <c r="B4015">
        <v>2018</v>
      </c>
      <c r="C4015" t="s">
        <v>1350</v>
      </c>
      <c r="D4015">
        <v>1</v>
      </c>
      <c r="E4015">
        <v>60</v>
      </c>
      <c r="F4015">
        <v>1</v>
      </c>
    </row>
    <row r="4016" spans="1:6" x14ac:dyDescent="0.3">
      <c r="A4016">
        <v>2</v>
      </c>
      <c r="B4016">
        <v>2018</v>
      </c>
      <c r="C4016" t="s">
        <v>1350</v>
      </c>
      <c r="D4016">
        <v>1</v>
      </c>
      <c r="E4016">
        <v>62</v>
      </c>
      <c r="F4016">
        <v>1</v>
      </c>
    </row>
    <row r="4017" spans="1:6" x14ac:dyDescent="0.3">
      <c r="A4017">
        <v>2</v>
      </c>
      <c r="B4017">
        <v>2018</v>
      </c>
      <c r="C4017" t="s">
        <v>1350</v>
      </c>
      <c r="D4017">
        <v>1</v>
      </c>
      <c r="E4017">
        <v>64</v>
      </c>
      <c r="F4017">
        <v>1</v>
      </c>
    </row>
    <row r="4018" spans="1:6" x14ac:dyDescent="0.3">
      <c r="A4018">
        <v>2</v>
      </c>
      <c r="B4018">
        <v>2018</v>
      </c>
      <c r="C4018" t="s">
        <v>1350</v>
      </c>
      <c r="D4018">
        <v>1</v>
      </c>
      <c r="E4018">
        <v>66</v>
      </c>
      <c r="F4018">
        <v>1</v>
      </c>
    </row>
    <row r="4019" spans="1:6" x14ac:dyDescent="0.3">
      <c r="A4019">
        <v>2</v>
      </c>
      <c r="B4019">
        <v>2018</v>
      </c>
      <c r="C4019" t="s">
        <v>1350</v>
      </c>
      <c r="D4019">
        <v>1</v>
      </c>
      <c r="E4019">
        <v>68</v>
      </c>
      <c r="F4019">
        <v>1</v>
      </c>
    </row>
    <row r="4020" spans="1:6" x14ac:dyDescent="0.3">
      <c r="A4020">
        <v>2</v>
      </c>
      <c r="B4020">
        <v>2018</v>
      </c>
      <c r="C4020" t="s">
        <v>1350</v>
      </c>
      <c r="D4020">
        <v>1</v>
      </c>
      <c r="E4020">
        <v>70</v>
      </c>
      <c r="F4020">
        <v>1</v>
      </c>
    </row>
    <row r="4021" spans="1:6" x14ac:dyDescent="0.3">
      <c r="A4021">
        <v>2</v>
      </c>
      <c r="B4021">
        <v>2018</v>
      </c>
      <c r="C4021" t="s">
        <v>1350</v>
      </c>
      <c r="D4021">
        <v>1</v>
      </c>
      <c r="E4021">
        <v>72</v>
      </c>
      <c r="F4021">
        <v>1</v>
      </c>
    </row>
    <row r="4022" spans="1:6" x14ac:dyDescent="0.3">
      <c r="A4022">
        <v>2</v>
      </c>
      <c r="B4022">
        <v>2018</v>
      </c>
      <c r="C4022" t="s">
        <v>1350</v>
      </c>
      <c r="D4022">
        <v>1</v>
      </c>
      <c r="E4022">
        <v>74</v>
      </c>
      <c r="F4022">
        <v>1</v>
      </c>
    </row>
    <row r="4023" spans="1:6" x14ac:dyDescent="0.3">
      <c r="A4023">
        <v>2</v>
      </c>
      <c r="B4023">
        <v>2018</v>
      </c>
      <c r="C4023" t="s">
        <v>1350</v>
      </c>
      <c r="D4023">
        <v>1</v>
      </c>
      <c r="E4023">
        <v>76</v>
      </c>
      <c r="F4023">
        <v>1</v>
      </c>
    </row>
    <row r="4024" spans="1:6" x14ac:dyDescent="0.3">
      <c r="A4024">
        <v>2</v>
      </c>
      <c r="B4024">
        <v>2018</v>
      </c>
      <c r="C4024" t="s">
        <v>1350</v>
      </c>
      <c r="D4024">
        <v>1</v>
      </c>
      <c r="E4024">
        <v>78</v>
      </c>
      <c r="F4024">
        <v>1</v>
      </c>
    </row>
    <row r="4025" spans="1:6" x14ac:dyDescent="0.3">
      <c r="A4025">
        <v>2</v>
      </c>
      <c r="B4025">
        <v>2018</v>
      </c>
      <c r="C4025" t="s">
        <v>1350</v>
      </c>
      <c r="D4025">
        <v>1</v>
      </c>
      <c r="E4025">
        <v>80</v>
      </c>
      <c r="F4025">
        <v>1</v>
      </c>
    </row>
    <row r="4026" spans="1:6" x14ac:dyDescent="0.3">
      <c r="A4026">
        <v>2</v>
      </c>
      <c r="B4026">
        <v>2018</v>
      </c>
      <c r="C4026" t="s">
        <v>1350</v>
      </c>
      <c r="D4026">
        <v>1</v>
      </c>
      <c r="E4026">
        <v>82</v>
      </c>
      <c r="F4026">
        <v>1</v>
      </c>
    </row>
    <row r="4027" spans="1:6" x14ac:dyDescent="0.3">
      <c r="A4027">
        <v>2</v>
      </c>
      <c r="B4027">
        <v>2018</v>
      </c>
      <c r="C4027" t="s">
        <v>1350</v>
      </c>
      <c r="D4027">
        <v>1</v>
      </c>
      <c r="E4027">
        <v>84</v>
      </c>
      <c r="F4027">
        <v>1</v>
      </c>
    </row>
    <row r="4028" spans="1:6" x14ac:dyDescent="0.3">
      <c r="A4028">
        <v>2</v>
      </c>
      <c r="B4028">
        <v>2018</v>
      </c>
      <c r="C4028" t="s">
        <v>1350</v>
      </c>
      <c r="D4028">
        <v>1</v>
      </c>
      <c r="E4028">
        <v>86</v>
      </c>
      <c r="F4028">
        <v>1</v>
      </c>
    </row>
    <row r="4029" spans="1:6" x14ac:dyDescent="0.3">
      <c r="A4029">
        <v>2</v>
      </c>
      <c r="B4029">
        <v>2018</v>
      </c>
      <c r="C4029" t="s">
        <v>1350</v>
      </c>
      <c r="D4029">
        <v>1</v>
      </c>
      <c r="E4029">
        <v>88</v>
      </c>
      <c r="F4029">
        <v>1</v>
      </c>
    </row>
    <row r="4030" spans="1:6" x14ac:dyDescent="0.3">
      <c r="A4030">
        <v>2</v>
      </c>
      <c r="B4030">
        <v>2018</v>
      </c>
      <c r="C4030" t="s">
        <v>1350</v>
      </c>
      <c r="D4030">
        <v>1</v>
      </c>
      <c r="E4030">
        <v>90</v>
      </c>
      <c r="F4030">
        <v>1</v>
      </c>
    </row>
    <row r="4031" spans="1:6" x14ac:dyDescent="0.3">
      <c r="A4031">
        <v>2</v>
      </c>
      <c r="B4031">
        <v>2018</v>
      </c>
      <c r="C4031" t="s">
        <v>1350</v>
      </c>
      <c r="D4031">
        <v>1</v>
      </c>
      <c r="E4031">
        <v>92</v>
      </c>
      <c r="F4031">
        <v>1</v>
      </c>
    </row>
    <row r="4032" spans="1:6" x14ac:dyDescent="0.3">
      <c r="A4032">
        <v>2</v>
      </c>
      <c r="B4032">
        <v>2018</v>
      </c>
      <c r="C4032" t="s">
        <v>1350</v>
      </c>
      <c r="D4032">
        <v>1</v>
      </c>
      <c r="E4032">
        <v>94</v>
      </c>
      <c r="F4032">
        <v>1</v>
      </c>
    </row>
    <row r="4033" spans="1:6" x14ac:dyDescent="0.3">
      <c r="A4033">
        <v>3</v>
      </c>
      <c r="B4033">
        <v>1982</v>
      </c>
      <c r="C4033" t="s">
        <v>1350</v>
      </c>
      <c r="D4033">
        <v>1</v>
      </c>
      <c r="E4033">
        <v>4</v>
      </c>
      <c r="F4033" s="2">
        <v>6.3814600000000002E-12</v>
      </c>
    </row>
    <row r="4034" spans="1:6" x14ac:dyDescent="0.3">
      <c r="A4034">
        <v>3</v>
      </c>
      <c r="B4034">
        <v>1982</v>
      </c>
      <c r="C4034" t="s">
        <v>1350</v>
      </c>
      <c r="D4034">
        <v>1</v>
      </c>
      <c r="E4034">
        <v>6</v>
      </c>
      <c r="F4034" s="2">
        <v>2.5139000000000001E-11</v>
      </c>
    </row>
    <row r="4035" spans="1:6" x14ac:dyDescent="0.3">
      <c r="A4035">
        <v>3</v>
      </c>
      <c r="B4035">
        <v>1982</v>
      </c>
      <c r="C4035" t="s">
        <v>1350</v>
      </c>
      <c r="D4035">
        <v>1</v>
      </c>
      <c r="E4035">
        <v>8</v>
      </c>
      <c r="F4035" s="2">
        <v>9.9031900000000004E-11</v>
      </c>
    </row>
    <row r="4036" spans="1:6" x14ac:dyDescent="0.3">
      <c r="A4036">
        <v>3</v>
      </c>
      <c r="B4036">
        <v>1982</v>
      </c>
      <c r="C4036" t="s">
        <v>1350</v>
      </c>
      <c r="D4036">
        <v>1</v>
      </c>
      <c r="E4036">
        <v>10</v>
      </c>
      <c r="F4036" s="2">
        <v>3.9012399999999998E-10</v>
      </c>
    </row>
    <row r="4037" spans="1:6" x14ac:dyDescent="0.3">
      <c r="A4037">
        <v>3</v>
      </c>
      <c r="B4037">
        <v>1982</v>
      </c>
      <c r="C4037" t="s">
        <v>1350</v>
      </c>
      <c r="D4037">
        <v>1</v>
      </c>
      <c r="E4037">
        <v>12</v>
      </c>
      <c r="F4037" s="2">
        <v>1.5368499999999999E-9</v>
      </c>
    </row>
    <row r="4038" spans="1:6" x14ac:dyDescent="0.3">
      <c r="A4038">
        <v>3</v>
      </c>
      <c r="B4038">
        <v>1982</v>
      </c>
      <c r="C4038" t="s">
        <v>1350</v>
      </c>
      <c r="D4038">
        <v>1</v>
      </c>
      <c r="E4038">
        <v>14</v>
      </c>
      <c r="F4038" s="2">
        <v>6.0542199999999998E-9</v>
      </c>
    </row>
    <row r="4039" spans="1:6" x14ac:dyDescent="0.3">
      <c r="A4039">
        <v>3</v>
      </c>
      <c r="B4039">
        <v>1982</v>
      </c>
      <c r="C4039" t="s">
        <v>1350</v>
      </c>
      <c r="D4039">
        <v>1</v>
      </c>
      <c r="E4039">
        <v>16</v>
      </c>
      <c r="F4039" s="2">
        <v>2.3849800000000001E-8</v>
      </c>
    </row>
    <row r="4040" spans="1:6" x14ac:dyDescent="0.3">
      <c r="A4040">
        <v>3</v>
      </c>
      <c r="B4040">
        <v>1982</v>
      </c>
      <c r="C4040" t="s">
        <v>1350</v>
      </c>
      <c r="D4040">
        <v>1</v>
      </c>
      <c r="E4040">
        <v>18</v>
      </c>
      <c r="F4040" s="2">
        <v>9.3953499999999995E-8</v>
      </c>
    </row>
    <row r="4041" spans="1:6" x14ac:dyDescent="0.3">
      <c r="A4041">
        <v>3</v>
      </c>
      <c r="B4041">
        <v>1982</v>
      </c>
      <c r="C4041" t="s">
        <v>1350</v>
      </c>
      <c r="D4041">
        <v>1</v>
      </c>
      <c r="E4041">
        <v>20</v>
      </c>
      <c r="F4041" s="2">
        <v>3.7011799999999998E-7</v>
      </c>
    </row>
    <row r="4042" spans="1:6" x14ac:dyDescent="0.3">
      <c r="A4042">
        <v>3</v>
      </c>
      <c r="B4042">
        <v>1982</v>
      </c>
      <c r="C4042" t="s">
        <v>1350</v>
      </c>
      <c r="D4042">
        <v>1</v>
      </c>
      <c r="E4042">
        <v>22</v>
      </c>
      <c r="F4042" s="2">
        <v>1.45803E-6</v>
      </c>
    </row>
    <row r="4043" spans="1:6" x14ac:dyDescent="0.3">
      <c r="A4043">
        <v>3</v>
      </c>
      <c r="B4043">
        <v>1982</v>
      </c>
      <c r="C4043" t="s">
        <v>1350</v>
      </c>
      <c r="D4043">
        <v>1</v>
      </c>
      <c r="E4043">
        <v>24</v>
      </c>
      <c r="F4043" s="2">
        <v>5.7437200000000003E-6</v>
      </c>
    </row>
    <row r="4044" spans="1:6" x14ac:dyDescent="0.3">
      <c r="A4044">
        <v>3</v>
      </c>
      <c r="B4044">
        <v>1982</v>
      </c>
      <c r="C4044" t="s">
        <v>1350</v>
      </c>
      <c r="D4044">
        <v>1</v>
      </c>
      <c r="E4044">
        <v>26</v>
      </c>
      <c r="F4044" s="2">
        <v>2.2626300000000001E-5</v>
      </c>
    </row>
    <row r="4045" spans="1:6" x14ac:dyDescent="0.3">
      <c r="A4045">
        <v>3</v>
      </c>
      <c r="B4045">
        <v>1982</v>
      </c>
      <c r="C4045" t="s">
        <v>1350</v>
      </c>
      <c r="D4045">
        <v>1</v>
      </c>
      <c r="E4045">
        <v>28</v>
      </c>
      <c r="F4045" s="2">
        <v>8.9127600000000004E-5</v>
      </c>
    </row>
    <row r="4046" spans="1:6" x14ac:dyDescent="0.3">
      <c r="A4046">
        <v>3</v>
      </c>
      <c r="B4046">
        <v>1982</v>
      </c>
      <c r="C4046" t="s">
        <v>1350</v>
      </c>
      <c r="D4046">
        <v>1</v>
      </c>
      <c r="E4046">
        <v>30</v>
      </c>
      <c r="F4046">
        <v>3.5101499999999999E-4</v>
      </c>
    </row>
    <row r="4047" spans="1:6" x14ac:dyDescent="0.3">
      <c r="A4047">
        <v>3</v>
      </c>
      <c r="B4047">
        <v>1982</v>
      </c>
      <c r="C4047" t="s">
        <v>1350</v>
      </c>
      <c r="D4047">
        <v>1</v>
      </c>
      <c r="E4047">
        <v>32</v>
      </c>
      <c r="F4047">
        <v>1.3813600000000001E-3</v>
      </c>
    </row>
    <row r="4048" spans="1:6" x14ac:dyDescent="0.3">
      <c r="A4048">
        <v>3</v>
      </c>
      <c r="B4048">
        <v>1982</v>
      </c>
      <c r="C4048" t="s">
        <v>1350</v>
      </c>
      <c r="D4048">
        <v>1</v>
      </c>
      <c r="E4048">
        <v>34</v>
      </c>
      <c r="F4048">
        <v>5.4196799999999996E-3</v>
      </c>
    </row>
    <row r="4049" spans="1:6" x14ac:dyDescent="0.3">
      <c r="A4049">
        <v>3</v>
      </c>
      <c r="B4049">
        <v>1982</v>
      </c>
      <c r="C4049" t="s">
        <v>1350</v>
      </c>
      <c r="D4049">
        <v>1</v>
      </c>
      <c r="E4049">
        <v>36</v>
      </c>
      <c r="F4049">
        <v>2.10154E-2</v>
      </c>
    </row>
    <row r="4050" spans="1:6" x14ac:dyDescent="0.3">
      <c r="A4050">
        <v>3</v>
      </c>
      <c r="B4050">
        <v>1982</v>
      </c>
      <c r="C4050" t="s">
        <v>1350</v>
      </c>
      <c r="D4050">
        <v>1</v>
      </c>
      <c r="E4050">
        <v>38</v>
      </c>
      <c r="F4050">
        <v>7.7971100000000002E-2</v>
      </c>
    </row>
    <row r="4051" spans="1:6" x14ac:dyDescent="0.3">
      <c r="A4051">
        <v>3</v>
      </c>
      <c r="B4051">
        <v>1982</v>
      </c>
      <c r="C4051" t="s">
        <v>1350</v>
      </c>
      <c r="D4051">
        <v>1</v>
      </c>
      <c r="E4051">
        <v>40</v>
      </c>
      <c r="F4051">
        <v>0.249887</v>
      </c>
    </row>
    <row r="4052" spans="1:6" x14ac:dyDescent="0.3">
      <c r="A4052">
        <v>3</v>
      </c>
      <c r="B4052">
        <v>1982</v>
      </c>
      <c r="C4052" t="s">
        <v>1350</v>
      </c>
      <c r="D4052">
        <v>1</v>
      </c>
      <c r="E4052">
        <v>42</v>
      </c>
      <c r="F4052">
        <v>0.56753600000000004</v>
      </c>
    </row>
    <row r="4053" spans="1:6" x14ac:dyDescent="0.3">
      <c r="A4053">
        <v>3</v>
      </c>
      <c r="B4053">
        <v>1982</v>
      </c>
      <c r="C4053" t="s">
        <v>1350</v>
      </c>
      <c r="D4053">
        <v>1</v>
      </c>
      <c r="E4053">
        <v>44</v>
      </c>
      <c r="F4053">
        <v>0.83792</v>
      </c>
    </row>
    <row r="4054" spans="1:6" x14ac:dyDescent="0.3">
      <c r="A4054">
        <v>3</v>
      </c>
      <c r="B4054">
        <v>1982</v>
      </c>
      <c r="C4054" t="s">
        <v>1350</v>
      </c>
      <c r="D4054">
        <v>1</v>
      </c>
      <c r="E4054">
        <v>46</v>
      </c>
      <c r="F4054">
        <v>0.95319600000000004</v>
      </c>
    </row>
    <row r="4055" spans="1:6" x14ac:dyDescent="0.3">
      <c r="A4055">
        <v>3</v>
      </c>
      <c r="B4055">
        <v>1982</v>
      </c>
      <c r="C4055" t="s">
        <v>1350</v>
      </c>
      <c r="D4055">
        <v>1</v>
      </c>
      <c r="E4055">
        <v>48</v>
      </c>
      <c r="F4055">
        <v>0.98768900000000004</v>
      </c>
    </row>
    <row r="4056" spans="1:6" x14ac:dyDescent="0.3">
      <c r="A4056">
        <v>3</v>
      </c>
      <c r="B4056">
        <v>1982</v>
      </c>
      <c r="C4056" t="s">
        <v>1350</v>
      </c>
      <c r="D4056">
        <v>1</v>
      </c>
      <c r="E4056">
        <v>50</v>
      </c>
      <c r="F4056">
        <v>0.99684600000000001</v>
      </c>
    </row>
    <row r="4057" spans="1:6" x14ac:dyDescent="0.3">
      <c r="A4057">
        <v>3</v>
      </c>
      <c r="B4057">
        <v>1982</v>
      </c>
      <c r="C4057" t="s">
        <v>1350</v>
      </c>
      <c r="D4057">
        <v>1</v>
      </c>
      <c r="E4057">
        <v>52</v>
      </c>
      <c r="F4057">
        <v>0.999197</v>
      </c>
    </row>
    <row r="4058" spans="1:6" x14ac:dyDescent="0.3">
      <c r="A4058">
        <v>3</v>
      </c>
      <c r="B4058">
        <v>1982</v>
      </c>
      <c r="C4058" t="s">
        <v>1350</v>
      </c>
      <c r="D4058">
        <v>1</v>
      </c>
      <c r="E4058">
        <v>54</v>
      </c>
      <c r="F4058">
        <v>0.99979600000000002</v>
      </c>
    </row>
    <row r="4059" spans="1:6" x14ac:dyDescent="0.3">
      <c r="A4059">
        <v>3</v>
      </c>
      <c r="B4059">
        <v>1982</v>
      </c>
      <c r="C4059" t="s">
        <v>1350</v>
      </c>
      <c r="D4059">
        <v>1</v>
      </c>
      <c r="E4059">
        <v>56</v>
      </c>
      <c r="F4059">
        <v>0.99994799999999995</v>
      </c>
    </row>
    <row r="4060" spans="1:6" x14ac:dyDescent="0.3">
      <c r="A4060">
        <v>3</v>
      </c>
      <c r="B4060">
        <v>1982</v>
      </c>
      <c r="C4060" t="s">
        <v>1350</v>
      </c>
      <c r="D4060">
        <v>1</v>
      </c>
      <c r="E4060">
        <v>58</v>
      </c>
      <c r="F4060">
        <v>0.99998699999999996</v>
      </c>
    </row>
    <row r="4061" spans="1:6" x14ac:dyDescent="0.3">
      <c r="A4061">
        <v>3</v>
      </c>
      <c r="B4061">
        <v>1982</v>
      </c>
      <c r="C4061" t="s">
        <v>1350</v>
      </c>
      <c r="D4061">
        <v>1</v>
      </c>
      <c r="E4061">
        <v>60</v>
      </c>
      <c r="F4061">
        <v>0.99999700000000002</v>
      </c>
    </row>
    <row r="4062" spans="1:6" x14ac:dyDescent="0.3">
      <c r="A4062">
        <v>3</v>
      </c>
      <c r="B4062">
        <v>1982</v>
      </c>
      <c r="C4062" t="s">
        <v>1350</v>
      </c>
      <c r="D4062">
        <v>1</v>
      </c>
      <c r="E4062">
        <v>62</v>
      </c>
      <c r="F4062">
        <v>0.99999899999999997</v>
      </c>
    </row>
    <row r="4063" spans="1:6" x14ac:dyDescent="0.3">
      <c r="A4063">
        <v>3</v>
      </c>
      <c r="B4063">
        <v>1982</v>
      </c>
      <c r="C4063" t="s">
        <v>1350</v>
      </c>
      <c r="D4063">
        <v>1</v>
      </c>
      <c r="E4063">
        <v>64</v>
      </c>
      <c r="F4063">
        <v>1</v>
      </c>
    </row>
    <row r="4064" spans="1:6" x14ac:dyDescent="0.3">
      <c r="A4064">
        <v>3</v>
      </c>
      <c r="B4064">
        <v>1982</v>
      </c>
      <c r="C4064" t="s">
        <v>1350</v>
      </c>
      <c r="D4064">
        <v>1</v>
      </c>
      <c r="E4064">
        <v>66</v>
      </c>
      <c r="F4064">
        <v>1</v>
      </c>
    </row>
    <row r="4065" spans="1:6" x14ac:dyDescent="0.3">
      <c r="A4065">
        <v>3</v>
      </c>
      <c r="B4065">
        <v>1982</v>
      </c>
      <c r="C4065" t="s">
        <v>1350</v>
      </c>
      <c r="D4065">
        <v>1</v>
      </c>
      <c r="E4065">
        <v>68</v>
      </c>
      <c r="F4065">
        <v>1</v>
      </c>
    </row>
    <row r="4066" spans="1:6" x14ac:dyDescent="0.3">
      <c r="A4066">
        <v>3</v>
      </c>
      <c r="B4066">
        <v>1982</v>
      </c>
      <c r="C4066" t="s">
        <v>1350</v>
      </c>
      <c r="D4066">
        <v>1</v>
      </c>
      <c r="E4066">
        <v>70</v>
      </c>
      <c r="F4066">
        <v>1</v>
      </c>
    </row>
    <row r="4067" spans="1:6" x14ac:dyDescent="0.3">
      <c r="A4067">
        <v>3</v>
      </c>
      <c r="B4067">
        <v>1982</v>
      </c>
      <c r="C4067" t="s">
        <v>1350</v>
      </c>
      <c r="D4067">
        <v>1</v>
      </c>
      <c r="E4067">
        <v>72</v>
      </c>
      <c r="F4067">
        <v>1</v>
      </c>
    </row>
    <row r="4068" spans="1:6" x14ac:dyDescent="0.3">
      <c r="A4068">
        <v>3</v>
      </c>
      <c r="B4068">
        <v>1982</v>
      </c>
      <c r="C4068" t="s">
        <v>1350</v>
      </c>
      <c r="D4068">
        <v>1</v>
      </c>
      <c r="E4068">
        <v>74</v>
      </c>
      <c r="F4068">
        <v>1</v>
      </c>
    </row>
    <row r="4069" spans="1:6" x14ac:dyDescent="0.3">
      <c r="A4069">
        <v>3</v>
      </c>
      <c r="B4069">
        <v>1982</v>
      </c>
      <c r="C4069" t="s">
        <v>1350</v>
      </c>
      <c r="D4069">
        <v>1</v>
      </c>
      <c r="E4069">
        <v>76</v>
      </c>
      <c r="F4069">
        <v>1</v>
      </c>
    </row>
    <row r="4070" spans="1:6" x14ac:dyDescent="0.3">
      <c r="A4070">
        <v>3</v>
      </c>
      <c r="B4070">
        <v>1982</v>
      </c>
      <c r="C4070" t="s">
        <v>1350</v>
      </c>
      <c r="D4070">
        <v>1</v>
      </c>
      <c r="E4070">
        <v>78</v>
      </c>
      <c r="F4070">
        <v>1</v>
      </c>
    </row>
    <row r="4071" spans="1:6" x14ac:dyDescent="0.3">
      <c r="A4071">
        <v>3</v>
      </c>
      <c r="B4071">
        <v>1982</v>
      </c>
      <c r="C4071" t="s">
        <v>1350</v>
      </c>
      <c r="D4071">
        <v>1</v>
      </c>
      <c r="E4071">
        <v>80</v>
      </c>
      <c r="F4071">
        <v>1</v>
      </c>
    </row>
    <row r="4072" spans="1:6" x14ac:dyDescent="0.3">
      <c r="A4072">
        <v>3</v>
      </c>
      <c r="B4072">
        <v>1982</v>
      </c>
      <c r="C4072" t="s">
        <v>1350</v>
      </c>
      <c r="D4072">
        <v>1</v>
      </c>
      <c r="E4072">
        <v>82</v>
      </c>
      <c r="F4072">
        <v>1</v>
      </c>
    </row>
    <row r="4073" spans="1:6" x14ac:dyDescent="0.3">
      <c r="A4073">
        <v>3</v>
      </c>
      <c r="B4073">
        <v>1982</v>
      </c>
      <c r="C4073" t="s">
        <v>1350</v>
      </c>
      <c r="D4073">
        <v>1</v>
      </c>
      <c r="E4073">
        <v>84</v>
      </c>
      <c r="F4073">
        <v>1</v>
      </c>
    </row>
    <row r="4074" spans="1:6" x14ac:dyDescent="0.3">
      <c r="A4074">
        <v>3</v>
      </c>
      <c r="B4074">
        <v>1982</v>
      </c>
      <c r="C4074" t="s">
        <v>1350</v>
      </c>
      <c r="D4074">
        <v>1</v>
      </c>
      <c r="E4074">
        <v>86</v>
      </c>
      <c r="F4074">
        <v>1</v>
      </c>
    </row>
    <row r="4075" spans="1:6" x14ac:dyDescent="0.3">
      <c r="A4075">
        <v>3</v>
      </c>
      <c r="B4075">
        <v>1982</v>
      </c>
      <c r="C4075" t="s">
        <v>1350</v>
      </c>
      <c r="D4075">
        <v>1</v>
      </c>
      <c r="E4075">
        <v>88</v>
      </c>
      <c r="F4075">
        <v>1</v>
      </c>
    </row>
    <row r="4076" spans="1:6" x14ac:dyDescent="0.3">
      <c r="A4076">
        <v>3</v>
      </c>
      <c r="B4076">
        <v>1982</v>
      </c>
      <c r="C4076" t="s">
        <v>1350</v>
      </c>
      <c r="D4076">
        <v>1</v>
      </c>
      <c r="E4076">
        <v>90</v>
      </c>
      <c r="F4076">
        <v>1</v>
      </c>
    </row>
    <row r="4077" spans="1:6" x14ac:dyDescent="0.3">
      <c r="A4077">
        <v>3</v>
      </c>
      <c r="B4077">
        <v>1982</v>
      </c>
      <c r="C4077" t="s">
        <v>1350</v>
      </c>
      <c r="D4077">
        <v>1</v>
      </c>
      <c r="E4077">
        <v>92</v>
      </c>
      <c r="F4077">
        <v>1</v>
      </c>
    </row>
    <row r="4078" spans="1:6" x14ac:dyDescent="0.3">
      <c r="A4078">
        <v>3</v>
      </c>
      <c r="B4078">
        <v>1982</v>
      </c>
      <c r="C4078" t="s">
        <v>1350</v>
      </c>
      <c r="D4078">
        <v>1</v>
      </c>
      <c r="E4078">
        <v>94</v>
      </c>
      <c r="F4078">
        <v>1</v>
      </c>
    </row>
    <row r="4079" spans="1:6" x14ac:dyDescent="0.3">
      <c r="A4079">
        <v>3</v>
      </c>
      <c r="B4079">
        <v>1984</v>
      </c>
      <c r="C4079" t="s">
        <v>1350</v>
      </c>
      <c r="D4079">
        <v>1</v>
      </c>
      <c r="E4079">
        <v>4</v>
      </c>
      <c r="F4079">
        <v>0</v>
      </c>
    </row>
    <row r="4080" spans="1:6" x14ac:dyDescent="0.3">
      <c r="A4080">
        <v>3</v>
      </c>
      <c r="B4080">
        <v>1984</v>
      </c>
      <c r="C4080" t="s">
        <v>1350</v>
      </c>
      <c r="D4080">
        <v>1</v>
      </c>
      <c r="E4080">
        <v>6</v>
      </c>
      <c r="F4080">
        <v>0</v>
      </c>
    </row>
    <row r="4081" spans="1:6" x14ac:dyDescent="0.3">
      <c r="A4081">
        <v>3</v>
      </c>
      <c r="B4081">
        <v>1984</v>
      </c>
      <c r="C4081" t="s">
        <v>1350</v>
      </c>
      <c r="D4081">
        <v>1</v>
      </c>
      <c r="E4081">
        <v>8</v>
      </c>
      <c r="F4081">
        <v>0</v>
      </c>
    </row>
    <row r="4082" spans="1:6" x14ac:dyDescent="0.3">
      <c r="A4082">
        <v>3</v>
      </c>
      <c r="B4082">
        <v>1984</v>
      </c>
      <c r="C4082" t="s">
        <v>1350</v>
      </c>
      <c r="D4082">
        <v>1</v>
      </c>
      <c r="E4082">
        <v>10</v>
      </c>
      <c r="F4082">
        <v>0</v>
      </c>
    </row>
    <row r="4083" spans="1:6" x14ac:dyDescent="0.3">
      <c r="A4083">
        <v>3</v>
      </c>
      <c r="B4083">
        <v>1984</v>
      </c>
      <c r="C4083" t="s">
        <v>1350</v>
      </c>
      <c r="D4083">
        <v>1</v>
      </c>
      <c r="E4083">
        <v>12</v>
      </c>
      <c r="F4083">
        <v>0</v>
      </c>
    </row>
    <row r="4084" spans="1:6" x14ac:dyDescent="0.3">
      <c r="A4084">
        <v>3</v>
      </c>
      <c r="B4084">
        <v>1984</v>
      </c>
      <c r="C4084" t="s">
        <v>1350</v>
      </c>
      <c r="D4084">
        <v>1</v>
      </c>
      <c r="E4084">
        <v>14</v>
      </c>
      <c r="F4084">
        <v>0</v>
      </c>
    </row>
    <row r="4085" spans="1:6" x14ac:dyDescent="0.3">
      <c r="A4085">
        <v>3</v>
      </c>
      <c r="B4085">
        <v>1984</v>
      </c>
      <c r="C4085" t="s">
        <v>1350</v>
      </c>
      <c r="D4085">
        <v>1</v>
      </c>
      <c r="E4085">
        <v>16</v>
      </c>
      <c r="F4085">
        <v>0</v>
      </c>
    </row>
    <row r="4086" spans="1:6" x14ac:dyDescent="0.3">
      <c r="A4086">
        <v>3</v>
      </c>
      <c r="B4086">
        <v>1984</v>
      </c>
      <c r="C4086" t="s">
        <v>1350</v>
      </c>
      <c r="D4086">
        <v>1</v>
      </c>
      <c r="E4086">
        <v>18</v>
      </c>
      <c r="F4086">
        <v>0</v>
      </c>
    </row>
    <row r="4087" spans="1:6" x14ac:dyDescent="0.3">
      <c r="A4087">
        <v>3</v>
      </c>
      <c r="B4087">
        <v>1984</v>
      </c>
      <c r="C4087" t="s">
        <v>1350</v>
      </c>
      <c r="D4087">
        <v>1</v>
      </c>
      <c r="E4087">
        <v>20</v>
      </c>
      <c r="F4087">
        <v>0</v>
      </c>
    </row>
    <row r="4088" spans="1:6" x14ac:dyDescent="0.3">
      <c r="A4088">
        <v>3</v>
      </c>
      <c r="B4088">
        <v>1984</v>
      </c>
      <c r="C4088" t="s">
        <v>1350</v>
      </c>
      <c r="D4088">
        <v>1</v>
      </c>
      <c r="E4088">
        <v>22</v>
      </c>
      <c r="F4088">
        <v>0</v>
      </c>
    </row>
    <row r="4089" spans="1:6" x14ac:dyDescent="0.3">
      <c r="A4089">
        <v>3</v>
      </c>
      <c r="B4089">
        <v>1984</v>
      </c>
      <c r="C4089" t="s">
        <v>1350</v>
      </c>
      <c r="D4089">
        <v>1</v>
      </c>
      <c r="E4089">
        <v>24</v>
      </c>
      <c r="F4089">
        <v>0</v>
      </c>
    </row>
    <row r="4090" spans="1:6" x14ac:dyDescent="0.3">
      <c r="A4090">
        <v>3</v>
      </c>
      <c r="B4090">
        <v>1984</v>
      </c>
      <c r="C4090" t="s">
        <v>1350</v>
      </c>
      <c r="D4090">
        <v>1</v>
      </c>
      <c r="E4090">
        <v>26</v>
      </c>
      <c r="F4090">
        <v>0</v>
      </c>
    </row>
    <row r="4091" spans="1:6" x14ac:dyDescent="0.3">
      <c r="A4091">
        <v>3</v>
      </c>
      <c r="B4091">
        <v>1984</v>
      </c>
      <c r="C4091" t="s">
        <v>1350</v>
      </c>
      <c r="D4091">
        <v>1</v>
      </c>
      <c r="E4091">
        <v>28</v>
      </c>
      <c r="F4091">
        <v>0</v>
      </c>
    </row>
    <row r="4092" spans="1:6" x14ac:dyDescent="0.3">
      <c r="A4092">
        <v>3</v>
      </c>
      <c r="B4092">
        <v>1984</v>
      </c>
      <c r="C4092" t="s">
        <v>1350</v>
      </c>
      <c r="D4092">
        <v>1</v>
      </c>
      <c r="E4092">
        <v>30</v>
      </c>
      <c r="F4092">
        <v>0</v>
      </c>
    </row>
    <row r="4093" spans="1:6" x14ac:dyDescent="0.3">
      <c r="A4093">
        <v>3</v>
      </c>
      <c r="B4093">
        <v>1984</v>
      </c>
      <c r="C4093" t="s">
        <v>1350</v>
      </c>
      <c r="D4093">
        <v>1</v>
      </c>
      <c r="E4093">
        <v>32</v>
      </c>
      <c r="F4093">
        <v>0</v>
      </c>
    </row>
    <row r="4094" spans="1:6" x14ac:dyDescent="0.3">
      <c r="A4094">
        <v>3</v>
      </c>
      <c r="B4094">
        <v>1984</v>
      </c>
      <c r="C4094" t="s">
        <v>1350</v>
      </c>
      <c r="D4094">
        <v>1</v>
      </c>
      <c r="E4094">
        <v>34</v>
      </c>
      <c r="F4094">
        <v>0</v>
      </c>
    </row>
    <row r="4095" spans="1:6" x14ac:dyDescent="0.3">
      <c r="A4095">
        <v>3</v>
      </c>
      <c r="B4095">
        <v>1984</v>
      </c>
      <c r="C4095" t="s">
        <v>1350</v>
      </c>
      <c r="D4095">
        <v>1</v>
      </c>
      <c r="E4095">
        <v>36</v>
      </c>
      <c r="F4095">
        <v>0</v>
      </c>
    </row>
    <row r="4096" spans="1:6" x14ac:dyDescent="0.3">
      <c r="A4096">
        <v>3</v>
      </c>
      <c r="B4096">
        <v>1984</v>
      </c>
      <c r="C4096" t="s">
        <v>1350</v>
      </c>
      <c r="D4096">
        <v>1</v>
      </c>
      <c r="E4096">
        <v>38</v>
      </c>
      <c r="F4096">
        <v>0</v>
      </c>
    </row>
    <row r="4097" spans="1:6" x14ac:dyDescent="0.3">
      <c r="A4097">
        <v>3</v>
      </c>
      <c r="B4097">
        <v>1984</v>
      </c>
      <c r="C4097" t="s">
        <v>1350</v>
      </c>
      <c r="D4097">
        <v>1</v>
      </c>
      <c r="E4097">
        <v>40</v>
      </c>
      <c r="F4097">
        <v>0</v>
      </c>
    </row>
    <row r="4098" spans="1:6" x14ac:dyDescent="0.3">
      <c r="A4098">
        <v>3</v>
      </c>
      <c r="B4098">
        <v>1984</v>
      </c>
      <c r="C4098" t="s">
        <v>1350</v>
      </c>
      <c r="D4098">
        <v>1</v>
      </c>
      <c r="E4098">
        <v>42</v>
      </c>
      <c r="F4098">
        <v>0</v>
      </c>
    </row>
    <row r="4099" spans="1:6" x14ac:dyDescent="0.3">
      <c r="A4099">
        <v>3</v>
      </c>
      <c r="B4099">
        <v>1984</v>
      </c>
      <c r="C4099" t="s">
        <v>1350</v>
      </c>
      <c r="D4099">
        <v>1</v>
      </c>
      <c r="E4099">
        <v>44</v>
      </c>
      <c r="F4099">
        <v>0</v>
      </c>
    </row>
    <row r="4100" spans="1:6" x14ac:dyDescent="0.3">
      <c r="A4100">
        <v>3</v>
      </c>
      <c r="B4100">
        <v>1984</v>
      </c>
      <c r="C4100" t="s">
        <v>1350</v>
      </c>
      <c r="D4100">
        <v>1</v>
      </c>
      <c r="E4100">
        <v>46</v>
      </c>
      <c r="F4100">
        <v>0</v>
      </c>
    </row>
    <row r="4101" spans="1:6" x14ac:dyDescent="0.3">
      <c r="A4101">
        <v>3</v>
      </c>
      <c r="B4101">
        <v>1984</v>
      </c>
      <c r="C4101" t="s">
        <v>1350</v>
      </c>
      <c r="D4101">
        <v>1</v>
      </c>
      <c r="E4101">
        <v>48</v>
      </c>
      <c r="F4101">
        <v>0</v>
      </c>
    </row>
    <row r="4102" spans="1:6" x14ac:dyDescent="0.3">
      <c r="A4102">
        <v>3</v>
      </c>
      <c r="B4102">
        <v>1984</v>
      </c>
      <c r="C4102" t="s">
        <v>1350</v>
      </c>
      <c r="D4102">
        <v>1</v>
      </c>
      <c r="E4102">
        <v>50</v>
      </c>
      <c r="F4102">
        <v>0</v>
      </c>
    </row>
    <row r="4103" spans="1:6" x14ac:dyDescent="0.3">
      <c r="A4103">
        <v>3</v>
      </c>
      <c r="B4103">
        <v>1984</v>
      </c>
      <c r="C4103" t="s">
        <v>1350</v>
      </c>
      <c r="D4103">
        <v>1</v>
      </c>
      <c r="E4103">
        <v>52</v>
      </c>
      <c r="F4103">
        <v>0</v>
      </c>
    </row>
    <row r="4104" spans="1:6" x14ac:dyDescent="0.3">
      <c r="A4104">
        <v>3</v>
      </c>
      <c r="B4104">
        <v>1984</v>
      </c>
      <c r="C4104" t="s">
        <v>1350</v>
      </c>
      <c r="D4104">
        <v>1</v>
      </c>
      <c r="E4104">
        <v>54</v>
      </c>
      <c r="F4104">
        <v>0</v>
      </c>
    </row>
    <row r="4105" spans="1:6" x14ac:dyDescent="0.3">
      <c r="A4105">
        <v>3</v>
      </c>
      <c r="B4105">
        <v>1984</v>
      </c>
      <c r="C4105" t="s">
        <v>1350</v>
      </c>
      <c r="D4105">
        <v>1</v>
      </c>
      <c r="E4105">
        <v>56</v>
      </c>
      <c r="F4105">
        <v>0</v>
      </c>
    </row>
    <row r="4106" spans="1:6" x14ac:dyDescent="0.3">
      <c r="A4106">
        <v>3</v>
      </c>
      <c r="B4106">
        <v>1984</v>
      </c>
      <c r="C4106" t="s">
        <v>1350</v>
      </c>
      <c r="D4106">
        <v>1</v>
      </c>
      <c r="E4106">
        <v>58</v>
      </c>
      <c r="F4106">
        <v>0</v>
      </c>
    </row>
    <row r="4107" spans="1:6" x14ac:dyDescent="0.3">
      <c r="A4107">
        <v>3</v>
      </c>
      <c r="B4107">
        <v>1984</v>
      </c>
      <c r="C4107" t="s">
        <v>1350</v>
      </c>
      <c r="D4107">
        <v>1</v>
      </c>
      <c r="E4107">
        <v>60</v>
      </c>
      <c r="F4107">
        <v>0</v>
      </c>
    </row>
    <row r="4108" spans="1:6" x14ac:dyDescent="0.3">
      <c r="A4108">
        <v>3</v>
      </c>
      <c r="B4108">
        <v>1984</v>
      </c>
      <c r="C4108" t="s">
        <v>1350</v>
      </c>
      <c r="D4108">
        <v>1</v>
      </c>
      <c r="E4108">
        <v>62</v>
      </c>
      <c r="F4108">
        <v>0</v>
      </c>
    </row>
    <row r="4109" spans="1:6" x14ac:dyDescent="0.3">
      <c r="A4109">
        <v>3</v>
      </c>
      <c r="B4109">
        <v>1984</v>
      </c>
      <c r="C4109" t="s">
        <v>1350</v>
      </c>
      <c r="D4109">
        <v>1</v>
      </c>
      <c r="E4109">
        <v>64</v>
      </c>
      <c r="F4109">
        <v>0</v>
      </c>
    </row>
    <row r="4110" spans="1:6" x14ac:dyDescent="0.3">
      <c r="A4110">
        <v>3</v>
      </c>
      <c r="B4110">
        <v>1984</v>
      </c>
      <c r="C4110" t="s">
        <v>1350</v>
      </c>
      <c r="D4110">
        <v>1</v>
      </c>
      <c r="E4110">
        <v>66</v>
      </c>
      <c r="F4110">
        <v>0</v>
      </c>
    </row>
    <row r="4111" spans="1:6" x14ac:dyDescent="0.3">
      <c r="A4111">
        <v>3</v>
      </c>
      <c r="B4111">
        <v>1984</v>
      </c>
      <c r="C4111" t="s">
        <v>1350</v>
      </c>
      <c r="D4111">
        <v>1</v>
      </c>
      <c r="E4111">
        <v>68</v>
      </c>
      <c r="F4111">
        <v>0</v>
      </c>
    </row>
    <row r="4112" spans="1:6" x14ac:dyDescent="0.3">
      <c r="A4112">
        <v>3</v>
      </c>
      <c r="B4112">
        <v>1984</v>
      </c>
      <c r="C4112" t="s">
        <v>1350</v>
      </c>
      <c r="D4112">
        <v>1</v>
      </c>
      <c r="E4112">
        <v>70</v>
      </c>
      <c r="F4112">
        <v>0</v>
      </c>
    </row>
    <row r="4113" spans="1:6" x14ac:dyDescent="0.3">
      <c r="A4113">
        <v>3</v>
      </c>
      <c r="B4113">
        <v>1984</v>
      </c>
      <c r="C4113" t="s">
        <v>1350</v>
      </c>
      <c r="D4113">
        <v>1</v>
      </c>
      <c r="E4113">
        <v>72</v>
      </c>
      <c r="F4113">
        <v>0</v>
      </c>
    </row>
    <row r="4114" spans="1:6" x14ac:dyDescent="0.3">
      <c r="A4114">
        <v>3</v>
      </c>
      <c r="B4114">
        <v>1984</v>
      </c>
      <c r="C4114" t="s">
        <v>1350</v>
      </c>
      <c r="D4114">
        <v>1</v>
      </c>
      <c r="E4114">
        <v>74</v>
      </c>
      <c r="F4114">
        <v>0</v>
      </c>
    </row>
    <row r="4115" spans="1:6" x14ac:dyDescent="0.3">
      <c r="A4115">
        <v>3</v>
      </c>
      <c r="B4115">
        <v>1984</v>
      </c>
      <c r="C4115" t="s">
        <v>1350</v>
      </c>
      <c r="D4115">
        <v>1</v>
      </c>
      <c r="E4115">
        <v>76</v>
      </c>
      <c r="F4115">
        <v>0</v>
      </c>
    </row>
    <row r="4116" spans="1:6" x14ac:dyDescent="0.3">
      <c r="A4116">
        <v>3</v>
      </c>
      <c r="B4116">
        <v>1984</v>
      </c>
      <c r="C4116" t="s">
        <v>1350</v>
      </c>
      <c r="D4116">
        <v>1</v>
      </c>
      <c r="E4116">
        <v>78</v>
      </c>
      <c r="F4116">
        <v>0</v>
      </c>
    </row>
    <row r="4117" spans="1:6" x14ac:dyDescent="0.3">
      <c r="A4117">
        <v>3</v>
      </c>
      <c r="B4117">
        <v>1984</v>
      </c>
      <c r="C4117" t="s">
        <v>1350</v>
      </c>
      <c r="D4117">
        <v>1</v>
      </c>
      <c r="E4117">
        <v>80</v>
      </c>
      <c r="F4117">
        <v>0</v>
      </c>
    </row>
    <row r="4118" spans="1:6" x14ac:dyDescent="0.3">
      <c r="A4118">
        <v>3</v>
      </c>
      <c r="B4118">
        <v>1984</v>
      </c>
      <c r="C4118" t="s">
        <v>1350</v>
      </c>
      <c r="D4118">
        <v>1</v>
      </c>
      <c r="E4118">
        <v>82</v>
      </c>
      <c r="F4118">
        <v>0</v>
      </c>
    </row>
    <row r="4119" spans="1:6" x14ac:dyDescent="0.3">
      <c r="A4119">
        <v>3</v>
      </c>
      <c r="B4119">
        <v>1984</v>
      </c>
      <c r="C4119" t="s">
        <v>1350</v>
      </c>
      <c r="D4119">
        <v>1</v>
      </c>
      <c r="E4119">
        <v>84</v>
      </c>
      <c r="F4119">
        <v>0</v>
      </c>
    </row>
    <row r="4120" spans="1:6" x14ac:dyDescent="0.3">
      <c r="A4120">
        <v>3</v>
      </c>
      <c r="B4120">
        <v>1984</v>
      </c>
      <c r="C4120" t="s">
        <v>1350</v>
      </c>
      <c r="D4120">
        <v>1</v>
      </c>
      <c r="E4120">
        <v>86</v>
      </c>
      <c r="F4120">
        <v>0</v>
      </c>
    </row>
    <row r="4121" spans="1:6" x14ac:dyDescent="0.3">
      <c r="A4121">
        <v>3</v>
      </c>
      <c r="B4121">
        <v>1984</v>
      </c>
      <c r="C4121" t="s">
        <v>1350</v>
      </c>
      <c r="D4121">
        <v>1</v>
      </c>
      <c r="E4121">
        <v>88</v>
      </c>
      <c r="F4121">
        <v>0</v>
      </c>
    </row>
    <row r="4122" spans="1:6" x14ac:dyDescent="0.3">
      <c r="A4122">
        <v>3</v>
      </c>
      <c r="B4122">
        <v>1984</v>
      </c>
      <c r="C4122" t="s">
        <v>1350</v>
      </c>
      <c r="D4122">
        <v>1</v>
      </c>
      <c r="E4122">
        <v>90</v>
      </c>
      <c r="F4122">
        <v>0</v>
      </c>
    </row>
    <row r="4123" spans="1:6" x14ac:dyDescent="0.3">
      <c r="A4123">
        <v>3</v>
      </c>
      <c r="B4123">
        <v>1984</v>
      </c>
      <c r="C4123" t="s">
        <v>1350</v>
      </c>
      <c r="D4123">
        <v>1</v>
      </c>
      <c r="E4123">
        <v>92</v>
      </c>
      <c r="F4123">
        <v>0</v>
      </c>
    </row>
    <row r="4124" spans="1:6" x14ac:dyDescent="0.3">
      <c r="A4124">
        <v>3</v>
      </c>
      <c r="B4124">
        <v>1984</v>
      </c>
      <c r="C4124" t="s">
        <v>1350</v>
      </c>
      <c r="D4124">
        <v>1</v>
      </c>
      <c r="E4124">
        <v>94</v>
      </c>
      <c r="F4124">
        <v>0</v>
      </c>
    </row>
    <row r="4125" spans="1:6" x14ac:dyDescent="0.3">
      <c r="A4125">
        <v>3</v>
      </c>
      <c r="B4125">
        <v>1985</v>
      </c>
      <c r="C4125" t="s">
        <v>1350</v>
      </c>
      <c r="D4125">
        <v>1</v>
      </c>
      <c r="E4125">
        <v>4</v>
      </c>
      <c r="F4125" s="2">
        <v>6.3814600000000002E-12</v>
      </c>
    </row>
    <row r="4126" spans="1:6" x14ac:dyDescent="0.3">
      <c r="A4126">
        <v>3</v>
      </c>
      <c r="B4126">
        <v>1985</v>
      </c>
      <c r="C4126" t="s">
        <v>1350</v>
      </c>
      <c r="D4126">
        <v>1</v>
      </c>
      <c r="E4126">
        <v>6</v>
      </c>
      <c r="F4126" s="2">
        <v>2.5139000000000001E-11</v>
      </c>
    </row>
    <row r="4127" spans="1:6" x14ac:dyDescent="0.3">
      <c r="A4127">
        <v>3</v>
      </c>
      <c r="B4127">
        <v>1985</v>
      </c>
      <c r="C4127" t="s">
        <v>1350</v>
      </c>
      <c r="D4127">
        <v>1</v>
      </c>
      <c r="E4127">
        <v>8</v>
      </c>
      <c r="F4127" s="2">
        <v>9.9031900000000004E-11</v>
      </c>
    </row>
    <row r="4128" spans="1:6" x14ac:dyDescent="0.3">
      <c r="A4128">
        <v>3</v>
      </c>
      <c r="B4128">
        <v>1985</v>
      </c>
      <c r="C4128" t="s">
        <v>1350</v>
      </c>
      <c r="D4128">
        <v>1</v>
      </c>
      <c r="E4128">
        <v>10</v>
      </c>
      <c r="F4128" s="2">
        <v>3.9012399999999998E-10</v>
      </c>
    </row>
    <row r="4129" spans="1:6" x14ac:dyDescent="0.3">
      <c r="A4129">
        <v>3</v>
      </c>
      <c r="B4129">
        <v>1985</v>
      </c>
      <c r="C4129" t="s">
        <v>1350</v>
      </c>
      <c r="D4129">
        <v>1</v>
      </c>
      <c r="E4129">
        <v>12</v>
      </c>
      <c r="F4129" s="2">
        <v>1.5368499999999999E-9</v>
      </c>
    </row>
    <row r="4130" spans="1:6" x14ac:dyDescent="0.3">
      <c r="A4130">
        <v>3</v>
      </c>
      <c r="B4130">
        <v>1985</v>
      </c>
      <c r="C4130" t="s">
        <v>1350</v>
      </c>
      <c r="D4130">
        <v>1</v>
      </c>
      <c r="E4130">
        <v>14</v>
      </c>
      <c r="F4130" s="2">
        <v>6.0542199999999998E-9</v>
      </c>
    </row>
    <row r="4131" spans="1:6" x14ac:dyDescent="0.3">
      <c r="A4131">
        <v>3</v>
      </c>
      <c r="B4131">
        <v>1985</v>
      </c>
      <c r="C4131" t="s">
        <v>1350</v>
      </c>
      <c r="D4131">
        <v>1</v>
      </c>
      <c r="E4131">
        <v>16</v>
      </c>
      <c r="F4131" s="2">
        <v>2.3849800000000001E-8</v>
      </c>
    </row>
    <row r="4132" spans="1:6" x14ac:dyDescent="0.3">
      <c r="A4132">
        <v>3</v>
      </c>
      <c r="B4132">
        <v>1985</v>
      </c>
      <c r="C4132" t="s">
        <v>1350</v>
      </c>
      <c r="D4132">
        <v>1</v>
      </c>
      <c r="E4132">
        <v>18</v>
      </c>
      <c r="F4132" s="2">
        <v>9.3953499999999995E-8</v>
      </c>
    </row>
    <row r="4133" spans="1:6" x14ac:dyDescent="0.3">
      <c r="A4133">
        <v>3</v>
      </c>
      <c r="B4133">
        <v>1985</v>
      </c>
      <c r="C4133" t="s">
        <v>1350</v>
      </c>
      <c r="D4133">
        <v>1</v>
      </c>
      <c r="E4133">
        <v>20</v>
      </c>
      <c r="F4133" s="2">
        <v>3.7011799999999998E-7</v>
      </c>
    </row>
    <row r="4134" spans="1:6" x14ac:dyDescent="0.3">
      <c r="A4134">
        <v>3</v>
      </c>
      <c r="B4134">
        <v>1985</v>
      </c>
      <c r="C4134" t="s">
        <v>1350</v>
      </c>
      <c r="D4134">
        <v>1</v>
      </c>
      <c r="E4134">
        <v>22</v>
      </c>
      <c r="F4134" s="2">
        <v>1.45803E-6</v>
      </c>
    </row>
    <row r="4135" spans="1:6" x14ac:dyDescent="0.3">
      <c r="A4135">
        <v>3</v>
      </c>
      <c r="B4135">
        <v>1985</v>
      </c>
      <c r="C4135" t="s">
        <v>1350</v>
      </c>
      <c r="D4135">
        <v>1</v>
      </c>
      <c r="E4135">
        <v>24</v>
      </c>
      <c r="F4135" s="2">
        <v>5.7437200000000003E-6</v>
      </c>
    </row>
    <row r="4136" spans="1:6" x14ac:dyDescent="0.3">
      <c r="A4136">
        <v>3</v>
      </c>
      <c r="B4136">
        <v>1985</v>
      </c>
      <c r="C4136" t="s">
        <v>1350</v>
      </c>
      <c r="D4136">
        <v>1</v>
      </c>
      <c r="E4136">
        <v>26</v>
      </c>
      <c r="F4136" s="2">
        <v>2.2626300000000001E-5</v>
      </c>
    </row>
    <row r="4137" spans="1:6" x14ac:dyDescent="0.3">
      <c r="A4137">
        <v>3</v>
      </c>
      <c r="B4137">
        <v>1985</v>
      </c>
      <c r="C4137" t="s">
        <v>1350</v>
      </c>
      <c r="D4137">
        <v>1</v>
      </c>
      <c r="E4137">
        <v>28</v>
      </c>
      <c r="F4137" s="2">
        <v>8.9127600000000004E-5</v>
      </c>
    </row>
    <row r="4138" spans="1:6" x14ac:dyDescent="0.3">
      <c r="A4138">
        <v>3</v>
      </c>
      <c r="B4138">
        <v>1985</v>
      </c>
      <c r="C4138" t="s">
        <v>1350</v>
      </c>
      <c r="D4138">
        <v>1</v>
      </c>
      <c r="E4138">
        <v>30</v>
      </c>
      <c r="F4138">
        <v>3.5101499999999999E-4</v>
      </c>
    </row>
    <row r="4139" spans="1:6" x14ac:dyDescent="0.3">
      <c r="A4139">
        <v>3</v>
      </c>
      <c r="B4139">
        <v>1985</v>
      </c>
      <c r="C4139" t="s">
        <v>1350</v>
      </c>
      <c r="D4139">
        <v>1</v>
      </c>
      <c r="E4139">
        <v>32</v>
      </c>
      <c r="F4139">
        <v>1.3813600000000001E-3</v>
      </c>
    </row>
    <row r="4140" spans="1:6" x14ac:dyDescent="0.3">
      <c r="A4140">
        <v>3</v>
      </c>
      <c r="B4140">
        <v>1985</v>
      </c>
      <c r="C4140" t="s">
        <v>1350</v>
      </c>
      <c r="D4140">
        <v>1</v>
      </c>
      <c r="E4140">
        <v>34</v>
      </c>
      <c r="F4140">
        <v>5.4196799999999996E-3</v>
      </c>
    </row>
    <row r="4141" spans="1:6" x14ac:dyDescent="0.3">
      <c r="A4141">
        <v>3</v>
      </c>
      <c r="B4141">
        <v>1985</v>
      </c>
      <c r="C4141" t="s">
        <v>1350</v>
      </c>
      <c r="D4141">
        <v>1</v>
      </c>
      <c r="E4141">
        <v>36</v>
      </c>
      <c r="F4141">
        <v>2.10154E-2</v>
      </c>
    </row>
    <row r="4142" spans="1:6" x14ac:dyDescent="0.3">
      <c r="A4142">
        <v>3</v>
      </c>
      <c r="B4142">
        <v>1985</v>
      </c>
      <c r="C4142" t="s">
        <v>1350</v>
      </c>
      <c r="D4142">
        <v>1</v>
      </c>
      <c r="E4142">
        <v>38</v>
      </c>
      <c r="F4142">
        <v>7.7971100000000002E-2</v>
      </c>
    </row>
    <row r="4143" spans="1:6" x14ac:dyDescent="0.3">
      <c r="A4143">
        <v>3</v>
      </c>
      <c r="B4143">
        <v>1985</v>
      </c>
      <c r="C4143" t="s">
        <v>1350</v>
      </c>
      <c r="D4143">
        <v>1</v>
      </c>
      <c r="E4143">
        <v>40</v>
      </c>
      <c r="F4143">
        <v>0.249887</v>
      </c>
    </row>
    <row r="4144" spans="1:6" x14ac:dyDescent="0.3">
      <c r="A4144">
        <v>3</v>
      </c>
      <c r="B4144">
        <v>1985</v>
      </c>
      <c r="C4144" t="s">
        <v>1350</v>
      </c>
      <c r="D4144">
        <v>1</v>
      </c>
      <c r="E4144">
        <v>42</v>
      </c>
      <c r="F4144">
        <v>0.56753600000000004</v>
      </c>
    </row>
    <row r="4145" spans="1:6" x14ac:dyDescent="0.3">
      <c r="A4145">
        <v>3</v>
      </c>
      <c r="B4145">
        <v>1985</v>
      </c>
      <c r="C4145" t="s">
        <v>1350</v>
      </c>
      <c r="D4145">
        <v>1</v>
      </c>
      <c r="E4145">
        <v>44</v>
      </c>
      <c r="F4145">
        <v>0.83792</v>
      </c>
    </row>
    <row r="4146" spans="1:6" x14ac:dyDescent="0.3">
      <c r="A4146">
        <v>3</v>
      </c>
      <c r="B4146">
        <v>1985</v>
      </c>
      <c r="C4146" t="s">
        <v>1350</v>
      </c>
      <c r="D4146">
        <v>1</v>
      </c>
      <c r="E4146">
        <v>46</v>
      </c>
      <c r="F4146">
        <v>0.95319600000000004</v>
      </c>
    </row>
    <row r="4147" spans="1:6" x14ac:dyDescent="0.3">
      <c r="A4147">
        <v>3</v>
      </c>
      <c r="B4147">
        <v>1985</v>
      </c>
      <c r="C4147" t="s">
        <v>1350</v>
      </c>
      <c r="D4147">
        <v>1</v>
      </c>
      <c r="E4147">
        <v>48</v>
      </c>
      <c r="F4147">
        <v>0.98768900000000004</v>
      </c>
    </row>
    <row r="4148" spans="1:6" x14ac:dyDescent="0.3">
      <c r="A4148">
        <v>3</v>
      </c>
      <c r="B4148">
        <v>1985</v>
      </c>
      <c r="C4148" t="s">
        <v>1350</v>
      </c>
      <c r="D4148">
        <v>1</v>
      </c>
      <c r="E4148">
        <v>50</v>
      </c>
      <c r="F4148">
        <v>0.99684600000000001</v>
      </c>
    </row>
    <row r="4149" spans="1:6" x14ac:dyDescent="0.3">
      <c r="A4149">
        <v>3</v>
      </c>
      <c r="B4149">
        <v>1985</v>
      </c>
      <c r="C4149" t="s">
        <v>1350</v>
      </c>
      <c r="D4149">
        <v>1</v>
      </c>
      <c r="E4149">
        <v>52</v>
      </c>
      <c r="F4149">
        <v>0.999197</v>
      </c>
    </row>
    <row r="4150" spans="1:6" x14ac:dyDescent="0.3">
      <c r="A4150">
        <v>3</v>
      </c>
      <c r="B4150">
        <v>1985</v>
      </c>
      <c r="C4150" t="s">
        <v>1350</v>
      </c>
      <c r="D4150">
        <v>1</v>
      </c>
      <c r="E4150">
        <v>54</v>
      </c>
      <c r="F4150">
        <v>0.99979600000000002</v>
      </c>
    </row>
    <row r="4151" spans="1:6" x14ac:dyDescent="0.3">
      <c r="A4151">
        <v>3</v>
      </c>
      <c r="B4151">
        <v>1985</v>
      </c>
      <c r="C4151" t="s">
        <v>1350</v>
      </c>
      <c r="D4151">
        <v>1</v>
      </c>
      <c r="E4151">
        <v>56</v>
      </c>
      <c r="F4151">
        <v>0.99994799999999995</v>
      </c>
    </row>
    <row r="4152" spans="1:6" x14ac:dyDescent="0.3">
      <c r="A4152">
        <v>3</v>
      </c>
      <c r="B4152">
        <v>1985</v>
      </c>
      <c r="C4152" t="s">
        <v>1350</v>
      </c>
      <c r="D4152">
        <v>1</v>
      </c>
      <c r="E4152">
        <v>58</v>
      </c>
      <c r="F4152">
        <v>0.99998699999999996</v>
      </c>
    </row>
    <row r="4153" spans="1:6" x14ac:dyDescent="0.3">
      <c r="A4153">
        <v>3</v>
      </c>
      <c r="B4153">
        <v>1985</v>
      </c>
      <c r="C4153" t="s">
        <v>1350</v>
      </c>
      <c r="D4153">
        <v>1</v>
      </c>
      <c r="E4153">
        <v>60</v>
      </c>
      <c r="F4153">
        <v>0.99999700000000002</v>
      </c>
    </row>
    <row r="4154" spans="1:6" x14ac:dyDescent="0.3">
      <c r="A4154">
        <v>3</v>
      </c>
      <c r="B4154">
        <v>1985</v>
      </c>
      <c r="C4154" t="s">
        <v>1350</v>
      </c>
      <c r="D4154">
        <v>1</v>
      </c>
      <c r="E4154">
        <v>62</v>
      </c>
      <c r="F4154">
        <v>0.99999899999999997</v>
      </c>
    </row>
    <row r="4155" spans="1:6" x14ac:dyDescent="0.3">
      <c r="A4155">
        <v>3</v>
      </c>
      <c r="B4155">
        <v>1985</v>
      </c>
      <c r="C4155" t="s">
        <v>1350</v>
      </c>
      <c r="D4155">
        <v>1</v>
      </c>
      <c r="E4155">
        <v>64</v>
      </c>
      <c r="F4155">
        <v>1</v>
      </c>
    </row>
    <row r="4156" spans="1:6" x14ac:dyDescent="0.3">
      <c r="A4156">
        <v>3</v>
      </c>
      <c r="B4156">
        <v>1985</v>
      </c>
      <c r="C4156" t="s">
        <v>1350</v>
      </c>
      <c r="D4156">
        <v>1</v>
      </c>
      <c r="E4156">
        <v>66</v>
      </c>
      <c r="F4156">
        <v>1</v>
      </c>
    </row>
    <row r="4157" spans="1:6" x14ac:dyDescent="0.3">
      <c r="A4157">
        <v>3</v>
      </c>
      <c r="B4157">
        <v>1985</v>
      </c>
      <c r="C4157" t="s">
        <v>1350</v>
      </c>
      <c r="D4157">
        <v>1</v>
      </c>
      <c r="E4157">
        <v>68</v>
      </c>
      <c r="F4157">
        <v>1</v>
      </c>
    </row>
    <row r="4158" spans="1:6" x14ac:dyDescent="0.3">
      <c r="A4158">
        <v>3</v>
      </c>
      <c r="B4158">
        <v>1985</v>
      </c>
      <c r="C4158" t="s">
        <v>1350</v>
      </c>
      <c r="D4158">
        <v>1</v>
      </c>
      <c r="E4158">
        <v>70</v>
      </c>
      <c r="F4158">
        <v>1</v>
      </c>
    </row>
    <row r="4159" spans="1:6" x14ac:dyDescent="0.3">
      <c r="A4159">
        <v>3</v>
      </c>
      <c r="B4159">
        <v>1985</v>
      </c>
      <c r="C4159" t="s">
        <v>1350</v>
      </c>
      <c r="D4159">
        <v>1</v>
      </c>
      <c r="E4159">
        <v>72</v>
      </c>
      <c r="F4159">
        <v>1</v>
      </c>
    </row>
    <row r="4160" spans="1:6" x14ac:dyDescent="0.3">
      <c r="A4160">
        <v>3</v>
      </c>
      <c r="B4160">
        <v>1985</v>
      </c>
      <c r="C4160" t="s">
        <v>1350</v>
      </c>
      <c r="D4160">
        <v>1</v>
      </c>
      <c r="E4160">
        <v>74</v>
      </c>
      <c r="F4160">
        <v>1</v>
      </c>
    </row>
    <row r="4161" spans="1:6" x14ac:dyDescent="0.3">
      <c r="A4161">
        <v>3</v>
      </c>
      <c r="B4161">
        <v>1985</v>
      </c>
      <c r="C4161" t="s">
        <v>1350</v>
      </c>
      <c r="D4161">
        <v>1</v>
      </c>
      <c r="E4161">
        <v>76</v>
      </c>
      <c r="F4161">
        <v>1</v>
      </c>
    </row>
    <row r="4162" spans="1:6" x14ac:dyDescent="0.3">
      <c r="A4162">
        <v>3</v>
      </c>
      <c r="B4162">
        <v>1985</v>
      </c>
      <c r="C4162" t="s">
        <v>1350</v>
      </c>
      <c r="D4162">
        <v>1</v>
      </c>
      <c r="E4162">
        <v>78</v>
      </c>
      <c r="F4162">
        <v>1</v>
      </c>
    </row>
    <row r="4163" spans="1:6" x14ac:dyDescent="0.3">
      <c r="A4163">
        <v>3</v>
      </c>
      <c r="B4163">
        <v>1985</v>
      </c>
      <c r="C4163" t="s">
        <v>1350</v>
      </c>
      <c r="D4163">
        <v>1</v>
      </c>
      <c r="E4163">
        <v>80</v>
      </c>
      <c r="F4163">
        <v>1</v>
      </c>
    </row>
    <row r="4164" spans="1:6" x14ac:dyDescent="0.3">
      <c r="A4164">
        <v>3</v>
      </c>
      <c r="B4164">
        <v>1985</v>
      </c>
      <c r="C4164" t="s">
        <v>1350</v>
      </c>
      <c r="D4164">
        <v>1</v>
      </c>
      <c r="E4164">
        <v>82</v>
      </c>
      <c r="F4164">
        <v>1</v>
      </c>
    </row>
    <row r="4165" spans="1:6" x14ac:dyDescent="0.3">
      <c r="A4165">
        <v>3</v>
      </c>
      <c r="B4165">
        <v>1985</v>
      </c>
      <c r="C4165" t="s">
        <v>1350</v>
      </c>
      <c r="D4165">
        <v>1</v>
      </c>
      <c r="E4165">
        <v>84</v>
      </c>
      <c r="F4165">
        <v>1</v>
      </c>
    </row>
    <row r="4166" spans="1:6" x14ac:dyDescent="0.3">
      <c r="A4166">
        <v>3</v>
      </c>
      <c r="B4166">
        <v>1985</v>
      </c>
      <c r="C4166" t="s">
        <v>1350</v>
      </c>
      <c r="D4166">
        <v>1</v>
      </c>
      <c r="E4166">
        <v>86</v>
      </c>
      <c r="F4166">
        <v>1</v>
      </c>
    </row>
    <row r="4167" spans="1:6" x14ac:dyDescent="0.3">
      <c r="A4167">
        <v>3</v>
      </c>
      <c r="B4167">
        <v>1985</v>
      </c>
      <c r="C4167" t="s">
        <v>1350</v>
      </c>
      <c r="D4167">
        <v>1</v>
      </c>
      <c r="E4167">
        <v>88</v>
      </c>
      <c r="F4167">
        <v>1</v>
      </c>
    </row>
    <row r="4168" spans="1:6" x14ac:dyDescent="0.3">
      <c r="A4168">
        <v>3</v>
      </c>
      <c r="B4168">
        <v>1985</v>
      </c>
      <c r="C4168" t="s">
        <v>1350</v>
      </c>
      <c r="D4168">
        <v>1</v>
      </c>
      <c r="E4168">
        <v>90</v>
      </c>
      <c r="F4168">
        <v>1</v>
      </c>
    </row>
    <row r="4169" spans="1:6" x14ac:dyDescent="0.3">
      <c r="A4169">
        <v>3</v>
      </c>
      <c r="B4169">
        <v>1985</v>
      </c>
      <c r="C4169" t="s">
        <v>1350</v>
      </c>
      <c r="D4169">
        <v>1</v>
      </c>
      <c r="E4169">
        <v>92</v>
      </c>
      <c r="F4169">
        <v>1</v>
      </c>
    </row>
    <row r="4170" spans="1:6" x14ac:dyDescent="0.3">
      <c r="A4170">
        <v>3</v>
      </c>
      <c r="B4170">
        <v>1985</v>
      </c>
      <c r="C4170" t="s">
        <v>1350</v>
      </c>
      <c r="D4170">
        <v>1</v>
      </c>
      <c r="E4170">
        <v>94</v>
      </c>
      <c r="F4170">
        <v>1</v>
      </c>
    </row>
    <row r="4171" spans="1:6" x14ac:dyDescent="0.3">
      <c r="A4171">
        <v>3</v>
      </c>
      <c r="B4171">
        <v>1985</v>
      </c>
      <c r="C4171" t="s">
        <v>1351</v>
      </c>
      <c r="D4171">
        <v>1</v>
      </c>
      <c r="E4171">
        <v>0</v>
      </c>
      <c r="F4171">
        <v>0</v>
      </c>
    </row>
    <row r="4172" spans="1:6" x14ac:dyDescent="0.3">
      <c r="A4172">
        <v>3</v>
      </c>
      <c r="B4172">
        <v>1985</v>
      </c>
      <c r="C4172" t="s">
        <v>1351</v>
      </c>
      <c r="D4172">
        <v>1</v>
      </c>
      <c r="E4172">
        <v>1</v>
      </c>
      <c r="F4172">
        <v>1</v>
      </c>
    </row>
    <row r="4173" spans="1:6" x14ac:dyDescent="0.3">
      <c r="A4173">
        <v>3</v>
      </c>
      <c r="B4173">
        <v>1985</v>
      </c>
      <c r="C4173" t="s">
        <v>1351</v>
      </c>
      <c r="D4173">
        <v>1</v>
      </c>
      <c r="E4173">
        <v>2</v>
      </c>
      <c r="F4173">
        <v>1</v>
      </c>
    </row>
    <row r="4174" spans="1:6" x14ac:dyDescent="0.3">
      <c r="A4174">
        <v>3</v>
      </c>
      <c r="B4174">
        <v>1985</v>
      </c>
      <c r="C4174" t="s">
        <v>1351</v>
      </c>
      <c r="D4174">
        <v>1</v>
      </c>
      <c r="E4174">
        <v>3</v>
      </c>
      <c r="F4174">
        <v>1</v>
      </c>
    </row>
    <row r="4175" spans="1:6" x14ac:dyDescent="0.3">
      <c r="A4175">
        <v>3</v>
      </c>
      <c r="B4175">
        <v>1985</v>
      </c>
      <c r="C4175" t="s">
        <v>1351</v>
      </c>
      <c r="D4175">
        <v>1</v>
      </c>
      <c r="E4175">
        <v>4</v>
      </c>
      <c r="F4175">
        <v>1</v>
      </c>
    </row>
    <row r="4176" spans="1:6" x14ac:dyDescent="0.3">
      <c r="A4176">
        <v>3</v>
      </c>
      <c r="B4176">
        <v>1985</v>
      </c>
      <c r="C4176" t="s">
        <v>1351</v>
      </c>
      <c r="D4176">
        <v>1</v>
      </c>
      <c r="E4176">
        <v>5</v>
      </c>
      <c r="F4176">
        <v>1</v>
      </c>
    </row>
    <row r="4177" spans="1:6" x14ac:dyDescent="0.3">
      <c r="A4177">
        <v>3</v>
      </c>
      <c r="B4177">
        <v>1985</v>
      </c>
      <c r="C4177" t="s">
        <v>1351</v>
      </c>
      <c r="D4177">
        <v>1</v>
      </c>
      <c r="E4177">
        <v>6</v>
      </c>
      <c r="F4177">
        <v>1</v>
      </c>
    </row>
    <row r="4178" spans="1:6" x14ac:dyDescent="0.3">
      <c r="A4178">
        <v>3</v>
      </c>
      <c r="B4178">
        <v>1985</v>
      </c>
      <c r="C4178" t="s">
        <v>1351</v>
      </c>
      <c r="D4178">
        <v>1</v>
      </c>
      <c r="E4178">
        <v>7</v>
      </c>
      <c r="F4178">
        <v>1</v>
      </c>
    </row>
    <row r="4179" spans="1:6" x14ac:dyDescent="0.3">
      <c r="A4179">
        <v>3</v>
      </c>
      <c r="B4179">
        <v>1985</v>
      </c>
      <c r="C4179" t="s">
        <v>1351</v>
      </c>
      <c r="D4179">
        <v>1</v>
      </c>
      <c r="E4179">
        <v>8</v>
      </c>
      <c r="F4179">
        <v>1</v>
      </c>
    </row>
    <row r="4180" spans="1:6" x14ac:dyDescent="0.3">
      <c r="A4180">
        <v>3</v>
      </c>
      <c r="B4180">
        <v>1985</v>
      </c>
      <c r="C4180" t="s">
        <v>1351</v>
      </c>
      <c r="D4180">
        <v>1</v>
      </c>
      <c r="E4180">
        <v>9</v>
      </c>
      <c r="F4180">
        <v>1</v>
      </c>
    </row>
    <row r="4181" spans="1:6" x14ac:dyDescent="0.3">
      <c r="A4181">
        <v>3</v>
      </c>
      <c r="B4181">
        <v>1985</v>
      </c>
      <c r="C4181" t="s">
        <v>1351</v>
      </c>
      <c r="D4181">
        <v>1</v>
      </c>
      <c r="E4181">
        <v>10</v>
      </c>
      <c r="F4181">
        <v>1</v>
      </c>
    </row>
    <row r="4182" spans="1:6" x14ac:dyDescent="0.3">
      <c r="A4182">
        <v>3</v>
      </c>
      <c r="B4182">
        <v>1985</v>
      </c>
      <c r="C4182" t="s">
        <v>1351</v>
      </c>
      <c r="D4182">
        <v>1</v>
      </c>
      <c r="E4182">
        <v>11</v>
      </c>
      <c r="F4182">
        <v>1</v>
      </c>
    </row>
    <row r="4183" spans="1:6" x14ac:dyDescent="0.3">
      <c r="A4183">
        <v>3</v>
      </c>
      <c r="B4183">
        <v>1985</v>
      </c>
      <c r="C4183" t="s">
        <v>1351</v>
      </c>
      <c r="D4183">
        <v>1</v>
      </c>
      <c r="E4183">
        <v>12</v>
      </c>
      <c r="F4183">
        <v>1</v>
      </c>
    </row>
    <row r="4184" spans="1:6" x14ac:dyDescent="0.3">
      <c r="A4184">
        <v>3</v>
      </c>
      <c r="B4184">
        <v>1985</v>
      </c>
      <c r="C4184" t="s">
        <v>1351</v>
      </c>
      <c r="D4184">
        <v>1</v>
      </c>
      <c r="E4184">
        <v>13</v>
      </c>
      <c r="F4184">
        <v>1</v>
      </c>
    </row>
    <row r="4185" spans="1:6" x14ac:dyDescent="0.3">
      <c r="A4185">
        <v>3</v>
      </c>
      <c r="B4185">
        <v>1985</v>
      </c>
      <c r="C4185" t="s">
        <v>1351</v>
      </c>
      <c r="D4185">
        <v>1</v>
      </c>
      <c r="E4185">
        <v>14</v>
      </c>
      <c r="F4185">
        <v>1</v>
      </c>
    </row>
    <row r="4186" spans="1:6" x14ac:dyDescent="0.3">
      <c r="A4186">
        <v>3</v>
      </c>
      <c r="B4186">
        <v>1985</v>
      </c>
      <c r="C4186" t="s">
        <v>1351</v>
      </c>
      <c r="D4186">
        <v>1</v>
      </c>
      <c r="E4186">
        <v>15</v>
      </c>
      <c r="F4186">
        <v>1</v>
      </c>
    </row>
    <row r="4187" spans="1:6" x14ac:dyDescent="0.3">
      <c r="A4187">
        <v>3</v>
      </c>
      <c r="B4187">
        <v>1985</v>
      </c>
      <c r="C4187" t="s">
        <v>1351</v>
      </c>
      <c r="D4187">
        <v>1</v>
      </c>
      <c r="E4187">
        <v>16</v>
      </c>
      <c r="F4187">
        <v>1</v>
      </c>
    </row>
    <row r="4188" spans="1:6" x14ac:dyDescent="0.3">
      <c r="A4188">
        <v>3</v>
      </c>
      <c r="B4188">
        <v>1985</v>
      </c>
      <c r="C4188" t="s">
        <v>1351</v>
      </c>
      <c r="D4188">
        <v>1</v>
      </c>
      <c r="E4188">
        <v>17</v>
      </c>
      <c r="F4188">
        <v>1</v>
      </c>
    </row>
    <row r="4189" spans="1:6" x14ac:dyDescent="0.3">
      <c r="A4189">
        <v>3</v>
      </c>
      <c r="B4189">
        <v>1985</v>
      </c>
      <c r="C4189" t="s">
        <v>1351</v>
      </c>
      <c r="D4189">
        <v>1</v>
      </c>
      <c r="E4189">
        <v>18</v>
      </c>
      <c r="F4189">
        <v>1</v>
      </c>
    </row>
    <row r="4190" spans="1:6" x14ac:dyDescent="0.3">
      <c r="A4190">
        <v>3</v>
      </c>
      <c r="B4190">
        <v>1985</v>
      </c>
      <c r="C4190" t="s">
        <v>1351</v>
      </c>
      <c r="D4190">
        <v>1</v>
      </c>
      <c r="E4190">
        <v>19</v>
      </c>
      <c r="F4190">
        <v>1</v>
      </c>
    </row>
    <row r="4191" spans="1:6" x14ac:dyDescent="0.3">
      <c r="A4191">
        <v>3</v>
      </c>
      <c r="B4191">
        <v>1985</v>
      </c>
      <c r="C4191" t="s">
        <v>1351</v>
      </c>
      <c r="D4191">
        <v>1</v>
      </c>
      <c r="E4191">
        <v>20</v>
      </c>
      <c r="F4191">
        <v>1</v>
      </c>
    </row>
    <row r="4192" spans="1:6" x14ac:dyDescent="0.3">
      <c r="A4192">
        <v>3</v>
      </c>
      <c r="B4192">
        <v>1985</v>
      </c>
      <c r="C4192" t="s">
        <v>1351</v>
      </c>
      <c r="D4192">
        <v>1</v>
      </c>
      <c r="E4192">
        <v>21</v>
      </c>
      <c r="F4192">
        <v>1</v>
      </c>
    </row>
    <row r="4193" spans="1:6" x14ac:dyDescent="0.3">
      <c r="A4193">
        <v>3</v>
      </c>
      <c r="B4193">
        <v>1985</v>
      </c>
      <c r="C4193" t="s">
        <v>1351</v>
      </c>
      <c r="D4193">
        <v>1</v>
      </c>
      <c r="E4193">
        <v>22</v>
      </c>
      <c r="F4193">
        <v>1</v>
      </c>
    </row>
    <row r="4194" spans="1:6" x14ac:dyDescent="0.3">
      <c r="A4194">
        <v>3</v>
      </c>
      <c r="B4194">
        <v>1985</v>
      </c>
      <c r="C4194" t="s">
        <v>1351</v>
      </c>
      <c r="D4194">
        <v>1</v>
      </c>
      <c r="E4194">
        <v>23</v>
      </c>
      <c r="F4194">
        <v>1</v>
      </c>
    </row>
    <row r="4195" spans="1:6" x14ac:dyDescent="0.3">
      <c r="A4195">
        <v>3</v>
      </c>
      <c r="B4195">
        <v>1985</v>
      </c>
      <c r="C4195" t="s">
        <v>1351</v>
      </c>
      <c r="D4195">
        <v>1</v>
      </c>
      <c r="E4195">
        <v>24</v>
      </c>
      <c r="F4195">
        <v>1</v>
      </c>
    </row>
    <row r="4196" spans="1:6" x14ac:dyDescent="0.3">
      <c r="A4196">
        <v>3</v>
      </c>
      <c r="B4196">
        <v>1985</v>
      </c>
      <c r="C4196" t="s">
        <v>1351</v>
      </c>
      <c r="D4196">
        <v>1</v>
      </c>
      <c r="E4196">
        <v>25</v>
      </c>
      <c r="F4196">
        <v>1</v>
      </c>
    </row>
    <row r="4197" spans="1:6" x14ac:dyDescent="0.3">
      <c r="A4197">
        <v>3</v>
      </c>
      <c r="B4197">
        <v>1985</v>
      </c>
      <c r="C4197" t="s">
        <v>1351</v>
      </c>
      <c r="D4197">
        <v>1</v>
      </c>
      <c r="E4197">
        <v>26</v>
      </c>
      <c r="F4197">
        <v>1</v>
      </c>
    </row>
    <row r="4198" spans="1:6" x14ac:dyDescent="0.3">
      <c r="A4198">
        <v>3</v>
      </c>
      <c r="B4198">
        <v>1985</v>
      </c>
      <c r="C4198" t="s">
        <v>1351</v>
      </c>
      <c r="D4198">
        <v>1</v>
      </c>
      <c r="E4198">
        <v>27</v>
      </c>
      <c r="F4198">
        <v>1</v>
      </c>
    </row>
    <row r="4199" spans="1:6" x14ac:dyDescent="0.3">
      <c r="A4199">
        <v>3</v>
      </c>
      <c r="B4199">
        <v>1985</v>
      </c>
      <c r="C4199" t="s">
        <v>1351</v>
      </c>
      <c r="D4199">
        <v>1</v>
      </c>
      <c r="E4199">
        <v>28</v>
      </c>
      <c r="F4199">
        <v>1</v>
      </c>
    </row>
    <row r="4200" spans="1:6" x14ac:dyDescent="0.3">
      <c r="A4200">
        <v>3</v>
      </c>
      <c r="B4200">
        <v>1985</v>
      </c>
      <c r="C4200" t="s">
        <v>1351</v>
      </c>
      <c r="D4200">
        <v>1</v>
      </c>
      <c r="E4200">
        <v>29</v>
      </c>
      <c r="F4200">
        <v>1</v>
      </c>
    </row>
    <row r="4201" spans="1:6" x14ac:dyDescent="0.3">
      <c r="A4201">
        <v>3</v>
      </c>
      <c r="B4201">
        <v>1985</v>
      </c>
      <c r="C4201" t="s">
        <v>1351</v>
      </c>
      <c r="D4201">
        <v>1</v>
      </c>
      <c r="E4201">
        <v>30</v>
      </c>
      <c r="F4201">
        <v>1</v>
      </c>
    </row>
    <row r="4202" spans="1:6" x14ac:dyDescent="0.3">
      <c r="A4202">
        <v>3</v>
      </c>
      <c r="B4202">
        <v>2018</v>
      </c>
      <c r="C4202" t="s">
        <v>1350</v>
      </c>
      <c r="D4202">
        <v>1</v>
      </c>
      <c r="E4202">
        <v>4</v>
      </c>
      <c r="F4202" s="2">
        <v>6.3814600000000002E-12</v>
      </c>
    </row>
    <row r="4203" spans="1:6" x14ac:dyDescent="0.3">
      <c r="A4203">
        <v>3</v>
      </c>
      <c r="B4203">
        <v>2018</v>
      </c>
      <c r="C4203" t="s">
        <v>1350</v>
      </c>
      <c r="D4203">
        <v>1</v>
      </c>
      <c r="E4203">
        <v>6</v>
      </c>
      <c r="F4203" s="2">
        <v>2.5139000000000001E-11</v>
      </c>
    </row>
    <row r="4204" spans="1:6" x14ac:dyDescent="0.3">
      <c r="A4204">
        <v>3</v>
      </c>
      <c r="B4204">
        <v>2018</v>
      </c>
      <c r="C4204" t="s">
        <v>1350</v>
      </c>
      <c r="D4204">
        <v>1</v>
      </c>
      <c r="E4204">
        <v>8</v>
      </c>
      <c r="F4204" s="2">
        <v>9.9031900000000004E-11</v>
      </c>
    </row>
    <row r="4205" spans="1:6" x14ac:dyDescent="0.3">
      <c r="A4205">
        <v>3</v>
      </c>
      <c r="B4205">
        <v>2018</v>
      </c>
      <c r="C4205" t="s">
        <v>1350</v>
      </c>
      <c r="D4205">
        <v>1</v>
      </c>
      <c r="E4205">
        <v>10</v>
      </c>
      <c r="F4205" s="2">
        <v>3.9012399999999998E-10</v>
      </c>
    </row>
    <row r="4206" spans="1:6" x14ac:dyDescent="0.3">
      <c r="A4206">
        <v>3</v>
      </c>
      <c r="B4206">
        <v>2018</v>
      </c>
      <c r="C4206" t="s">
        <v>1350</v>
      </c>
      <c r="D4206">
        <v>1</v>
      </c>
      <c r="E4206">
        <v>12</v>
      </c>
      <c r="F4206" s="2">
        <v>1.5368499999999999E-9</v>
      </c>
    </row>
    <row r="4207" spans="1:6" x14ac:dyDescent="0.3">
      <c r="A4207">
        <v>3</v>
      </c>
      <c r="B4207">
        <v>2018</v>
      </c>
      <c r="C4207" t="s">
        <v>1350</v>
      </c>
      <c r="D4207">
        <v>1</v>
      </c>
      <c r="E4207">
        <v>14</v>
      </c>
      <c r="F4207" s="2">
        <v>6.0542199999999998E-9</v>
      </c>
    </row>
    <row r="4208" spans="1:6" x14ac:dyDescent="0.3">
      <c r="A4208">
        <v>3</v>
      </c>
      <c r="B4208">
        <v>2018</v>
      </c>
      <c r="C4208" t="s">
        <v>1350</v>
      </c>
      <c r="D4208">
        <v>1</v>
      </c>
      <c r="E4208">
        <v>16</v>
      </c>
      <c r="F4208" s="2">
        <v>2.3849800000000001E-8</v>
      </c>
    </row>
    <row r="4209" spans="1:6" x14ac:dyDescent="0.3">
      <c r="A4209">
        <v>3</v>
      </c>
      <c r="B4209">
        <v>2018</v>
      </c>
      <c r="C4209" t="s">
        <v>1350</v>
      </c>
      <c r="D4209">
        <v>1</v>
      </c>
      <c r="E4209">
        <v>18</v>
      </c>
      <c r="F4209" s="2">
        <v>9.3953499999999995E-8</v>
      </c>
    </row>
    <row r="4210" spans="1:6" x14ac:dyDescent="0.3">
      <c r="A4210">
        <v>3</v>
      </c>
      <c r="B4210">
        <v>2018</v>
      </c>
      <c r="C4210" t="s">
        <v>1350</v>
      </c>
      <c r="D4210">
        <v>1</v>
      </c>
      <c r="E4210">
        <v>20</v>
      </c>
      <c r="F4210" s="2">
        <v>3.7011799999999998E-7</v>
      </c>
    </row>
    <row r="4211" spans="1:6" x14ac:dyDescent="0.3">
      <c r="A4211">
        <v>3</v>
      </c>
      <c r="B4211">
        <v>2018</v>
      </c>
      <c r="C4211" t="s">
        <v>1350</v>
      </c>
      <c r="D4211">
        <v>1</v>
      </c>
      <c r="E4211">
        <v>22</v>
      </c>
      <c r="F4211" s="2">
        <v>1.45803E-6</v>
      </c>
    </row>
    <row r="4212" spans="1:6" x14ac:dyDescent="0.3">
      <c r="A4212">
        <v>3</v>
      </c>
      <c r="B4212">
        <v>2018</v>
      </c>
      <c r="C4212" t="s">
        <v>1350</v>
      </c>
      <c r="D4212">
        <v>1</v>
      </c>
      <c r="E4212">
        <v>24</v>
      </c>
      <c r="F4212" s="2">
        <v>5.7437200000000003E-6</v>
      </c>
    </row>
    <row r="4213" spans="1:6" x14ac:dyDescent="0.3">
      <c r="A4213">
        <v>3</v>
      </c>
      <c r="B4213">
        <v>2018</v>
      </c>
      <c r="C4213" t="s">
        <v>1350</v>
      </c>
      <c r="D4213">
        <v>1</v>
      </c>
      <c r="E4213">
        <v>26</v>
      </c>
      <c r="F4213" s="2">
        <v>2.2626300000000001E-5</v>
      </c>
    </row>
    <row r="4214" spans="1:6" x14ac:dyDescent="0.3">
      <c r="A4214">
        <v>3</v>
      </c>
      <c r="B4214">
        <v>2018</v>
      </c>
      <c r="C4214" t="s">
        <v>1350</v>
      </c>
      <c r="D4214">
        <v>1</v>
      </c>
      <c r="E4214">
        <v>28</v>
      </c>
      <c r="F4214" s="2">
        <v>8.9127600000000004E-5</v>
      </c>
    </row>
    <row r="4215" spans="1:6" x14ac:dyDescent="0.3">
      <c r="A4215">
        <v>3</v>
      </c>
      <c r="B4215">
        <v>2018</v>
      </c>
      <c r="C4215" t="s">
        <v>1350</v>
      </c>
      <c r="D4215">
        <v>1</v>
      </c>
      <c r="E4215">
        <v>30</v>
      </c>
      <c r="F4215">
        <v>3.5101499999999999E-4</v>
      </c>
    </row>
    <row r="4216" spans="1:6" x14ac:dyDescent="0.3">
      <c r="A4216">
        <v>3</v>
      </c>
      <c r="B4216">
        <v>2018</v>
      </c>
      <c r="C4216" t="s">
        <v>1350</v>
      </c>
      <c r="D4216">
        <v>1</v>
      </c>
      <c r="E4216">
        <v>32</v>
      </c>
      <c r="F4216">
        <v>1.3813600000000001E-3</v>
      </c>
    </row>
    <row r="4217" spans="1:6" x14ac:dyDescent="0.3">
      <c r="A4217">
        <v>3</v>
      </c>
      <c r="B4217">
        <v>2018</v>
      </c>
      <c r="C4217" t="s">
        <v>1350</v>
      </c>
      <c r="D4217">
        <v>1</v>
      </c>
      <c r="E4217">
        <v>34</v>
      </c>
      <c r="F4217">
        <v>5.4196799999999996E-3</v>
      </c>
    </row>
    <row r="4218" spans="1:6" x14ac:dyDescent="0.3">
      <c r="A4218">
        <v>3</v>
      </c>
      <c r="B4218">
        <v>2018</v>
      </c>
      <c r="C4218" t="s">
        <v>1350</v>
      </c>
      <c r="D4218">
        <v>1</v>
      </c>
      <c r="E4218">
        <v>36</v>
      </c>
      <c r="F4218">
        <v>2.10154E-2</v>
      </c>
    </row>
    <row r="4219" spans="1:6" x14ac:dyDescent="0.3">
      <c r="A4219">
        <v>3</v>
      </c>
      <c r="B4219">
        <v>2018</v>
      </c>
      <c r="C4219" t="s">
        <v>1350</v>
      </c>
      <c r="D4219">
        <v>1</v>
      </c>
      <c r="E4219">
        <v>38</v>
      </c>
      <c r="F4219">
        <v>7.7971100000000002E-2</v>
      </c>
    </row>
    <row r="4220" spans="1:6" x14ac:dyDescent="0.3">
      <c r="A4220">
        <v>3</v>
      </c>
      <c r="B4220">
        <v>2018</v>
      </c>
      <c r="C4220" t="s">
        <v>1350</v>
      </c>
      <c r="D4220">
        <v>1</v>
      </c>
      <c r="E4220">
        <v>40</v>
      </c>
      <c r="F4220">
        <v>0.249887</v>
      </c>
    </row>
    <row r="4221" spans="1:6" x14ac:dyDescent="0.3">
      <c r="A4221">
        <v>3</v>
      </c>
      <c r="B4221">
        <v>2018</v>
      </c>
      <c r="C4221" t="s">
        <v>1350</v>
      </c>
      <c r="D4221">
        <v>1</v>
      </c>
      <c r="E4221">
        <v>42</v>
      </c>
      <c r="F4221">
        <v>0.56753600000000004</v>
      </c>
    </row>
    <row r="4222" spans="1:6" x14ac:dyDescent="0.3">
      <c r="A4222">
        <v>3</v>
      </c>
      <c r="B4222">
        <v>2018</v>
      </c>
      <c r="C4222" t="s">
        <v>1350</v>
      </c>
      <c r="D4222">
        <v>1</v>
      </c>
      <c r="E4222">
        <v>44</v>
      </c>
      <c r="F4222">
        <v>0.83792</v>
      </c>
    </row>
    <row r="4223" spans="1:6" x14ac:dyDescent="0.3">
      <c r="A4223">
        <v>3</v>
      </c>
      <c r="B4223">
        <v>2018</v>
      </c>
      <c r="C4223" t="s">
        <v>1350</v>
      </c>
      <c r="D4223">
        <v>1</v>
      </c>
      <c r="E4223">
        <v>46</v>
      </c>
      <c r="F4223">
        <v>0.95319600000000004</v>
      </c>
    </row>
    <row r="4224" spans="1:6" x14ac:dyDescent="0.3">
      <c r="A4224">
        <v>3</v>
      </c>
      <c r="B4224">
        <v>2018</v>
      </c>
      <c r="C4224" t="s">
        <v>1350</v>
      </c>
      <c r="D4224">
        <v>1</v>
      </c>
      <c r="E4224">
        <v>48</v>
      </c>
      <c r="F4224">
        <v>0.98768900000000004</v>
      </c>
    </row>
    <row r="4225" spans="1:6" x14ac:dyDescent="0.3">
      <c r="A4225">
        <v>3</v>
      </c>
      <c r="B4225">
        <v>2018</v>
      </c>
      <c r="C4225" t="s">
        <v>1350</v>
      </c>
      <c r="D4225">
        <v>1</v>
      </c>
      <c r="E4225">
        <v>50</v>
      </c>
      <c r="F4225">
        <v>0.99684600000000001</v>
      </c>
    </row>
    <row r="4226" spans="1:6" x14ac:dyDescent="0.3">
      <c r="A4226">
        <v>3</v>
      </c>
      <c r="B4226">
        <v>2018</v>
      </c>
      <c r="C4226" t="s">
        <v>1350</v>
      </c>
      <c r="D4226">
        <v>1</v>
      </c>
      <c r="E4226">
        <v>52</v>
      </c>
      <c r="F4226">
        <v>0.999197</v>
      </c>
    </row>
    <row r="4227" spans="1:6" x14ac:dyDescent="0.3">
      <c r="A4227">
        <v>3</v>
      </c>
      <c r="B4227">
        <v>2018</v>
      </c>
      <c r="C4227" t="s">
        <v>1350</v>
      </c>
      <c r="D4227">
        <v>1</v>
      </c>
      <c r="E4227">
        <v>54</v>
      </c>
      <c r="F4227">
        <v>0.99979600000000002</v>
      </c>
    </row>
    <row r="4228" spans="1:6" x14ac:dyDescent="0.3">
      <c r="A4228">
        <v>3</v>
      </c>
      <c r="B4228">
        <v>2018</v>
      </c>
      <c r="C4228" t="s">
        <v>1350</v>
      </c>
      <c r="D4228">
        <v>1</v>
      </c>
      <c r="E4228">
        <v>56</v>
      </c>
      <c r="F4228">
        <v>0.99994799999999995</v>
      </c>
    </row>
    <row r="4229" spans="1:6" x14ac:dyDescent="0.3">
      <c r="A4229">
        <v>3</v>
      </c>
      <c r="B4229">
        <v>2018</v>
      </c>
      <c r="C4229" t="s">
        <v>1350</v>
      </c>
      <c r="D4229">
        <v>1</v>
      </c>
      <c r="E4229">
        <v>58</v>
      </c>
      <c r="F4229">
        <v>0.99998699999999996</v>
      </c>
    </row>
    <row r="4230" spans="1:6" x14ac:dyDescent="0.3">
      <c r="A4230">
        <v>3</v>
      </c>
      <c r="B4230">
        <v>2018</v>
      </c>
      <c r="C4230" t="s">
        <v>1350</v>
      </c>
      <c r="D4230">
        <v>1</v>
      </c>
      <c r="E4230">
        <v>60</v>
      </c>
      <c r="F4230">
        <v>0.99999700000000002</v>
      </c>
    </row>
    <row r="4231" spans="1:6" x14ac:dyDescent="0.3">
      <c r="A4231">
        <v>3</v>
      </c>
      <c r="B4231">
        <v>2018</v>
      </c>
      <c r="C4231" t="s">
        <v>1350</v>
      </c>
      <c r="D4231">
        <v>1</v>
      </c>
      <c r="E4231">
        <v>62</v>
      </c>
      <c r="F4231">
        <v>0.99999899999999997</v>
      </c>
    </row>
    <row r="4232" spans="1:6" x14ac:dyDescent="0.3">
      <c r="A4232">
        <v>3</v>
      </c>
      <c r="B4232">
        <v>2018</v>
      </c>
      <c r="C4232" t="s">
        <v>1350</v>
      </c>
      <c r="D4232">
        <v>1</v>
      </c>
      <c r="E4232">
        <v>64</v>
      </c>
      <c r="F4232">
        <v>1</v>
      </c>
    </row>
    <row r="4233" spans="1:6" x14ac:dyDescent="0.3">
      <c r="A4233">
        <v>3</v>
      </c>
      <c r="B4233">
        <v>2018</v>
      </c>
      <c r="C4233" t="s">
        <v>1350</v>
      </c>
      <c r="D4233">
        <v>1</v>
      </c>
      <c r="E4233">
        <v>66</v>
      </c>
      <c r="F4233">
        <v>1</v>
      </c>
    </row>
    <row r="4234" spans="1:6" x14ac:dyDescent="0.3">
      <c r="A4234">
        <v>3</v>
      </c>
      <c r="B4234">
        <v>2018</v>
      </c>
      <c r="C4234" t="s">
        <v>1350</v>
      </c>
      <c r="D4234">
        <v>1</v>
      </c>
      <c r="E4234">
        <v>68</v>
      </c>
      <c r="F4234">
        <v>1</v>
      </c>
    </row>
    <row r="4235" spans="1:6" x14ac:dyDescent="0.3">
      <c r="A4235">
        <v>3</v>
      </c>
      <c r="B4235">
        <v>2018</v>
      </c>
      <c r="C4235" t="s">
        <v>1350</v>
      </c>
      <c r="D4235">
        <v>1</v>
      </c>
      <c r="E4235">
        <v>70</v>
      </c>
      <c r="F4235">
        <v>1</v>
      </c>
    </row>
    <row r="4236" spans="1:6" x14ac:dyDescent="0.3">
      <c r="A4236">
        <v>3</v>
      </c>
      <c r="B4236">
        <v>2018</v>
      </c>
      <c r="C4236" t="s">
        <v>1350</v>
      </c>
      <c r="D4236">
        <v>1</v>
      </c>
      <c r="E4236">
        <v>72</v>
      </c>
      <c r="F4236">
        <v>1</v>
      </c>
    </row>
    <row r="4237" spans="1:6" x14ac:dyDescent="0.3">
      <c r="A4237">
        <v>3</v>
      </c>
      <c r="B4237">
        <v>2018</v>
      </c>
      <c r="C4237" t="s">
        <v>1350</v>
      </c>
      <c r="D4237">
        <v>1</v>
      </c>
      <c r="E4237">
        <v>74</v>
      </c>
      <c r="F4237">
        <v>1</v>
      </c>
    </row>
    <row r="4238" spans="1:6" x14ac:dyDescent="0.3">
      <c r="A4238">
        <v>3</v>
      </c>
      <c r="B4238">
        <v>2018</v>
      </c>
      <c r="C4238" t="s">
        <v>1350</v>
      </c>
      <c r="D4238">
        <v>1</v>
      </c>
      <c r="E4238">
        <v>76</v>
      </c>
      <c r="F4238">
        <v>1</v>
      </c>
    </row>
    <row r="4239" spans="1:6" x14ac:dyDescent="0.3">
      <c r="A4239">
        <v>3</v>
      </c>
      <c r="B4239">
        <v>2018</v>
      </c>
      <c r="C4239" t="s">
        <v>1350</v>
      </c>
      <c r="D4239">
        <v>1</v>
      </c>
      <c r="E4239">
        <v>78</v>
      </c>
      <c r="F4239">
        <v>1</v>
      </c>
    </row>
    <row r="4240" spans="1:6" x14ac:dyDescent="0.3">
      <c r="A4240">
        <v>3</v>
      </c>
      <c r="B4240">
        <v>2018</v>
      </c>
      <c r="C4240" t="s">
        <v>1350</v>
      </c>
      <c r="D4240">
        <v>1</v>
      </c>
      <c r="E4240">
        <v>80</v>
      </c>
      <c r="F4240">
        <v>1</v>
      </c>
    </row>
    <row r="4241" spans="1:6" x14ac:dyDescent="0.3">
      <c r="A4241">
        <v>3</v>
      </c>
      <c r="B4241">
        <v>2018</v>
      </c>
      <c r="C4241" t="s">
        <v>1350</v>
      </c>
      <c r="D4241">
        <v>1</v>
      </c>
      <c r="E4241">
        <v>82</v>
      </c>
      <c r="F4241">
        <v>1</v>
      </c>
    </row>
    <row r="4242" spans="1:6" x14ac:dyDescent="0.3">
      <c r="A4242">
        <v>3</v>
      </c>
      <c r="B4242">
        <v>2018</v>
      </c>
      <c r="C4242" t="s">
        <v>1350</v>
      </c>
      <c r="D4242">
        <v>1</v>
      </c>
      <c r="E4242">
        <v>84</v>
      </c>
      <c r="F4242">
        <v>1</v>
      </c>
    </row>
    <row r="4243" spans="1:6" x14ac:dyDescent="0.3">
      <c r="A4243">
        <v>3</v>
      </c>
      <c r="B4243">
        <v>2018</v>
      </c>
      <c r="C4243" t="s">
        <v>1350</v>
      </c>
      <c r="D4243">
        <v>1</v>
      </c>
      <c r="E4243">
        <v>86</v>
      </c>
      <c r="F4243">
        <v>1</v>
      </c>
    </row>
    <row r="4244" spans="1:6" x14ac:dyDescent="0.3">
      <c r="A4244">
        <v>3</v>
      </c>
      <c r="B4244">
        <v>2018</v>
      </c>
      <c r="C4244" t="s">
        <v>1350</v>
      </c>
      <c r="D4244">
        <v>1</v>
      </c>
      <c r="E4244">
        <v>88</v>
      </c>
      <c r="F4244">
        <v>1</v>
      </c>
    </row>
    <row r="4245" spans="1:6" x14ac:dyDescent="0.3">
      <c r="A4245">
        <v>3</v>
      </c>
      <c r="B4245">
        <v>2018</v>
      </c>
      <c r="C4245" t="s">
        <v>1350</v>
      </c>
      <c r="D4245">
        <v>1</v>
      </c>
      <c r="E4245">
        <v>90</v>
      </c>
      <c r="F4245">
        <v>1</v>
      </c>
    </row>
    <row r="4246" spans="1:6" x14ac:dyDescent="0.3">
      <c r="A4246">
        <v>3</v>
      </c>
      <c r="B4246">
        <v>2018</v>
      </c>
      <c r="C4246" t="s">
        <v>1350</v>
      </c>
      <c r="D4246">
        <v>1</v>
      </c>
      <c r="E4246">
        <v>92</v>
      </c>
      <c r="F4246">
        <v>1</v>
      </c>
    </row>
    <row r="4247" spans="1:6" x14ac:dyDescent="0.3">
      <c r="A4247">
        <v>3</v>
      </c>
      <c r="B4247">
        <v>2018</v>
      </c>
      <c r="C4247" t="s">
        <v>1350</v>
      </c>
      <c r="D4247">
        <v>1</v>
      </c>
      <c r="E4247">
        <v>94</v>
      </c>
      <c r="F4247">
        <v>1</v>
      </c>
    </row>
    <row r="4248" spans="1:6" x14ac:dyDescent="0.3">
      <c r="A4248">
        <v>4</v>
      </c>
      <c r="B4248">
        <v>1982</v>
      </c>
      <c r="C4248" t="s">
        <v>1350</v>
      </c>
      <c r="D4248">
        <v>1</v>
      </c>
      <c r="E4248">
        <v>4</v>
      </c>
      <c r="F4248" s="2">
        <v>4.9242099999999999E-7</v>
      </c>
    </row>
    <row r="4249" spans="1:6" x14ac:dyDescent="0.3">
      <c r="A4249">
        <v>4</v>
      </c>
      <c r="B4249">
        <v>1982</v>
      </c>
      <c r="C4249" t="s">
        <v>1350</v>
      </c>
      <c r="D4249">
        <v>1</v>
      </c>
      <c r="E4249">
        <v>6</v>
      </c>
      <c r="F4249" s="2">
        <v>9.6514500000000006E-7</v>
      </c>
    </row>
    <row r="4250" spans="1:6" x14ac:dyDescent="0.3">
      <c r="A4250">
        <v>4</v>
      </c>
      <c r="B4250">
        <v>1982</v>
      </c>
      <c r="C4250" t="s">
        <v>1350</v>
      </c>
      <c r="D4250">
        <v>1</v>
      </c>
      <c r="E4250">
        <v>8</v>
      </c>
      <c r="F4250" s="2">
        <v>4.1816900000000003E-6</v>
      </c>
    </row>
    <row r="4251" spans="1:6" x14ac:dyDescent="0.3">
      <c r="A4251">
        <v>4</v>
      </c>
      <c r="B4251">
        <v>1982</v>
      </c>
      <c r="C4251" t="s">
        <v>1350</v>
      </c>
      <c r="D4251">
        <v>1</v>
      </c>
      <c r="E4251">
        <v>10</v>
      </c>
      <c r="F4251" s="2">
        <v>1.6722200000000001E-5</v>
      </c>
    </row>
    <row r="4252" spans="1:6" x14ac:dyDescent="0.3">
      <c r="A4252">
        <v>4</v>
      </c>
      <c r="B4252">
        <v>1982</v>
      </c>
      <c r="C4252" t="s">
        <v>1350</v>
      </c>
      <c r="D4252">
        <v>1</v>
      </c>
      <c r="E4252">
        <v>12</v>
      </c>
      <c r="F4252" s="2">
        <v>6.1617499999999997E-5</v>
      </c>
    </row>
    <row r="4253" spans="1:6" x14ac:dyDescent="0.3">
      <c r="A4253">
        <v>4</v>
      </c>
      <c r="B4253">
        <v>1982</v>
      </c>
      <c r="C4253" t="s">
        <v>1350</v>
      </c>
      <c r="D4253">
        <v>1</v>
      </c>
      <c r="E4253">
        <v>14</v>
      </c>
      <c r="F4253">
        <v>2.0913299999999999E-4</v>
      </c>
    </row>
    <row r="4254" spans="1:6" x14ac:dyDescent="0.3">
      <c r="A4254">
        <v>4</v>
      </c>
      <c r="B4254">
        <v>1982</v>
      </c>
      <c r="C4254" t="s">
        <v>1350</v>
      </c>
      <c r="D4254">
        <v>1</v>
      </c>
      <c r="E4254">
        <v>16</v>
      </c>
      <c r="F4254">
        <v>6.5375000000000003E-4</v>
      </c>
    </row>
    <row r="4255" spans="1:6" x14ac:dyDescent="0.3">
      <c r="A4255">
        <v>4</v>
      </c>
      <c r="B4255">
        <v>1982</v>
      </c>
      <c r="C4255" t="s">
        <v>1350</v>
      </c>
      <c r="D4255">
        <v>1</v>
      </c>
      <c r="E4255">
        <v>18</v>
      </c>
      <c r="F4255">
        <v>1.8821899999999999E-3</v>
      </c>
    </row>
    <row r="4256" spans="1:6" x14ac:dyDescent="0.3">
      <c r="A4256">
        <v>4</v>
      </c>
      <c r="B4256">
        <v>1982</v>
      </c>
      <c r="C4256" t="s">
        <v>1350</v>
      </c>
      <c r="D4256">
        <v>1</v>
      </c>
      <c r="E4256">
        <v>20</v>
      </c>
      <c r="F4256">
        <v>4.9908399999999999E-3</v>
      </c>
    </row>
    <row r="4257" spans="1:6" x14ac:dyDescent="0.3">
      <c r="A4257">
        <v>4</v>
      </c>
      <c r="B4257">
        <v>1982</v>
      </c>
      <c r="C4257" t="s">
        <v>1350</v>
      </c>
      <c r="D4257">
        <v>1</v>
      </c>
      <c r="E4257">
        <v>22</v>
      </c>
      <c r="F4257">
        <v>1.2188299999999999E-2</v>
      </c>
    </row>
    <row r="4258" spans="1:6" x14ac:dyDescent="0.3">
      <c r="A4258">
        <v>4</v>
      </c>
      <c r="B4258">
        <v>1982</v>
      </c>
      <c r="C4258" t="s">
        <v>1350</v>
      </c>
      <c r="D4258">
        <v>1</v>
      </c>
      <c r="E4258">
        <v>24</v>
      </c>
      <c r="F4258">
        <v>2.7413799999999999E-2</v>
      </c>
    </row>
    <row r="4259" spans="1:6" x14ac:dyDescent="0.3">
      <c r="A4259">
        <v>4</v>
      </c>
      <c r="B4259">
        <v>1982</v>
      </c>
      <c r="C4259" t="s">
        <v>1350</v>
      </c>
      <c r="D4259">
        <v>1</v>
      </c>
      <c r="E4259">
        <v>26</v>
      </c>
      <c r="F4259">
        <v>5.6787700000000003E-2</v>
      </c>
    </row>
    <row r="4260" spans="1:6" x14ac:dyDescent="0.3">
      <c r="A4260">
        <v>4</v>
      </c>
      <c r="B4260">
        <v>1982</v>
      </c>
      <c r="C4260" t="s">
        <v>1350</v>
      </c>
      <c r="D4260">
        <v>1</v>
      </c>
      <c r="E4260">
        <v>28</v>
      </c>
      <c r="F4260">
        <v>0.10834199999999999</v>
      </c>
    </row>
    <row r="4261" spans="1:6" x14ac:dyDescent="0.3">
      <c r="A4261">
        <v>4</v>
      </c>
      <c r="B4261">
        <v>1982</v>
      </c>
      <c r="C4261" t="s">
        <v>1350</v>
      </c>
      <c r="D4261">
        <v>1</v>
      </c>
      <c r="E4261">
        <v>30</v>
      </c>
      <c r="F4261">
        <v>0.19037000000000001</v>
      </c>
    </row>
    <row r="4262" spans="1:6" x14ac:dyDescent="0.3">
      <c r="A4262">
        <v>4</v>
      </c>
      <c r="B4262">
        <v>1982</v>
      </c>
      <c r="C4262" t="s">
        <v>1350</v>
      </c>
      <c r="D4262">
        <v>1</v>
      </c>
      <c r="E4262">
        <v>32</v>
      </c>
      <c r="F4262">
        <v>0.30807600000000002</v>
      </c>
    </row>
    <row r="4263" spans="1:6" x14ac:dyDescent="0.3">
      <c r="A4263">
        <v>4</v>
      </c>
      <c r="B4263">
        <v>1982</v>
      </c>
      <c r="C4263" t="s">
        <v>1350</v>
      </c>
      <c r="D4263">
        <v>1</v>
      </c>
      <c r="E4263">
        <v>34</v>
      </c>
      <c r="F4263">
        <v>0.459171</v>
      </c>
    </row>
    <row r="4264" spans="1:6" x14ac:dyDescent="0.3">
      <c r="A4264">
        <v>4</v>
      </c>
      <c r="B4264">
        <v>1982</v>
      </c>
      <c r="C4264" t="s">
        <v>1350</v>
      </c>
      <c r="D4264">
        <v>1</v>
      </c>
      <c r="E4264">
        <v>36</v>
      </c>
      <c r="F4264">
        <v>0.63030299999999995</v>
      </c>
    </row>
    <row r="4265" spans="1:6" x14ac:dyDescent="0.3">
      <c r="A4265">
        <v>4</v>
      </c>
      <c r="B4265">
        <v>1982</v>
      </c>
      <c r="C4265" t="s">
        <v>1350</v>
      </c>
      <c r="D4265">
        <v>1</v>
      </c>
      <c r="E4265">
        <v>38</v>
      </c>
      <c r="F4265">
        <v>0.79686000000000001</v>
      </c>
    </row>
    <row r="4266" spans="1:6" x14ac:dyDescent="0.3">
      <c r="A4266">
        <v>4</v>
      </c>
      <c r="B4266">
        <v>1982</v>
      </c>
      <c r="C4266" t="s">
        <v>1350</v>
      </c>
      <c r="D4266">
        <v>1</v>
      </c>
      <c r="E4266">
        <v>40</v>
      </c>
      <c r="F4266">
        <v>0.92784</v>
      </c>
    </row>
    <row r="4267" spans="1:6" x14ac:dyDescent="0.3">
      <c r="A4267">
        <v>4</v>
      </c>
      <c r="B4267">
        <v>1982</v>
      </c>
      <c r="C4267" t="s">
        <v>1350</v>
      </c>
      <c r="D4267">
        <v>1</v>
      </c>
      <c r="E4267">
        <v>42</v>
      </c>
      <c r="F4267">
        <v>0.99499899999999997</v>
      </c>
    </row>
    <row r="4268" spans="1:6" x14ac:dyDescent="0.3">
      <c r="A4268">
        <v>4</v>
      </c>
      <c r="B4268">
        <v>1982</v>
      </c>
      <c r="C4268" t="s">
        <v>1350</v>
      </c>
      <c r="D4268">
        <v>1</v>
      </c>
      <c r="E4268">
        <v>44</v>
      </c>
      <c r="F4268">
        <v>1</v>
      </c>
    </row>
    <row r="4269" spans="1:6" x14ac:dyDescent="0.3">
      <c r="A4269">
        <v>4</v>
      </c>
      <c r="B4269">
        <v>1982</v>
      </c>
      <c r="C4269" t="s">
        <v>1350</v>
      </c>
      <c r="D4269">
        <v>1</v>
      </c>
      <c r="E4269">
        <v>46</v>
      </c>
      <c r="F4269">
        <v>0.99979200000000001</v>
      </c>
    </row>
    <row r="4270" spans="1:6" x14ac:dyDescent="0.3">
      <c r="A4270">
        <v>4</v>
      </c>
      <c r="B4270">
        <v>1982</v>
      </c>
      <c r="C4270" t="s">
        <v>1350</v>
      </c>
      <c r="D4270">
        <v>1</v>
      </c>
      <c r="E4270">
        <v>48</v>
      </c>
      <c r="F4270">
        <v>0.99865800000000005</v>
      </c>
    </row>
    <row r="4271" spans="1:6" x14ac:dyDescent="0.3">
      <c r="A4271">
        <v>4</v>
      </c>
      <c r="B4271">
        <v>1982</v>
      </c>
      <c r="C4271" t="s">
        <v>1350</v>
      </c>
      <c r="D4271">
        <v>1</v>
      </c>
      <c r="E4271">
        <v>50</v>
      </c>
      <c r="F4271">
        <v>0.99654100000000001</v>
      </c>
    </row>
    <row r="4272" spans="1:6" x14ac:dyDescent="0.3">
      <c r="A4272">
        <v>4</v>
      </c>
      <c r="B4272">
        <v>1982</v>
      </c>
      <c r="C4272" t="s">
        <v>1350</v>
      </c>
      <c r="D4272">
        <v>1</v>
      </c>
      <c r="E4272">
        <v>52</v>
      </c>
      <c r="F4272">
        <v>0.99344699999999997</v>
      </c>
    </row>
    <row r="4273" spans="1:6" x14ac:dyDescent="0.3">
      <c r="A4273">
        <v>4</v>
      </c>
      <c r="B4273">
        <v>1982</v>
      </c>
      <c r="C4273" t="s">
        <v>1350</v>
      </c>
      <c r="D4273">
        <v>1</v>
      </c>
      <c r="E4273">
        <v>54</v>
      </c>
      <c r="F4273">
        <v>0.98938599999999999</v>
      </c>
    </row>
    <row r="4274" spans="1:6" x14ac:dyDescent="0.3">
      <c r="A4274">
        <v>4</v>
      </c>
      <c r="B4274">
        <v>1982</v>
      </c>
      <c r="C4274" t="s">
        <v>1350</v>
      </c>
      <c r="D4274">
        <v>1</v>
      </c>
      <c r="E4274">
        <v>56</v>
      </c>
      <c r="F4274">
        <v>0.98436800000000002</v>
      </c>
    </row>
    <row r="4275" spans="1:6" x14ac:dyDescent="0.3">
      <c r="A4275">
        <v>4</v>
      </c>
      <c r="B4275">
        <v>1982</v>
      </c>
      <c r="C4275" t="s">
        <v>1350</v>
      </c>
      <c r="D4275">
        <v>1</v>
      </c>
      <c r="E4275">
        <v>58</v>
      </c>
      <c r="F4275">
        <v>0.97841</v>
      </c>
    </row>
    <row r="4276" spans="1:6" x14ac:dyDescent="0.3">
      <c r="A4276">
        <v>4</v>
      </c>
      <c r="B4276">
        <v>1982</v>
      </c>
      <c r="C4276" t="s">
        <v>1350</v>
      </c>
      <c r="D4276">
        <v>1</v>
      </c>
      <c r="E4276">
        <v>60</v>
      </c>
      <c r="F4276">
        <v>0.97152799999999995</v>
      </c>
    </row>
    <row r="4277" spans="1:6" x14ac:dyDescent="0.3">
      <c r="A4277">
        <v>4</v>
      </c>
      <c r="B4277">
        <v>1982</v>
      </c>
      <c r="C4277" t="s">
        <v>1350</v>
      </c>
      <c r="D4277">
        <v>1</v>
      </c>
      <c r="E4277">
        <v>62</v>
      </c>
      <c r="F4277">
        <v>0.96374300000000002</v>
      </c>
    </row>
    <row r="4278" spans="1:6" x14ac:dyDescent="0.3">
      <c r="A4278">
        <v>4</v>
      </c>
      <c r="B4278">
        <v>1982</v>
      </c>
      <c r="C4278" t="s">
        <v>1350</v>
      </c>
      <c r="D4278">
        <v>1</v>
      </c>
      <c r="E4278">
        <v>64</v>
      </c>
      <c r="F4278">
        <v>0.95507699999999995</v>
      </c>
    </row>
    <row r="4279" spans="1:6" x14ac:dyDescent="0.3">
      <c r="A4279">
        <v>4</v>
      </c>
      <c r="B4279">
        <v>1982</v>
      </c>
      <c r="C4279" t="s">
        <v>1350</v>
      </c>
      <c r="D4279">
        <v>1</v>
      </c>
      <c r="E4279">
        <v>66</v>
      </c>
      <c r="F4279">
        <v>0.94555400000000001</v>
      </c>
    </row>
    <row r="4280" spans="1:6" x14ac:dyDescent="0.3">
      <c r="A4280">
        <v>4</v>
      </c>
      <c r="B4280">
        <v>1982</v>
      </c>
      <c r="C4280" t="s">
        <v>1350</v>
      </c>
      <c r="D4280">
        <v>1</v>
      </c>
      <c r="E4280">
        <v>68</v>
      </c>
      <c r="F4280">
        <v>0.93520300000000001</v>
      </c>
    </row>
    <row r="4281" spans="1:6" x14ac:dyDescent="0.3">
      <c r="A4281">
        <v>4</v>
      </c>
      <c r="B4281">
        <v>1982</v>
      </c>
      <c r="C4281" t="s">
        <v>1350</v>
      </c>
      <c r="D4281">
        <v>1</v>
      </c>
      <c r="E4281">
        <v>70</v>
      </c>
      <c r="F4281">
        <v>0.92405300000000001</v>
      </c>
    </row>
    <row r="4282" spans="1:6" x14ac:dyDescent="0.3">
      <c r="A4282">
        <v>4</v>
      </c>
      <c r="B4282">
        <v>1982</v>
      </c>
      <c r="C4282" t="s">
        <v>1350</v>
      </c>
      <c r="D4282">
        <v>1</v>
      </c>
      <c r="E4282">
        <v>72</v>
      </c>
      <c r="F4282">
        <v>0.912134</v>
      </c>
    </row>
    <row r="4283" spans="1:6" x14ac:dyDescent="0.3">
      <c r="A4283">
        <v>4</v>
      </c>
      <c r="B4283">
        <v>1982</v>
      </c>
      <c r="C4283" t="s">
        <v>1350</v>
      </c>
      <c r="D4283">
        <v>1</v>
      </c>
      <c r="E4283">
        <v>74</v>
      </c>
      <c r="F4283">
        <v>0.89947999999999995</v>
      </c>
    </row>
    <row r="4284" spans="1:6" x14ac:dyDescent="0.3">
      <c r="A4284">
        <v>4</v>
      </c>
      <c r="B4284">
        <v>1982</v>
      </c>
      <c r="C4284" t="s">
        <v>1350</v>
      </c>
      <c r="D4284">
        <v>1</v>
      </c>
      <c r="E4284">
        <v>76</v>
      </c>
      <c r="F4284">
        <v>0.886127</v>
      </c>
    </row>
    <row r="4285" spans="1:6" x14ac:dyDescent="0.3">
      <c r="A4285">
        <v>4</v>
      </c>
      <c r="B4285">
        <v>1982</v>
      </c>
      <c r="C4285" t="s">
        <v>1350</v>
      </c>
      <c r="D4285">
        <v>1</v>
      </c>
      <c r="E4285">
        <v>78</v>
      </c>
      <c r="F4285">
        <v>0.87211099999999997</v>
      </c>
    </row>
    <row r="4286" spans="1:6" x14ac:dyDescent="0.3">
      <c r="A4286">
        <v>4</v>
      </c>
      <c r="B4286">
        <v>1982</v>
      </c>
      <c r="C4286" t="s">
        <v>1350</v>
      </c>
      <c r="D4286">
        <v>1</v>
      </c>
      <c r="E4286">
        <v>80</v>
      </c>
      <c r="F4286">
        <v>0.85746900000000004</v>
      </c>
    </row>
    <row r="4287" spans="1:6" x14ac:dyDescent="0.3">
      <c r="A4287">
        <v>4</v>
      </c>
      <c r="B4287">
        <v>1982</v>
      </c>
      <c r="C4287" t="s">
        <v>1350</v>
      </c>
      <c r="D4287">
        <v>1</v>
      </c>
      <c r="E4287">
        <v>82</v>
      </c>
      <c r="F4287">
        <v>0.84224200000000005</v>
      </c>
    </row>
    <row r="4288" spans="1:6" x14ac:dyDescent="0.3">
      <c r="A4288">
        <v>4</v>
      </c>
      <c r="B4288">
        <v>1982</v>
      </c>
      <c r="C4288" t="s">
        <v>1350</v>
      </c>
      <c r="D4288">
        <v>1</v>
      </c>
      <c r="E4288">
        <v>84</v>
      </c>
      <c r="F4288">
        <v>0.82646799999999998</v>
      </c>
    </row>
    <row r="4289" spans="1:6" x14ac:dyDescent="0.3">
      <c r="A4289">
        <v>4</v>
      </c>
      <c r="B4289">
        <v>1982</v>
      </c>
      <c r="C4289" t="s">
        <v>1350</v>
      </c>
      <c r="D4289">
        <v>1</v>
      </c>
      <c r="E4289">
        <v>86</v>
      </c>
      <c r="F4289">
        <v>0.81018900000000005</v>
      </c>
    </row>
    <row r="4290" spans="1:6" x14ac:dyDescent="0.3">
      <c r="A4290">
        <v>4</v>
      </c>
      <c r="B4290">
        <v>1982</v>
      </c>
      <c r="C4290" t="s">
        <v>1350</v>
      </c>
      <c r="D4290">
        <v>1</v>
      </c>
      <c r="E4290">
        <v>88</v>
      </c>
      <c r="F4290">
        <v>0.79344800000000004</v>
      </c>
    </row>
    <row r="4291" spans="1:6" x14ac:dyDescent="0.3">
      <c r="A4291">
        <v>4</v>
      </c>
      <c r="B4291">
        <v>1982</v>
      </c>
      <c r="C4291" t="s">
        <v>1350</v>
      </c>
      <c r="D4291">
        <v>1</v>
      </c>
      <c r="E4291">
        <v>90</v>
      </c>
      <c r="F4291">
        <v>0.776285</v>
      </c>
    </row>
    <row r="4292" spans="1:6" x14ac:dyDescent="0.3">
      <c r="A4292">
        <v>4</v>
      </c>
      <c r="B4292">
        <v>1982</v>
      </c>
      <c r="C4292" t="s">
        <v>1350</v>
      </c>
      <c r="D4292">
        <v>1</v>
      </c>
      <c r="E4292">
        <v>92</v>
      </c>
      <c r="F4292">
        <v>0.75874399999999997</v>
      </c>
    </row>
    <row r="4293" spans="1:6" x14ac:dyDescent="0.3">
      <c r="A4293">
        <v>4</v>
      </c>
      <c r="B4293">
        <v>1982</v>
      </c>
      <c r="C4293" t="s">
        <v>1350</v>
      </c>
      <c r="D4293">
        <v>1</v>
      </c>
      <c r="E4293">
        <v>94</v>
      </c>
      <c r="F4293">
        <v>0.74086799999999997</v>
      </c>
    </row>
    <row r="4294" spans="1:6" x14ac:dyDescent="0.3">
      <c r="A4294">
        <v>4</v>
      </c>
      <c r="B4294">
        <v>1982</v>
      </c>
      <c r="C4294" t="s">
        <v>1575</v>
      </c>
      <c r="D4294">
        <v>1</v>
      </c>
      <c r="E4294">
        <v>4</v>
      </c>
      <c r="F4294">
        <v>0</v>
      </c>
    </row>
    <row r="4295" spans="1:6" x14ac:dyDescent="0.3">
      <c r="A4295">
        <v>4</v>
      </c>
      <c r="B4295">
        <v>1982</v>
      </c>
      <c r="C4295" t="s">
        <v>1575</v>
      </c>
      <c r="D4295">
        <v>1</v>
      </c>
      <c r="E4295">
        <v>6</v>
      </c>
      <c r="F4295">
        <v>0</v>
      </c>
    </row>
    <row r="4296" spans="1:6" x14ac:dyDescent="0.3">
      <c r="A4296">
        <v>4</v>
      </c>
      <c r="B4296">
        <v>1982</v>
      </c>
      <c r="C4296" t="s">
        <v>1575</v>
      </c>
      <c r="D4296">
        <v>1</v>
      </c>
      <c r="E4296">
        <v>8</v>
      </c>
      <c r="F4296">
        <v>0</v>
      </c>
    </row>
    <row r="4297" spans="1:6" x14ac:dyDescent="0.3">
      <c r="A4297">
        <v>4</v>
      </c>
      <c r="B4297">
        <v>1982</v>
      </c>
      <c r="C4297" t="s">
        <v>1575</v>
      </c>
      <c r="D4297">
        <v>1</v>
      </c>
      <c r="E4297">
        <v>10</v>
      </c>
      <c r="F4297">
        <v>0</v>
      </c>
    </row>
    <row r="4298" spans="1:6" x14ac:dyDescent="0.3">
      <c r="A4298">
        <v>4</v>
      </c>
      <c r="B4298">
        <v>1982</v>
      </c>
      <c r="C4298" t="s">
        <v>1575</v>
      </c>
      <c r="D4298">
        <v>1</v>
      </c>
      <c r="E4298">
        <v>12</v>
      </c>
      <c r="F4298">
        <v>0</v>
      </c>
    </row>
    <row r="4299" spans="1:6" x14ac:dyDescent="0.3">
      <c r="A4299">
        <v>4</v>
      </c>
      <c r="B4299">
        <v>1982</v>
      </c>
      <c r="C4299" t="s">
        <v>1575</v>
      </c>
      <c r="D4299">
        <v>1</v>
      </c>
      <c r="E4299">
        <v>14</v>
      </c>
      <c r="F4299">
        <v>0</v>
      </c>
    </row>
    <row r="4300" spans="1:6" x14ac:dyDescent="0.3">
      <c r="A4300">
        <v>4</v>
      </c>
      <c r="B4300">
        <v>1982</v>
      </c>
      <c r="C4300" t="s">
        <v>1575</v>
      </c>
      <c r="D4300">
        <v>1</v>
      </c>
      <c r="E4300">
        <v>16</v>
      </c>
      <c r="F4300">
        <v>0</v>
      </c>
    </row>
    <row r="4301" spans="1:6" x14ac:dyDescent="0.3">
      <c r="A4301">
        <v>4</v>
      </c>
      <c r="B4301">
        <v>1982</v>
      </c>
      <c r="C4301" t="s">
        <v>1575</v>
      </c>
      <c r="D4301">
        <v>1</v>
      </c>
      <c r="E4301">
        <v>18</v>
      </c>
      <c r="F4301">
        <v>0</v>
      </c>
    </row>
    <row r="4302" spans="1:6" x14ac:dyDescent="0.3">
      <c r="A4302">
        <v>4</v>
      </c>
      <c r="B4302">
        <v>1982</v>
      </c>
      <c r="C4302" t="s">
        <v>1575</v>
      </c>
      <c r="D4302">
        <v>1</v>
      </c>
      <c r="E4302">
        <v>20</v>
      </c>
      <c r="F4302">
        <v>0</v>
      </c>
    </row>
    <row r="4303" spans="1:6" x14ac:dyDescent="0.3">
      <c r="A4303">
        <v>4</v>
      </c>
      <c r="B4303">
        <v>1982</v>
      </c>
      <c r="C4303" t="s">
        <v>1575</v>
      </c>
      <c r="D4303">
        <v>1</v>
      </c>
      <c r="E4303">
        <v>22</v>
      </c>
      <c r="F4303">
        <v>0</v>
      </c>
    </row>
    <row r="4304" spans="1:6" x14ac:dyDescent="0.3">
      <c r="A4304">
        <v>4</v>
      </c>
      <c r="B4304">
        <v>1982</v>
      </c>
      <c r="C4304" t="s">
        <v>1575</v>
      </c>
      <c r="D4304">
        <v>1</v>
      </c>
      <c r="E4304">
        <v>24</v>
      </c>
      <c r="F4304">
        <v>0</v>
      </c>
    </row>
    <row r="4305" spans="1:6" x14ac:dyDescent="0.3">
      <c r="A4305">
        <v>4</v>
      </c>
      <c r="B4305">
        <v>1982</v>
      </c>
      <c r="C4305" t="s">
        <v>1575</v>
      </c>
      <c r="D4305">
        <v>1</v>
      </c>
      <c r="E4305">
        <v>26</v>
      </c>
      <c r="F4305">
        <v>0</v>
      </c>
    </row>
    <row r="4306" spans="1:6" x14ac:dyDescent="0.3">
      <c r="A4306">
        <v>4</v>
      </c>
      <c r="B4306">
        <v>1982</v>
      </c>
      <c r="C4306" t="s">
        <v>1575</v>
      </c>
      <c r="D4306">
        <v>1</v>
      </c>
      <c r="E4306">
        <v>28</v>
      </c>
      <c r="F4306">
        <v>0</v>
      </c>
    </row>
    <row r="4307" spans="1:6" x14ac:dyDescent="0.3">
      <c r="A4307">
        <v>4</v>
      </c>
      <c r="B4307">
        <v>1982</v>
      </c>
      <c r="C4307" t="s">
        <v>1575</v>
      </c>
      <c r="D4307">
        <v>1</v>
      </c>
      <c r="E4307">
        <v>30</v>
      </c>
      <c r="F4307">
        <v>0</v>
      </c>
    </row>
    <row r="4308" spans="1:6" x14ac:dyDescent="0.3">
      <c r="A4308">
        <v>4</v>
      </c>
      <c r="B4308">
        <v>1982</v>
      </c>
      <c r="C4308" t="s">
        <v>1575</v>
      </c>
      <c r="D4308">
        <v>1</v>
      </c>
      <c r="E4308">
        <v>32</v>
      </c>
      <c r="F4308">
        <v>0</v>
      </c>
    </row>
    <row r="4309" spans="1:6" x14ac:dyDescent="0.3">
      <c r="A4309">
        <v>4</v>
      </c>
      <c r="B4309">
        <v>1982</v>
      </c>
      <c r="C4309" t="s">
        <v>1575</v>
      </c>
      <c r="D4309">
        <v>1</v>
      </c>
      <c r="E4309">
        <v>34</v>
      </c>
      <c r="F4309">
        <v>0</v>
      </c>
    </row>
    <row r="4310" spans="1:6" x14ac:dyDescent="0.3">
      <c r="A4310">
        <v>4</v>
      </c>
      <c r="B4310">
        <v>1982</v>
      </c>
      <c r="C4310" t="s">
        <v>1575</v>
      </c>
      <c r="D4310">
        <v>1</v>
      </c>
      <c r="E4310">
        <v>36</v>
      </c>
      <c r="F4310">
        <v>0</v>
      </c>
    </row>
    <row r="4311" spans="1:6" x14ac:dyDescent="0.3">
      <c r="A4311">
        <v>4</v>
      </c>
      <c r="B4311">
        <v>1982</v>
      </c>
      <c r="C4311" t="s">
        <v>1575</v>
      </c>
      <c r="D4311">
        <v>1</v>
      </c>
      <c r="E4311">
        <v>38</v>
      </c>
      <c r="F4311">
        <v>0</v>
      </c>
    </row>
    <row r="4312" spans="1:6" x14ac:dyDescent="0.3">
      <c r="A4312">
        <v>4</v>
      </c>
      <c r="B4312">
        <v>1982</v>
      </c>
      <c r="C4312" t="s">
        <v>1575</v>
      </c>
      <c r="D4312">
        <v>1</v>
      </c>
      <c r="E4312">
        <v>40</v>
      </c>
      <c r="F4312">
        <v>0</v>
      </c>
    </row>
    <row r="4313" spans="1:6" x14ac:dyDescent="0.3">
      <c r="A4313">
        <v>4</v>
      </c>
      <c r="B4313">
        <v>1982</v>
      </c>
      <c r="C4313" t="s">
        <v>1575</v>
      </c>
      <c r="D4313">
        <v>1</v>
      </c>
      <c r="E4313">
        <v>42</v>
      </c>
      <c r="F4313">
        <v>0</v>
      </c>
    </row>
    <row r="4314" spans="1:6" x14ac:dyDescent="0.3">
      <c r="A4314">
        <v>4</v>
      </c>
      <c r="B4314">
        <v>1982</v>
      </c>
      <c r="C4314" t="s">
        <v>1575</v>
      </c>
      <c r="D4314">
        <v>1</v>
      </c>
      <c r="E4314">
        <v>44</v>
      </c>
      <c r="F4314">
        <v>0</v>
      </c>
    </row>
    <row r="4315" spans="1:6" x14ac:dyDescent="0.3">
      <c r="A4315">
        <v>4</v>
      </c>
      <c r="B4315">
        <v>1982</v>
      </c>
      <c r="C4315" t="s">
        <v>1575</v>
      </c>
      <c r="D4315">
        <v>1</v>
      </c>
      <c r="E4315">
        <v>46</v>
      </c>
      <c r="F4315">
        <v>0</v>
      </c>
    </row>
    <row r="4316" spans="1:6" x14ac:dyDescent="0.3">
      <c r="A4316">
        <v>4</v>
      </c>
      <c r="B4316">
        <v>1982</v>
      </c>
      <c r="C4316" t="s">
        <v>1575</v>
      </c>
      <c r="D4316">
        <v>1</v>
      </c>
      <c r="E4316">
        <v>48</v>
      </c>
      <c r="F4316">
        <v>0</v>
      </c>
    </row>
    <row r="4317" spans="1:6" x14ac:dyDescent="0.3">
      <c r="A4317">
        <v>4</v>
      </c>
      <c r="B4317">
        <v>1982</v>
      </c>
      <c r="C4317" t="s">
        <v>1575</v>
      </c>
      <c r="D4317">
        <v>1</v>
      </c>
      <c r="E4317">
        <v>50</v>
      </c>
      <c r="F4317">
        <v>0</v>
      </c>
    </row>
    <row r="4318" spans="1:6" x14ac:dyDescent="0.3">
      <c r="A4318">
        <v>4</v>
      </c>
      <c r="B4318">
        <v>1982</v>
      </c>
      <c r="C4318" t="s">
        <v>1575</v>
      </c>
      <c r="D4318">
        <v>1</v>
      </c>
      <c r="E4318">
        <v>52</v>
      </c>
      <c r="F4318">
        <v>0</v>
      </c>
    </row>
    <row r="4319" spans="1:6" x14ac:dyDescent="0.3">
      <c r="A4319">
        <v>4</v>
      </c>
      <c r="B4319">
        <v>1982</v>
      </c>
      <c r="C4319" t="s">
        <v>1575</v>
      </c>
      <c r="D4319">
        <v>1</v>
      </c>
      <c r="E4319">
        <v>54</v>
      </c>
      <c r="F4319">
        <v>0</v>
      </c>
    </row>
    <row r="4320" spans="1:6" x14ac:dyDescent="0.3">
      <c r="A4320">
        <v>4</v>
      </c>
      <c r="B4320">
        <v>1982</v>
      </c>
      <c r="C4320" t="s">
        <v>1575</v>
      </c>
      <c r="D4320">
        <v>1</v>
      </c>
      <c r="E4320">
        <v>56</v>
      </c>
      <c r="F4320">
        <v>0</v>
      </c>
    </row>
    <row r="4321" spans="1:6" x14ac:dyDescent="0.3">
      <c r="A4321">
        <v>4</v>
      </c>
      <c r="B4321">
        <v>1982</v>
      </c>
      <c r="C4321" t="s">
        <v>1575</v>
      </c>
      <c r="D4321">
        <v>1</v>
      </c>
      <c r="E4321">
        <v>58</v>
      </c>
      <c r="F4321">
        <v>0</v>
      </c>
    </row>
    <row r="4322" spans="1:6" x14ac:dyDescent="0.3">
      <c r="A4322">
        <v>4</v>
      </c>
      <c r="B4322">
        <v>1982</v>
      </c>
      <c r="C4322" t="s">
        <v>1575</v>
      </c>
      <c r="D4322">
        <v>1</v>
      </c>
      <c r="E4322">
        <v>60</v>
      </c>
      <c r="F4322">
        <v>0</v>
      </c>
    </row>
    <row r="4323" spans="1:6" x14ac:dyDescent="0.3">
      <c r="A4323">
        <v>4</v>
      </c>
      <c r="B4323">
        <v>1982</v>
      </c>
      <c r="C4323" t="s">
        <v>1575</v>
      </c>
      <c r="D4323">
        <v>1</v>
      </c>
      <c r="E4323">
        <v>62</v>
      </c>
      <c r="F4323">
        <v>0</v>
      </c>
    </row>
    <row r="4324" spans="1:6" x14ac:dyDescent="0.3">
      <c r="A4324">
        <v>4</v>
      </c>
      <c r="B4324">
        <v>1982</v>
      </c>
      <c r="C4324" t="s">
        <v>1575</v>
      </c>
      <c r="D4324">
        <v>1</v>
      </c>
      <c r="E4324">
        <v>64</v>
      </c>
      <c r="F4324">
        <v>0</v>
      </c>
    </row>
    <row r="4325" spans="1:6" x14ac:dyDescent="0.3">
      <c r="A4325">
        <v>4</v>
      </c>
      <c r="B4325">
        <v>1982</v>
      </c>
      <c r="C4325" t="s">
        <v>1575</v>
      </c>
      <c r="D4325">
        <v>1</v>
      </c>
      <c r="E4325">
        <v>66</v>
      </c>
      <c r="F4325">
        <v>0</v>
      </c>
    </row>
    <row r="4326" spans="1:6" x14ac:dyDescent="0.3">
      <c r="A4326">
        <v>4</v>
      </c>
      <c r="B4326">
        <v>1982</v>
      </c>
      <c r="C4326" t="s">
        <v>1575</v>
      </c>
      <c r="D4326">
        <v>1</v>
      </c>
      <c r="E4326">
        <v>68</v>
      </c>
      <c r="F4326">
        <v>0</v>
      </c>
    </row>
    <row r="4327" spans="1:6" x14ac:dyDescent="0.3">
      <c r="A4327">
        <v>4</v>
      </c>
      <c r="B4327">
        <v>1982</v>
      </c>
      <c r="C4327" t="s">
        <v>1575</v>
      </c>
      <c r="D4327">
        <v>1</v>
      </c>
      <c r="E4327">
        <v>70</v>
      </c>
      <c r="F4327">
        <v>0</v>
      </c>
    </row>
    <row r="4328" spans="1:6" x14ac:dyDescent="0.3">
      <c r="A4328">
        <v>4</v>
      </c>
      <c r="B4328">
        <v>1982</v>
      </c>
      <c r="C4328" t="s">
        <v>1575</v>
      </c>
      <c r="D4328">
        <v>1</v>
      </c>
      <c r="E4328">
        <v>72</v>
      </c>
      <c r="F4328">
        <v>0</v>
      </c>
    </row>
    <row r="4329" spans="1:6" x14ac:dyDescent="0.3">
      <c r="A4329">
        <v>4</v>
      </c>
      <c r="B4329">
        <v>1982</v>
      </c>
      <c r="C4329" t="s">
        <v>1575</v>
      </c>
      <c r="D4329">
        <v>1</v>
      </c>
      <c r="E4329">
        <v>74</v>
      </c>
      <c r="F4329">
        <v>0</v>
      </c>
    </row>
    <row r="4330" spans="1:6" x14ac:dyDescent="0.3">
      <c r="A4330">
        <v>4</v>
      </c>
      <c r="B4330">
        <v>1982</v>
      </c>
      <c r="C4330" t="s">
        <v>1575</v>
      </c>
      <c r="D4330">
        <v>1</v>
      </c>
      <c r="E4330">
        <v>76</v>
      </c>
      <c r="F4330">
        <v>0</v>
      </c>
    </row>
    <row r="4331" spans="1:6" x14ac:dyDescent="0.3">
      <c r="A4331">
        <v>4</v>
      </c>
      <c r="B4331">
        <v>1982</v>
      </c>
      <c r="C4331" t="s">
        <v>1575</v>
      </c>
      <c r="D4331">
        <v>1</v>
      </c>
      <c r="E4331">
        <v>78</v>
      </c>
      <c r="F4331">
        <v>0</v>
      </c>
    </row>
    <row r="4332" spans="1:6" x14ac:dyDescent="0.3">
      <c r="A4332">
        <v>4</v>
      </c>
      <c r="B4332">
        <v>1982</v>
      </c>
      <c r="C4332" t="s">
        <v>1575</v>
      </c>
      <c r="D4332">
        <v>1</v>
      </c>
      <c r="E4332">
        <v>80</v>
      </c>
      <c r="F4332">
        <v>0</v>
      </c>
    </row>
    <row r="4333" spans="1:6" x14ac:dyDescent="0.3">
      <c r="A4333">
        <v>4</v>
      </c>
      <c r="B4333">
        <v>1982</v>
      </c>
      <c r="C4333" t="s">
        <v>1575</v>
      </c>
      <c r="D4333">
        <v>1</v>
      </c>
      <c r="E4333">
        <v>82</v>
      </c>
      <c r="F4333">
        <v>0</v>
      </c>
    </row>
    <row r="4334" spans="1:6" x14ac:dyDescent="0.3">
      <c r="A4334">
        <v>4</v>
      </c>
      <c r="B4334">
        <v>1982</v>
      </c>
      <c r="C4334" t="s">
        <v>1575</v>
      </c>
      <c r="D4334">
        <v>1</v>
      </c>
      <c r="E4334">
        <v>84</v>
      </c>
      <c r="F4334">
        <v>0</v>
      </c>
    </row>
    <row r="4335" spans="1:6" x14ac:dyDescent="0.3">
      <c r="A4335">
        <v>4</v>
      </c>
      <c r="B4335">
        <v>1982</v>
      </c>
      <c r="C4335" t="s">
        <v>1575</v>
      </c>
      <c r="D4335">
        <v>1</v>
      </c>
      <c r="E4335">
        <v>86</v>
      </c>
      <c r="F4335">
        <v>0</v>
      </c>
    </row>
    <row r="4336" spans="1:6" x14ac:dyDescent="0.3">
      <c r="A4336">
        <v>4</v>
      </c>
      <c r="B4336">
        <v>1982</v>
      </c>
      <c r="C4336" t="s">
        <v>1575</v>
      </c>
      <c r="D4336">
        <v>1</v>
      </c>
      <c r="E4336">
        <v>88</v>
      </c>
      <c r="F4336">
        <v>0</v>
      </c>
    </row>
    <row r="4337" spans="1:6" x14ac:dyDescent="0.3">
      <c r="A4337">
        <v>4</v>
      </c>
      <c r="B4337">
        <v>1982</v>
      </c>
      <c r="C4337" t="s">
        <v>1575</v>
      </c>
      <c r="D4337">
        <v>1</v>
      </c>
      <c r="E4337">
        <v>90</v>
      </c>
      <c r="F4337">
        <v>0</v>
      </c>
    </row>
    <row r="4338" spans="1:6" x14ac:dyDescent="0.3">
      <c r="A4338">
        <v>4</v>
      </c>
      <c r="B4338">
        <v>1982</v>
      </c>
      <c r="C4338" t="s">
        <v>1575</v>
      </c>
      <c r="D4338">
        <v>1</v>
      </c>
      <c r="E4338">
        <v>92</v>
      </c>
      <c r="F4338">
        <v>0</v>
      </c>
    </row>
    <row r="4339" spans="1:6" x14ac:dyDescent="0.3">
      <c r="A4339">
        <v>4</v>
      </c>
      <c r="B4339">
        <v>1982</v>
      </c>
      <c r="C4339" t="s">
        <v>1575</v>
      </c>
      <c r="D4339">
        <v>1</v>
      </c>
      <c r="E4339">
        <v>94</v>
      </c>
      <c r="F4339">
        <v>0</v>
      </c>
    </row>
    <row r="4340" spans="1:6" x14ac:dyDescent="0.3">
      <c r="A4340">
        <v>4</v>
      </c>
      <c r="B4340">
        <v>1984</v>
      </c>
      <c r="C4340" t="s">
        <v>1350</v>
      </c>
      <c r="D4340">
        <v>1</v>
      </c>
      <c r="E4340">
        <v>4</v>
      </c>
      <c r="F4340">
        <v>0</v>
      </c>
    </row>
    <row r="4341" spans="1:6" x14ac:dyDescent="0.3">
      <c r="A4341">
        <v>4</v>
      </c>
      <c r="B4341">
        <v>1984</v>
      </c>
      <c r="C4341" t="s">
        <v>1350</v>
      </c>
      <c r="D4341">
        <v>1</v>
      </c>
      <c r="E4341">
        <v>6</v>
      </c>
      <c r="F4341">
        <v>0</v>
      </c>
    </row>
    <row r="4342" spans="1:6" x14ac:dyDescent="0.3">
      <c r="A4342">
        <v>4</v>
      </c>
      <c r="B4342">
        <v>1984</v>
      </c>
      <c r="C4342" t="s">
        <v>1350</v>
      </c>
      <c r="D4342">
        <v>1</v>
      </c>
      <c r="E4342">
        <v>8</v>
      </c>
      <c r="F4342">
        <v>0</v>
      </c>
    </row>
    <row r="4343" spans="1:6" x14ac:dyDescent="0.3">
      <c r="A4343">
        <v>4</v>
      </c>
      <c r="B4343">
        <v>1984</v>
      </c>
      <c r="C4343" t="s">
        <v>1350</v>
      </c>
      <c r="D4343">
        <v>1</v>
      </c>
      <c r="E4343">
        <v>10</v>
      </c>
      <c r="F4343">
        <v>0</v>
      </c>
    </row>
    <row r="4344" spans="1:6" x14ac:dyDescent="0.3">
      <c r="A4344">
        <v>4</v>
      </c>
      <c r="B4344">
        <v>1984</v>
      </c>
      <c r="C4344" t="s">
        <v>1350</v>
      </c>
      <c r="D4344">
        <v>1</v>
      </c>
      <c r="E4344">
        <v>12</v>
      </c>
      <c r="F4344">
        <v>0</v>
      </c>
    </row>
    <row r="4345" spans="1:6" x14ac:dyDescent="0.3">
      <c r="A4345">
        <v>4</v>
      </c>
      <c r="B4345">
        <v>1984</v>
      </c>
      <c r="C4345" t="s">
        <v>1350</v>
      </c>
      <c r="D4345">
        <v>1</v>
      </c>
      <c r="E4345">
        <v>14</v>
      </c>
      <c r="F4345">
        <v>0</v>
      </c>
    </row>
    <row r="4346" spans="1:6" x14ac:dyDescent="0.3">
      <c r="A4346">
        <v>4</v>
      </c>
      <c r="B4346">
        <v>1984</v>
      </c>
      <c r="C4346" t="s">
        <v>1350</v>
      </c>
      <c r="D4346">
        <v>1</v>
      </c>
      <c r="E4346">
        <v>16</v>
      </c>
      <c r="F4346">
        <v>0</v>
      </c>
    </row>
    <row r="4347" spans="1:6" x14ac:dyDescent="0.3">
      <c r="A4347">
        <v>4</v>
      </c>
      <c r="B4347">
        <v>1984</v>
      </c>
      <c r="C4347" t="s">
        <v>1350</v>
      </c>
      <c r="D4347">
        <v>1</v>
      </c>
      <c r="E4347">
        <v>18</v>
      </c>
      <c r="F4347">
        <v>0</v>
      </c>
    </row>
    <row r="4348" spans="1:6" x14ac:dyDescent="0.3">
      <c r="A4348">
        <v>4</v>
      </c>
      <c r="B4348">
        <v>1984</v>
      </c>
      <c r="C4348" t="s">
        <v>1350</v>
      </c>
      <c r="D4348">
        <v>1</v>
      </c>
      <c r="E4348">
        <v>20</v>
      </c>
      <c r="F4348">
        <v>0</v>
      </c>
    </row>
    <row r="4349" spans="1:6" x14ac:dyDescent="0.3">
      <c r="A4349">
        <v>4</v>
      </c>
      <c r="B4349">
        <v>1984</v>
      </c>
      <c r="C4349" t="s">
        <v>1350</v>
      </c>
      <c r="D4349">
        <v>1</v>
      </c>
      <c r="E4349">
        <v>22</v>
      </c>
      <c r="F4349">
        <v>0</v>
      </c>
    </row>
    <row r="4350" spans="1:6" x14ac:dyDescent="0.3">
      <c r="A4350">
        <v>4</v>
      </c>
      <c r="B4350">
        <v>1984</v>
      </c>
      <c r="C4350" t="s">
        <v>1350</v>
      </c>
      <c r="D4350">
        <v>1</v>
      </c>
      <c r="E4350">
        <v>24</v>
      </c>
      <c r="F4350">
        <v>0</v>
      </c>
    </row>
    <row r="4351" spans="1:6" x14ac:dyDescent="0.3">
      <c r="A4351">
        <v>4</v>
      </c>
      <c r="B4351">
        <v>1984</v>
      </c>
      <c r="C4351" t="s">
        <v>1350</v>
      </c>
      <c r="D4351">
        <v>1</v>
      </c>
      <c r="E4351">
        <v>26</v>
      </c>
      <c r="F4351">
        <v>0</v>
      </c>
    </row>
    <row r="4352" spans="1:6" x14ac:dyDescent="0.3">
      <c r="A4352">
        <v>4</v>
      </c>
      <c r="B4352">
        <v>1984</v>
      </c>
      <c r="C4352" t="s">
        <v>1350</v>
      </c>
      <c r="D4352">
        <v>1</v>
      </c>
      <c r="E4352">
        <v>28</v>
      </c>
      <c r="F4352">
        <v>0</v>
      </c>
    </row>
    <row r="4353" spans="1:6" x14ac:dyDescent="0.3">
      <c r="A4353">
        <v>4</v>
      </c>
      <c r="B4353">
        <v>1984</v>
      </c>
      <c r="C4353" t="s">
        <v>1350</v>
      </c>
      <c r="D4353">
        <v>1</v>
      </c>
      <c r="E4353">
        <v>30</v>
      </c>
      <c r="F4353">
        <v>0</v>
      </c>
    </row>
    <row r="4354" spans="1:6" x14ac:dyDescent="0.3">
      <c r="A4354">
        <v>4</v>
      </c>
      <c r="B4354">
        <v>1984</v>
      </c>
      <c r="C4354" t="s">
        <v>1350</v>
      </c>
      <c r="D4354">
        <v>1</v>
      </c>
      <c r="E4354">
        <v>32</v>
      </c>
      <c r="F4354">
        <v>0</v>
      </c>
    </row>
    <row r="4355" spans="1:6" x14ac:dyDescent="0.3">
      <c r="A4355">
        <v>4</v>
      </c>
      <c r="B4355">
        <v>1984</v>
      </c>
      <c r="C4355" t="s">
        <v>1350</v>
      </c>
      <c r="D4355">
        <v>1</v>
      </c>
      <c r="E4355">
        <v>34</v>
      </c>
      <c r="F4355">
        <v>0</v>
      </c>
    </row>
    <row r="4356" spans="1:6" x14ac:dyDescent="0.3">
      <c r="A4356">
        <v>4</v>
      </c>
      <c r="B4356">
        <v>1984</v>
      </c>
      <c r="C4356" t="s">
        <v>1350</v>
      </c>
      <c r="D4356">
        <v>1</v>
      </c>
      <c r="E4356">
        <v>36</v>
      </c>
      <c r="F4356">
        <v>0</v>
      </c>
    </row>
    <row r="4357" spans="1:6" x14ac:dyDescent="0.3">
      <c r="A4357">
        <v>4</v>
      </c>
      <c r="B4357">
        <v>1984</v>
      </c>
      <c r="C4357" t="s">
        <v>1350</v>
      </c>
      <c r="D4357">
        <v>1</v>
      </c>
      <c r="E4357">
        <v>38</v>
      </c>
      <c r="F4357">
        <v>0</v>
      </c>
    </row>
    <row r="4358" spans="1:6" x14ac:dyDescent="0.3">
      <c r="A4358">
        <v>4</v>
      </c>
      <c r="B4358">
        <v>1984</v>
      </c>
      <c r="C4358" t="s">
        <v>1350</v>
      </c>
      <c r="D4358">
        <v>1</v>
      </c>
      <c r="E4358">
        <v>40</v>
      </c>
      <c r="F4358">
        <v>0</v>
      </c>
    </row>
    <row r="4359" spans="1:6" x14ac:dyDescent="0.3">
      <c r="A4359">
        <v>4</v>
      </c>
      <c r="B4359">
        <v>1984</v>
      </c>
      <c r="C4359" t="s">
        <v>1350</v>
      </c>
      <c r="D4359">
        <v>1</v>
      </c>
      <c r="E4359">
        <v>42</v>
      </c>
      <c r="F4359">
        <v>0</v>
      </c>
    </row>
    <row r="4360" spans="1:6" x14ac:dyDescent="0.3">
      <c r="A4360">
        <v>4</v>
      </c>
      <c r="B4360">
        <v>1984</v>
      </c>
      <c r="C4360" t="s">
        <v>1350</v>
      </c>
      <c r="D4360">
        <v>1</v>
      </c>
      <c r="E4360">
        <v>44</v>
      </c>
      <c r="F4360">
        <v>0</v>
      </c>
    </row>
    <row r="4361" spans="1:6" x14ac:dyDescent="0.3">
      <c r="A4361">
        <v>4</v>
      </c>
      <c r="B4361">
        <v>1984</v>
      </c>
      <c r="C4361" t="s">
        <v>1350</v>
      </c>
      <c r="D4361">
        <v>1</v>
      </c>
      <c r="E4361">
        <v>46</v>
      </c>
      <c r="F4361">
        <v>0</v>
      </c>
    </row>
    <row r="4362" spans="1:6" x14ac:dyDescent="0.3">
      <c r="A4362">
        <v>4</v>
      </c>
      <c r="B4362">
        <v>1984</v>
      </c>
      <c r="C4362" t="s">
        <v>1350</v>
      </c>
      <c r="D4362">
        <v>1</v>
      </c>
      <c r="E4362">
        <v>48</v>
      </c>
      <c r="F4362">
        <v>0</v>
      </c>
    </row>
    <row r="4363" spans="1:6" x14ac:dyDescent="0.3">
      <c r="A4363">
        <v>4</v>
      </c>
      <c r="B4363">
        <v>1984</v>
      </c>
      <c r="C4363" t="s">
        <v>1350</v>
      </c>
      <c r="D4363">
        <v>1</v>
      </c>
      <c r="E4363">
        <v>50</v>
      </c>
      <c r="F4363">
        <v>0</v>
      </c>
    </row>
    <row r="4364" spans="1:6" x14ac:dyDescent="0.3">
      <c r="A4364">
        <v>4</v>
      </c>
      <c r="B4364">
        <v>1984</v>
      </c>
      <c r="C4364" t="s">
        <v>1350</v>
      </c>
      <c r="D4364">
        <v>1</v>
      </c>
      <c r="E4364">
        <v>52</v>
      </c>
      <c r="F4364">
        <v>0</v>
      </c>
    </row>
    <row r="4365" spans="1:6" x14ac:dyDescent="0.3">
      <c r="A4365">
        <v>4</v>
      </c>
      <c r="B4365">
        <v>1984</v>
      </c>
      <c r="C4365" t="s">
        <v>1350</v>
      </c>
      <c r="D4365">
        <v>1</v>
      </c>
      <c r="E4365">
        <v>54</v>
      </c>
      <c r="F4365">
        <v>0</v>
      </c>
    </row>
    <row r="4366" spans="1:6" x14ac:dyDescent="0.3">
      <c r="A4366">
        <v>4</v>
      </c>
      <c r="B4366">
        <v>1984</v>
      </c>
      <c r="C4366" t="s">
        <v>1350</v>
      </c>
      <c r="D4366">
        <v>1</v>
      </c>
      <c r="E4366">
        <v>56</v>
      </c>
      <c r="F4366">
        <v>0</v>
      </c>
    </row>
    <row r="4367" spans="1:6" x14ac:dyDescent="0.3">
      <c r="A4367">
        <v>4</v>
      </c>
      <c r="B4367">
        <v>1984</v>
      </c>
      <c r="C4367" t="s">
        <v>1350</v>
      </c>
      <c r="D4367">
        <v>1</v>
      </c>
      <c r="E4367">
        <v>58</v>
      </c>
      <c r="F4367">
        <v>0</v>
      </c>
    </row>
    <row r="4368" spans="1:6" x14ac:dyDescent="0.3">
      <c r="A4368">
        <v>4</v>
      </c>
      <c r="B4368">
        <v>1984</v>
      </c>
      <c r="C4368" t="s">
        <v>1350</v>
      </c>
      <c r="D4368">
        <v>1</v>
      </c>
      <c r="E4368">
        <v>60</v>
      </c>
      <c r="F4368">
        <v>0</v>
      </c>
    </row>
    <row r="4369" spans="1:6" x14ac:dyDescent="0.3">
      <c r="A4369">
        <v>4</v>
      </c>
      <c r="B4369">
        <v>1984</v>
      </c>
      <c r="C4369" t="s">
        <v>1350</v>
      </c>
      <c r="D4369">
        <v>1</v>
      </c>
      <c r="E4369">
        <v>62</v>
      </c>
      <c r="F4369">
        <v>0</v>
      </c>
    </row>
    <row r="4370" spans="1:6" x14ac:dyDescent="0.3">
      <c r="A4370">
        <v>4</v>
      </c>
      <c r="B4370">
        <v>1984</v>
      </c>
      <c r="C4370" t="s">
        <v>1350</v>
      </c>
      <c r="D4370">
        <v>1</v>
      </c>
      <c r="E4370">
        <v>64</v>
      </c>
      <c r="F4370">
        <v>0</v>
      </c>
    </row>
    <row r="4371" spans="1:6" x14ac:dyDescent="0.3">
      <c r="A4371">
        <v>4</v>
      </c>
      <c r="B4371">
        <v>1984</v>
      </c>
      <c r="C4371" t="s">
        <v>1350</v>
      </c>
      <c r="D4371">
        <v>1</v>
      </c>
      <c r="E4371">
        <v>66</v>
      </c>
      <c r="F4371">
        <v>0</v>
      </c>
    </row>
    <row r="4372" spans="1:6" x14ac:dyDescent="0.3">
      <c r="A4372">
        <v>4</v>
      </c>
      <c r="B4372">
        <v>1984</v>
      </c>
      <c r="C4372" t="s">
        <v>1350</v>
      </c>
      <c r="D4372">
        <v>1</v>
      </c>
      <c r="E4372">
        <v>68</v>
      </c>
      <c r="F4372">
        <v>0</v>
      </c>
    </row>
    <row r="4373" spans="1:6" x14ac:dyDescent="0.3">
      <c r="A4373">
        <v>4</v>
      </c>
      <c r="B4373">
        <v>1984</v>
      </c>
      <c r="C4373" t="s">
        <v>1350</v>
      </c>
      <c r="D4373">
        <v>1</v>
      </c>
      <c r="E4373">
        <v>70</v>
      </c>
      <c r="F4373">
        <v>0</v>
      </c>
    </row>
    <row r="4374" spans="1:6" x14ac:dyDescent="0.3">
      <c r="A4374">
        <v>4</v>
      </c>
      <c r="B4374">
        <v>1984</v>
      </c>
      <c r="C4374" t="s">
        <v>1350</v>
      </c>
      <c r="D4374">
        <v>1</v>
      </c>
      <c r="E4374">
        <v>72</v>
      </c>
      <c r="F4374">
        <v>0</v>
      </c>
    </row>
    <row r="4375" spans="1:6" x14ac:dyDescent="0.3">
      <c r="A4375">
        <v>4</v>
      </c>
      <c r="B4375">
        <v>1984</v>
      </c>
      <c r="C4375" t="s">
        <v>1350</v>
      </c>
      <c r="D4375">
        <v>1</v>
      </c>
      <c r="E4375">
        <v>74</v>
      </c>
      <c r="F4375">
        <v>0</v>
      </c>
    </row>
    <row r="4376" spans="1:6" x14ac:dyDescent="0.3">
      <c r="A4376">
        <v>4</v>
      </c>
      <c r="B4376">
        <v>1984</v>
      </c>
      <c r="C4376" t="s">
        <v>1350</v>
      </c>
      <c r="D4376">
        <v>1</v>
      </c>
      <c r="E4376">
        <v>76</v>
      </c>
      <c r="F4376">
        <v>0</v>
      </c>
    </row>
    <row r="4377" spans="1:6" x14ac:dyDescent="0.3">
      <c r="A4377">
        <v>4</v>
      </c>
      <c r="B4377">
        <v>1984</v>
      </c>
      <c r="C4377" t="s">
        <v>1350</v>
      </c>
      <c r="D4377">
        <v>1</v>
      </c>
      <c r="E4377">
        <v>78</v>
      </c>
      <c r="F4377">
        <v>0</v>
      </c>
    </row>
    <row r="4378" spans="1:6" x14ac:dyDescent="0.3">
      <c r="A4378">
        <v>4</v>
      </c>
      <c r="B4378">
        <v>1984</v>
      </c>
      <c r="C4378" t="s">
        <v>1350</v>
      </c>
      <c r="D4378">
        <v>1</v>
      </c>
      <c r="E4378">
        <v>80</v>
      </c>
      <c r="F4378">
        <v>0</v>
      </c>
    </row>
    <row r="4379" spans="1:6" x14ac:dyDescent="0.3">
      <c r="A4379">
        <v>4</v>
      </c>
      <c r="B4379">
        <v>1984</v>
      </c>
      <c r="C4379" t="s">
        <v>1350</v>
      </c>
      <c r="D4379">
        <v>1</v>
      </c>
      <c r="E4379">
        <v>82</v>
      </c>
      <c r="F4379">
        <v>0</v>
      </c>
    </row>
    <row r="4380" spans="1:6" x14ac:dyDescent="0.3">
      <c r="A4380">
        <v>4</v>
      </c>
      <c r="B4380">
        <v>1984</v>
      </c>
      <c r="C4380" t="s">
        <v>1350</v>
      </c>
      <c r="D4380">
        <v>1</v>
      </c>
      <c r="E4380">
        <v>84</v>
      </c>
      <c r="F4380">
        <v>0</v>
      </c>
    </row>
    <row r="4381" spans="1:6" x14ac:dyDescent="0.3">
      <c r="A4381">
        <v>4</v>
      </c>
      <c r="B4381">
        <v>1984</v>
      </c>
      <c r="C4381" t="s">
        <v>1350</v>
      </c>
      <c r="D4381">
        <v>1</v>
      </c>
      <c r="E4381">
        <v>86</v>
      </c>
      <c r="F4381">
        <v>0</v>
      </c>
    </row>
    <row r="4382" spans="1:6" x14ac:dyDescent="0.3">
      <c r="A4382">
        <v>4</v>
      </c>
      <c r="B4382">
        <v>1984</v>
      </c>
      <c r="C4382" t="s">
        <v>1350</v>
      </c>
      <c r="D4382">
        <v>1</v>
      </c>
      <c r="E4382">
        <v>88</v>
      </c>
      <c r="F4382">
        <v>0</v>
      </c>
    </row>
    <row r="4383" spans="1:6" x14ac:dyDescent="0.3">
      <c r="A4383">
        <v>4</v>
      </c>
      <c r="B4383">
        <v>1984</v>
      </c>
      <c r="C4383" t="s">
        <v>1350</v>
      </c>
      <c r="D4383">
        <v>1</v>
      </c>
      <c r="E4383">
        <v>90</v>
      </c>
      <c r="F4383">
        <v>0</v>
      </c>
    </row>
    <row r="4384" spans="1:6" x14ac:dyDescent="0.3">
      <c r="A4384">
        <v>4</v>
      </c>
      <c r="B4384">
        <v>1984</v>
      </c>
      <c r="C4384" t="s">
        <v>1350</v>
      </c>
      <c r="D4384">
        <v>1</v>
      </c>
      <c r="E4384">
        <v>92</v>
      </c>
      <c r="F4384">
        <v>0</v>
      </c>
    </row>
    <row r="4385" spans="1:6" x14ac:dyDescent="0.3">
      <c r="A4385">
        <v>4</v>
      </c>
      <c r="B4385">
        <v>1984</v>
      </c>
      <c r="C4385" t="s">
        <v>1350</v>
      </c>
      <c r="D4385">
        <v>1</v>
      </c>
      <c r="E4385">
        <v>94</v>
      </c>
      <c r="F4385">
        <v>0</v>
      </c>
    </row>
    <row r="4386" spans="1:6" x14ac:dyDescent="0.3">
      <c r="A4386">
        <v>4</v>
      </c>
      <c r="B4386">
        <v>1984</v>
      </c>
      <c r="C4386" t="s">
        <v>1575</v>
      </c>
      <c r="D4386">
        <v>1</v>
      </c>
      <c r="E4386">
        <v>4</v>
      </c>
      <c r="F4386">
        <v>0</v>
      </c>
    </row>
    <row r="4387" spans="1:6" x14ac:dyDescent="0.3">
      <c r="A4387">
        <v>4</v>
      </c>
      <c r="B4387">
        <v>1984</v>
      </c>
      <c r="C4387" t="s">
        <v>1575</v>
      </c>
      <c r="D4387">
        <v>1</v>
      </c>
      <c r="E4387">
        <v>6</v>
      </c>
      <c r="F4387">
        <v>0</v>
      </c>
    </row>
    <row r="4388" spans="1:6" x14ac:dyDescent="0.3">
      <c r="A4388">
        <v>4</v>
      </c>
      <c r="B4388">
        <v>1984</v>
      </c>
      <c r="C4388" t="s">
        <v>1575</v>
      </c>
      <c r="D4388">
        <v>1</v>
      </c>
      <c r="E4388">
        <v>8</v>
      </c>
      <c r="F4388">
        <v>0</v>
      </c>
    </row>
    <row r="4389" spans="1:6" x14ac:dyDescent="0.3">
      <c r="A4389">
        <v>4</v>
      </c>
      <c r="B4389">
        <v>1984</v>
      </c>
      <c r="C4389" t="s">
        <v>1575</v>
      </c>
      <c r="D4389">
        <v>1</v>
      </c>
      <c r="E4389">
        <v>10</v>
      </c>
      <c r="F4389">
        <v>0</v>
      </c>
    </row>
    <row r="4390" spans="1:6" x14ac:dyDescent="0.3">
      <c r="A4390">
        <v>4</v>
      </c>
      <c r="B4390">
        <v>1984</v>
      </c>
      <c r="C4390" t="s">
        <v>1575</v>
      </c>
      <c r="D4390">
        <v>1</v>
      </c>
      <c r="E4390">
        <v>12</v>
      </c>
      <c r="F4390">
        <v>0</v>
      </c>
    </row>
    <row r="4391" spans="1:6" x14ac:dyDescent="0.3">
      <c r="A4391">
        <v>4</v>
      </c>
      <c r="B4391">
        <v>1984</v>
      </c>
      <c r="C4391" t="s">
        <v>1575</v>
      </c>
      <c r="D4391">
        <v>1</v>
      </c>
      <c r="E4391">
        <v>14</v>
      </c>
      <c r="F4391">
        <v>0</v>
      </c>
    </row>
    <row r="4392" spans="1:6" x14ac:dyDescent="0.3">
      <c r="A4392">
        <v>4</v>
      </c>
      <c r="B4392">
        <v>1984</v>
      </c>
      <c r="C4392" t="s">
        <v>1575</v>
      </c>
      <c r="D4392">
        <v>1</v>
      </c>
      <c r="E4392">
        <v>16</v>
      </c>
      <c r="F4392">
        <v>0</v>
      </c>
    </row>
    <row r="4393" spans="1:6" x14ac:dyDescent="0.3">
      <c r="A4393">
        <v>4</v>
      </c>
      <c r="B4393">
        <v>1984</v>
      </c>
      <c r="C4393" t="s">
        <v>1575</v>
      </c>
      <c r="D4393">
        <v>1</v>
      </c>
      <c r="E4393">
        <v>18</v>
      </c>
      <c r="F4393">
        <v>0</v>
      </c>
    </row>
    <row r="4394" spans="1:6" x14ac:dyDescent="0.3">
      <c r="A4394">
        <v>4</v>
      </c>
      <c r="B4394">
        <v>1984</v>
      </c>
      <c r="C4394" t="s">
        <v>1575</v>
      </c>
      <c r="D4394">
        <v>1</v>
      </c>
      <c r="E4394">
        <v>20</v>
      </c>
      <c r="F4394">
        <v>0</v>
      </c>
    </row>
    <row r="4395" spans="1:6" x14ac:dyDescent="0.3">
      <c r="A4395">
        <v>4</v>
      </c>
      <c r="B4395">
        <v>1984</v>
      </c>
      <c r="C4395" t="s">
        <v>1575</v>
      </c>
      <c r="D4395">
        <v>1</v>
      </c>
      <c r="E4395">
        <v>22</v>
      </c>
      <c r="F4395">
        <v>0</v>
      </c>
    </row>
    <row r="4396" spans="1:6" x14ac:dyDescent="0.3">
      <c r="A4396">
        <v>4</v>
      </c>
      <c r="B4396">
        <v>1984</v>
      </c>
      <c r="C4396" t="s">
        <v>1575</v>
      </c>
      <c r="D4396">
        <v>1</v>
      </c>
      <c r="E4396">
        <v>24</v>
      </c>
      <c r="F4396">
        <v>0</v>
      </c>
    </row>
    <row r="4397" spans="1:6" x14ac:dyDescent="0.3">
      <c r="A4397">
        <v>4</v>
      </c>
      <c r="B4397">
        <v>1984</v>
      </c>
      <c r="C4397" t="s">
        <v>1575</v>
      </c>
      <c r="D4397">
        <v>1</v>
      </c>
      <c r="E4397">
        <v>26</v>
      </c>
      <c r="F4397">
        <v>0</v>
      </c>
    </row>
    <row r="4398" spans="1:6" x14ac:dyDescent="0.3">
      <c r="A4398">
        <v>4</v>
      </c>
      <c r="B4398">
        <v>1984</v>
      </c>
      <c r="C4398" t="s">
        <v>1575</v>
      </c>
      <c r="D4398">
        <v>1</v>
      </c>
      <c r="E4398">
        <v>28</v>
      </c>
      <c r="F4398">
        <v>0</v>
      </c>
    </row>
    <row r="4399" spans="1:6" x14ac:dyDescent="0.3">
      <c r="A4399">
        <v>4</v>
      </c>
      <c r="B4399">
        <v>1984</v>
      </c>
      <c r="C4399" t="s">
        <v>1575</v>
      </c>
      <c r="D4399">
        <v>1</v>
      </c>
      <c r="E4399">
        <v>30</v>
      </c>
      <c r="F4399">
        <v>0</v>
      </c>
    </row>
    <row r="4400" spans="1:6" x14ac:dyDescent="0.3">
      <c r="A4400">
        <v>4</v>
      </c>
      <c r="B4400">
        <v>1984</v>
      </c>
      <c r="C4400" t="s">
        <v>1575</v>
      </c>
      <c r="D4400">
        <v>1</v>
      </c>
      <c r="E4400">
        <v>32</v>
      </c>
      <c r="F4400">
        <v>0</v>
      </c>
    </row>
    <row r="4401" spans="1:6" x14ac:dyDescent="0.3">
      <c r="A4401">
        <v>4</v>
      </c>
      <c r="B4401">
        <v>1984</v>
      </c>
      <c r="C4401" t="s">
        <v>1575</v>
      </c>
      <c r="D4401">
        <v>1</v>
      </c>
      <c r="E4401">
        <v>34</v>
      </c>
      <c r="F4401">
        <v>0</v>
      </c>
    </row>
    <row r="4402" spans="1:6" x14ac:dyDescent="0.3">
      <c r="A4402">
        <v>4</v>
      </c>
      <c r="B4402">
        <v>1984</v>
      </c>
      <c r="C4402" t="s">
        <v>1575</v>
      </c>
      <c r="D4402">
        <v>1</v>
      </c>
      <c r="E4402">
        <v>36</v>
      </c>
      <c r="F4402">
        <v>0</v>
      </c>
    </row>
    <row r="4403" spans="1:6" x14ac:dyDescent="0.3">
      <c r="A4403">
        <v>4</v>
      </c>
      <c r="B4403">
        <v>1984</v>
      </c>
      <c r="C4403" t="s">
        <v>1575</v>
      </c>
      <c r="D4403">
        <v>1</v>
      </c>
      <c r="E4403">
        <v>38</v>
      </c>
      <c r="F4403">
        <v>0</v>
      </c>
    </row>
    <row r="4404" spans="1:6" x14ac:dyDescent="0.3">
      <c r="A4404">
        <v>4</v>
      </c>
      <c r="B4404">
        <v>1984</v>
      </c>
      <c r="C4404" t="s">
        <v>1575</v>
      </c>
      <c r="D4404">
        <v>1</v>
      </c>
      <c r="E4404">
        <v>40</v>
      </c>
      <c r="F4404">
        <v>0</v>
      </c>
    </row>
    <row r="4405" spans="1:6" x14ac:dyDescent="0.3">
      <c r="A4405">
        <v>4</v>
      </c>
      <c r="B4405">
        <v>1984</v>
      </c>
      <c r="C4405" t="s">
        <v>1575</v>
      </c>
      <c r="D4405">
        <v>1</v>
      </c>
      <c r="E4405">
        <v>42</v>
      </c>
      <c r="F4405">
        <v>0</v>
      </c>
    </row>
    <row r="4406" spans="1:6" x14ac:dyDescent="0.3">
      <c r="A4406">
        <v>4</v>
      </c>
      <c r="B4406">
        <v>1984</v>
      </c>
      <c r="C4406" t="s">
        <v>1575</v>
      </c>
      <c r="D4406">
        <v>1</v>
      </c>
      <c r="E4406">
        <v>44</v>
      </c>
      <c r="F4406">
        <v>0</v>
      </c>
    </row>
    <row r="4407" spans="1:6" x14ac:dyDescent="0.3">
      <c r="A4407">
        <v>4</v>
      </c>
      <c r="B4407">
        <v>1984</v>
      </c>
      <c r="C4407" t="s">
        <v>1575</v>
      </c>
      <c r="D4407">
        <v>1</v>
      </c>
      <c r="E4407">
        <v>46</v>
      </c>
      <c r="F4407">
        <v>0</v>
      </c>
    </row>
    <row r="4408" spans="1:6" x14ac:dyDescent="0.3">
      <c r="A4408">
        <v>4</v>
      </c>
      <c r="B4408">
        <v>1984</v>
      </c>
      <c r="C4408" t="s">
        <v>1575</v>
      </c>
      <c r="D4408">
        <v>1</v>
      </c>
      <c r="E4408">
        <v>48</v>
      </c>
      <c r="F4408">
        <v>0</v>
      </c>
    </row>
    <row r="4409" spans="1:6" x14ac:dyDescent="0.3">
      <c r="A4409">
        <v>4</v>
      </c>
      <c r="B4409">
        <v>1984</v>
      </c>
      <c r="C4409" t="s">
        <v>1575</v>
      </c>
      <c r="D4409">
        <v>1</v>
      </c>
      <c r="E4409">
        <v>50</v>
      </c>
      <c r="F4409">
        <v>0</v>
      </c>
    </row>
    <row r="4410" spans="1:6" x14ac:dyDescent="0.3">
      <c r="A4410">
        <v>4</v>
      </c>
      <c r="B4410">
        <v>1984</v>
      </c>
      <c r="C4410" t="s">
        <v>1575</v>
      </c>
      <c r="D4410">
        <v>1</v>
      </c>
      <c r="E4410">
        <v>52</v>
      </c>
      <c r="F4410">
        <v>0</v>
      </c>
    </row>
    <row r="4411" spans="1:6" x14ac:dyDescent="0.3">
      <c r="A4411">
        <v>4</v>
      </c>
      <c r="B4411">
        <v>1984</v>
      </c>
      <c r="C4411" t="s">
        <v>1575</v>
      </c>
      <c r="D4411">
        <v>1</v>
      </c>
      <c r="E4411">
        <v>54</v>
      </c>
      <c r="F4411">
        <v>0</v>
      </c>
    </row>
    <row r="4412" spans="1:6" x14ac:dyDescent="0.3">
      <c r="A4412">
        <v>4</v>
      </c>
      <c r="B4412">
        <v>1984</v>
      </c>
      <c r="C4412" t="s">
        <v>1575</v>
      </c>
      <c r="D4412">
        <v>1</v>
      </c>
      <c r="E4412">
        <v>56</v>
      </c>
      <c r="F4412">
        <v>0</v>
      </c>
    </row>
    <row r="4413" spans="1:6" x14ac:dyDescent="0.3">
      <c r="A4413">
        <v>4</v>
      </c>
      <c r="B4413">
        <v>1984</v>
      </c>
      <c r="C4413" t="s">
        <v>1575</v>
      </c>
      <c r="D4413">
        <v>1</v>
      </c>
      <c r="E4413">
        <v>58</v>
      </c>
      <c r="F4413">
        <v>0</v>
      </c>
    </row>
    <row r="4414" spans="1:6" x14ac:dyDescent="0.3">
      <c r="A4414">
        <v>4</v>
      </c>
      <c r="B4414">
        <v>1984</v>
      </c>
      <c r="C4414" t="s">
        <v>1575</v>
      </c>
      <c r="D4414">
        <v>1</v>
      </c>
      <c r="E4414">
        <v>60</v>
      </c>
      <c r="F4414">
        <v>0</v>
      </c>
    </row>
    <row r="4415" spans="1:6" x14ac:dyDescent="0.3">
      <c r="A4415">
        <v>4</v>
      </c>
      <c r="B4415">
        <v>1984</v>
      </c>
      <c r="C4415" t="s">
        <v>1575</v>
      </c>
      <c r="D4415">
        <v>1</v>
      </c>
      <c r="E4415">
        <v>62</v>
      </c>
      <c r="F4415">
        <v>0</v>
      </c>
    </row>
    <row r="4416" spans="1:6" x14ac:dyDescent="0.3">
      <c r="A4416">
        <v>4</v>
      </c>
      <c r="B4416">
        <v>1984</v>
      </c>
      <c r="C4416" t="s">
        <v>1575</v>
      </c>
      <c r="D4416">
        <v>1</v>
      </c>
      <c r="E4416">
        <v>64</v>
      </c>
      <c r="F4416">
        <v>0</v>
      </c>
    </row>
    <row r="4417" spans="1:6" x14ac:dyDescent="0.3">
      <c r="A4417">
        <v>4</v>
      </c>
      <c r="B4417">
        <v>1984</v>
      </c>
      <c r="C4417" t="s">
        <v>1575</v>
      </c>
      <c r="D4417">
        <v>1</v>
      </c>
      <c r="E4417">
        <v>66</v>
      </c>
      <c r="F4417">
        <v>0</v>
      </c>
    </row>
    <row r="4418" spans="1:6" x14ac:dyDescent="0.3">
      <c r="A4418">
        <v>4</v>
      </c>
      <c r="B4418">
        <v>1984</v>
      </c>
      <c r="C4418" t="s">
        <v>1575</v>
      </c>
      <c r="D4418">
        <v>1</v>
      </c>
      <c r="E4418">
        <v>68</v>
      </c>
      <c r="F4418">
        <v>0</v>
      </c>
    </row>
    <row r="4419" spans="1:6" x14ac:dyDescent="0.3">
      <c r="A4419">
        <v>4</v>
      </c>
      <c r="B4419">
        <v>1984</v>
      </c>
      <c r="C4419" t="s">
        <v>1575</v>
      </c>
      <c r="D4419">
        <v>1</v>
      </c>
      <c r="E4419">
        <v>70</v>
      </c>
      <c r="F4419">
        <v>0</v>
      </c>
    </row>
    <row r="4420" spans="1:6" x14ac:dyDescent="0.3">
      <c r="A4420">
        <v>4</v>
      </c>
      <c r="B4420">
        <v>1984</v>
      </c>
      <c r="C4420" t="s">
        <v>1575</v>
      </c>
      <c r="D4420">
        <v>1</v>
      </c>
      <c r="E4420">
        <v>72</v>
      </c>
      <c r="F4420">
        <v>0</v>
      </c>
    </row>
    <row r="4421" spans="1:6" x14ac:dyDescent="0.3">
      <c r="A4421">
        <v>4</v>
      </c>
      <c r="B4421">
        <v>1984</v>
      </c>
      <c r="C4421" t="s">
        <v>1575</v>
      </c>
      <c r="D4421">
        <v>1</v>
      </c>
      <c r="E4421">
        <v>74</v>
      </c>
      <c r="F4421">
        <v>0</v>
      </c>
    </row>
    <row r="4422" spans="1:6" x14ac:dyDescent="0.3">
      <c r="A4422">
        <v>4</v>
      </c>
      <c r="B4422">
        <v>1984</v>
      </c>
      <c r="C4422" t="s">
        <v>1575</v>
      </c>
      <c r="D4422">
        <v>1</v>
      </c>
      <c r="E4422">
        <v>76</v>
      </c>
      <c r="F4422">
        <v>0</v>
      </c>
    </row>
    <row r="4423" spans="1:6" x14ac:dyDescent="0.3">
      <c r="A4423">
        <v>4</v>
      </c>
      <c r="B4423">
        <v>1984</v>
      </c>
      <c r="C4423" t="s">
        <v>1575</v>
      </c>
      <c r="D4423">
        <v>1</v>
      </c>
      <c r="E4423">
        <v>78</v>
      </c>
      <c r="F4423">
        <v>0</v>
      </c>
    </row>
    <row r="4424" spans="1:6" x14ac:dyDescent="0.3">
      <c r="A4424">
        <v>4</v>
      </c>
      <c r="B4424">
        <v>1984</v>
      </c>
      <c r="C4424" t="s">
        <v>1575</v>
      </c>
      <c r="D4424">
        <v>1</v>
      </c>
      <c r="E4424">
        <v>80</v>
      </c>
      <c r="F4424">
        <v>0</v>
      </c>
    </row>
    <row r="4425" spans="1:6" x14ac:dyDescent="0.3">
      <c r="A4425">
        <v>4</v>
      </c>
      <c r="B4425">
        <v>1984</v>
      </c>
      <c r="C4425" t="s">
        <v>1575</v>
      </c>
      <c r="D4425">
        <v>1</v>
      </c>
      <c r="E4425">
        <v>82</v>
      </c>
      <c r="F4425">
        <v>0</v>
      </c>
    </row>
    <row r="4426" spans="1:6" x14ac:dyDescent="0.3">
      <c r="A4426">
        <v>4</v>
      </c>
      <c r="B4426">
        <v>1984</v>
      </c>
      <c r="C4426" t="s">
        <v>1575</v>
      </c>
      <c r="D4426">
        <v>1</v>
      </c>
      <c r="E4426">
        <v>84</v>
      </c>
      <c r="F4426">
        <v>0</v>
      </c>
    </row>
    <row r="4427" spans="1:6" x14ac:dyDescent="0.3">
      <c r="A4427">
        <v>4</v>
      </c>
      <c r="B4427">
        <v>1984</v>
      </c>
      <c r="C4427" t="s">
        <v>1575</v>
      </c>
      <c r="D4427">
        <v>1</v>
      </c>
      <c r="E4427">
        <v>86</v>
      </c>
      <c r="F4427">
        <v>0</v>
      </c>
    </row>
    <row r="4428" spans="1:6" x14ac:dyDescent="0.3">
      <c r="A4428">
        <v>4</v>
      </c>
      <c r="B4428">
        <v>1984</v>
      </c>
      <c r="C4428" t="s">
        <v>1575</v>
      </c>
      <c r="D4428">
        <v>1</v>
      </c>
      <c r="E4428">
        <v>88</v>
      </c>
      <c r="F4428">
        <v>0</v>
      </c>
    </row>
    <row r="4429" spans="1:6" x14ac:dyDescent="0.3">
      <c r="A4429">
        <v>4</v>
      </c>
      <c r="B4429">
        <v>1984</v>
      </c>
      <c r="C4429" t="s">
        <v>1575</v>
      </c>
      <c r="D4429">
        <v>1</v>
      </c>
      <c r="E4429">
        <v>90</v>
      </c>
      <c r="F4429">
        <v>0</v>
      </c>
    </row>
    <row r="4430" spans="1:6" x14ac:dyDescent="0.3">
      <c r="A4430">
        <v>4</v>
      </c>
      <c r="B4430">
        <v>1984</v>
      </c>
      <c r="C4430" t="s">
        <v>1575</v>
      </c>
      <c r="D4430">
        <v>1</v>
      </c>
      <c r="E4430">
        <v>92</v>
      </c>
      <c r="F4430">
        <v>0</v>
      </c>
    </row>
    <row r="4431" spans="1:6" x14ac:dyDescent="0.3">
      <c r="A4431">
        <v>4</v>
      </c>
      <c r="B4431">
        <v>1984</v>
      </c>
      <c r="C4431" t="s">
        <v>1575</v>
      </c>
      <c r="D4431">
        <v>1</v>
      </c>
      <c r="E4431">
        <v>94</v>
      </c>
      <c r="F4431">
        <v>0</v>
      </c>
    </row>
    <row r="4432" spans="1:6" x14ac:dyDescent="0.3">
      <c r="A4432">
        <v>4</v>
      </c>
      <c r="B4432">
        <v>1985</v>
      </c>
      <c r="C4432" t="s">
        <v>1350</v>
      </c>
      <c r="D4432">
        <v>1</v>
      </c>
      <c r="E4432">
        <v>4</v>
      </c>
      <c r="F4432">
        <v>8.54396E-4</v>
      </c>
    </row>
    <row r="4433" spans="1:6" x14ac:dyDescent="0.3">
      <c r="A4433">
        <v>4</v>
      </c>
      <c r="B4433">
        <v>1985</v>
      </c>
      <c r="C4433" t="s">
        <v>1350</v>
      </c>
      <c r="D4433">
        <v>1</v>
      </c>
      <c r="E4433">
        <v>6</v>
      </c>
      <c r="F4433">
        <v>1.6746199999999999E-3</v>
      </c>
    </row>
    <row r="4434" spans="1:6" x14ac:dyDescent="0.3">
      <c r="A4434">
        <v>4</v>
      </c>
      <c r="B4434">
        <v>1985</v>
      </c>
      <c r="C4434" t="s">
        <v>1350</v>
      </c>
      <c r="D4434">
        <v>1</v>
      </c>
      <c r="E4434">
        <v>8</v>
      </c>
      <c r="F4434">
        <v>2.7299400000000001E-3</v>
      </c>
    </row>
    <row r="4435" spans="1:6" x14ac:dyDescent="0.3">
      <c r="A4435">
        <v>4</v>
      </c>
      <c r="B4435">
        <v>1985</v>
      </c>
      <c r="C4435" t="s">
        <v>1350</v>
      </c>
      <c r="D4435">
        <v>1</v>
      </c>
      <c r="E4435">
        <v>10</v>
      </c>
      <c r="F4435">
        <v>4.3646800000000001E-3</v>
      </c>
    </row>
    <row r="4436" spans="1:6" x14ac:dyDescent="0.3">
      <c r="A4436">
        <v>4</v>
      </c>
      <c r="B4436">
        <v>1985</v>
      </c>
      <c r="C4436" t="s">
        <v>1350</v>
      </c>
      <c r="D4436">
        <v>1</v>
      </c>
      <c r="E4436">
        <v>12</v>
      </c>
      <c r="F4436">
        <v>6.84405E-3</v>
      </c>
    </row>
    <row r="4437" spans="1:6" x14ac:dyDescent="0.3">
      <c r="A4437">
        <v>4</v>
      </c>
      <c r="B4437">
        <v>1985</v>
      </c>
      <c r="C4437" t="s">
        <v>1350</v>
      </c>
      <c r="D4437">
        <v>1</v>
      </c>
      <c r="E4437">
        <v>14</v>
      </c>
      <c r="F4437">
        <v>1.05253E-2</v>
      </c>
    </row>
    <row r="4438" spans="1:6" x14ac:dyDescent="0.3">
      <c r="A4438">
        <v>4</v>
      </c>
      <c r="B4438">
        <v>1985</v>
      </c>
      <c r="C4438" t="s">
        <v>1350</v>
      </c>
      <c r="D4438">
        <v>1</v>
      </c>
      <c r="E4438">
        <v>16</v>
      </c>
      <c r="F4438">
        <v>1.5875199999999999E-2</v>
      </c>
    </row>
    <row r="4439" spans="1:6" x14ac:dyDescent="0.3">
      <c r="A4439">
        <v>4</v>
      </c>
      <c r="B4439">
        <v>1985</v>
      </c>
      <c r="C4439" t="s">
        <v>1350</v>
      </c>
      <c r="D4439">
        <v>1</v>
      </c>
      <c r="E4439">
        <v>18</v>
      </c>
      <c r="F4439">
        <v>2.3483500000000001E-2</v>
      </c>
    </row>
    <row r="4440" spans="1:6" x14ac:dyDescent="0.3">
      <c r="A4440">
        <v>4</v>
      </c>
      <c r="B4440">
        <v>1985</v>
      </c>
      <c r="C4440" t="s">
        <v>1350</v>
      </c>
      <c r="D4440">
        <v>1</v>
      </c>
      <c r="E4440">
        <v>20</v>
      </c>
      <c r="F4440">
        <v>3.4069599999999998E-2</v>
      </c>
    </row>
    <row r="4441" spans="1:6" x14ac:dyDescent="0.3">
      <c r="A4441">
        <v>4</v>
      </c>
      <c r="B4441">
        <v>1985</v>
      </c>
      <c r="C4441" t="s">
        <v>1350</v>
      </c>
      <c r="D4441">
        <v>1</v>
      </c>
      <c r="E4441">
        <v>22</v>
      </c>
      <c r="F4441">
        <v>4.84768E-2</v>
      </c>
    </row>
    <row r="4442" spans="1:6" x14ac:dyDescent="0.3">
      <c r="A4442">
        <v>4</v>
      </c>
      <c r="B4442">
        <v>1985</v>
      </c>
      <c r="C4442" t="s">
        <v>1350</v>
      </c>
      <c r="D4442">
        <v>1</v>
      </c>
      <c r="E4442">
        <v>24</v>
      </c>
      <c r="F4442">
        <v>6.7649000000000001E-2</v>
      </c>
    </row>
    <row r="4443" spans="1:6" x14ac:dyDescent="0.3">
      <c r="A4443">
        <v>4</v>
      </c>
      <c r="B4443">
        <v>1985</v>
      </c>
      <c r="C4443" t="s">
        <v>1350</v>
      </c>
      <c r="D4443">
        <v>1</v>
      </c>
      <c r="E4443">
        <v>26</v>
      </c>
      <c r="F4443">
        <v>9.2587000000000003E-2</v>
      </c>
    </row>
    <row r="4444" spans="1:6" x14ac:dyDescent="0.3">
      <c r="A4444">
        <v>4</v>
      </c>
      <c r="B4444">
        <v>1985</v>
      </c>
      <c r="C4444" t="s">
        <v>1350</v>
      </c>
      <c r="D4444">
        <v>1</v>
      </c>
      <c r="E4444">
        <v>28</v>
      </c>
      <c r="F4444">
        <v>0.12428</v>
      </c>
    </row>
    <row r="4445" spans="1:6" x14ac:dyDescent="0.3">
      <c r="A4445">
        <v>4</v>
      </c>
      <c r="B4445">
        <v>1985</v>
      </c>
      <c r="C4445" t="s">
        <v>1350</v>
      </c>
      <c r="D4445">
        <v>1</v>
      </c>
      <c r="E4445">
        <v>30</v>
      </c>
      <c r="F4445">
        <v>0.16361000000000001</v>
      </c>
    </row>
    <row r="4446" spans="1:6" x14ac:dyDescent="0.3">
      <c r="A4446">
        <v>4</v>
      </c>
      <c r="B4446">
        <v>1985</v>
      </c>
      <c r="C4446" t="s">
        <v>1350</v>
      </c>
      <c r="D4446">
        <v>1</v>
      </c>
      <c r="E4446">
        <v>32</v>
      </c>
      <c r="F4446">
        <v>0.21124299999999999</v>
      </c>
    </row>
    <row r="4447" spans="1:6" x14ac:dyDescent="0.3">
      <c r="A4447">
        <v>4</v>
      </c>
      <c r="B4447">
        <v>1985</v>
      </c>
      <c r="C4447" t="s">
        <v>1350</v>
      </c>
      <c r="D4447">
        <v>1</v>
      </c>
      <c r="E4447">
        <v>34</v>
      </c>
      <c r="F4447">
        <v>0.26749499999999998</v>
      </c>
    </row>
    <row r="4448" spans="1:6" x14ac:dyDescent="0.3">
      <c r="A4448">
        <v>4</v>
      </c>
      <c r="B4448">
        <v>1985</v>
      </c>
      <c r="C4448" t="s">
        <v>1350</v>
      </c>
      <c r="D4448">
        <v>1</v>
      </c>
      <c r="E4448">
        <v>36</v>
      </c>
      <c r="F4448">
        <v>0.332208</v>
      </c>
    </row>
    <row r="4449" spans="1:6" x14ac:dyDescent="0.3">
      <c r="A4449">
        <v>4</v>
      </c>
      <c r="B4449">
        <v>1985</v>
      </c>
      <c r="C4449" t="s">
        <v>1350</v>
      </c>
      <c r="D4449">
        <v>1</v>
      </c>
      <c r="E4449">
        <v>38</v>
      </c>
      <c r="F4449">
        <v>0.40463700000000002</v>
      </c>
    </row>
    <row r="4450" spans="1:6" x14ac:dyDescent="0.3">
      <c r="A4450">
        <v>4</v>
      </c>
      <c r="B4450">
        <v>1985</v>
      </c>
      <c r="C4450" t="s">
        <v>1350</v>
      </c>
      <c r="D4450">
        <v>1</v>
      </c>
      <c r="E4450">
        <v>40</v>
      </c>
      <c r="F4450">
        <v>0.483373</v>
      </c>
    </row>
    <row r="4451" spans="1:6" x14ac:dyDescent="0.3">
      <c r="A4451">
        <v>4</v>
      </c>
      <c r="B4451">
        <v>1985</v>
      </c>
      <c r="C4451" t="s">
        <v>1350</v>
      </c>
      <c r="D4451">
        <v>1</v>
      </c>
      <c r="E4451">
        <v>42</v>
      </c>
      <c r="F4451">
        <v>0.56631799999999999</v>
      </c>
    </row>
    <row r="4452" spans="1:6" x14ac:dyDescent="0.3">
      <c r="A4452">
        <v>4</v>
      </c>
      <c r="B4452">
        <v>1985</v>
      </c>
      <c r="C4452" t="s">
        <v>1350</v>
      </c>
      <c r="D4452">
        <v>1</v>
      </c>
      <c r="E4452">
        <v>44</v>
      </c>
      <c r="F4452">
        <v>0.65072700000000006</v>
      </c>
    </row>
    <row r="4453" spans="1:6" x14ac:dyDescent="0.3">
      <c r="A4453">
        <v>4</v>
      </c>
      <c r="B4453">
        <v>1985</v>
      </c>
      <c r="C4453" t="s">
        <v>1350</v>
      </c>
      <c r="D4453">
        <v>1</v>
      </c>
      <c r="E4453">
        <v>46</v>
      </c>
      <c r="F4453">
        <v>0.73333000000000004</v>
      </c>
    </row>
    <row r="4454" spans="1:6" x14ac:dyDescent="0.3">
      <c r="A4454">
        <v>4</v>
      </c>
      <c r="B4454">
        <v>1985</v>
      </c>
      <c r="C4454" t="s">
        <v>1350</v>
      </c>
      <c r="D4454">
        <v>1</v>
      </c>
      <c r="E4454">
        <v>48</v>
      </c>
      <c r="F4454">
        <v>0.81051399999999996</v>
      </c>
    </row>
    <row r="4455" spans="1:6" x14ac:dyDescent="0.3">
      <c r="A4455">
        <v>4</v>
      </c>
      <c r="B4455">
        <v>1985</v>
      </c>
      <c r="C4455" t="s">
        <v>1350</v>
      </c>
      <c r="D4455">
        <v>1</v>
      </c>
      <c r="E4455">
        <v>50</v>
      </c>
      <c r="F4455">
        <v>0.878583</v>
      </c>
    </row>
    <row r="4456" spans="1:6" x14ac:dyDescent="0.3">
      <c r="A4456">
        <v>4</v>
      </c>
      <c r="B4456">
        <v>1985</v>
      </c>
      <c r="C4456" t="s">
        <v>1350</v>
      </c>
      <c r="D4456">
        <v>1</v>
      </c>
      <c r="E4456">
        <v>52</v>
      </c>
      <c r="F4456">
        <v>0.93404200000000004</v>
      </c>
    </row>
    <row r="4457" spans="1:6" x14ac:dyDescent="0.3">
      <c r="A4457">
        <v>4</v>
      </c>
      <c r="B4457">
        <v>1985</v>
      </c>
      <c r="C4457" t="s">
        <v>1350</v>
      </c>
      <c r="D4457">
        <v>1</v>
      </c>
      <c r="E4457">
        <v>54</v>
      </c>
      <c r="F4457">
        <v>0.97389199999999998</v>
      </c>
    </row>
    <row r="4458" spans="1:6" x14ac:dyDescent="0.3">
      <c r="A4458">
        <v>4</v>
      </c>
      <c r="B4458">
        <v>1985</v>
      </c>
      <c r="C4458" t="s">
        <v>1350</v>
      </c>
      <c r="D4458">
        <v>1</v>
      </c>
      <c r="E4458">
        <v>56</v>
      </c>
      <c r="F4458">
        <v>0.99590199999999995</v>
      </c>
    </row>
    <row r="4459" spans="1:6" x14ac:dyDescent="0.3">
      <c r="A4459">
        <v>4</v>
      </c>
      <c r="B4459">
        <v>1985</v>
      </c>
      <c r="C4459" t="s">
        <v>1350</v>
      </c>
      <c r="D4459">
        <v>1</v>
      </c>
      <c r="E4459">
        <v>58</v>
      </c>
      <c r="F4459">
        <v>1</v>
      </c>
    </row>
    <row r="4460" spans="1:6" x14ac:dyDescent="0.3">
      <c r="A4460">
        <v>4</v>
      </c>
      <c r="B4460">
        <v>1985</v>
      </c>
      <c r="C4460" t="s">
        <v>1350</v>
      </c>
      <c r="D4460">
        <v>1</v>
      </c>
      <c r="E4460">
        <v>60</v>
      </c>
      <c r="F4460">
        <v>1</v>
      </c>
    </row>
    <row r="4461" spans="1:6" x14ac:dyDescent="0.3">
      <c r="A4461">
        <v>4</v>
      </c>
      <c r="B4461">
        <v>1985</v>
      </c>
      <c r="C4461" t="s">
        <v>1350</v>
      </c>
      <c r="D4461">
        <v>1</v>
      </c>
      <c r="E4461">
        <v>62</v>
      </c>
      <c r="F4461">
        <v>0.99999899999999997</v>
      </c>
    </row>
    <row r="4462" spans="1:6" x14ac:dyDescent="0.3">
      <c r="A4462">
        <v>4</v>
      </c>
      <c r="B4462">
        <v>1985</v>
      </c>
      <c r="C4462" t="s">
        <v>1350</v>
      </c>
      <c r="D4462">
        <v>1</v>
      </c>
      <c r="E4462">
        <v>64</v>
      </c>
      <c r="F4462">
        <v>0.99999800000000005</v>
      </c>
    </row>
    <row r="4463" spans="1:6" x14ac:dyDescent="0.3">
      <c r="A4463">
        <v>4</v>
      </c>
      <c r="B4463">
        <v>1985</v>
      </c>
      <c r="C4463" t="s">
        <v>1350</v>
      </c>
      <c r="D4463">
        <v>1</v>
      </c>
      <c r="E4463">
        <v>66</v>
      </c>
      <c r="F4463">
        <v>0.99999499999999997</v>
      </c>
    </row>
    <row r="4464" spans="1:6" x14ac:dyDescent="0.3">
      <c r="A4464">
        <v>4</v>
      </c>
      <c r="B4464">
        <v>1985</v>
      </c>
      <c r="C4464" t="s">
        <v>1350</v>
      </c>
      <c r="D4464">
        <v>1</v>
      </c>
      <c r="E4464">
        <v>68</v>
      </c>
      <c r="F4464">
        <v>0.99999199999999999</v>
      </c>
    </row>
    <row r="4465" spans="1:6" x14ac:dyDescent="0.3">
      <c r="A4465">
        <v>4</v>
      </c>
      <c r="B4465">
        <v>1985</v>
      </c>
      <c r="C4465" t="s">
        <v>1350</v>
      </c>
      <c r="D4465">
        <v>1</v>
      </c>
      <c r="E4465">
        <v>70</v>
      </c>
      <c r="F4465">
        <v>0.99998699999999996</v>
      </c>
    </row>
    <row r="4466" spans="1:6" x14ac:dyDescent="0.3">
      <c r="A4466">
        <v>4</v>
      </c>
      <c r="B4466">
        <v>1985</v>
      </c>
      <c r="C4466" t="s">
        <v>1350</v>
      </c>
      <c r="D4466">
        <v>1</v>
      </c>
      <c r="E4466">
        <v>72</v>
      </c>
      <c r="F4466">
        <v>0.99998200000000004</v>
      </c>
    </row>
    <row r="4467" spans="1:6" x14ac:dyDescent="0.3">
      <c r="A4467">
        <v>4</v>
      </c>
      <c r="B4467">
        <v>1985</v>
      </c>
      <c r="C4467" t="s">
        <v>1350</v>
      </c>
      <c r="D4467">
        <v>1</v>
      </c>
      <c r="E4467">
        <v>74</v>
      </c>
      <c r="F4467">
        <v>0.99997599999999998</v>
      </c>
    </row>
    <row r="4468" spans="1:6" x14ac:dyDescent="0.3">
      <c r="A4468">
        <v>4</v>
      </c>
      <c r="B4468">
        <v>1985</v>
      </c>
      <c r="C4468" t="s">
        <v>1350</v>
      </c>
      <c r="D4468">
        <v>1</v>
      </c>
      <c r="E4468">
        <v>76</v>
      </c>
      <c r="F4468">
        <v>0.99997000000000003</v>
      </c>
    </row>
    <row r="4469" spans="1:6" x14ac:dyDescent="0.3">
      <c r="A4469">
        <v>4</v>
      </c>
      <c r="B4469">
        <v>1985</v>
      </c>
      <c r="C4469" t="s">
        <v>1350</v>
      </c>
      <c r="D4469">
        <v>1</v>
      </c>
      <c r="E4469">
        <v>78</v>
      </c>
      <c r="F4469">
        <v>0.99996200000000002</v>
      </c>
    </row>
    <row r="4470" spans="1:6" x14ac:dyDescent="0.3">
      <c r="A4470">
        <v>4</v>
      </c>
      <c r="B4470">
        <v>1985</v>
      </c>
      <c r="C4470" t="s">
        <v>1350</v>
      </c>
      <c r="D4470">
        <v>1</v>
      </c>
      <c r="E4470">
        <v>80</v>
      </c>
      <c r="F4470">
        <v>0.99995400000000001</v>
      </c>
    </row>
    <row r="4471" spans="1:6" x14ac:dyDescent="0.3">
      <c r="A4471">
        <v>4</v>
      </c>
      <c r="B4471">
        <v>1985</v>
      </c>
      <c r="C4471" t="s">
        <v>1350</v>
      </c>
      <c r="D4471">
        <v>1</v>
      </c>
      <c r="E4471">
        <v>82</v>
      </c>
      <c r="F4471">
        <v>0.99994499999999997</v>
      </c>
    </row>
    <row r="4472" spans="1:6" x14ac:dyDescent="0.3">
      <c r="A4472">
        <v>4</v>
      </c>
      <c r="B4472">
        <v>1985</v>
      </c>
      <c r="C4472" t="s">
        <v>1350</v>
      </c>
      <c r="D4472">
        <v>1</v>
      </c>
      <c r="E4472">
        <v>84</v>
      </c>
      <c r="F4472">
        <v>0.99993500000000002</v>
      </c>
    </row>
    <row r="4473" spans="1:6" x14ac:dyDescent="0.3">
      <c r="A4473">
        <v>4</v>
      </c>
      <c r="B4473">
        <v>1985</v>
      </c>
      <c r="C4473" t="s">
        <v>1350</v>
      </c>
      <c r="D4473">
        <v>1</v>
      </c>
      <c r="E4473">
        <v>86</v>
      </c>
      <c r="F4473">
        <v>0.99992499999999995</v>
      </c>
    </row>
    <row r="4474" spans="1:6" x14ac:dyDescent="0.3">
      <c r="A4474">
        <v>4</v>
      </c>
      <c r="B4474">
        <v>1985</v>
      </c>
      <c r="C4474" t="s">
        <v>1350</v>
      </c>
      <c r="D4474">
        <v>1</v>
      </c>
      <c r="E4474">
        <v>88</v>
      </c>
      <c r="F4474">
        <v>0.99991399999999997</v>
      </c>
    </row>
    <row r="4475" spans="1:6" x14ac:dyDescent="0.3">
      <c r="A4475">
        <v>4</v>
      </c>
      <c r="B4475">
        <v>1985</v>
      </c>
      <c r="C4475" t="s">
        <v>1350</v>
      </c>
      <c r="D4475">
        <v>1</v>
      </c>
      <c r="E4475">
        <v>90</v>
      </c>
      <c r="F4475">
        <v>0.99990199999999996</v>
      </c>
    </row>
    <row r="4476" spans="1:6" x14ac:dyDescent="0.3">
      <c r="A4476">
        <v>4</v>
      </c>
      <c r="B4476">
        <v>1985</v>
      </c>
      <c r="C4476" t="s">
        <v>1350</v>
      </c>
      <c r="D4476">
        <v>1</v>
      </c>
      <c r="E4476">
        <v>92</v>
      </c>
      <c r="F4476">
        <v>0.99988999999999995</v>
      </c>
    </row>
    <row r="4477" spans="1:6" x14ac:dyDescent="0.3">
      <c r="A4477">
        <v>4</v>
      </c>
      <c r="B4477">
        <v>1985</v>
      </c>
      <c r="C4477" t="s">
        <v>1350</v>
      </c>
      <c r="D4477">
        <v>1</v>
      </c>
      <c r="E4477">
        <v>94</v>
      </c>
      <c r="F4477">
        <v>0.99987700000000002</v>
      </c>
    </row>
    <row r="4478" spans="1:6" x14ac:dyDescent="0.3">
      <c r="A4478">
        <v>4</v>
      </c>
      <c r="B4478">
        <v>1985</v>
      </c>
      <c r="C4478" t="s">
        <v>1575</v>
      </c>
      <c r="D4478">
        <v>1</v>
      </c>
      <c r="E4478">
        <v>4</v>
      </c>
      <c r="F4478" s="2">
        <v>4.2323500000000002E-15</v>
      </c>
    </row>
    <row r="4479" spans="1:6" x14ac:dyDescent="0.3">
      <c r="A4479">
        <v>4</v>
      </c>
      <c r="B4479">
        <v>1985</v>
      </c>
      <c r="C4479" t="s">
        <v>1575</v>
      </c>
      <c r="D4479">
        <v>1</v>
      </c>
      <c r="E4479">
        <v>6</v>
      </c>
      <c r="F4479" s="2">
        <v>3.5537099999999998E-14</v>
      </c>
    </row>
    <row r="4480" spans="1:6" x14ac:dyDescent="0.3">
      <c r="A4480">
        <v>4</v>
      </c>
      <c r="B4480">
        <v>1985</v>
      </c>
      <c r="C4480" t="s">
        <v>1575</v>
      </c>
      <c r="D4480">
        <v>1</v>
      </c>
      <c r="E4480">
        <v>8</v>
      </c>
      <c r="F4480" s="2">
        <v>2.9838899999999998E-13</v>
      </c>
    </row>
    <row r="4481" spans="1:6" x14ac:dyDescent="0.3">
      <c r="A4481">
        <v>4</v>
      </c>
      <c r="B4481">
        <v>1985</v>
      </c>
      <c r="C4481" t="s">
        <v>1575</v>
      </c>
      <c r="D4481">
        <v>1</v>
      </c>
      <c r="E4481">
        <v>10</v>
      </c>
      <c r="F4481" s="2">
        <v>2.5054300000000002E-12</v>
      </c>
    </row>
    <row r="4482" spans="1:6" x14ac:dyDescent="0.3">
      <c r="A4482">
        <v>4</v>
      </c>
      <c r="B4482">
        <v>1985</v>
      </c>
      <c r="C4482" t="s">
        <v>1575</v>
      </c>
      <c r="D4482">
        <v>1</v>
      </c>
      <c r="E4482">
        <v>12</v>
      </c>
      <c r="F4482" s="2">
        <v>2.1036999999999999E-11</v>
      </c>
    </row>
    <row r="4483" spans="1:6" x14ac:dyDescent="0.3">
      <c r="A4483">
        <v>4</v>
      </c>
      <c r="B4483">
        <v>1985</v>
      </c>
      <c r="C4483" t="s">
        <v>1575</v>
      </c>
      <c r="D4483">
        <v>1</v>
      </c>
      <c r="E4483">
        <v>14</v>
      </c>
      <c r="F4483" s="2">
        <v>1.7663800000000001E-10</v>
      </c>
    </row>
    <row r="4484" spans="1:6" x14ac:dyDescent="0.3">
      <c r="A4484">
        <v>4</v>
      </c>
      <c r="B4484">
        <v>1985</v>
      </c>
      <c r="C4484" t="s">
        <v>1575</v>
      </c>
      <c r="D4484">
        <v>1</v>
      </c>
      <c r="E4484">
        <v>16</v>
      </c>
      <c r="F4484" s="2">
        <v>1.48315E-9</v>
      </c>
    </row>
    <row r="4485" spans="1:6" x14ac:dyDescent="0.3">
      <c r="A4485">
        <v>4</v>
      </c>
      <c r="B4485">
        <v>1985</v>
      </c>
      <c r="C4485" t="s">
        <v>1575</v>
      </c>
      <c r="D4485">
        <v>1</v>
      </c>
      <c r="E4485">
        <v>18</v>
      </c>
      <c r="F4485" s="2">
        <v>1.24533E-8</v>
      </c>
    </row>
    <row r="4486" spans="1:6" x14ac:dyDescent="0.3">
      <c r="A4486">
        <v>4</v>
      </c>
      <c r="B4486">
        <v>1985</v>
      </c>
      <c r="C4486" t="s">
        <v>1575</v>
      </c>
      <c r="D4486">
        <v>1</v>
      </c>
      <c r="E4486">
        <v>20</v>
      </c>
      <c r="F4486" s="2">
        <v>1.04565E-7</v>
      </c>
    </row>
    <row r="4487" spans="1:6" x14ac:dyDescent="0.3">
      <c r="A4487">
        <v>4</v>
      </c>
      <c r="B4487">
        <v>1985</v>
      </c>
      <c r="C4487" t="s">
        <v>1575</v>
      </c>
      <c r="D4487">
        <v>1</v>
      </c>
      <c r="E4487">
        <v>22</v>
      </c>
      <c r="F4487" s="2">
        <v>8.7798100000000001E-7</v>
      </c>
    </row>
    <row r="4488" spans="1:6" x14ac:dyDescent="0.3">
      <c r="A4488">
        <v>4</v>
      </c>
      <c r="B4488">
        <v>1985</v>
      </c>
      <c r="C4488" t="s">
        <v>1575</v>
      </c>
      <c r="D4488">
        <v>1</v>
      </c>
      <c r="E4488">
        <v>24</v>
      </c>
      <c r="F4488" s="2">
        <v>7.3719499999999998E-6</v>
      </c>
    </row>
    <row r="4489" spans="1:6" x14ac:dyDescent="0.3">
      <c r="A4489">
        <v>4</v>
      </c>
      <c r="B4489">
        <v>1985</v>
      </c>
      <c r="C4489" t="s">
        <v>1575</v>
      </c>
      <c r="D4489">
        <v>1</v>
      </c>
      <c r="E4489">
        <v>26</v>
      </c>
      <c r="F4489" s="2">
        <v>6.1895499999999997E-5</v>
      </c>
    </row>
    <row r="4490" spans="1:6" x14ac:dyDescent="0.3">
      <c r="A4490">
        <v>4</v>
      </c>
      <c r="B4490">
        <v>1985</v>
      </c>
      <c r="C4490" t="s">
        <v>1575</v>
      </c>
      <c r="D4490">
        <v>1</v>
      </c>
      <c r="E4490">
        <v>28</v>
      </c>
      <c r="F4490">
        <v>5.1947099999999997E-4</v>
      </c>
    </row>
    <row r="4491" spans="1:6" x14ac:dyDescent="0.3">
      <c r="A4491">
        <v>4</v>
      </c>
      <c r="B4491">
        <v>1985</v>
      </c>
      <c r="C4491" t="s">
        <v>1575</v>
      </c>
      <c r="D4491">
        <v>1</v>
      </c>
      <c r="E4491">
        <v>30</v>
      </c>
      <c r="F4491">
        <v>4.3450600000000004E-3</v>
      </c>
    </row>
    <row r="4492" spans="1:6" x14ac:dyDescent="0.3">
      <c r="A4492">
        <v>4</v>
      </c>
      <c r="B4492">
        <v>1985</v>
      </c>
      <c r="C4492" t="s">
        <v>1575</v>
      </c>
      <c r="D4492">
        <v>1</v>
      </c>
      <c r="E4492">
        <v>32</v>
      </c>
      <c r="F4492">
        <v>3.5347499999999997E-2</v>
      </c>
    </row>
    <row r="4493" spans="1:6" x14ac:dyDescent="0.3">
      <c r="A4493">
        <v>4</v>
      </c>
      <c r="B4493">
        <v>1985</v>
      </c>
      <c r="C4493" t="s">
        <v>1575</v>
      </c>
      <c r="D4493">
        <v>1</v>
      </c>
      <c r="E4493">
        <v>34</v>
      </c>
      <c r="F4493">
        <v>0.23528199999999999</v>
      </c>
    </row>
    <row r="4494" spans="1:6" x14ac:dyDescent="0.3">
      <c r="A4494">
        <v>4</v>
      </c>
      <c r="B4494">
        <v>1985</v>
      </c>
      <c r="C4494" t="s">
        <v>1575</v>
      </c>
      <c r="D4494">
        <v>1</v>
      </c>
      <c r="E4494">
        <v>36</v>
      </c>
      <c r="F4494">
        <v>0.72093399999999996</v>
      </c>
    </row>
    <row r="4495" spans="1:6" x14ac:dyDescent="0.3">
      <c r="A4495">
        <v>4</v>
      </c>
      <c r="B4495">
        <v>1985</v>
      </c>
      <c r="C4495" t="s">
        <v>1575</v>
      </c>
      <c r="D4495">
        <v>1</v>
      </c>
      <c r="E4495">
        <v>38</v>
      </c>
      <c r="F4495">
        <v>0.95593099999999998</v>
      </c>
    </row>
    <row r="4496" spans="1:6" x14ac:dyDescent="0.3">
      <c r="A4496">
        <v>4</v>
      </c>
      <c r="B4496">
        <v>1985</v>
      </c>
      <c r="C4496" t="s">
        <v>1575</v>
      </c>
      <c r="D4496">
        <v>1</v>
      </c>
      <c r="E4496">
        <v>40</v>
      </c>
      <c r="F4496">
        <v>0.99453899999999995</v>
      </c>
    </row>
    <row r="4497" spans="1:6" x14ac:dyDescent="0.3">
      <c r="A4497">
        <v>4</v>
      </c>
      <c r="B4497">
        <v>1985</v>
      </c>
      <c r="C4497" t="s">
        <v>1575</v>
      </c>
      <c r="D4497">
        <v>1</v>
      </c>
      <c r="E4497">
        <v>42</v>
      </c>
      <c r="F4497">
        <v>0.99934699999999999</v>
      </c>
    </row>
    <row r="4498" spans="1:6" x14ac:dyDescent="0.3">
      <c r="A4498">
        <v>4</v>
      </c>
      <c r="B4498">
        <v>1985</v>
      </c>
      <c r="C4498" t="s">
        <v>1575</v>
      </c>
      <c r="D4498">
        <v>1</v>
      </c>
      <c r="E4498">
        <v>44</v>
      </c>
      <c r="F4498">
        <v>0.99992199999999998</v>
      </c>
    </row>
    <row r="4499" spans="1:6" x14ac:dyDescent="0.3">
      <c r="A4499">
        <v>4</v>
      </c>
      <c r="B4499">
        <v>1985</v>
      </c>
      <c r="C4499" t="s">
        <v>1575</v>
      </c>
      <c r="D4499">
        <v>1</v>
      </c>
      <c r="E4499">
        <v>46</v>
      </c>
      <c r="F4499">
        <v>0.99999099999999996</v>
      </c>
    </row>
    <row r="4500" spans="1:6" x14ac:dyDescent="0.3">
      <c r="A4500">
        <v>4</v>
      </c>
      <c r="B4500">
        <v>1985</v>
      </c>
      <c r="C4500" t="s">
        <v>1575</v>
      </c>
      <c r="D4500">
        <v>1</v>
      </c>
      <c r="E4500">
        <v>48</v>
      </c>
      <c r="F4500">
        <v>0.99999899999999997</v>
      </c>
    </row>
    <row r="4501" spans="1:6" x14ac:dyDescent="0.3">
      <c r="A4501">
        <v>4</v>
      </c>
      <c r="B4501">
        <v>1985</v>
      </c>
      <c r="C4501" t="s">
        <v>1575</v>
      </c>
      <c r="D4501">
        <v>1</v>
      </c>
      <c r="E4501">
        <v>50</v>
      </c>
      <c r="F4501">
        <v>1</v>
      </c>
    </row>
    <row r="4502" spans="1:6" x14ac:dyDescent="0.3">
      <c r="A4502">
        <v>4</v>
      </c>
      <c r="B4502">
        <v>1985</v>
      </c>
      <c r="C4502" t="s">
        <v>1575</v>
      </c>
      <c r="D4502">
        <v>1</v>
      </c>
      <c r="E4502">
        <v>52</v>
      </c>
      <c r="F4502">
        <v>1</v>
      </c>
    </row>
    <row r="4503" spans="1:6" x14ac:dyDescent="0.3">
      <c r="A4503">
        <v>4</v>
      </c>
      <c r="B4503">
        <v>1985</v>
      </c>
      <c r="C4503" t="s">
        <v>1575</v>
      </c>
      <c r="D4503">
        <v>1</v>
      </c>
      <c r="E4503">
        <v>54</v>
      </c>
      <c r="F4503">
        <v>1</v>
      </c>
    </row>
    <row r="4504" spans="1:6" x14ac:dyDescent="0.3">
      <c r="A4504">
        <v>4</v>
      </c>
      <c r="B4504">
        <v>1985</v>
      </c>
      <c r="C4504" t="s">
        <v>1575</v>
      </c>
      <c r="D4504">
        <v>1</v>
      </c>
      <c r="E4504">
        <v>56</v>
      </c>
      <c r="F4504">
        <v>1</v>
      </c>
    </row>
    <row r="4505" spans="1:6" x14ac:dyDescent="0.3">
      <c r="A4505">
        <v>4</v>
      </c>
      <c r="B4505">
        <v>1985</v>
      </c>
      <c r="C4505" t="s">
        <v>1575</v>
      </c>
      <c r="D4505">
        <v>1</v>
      </c>
      <c r="E4505">
        <v>58</v>
      </c>
      <c r="F4505">
        <v>1</v>
      </c>
    </row>
    <row r="4506" spans="1:6" x14ac:dyDescent="0.3">
      <c r="A4506">
        <v>4</v>
      </c>
      <c r="B4506">
        <v>1985</v>
      </c>
      <c r="C4506" t="s">
        <v>1575</v>
      </c>
      <c r="D4506">
        <v>1</v>
      </c>
      <c r="E4506">
        <v>60</v>
      </c>
      <c r="F4506">
        <v>1</v>
      </c>
    </row>
    <row r="4507" spans="1:6" x14ac:dyDescent="0.3">
      <c r="A4507">
        <v>4</v>
      </c>
      <c r="B4507">
        <v>1985</v>
      </c>
      <c r="C4507" t="s">
        <v>1575</v>
      </c>
      <c r="D4507">
        <v>1</v>
      </c>
      <c r="E4507">
        <v>62</v>
      </c>
      <c r="F4507">
        <v>1</v>
      </c>
    </row>
    <row r="4508" spans="1:6" x14ac:dyDescent="0.3">
      <c r="A4508">
        <v>4</v>
      </c>
      <c r="B4508">
        <v>1985</v>
      </c>
      <c r="C4508" t="s">
        <v>1575</v>
      </c>
      <c r="D4508">
        <v>1</v>
      </c>
      <c r="E4508">
        <v>64</v>
      </c>
      <c r="F4508">
        <v>1</v>
      </c>
    </row>
    <row r="4509" spans="1:6" x14ac:dyDescent="0.3">
      <c r="A4509">
        <v>4</v>
      </c>
      <c r="B4509">
        <v>1985</v>
      </c>
      <c r="C4509" t="s">
        <v>1575</v>
      </c>
      <c r="D4509">
        <v>1</v>
      </c>
      <c r="E4509">
        <v>66</v>
      </c>
      <c r="F4509">
        <v>1</v>
      </c>
    </row>
    <row r="4510" spans="1:6" x14ac:dyDescent="0.3">
      <c r="A4510">
        <v>4</v>
      </c>
      <c r="B4510">
        <v>1985</v>
      </c>
      <c r="C4510" t="s">
        <v>1575</v>
      </c>
      <c r="D4510">
        <v>1</v>
      </c>
      <c r="E4510">
        <v>68</v>
      </c>
      <c r="F4510">
        <v>1</v>
      </c>
    </row>
    <row r="4511" spans="1:6" x14ac:dyDescent="0.3">
      <c r="A4511">
        <v>4</v>
      </c>
      <c r="B4511">
        <v>1985</v>
      </c>
      <c r="C4511" t="s">
        <v>1575</v>
      </c>
      <c r="D4511">
        <v>1</v>
      </c>
      <c r="E4511">
        <v>70</v>
      </c>
      <c r="F4511">
        <v>1</v>
      </c>
    </row>
    <row r="4512" spans="1:6" x14ac:dyDescent="0.3">
      <c r="A4512">
        <v>4</v>
      </c>
      <c r="B4512">
        <v>1985</v>
      </c>
      <c r="C4512" t="s">
        <v>1575</v>
      </c>
      <c r="D4512">
        <v>1</v>
      </c>
      <c r="E4512">
        <v>72</v>
      </c>
      <c r="F4512">
        <v>1</v>
      </c>
    </row>
    <row r="4513" spans="1:6" x14ac:dyDescent="0.3">
      <c r="A4513">
        <v>4</v>
      </c>
      <c r="B4513">
        <v>1985</v>
      </c>
      <c r="C4513" t="s">
        <v>1575</v>
      </c>
      <c r="D4513">
        <v>1</v>
      </c>
      <c r="E4513">
        <v>74</v>
      </c>
      <c r="F4513">
        <v>1</v>
      </c>
    </row>
    <row r="4514" spans="1:6" x14ac:dyDescent="0.3">
      <c r="A4514">
        <v>4</v>
      </c>
      <c r="B4514">
        <v>1985</v>
      </c>
      <c r="C4514" t="s">
        <v>1575</v>
      </c>
      <c r="D4514">
        <v>1</v>
      </c>
      <c r="E4514">
        <v>76</v>
      </c>
      <c r="F4514">
        <v>1</v>
      </c>
    </row>
    <row r="4515" spans="1:6" x14ac:dyDescent="0.3">
      <c r="A4515">
        <v>4</v>
      </c>
      <c r="B4515">
        <v>1985</v>
      </c>
      <c r="C4515" t="s">
        <v>1575</v>
      </c>
      <c r="D4515">
        <v>1</v>
      </c>
      <c r="E4515">
        <v>78</v>
      </c>
      <c r="F4515">
        <v>1</v>
      </c>
    </row>
    <row r="4516" spans="1:6" x14ac:dyDescent="0.3">
      <c r="A4516">
        <v>4</v>
      </c>
      <c r="B4516">
        <v>1985</v>
      </c>
      <c r="C4516" t="s">
        <v>1575</v>
      </c>
      <c r="D4516">
        <v>1</v>
      </c>
      <c r="E4516">
        <v>80</v>
      </c>
      <c r="F4516">
        <v>1</v>
      </c>
    </row>
    <row r="4517" spans="1:6" x14ac:dyDescent="0.3">
      <c r="A4517">
        <v>4</v>
      </c>
      <c r="B4517">
        <v>1985</v>
      </c>
      <c r="C4517" t="s">
        <v>1575</v>
      </c>
      <c r="D4517">
        <v>1</v>
      </c>
      <c r="E4517">
        <v>82</v>
      </c>
      <c r="F4517">
        <v>1</v>
      </c>
    </row>
    <row r="4518" spans="1:6" x14ac:dyDescent="0.3">
      <c r="A4518">
        <v>4</v>
      </c>
      <c r="B4518">
        <v>1985</v>
      </c>
      <c r="C4518" t="s">
        <v>1575</v>
      </c>
      <c r="D4518">
        <v>1</v>
      </c>
      <c r="E4518">
        <v>84</v>
      </c>
      <c r="F4518">
        <v>1</v>
      </c>
    </row>
    <row r="4519" spans="1:6" x14ac:dyDescent="0.3">
      <c r="A4519">
        <v>4</v>
      </c>
      <c r="B4519">
        <v>1985</v>
      </c>
      <c r="C4519" t="s">
        <v>1575</v>
      </c>
      <c r="D4519">
        <v>1</v>
      </c>
      <c r="E4519">
        <v>86</v>
      </c>
      <c r="F4519">
        <v>1</v>
      </c>
    </row>
    <row r="4520" spans="1:6" x14ac:dyDescent="0.3">
      <c r="A4520">
        <v>4</v>
      </c>
      <c r="B4520">
        <v>1985</v>
      </c>
      <c r="C4520" t="s">
        <v>1575</v>
      </c>
      <c r="D4520">
        <v>1</v>
      </c>
      <c r="E4520">
        <v>88</v>
      </c>
      <c r="F4520">
        <v>1</v>
      </c>
    </row>
    <row r="4521" spans="1:6" x14ac:dyDescent="0.3">
      <c r="A4521">
        <v>4</v>
      </c>
      <c r="B4521">
        <v>1985</v>
      </c>
      <c r="C4521" t="s">
        <v>1575</v>
      </c>
      <c r="D4521">
        <v>1</v>
      </c>
      <c r="E4521">
        <v>90</v>
      </c>
      <c r="F4521">
        <v>1</v>
      </c>
    </row>
    <row r="4522" spans="1:6" x14ac:dyDescent="0.3">
      <c r="A4522">
        <v>4</v>
      </c>
      <c r="B4522">
        <v>1985</v>
      </c>
      <c r="C4522" t="s">
        <v>1575</v>
      </c>
      <c r="D4522">
        <v>1</v>
      </c>
      <c r="E4522">
        <v>92</v>
      </c>
      <c r="F4522">
        <v>1</v>
      </c>
    </row>
    <row r="4523" spans="1:6" x14ac:dyDescent="0.3">
      <c r="A4523">
        <v>4</v>
      </c>
      <c r="B4523">
        <v>1985</v>
      </c>
      <c r="C4523" t="s">
        <v>1575</v>
      </c>
      <c r="D4523">
        <v>1</v>
      </c>
      <c r="E4523">
        <v>94</v>
      </c>
      <c r="F4523">
        <v>1</v>
      </c>
    </row>
    <row r="4524" spans="1:6" x14ac:dyDescent="0.3">
      <c r="A4524">
        <v>4</v>
      </c>
      <c r="B4524">
        <v>1985</v>
      </c>
      <c r="C4524" t="s">
        <v>1351</v>
      </c>
      <c r="D4524">
        <v>1</v>
      </c>
      <c r="E4524">
        <v>0</v>
      </c>
      <c r="F4524">
        <v>0</v>
      </c>
    </row>
    <row r="4525" spans="1:6" x14ac:dyDescent="0.3">
      <c r="A4525">
        <v>4</v>
      </c>
      <c r="B4525">
        <v>1985</v>
      </c>
      <c r="C4525" t="s">
        <v>1351</v>
      </c>
      <c r="D4525">
        <v>1</v>
      </c>
      <c r="E4525">
        <v>1</v>
      </c>
      <c r="F4525">
        <v>1</v>
      </c>
    </row>
    <row r="4526" spans="1:6" x14ac:dyDescent="0.3">
      <c r="A4526">
        <v>4</v>
      </c>
      <c r="B4526">
        <v>1985</v>
      </c>
      <c r="C4526" t="s">
        <v>1351</v>
      </c>
      <c r="D4526">
        <v>1</v>
      </c>
      <c r="E4526">
        <v>2</v>
      </c>
      <c r="F4526">
        <v>1</v>
      </c>
    </row>
    <row r="4527" spans="1:6" x14ac:dyDescent="0.3">
      <c r="A4527">
        <v>4</v>
      </c>
      <c r="B4527">
        <v>1985</v>
      </c>
      <c r="C4527" t="s">
        <v>1351</v>
      </c>
      <c r="D4527">
        <v>1</v>
      </c>
      <c r="E4527">
        <v>3</v>
      </c>
      <c r="F4527">
        <v>1</v>
      </c>
    </row>
    <row r="4528" spans="1:6" x14ac:dyDescent="0.3">
      <c r="A4528">
        <v>4</v>
      </c>
      <c r="B4528">
        <v>1985</v>
      </c>
      <c r="C4528" t="s">
        <v>1351</v>
      </c>
      <c r="D4528">
        <v>1</v>
      </c>
      <c r="E4528">
        <v>4</v>
      </c>
      <c r="F4528">
        <v>1</v>
      </c>
    </row>
    <row r="4529" spans="1:6" x14ac:dyDescent="0.3">
      <c r="A4529">
        <v>4</v>
      </c>
      <c r="B4529">
        <v>1985</v>
      </c>
      <c r="C4529" t="s">
        <v>1351</v>
      </c>
      <c r="D4529">
        <v>1</v>
      </c>
      <c r="E4529">
        <v>5</v>
      </c>
      <c r="F4529">
        <v>1</v>
      </c>
    </row>
    <row r="4530" spans="1:6" x14ac:dyDescent="0.3">
      <c r="A4530">
        <v>4</v>
      </c>
      <c r="B4530">
        <v>1985</v>
      </c>
      <c r="C4530" t="s">
        <v>1351</v>
      </c>
      <c r="D4530">
        <v>1</v>
      </c>
      <c r="E4530">
        <v>6</v>
      </c>
      <c r="F4530">
        <v>1</v>
      </c>
    </row>
    <row r="4531" spans="1:6" x14ac:dyDescent="0.3">
      <c r="A4531">
        <v>4</v>
      </c>
      <c r="B4531">
        <v>1985</v>
      </c>
      <c r="C4531" t="s">
        <v>1351</v>
      </c>
      <c r="D4531">
        <v>1</v>
      </c>
      <c r="E4531">
        <v>7</v>
      </c>
      <c r="F4531">
        <v>1</v>
      </c>
    </row>
    <row r="4532" spans="1:6" x14ac:dyDescent="0.3">
      <c r="A4532">
        <v>4</v>
      </c>
      <c r="B4532">
        <v>1985</v>
      </c>
      <c r="C4532" t="s">
        <v>1351</v>
      </c>
      <c r="D4532">
        <v>1</v>
      </c>
      <c r="E4532">
        <v>8</v>
      </c>
      <c r="F4532">
        <v>1</v>
      </c>
    </row>
    <row r="4533" spans="1:6" x14ac:dyDescent="0.3">
      <c r="A4533">
        <v>4</v>
      </c>
      <c r="B4533">
        <v>1985</v>
      </c>
      <c r="C4533" t="s">
        <v>1351</v>
      </c>
      <c r="D4533">
        <v>1</v>
      </c>
      <c r="E4533">
        <v>9</v>
      </c>
      <c r="F4533">
        <v>1</v>
      </c>
    </row>
    <row r="4534" spans="1:6" x14ac:dyDescent="0.3">
      <c r="A4534">
        <v>4</v>
      </c>
      <c r="B4534">
        <v>1985</v>
      </c>
      <c r="C4534" t="s">
        <v>1351</v>
      </c>
      <c r="D4534">
        <v>1</v>
      </c>
      <c r="E4534">
        <v>10</v>
      </c>
      <c r="F4534">
        <v>1</v>
      </c>
    </row>
    <row r="4535" spans="1:6" x14ac:dyDescent="0.3">
      <c r="A4535">
        <v>4</v>
      </c>
      <c r="B4535">
        <v>1985</v>
      </c>
      <c r="C4535" t="s">
        <v>1351</v>
      </c>
      <c r="D4535">
        <v>1</v>
      </c>
      <c r="E4535">
        <v>11</v>
      </c>
      <c r="F4535">
        <v>1</v>
      </c>
    </row>
    <row r="4536" spans="1:6" x14ac:dyDescent="0.3">
      <c r="A4536">
        <v>4</v>
      </c>
      <c r="B4536">
        <v>1985</v>
      </c>
      <c r="C4536" t="s">
        <v>1351</v>
      </c>
      <c r="D4536">
        <v>1</v>
      </c>
      <c r="E4536">
        <v>12</v>
      </c>
      <c r="F4536">
        <v>1</v>
      </c>
    </row>
    <row r="4537" spans="1:6" x14ac:dyDescent="0.3">
      <c r="A4537">
        <v>4</v>
      </c>
      <c r="B4537">
        <v>1985</v>
      </c>
      <c r="C4537" t="s">
        <v>1351</v>
      </c>
      <c r="D4537">
        <v>1</v>
      </c>
      <c r="E4537">
        <v>13</v>
      </c>
      <c r="F4537">
        <v>1</v>
      </c>
    </row>
    <row r="4538" spans="1:6" x14ac:dyDescent="0.3">
      <c r="A4538">
        <v>4</v>
      </c>
      <c r="B4538">
        <v>1985</v>
      </c>
      <c r="C4538" t="s">
        <v>1351</v>
      </c>
      <c r="D4538">
        <v>1</v>
      </c>
      <c r="E4538">
        <v>14</v>
      </c>
      <c r="F4538">
        <v>1</v>
      </c>
    </row>
    <row r="4539" spans="1:6" x14ac:dyDescent="0.3">
      <c r="A4539">
        <v>4</v>
      </c>
      <c r="B4539">
        <v>1985</v>
      </c>
      <c r="C4539" t="s">
        <v>1351</v>
      </c>
      <c r="D4539">
        <v>1</v>
      </c>
      <c r="E4539">
        <v>15</v>
      </c>
      <c r="F4539">
        <v>1</v>
      </c>
    </row>
    <row r="4540" spans="1:6" x14ac:dyDescent="0.3">
      <c r="A4540">
        <v>4</v>
      </c>
      <c r="B4540">
        <v>1985</v>
      </c>
      <c r="C4540" t="s">
        <v>1351</v>
      </c>
      <c r="D4540">
        <v>1</v>
      </c>
      <c r="E4540">
        <v>16</v>
      </c>
      <c r="F4540">
        <v>1</v>
      </c>
    </row>
    <row r="4541" spans="1:6" x14ac:dyDescent="0.3">
      <c r="A4541">
        <v>4</v>
      </c>
      <c r="B4541">
        <v>1985</v>
      </c>
      <c r="C4541" t="s">
        <v>1351</v>
      </c>
      <c r="D4541">
        <v>1</v>
      </c>
      <c r="E4541">
        <v>17</v>
      </c>
      <c r="F4541">
        <v>1</v>
      </c>
    </row>
    <row r="4542" spans="1:6" x14ac:dyDescent="0.3">
      <c r="A4542">
        <v>4</v>
      </c>
      <c r="B4542">
        <v>1985</v>
      </c>
      <c r="C4542" t="s">
        <v>1351</v>
      </c>
      <c r="D4542">
        <v>1</v>
      </c>
      <c r="E4542">
        <v>18</v>
      </c>
      <c r="F4542">
        <v>1</v>
      </c>
    </row>
    <row r="4543" spans="1:6" x14ac:dyDescent="0.3">
      <c r="A4543">
        <v>4</v>
      </c>
      <c r="B4543">
        <v>1985</v>
      </c>
      <c r="C4543" t="s">
        <v>1351</v>
      </c>
      <c r="D4543">
        <v>1</v>
      </c>
      <c r="E4543">
        <v>19</v>
      </c>
      <c r="F4543">
        <v>1</v>
      </c>
    </row>
    <row r="4544" spans="1:6" x14ac:dyDescent="0.3">
      <c r="A4544">
        <v>4</v>
      </c>
      <c r="B4544">
        <v>1985</v>
      </c>
      <c r="C4544" t="s">
        <v>1351</v>
      </c>
      <c r="D4544">
        <v>1</v>
      </c>
      <c r="E4544">
        <v>20</v>
      </c>
      <c r="F4544">
        <v>1</v>
      </c>
    </row>
    <row r="4545" spans="1:6" x14ac:dyDescent="0.3">
      <c r="A4545">
        <v>4</v>
      </c>
      <c r="B4545">
        <v>1985</v>
      </c>
      <c r="C4545" t="s">
        <v>1351</v>
      </c>
      <c r="D4545">
        <v>1</v>
      </c>
      <c r="E4545">
        <v>21</v>
      </c>
      <c r="F4545">
        <v>1</v>
      </c>
    </row>
    <row r="4546" spans="1:6" x14ac:dyDescent="0.3">
      <c r="A4546">
        <v>4</v>
      </c>
      <c r="B4546">
        <v>1985</v>
      </c>
      <c r="C4546" t="s">
        <v>1351</v>
      </c>
      <c r="D4546">
        <v>1</v>
      </c>
      <c r="E4546">
        <v>22</v>
      </c>
      <c r="F4546">
        <v>1</v>
      </c>
    </row>
    <row r="4547" spans="1:6" x14ac:dyDescent="0.3">
      <c r="A4547">
        <v>4</v>
      </c>
      <c r="B4547">
        <v>1985</v>
      </c>
      <c r="C4547" t="s">
        <v>1351</v>
      </c>
      <c r="D4547">
        <v>1</v>
      </c>
      <c r="E4547">
        <v>23</v>
      </c>
      <c r="F4547">
        <v>1</v>
      </c>
    </row>
    <row r="4548" spans="1:6" x14ac:dyDescent="0.3">
      <c r="A4548">
        <v>4</v>
      </c>
      <c r="B4548">
        <v>1985</v>
      </c>
      <c r="C4548" t="s">
        <v>1351</v>
      </c>
      <c r="D4548">
        <v>1</v>
      </c>
      <c r="E4548">
        <v>24</v>
      </c>
      <c r="F4548">
        <v>1</v>
      </c>
    </row>
    <row r="4549" spans="1:6" x14ac:dyDescent="0.3">
      <c r="A4549">
        <v>4</v>
      </c>
      <c r="B4549">
        <v>1985</v>
      </c>
      <c r="C4549" t="s">
        <v>1351</v>
      </c>
      <c r="D4549">
        <v>1</v>
      </c>
      <c r="E4549">
        <v>25</v>
      </c>
      <c r="F4549">
        <v>1</v>
      </c>
    </row>
    <row r="4550" spans="1:6" x14ac:dyDescent="0.3">
      <c r="A4550">
        <v>4</v>
      </c>
      <c r="B4550">
        <v>1985</v>
      </c>
      <c r="C4550" t="s">
        <v>1351</v>
      </c>
      <c r="D4550">
        <v>1</v>
      </c>
      <c r="E4550">
        <v>26</v>
      </c>
      <c r="F4550">
        <v>1</v>
      </c>
    </row>
    <row r="4551" spans="1:6" x14ac:dyDescent="0.3">
      <c r="A4551">
        <v>4</v>
      </c>
      <c r="B4551">
        <v>1985</v>
      </c>
      <c r="C4551" t="s">
        <v>1351</v>
      </c>
      <c r="D4551">
        <v>1</v>
      </c>
      <c r="E4551">
        <v>27</v>
      </c>
      <c r="F4551">
        <v>1</v>
      </c>
    </row>
    <row r="4552" spans="1:6" x14ac:dyDescent="0.3">
      <c r="A4552">
        <v>4</v>
      </c>
      <c r="B4552">
        <v>1985</v>
      </c>
      <c r="C4552" t="s">
        <v>1351</v>
      </c>
      <c r="D4552">
        <v>1</v>
      </c>
      <c r="E4552">
        <v>28</v>
      </c>
      <c r="F4552">
        <v>1</v>
      </c>
    </row>
    <row r="4553" spans="1:6" x14ac:dyDescent="0.3">
      <c r="A4553">
        <v>4</v>
      </c>
      <c r="B4553">
        <v>1985</v>
      </c>
      <c r="C4553" t="s">
        <v>1351</v>
      </c>
      <c r="D4553">
        <v>1</v>
      </c>
      <c r="E4553">
        <v>29</v>
      </c>
      <c r="F4553">
        <v>1</v>
      </c>
    </row>
    <row r="4554" spans="1:6" x14ac:dyDescent="0.3">
      <c r="A4554">
        <v>4</v>
      </c>
      <c r="B4554">
        <v>1985</v>
      </c>
      <c r="C4554" t="s">
        <v>1351</v>
      </c>
      <c r="D4554">
        <v>1</v>
      </c>
      <c r="E4554">
        <v>30</v>
      </c>
      <c r="F4554">
        <v>1</v>
      </c>
    </row>
    <row r="4555" spans="1:6" x14ac:dyDescent="0.3">
      <c r="A4555">
        <v>4</v>
      </c>
      <c r="B4555">
        <v>2014</v>
      </c>
      <c r="C4555" t="s">
        <v>1350</v>
      </c>
      <c r="D4555">
        <v>1</v>
      </c>
      <c r="E4555">
        <v>4</v>
      </c>
      <c r="F4555">
        <v>8.54396E-4</v>
      </c>
    </row>
    <row r="4556" spans="1:6" x14ac:dyDescent="0.3">
      <c r="A4556">
        <v>4</v>
      </c>
      <c r="B4556">
        <v>2014</v>
      </c>
      <c r="C4556" t="s">
        <v>1350</v>
      </c>
      <c r="D4556">
        <v>1</v>
      </c>
      <c r="E4556">
        <v>6</v>
      </c>
      <c r="F4556">
        <v>1.6746199999999999E-3</v>
      </c>
    </row>
    <row r="4557" spans="1:6" x14ac:dyDescent="0.3">
      <c r="A4557">
        <v>4</v>
      </c>
      <c r="B4557">
        <v>2014</v>
      </c>
      <c r="C4557" t="s">
        <v>1350</v>
      </c>
      <c r="D4557">
        <v>1</v>
      </c>
      <c r="E4557">
        <v>8</v>
      </c>
      <c r="F4557">
        <v>2.7299400000000001E-3</v>
      </c>
    </row>
    <row r="4558" spans="1:6" x14ac:dyDescent="0.3">
      <c r="A4558">
        <v>4</v>
      </c>
      <c r="B4558">
        <v>2014</v>
      </c>
      <c r="C4558" t="s">
        <v>1350</v>
      </c>
      <c r="D4558">
        <v>1</v>
      </c>
      <c r="E4558">
        <v>10</v>
      </c>
      <c r="F4558">
        <v>4.3646800000000001E-3</v>
      </c>
    </row>
    <row r="4559" spans="1:6" x14ac:dyDescent="0.3">
      <c r="A4559">
        <v>4</v>
      </c>
      <c r="B4559">
        <v>2014</v>
      </c>
      <c r="C4559" t="s">
        <v>1350</v>
      </c>
      <c r="D4559">
        <v>1</v>
      </c>
      <c r="E4559">
        <v>12</v>
      </c>
      <c r="F4559">
        <v>6.84405E-3</v>
      </c>
    </row>
    <row r="4560" spans="1:6" x14ac:dyDescent="0.3">
      <c r="A4560">
        <v>4</v>
      </c>
      <c r="B4560">
        <v>2014</v>
      </c>
      <c r="C4560" t="s">
        <v>1350</v>
      </c>
      <c r="D4560">
        <v>1</v>
      </c>
      <c r="E4560">
        <v>14</v>
      </c>
      <c r="F4560">
        <v>1.05253E-2</v>
      </c>
    </row>
    <row r="4561" spans="1:6" x14ac:dyDescent="0.3">
      <c r="A4561">
        <v>4</v>
      </c>
      <c r="B4561">
        <v>2014</v>
      </c>
      <c r="C4561" t="s">
        <v>1350</v>
      </c>
      <c r="D4561">
        <v>1</v>
      </c>
      <c r="E4561">
        <v>16</v>
      </c>
      <c r="F4561">
        <v>1.5875199999999999E-2</v>
      </c>
    </row>
    <row r="4562" spans="1:6" x14ac:dyDescent="0.3">
      <c r="A4562">
        <v>4</v>
      </c>
      <c r="B4562">
        <v>2014</v>
      </c>
      <c r="C4562" t="s">
        <v>1350</v>
      </c>
      <c r="D4562">
        <v>1</v>
      </c>
      <c r="E4562">
        <v>18</v>
      </c>
      <c r="F4562">
        <v>2.3483500000000001E-2</v>
      </c>
    </row>
    <row r="4563" spans="1:6" x14ac:dyDescent="0.3">
      <c r="A4563">
        <v>4</v>
      </c>
      <c r="B4563">
        <v>2014</v>
      </c>
      <c r="C4563" t="s">
        <v>1350</v>
      </c>
      <c r="D4563">
        <v>1</v>
      </c>
      <c r="E4563">
        <v>20</v>
      </c>
      <c r="F4563">
        <v>3.4069599999999998E-2</v>
      </c>
    </row>
    <row r="4564" spans="1:6" x14ac:dyDescent="0.3">
      <c r="A4564">
        <v>4</v>
      </c>
      <c r="B4564">
        <v>2014</v>
      </c>
      <c r="C4564" t="s">
        <v>1350</v>
      </c>
      <c r="D4564">
        <v>1</v>
      </c>
      <c r="E4564">
        <v>22</v>
      </c>
      <c r="F4564">
        <v>4.84768E-2</v>
      </c>
    </row>
    <row r="4565" spans="1:6" x14ac:dyDescent="0.3">
      <c r="A4565">
        <v>4</v>
      </c>
      <c r="B4565">
        <v>2014</v>
      </c>
      <c r="C4565" t="s">
        <v>1350</v>
      </c>
      <c r="D4565">
        <v>1</v>
      </c>
      <c r="E4565">
        <v>24</v>
      </c>
      <c r="F4565">
        <v>6.7649000000000001E-2</v>
      </c>
    </row>
    <row r="4566" spans="1:6" x14ac:dyDescent="0.3">
      <c r="A4566">
        <v>4</v>
      </c>
      <c r="B4566">
        <v>2014</v>
      </c>
      <c r="C4566" t="s">
        <v>1350</v>
      </c>
      <c r="D4566">
        <v>1</v>
      </c>
      <c r="E4566">
        <v>26</v>
      </c>
      <c r="F4566">
        <v>9.2587000000000003E-2</v>
      </c>
    </row>
    <row r="4567" spans="1:6" x14ac:dyDescent="0.3">
      <c r="A4567">
        <v>4</v>
      </c>
      <c r="B4567">
        <v>2014</v>
      </c>
      <c r="C4567" t="s">
        <v>1350</v>
      </c>
      <c r="D4567">
        <v>1</v>
      </c>
      <c r="E4567">
        <v>28</v>
      </c>
      <c r="F4567">
        <v>0.12428</v>
      </c>
    </row>
    <row r="4568" spans="1:6" x14ac:dyDescent="0.3">
      <c r="A4568">
        <v>4</v>
      </c>
      <c r="B4568">
        <v>2014</v>
      </c>
      <c r="C4568" t="s">
        <v>1350</v>
      </c>
      <c r="D4568">
        <v>1</v>
      </c>
      <c r="E4568">
        <v>30</v>
      </c>
      <c r="F4568">
        <v>0.16361000000000001</v>
      </c>
    </row>
    <row r="4569" spans="1:6" x14ac:dyDescent="0.3">
      <c r="A4569">
        <v>4</v>
      </c>
      <c r="B4569">
        <v>2014</v>
      </c>
      <c r="C4569" t="s">
        <v>1350</v>
      </c>
      <c r="D4569">
        <v>1</v>
      </c>
      <c r="E4569">
        <v>32</v>
      </c>
      <c r="F4569">
        <v>0.21124299999999999</v>
      </c>
    </row>
    <row r="4570" spans="1:6" x14ac:dyDescent="0.3">
      <c r="A4570">
        <v>4</v>
      </c>
      <c r="B4570">
        <v>2014</v>
      </c>
      <c r="C4570" t="s">
        <v>1350</v>
      </c>
      <c r="D4570">
        <v>1</v>
      </c>
      <c r="E4570">
        <v>34</v>
      </c>
      <c r="F4570">
        <v>0.26749499999999998</v>
      </c>
    </row>
    <row r="4571" spans="1:6" x14ac:dyDescent="0.3">
      <c r="A4571">
        <v>4</v>
      </c>
      <c r="B4571">
        <v>2014</v>
      </c>
      <c r="C4571" t="s">
        <v>1350</v>
      </c>
      <c r="D4571">
        <v>1</v>
      </c>
      <c r="E4571">
        <v>36</v>
      </c>
      <c r="F4571">
        <v>0.332208</v>
      </c>
    </row>
    <row r="4572" spans="1:6" x14ac:dyDescent="0.3">
      <c r="A4572">
        <v>4</v>
      </c>
      <c r="B4572">
        <v>2014</v>
      </c>
      <c r="C4572" t="s">
        <v>1350</v>
      </c>
      <c r="D4572">
        <v>1</v>
      </c>
      <c r="E4572">
        <v>38</v>
      </c>
      <c r="F4572">
        <v>0.40463700000000002</v>
      </c>
    </row>
    <row r="4573" spans="1:6" x14ac:dyDescent="0.3">
      <c r="A4573">
        <v>4</v>
      </c>
      <c r="B4573">
        <v>2014</v>
      </c>
      <c r="C4573" t="s">
        <v>1350</v>
      </c>
      <c r="D4573">
        <v>1</v>
      </c>
      <c r="E4573">
        <v>40</v>
      </c>
      <c r="F4573">
        <v>0.483373</v>
      </c>
    </row>
    <row r="4574" spans="1:6" x14ac:dyDescent="0.3">
      <c r="A4574">
        <v>4</v>
      </c>
      <c r="B4574">
        <v>2014</v>
      </c>
      <c r="C4574" t="s">
        <v>1350</v>
      </c>
      <c r="D4574">
        <v>1</v>
      </c>
      <c r="E4574">
        <v>42</v>
      </c>
      <c r="F4574">
        <v>0.56631799999999999</v>
      </c>
    </row>
    <row r="4575" spans="1:6" x14ac:dyDescent="0.3">
      <c r="A4575">
        <v>4</v>
      </c>
      <c r="B4575">
        <v>2014</v>
      </c>
      <c r="C4575" t="s">
        <v>1350</v>
      </c>
      <c r="D4575">
        <v>1</v>
      </c>
      <c r="E4575">
        <v>44</v>
      </c>
      <c r="F4575">
        <v>0.65072700000000006</v>
      </c>
    </row>
    <row r="4576" spans="1:6" x14ac:dyDescent="0.3">
      <c r="A4576">
        <v>4</v>
      </c>
      <c r="B4576">
        <v>2014</v>
      </c>
      <c r="C4576" t="s">
        <v>1350</v>
      </c>
      <c r="D4576">
        <v>1</v>
      </c>
      <c r="E4576">
        <v>46</v>
      </c>
      <c r="F4576">
        <v>0.73333000000000004</v>
      </c>
    </row>
    <row r="4577" spans="1:6" x14ac:dyDescent="0.3">
      <c r="A4577">
        <v>4</v>
      </c>
      <c r="B4577">
        <v>2014</v>
      </c>
      <c r="C4577" t="s">
        <v>1350</v>
      </c>
      <c r="D4577">
        <v>1</v>
      </c>
      <c r="E4577">
        <v>48</v>
      </c>
      <c r="F4577">
        <v>0.81051399999999996</v>
      </c>
    </row>
    <row r="4578" spans="1:6" x14ac:dyDescent="0.3">
      <c r="A4578">
        <v>4</v>
      </c>
      <c r="B4578">
        <v>2014</v>
      </c>
      <c r="C4578" t="s">
        <v>1350</v>
      </c>
      <c r="D4578">
        <v>1</v>
      </c>
      <c r="E4578">
        <v>50</v>
      </c>
      <c r="F4578">
        <v>0.878583</v>
      </c>
    </row>
    <row r="4579" spans="1:6" x14ac:dyDescent="0.3">
      <c r="A4579">
        <v>4</v>
      </c>
      <c r="B4579">
        <v>2014</v>
      </c>
      <c r="C4579" t="s">
        <v>1350</v>
      </c>
      <c r="D4579">
        <v>1</v>
      </c>
      <c r="E4579">
        <v>52</v>
      </c>
      <c r="F4579">
        <v>0.93404200000000004</v>
      </c>
    </row>
    <row r="4580" spans="1:6" x14ac:dyDescent="0.3">
      <c r="A4580">
        <v>4</v>
      </c>
      <c r="B4580">
        <v>2014</v>
      </c>
      <c r="C4580" t="s">
        <v>1350</v>
      </c>
      <c r="D4580">
        <v>1</v>
      </c>
      <c r="E4580">
        <v>54</v>
      </c>
      <c r="F4580">
        <v>0.97389199999999998</v>
      </c>
    </row>
    <row r="4581" spans="1:6" x14ac:dyDescent="0.3">
      <c r="A4581">
        <v>4</v>
      </c>
      <c r="B4581">
        <v>2014</v>
      </c>
      <c r="C4581" t="s">
        <v>1350</v>
      </c>
      <c r="D4581">
        <v>1</v>
      </c>
      <c r="E4581">
        <v>56</v>
      </c>
      <c r="F4581">
        <v>0.99590199999999995</v>
      </c>
    </row>
    <row r="4582" spans="1:6" x14ac:dyDescent="0.3">
      <c r="A4582">
        <v>4</v>
      </c>
      <c r="B4582">
        <v>2014</v>
      </c>
      <c r="C4582" t="s">
        <v>1350</v>
      </c>
      <c r="D4582">
        <v>1</v>
      </c>
      <c r="E4582">
        <v>58</v>
      </c>
      <c r="F4582">
        <v>1</v>
      </c>
    </row>
    <row r="4583" spans="1:6" x14ac:dyDescent="0.3">
      <c r="A4583">
        <v>4</v>
      </c>
      <c r="B4583">
        <v>2014</v>
      </c>
      <c r="C4583" t="s">
        <v>1350</v>
      </c>
      <c r="D4583">
        <v>1</v>
      </c>
      <c r="E4583">
        <v>60</v>
      </c>
      <c r="F4583">
        <v>1</v>
      </c>
    </row>
    <row r="4584" spans="1:6" x14ac:dyDescent="0.3">
      <c r="A4584">
        <v>4</v>
      </c>
      <c r="B4584">
        <v>2014</v>
      </c>
      <c r="C4584" t="s">
        <v>1350</v>
      </c>
      <c r="D4584">
        <v>1</v>
      </c>
      <c r="E4584">
        <v>62</v>
      </c>
      <c r="F4584">
        <v>0.99999899999999997</v>
      </c>
    </row>
    <row r="4585" spans="1:6" x14ac:dyDescent="0.3">
      <c r="A4585">
        <v>4</v>
      </c>
      <c r="B4585">
        <v>2014</v>
      </c>
      <c r="C4585" t="s">
        <v>1350</v>
      </c>
      <c r="D4585">
        <v>1</v>
      </c>
      <c r="E4585">
        <v>64</v>
      </c>
      <c r="F4585">
        <v>0.99999800000000005</v>
      </c>
    </row>
    <row r="4586" spans="1:6" x14ac:dyDescent="0.3">
      <c r="A4586">
        <v>4</v>
      </c>
      <c r="B4586">
        <v>2014</v>
      </c>
      <c r="C4586" t="s">
        <v>1350</v>
      </c>
      <c r="D4586">
        <v>1</v>
      </c>
      <c r="E4586">
        <v>66</v>
      </c>
      <c r="F4586">
        <v>0.99999499999999997</v>
      </c>
    </row>
    <row r="4587" spans="1:6" x14ac:dyDescent="0.3">
      <c r="A4587">
        <v>4</v>
      </c>
      <c r="B4587">
        <v>2014</v>
      </c>
      <c r="C4587" t="s">
        <v>1350</v>
      </c>
      <c r="D4587">
        <v>1</v>
      </c>
      <c r="E4587">
        <v>68</v>
      </c>
      <c r="F4587">
        <v>0.99999199999999999</v>
      </c>
    </row>
    <row r="4588" spans="1:6" x14ac:dyDescent="0.3">
      <c r="A4588">
        <v>4</v>
      </c>
      <c r="B4588">
        <v>2014</v>
      </c>
      <c r="C4588" t="s">
        <v>1350</v>
      </c>
      <c r="D4588">
        <v>1</v>
      </c>
      <c r="E4588">
        <v>70</v>
      </c>
      <c r="F4588">
        <v>0.99998699999999996</v>
      </c>
    </row>
    <row r="4589" spans="1:6" x14ac:dyDescent="0.3">
      <c r="A4589">
        <v>4</v>
      </c>
      <c r="B4589">
        <v>2014</v>
      </c>
      <c r="C4589" t="s">
        <v>1350</v>
      </c>
      <c r="D4589">
        <v>1</v>
      </c>
      <c r="E4589">
        <v>72</v>
      </c>
      <c r="F4589">
        <v>0.99998200000000004</v>
      </c>
    </row>
    <row r="4590" spans="1:6" x14ac:dyDescent="0.3">
      <c r="A4590">
        <v>4</v>
      </c>
      <c r="B4590">
        <v>2014</v>
      </c>
      <c r="C4590" t="s">
        <v>1350</v>
      </c>
      <c r="D4590">
        <v>1</v>
      </c>
      <c r="E4590">
        <v>74</v>
      </c>
      <c r="F4590">
        <v>0.99997599999999998</v>
      </c>
    </row>
    <row r="4591" spans="1:6" x14ac:dyDescent="0.3">
      <c r="A4591">
        <v>4</v>
      </c>
      <c r="B4591">
        <v>2014</v>
      </c>
      <c r="C4591" t="s">
        <v>1350</v>
      </c>
      <c r="D4591">
        <v>1</v>
      </c>
      <c r="E4591">
        <v>76</v>
      </c>
      <c r="F4591">
        <v>0.99997000000000003</v>
      </c>
    </row>
    <row r="4592" spans="1:6" x14ac:dyDescent="0.3">
      <c r="A4592">
        <v>4</v>
      </c>
      <c r="B4592">
        <v>2014</v>
      </c>
      <c r="C4592" t="s">
        <v>1350</v>
      </c>
      <c r="D4592">
        <v>1</v>
      </c>
      <c r="E4592">
        <v>78</v>
      </c>
      <c r="F4592">
        <v>0.99996200000000002</v>
      </c>
    </row>
    <row r="4593" spans="1:6" x14ac:dyDescent="0.3">
      <c r="A4593">
        <v>4</v>
      </c>
      <c r="B4593">
        <v>2014</v>
      </c>
      <c r="C4593" t="s">
        <v>1350</v>
      </c>
      <c r="D4593">
        <v>1</v>
      </c>
      <c r="E4593">
        <v>80</v>
      </c>
      <c r="F4593">
        <v>0.99995400000000001</v>
      </c>
    </row>
    <row r="4594" spans="1:6" x14ac:dyDescent="0.3">
      <c r="A4594">
        <v>4</v>
      </c>
      <c r="B4594">
        <v>2014</v>
      </c>
      <c r="C4594" t="s">
        <v>1350</v>
      </c>
      <c r="D4594">
        <v>1</v>
      </c>
      <c r="E4594">
        <v>82</v>
      </c>
      <c r="F4594">
        <v>0.99994499999999997</v>
      </c>
    </row>
    <row r="4595" spans="1:6" x14ac:dyDescent="0.3">
      <c r="A4595">
        <v>4</v>
      </c>
      <c r="B4595">
        <v>2014</v>
      </c>
      <c r="C4595" t="s">
        <v>1350</v>
      </c>
      <c r="D4595">
        <v>1</v>
      </c>
      <c r="E4595">
        <v>84</v>
      </c>
      <c r="F4595">
        <v>0.99993500000000002</v>
      </c>
    </row>
    <row r="4596" spans="1:6" x14ac:dyDescent="0.3">
      <c r="A4596">
        <v>4</v>
      </c>
      <c r="B4596">
        <v>2014</v>
      </c>
      <c r="C4596" t="s">
        <v>1350</v>
      </c>
      <c r="D4596">
        <v>1</v>
      </c>
      <c r="E4596">
        <v>86</v>
      </c>
      <c r="F4596">
        <v>0.99992499999999995</v>
      </c>
    </row>
    <row r="4597" spans="1:6" x14ac:dyDescent="0.3">
      <c r="A4597">
        <v>4</v>
      </c>
      <c r="B4597">
        <v>2014</v>
      </c>
      <c r="C4597" t="s">
        <v>1350</v>
      </c>
      <c r="D4597">
        <v>1</v>
      </c>
      <c r="E4597">
        <v>88</v>
      </c>
      <c r="F4597">
        <v>0.99991399999999997</v>
      </c>
    </row>
    <row r="4598" spans="1:6" x14ac:dyDescent="0.3">
      <c r="A4598">
        <v>4</v>
      </c>
      <c r="B4598">
        <v>2014</v>
      </c>
      <c r="C4598" t="s">
        <v>1350</v>
      </c>
      <c r="D4598">
        <v>1</v>
      </c>
      <c r="E4598">
        <v>90</v>
      </c>
      <c r="F4598">
        <v>0.99990199999999996</v>
      </c>
    </row>
    <row r="4599" spans="1:6" x14ac:dyDescent="0.3">
      <c r="A4599">
        <v>4</v>
      </c>
      <c r="B4599">
        <v>2014</v>
      </c>
      <c r="C4599" t="s">
        <v>1350</v>
      </c>
      <c r="D4599">
        <v>1</v>
      </c>
      <c r="E4599">
        <v>92</v>
      </c>
      <c r="F4599">
        <v>0.99988999999999995</v>
      </c>
    </row>
    <row r="4600" spans="1:6" x14ac:dyDescent="0.3">
      <c r="A4600">
        <v>4</v>
      </c>
      <c r="B4600">
        <v>2014</v>
      </c>
      <c r="C4600" t="s">
        <v>1350</v>
      </c>
      <c r="D4600">
        <v>1</v>
      </c>
      <c r="E4600">
        <v>94</v>
      </c>
      <c r="F4600">
        <v>0.99987700000000002</v>
      </c>
    </row>
    <row r="4601" spans="1:6" x14ac:dyDescent="0.3">
      <c r="A4601">
        <v>4</v>
      </c>
      <c r="B4601">
        <v>2014</v>
      </c>
      <c r="C4601" t="s">
        <v>1575</v>
      </c>
      <c r="D4601">
        <v>1</v>
      </c>
      <c r="E4601">
        <v>4</v>
      </c>
      <c r="F4601" s="2">
        <v>4.2323500000000002E-15</v>
      </c>
    </row>
    <row r="4602" spans="1:6" x14ac:dyDescent="0.3">
      <c r="A4602">
        <v>4</v>
      </c>
      <c r="B4602">
        <v>2014</v>
      </c>
      <c r="C4602" t="s">
        <v>1575</v>
      </c>
      <c r="D4602">
        <v>1</v>
      </c>
      <c r="E4602">
        <v>6</v>
      </c>
      <c r="F4602" s="2">
        <v>3.5537099999999998E-14</v>
      </c>
    </row>
    <row r="4603" spans="1:6" x14ac:dyDescent="0.3">
      <c r="A4603">
        <v>4</v>
      </c>
      <c r="B4603">
        <v>2014</v>
      </c>
      <c r="C4603" t="s">
        <v>1575</v>
      </c>
      <c r="D4603">
        <v>1</v>
      </c>
      <c r="E4603">
        <v>8</v>
      </c>
      <c r="F4603" s="2">
        <v>2.9838899999999998E-13</v>
      </c>
    </row>
    <row r="4604" spans="1:6" x14ac:dyDescent="0.3">
      <c r="A4604">
        <v>4</v>
      </c>
      <c r="B4604">
        <v>2014</v>
      </c>
      <c r="C4604" t="s">
        <v>1575</v>
      </c>
      <c r="D4604">
        <v>1</v>
      </c>
      <c r="E4604">
        <v>10</v>
      </c>
      <c r="F4604" s="2">
        <v>2.5054300000000002E-12</v>
      </c>
    </row>
    <row r="4605" spans="1:6" x14ac:dyDescent="0.3">
      <c r="A4605">
        <v>4</v>
      </c>
      <c r="B4605">
        <v>2014</v>
      </c>
      <c r="C4605" t="s">
        <v>1575</v>
      </c>
      <c r="D4605">
        <v>1</v>
      </c>
      <c r="E4605">
        <v>12</v>
      </c>
      <c r="F4605" s="2">
        <v>2.1036999999999999E-11</v>
      </c>
    </row>
    <row r="4606" spans="1:6" x14ac:dyDescent="0.3">
      <c r="A4606">
        <v>4</v>
      </c>
      <c r="B4606">
        <v>2014</v>
      </c>
      <c r="C4606" t="s">
        <v>1575</v>
      </c>
      <c r="D4606">
        <v>1</v>
      </c>
      <c r="E4606">
        <v>14</v>
      </c>
      <c r="F4606" s="2">
        <v>1.7663800000000001E-10</v>
      </c>
    </row>
    <row r="4607" spans="1:6" x14ac:dyDescent="0.3">
      <c r="A4607">
        <v>4</v>
      </c>
      <c r="B4607">
        <v>2014</v>
      </c>
      <c r="C4607" t="s">
        <v>1575</v>
      </c>
      <c r="D4607">
        <v>1</v>
      </c>
      <c r="E4607">
        <v>16</v>
      </c>
      <c r="F4607" s="2">
        <v>1.48315E-9</v>
      </c>
    </row>
    <row r="4608" spans="1:6" x14ac:dyDescent="0.3">
      <c r="A4608">
        <v>4</v>
      </c>
      <c r="B4608">
        <v>2014</v>
      </c>
      <c r="C4608" t="s">
        <v>1575</v>
      </c>
      <c r="D4608">
        <v>1</v>
      </c>
      <c r="E4608">
        <v>18</v>
      </c>
      <c r="F4608" s="2">
        <v>1.24533E-8</v>
      </c>
    </row>
    <row r="4609" spans="1:6" x14ac:dyDescent="0.3">
      <c r="A4609">
        <v>4</v>
      </c>
      <c r="B4609">
        <v>2014</v>
      </c>
      <c r="C4609" t="s">
        <v>1575</v>
      </c>
      <c r="D4609">
        <v>1</v>
      </c>
      <c r="E4609">
        <v>20</v>
      </c>
      <c r="F4609" s="2">
        <v>1.04565E-7</v>
      </c>
    </row>
    <row r="4610" spans="1:6" x14ac:dyDescent="0.3">
      <c r="A4610">
        <v>4</v>
      </c>
      <c r="B4610">
        <v>2014</v>
      </c>
      <c r="C4610" t="s">
        <v>1575</v>
      </c>
      <c r="D4610">
        <v>1</v>
      </c>
      <c r="E4610">
        <v>22</v>
      </c>
      <c r="F4610" s="2">
        <v>8.7798100000000001E-7</v>
      </c>
    </row>
    <row r="4611" spans="1:6" x14ac:dyDescent="0.3">
      <c r="A4611">
        <v>4</v>
      </c>
      <c r="B4611">
        <v>2014</v>
      </c>
      <c r="C4611" t="s">
        <v>1575</v>
      </c>
      <c r="D4611">
        <v>1</v>
      </c>
      <c r="E4611">
        <v>24</v>
      </c>
      <c r="F4611" s="2">
        <v>7.3719499999999998E-6</v>
      </c>
    </row>
    <row r="4612" spans="1:6" x14ac:dyDescent="0.3">
      <c r="A4612">
        <v>4</v>
      </c>
      <c r="B4612">
        <v>2014</v>
      </c>
      <c r="C4612" t="s">
        <v>1575</v>
      </c>
      <c r="D4612">
        <v>1</v>
      </c>
      <c r="E4612">
        <v>26</v>
      </c>
      <c r="F4612" s="2">
        <v>6.1895499999999997E-5</v>
      </c>
    </row>
    <row r="4613" spans="1:6" x14ac:dyDescent="0.3">
      <c r="A4613">
        <v>4</v>
      </c>
      <c r="B4613">
        <v>2014</v>
      </c>
      <c r="C4613" t="s">
        <v>1575</v>
      </c>
      <c r="D4613">
        <v>1</v>
      </c>
      <c r="E4613">
        <v>28</v>
      </c>
      <c r="F4613">
        <v>5.1947099999999997E-4</v>
      </c>
    </row>
    <row r="4614" spans="1:6" x14ac:dyDescent="0.3">
      <c r="A4614">
        <v>4</v>
      </c>
      <c r="B4614">
        <v>2014</v>
      </c>
      <c r="C4614" t="s">
        <v>1575</v>
      </c>
      <c r="D4614">
        <v>1</v>
      </c>
      <c r="E4614">
        <v>30</v>
      </c>
      <c r="F4614">
        <v>4.3450600000000004E-3</v>
      </c>
    </row>
    <row r="4615" spans="1:6" x14ac:dyDescent="0.3">
      <c r="A4615">
        <v>4</v>
      </c>
      <c r="B4615">
        <v>2014</v>
      </c>
      <c r="C4615" t="s">
        <v>1575</v>
      </c>
      <c r="D4615">
        <v>1</v>
      </c>
      <c r="E4615">
        <v>32</v>
      </c>
      <c r="F4615">
        <v>3.5347499999999997E-2</v>
      </c>
    </row>
    <row r="4616" spans="1:6" x14ac:dyDescent="0.3">
      <c r="A4616">
        <v>4</v>
      </c>
      <c r="B4616">
        <v>2014</v>
      </c>
      <c r="C4616" t="s">
        <v>1575</v>
      </c>
      <c r="D4616">
        <v>1</v>
      </c>
      <c r="E4616">
        <v>34</v>
      </c>
      <c r="F4616">
        <v>0.23528199999999999</v>
      </c>
    </row>
    <row r="4617" spans="1:6" x14ac:dyDescent="0.3">
      <c r="A4617">
        <v>4</v>
      </c>
      <c r="B4617">
        <v>2014</v>
      </c>
      <c r="C4617" t="s">
        <v>1575</v>
      </c>
      <c r="D4617">
        <v>1</v>
      </c>
      <c r="E4617">
        <v>36</v>
      </c>
      <c r="F4617">
        <v>0.72093399999999996</v>
      </c>
    </row>
    <row r="4618" spans="1:6" x14ac:dyDescent="0.3">
      <c r="A4618">
        <v>4</v>
      </c>
      <c r="B4618">
        <v>2014</v>
      </c>
      <c r="C4618" t="s">
        <v>1575</v>
      </c>
      <c r="D4618">
        <v>1</v>
      </c>
      <c r="E4618">
        <v>38</v>
      </c>
      <c r="F4618">
        <v>0.95593099999999998</v>
      </c>
    </row>
    <row r="4619" spans="1:6" x14ac:dyDescent="0.3">
      <c r="A4619">
        <v>4</v>
      </c>
      <c r="B4619">
        <v>2014</v>
      </c>
      <c r="C4619" t="s">
        <v>1575</v>
      </c>
      <c r="D4619">
        <v>1</v>
      </c>
      <c r="E4619">
        <v>40</v>
      </c>
      <c r="F4619">
        <v>0.99453899999999995</v>
      </c>
    </row>
    <row r="4620" spans="1:6" x14ac:dyDescent="0.3">
      <c r="A4620">
        <v>4</v>
      </c>
      <c r="B4620">
        <v>2014</v>
      </c>
      <c r="C4620" t="s">
        <v>1575</v>
      </c>
      <c r="D4620">
        <v>1</v>
      </c>
      <c r="E4620">
        <v>42</v>
      </c>
      <c r="F4620">
        <v>0.99934699999999999</v>
      </c>
    </row>
    <row r="4621" spans="1:6" x14ac:dyDescent="0.3">
      <c r="A4621">
        <v>4</v>
      </c>
      <c r="B4621">
        <v>2014</v>
      </c>
      <c r="C4621" t="s">
        <v>1575</v>
      </c>
      <c r="D4621">
        <v>1</v>
      </c>
      <c r="E4621">
        <v>44</v>
      </c>
      <c r="F4621">
        <v>0.99992199999999998</v>
      </c>
    </row>
    <row r="4622" spans="1:6" x14ac:dyDescent="0.3">
      <c r="A4622">
        <v>4</v>
      </c>
      <c r="B4622">
        <v>2014</v>
      </c>
      <c r="C4622" t="s">
        <v>1575</v>
      </c>
      <c r="D4622">
        <v>1</v>
      </c>
      <c r="E4622">
        <v>46</v>
      </c>
      <c r="F4622">
        <v>0.99999099999999996</v>
      </c>
    </row>
    <row r="4623" spans="1:6" x14ac:dyDescent="0.3">
      <c r="A4623">
        <v>4</v>
      </c>
      <c r="B4623">
        <v>2014</v>
      </c>
      <c r="C4623" t="s">
        <v>1575</v>
      </c>
      <c r="D4623">
        <v>1</v>
      </c>
      <c r="E4623">
        <v>48</v>
      </c>
      <c r="F4623">
        <v>0.99999899999999997</v>
      </c>
    </row>
    <row r="4624" spans="1:6" x14ac:dyDescent="0.3">
      <c r="A4624">
        <v>4</v>
      </c>
      <c r="B4624">
        <v>2014</v>
      </c>
      <c r="C4624" t="s">
        <v>1575</v>
      </c>
      <c r="D4624">
        <v>1</v>
      </c>
      <c r="E4624">
        <v>50</v>
      </c>
      <c r="F4624">
        <v>1</v>
      </c>
    </row>
    <row r="4625" spans="1:6" x14ac:dyDescent="0.3">
      <c r="A4625">
        <v>4</v>
      </c>
      <c r="B4625">
        <v>2014</v>
      </c>
      <c r="C4625" t="s">
        <v>1575</v>
      </c>
      <c r="D4625">
        <v>1</v>
      </c>
      <c r="E4625">
        <v>52</v>
      </c>
      <c r="F4625">
        <v>1</v>
      </c>
    </row>
    <row r="4626" spans="1:6" x14ac:dyDescent="0.3">
      <c r="A4626">
        <v>4</v>
      </c>
      <c r="B4626">
        <v>2014</v>
      </c>
      <c r="C4626" t="s">
        <v>1575</v>
      </c>
      <c r="D4626">
        <v>1</v>
      </c>
      <c r="E4626">
        <v>54</v>
      </c>
      <c r="F4626">
        <v>1</v>
      </c>
    </row>
    <row r="4627" spans="1:6" x14ac:dyDescent="0.3">
      <c r="A4627">
        <v>4</v>
      </c>
      <c r="B4627">
        <v>2014</v>
      </c>
      <c r="C4627" t="s">
        <v>1575</v>
      </c>
      <c r="D4627">
        <v>1</v>
      </c>
      <c r="E4627">
        <v>56</v>
      </c>
      <c r="F4627">
        <v>1</v>
      </c>
    </row>
    <row r="4628" spans="1:6" x14ac:dyDescent="0.3">
      <c r="A4628">
        <v>4</v>
      </c>
      <c r="B4628">
        <v>2014</v>
      </c>
      <c r="C4628" t="s">
        <v>1575</v>
      </c>
      <c r="D4628">
        <v>1</v>
      </c>
      <c r="E4628">
        <v>58</v>
      </c>
      <c r="F4628">
        <v>1</v>
      </c>
    </row>
    <row r="4629" spans="1:6" x14ac:dyDescent="0.3">
      <c r="A4629">
        <v>4</v>
      </c>
      <c r="B4629">
        <v>2014</v>
      </c>
      <c r="C4629" t="s">
        <v>1575</v>
      </c>
      <c r="D4629">
        <v>1</v>
      </c>
      <c r="E4629">
        <v>60</v>
      </c>
      <c r="F4629">
        <v>1</v>
      </c>
    </row>
    <row r="4630" spans="1:6" x14ac:dyDescent="0.3">
      <c r="A4630">
        <v>4</v>
      </c>
      <c r="B4630">
        <v>2014</v>
      </c>
      <c r="C4630" t="s">
        <v>1575</v>
      </c>
      <c r="D4630">
        <v>1</v>
      </c>
      <c r="E4630">
        <v>62</v>
      </c>
      <c r="F4630">
        <v>1</v>
      </c>
    </row>
    <row r="4631" spans="1:6" x14ac:dyDescent="0.3">
      <c r="A4631">
        <v>4</v>
      </c>
      <c r="B4631">
        <v>2014</v>
      </c>
      <c r="C4631" t="s">
        <v>1575</v>
      </c>
      <c r="D4631">
        <v>1</v>
      </c>
      <c r="E4631">
        <v>64</v>
      </c>
      <c r="F4631">
        <v>1</v>
      </c>
    </row>
    <row r="4632" spans="1:6" x14ac:dyDescent="0.3">
      <c r="A4632">
        <v>4</v>
      </c>
      <c r="B4632">
        <v>2014</v>
      </c>
      <c r="C4632" t="s">
        <v>1575</v>
      </c>
      <c r="D4632">
        <v>1</v>
      </c>
      <c r="E4632">
        <v>66</v>
      </c>
      <c r="F4632">
        <v>1</v>
      </c>
    </row>
    <row r="4633" spans="1:6" x14ac:dyDescent="0.3">
      <c r="A4633">
        <v>4</v>
      </c>
      <c r="B4633">
        <v>2014</v>
      </c>
      <c r="C4633" t="s">
        <v>1575</v>
      </c>
      <c r="D4633">
        <v>1</v>
      </c>
      <c r="E4633">
        <v>68</v>
      </c>
      <c r="F4633">
        <v>1</v>
      </c>
    </row>
    <row r="4634" spans="1:6" x14ac:dyDescent="0.3">
      <c r="A4634">
        <v>4</v>
      </c>
      <c r="B4634">
        <v>2014</v>
      </c>
      <c r="C4634" t="s">
        <v>1575</v>
      </c>
      <c r="D4634">
        <v>1</v>
      </c>
      <c r="E4634">
        <v>70</v>
      </c>
      <c r="F4634">
        <v>1</v>
      </c>
    </row>
    <row r="4635" spans="1:6" x14ac:dyDescent="0.3">
      <c r="A4635">
        <v>4</v>
      </c>
      <c r="B4635">
        <v>2014</v>
      </c>
      <c r="C4635" t="s">
        <v>1575</v>
      </c>
      <c r="D4635">
        <v>1</v>
      </c>
      <c r="E4635">
        <v>72</v>
      </c>
      <c r="F4635">
        <v>1</v>
      </c>
    </row>
    <row r="4636" spans="1:6" x14ac:dyDescent="0.3">
      <c r="A4636">
        <v>4</v>
      </c>
      <c r="B4636">
        <v>2014</v>
      </c>
      <c r="C4636" t="s">
        <v>1575</v>
      </c>
      <c r="D4636">
        <v>1</v>
      </c>
      <c r="E4636">
        <v>74</v>
      </c>
      <c r="F4636">
        <v>1</v>
      </c>
    </row>
    <row r="4637" spans="1:6" x14ac:dyDescent="0.3">
      <c r="A4637">
        <v>4</v>
      </c>
      <c r="B4637">
        <v>2014</v>
      </c>
      <c r="C4637" t="s">
        <v>1575</v>
      </c>
      <c r="D4637">
        <v>1</v>
      </c>
      <c r="E4637">
        <v>76</v>
      </c>
      <c r="F4637">
        <v>1</v>
      </c>
    </row>
    <row r="4638" spans="1:6" x14ac:dyDescent="0.3">
      <c r="A4638">
        <v>4</v>
      </c>
      <c r="B4638">
        <v>2014</v>
      </c>
      <c r="C4638" t="s">
        <v>1575</v>
      </c>
      <c r="D4638">
        <v>1</v>
      </c>
      <c r="E4638">
        <v>78</v>
      </c>
      <c r="F4638">
        <v>1</v>
      </c>
    </row>
    <row r="4639" spans="1:6" x14ac:dyDescent="0.3">
      <c r="A4639">
        <v>4</v>
      </c>
      <c r="B4639">
        <v>2014</v>
      </c>
      <c r="C4639" t="s">
        <v>1575</v>
      </c>
      <c r="D4639">
        <v>1</v>
      </c>
      <c r="E4639">
        <v>80</v>
      </c>
      <c r="F4639">
        <v>1</v>
      </c>
    </row>
    <row r="4640" spans="1:6" x14ac:dyDescent="0.3">
      <c r="A4640">
        <v>4</v>
      </c>
      <c r="B4640">
        <v>2014</v>
      </c>
      <c r="C4640" t="s">
        <v>1575</v>
      </c>
      <c r="D4640">
        <v>1</v>
      </c>
      <c r="E4640">
        <v>82</v>
      </c>
      <c r="F4640">
        <v>1</v>
      </c>
    </row>
    <row r="4641" spans="1:6" x14ac:dyDescent="0.3">
      <c r="A4641">
        <v>4</v>
      </c>
      <c r="B4641">
        <v>2014</v>
      </c>
      <c r="C4641" t="s">
        <v>1575</v>
      </c>
      <c r="D4641">
        <v>1</v>
      </c>
      <c r="E4641">
        <v>84</v>
      </c>
      <c r="F4641">
        <v>1</v>
      </c>
    </row>
    <row r="4642" spans="1:6" x14ac:dyDescent="0.3">
      <c r="A4642">
        <v>4</v>
      </c>
      <c r="B4642">
        <v>2014</v>
      </c>
      <c r="C4642" t="s">
        <v>1575</v>
      </c>
      <c r="D4642">
        <v>1</v>
      </c>
      <c r="E4642">
        <v>86</v>
      </c>
      <c r="F4642">
        <v>1</v>
      </c>
    </row>
    <row r="4643" spans="1:6" x14ac:dyDescent="0.3">
      <c r="A4643">
        <v>4</v>
      </c>
      <c r="B4643">
        <v>2014</v>
      </c>
      <c r="C4643" t="s">
        <v>1575</v>
      </c>
      <c r="D4643">
        <v>1</v>
      </c>
      <c r="E4643">
        <v>88</v>
      </c>
      <c r="F4643">
        <v>1</v>
      </c>
    </row>
    <row r="4644" spans="1:6" x14ac:dyDescent="0.3">
      <c r="A4644">
        <v>4</v>
      </c>
      <c r="B4644">
        <v>2014</v>
      </c>
      <c r="C4644" t="s">
        <v>1575</v>
      </c>
      <c r="D4644">
        <v>1</v>
      </c>
      <c r="E4644">
        <v>90</v>
      </c>
      <c r="F4644">
        <v>1</v>
      </c>
    </row>
    <row r="4645" spans="1:6" x14ac:dyDescent="0.3">
      <c r="A4645">
        <v>4</v>
      </c>
      <c r="B4645">
        <v>2014</v>
      </c>
      <c r="C4645" t="s">
        <v>1575</v>
      </c>
      <c r="D4645">
        <v>1</v>
      </c>
      <c r="E4645">
        <v>92</v>
      </c>
      <c r="F4645">
        <v>1</v>
      </c>
    </row>
    <row r="4646" spans="1:6" x14ac:dyDescent="0.3">
      <c r="A4646">
        <v>4</v>
      </c>
      <c r="B4646">
        <v>2014</v>
      </c>
      <c r="C4646" t="s">
        <v>1575</v>
      </c>
      <c r="D4646">
        <v>1</v>
      </c>
      <c r="E4646">
        <v>94</v>
      </c>
      <c r="F4646">
        <v>1</v>
      </c>
    </row>
    <row r="4647" spans="1:6" x14ac:dyDescent="0.3">
      <c r="A4647">
        <v>4</v>
      </c>
      <c r="B4647">
        <v>2015</v>
      </c>
      <c r="C4647" t="s">
        <v>1350</v>
      </c>
      <c r="D4647">
        <v>1</v>
      </c>
      <c r="E4647">
        <v>4</v>
      </c>
      <c r="F4647" s="2">
        <v>4.9242099999999999E-7</v>
      </c>
    </row>
    <row r="4648" spans="1:6" x14ac:dyDescent="0.3">
      <c r="A4648">
        <v>4</v>
      </c>
      <c r="B4648">
        <v>2015</v>
      </c>
      <c r="C4648" t="s">
        <v>1350</v>
      </c>
      <c r="D4648">
        <v>1</v>
      </c>
      <c r="E4648">
        <v>6</v>
      </c>
      <c r="F4648" s="2">
        <v>9.6514500000000006E-7</v>
      </c>
    </row>
    <row r="4649" spans="1:6" x14ac:dyDescent="0.3">
      <c r="A4649">
        <v>4</v>
      </c>
      <c r="B4649">
        <v>2015</v>
      </c>
      <c r="C4649" t="s">
        <v>1350</v>
      </c>
      <c r="D4649">
        <v>1</v>
      </c>
      <c r="E4649">
        <v>8</v>
      </c>
      <c r="F4649" s="2">
        <v>4.1816900000000003E-6</v>
      </c>
    </row>
    <row r="4650" spans="1:6" x14ac:dyDescent="0.3">
      <c r="A4650">
        <v>4</v>
      </c>
      <c r="B4650">
        <v>2015</v>
      </c>
      <c r="C4650" t="s">
        <v>1350</v>
      </c>
      <c r="D4650">
        <v>1</v>
      </c>
      <c r="E4650">
        <v>10</v>
      </c>
      <c r="F4650" s="2">
        <v>1.6722200000000001E-5</v>
      </c>
    </row>
    <row r="4651" spans="1:6" x14ac:dyDescent="0.3">
      <c r="A4651">
        <v>4</v>
      </c>
      <c r="B4651">
        <v>2015</v>
      </c>
      <c r="C4651" t="s">
        <v>1350</v>
      </c>
      <c r="D4651">
        <v>1</v>
      </c>
      <c r="E4651">
        <v>12</v>
      </c>
      <c r="F4651" s="2">
        <v>6.1617499999999997E-5</v>
      </c>
    </row>
    <row r="4652" spans="1:6" x14ac:dyDescent="0.3">
      <c r="A4652">
        <v>4</v>
      </c>
      <c r="B4652">
        <v>2015</v>
      </c>
      <c r="C4652" t="s">
        <v>1350</v>
      </c>
      <c r="D4652">
        <v>1</v>
      </c>
      <c r="E4652">
        <v>14</v>
      </c>
      <c r="F4652">
        <v>2.0913299999999999E-4</v>
      </c>
    </row>
    <row r="4653" spans="1:6" x14ac:dyDescent="0.3">
      <c r="A4653">
        <v>4</v>
      </c>
      <c r="B4653">
        <v>2015</v>
      </c>
      <c r="C4653" t="s">
        <v>1350</v>
      </c>
      <c r="D4653">
        <v>1</v>
      </c>
      <c r="E4653">
        <v>16</v>
      </c>
      <c r="F4653">
        <v>6.5375000000000003E-4</v>
      </c>
    </row>
    <row r="4654" spans="1:6" x14ac:dyDescent="0.3">
      <c r="A4654">
        <v>4</v>
      </c>
      <c r="B4654">
        <v>2015</v>
      </c>
      <c r="C4654" t="s">
        <v>1350</v>
      </c>
      <c r="D4654">
        <v>1</v>
      </c>
      <c r="E4654">
        <v>18</v>
      </c>
      <c r="F4654">
        <v>1.8821899999999999E-3</v>
      </c>
    </row>
    <row r="4655" spans="1:6" x14ac:dyDescent="0.3">
      <c r="A4655">
        <v>4</v>
      </c>
      <c r="B4655">
        <v>2015</v>
      </c>
      <c r="C4655" t="s">
        <v>1350</v>
      </c>
      <c r="D4655">
        <v>1</v>
      </c>
      <c r="E4655">
        <v>20</v>
      </c>
      <c r="F4655">
        <v>4.9908399999999999E-3</v>
      </c>
    </row>
    <row r="4656" spans="1:6" x14ac:dyDescent="0.3">
      <c r="A4656">
        <v>4</v>
      </c>
      <c r="B4656">
        <v>2015</v>
      </c>
      <c r="C4656" t="s">
        <v>1350</v>
      </c>
      <c r="D4656">
        <v>1</v>
      </c>
      <c r="E4656">
        <v>22</v>
      </c>
      <c r="F4656">
        <v>1.2188299999999999E-2</v>
      </c>
    </row>
    <row r="4657" spans="1:6" x14ac:dyDescent="0.3">
      <c r="A4657">
        <v>4</v>
      </c>
      <c r="B4657">
        <v>2015</v>
      </c>
      <c r="C4657" t="s">
        <v>1350</v>
      </c>
      <c r="D4657">
        <v>1</v>
      </c>
      <c r="E4657">
        <v>24</v>
      </c>
      <c r="F4657">
        <v>2.7413799999999999E-2</v>
      </c>
    </row>
    <row r="4658" spans="1:6" x14ac:dyDescent="0.3">
      <c r="A4658">
        <v>4</v>
      </c>
      <c r="B4658">
        <v>2015</v>
      </c>
      <c r="C4658" t="s">
        <v>1350</v>
      </c>
      <c r="D4658">
        <v>1</v>
      </c>
      <c r="E4658">
        <v>26</v>
      </c>
      <c r="F4658">
        <v>5.6787700000000003E-2</v>
      </c>
    </row>
    <row r="4659" spans="1:6" x14ac:dyDescent="0.3">
      <c r="A4659">
        <v>4</v>
      </c>
      <c r="B4659">
        <v>2015</v>
      </c>
      <c r="C4659" t="s">
        <v>1350</v>
      </c>
      <c r="D4659">
        <v>1</v>
      </c>
      <c r="E4659">
        <v>28</v>
      </c>
      <c r="F4659">
        <v>0.10834199999999999</v>
      </c>
    </row>
    <row r="4660" spans="1:6" x14ac:dyDescent="0.3">
      <c r="A4660">
        <v>4</v>
      </c>
      <c r="B4660">
        <v>2015</v>
      </c>
      <c r="C4660" t="s">
        <v>1350</v>
      </c>
      <c r="D4660">
        <v>1</v>
      </c>
      <c r="E4660">
        <v>30</v>
      </c>
      <c r="F4660">
        <v>0.19037000000000001</v>
      </c>
    </row>
    <row r="4661" spans="1:6" x14ac:dyDescent="0.3">
      <c r="A4661">
        <v>4</v>
      </c>
      <c r="B4661">
        <v>2015</v>
      </c>
      <c r="C4661" t="s">
        <v>1350</v>
      </c>
      <c r="D4661">
        <v>1</v>
      </c>
      <c r="E4661">
        <v>32</v>
      </c>
      <c r="F4661">
        <v>0.30807600000000002</v>
      </c>
    </row>
    <row r="4662" spans="1:6" x14ac:dyDescent="0.3">
      <c r="A4662">
        <v>4</v>
      </c>
      <c r="B4662">
        <v>2015</v>
      </c>
      <c r="C4662" t="s">
        <v>1350</v>
      </c>
      <c r="D4662">
        <v>1</v>
      </c>
      <c r="E4662">
        <v>34</v>
      </c>
      <c r="F4662">
        <v>0.459171</v>
      </c>
    </row>
    <row r="4663" spans="1:6" x14ac:dyDescent="0.3">
      <c r="A4663">
        <v>4</v>
      </c>
      <c r="B4663">
        <v>2015</v>
      </c>
      <c r="C4663" t="s">
        <v>1350</v>
      </c>
      <c r="D4663">
        <v>1</v>
      </c>
      <c r="E4663">
        <v>36</v>
      </c>
      <c r="F4663">
        <v>0.63030299999999995</v>
      </c>
    </row>
    <row r="4664" spans="1:6" x14ac:dyDescent="0.3">
      <c r="A4664">
        <v>4</v>
      </c>
      <c r="B4664">
        <v>2015</v>
      </c>
      <c r="C4664" t="s">
        <v>1350</v>
      </c>
      <c r="D4664">
        <v>1</v>
      </c>
      <c r="E4664">
        <v>38</v>
      </c>
      <c r="F4664">
        <v>0.79686000000000001</v>
      </c>
    </row>
    <row r="4665" spans="1:6" x14ac:dyDescent="0.3">
      <c r="A4665">
        <v>4</v>
      </c>
      <c r="B4665">
        <v>2015</v>
      </c>
      <c r="C4665" t="s">
        <v>1350</v>
      </c>
      <c r="D4665">
        <v>1</v>
      </c>
      <c r="E4665">
        <v>40</v>
      </c>
      <c r="F4665">
        <v>0.92784</v>
      </c>
    </row>
    <row r="4666" spans="1:6" x14ac:dyDescent="0.3">
      <c r="A4666">
        <v>4</v>
      </c>
      <c r="B4666">
        <v>2015</v>
      </c>
      <c r="C4666" t="s">
        <v>1350</v>
      </c>
      <c r="D4666">
        <v>1</v>
      </c>
      <c r="E4666">
        <v>42</v>
      </c>
      <c r="F4666">
        <v>0.99499899999999997</v>
      </c>
    </row>
    <row r="4667" spans="1:6" x14ac:dyDescent="0.3">
      <c r="A4667">
        <v>4</v>
      </c>
      <c r="B4667">
        <v>2015</v>
      </c>
      <c r="C4667" t="s">
        <v>1350</v>
      </c>
      <c r="D4667">
        <v>1</v>
      </c>
      <c r="E4667">
        <v>44</v>
      </c>
      <c r="F4667">
        <v>1</v>
      </c>
    </row>
    <row r="4668" spans="1:6" x14ac:dyDescent="0.3">
      <c r="A4668">
        <v>4</v>
      </c>
      <c r="B4668">
        <v>2015</v>
      </c>
      <c r="C4668" t="s">
        <v>1350</v>
      </c>
      <c r="D4668">
        <v>1</v>
      </c>
      <c r="E4668">
        <v>46</v>
      </c>
      <c r="F4668">
        <v>0.99979200000000001</v>
      </c>
    </row>
    <row r="4669" spans="1:6" x14ac:dyDescent="0.3">
      <c r="A4669">
        <v>4</v>
      </c>
      <c r="B4669">
        <v>2015</v>
      </c>
      <c r="C4669" t="s">
        <v>1350</v>
      </c>
      <c r="D4669">
        <v>1</v>
      </c>
      <c r="E4669">
        <v>48</v>
      </c>
      <c r="F4669">
        <v>0.99865800000000005</v>
      </c>
    </row>
    <row r="4670" spans="1:6" x14ac:dyDescent="0.3">
      <c r="A4670">
        <v>4</v>
      </c>
      <c r="B4670">
        <v>2015</v>
      </c>
      <c r="C4670" t="s">
        <v>1350</v>
      </c>
      <c r="D4670">
        <v>1</v>
      </c>
      <c r="E4670">
        <v>50</v>
      </c>
      <c r="F4670">
        <v>0.99654100000000001</v>
      </c>
    </row>
    <row r="4671" spans="1:6" x14ac:dyDescent="0.3">
      <c r="A4671">
        <v>4</v>
      </c>
      <c r="B4671">
        <v>2015</v>
      </c>
      <c r="C4671" t="s">
        <v>1350</v>
      </c>
      <c r="D4671">
        <v>1</v>
      </c>
      <c r="E4671">
        <v>52</v>
      </c>
      <c r="F4671">
        <v>0.99344699999999997</v>
      </c>
    </row>
    <row r="4672" spans="1:6" x14ac:dyDescent="0.3">
      <c r="A4672">
        <v>4</v>
      </c>
      <c r="B4672">
        <v>2015</v>
      </c>
      <c r="C4672" t="s">
        <v>1350</v>
      </c>
      <c r="D4672">
        <v>1</v>
      </c>
      <c r="E4672">
        <v>54</v>
      </c>
      <c r="F4672">
        <v>0.98938599999999999</v>
      </c>
    </row>
    <row r="4673" spans="1:6" x14ac:dyDescent="0.3">
      <c r="A4673">
        <v>4</v>
      </c>
      <c r="B4673">
        <v>2015</v>
      </c>
      <c r="C4673" t="s">
        <v>1350</v>
      </c>
      <c r="D4673">
        <v>1</v>
      </c>
      <c r="E4673">
        <v>56</v>
      </c>
      <c r="F4673">
        <v>0.98436800000000002</v>
      </c>
    </row>
    <row r="4674" spans="1:6" x14ac:dyDescent="0.3">
      <c r="A4674">
        <v>4</v>
      </c>
      <c r="B4674">
        <v>2015</v>
      </c>
      <c r="C4674" t="s">
        <v>1350</v>
      </c>
      <c r="D4674">
        <v>1</v>
      </c>
      <c r="E4674">
        <v>58</v>
      </c>
      <c r="F4674">
        <v>0.97841</v>
      </c>
    </row>
    <row r="4675" spans="1:6" x14ac:dyDescent="0.3">
      <c r="A4675">
        <v>4</v>
      </c>
      <c r="B4675">
        <v>2015</v>
      </c>
      <c r="C4675" t="s">
        <v>1350</v>
      </c>
      <c r="D4675">
        <v>1</v>
      </c>
      <c r="E4675">
        <v>60</v>
      </c>
      <c r="F4675">
        <v>0.97152799999999995</v>
      </c>
    </row>
    <row r="4676" spans="1:6" x14ac:dyDescent="0.3">
      <c r="A4676">
        <v>4</v>
      </c>
      <c r="B4676">
        <v>2015</v>
      </c>
      <c r="C4676" t="s">
        <v>1350</v>
      </c>
      <c r="D4676">
        <v>1</v>
      </c>
      <c r="E4676">
        <v>62</v>
      </c>
      <c r="F4676">
        <v>0.96374300000000002</v>
      </c>
    </row>
    <row r="4677" spans="1:6" x14ac:dyDescent="0.3">
      <c r="A4677">
        <v>4</v>
      </c>
      <c r="B4677">
        <v>2015</v>
      </c>
      <c r="C4677" t="s">
        <v>1350</v>
      </c>
      <c r="D4677">
        <v>1</v>
      </c>
      <c r="E4677">
        <v>64</v>
      </c>
      <c r="F4677">
        <v>0.95507699999999995</v>
      </c>
    </row>
    <row r="4678" spans="1:6" x14ac:dyDescent="0.3">
      <c r="A4678">
        <v>4</v>
      </c>
      <c r="B4678">
        <v>2015</v>
      </c>
      <c r="C4678" t="s">
        <v>1350</v>
      </c>
      <c r="D4678">
        <v>1</v>
      </c>
      <c r="E4678">
        <v>66</v>
      </c>
      <c r="F4678">
        <v>0.94555400000000001</v>
      </c>
    </row>
    <row r="4679" spans="1:6" x14ac:dyDescent="0.3">
      <c r="A4679">
        <v>4</v>
      </c>
      <c r="B4679">
        <v>2015</v>
      </c>
      <c r="C4679" t="s">
        <v>1350</v>
      </c>
      <c r="D4679">
        <v>1</v>
      </c>
      <c r="E4679">
        <v>68</v>
      </c>
      <c r="F4679">
        <v>0.93520300000000001</v>
      </c>
    </row>
    <row r="4680" spans="1:6" x14ac:dyDescent="0.3">
      <c r="A4680">
        <v>4</v>
      </c>
      <c r="B4680">
        <v>2015</v>
      </c>
      <c r="C4680" t="s">
        <v>1350</v>
      </c>
      <c r="D4680">
        <v>1</v>
      </c>
      <c r="E4680">
        <v>70</v>
      </c>
      <c r="F4680">
        <v>0.92405300000000001</v>
      </c>
    </row>
    <row r="4681" spans="1:6" x14ac:dyDescent="0.3">
      <c r="A4681">
        <v>4</v>
      </c>
      <c r="B4681">
        <v>2015</v>
      </c>
      <c r="C4681" t="s">
        <v>1350</v>
      </c>
      <c r="D4681">
        <v>1</v>
      </c>
      <c r="E4681">
        <v>72</v>
      </c>
      <c r="F4681">
        <v>0.912134</v>
      </c>
    </row>
    <row r="4682" spans="1:6" x14ac:dyDescent="0.3">
      <c r="A4682">
        <v>4</v>
      </c>
      <c r="B4682">
        <v>2015</v>
      </c>
      <c r="C4682" t="s">
        <v>1350</v>
      </c>
      <c r="D4682">
        <v>1</v>
      </c>
      <c r="E4682">
        <v>74</v>
      </c>
      <c r="F4682">
        <v>0.89947999999999995</v>
      </c>
    </row>
    <row r="4683" spans="1:6" x14ac:dyDescent="0.3">
      <c r="A4683">
        <v>4</v>
      </c>
      <c r="B4683">
        <v>2015</v>
      </c>
      <c r="C4683" t="s">
        <v>1350</v>
      </c>
      <c r="D4683">
        <v>1</v>
      </c>
      <c r="E4683">
        <v>76</v>
      </c>
      <c r="F4683">
        <v>0.886127</v>
      </c>
    </row>
    <row r="4684" spans="1:6" x14ac:dyDescent="0.3">
      <c r="A4684">
        <v>4</v>
      </c>
      <c r="B4684">
        <v>2015</v>
      </c>
      <c r="C4684" t="s">
        <v>1350</v>
      </c>
      <c r="D4684">
        <v>1</v>
      </c>
      <c r="E4684">
        <v>78</v>
      </c>
      <c r="F4684">
        <v>0.87211099999999997</v>
      </c>
    </row>
    <row r="4685" spans="1:6" x14ac:dyDescent="0.3">
      <c r="A4685">
        <v>4</v>
      </c>
      <c r="B4685">
        <v>2015</v>
      </c>
      <c r="C4685" t="s">
        <v>1350</v>
      </c>
      <c r="D4685">
        <v>1</v>
      </c>
      <c r="E4685">
        <v>80</v>
      </c>
      <c r="F4685">
        <v>0.85746900000000004</v>
      </c>
    </row>
    <row r="4686" spans="1:6" x14ac:dyDescent="0.3">
      <c r="A4686">
        <v>4</v>
      </c>
      <c r="B4686">
        <v>2015</v>
      </c>
      <c r="C4686" t="s">
        <v>1350</v>
      </c>
      <c r="D4686">
        <v>1</v>
      </c>
      <c r="E4686">
        <v>82</v>
      </c>
      <c r="F4686">
        <v>0.84224200000000005</v>
      </c>
    </row>
    <row r="4687" spans="1:6" x14ac:dyDescent="0.3">
      <c r="A4687">
        <v>4</v>
      </c>
      <c r="B4687">
        <v>2015</v>
      </c>
      <c r="C4687" t="s">
        <v>1350</v>
      </c>
      <c r="D4687">
        <v>1</v>
      </c>
      <c r="E4687">
        <v>84</v>
      </c>
      <c r="F4687">
        <v>0.82646799999999998</v>
      </c>
    </row>
    <row r="4688" spans="1:6" x14ac:dyDescent="0.3">
      <c r="A4688">
        <v>4</v>
      </c>
      <c r="B4688">
        <v>2015</v>
      </c>
      <c r="C4688" t="s">
        <v>1350</v>
      </c>
      <c r="D4688">
        <v>1</v>
      </c>
      <c r="E4688">
        <v>86</v>
      </c>
      <c r="F4688">
        <v>0.81018900000000005</v>
      </c>
    </row>
    <row r="4689" spans="1:6" x14ac:dyDescent="0.3">
      <c r="A4689">
        <v>4</v>
      </c>
      <c r="B4689">
        <v>2015</v>
      </c>
      <c r="C4689" t="s">
        <v>1350</v>
      </c>
      <c r="D4689">
        <v>1</v>
      </c>
      <c r="E4689">
        <v>88</v>
      </c>
      <c r="F4689">
        <v>0.79344800000000004</v>
      </c>
    </row>
    <row r="4690" spans="1:6" x14ac:dyDescent="0.3">
      <c r="A4690">
        <v>4</v>
      </c>
      <c r="B4690">
        <v>2015</v>
      </c>
      <c r="C4690" t="s">
        <v>1350</v>
      </c>
      <c r="D4690">
        <v>1</v>
      </c>
      <c r="E4690">
        <v>90</v>
      </c>
      <c r="F4690">
        <v>0.776285</v>
      </c>
    </row>
    <row r="4691" spans="1:6" x14ac:dyDescent="0.3">
      <c r="A4691">
        <v>4</v>
      </c>
      <c r="B4691">
        <v>2015</v>
      </c>
      <c r="C4691" t="s">
        <v>1350</v>
      </c>
      <c r="D4691">
        <v>1</v>
      </c>
      <c r="E4691">
        <v>92</v>
      </c>
      <c r="F4691">
        <v>0.75874399999999997</v>
      </c>
    </row>
    <row r="4692" spans="1:6" x14ac:dyDescent="0.3">
      <c r="A4692">
        <v>4</v>
      </c>
      <c r="B4692">
        <v>2015</v>
      </c>
      <c r="C4692" t="s">
        <v>1350</v>
      </c>
      <c r="D4692">
        <v>1</v>
      </c>
      <c r="E4692">
        <v>94</v>
      </c>
      <c r="F4692">
        <v>0.74086799999999997</v>
      </c>
    </row>
    <row r="4693" spans="1:6" x14ac:dyDescent="0.3">
      <c r="A4693">
        <v>4</v>
      </c>
      <c r="B4693">
        <v>2015</v>
      </c>
      <c r="C4693" t="s">
        <v>1575</v>
      </c>
      <c r="D4693">
        <v>1</v>
      </c>
      <c r="E4693">
        <v>4</v>
      </c>
      <c r="F4693" s="2">
        <v>9.9113399999999994E-9</v>
      </c>
    </row>
    <row r="4694" spans="1:6" x14ac:dyDescent="0.3">
      <c r="A4694">
        <v>4</v>
      </c>
      <c r="B4694">
        <v>2015</v>
      </c>
      <c r="C4694" t="s">
        <v>1575</v>
      </c>
      <c r="D4694">
        <v>1</v>
      </c>
      <c r="E4694">
        <v>6</v>
      </c>
      <c r="F4694" s="2">
        <v>2.7823200000000001E-8</v>
      </c>
    </row>
    <row r="4695" spans="1:6" x14ac:dyDescent="0.3">
      <c r="A4695">
        <v>4</v>
      </c>
      <c r="B4695">
        <v>2015</v>
      </c>
      <c r="C4695" t="s">
        <v>1575</v>
      </c>
      <c r="D4695">
        <v>1</v>
      </c>
      <c r="E4695">
        <v>8</v>
      </c>
      <c r="F4695" s="2">
        <v>7.8105199999999995E-8</v>
      </c>
    </row>
    <row r="4696" spans="1:6" x14ac:dyDescent="0.3">
      <c r="A4696">
        <v>4</v>
      </c>
      <c r="B4696">
        <v>2015</v>
      </c>
      <c r="C4696" t="s">
        <v>1575</v>
      </c>
      <c r="D4696">
        <v>1</v>
      </c>
      <c r="E4696">
        <v>10</v>
      </c>
      <c r="F4696" s="2">
        <v>2.1925699999999999E-7</v>
      </c>
    </row>
    <row r="4697" spans="1:6" x14ac:dyDescent="0.3">
      <c r="A4697">
        <v>4</v>
      </c>
      <c r="B4697">
        <v>2015</v>
      </c>
      <c r="C4697" t="s">
        <v>1575</v>
      </c>
      <c r="D4697">
        <v>1</v>
      </c>
      <c r="E4697">
        <v>12</v>
      </c>
      <c r="F4697" s="2">
        <v>6.1549900000000005E-7</v>
      </c>
    </row>
    <row r="4698" spans="1:6" x14ac:dyDescent="0.3">
      <c r="A4698">
        <v>4</v>
      </c>
      <c r="B4698">
        <v>2015</v>
      </c>
      <c r="C4698" t="s">
        <v>1575</v>
      </c>
      <c r="D4698">
        <v>1</v>
      </c>
      <c r="E4698">
        <v>14</v>
      </c>
      <c r="F4698" s="2">
        <v>1.72783E-6</v>
      </c>
    </row>
    <row r="4699" spans="1:6" x14ac:dyDescent="0.3">
      <c r="A4699">
        <v>4</v>
      </c>
      <c r="B4699">
        <v>2015</v>
      </c>
      <c r="C4699" t="s">
        <v>1575</v>
      </c>
      <c r="D4699">
        <v>1</v>
      </c>
      <c r="E4699">
        <v>16</v>
      </c>
      <c r="F4699" s="2">
        <v>4.8503500000000001E-6</v>
      </c>
    </row>
    <row r="4700" spans="1:6" x14ac:dyDescent="0.3">
      <c r="A4700">
        <v>4</v>
      </c>
      <c r="B4700">
        <v>2015</v>
      </c>
      <c r="C4700" t="s">
        <v>1575</v>
      </c>
      <c r="D4700">
        <v>1</v>
      </c>
      <c r="E4700">
        <v>18</v>
      </c>
      <c r="F4700" s="2">
        <v>1.3615799999999999E-5</v>
      </c>
    </row>
    <row r="4701" spans="1:6" x14ac:dyDescent="0.3">
      <c r="A4701">
        <v>4</v>
      </c>
      <c r="B4701">
        <v>2015</v>
      </c>
      <c r="C4701" t="s">
        <v>1575</v>
      </c>
      <c r="D4701">
        <v>1</v>
      </c>
      <c r="E4701">
        <v>20</v>
      </c>
      <c r="F4701" s="2">
        <v>3.82214E-5</v>
      </c>
    </row>
    <row r="4702" spans="1:6" x14ac:dyDescent="0.3">
      <c r="A4702">
        <v>4</v>
      </c>
      <c r="B4702">
        <v>2015</v>
      </c>
      <c r="C4702" t="s">
        <v>1575</v>
      </c>
      <c r="D4702">
        <v>1</v>
      </c>
      <c r="E4702">
        <v>22</v>
      </c>
      <c r="F4702">
        <v>1.0728799999999999E-4</v>
      </c>
    </row>
    <row r="4703" spans="1:6" x14ac:dyDescent="0.3">
      <c r="A4703">
        <v>4</v>
      </c>
      <c r="B4703">
        <v>2015</v>
      </c>
      <c r="C4703" t="s">
        <v>1575</v>
      </c>
      <c r="D4703">
        <v>1</v>
      </c>
      <c r="E4703">
        <v>24</v>
      </c>
      <c r="F4703">
        <v>3.0111999999999999E-4</v>
      </c>
    </row>
    <row r="4704" spans="1:6" x14ac:dyDescent="0.3">
      <c r="A4704">
        <v>4</v>
      </c>
      <c r="B4704">
        <v>2015</v>
      </c>
      <c r="C4704" t="s">
        <v>1575</v>
      </c>
      <c r="D4704">
        <v>1</v>
      </c>
      <c r="E4704">
        <v>26</v>
      </c>
      <c r="F4704">
        <v>8.4484600000000001E-4</v>
      </c>
    </row>
    <row r="4705" spans="1:6" x14ac:dyDescent="0.3">
      <c r="A4705">
        <v>4</v>
      </c>
      <c r="B4705">
        <v>2015</v>
      </c>
      <c r="C4705" t="s">
        <v>1575</v>
      </c>
      <c r="D4705">
        <v>1</v>
      </c>
      <c r="E4705">
        <v>28</v>
      </c>
      <c r="F4705">
        <v>2.3680400000000001E-3</v>
      </c>
    </row>
    <row r="4706" spans="1:6" x14ac:dyDescent="0.3">
      <c r="A4706">
        <v>4</v>
      </c>
      <c r="B4706">
        <v>2015</v>
      </c>
      <c r="C4706" t="s">
        <v>1575</v>
      </c>
      <c r="D4706">
        <v>1</v>
      </c>
      <c r="E4706">
        <v>30</v>
      </c>
      <c r="F4706">
        <v>6.6192400000000002E-3</v>
      </c>
    </row>
    <row r="4707" spans="1:6" x14ac:dyDescent="0.3">
      <c r="A4707">
        <v>4</v>
      </c>
      <c r="B4707">
        <v>2015</v>
      </c>
      <c r="C4707" t="s">
        <v>1575</v>
      </c>
      <c r="D4707">
        <v>1</v>
      </c>
      <c r="E4707">
        <v>32</v>
      </c>
      <c r="F4707">
        <v>1.83619E-2</v>
      </c>
    </row>
    <row r="4708" spans="1:6" x14ac:dyDescent="0.3">
      <c r="A4708">
        <v>4</v>
      </c>
      <c r="B4708">
        <v>2015</v>
      </c>
      <c r="C4708" t="s">
        <v>1575</v>
      </c>
      <c r="D4708">
        <v>1</v>
      </c>
      <c r="E4708">
        <v>34</v>
      </c>
      <c r="F4708">
        <v>4.9889999999999997E-2</v>
      </c>
    </row>
    <row r="4709" spans="1:6" x14ac:dyDescent="0.3">
      <c r="A4709">
        <v>4</v>
      </c>
      <c r="B4709">
        <v>2015</v>
      </c>
      <c r="C4709" t="s">
        <v>1575</v>
      </c>
      <c r="D4709">
        <v>1</v>
      </c>
      <c r="E4709">
        <v>36</v>
      </c>
      <c r="F4709">
        <v>0.128469</v>
      </c>
    </row>
    <row r="4710" spans="1:6" x14ac:dyDescent="0.3">
      <c r="A4710">
        <v>4</v>
      </c>
      <c r="B4710">
        <v>2015</v>
      </c>
      <c r="C4710" t="s">
        <v>1575</v>
      </c>
      <c r="D4710">
        <v>1</v>
      </c>
      <c r="E4710">
        <v>38</v>
      </c>
      <c r="F4710">
        <v>0.29268499999999997</v>
      </c>
    </row>
    <row r="4711" spans="1:6" x14ac:dyDescent="0.3">
      <c r="A4711">
        <v>4</v>
      </c>
      <c r="B4711">
        <v>2015</v>
      </c>
      <c r="C4711" t="s">
        <v>1575</v>
      </c>
      <c r="D4711">
        <v>1</v>
      </c>
      <c r="E4711">
        <v>40</v>
      </c>
      <c r="F4711">
        <v>0.53738300000000006</v>
      </c>
    </row>
    <row r="4712" spans="1:6" x14ac:dyDescent="0.3">
      <c r="A4712">
        <v>4</v>
      </c>
      <c r="B4712">
        <v>2015</v>
      </c>
      <c r="C4712" t="s">
        <v>1575</v>
      </c>
      <c r="D4712">
        <v>1</v>
      </c>
      <c r="E4712">
        <v>42</v>
      </c>
      <c r="F4712">
        <v>0.76530699999999996</v>
      </c>
    </row>
    <row r="4713" spans="1:6" x14ac:dyDescent="0.3">
      <c r="A4713">
        <v>4</v>
      </c>
      <c r="B4713">
        <v>2015</v>
      </c>
      <c r="C4713" t="s">
        <v>1575</v>
      </c>
      <c r="D4713">
        <v>1</v>
      </c>
      <c r="E4713">
        <v>44</v>
      </c>
      <c r="F4713">
        <v>0.90151599999999998</v>
      </c>
    </row>
    <row r="4714" spans="1:6" x14ac:dyDescent="0.3">
      <c r="A4714">
        <v>4</v>
      </c>
      <c r="B4714">
        <v>2015</v>
      </c>
      <c r="C4714" t="s">
        <v>1575</v>
      </c>
      <c r="D4714">
        <v>1</v>
      </c>
      <c r="E4714">
        <v>46</v>
      </c>
      <c r="F4714">
        <v>0.96254300000000004</v>
      </c>
    </row>
    <row r="4715" spans="1:6" x14ac:dyDescent="0.3">
      <c r="A4715">
        <v>4</v>
      </c>
      <c r="B4715">
        <v>2015</v>
      </c>
      <c r="C4715" t="s">
        <v>1575</v>
      </c>
      <c r="D4715">
        <v>1</v>
      </c>
      <c r="E4715">
        <v>48</v>
      </c>
      <c r="F4715">
        <v>0.98632699999999995</v>
      </c>
    </row>
    <row r="4716" spans="1:6" x14ac:dyDescent="0.3">
      <c r="A4716">
        <v>4</v>
      </c>
      <c r="B4716">
        <v>2015</v>
      </c>
      <c r="C4716" t="s">
        <v>1575</v>
      </c>
      <c r="D4716">
        <v>1</v>
      </c>
      <c r="E4716">
        <v>50</v>
      </c>
      <c r="F4716">
        <v>0.99508600000000003</v>
      </c>
    </row>
    <row r="4717" spans="1:6" x14ac:dyDescent="0.3">
      <c r="A4717">
        <v>4</v>
      </c>
      <c r="B4717">
        <v>2015</v>
      </c>
      <c r="C4717" t="s">
        <v>1575</v>
      </c>
      <c r="D4717">
        <v>1</v>
      </c>
      <c r="E4717">
        <v>52</v>
      </c>
      <c r="F4717">
        <v>0.99824400000000002</v>
      </c>
    </row>
    <row r="4718" spans="1:6" x14ac:dyDescent="0.3">
      <c r="A4718">
        <v>4</v>
      </c>
      <c r="B4718">
        <v>2015</v>
      </c>
      <c r="C4718" t="s">
        <v>1575</v>
      </c>
      <c r="D4718">
        <v>1</v>
      </c>
      <c r="E4718">
        <v>54</v>
      </c>
      <c r="F4718">
        <v>0.99937399999999998</v>
      </c>
    </row>
    <row r="4719" spans="1:6" x14ac:dyDescent="0.3">
      <c r="A4719">
        <v>4</v>
      </c>
      <c r="B4719">
        <v>2015</v>
      </c>
      <c r="C4719" t="s">
        <v>1575</v>
      </c>
      <c r="D4719">
        <v>1</v>
      </c>
      <c r="E4719">
        <v>56</v>
      </c>
      <c r="F4719">
        <v>0.99977700000000003</v>
      </c>
    </row>
    <row r="4720" spans="1:6" x14ac:dyDescent="0.3">
      <c r="A4720">
        <v>4</v>
      </c>
      <c r="B4720">
        <v>2015</v>
      </c>
      <c r="C4720" t="s">
        <v>1575</v>
      </c>
      <c r="D4720">
        <v>1</v>
      </c>
      <c r="E4720">
        <v>58</v>
      </c>
      <c r="F4720">
        <v>0.99992000000000003</v>
      </c>
    </row>
    <row r="4721" spans="1:6" x14ac:dyDescent="0.3">
      <c r="A4721">
        <v>4</v>
      </c>
      <c r="B4721">
        <v>2015</v>
      </c>
      <c r="C4721" t="s">
        <v>1575</v>
      </c>
      <c r="D4721">
        <v>1</v>
      </c>
      <c r="E4721">
        <v>60</v>
      </c>
      <c r="F4721">
        <v>0.99997199999999997</v>
      </c>
    </row>
    <row r="4722" spans="1:6" x14ac:dyDescent="0.3">
      <c r="A4722">
        <v>4</v>
      </c>
      <c r="B4722">
        <v>2015</v>
      </c>
      <c r="C4722" t="s">
        <v>1575</v>
      </c>
      <c r="D4722">
        <v>1</v>
      </c>
      <c r="E4722">
        <v>62</v>
      </c>
      <c r="F4722">
        <v>0.99999000000000005</v>
      </c>
    </row>
    <row r="4723" spans="1:6" x14ac:dyDescent="0.3">
      <c r="A4723">
        <v>4</v>
      </c>
      <c r="B4723">
        <v>2015</v>
      </c>
      <c r="C4723" t="s">
        <v>1575</v>
      </c>
      <c r="D4723">
        <v>1</v>
      </c>
      <c r="E4723">
        <v>64</v>
      </c>
      <c r="F4723">
        <v>0.999996</v>
      </c>
    </row>
    <row r="4724" spans="1:6" x14ac:dyDescent="0.3">
      <c r="A4724">
        <v>4</v>
      </c>
      <c r="B4724">
        <v>2015</v>
      </c>
      <c r="C4724" t="s">
        <v>1575</v>
      </c>
      <c r="D4724">
        <v>1</v>
      </c>
      <c r="E4724">
        <v>66</v>
      </c>
      <c r="F4724">
        <v>0.99999899999999997</v>
      </c>
    </row>
    <row r="4725" spans="1:6" x14ac:dyDescent="0.3">
      <c r="A4725">
        <v>4</v>
      </c>
      <c r="B4725">
        <v>2015</v>
      </c>
      <c r="C4725" t="s">
        <v>1575</v>
      </c>
      <c r="D4725">
        <v>1</v>
      </c>
      <c r="E4725">
        <v>68</v>
      </c>
      <c r="F4725">
        <v>1</v>
      </c>
    </row>
    <row r="4726" spans="1:6" x14ac:dyDescent="0.3">
      <c r="A4726">
        <v>4</v>
      </c>
      <c r="B4726">
        <v>2015</v>
      </c>
      <c r="C4726" t="s">
        <v>1575</v>
      </c>
      <c r="D4726">
        <v>1</v>
      </c>
      <c r="E4726">
        <v>70</v>
      </c>
      <c r="F4726">
        <v>1</v>
      </c>
    </row>
    <row r="4727" spans="1:6" x14ac:dyDescent="0.3">
      <c r="A4727">
        <v>4</v>
      </c>
      <c r="B4727">
        <v>2015</v>
      </c>
      <c r="C4727" t="s">
        <v>1575</v>
      </c>
      <c r="D4727">
        <v>1</v>
      </c>
      <c r="E4727">
        <v>72</v>
      </c>
      <c r="F4727">
        <v>1</v>
      </c>
    </row>
    <row r="4728" spans="1:6" x14ac:dyDescent="0.3">
      <c r="A4728">
        <v>4</v>
      </c>
      <c r="B4728">
        <v>2015</v>
      </c>
      <c r="C4728" t="s">
        <v>1575</v>
      </c>
      <c r="D4728">
        <v>1</v>
      </c>
      <c r="E4728">
        <v>74</v>
      </c>
      <c r="F4728">
        <v>1</v>
      </c>
    </row>
    <row r="4729" spans="1:6" x14ac:dyDescent="0.3">
      <c r="A4729">
        <v>4</v>
      </c>
      <c r="B4729">
        <v>2015</v>
      </c>
      <c r="C4729" t="s">
        <v>1575</v>
      </c>
      <c r="D4729">
        <v>1</v>
      </c>
      <c r="E4729">
        <v>76</v>
      </c>
      <c r="F4729">
        <v>1</v>
      </c>
    </row>
    <row r="4730" spans="1:6" x14ac:dyDescent="0.3">
      <c r="A4730">
        <v>4</v>
      </c>
      <c r="B4730">
        <v>2015</v>
      </c>
      <c r="C4730" t="s">
        <v>1575</v>
      </c>
      <c r="D4730">
        <v>1</v>
      </c>
      <c r="E4730">
        <v>78</v>
      </c>
      <c r="F4730">
        <v>1</v>
      </c>
    </row>
    <row r="4731" spans="1:6" x14ac:dyDescent="0.3">
      <c r="A4731">
        <v>4</v>
      </c>
      <c r="B4731">
        <v>2015</v>
      </c>
      <c r="C4731" t="s">
        <v>1575</v>
      </c>
      <c r="D4731">
        <v>1</v>
      </c>
      <c r="E4731">
        <v>80</v>
      </c>
      <c r="F4731">
        <v>1</v>
      </c>
    </row>
    <row r="4732" spans="1:6" x14ac:dyDescent="0.3">
      <c r="A4732">
        <v>4</v>
      </c>
      <c r="B4732">
        <v>2015</v>
      </c>
      <c r="C4732" t="s">
        <v>1575</v>
      </c>
      <c r="D4732">
        <v>1</v>
      </c>
      <c r="E4732">
        <v>82</v>
      </c>
      <c r="F4732">
        <v>1</v>
      </c>
    </row>
    <row r="4733" spans="1:6" x14ac:dyDescent="0.3">
      <c r="A4733">
        <v>4</v>
      </c>
      <c r="B4733">
        <v>2015</v>
      </c>
      <c r="C4733" t="s">
        <v>1575</v>
      </c>
      <c r="D4733">
        <v>1</v>
      </c>
      <c r="E4733">
        <v>84</v>
      </c>
      <c r="F4733">
        <v>1</v>
      </c>
    </row>
    <row r="4734" spans="1:6" x14ac:dyDescent="0.3">
      <c r="A4734">
        <v>4</v>
      </c>
      <c r="B4734">
        <v>2015</v>
      </c>
      <c r="C4734" t="s">
        <v>1575</v>
      </c>
      <c r="D4734">
        <v>1</v>
      </c>
      <c r="E4734">
        <v>86</v>
      </c>
      <c r="F4734">
        <v>1</v>
      </c>
    </row>
    <row r="4735" spans="1:6" x14ac:dyDescent="0.3">
      <c r="A4735">
        <v>4</v>
      </c>
      <c r="B4735">
        <v>2015</v>
      </c>
      <c r="C4735" t="s">
        <v>1575</v>
      </c>
      <c r="D4735">
        <v>1</v>
      </c>
      <c r="E4735">
        <v>88</v>
      </c>
      <c r="F4735">
        <v>1</v>
      </c>
    </row>
    <row r="4736" spans="1:6" x14ac:dyDescent="0.3">
      <c r="A4736">
        <v>4</v>
      </c>
      <c r="B4736">
        <v>2015</v>
      </c>
      <c r="C4736" t="s">
        <v>1575</v>
      </c>
      <c r="D4736">
        <v>1</v>
      </c>
      <c r="E4736">
        <v>90</v>
      </c>
      <c r="F4736">
        <v>1</v>
      </c>
    </row>
    <row r="4737" spans="1:6" x14ac:dyDescent="0.3">
      <c r="A4737">
        <v>4</v>
      </c>
      <c r="B4737">
        <v>2015</v>
      </c>
      <c r="C4737" t="s">
        <v>1575</v>
      </c>
      <c r="D4737">
        <v>1</v>
      </c>
      <c r="E4737">
        <v>92</v>
      </c>
      <c r="F4737">
        <v>1</v>
      </c>
    </row>
    <row r="4738" spans="1:6" x14ac:dyDescent="0.3">
      <c r="A4738">
        <v>4</v>
      </c>
      <c r="B4738">
        <v>2015</v>
      </c>
      <c r="C4738" t="s">
        <v>1575</v>
      </c>
      <c r="D4738">
        <v>1</v>
      </c>
      <c r="E4738">
        <v>94</v>
      </c>
      <c r="F4738">
        <v>1</v>
      </c>
    </row>
    <row r="4739" spans="1:6" x14ac:dyDescent="0.3">
      <c r="A4739">
        <v>4</v>
      </c>
      <c r="B4739">
        <v>2018</v>
      </c>
      <c r="C4739" t="s">
        <v>1350</v>
      </c>
      <c r="D4739">
        <v>1</v>
      </c>
      <c r="E4739">
        <v>4</v>
      </c>
      <c r="F4739" s="2">
        <v>4.9242099999999999E-7</v>
      </c>
    </row>
    <row r="4740" spans="1:6" x14ac:dyDescent="0.3">
      <c r="A4740">
        <v>4</v>
      </c>
      <c r="B4740">
        <v>2018</v>
      </c>
      <c r="C4740" t="s">
        <v>1350</v>
      </c>
      <c r="D4740">
        <v>1</v>
      </c>
      <c r="E4740">
        <v>6</v>
      </c>
      <c r="F4740" s="2">
        <v>9.6514500000000006E-7</v>
      </c>
    </row>
    <row r="4741" spans="1:6" x14ac:dyDescent="0.3">
      <c r="A4741">
        <v>4</v>
      </c>
      <c r="B4741">
        <v>2018</v>
      </c>
      <c r="C4741" t="s">
        <v>1350</v>
      </c>
      <c r="D4741">
        <v>1</v>
      </c>
      <c r="E4741">
        <v>8</v>
      </c>
      <c r="F4741" s="2">
        <v>4.1816900000000003E-6</v>
      </c>
    </row>
    <row r="4742" spans="1:6" x14ac:dyDescent="0.3">
      <c r="A4742">
        <v>4</v>
      </c>
      <c r="B4742">
        <v>2018</v>
      </c>
      <c r="C4742" t="s">
        <v>1350</v>
      </c>
      <c r="D4742">
        <v>1</v>
      </c>
      <c r="E4742">
        <v>10</v>
      </c>
      <c r="F4742" s="2">
        <v>1.6722200000000001E-5</v>
      </c>
    </row>
    <row r="4743" spans="1:6" x14ac:dyDescent="0.3">
      <c r="A4743">
        <v>4</v>
      </c>
      <c r="B4743">
        <v>2018</v>
      </c>
      <c r="C4743" t="s">
        <v>1350</v>
      </c>
      <c r="D4743">
        <v>1</v>
      </c>
      <c r="E4743">
        <v>12</v>
      </c>
      <c r="F4743" s="2">
        <v>6.1617499999999997E-5</v>
      </c>
    </row>
    <row r="4744" spans="1:6" x14ac:dyDescent="0.3">
      <c r="A4744">
        <v>4</v>
      </c>
      <c r="B4744">
        <v>2018</v>
      </c>
      <c r="C4744" t="s">
        <v>1350</v>
      </c>
      <c r="D4744">
        <v>1</v>
      </c>
      <c r="E4744">
        <v>14</v>
      </c>
      <c r="F4744">
        <v>2.0913299999999999E-4</v>
      </c>
    </row>
    <row r="4745" spans="1:6" x14ac:dyDescent="0.3">
      <c r="A4745">
        <v>4</v>
      </c>
      <c r="B4745">
        <v>2018</v>
      </c>
      <c r="C4745" t="s">
        <v>1350</v>
      </c>
      <c r="D4745">
        <v>1</v>
      </c>
      <c r="E4745">
        <v>16</v>
      </c>
      <c r="F4745">
        <v>6.5375000000000003E-4</v>
      </c>
    </row>
    <row r="4746" spans="1:6" x14ac:dyDescent="0.3">
      <c r="A4746">
        <v>4</v>
      </c>
      <c r="B4746">
        <v>2018</v>
      </c>
      <c r="C4746" t="s">
        <v>1350</v>
      </c>
      <c r="D4746">
        <v>1</v>
      </c>
      <c r="E4746">
        <v>18</v>
      </c>
      <c r="F4746">
        <v>1.8821899999999999E-3</v>
      </c>
    </row>
    <row r="4747" spans="1:6" x14ac:dyDescent="0.3">
      <c r="A4747">
        <v>4</v>
      </c>
      <c r="B4747">
        <v>2018</v>
      </c>
      <c r="C4747" t="s">
        <v>1350</v>
      </c>
      <c r="D4747">
        <v>1</v>
      </c>
      <c r="E4747">
        <v>20</v>
      </c>
      <c r="F4747">
        <v>4.9908399999999999E-3</v>
      </c>
    </row>
    <row r="4748" spans="1:6" x14ac:dyDescent="0.3">
      <c r="A4748">
        <v>4</v>
      </c>
      <c r="B4748">
        <v>2018</v>
      </c>
      <c r="C4748" t="s">
        <v>1350</v>
      </c>
      <c r="D4748">
        <v>1</v>
      </c>
      <c r="E4748">
        <v>22</v>
      </c>
      <c r="F4748">
        <v>1.2188299999999999E-2</v>
      </c>
    </row>
    <row r="4749" spans="1:6" x14ac:dyDescent="0.3">
      <c r="A4749">
        <v>4</v>
      </c>
      <c r="B4749">
        <v>2018</v>
      </c>
      <c r="C4749" t="s">
        <v>1350</v>
      </c>
      <c r="D4749">
        <v>1</v>
      </c>
      <c r="E4749">
        <v>24</v>
      </c>
      <c r="F4749">
        <v>2.7413799999999999E-2</v>
      </c>
    </row>
    <row r="4750" spans="1:6" x14ac:dyDescent="0.3">
      <c r="A4750">
        <v>4</v>
      </c>
      <c r="B4750">
        <v>2018</v>
      </c>
      <c r="C4750" t="s">
        <v>1350</v>
      </c>
      <c r="D4750">
        <v>1</v>
      </c>
      <c r="E4750">
        <v>26</v>
      </c>
      <c r="F4750">
        <v>5.6787700000000003E-2</v>
      </c>
    </row>
    <row r="4751" spans="1:6" x14ac:dyDescent="0.3">
      <c r="A4751">
        <v>4</v>
      </c>
      <c r="B4751">
        <v>2018</v>
      </c>
      <c r="C4751" t="s">
        <v>1350</v>
      </c>
      <c r="D4751">
        <v>1</v>
      </c>
      <c r="E4751">
        <v>28</v>
      </c>
      <c r="F4751">
        <v>0.10834199999999999</v>
      </c>
    </row>
    <row r="4752" spans="1:6" x14ac:dyDescent="0.3">
      <c r="A4752">
        <v>4</v>
      </c>
      <c r="B4752">
        <v>2018</v>
      </c>
      <c r="C4752" t="s">
        <v>1350</v>
      </c>
      <c r="D4752">
        <v>1</v>
      </c>
      <c r="E4752">
        <v>30</v>
      </c>
      <c r="F4752">
        <v>0.19037000000000001</v>
      </c>
    </row>
    <row r="4753" spans="1:6" x14ac:dyDescent="0.3">
      <c r="A4753">
        <v>4</v>
      </c>
      <c r="B4753">
        <v>2018</v>
      </c>
      <c r="C4753" t="s">
        <v>1350</v>
      </c>
      <c r="D4753">
        <v>1</v>
      </c>
      <c r="E4753">
        <v>32</v>
      </c>
      <c r="F4753">
        <v>0.30807600000000002</v>
      </c>
    </row>
    <row r="4754" spans="1:6" x14ac:dyDescent="0.3">
      <c r="A4754">
        <v>4</v>
      </c>
      <c r="B4754">
        <v>2018</v>
      </c>
      <c r="C4754" t="s">
        <v>1350</v>
      </c>
      <c r="D4754">
        <v>1</v>
      </c>
      <c r="E4754">
        <v>34</v>
      </c>
      <c r="F4754">
        <v>0.459171</v>
      </c>
    </row>
    <row r="4755" spans="1:6" x14ac:dyDescent="0.3">
      <c r="A4755">
        <v>4</v>
      </c>
      <c r="B4755">
        <v>2018</v>
      </c>
      <c r="C4755" t="s">
        <v>1350</v>
      </c>
      <c r="D4755">
        <v>1</v>
      </c>
      <c r="E4755">
        <v>36</v>
      </c>
      <c r="F4755">
        <v>0.63030299999999995</v>
      </c>
    </row>
    <row r="4756" spans="1:6" x14ac:dyDescent="0.3">
      <c r="A4756">
        <v>4</v>
      </c>
      <c r="B4756">
        <v>2018</v>
      </c>
      <c r="C4756" t="s">
        <v>1350</v>
      </c>
      <c r="D4756">
        <v>1</v>
      </c>
      <c r="E4756">
        <v>38</v>
      </c>
      <c r="F4756">
        <v>0.79686000000000001</v>
      </c>
    </row>
    <row r="4757" spans="1:6" x14ac:dyDescent="0.3">
      <c r="A4757">
        <v>4</v>
      </c>
      <c r="B4757">
        <v>2018</v>
      </c>
      <c r="C4757" t="s">
        <v>1350</v>
      </c>
      <c r="D4757">
        <v>1</v>
      </c>
      <c r="E4757">
        <v>40</v>
      </c>
      <c r="F4757">
        <v>0.92784</v>
      </c>
    </row>
    <row r="4758" spans="1:6" x14ac:dyDescent="0.3">
      <c r="A4758">
        <v>4</v>
      </c>
      <c r="B4758">
        <v>2018</v>
      </c>
      <c r="C4758" t="s">
        <v>1350</v>
      </c>
      <c r="D4758">
        <v>1</v>
      </c>
      <c r="E4758">
        <v>42</v>
      </c>
      <c r="F4758">
        <v>0.99499899999999997</v>
      </c>
    </row>
    <row r="4759" spans="1:6" x14ac:dyDescent="0.3">
      <c r="A4759">
        <v>4</v>
      </c>
      <c r="B4759">
        <v>2018</v>
      </c>
      <c r="C4759" t="s">
        <v>1350</v>
      </c>
      <c r="D4759">
        <v>1</v>
      </c>
      <c r="E4759">
        <v>44</v>
      </c>
      <c r="F4759">
        <v>1</v>
      </c>
    </row>
    <row r="4760" spans="1:6" x14ac:dyDescent="0.3">
      <c r="A4760">
        <v>4</v>
      </c>
      <c r="B4760">
        <v>2018</v>
      </c>
      <c r="C4760" t="s">
        <v>1350</v>
      </c>
      <c r="D4760">
        <v>1</v>
      </c>
      <c r="E4760">
        <v>46</v>
      </c>
      <c r="F4760">
        <v>0.99979200000000001</v>
      </c>
    </row>
    <row r="4761" spans="1:6" x14ac:dyDescent="0.3">
      <c r="A4761">
        <v>4</v>
      </c>
      <c r="B4761">
        <v>2018</v>
      </c>
      <c r="C4761" t="s">
        <v>1350</v>
      </c>
      <c r="D4761">
        <v>1</v>
      </c>
      <c r="E4761">
        <v>48</v>
      </c>
      <c r="F4761">
        <v>0.99865800000000005</v>
      </c>
    </row>
    <row r="4762" spans="1:6" x14ac:dyDescent="0.3">
      <c r="A4762">
        <v>4</v>
      </c>
      <c r="B4762">
        <v>2018</v>
      </c>
      <c r="C4762" t="s">
        <v>1350</v>
      </c>
      <c r="D4762">
        <v>1</v>
      </c>
      <c r="E4762">
        <v>50</v>
      </c>
      <c r="F4762">
        <v>0.99654100000000001</v>
      </c>
    </row>
    <row r="4763" spans="1:6" x14ac:dyDescent="0.3">
      <c r="A4763">
        <v>4</v>
      </c>
      <c r="B4763">
        <v>2018</v>
      </c>
      <c r="C4763" t="s">
        <v>1350</v>
      </c>
      <c r="D4763">
        <v>1</v>
      </c>
      <c r="E4763">
        <v>52</v>
      </c>
      <c r="F4763">
        <v>0.99344699999999997</v>
      </c>
    </row>
    <row r="4764" spans="1:6" x14ac:dyDescent="0.3">
      <c r="A4764">
        <v>4</v>
      </c>
      <c r="B4764">
        <v>2018</v>
      </c>
      <c r="C4764" t="s">
        <v>1350</v>
      </c>
      <c r="D4764">
        <v>1</v>
      </c>
      <c r="E4764">
        <v>54</v>
      </c>
      <c r="F4764">
        <v>0.98938599999999999</v>
      </c>
    </row>
    <row r="4765" spans="1:6" x14ac:dyDescent="0.3">
      <c r="A4765">
        <v>4</v>
      </c>
      <c r="B4765">
        <v>2018</v>
      </c>
      <c r="C4765" t="s">
        <v>1350</v>
      </c>
      <c r="D4765">
        <v>1</v>
      </c>
      <c r="E4765">
        <v>56</v>
      </c>
      <c r="F4765">
        <v>0.98436800000000002</v>
      </c>
    </row>
    <row r="4766" spans="1:6" x14ac:dyDescent="0.3">
      <c r="A4766">
        <v>4</v>
      </c>
      <c r="B4766">
        <v>2018</v>
      </c>
      <c r="C4766" t="s">
        <v>1350</v>
      </c>
      <c r="D4766">
        <v>1</v>
      </c>
      <c r="E4766">
        <v>58</v>
      </c>
      <c r="F4766">
        <v>0.97841</v>
      </c>
    </row>
    <row r="4767" spans="1:6" x14ac:dyDescent="0.3">
      <c r="A4767">
        <v>4</v>
      </c>
      <c r="B4767">
        <v>2018</v>
      </c>
      <c r="C4767" t="s">
        <v>1350</v>
      </c>
      <c r="D4767">
        <v>1</v>
      </c>
      <c r="E4767">
        <v>60</v>
      </c>
      <c r="F4767">
        <v>0.97152799999999995</v>
      </c>
    </row>
    <row r="4768" spans="1:6" x14ac:dyDescent="0.3">
      <c r="A4768">
        <v>4</v>
      </c>
      <c r="B4768">
        <v>2018</v>
      </c>
      <c r="C4768" t="s">
        <v>1350</v>
      </c>
      <c r="D4768">
        <v>1</v>
      </c>
      <c r="E4768">
        <v>62</v>
      </c>
      <c r="F4768">
        <v>0.96374300000000002</v>
      </c>
    </row>
    <row r="4769" spans="1:6" x14ac:dyDescent="0.3">
      <c r="A4769">
        <v>4</v>
      </c>
      <c r="B4769">
        <v>2018</v>
      </c>
      <c r="C4769" t="s">
        <v>1350</v>
      </c>
      <c r="D4769">
        <v>1</v>
      </c>
      <c r="E4769">
        <v>64</v>
      </c>
      <c r="F4769">
        <v>0.95507699999999995</v>
      </c>
    </row>
    <row r="4770" spans="1:6" x14ac:dyDescent="0.3">
      <c r="A4770">
        <v>4</v>
      </c>
      <c r="B4770">
        <v>2018</v>
      </c>
      <c r="C4770" t="s">
        <v>1350</v>
      </c>
      <c r="D4770">
        <v>1</v>
      </c>
      <c r="E4770">
        <v>66</v>
      </c>
      <c r="F4770">
        <v>0.94555400000000001</v>
      </c>
    </row>
    <row r="4771" spans="1:6" x14ac:dyDescent="0.3">
      <c r="A4771">
        <v>4</v>
      </c>
      <c r="B4771">
        <v>2018</v>
      </c>
      <c r="C4771" t="s">
        <v>1350</v>
      </c>
      <c r="D4771">
        <v>1</v>
      </c>
      <c r="E4771">
        <v>68</v>
      </c>
      <c r="F4771">
        <v>0.93520300000000001</v>
      </c>
    </row>
    <row r="4772" spans="1:6" x14ac:dyDescent="0.3">
      <c r="A4772">
        <v>4</v>
      </c>
      <c r="B4772">
        <v>2018</v>
      </c>
      <c r="C4772" t="s">
        <v>1350</v>
      </c>
      <c r="D4772">
        <v>1</v>
      </c>
      <c r="E4772">
        <v>70</v>
      </c>
      <c r="F4772">
        <v>0.92405300000000001</v>
      </c>
    </row>
    <row r="4773" spans="1:6" x14ac:dyDescent="0.3">
      <c r="A4773">
        <v>4</v>
      </c>
      <c r="B4773">
        <v>2018</v>
      </c>
      <c r="C4773" t="s">
        <v>1350</v>
      </c>
      <c r="D4773">
        <v>1</v>
      </c>
      <c r="E4773">
        <v>72</v>
      </c>
      <c r="F4773">
        <v>0.912134</v>
      </c>
    </row>
    <row r="4774" spans="1:6" x14ac:dyDescent="0.3">
      <c r="A4774">
        <v>4</v>
      </c>
      <c r="B4774">
        <v>2018</v>
      </c>
      <c r="C4774" t="s">
        <v>1350</v>
      </c>
      <c r="D4774">
        <v>1</v>
      </c>
      <c r="E4774">
        <v>74</v>
      </c>
      <c r="F4774">
        <v>0.89947999999999995</v>
      </c>
    </row>
    <row r="4775" spans="1:6" x14ac:dyDescent="0.3">
      <c r="A4775">
        <v>4</v>
      </c>
      <c r="B4775">
        <v>2018</v>
      </c>
      <c r="C4775" t="s">
        <v>1350</v>
      </c>
      <c r="D4775">
        <v>1</v>
      </c>
      <c r="E4775">
        <v>76</v>
      </c>
      <c r="F4775">
        <v>0.886127</v>
      </c>
    </row>
    <row r="4776" spans="1:6" x14ac:dyDescent="0.3">
      <c r="A4776">
        <v>4</v>
      </c>
      <c r="B4776">
        <v>2018</v>
      </c>
      <c r="C4776" t="s">
        <v>1350</v>
      </c>
      <c r="D4776">
        <v>1</v>
      </c>
      <c r="E4776">
        <v>78</v>
      </c>
      <c r="F4776">
        <v>0.87211099999999997</v>
      </c>
    </row>
    <row r="4777" spans="1:6" x14ac:dyDescent="0.3">
      <c r="A4777">
        <v>4</v>
      </c>
      <c r="B4777">
        <v>2018</v>
      </c>
      <c r="C4777" t="s">
        <v>1350</v>
      </c>
      <c r="D4777">
        <v>1</v>
      </c>
      <c r="E4777">
        <v>80</v>
      </c>
      <c r="F4777">
        <v>0.85746900000000004</v>
      </c>
    </row>
    <row r="4778" spans="1:6" x14ac:dyDescent="0.3">
      <c r="A4778">
        <v>4</v>
      </c>
      <c r="B4778">
        <v>2018</v>
      </c>
      <c r="C4778" t="s">
        <v>1350</v>
      </c>
      <c r="D4778">
        <v>1</v>
      </c>
      <c r="E4778">
        <v>82</v>
      </c>
      <c r="F4778">
        <v>0.84224200000000005</v>
      </c>
    </row>
    <row r="4779" spans="1:6" x14ac:dyDescent="0.3">
      <c r="A4779">
        <v>4</v>
      </c>
      <c r="B4779">
        <v>2018</v>
      </c>
      <c r="C4779" t="s">
        <v>1350</v>
      </c>
      <c r="D4779">
        <v>1</v>
      </c>
      <c r="E4779">
        <v>84</v>
      </c>
      <c r="F4779">
        <v>0.82646799999999998</v>
      </c>
    </row>
    <row r="4780" spans="1:6" x14ac:dyDescent="0.3">
      <c r="A4780">
        <v>4</v>
      </c>
      <c r="B4780">
        <v>2018</v>
      </c>
      <c r="C4780" t="s">
        <v>1350</v>
      </c>
      <c r="D4780">
        <v>1</v>
      </c>
      <c r="E4780">
        <v>86</v>
      </c>
      <c r="F4780">
        <v>0.81018900000000005</v>
      </c>
    </row>
    <row r="4781" spans="1:6" x14ac:dyDescent="0.3">
      <c r="A4781">
        <v>4</v>
      </c>
      <c r="B4781">
        <v>2018</v>
      </c>
      <c r="C4781" t="s">
        <v>1350</v>
      </c>
      <c r="D4781">
        <v>1</v>
      </c>
      <c r="E4781">
        <v>88</v>
      </c>
      <c r="F4781">
        <v>0.79344800000000004</v>
      </c>
    </row>
    <row r="4782" spans="1:6" x14ac:dyDescent="0.3">
      <c r="A4782">
        <v>4</v>
      </c>
      <c r="B4782">
        <v>2018</v>
      </c>
      <c r="C4782" t="s">
        <v>1350</v>
      </c>
      <c r="D4782">
        <v>1</v>
      </c>
      <c r="E4782">
        <v>90</v>
      </c>
      <c r="F4782">
        <v>0.776285</v>
      </c>
    </row>
    <row r="4783" spans="1:6" x14ac:dyDescent="0.3">
      <c r="A4783">
        <v>4</v>
      </c>
      <c r="B4783">
        <v>2018</v>
      </c>
      <c r="C4783" t="s">
        <v>1350</v>
      </c>
      <c r="D4783">
        <v>1</v>
      </c>
      <c r="E4783">
        <v>92</v>
      </c>
      <c r="F4783">
        <v>0.75874399999999997</v>
      </c>
    </row>
    <row r="4784" spans="1:6" x14ac:dyDescent="0.3">
      <c r="A4784">
        <v>4</v>
      </c>
      <c r="B4784">
        <v>2018</v>
      </c>
      <c r="C4784" t="s">
        <v>1350</v>
      </c>
      <c r="D4784">
        <v>1</v>
      </c>
      <c r="E4784">
        <v>94</v>
      </c>
      <c r="F4784">
        <v>0.74086799999999997</v>
      </c>
    </row>
    <row r="4785" spans="1:6" x14ac:dyDescent="0.3">
      <c r="A4785">
        <v>4</v>
      </c>
      <c r="B4785">
        <v>2018</v>
      </c>
      <c r="C4785" t="s">
        <v>1575</v>
      </c>
      <c r="D4785">
        <v>1</v>
      </c>
      <c r="E4785">
        <v>4</v>
      </c>
      <c r="F4785" s="2">
        <v>9.9113399999999994E-9</v>
      </c>
    </row>
    <row r="4786" spans="1:6" x14ac:dyDescent="0.3">
      <c r="A4786">
        <v>4</v>
      </c>
      <c r="B4786">
        <v>2018</v>
      </c>
      <c r="C4786" t="s">
        <v>1575</v>
      </c>
      <c r="D4786">
        <v>1</v>
      </c>
      <c r="E4786">
        <v>6</v>
      </c>
      <c r="F4786" s="2">
        <v>2.7823200000000001E-8</v>
      </c>
    </row>
    <row r="4787" spans="1:6" x14ac:dyDescent="0.3">
      <c r="A4787">
        <v>4</v>
      </c>
      <c r="B4787">
        <v>2018</v>
      </c>
      <c r="C4787" t="s">
        <v>1575</v>
      </c>
      <c r="D4787">
        <v>1</v>
      </c>
      <c r="E4787">
        <v>8</v>
      </c>
      <c r="F4787" s="2">
        <v>7.8105199999999995E-8</v>
      </c>
    </row>
    <row r="4788" spans="1:6" x14ac:dyDescent="0.3">
      <c r="A4788">
        <v>4</v>
      </c>
      <c r="B4788">
        <v>2018</v>
      </c>
      <c r="C4788" t="s">
        <v>1575</v>
      </c>
      <c r="D4788">
        <v>1</v>
      </c>
      <c r="E4788">
        <v>10</v>
      </c>
      <c r="F4788" s="2">
        <v>2.1925699999999999E-7</v>
      </c>
    </row>
    <row r="4789" spans="1:6" x14ac:dyDescent="0.3">
      <c r="A4789">
        <v>4</v>
      </c>
      <c r="B4789">
        <v>2018</v>
      </c>
      <c r="C4789" t="s">
        <v>1575</v>
      </c>
      <c r="D4789">
        <v>1</v>
      </c>
      <c r="E4789">
        <v>12</v>
      </c>
      <c r="F4789" s="2">
        <v>6.1549900000000005E-7</v>
      </c>
    </row>
    <row r="4790" spans="1:6" x14ac:dyDescent="0.3">
      <c r="A4790">
        <v>4</v>
      </c>
      <c r="B4790">
        <v>2018</v>
      </c>
      <c r="C4790" t="s">
        <v>1575</v>
      </c>
      <c r="D4790">
        <v>1</v>
      </c>
      <c r="E4790">
        <v>14</v>
      </c>
      <c r="F4790" s="2">
        <v>1.72783E-6</v>
      </c>
    </row>
    <row r="4791" spans="1:6" x14ac:dyDescent="0.3">
      <c r="A4791">
        <v>4</v>
      </c>
      <c r="B4791">
        <v>2018</v>
      </c>
      <c r="C4791" t="s">
        <v>1575</v>
      </c>
      <c r="D4791">
        <v>1</v>
      </c>
      <c r="E4791">
        <v>16</v>
      </c>
      <c r="F4791" s="2">
        <v>4.8503500000000001E-6</v>
      </c>
    </row>
    <row r="4792" spans="1:6" x14ac:dyDescent="0.3">
      <c r="A4792">
        <v>4</v>
      </c>
      <c r="B4792">
        <v>2018</v>
      </c>
      <c r="C4792" t="s">
        <v>1575</v>
      </c>
      <c r="D4792">
        <v>1</v>
      </c>
      <c r="E4792">
        <v>18</v>
      </c>
      <c r="F4792" s="2">
        <v>1.3615799999999999E-5</v>
      </c>
    </row>
    <row r="4793" spans="1:6" x14ac:dyDescent="0.3">
      <c r="A4793">
        <v>4</v>
      </c>
      <c r="B4793">
        <v>2018</v>
      </c>
      <c r="C4793" t="s">
        <v>1575</v>
      </c>
      <c r="D4793">
        <v>1</v>
      </c>
      <c r="E4793">
        <v>20</v>
      </c>
      <c r="F4793" s="2">
        <v>3.82214E-5</v>
      </c>
    </row>
    <row r="4794" spans="1:6" x14ac:dyDescent="0.3">
      <c r="A4794">
        <v>4</v>
      </c>
      <c r="B4794">
        <v>2018</v>
      </c>
      <c r="C4794" t="s">
        <v>1575</v>
      </c>
      <c r="D4794">
        <v>1</v>
      </c>
      <c r="E4794">
        <v>22</v>
      </c>
      <c r="F4794">
        <v>1.0728799999999999E-4</v>
      </c>
    </row>
    <row r="4795" spans="1:6" x14ac:dyDescent="0.3">
      <c r="A4795">
        <v>4</v>
      </c>
      <c r="B4795">
        <v>2018</v>
      </c>
      <c r="C4795" t="s">
        <v>1575</v>
      </c>
      <c r="D4795">
        <v>1</v>
      </c>
      <c r="E4795">
        <v>24</v>
      </c>
      <c r="F4795">
        <v>3.0111999999999999E-4</v>
      </c>
    </row>
    <row r="4796" spans="1:6" x14ac:dyDescent="0.3">
      <c r="A4796">
        <v>4</v>
      </c>
      <c r="B4796">
        <v>2018</v>
      </c>
      <c r="C4796" t="s">
        <v>1575</v>
      </c>
      <c r="D4796">
        <v>1</v>
      </c>
      <c r="E4796">
        <v>26</v>
      </c>
      <c r="F4796">
        <v>8.4484600000000001E-4</v>
      </c>
    </row>
    <row r="4797" spans="1:6" x14ac:dyDescent="0.3">
      <c r="A4797">
        <v>4</v>
      </c>
      <c r="B4797">
        <v>2018</v>
      </c>
      <c r="C4797" t="s">
        <v>1575</v>
      </c>
      <c r="D4797">
        <v>1</v>
      </c>
      <c r="E4797">
        <v>28</v>
      </c>
      <c r="F4797">
        <v>2.3680400000000001E-3</v>
      </c>
    </row>
    <row r="4798" spans="1:6" x14ac:dyDescent="0.3">
      <c r="A4798">
        <v>4</v>
      </c>
      <c r="B4798">
        <v>2018</v>
      </c>
      <c r="C4798" t="s">
        <v>1575</v>
      </c>
      <c r="D4798">
        <v>1</v>
      </c>
      <c r="E4798">
        <v>30</v>
      </c>
      <c r="F4798">
        <v>6.6192400000000002E-3</v>
      </c>
    </row>
    <row r="4799" spans="1:6" x14ac:dyDescent="0.3">
      <c r="A4799">
        <v>4</v>
      </c>
      <c r="B4799">
        <v>2018</v>
      </c>
      <c r="C4799" t="s">
        <v>1575</v>
      </c>
      <c r="D4799">
        <v>1</v>
      </c>
      <c r="E4799">
        <v>32</v>
      </c>
      <c r="F4799">
        <v>1.83619E-2</v>
      </c>
    </row>
    <row r="4800" spans="1:6" x14ac:dyDescent="0.3">
      <c r="A4800">
        <v>4</v>
      </c>
      <c r="B4800">
        <v>2018</v>
      </c>
      <c r="C4800" t="s">
        <v>1575</v>
      </c>
      <c r="D4800">
        <v>1</v>
      </c>
      <c r="E4800">
        <v>34</v>
      </c>
      <c r="F4800">
        <v>4.9889999999999997E-2</v>
      </c>
    </row>
    <row r="4801" spans="1:6" x14ac:dyDescent="0.3">
      <c r="A4801">
        <v>4</v>
      </c>
      <c r="B4801">
        <v>2018</v>
      </c>
      <c r="C4801" t="s">
        <v>1575</v>
      </c>
      <c r="D4801">
        <v>1</v>
      </c>
      <c r="E4801">
        <v>36</v>
      </c>
      <c r="F4801">
        <v>0.128469</v>
      </c>
    </row>
    <row r="4802" spans="1:6" x14ac:dyDescent="0.3">
      <c r="A4802">
        <v>4</v>
      </c>
      <c r="B4802">
        <v>2018</v>
      </c>
      <c r="C4802" t="s">
        <v>1575</v>
      </c>
      <c r="D4802">
        <v>1</v>
      </c>
      <c r="E4802">
        <v>38</v>
      </c>
      <c r="F4802">
        <v>0.29268499999999997</v>
      </c>
    </row>
    <row r="4803" spans="1:6" x14ac:dyDescent="0.3">
      <c r="A4803">
        <v>4</v>
      </c>
      <c r="B4803">
        <v>2018</v>
      </c>
      <c r="C4803" t="s">
        <v>1575</v>
      </c>
      <c r="D4803">
        <v>1</v>
      </c>
      <c r="E4803">
        <v>40</v>
      </c>
      <c r="F4803">
        <v>0.53738300000000006</v>
      </c>
    </row>
    <row r="4804" spans="1:6" x14ac:dyDescent="0.3">
      <c r="A4804">
        <v>4</v>
      </c>
      <c r="B4804">
        <v>2018</v>
      </c>
      <c r="C4804" t="s">
        <v>1575</v>
      </c>
      <c r="D4804">
        <v>1</v>
      </c>
      <c r="E4804">
        <v>42</v>
      </c>
      <c r="F4804">
        <v>0.76530699999999996</v>
      </c>
    </row>
    <row r="4805" spans="1:6" x14ac:dyDescent="0.3">
      <c r="A4805">
        <v>4</v>
      </c>
      <c r="B4805">
        <v>2018</v>
      </c>
      <c r="C4805" t="s">
        <v>1575</v>
      </c>
      <c r="D4805">
        <v>1</v>
      </c>
      <c r="E4805">
        <v>44</v>
      </c>
      <c r="F4805">
        <v>0.90151599999999998</v>
      </c>
    </row>
    <row r="4806" spans="1:6" x14ac:dyDescent="0.3">
      <c r="A4806">
        <v>4</v>
      </c>
      <c r="B4806">
        <v>2018</v>
      </c>
      <c r="C4806" t="s">
        <v>1575</v>
      </c>
      <c r="D4806">
        <v>1</v>
      </c>
      <c r="E4806">
        <v>46</v>
      </c>
      <c r="F4806">
        <v>0.96254300000000004</v>
      </c>
    </row>
    <row r="4807" spans="1:6" x14ac:dyDescent="0.3">
      <c r="A4807">
        <v>4</v>
      </c>
      <c r="B4807">
        <v>2018</v>
      </c>
      <c r="C4807" t="s">
        <v>1575</v>
      </c>
      <c r="D4807">
        <v>1</v>
      </c>
      <c r="E4807">
        <v>48</v>
      </c>
      <c r="F4807">
        <v>0.98632699999999995</v>
      </c>
    </row>
    <row r="4808" spans="1:6" x14ac:dyDescent="0.3">
      <c r="A4808">
        <v>4</v>
      </c>
      <c r="B4808">
        <v>2018</v>
      </c>
      <c r="C4808" t="s">
        <v>1575</v>
      </c>
      <c r="D4808">
        <v>1</v>
      </c>
      <c r="E4808">
        <v>50</v>
      </c>
      <c r="F4808">
        <v>0.99508600000000003</v>
      </c>
    </row>
    <row r="4809" spans="1:6" x14ac:dyDescent="0.3">
      <c r="A4809">
        <v>4</v>
      </c>
      <c r="B4809">
        <v>2018</v>
      </c>
      <c r="C4809" t="s">
        <v>1575</v>
      </c>
      <c r="D4809">
        <v>1</v>
      </c>
      <c r="E4809">
        <v>52</v>
      </c>
      <c r="F4809">
        <v>0.99824400000000002</v>
      </c>
    </row>
    <row r="4810" spans="1:6" x14ac:dyDescent="0.3">
      <c r="A4810">
        <v>4</v>
      </c>
      <c r="B4810">
        <v>2018</v>
      </c>
      <c r="C4810" t="s">
        <v>1575</v>
      </c>
      <c r="D4810">
        <v>1</v>
      </c>
      <c r="E4810">
        <v>54</v>
      </c>
      <c r="F4810">
        <v>0.99937399999999998</v>
      </c>
    </row>
    <row r="4811" spans="1:6" x14ac:dyDescent="0.3">
      <c r="A4811">
        <v>4</v>
      </c>
      <c r="B4811">
        <v>2018</v>
      </c>
      <c r="C4811" t="s">
        <v>1575</v>
      </c>
      <c r="D4811">
        <v>1</v>
      </c>
      <c r="E4811">
        <v>56</v>
      </c>
      <c r="F4811">
        <v>0.99977700000000003</v>
      </c>
    </row>
    <row r="4812" spans="1:6" x14ac:dyDescent="0.3">
      <c r="A4812">
        <v>4</v>
      </c>
      <c r="B4812">
        <v>2018</v>
      </c>
      <c r="C4812" t="s">
        <v>1575</v>
      </c>
      <c r="D4812">
        <v>1</v>
      </c>
      <c r="E4812">
        <v>58</v>
      </c>
      <c r="F4812">
        <v>0.99992000000000003</v>
      </c>
    </row>
    <row r="4813" spans="1:6" x14ac:dyDescent="0.3">
      <c r="A4813">
        <v>4</v>
      </c>
      <c r="B4813">
        <v>2018</v>
      </c>
      <c r="C4813" t="s">
        <v>1575</v>
      </c>
      <c r="D4813">
        <v>1</v>
      </c>
      <c r="E4813">
        <v>60</v>
      </c>
      <c r="F4813">
        <v>0.99997199999999997</v>
      </c>
    </row>
    <row r="4814" spans="1:6" x14ac:dyDescent="0.3">
      <c r="A4814">
        <v>4</v>
      </c>
      <c r="B4814">
        <v>2018</v>
      </c>
      <c r="C4814" t="s">
        <v>1575</v>
      </c>
      <c r="D4814">
        <v>1</v>
      </c>
      <c r="E4814">
        <v>62</v>
      </c>
      <c r="F4814">
        <v>0.99999000000000005</v>
      </c>
    </row>
    <row r="4815" spans="1:6" x14ac:dyDescent="0.3">
      <c r="A4815">
        <v>4</v>
      </c>
      <c r="B4815">
        <v>2018</v>
      </c>
      <c r="C4815" t="s">
        <v>1575</v>
      </c>
      <c r="D4815">
        <v>1</v>
      </c>
      <c r="E4815">
        <v>64</v>
      </c>
      <c r="F4815">
        <v>0.999996</v>
      </c>
    </row>
    <row r="4816" spans="1:6" x14ac:dyDescent="0.3">
      <c r="A4816">
        <v>4</v>
      </c>
      <c r="B4816">
        <v>2018</v>
      </c>
      <c r="C4816" t="s">
        <v>1575</v>
      </c>
      <c r="D4816">
        <v>1</v>
      </c>
      <c r="E4816">
        <v>66</v>
      </c>
      <c r="F4816">
        <v>0.99999899999999997</v>
      </c>
    </row>
    <row r="4817" spans="1:6" x14ac:dyDescent="0.3">
      <c r="A4817">
        <v>4</v>
      </c>
      <c r="B4817">
        <v>2018</v>
      </c>
      <c r="C4817" t="s">
        <v>1575</v>
      </c>
      <c r="D4817">
        <v>1</v>
      </c>
      <c r="E4817">
        <v>68</v>
      </c>
      <c r="F4817">
        <v>1</v>
      </c>
    </row>
    <row r="4818" spans="1:6" x14ac:dyDescent="0.3">
      <c r="A4818">
        <v>4</v>
      </c>
      <c r="B4818">
        <v>2018</v>
      </c>
      <c r="C4818" t="s">
        <v>1575</v>
      </c>
      <c r="D4818">
        <v>1</v>
      </c>
      <c r="E4818">
        <v>70</v>
      </c>
      <c r="F4818">
        <v>1</v>
      </c>
    </row>
    <row r="4819" spans="1:6" x14ac:dyDescent="0.3">
      <c r="A4819">
        <v>4</v>
      </c>
      <c r="B4819">
        <v>2018</v>
      </c>
      <c r="C4819" t="s">
        <v>1575</v>
      </c>
      <c r="D4819">
        <v>1</v>
      </c>
      <c r="E4819">
        <v>72</v>
      </c>
      <c r="F4819">
        <v>1</v>
      </c>
    </row>
    <row r="4820" spans="1:6" x14ac:dyDescent="0.3">
      <c r="A4820">
        <v>4</v>
      </c>
      <c r="B4820">
        <v>2018</v>
      </c>
      <c r="C4820" t="s">
        <v>1575</v>
      </c>
      <c r="D4820">
        <v>1</v>
      </c>
      <c r="E4820">
        <v>74</v>
      </c>
      <c r="F4820">
        <v>1</v>
      </c>
    </row>
    <row r="4821" spans="1:6" x14ac:dyDescent="0.3">
      <c r="A4821">
        <v>4</v>
      </c>
      <c r="B4821">
        <v>2018</v>
      </c>
      <c r="C4821" t="s">
        <v>1575</v>
      </c>
      <c r="D4821">
        <v>1</v>
      </c>
      <c r="E4821">
        <v>76</v>
      </c>
      <c r="F4821">
        <v>1</v>
      </c>
    </row>
    <row r="4822" spans="1:6" x14ac:dyDescent="0.3">
      <c r="A4822">
        <v>4</v>
      </c>
      <c r="B4822">
        <v>2018</v>
      </c>
      <c r="C4822" t="s">
        <v>1575</v>
      </c>
      <c r="D4822">
        <v>1</v>
      </c>
      <c r="E4822">
        <v>78</v>
      </c>
      <c r="F4822">
        <v>1</v>
      </c>
    </row>
    <row r="4823" spans="1:6" x14ac:dyDescent="0.3">
      <c r="A4823">
        <v>4</v>
      </c>
      <c r="B4823">
        <v>2018</v>
      </c>
      <c r="C4823" t="s">
        <v>1575</v>
      </c>
      <c r="D4823">
        <v>1</v>
      </c>
      <c r="E4823">
        <v>80</v>
      </c>
      <c r="F4823">
        <v>1</v>
      </c>
    </row>
    <row r="4824" spans="1:6" x14ac:dyDescent="0.3">
      <c r="A4824">
        <v>4</v>
      </c>
      <c r="B4824">
        <v>2018</v>
      </c>
      <c r="C4824" t="s">
        <v>1575</v>
      </c>
      <c r="D4824">
        <v>1</v>
      </c>
      <c r="E4824">
        <v>82</v>
      </c>
      <c r="F4824">
        <v>1</v>
      </c>
    </row>
    <row r="4825" spans="1:6" x14ac:dyDescent="0.3">
      <c r="A4825">
        <v>4</v>
      </c>
      <c r="B4825">
        <v>2018</v>
      </c>
      <c r="C4825" t="s">
        <v>1575</v>
      </c>
      <c r="D4825">
        <v>1</v>
      </c>
      <c r="E4825">
        <v>84</v>
      </c>
      <c r="F4825">
        <v>1</v>
      </c>
    </row>
    <row r="4826" spans="1:6" x14ac:dyDescent="0.3">
      <c r="A4826">
        <v>4</v>
      </c>
      <c r="B4826">
        <v>2018</v>
      </c>
      <c r="C4826" t="s">
        <v>1575</v>
      </c>
      <c r="D4826">
        <v>1</v>
      </c>
      <c r="E4826">
        <v>86</v>
      </c>
      <c r="F4826">
        <v>1</v>
      </c>
    </row>
    <row r="4827" spans="1:6" x14ac:dyDescent="0.3">
      <c r="A4827">
        <v>4</v>
      </c>
      <c r="B4827">
        <v>2018</v>
      </c>
      <c r="C4827" t="s">
        <v>1575</v>
      </c>
      <c r="D4827">
        <v>1</v>
      </c>
      <c r="E4827">
        <v>88</v>
      </c>
      <c r="F4827">
        <v>1</v>
      </c>
    </row>
    <row r="4828" spans="1:6" x14ac:dyDescent="0.3">
      <c r="A4828">
        <v>4</v>
      </c>
      <c r="B4828">
        <v>2018</v>
      </c>
      <c r="C4828" t="s">
        <v>1575</v>
      </c>
      <c r="D4828">
        <v>1</v>
      </c>
      <c r="E4828">
        <v>90</v>
      </c>
      <c r="F4828">
        <v>1</v>
      </c>
    </row>
    <row r="4829" spans="1:6" x14ac:dyDescent="0.3">
      <c r="A4829">
        <v>4</v>
      </c>
      <c r="B4829">
        <v>2018</v>
      </c>
      <c r="C4829" t="s">
        <v>1575</v>
      </c>
      <c r="D4829">
        <v>1</v>
      </c>
      <c r="E4829">
        <v>92</v>
      </c>
      <c r="F4829">
        <v>1</v>
      </c>
    </row>
    <row r="4830" spans="1:6" x14ac:dyDescent="0.3">
      <c r="A4830">
        <v>4</v>
      </c>
      <c r="B4830">
        <v>2018</v>
      </c>
      <c r="C4830" t="s">
        <v>1575</v>
      </c>
      <c r="D4830">
        <v>1</v>
      </c>
      <c r="E4830">
        <v>94</v>
      </c>
      <c r="F4830">
        <v>1</v>
      </c>
    </row>
    <row r="4831" spans="1:6" x14ac:dyDescent="0.3">
      <c r="A4831">
        <v>5</v>
      </c>
      <c r="B4831">
        <v>1982</v>
      </c>
      <c r="C4831" t="s">
        <v>1350</v>
      </c>
      <c r="D4831">
        <v>1</v>
      </c>
      <c r="E4831">
        <v>4</v>
      </c>
      <c r="F4831" s="2">
        <v>4.9242099999999999E-7</v>
      </c>
    </row>
    <row r="4832" spans="1:6" x14ac:dyDescent="0.3">
      <c r="A4832">
        <v>5</v>
      </c>
      <c r="B4832">
        <v>1982</v>
      </c>
      <c r="C4832" t="s">
        <v>1350</v>
      </c>
      <c r="D4832">
        <v>1</v>
      </c>
      <c r="E4832">
        <v>6</v>
      </c>
      <c r="F4832" s="2">
        <v>9.6514500000000006E-7</v>
      </c>
    </row>
    <row r="4833" spans="1:6" x14ac:dyDescent="0.3">
      <c r="A4833">
        <v>5</v>
      </c>
      <c r="B4833">
        <v>1982</v>
      </c>
      <c r="C4833" t="s">
        <v>1350</v>
      </c>
      <c r="D4833">
        <v>1</v>
      </c>
      <c r="E4833">
        <v>8</v>
      </c>
      <c r="F4833" s="2">
        <v>4.1816900000000003E-6</v>
      </c>
    </row>
    <row r="4834" spans="1:6" x14ac:dyDescent="0.3">
      <c r="A4834">
        <v>5</v>
      </c>
      <c r="B4834">
        <v>1982</v>
      </c>
      <c r="C4834" t="s">
        <v>1350</v>
      </c>
      <c r="D4834">
        <v>1</v>
      </c>
      <c r="E4834">
        <v>10</v>
      </c>
      <c r="F4834" s="2">
        <v>1.6722200000000001E-5</v>
      </c>
    </row>
    <row r="4835" spans="1:6" x14ac:dyDescent="0.3">
      <c r="A4835">
        <v>5</v>
      </c>
      <c r="B4835">
        <v>1982</v>
      </c>
      <c r="C4835" t="s">
        <v>1350</v>
      </c>
      <c r="D4835">
        <v>1</v>
      </c>
      <c r="E4835">
        <v>12</v>
      </c>
      <c r="F4835" s="2">
        <v>6.1617499999999997E-5</v>
      </c>
    </row>
    <row r="4836" spans="1:6" x14ac:dyDescent="0.3">
      <c r="A4836">
        <v>5</v>
      </c>
      <c r="B4836">
        <v>1982</v>
      </c>
      <c r="C4836" t="s">
        <v>1350</v>
      </c>
      <c r="D4836">
        <v>1</v>
      </c>
      <c r="E4836">
        <v>14</v>
      </c>
      <c r="F4836">
        <v>2.0913299999999999E-4</v>
      </c>
    </row>
    <row r="4837" spans="1:6" x14ac:dyDescent="0.3">
      <c r="A4837">
        <v>5</v>
      </c>
      <c r="B4837">
        <v>1982</v>
      </c>
      <c r="C4837" t="s">
        <v>1350</v>
      </c>
      <c r="D4837">
        <v>1</v>
      </c>
      <c r="E4837">
        <v>16</v>
      </c>
      <c r="F4837">
        <v>6.5375000000000003E-4</v>
      </c>
    </row>
    <row r="4838" spans="1:6" x14ac:dyDescent="0.3">
      <c r="A4838">
        <v>5</v>
      </c>
      <c r="B4838">
        <v>1982</v>
      </c>
      <c r="C4838" t="s">
        <v>1350</v>
      </c>
      <c r="D4838">
        <v>1</v>
      </c>
      <c r="E4838">
        <v>18</v>
      </c>
      <c r="F4838">
        <v>1.8821899999999999E-3</v>
      </c>
    </row>
    <row r="4839" spans="1:6" x14ac:dyDescent="0.3">
      <c r="A4839">
        <v>5</v>
      </c>
      <c r="B4839">
        <v>1982</v>
      </c>
      <c r="C4839" t="s">
        <v>1350</v>
      </c>
      <c r="D4839">
        <v>1</v>
      </c>
      <c r="E4839">
        <v>20</v>
      </c>
      <c r="F4839">
        <v>4.9908399999999999E-3</v>
      </c>
    </row>
    <row r="4840" spans="1:6" x14ac:dyDescent="0.3">
      <c r="A4840">
        <v>5</v>
      </c>
      <c r="B4840">
        <v>1982</v>
      </c>
      <c r="C4840" t="s">
        <v>1350</v>
      </c>
      <c r="D4840">
        <v>1</v>
      </c>
      <c r="E4840">
        <v>22</v>
      </c>
      <c r="F4840">
        <v>1.2188299999999999E-2</v>
      </c>
    </row>
    <row r="4841" spans="1:6" x14ac:dyDescent="0.3">
      <c r="A4841">
        <v>5</v>
      </c>
      <c r="B4841">
        <v>1982</v>
      </c>
      <c r="C4841" t="s">
        <v>1350</v>
      </c>
      <c r="D4841">
        <v>1</v>
      </c>
      <c r="E4841">
        <v>24</v>
      </c>
      <c r="F4841">
        <v>2.7413799999999999E-2</v>
      </c>
    </row>
    <row r="4842" spans="1:6" x14ac:dyDescent="0.3">
      <c r="A4842">
        <v>5</v>
      </c>
      <c r="B4842">
        <v>1982</v>
      </c>
      <c r="C4842" t="s">
        <v>1350</v>
      </c>
      <c r="D4842">
        <v>1</v>
      </c>
      <c r="E4842">
        <v>26</v>
      </c>
      <c r="F4842">
        <v>5.6787700000000003E-2</v>
      </c>
    </row>
    <row r="4843" spans="1:6" x14ac:dyDescent="0.3">
      <c r="A4843">
        <v>5</v>
      </c>
      <c r="B4843">
        <v>1982</v>
      </c>
      <c r="C4843" t="s">
        <v>1350</v>
      </c>
      <c r="D4843">
        <v>1</v>
      </c>
      <c r="E4843">
        <v>28</v>
      </c>
      <c r="F4843">
        <v>0.10834199999999999</v>
      </c>
    </row>
    <row r="4844" spans="1:6" x14ac:dyDescent="0.3">
      <c r="A4844">
        <v>5</v>
      </c>
      <c r="B4844">
        <v>1982</v>
      </c>
      <c r="C4844" t="s">
        <v>1350</v>
      </c>
      <c r="D4844">
        <v>1</v>
      </c>
      <c r="E4844">
        <v>30</v>
      </c>
      <c r="F4844">
        <v>0.19037000000000001</v>
      </c>
    </row>
    <row r="4845" spans="1:6" x14ac:dyDescent="0.3">
      <c r="A4845">
        <v>5</v>
      </c>
      <c r="B4845">
        <v>1982</v>
      </c>
      <c r="C4845" t="s">
        <v>1350</v>
      </c>
      <c r="D4845">
        <v>1</v>
      </c>
      <c r="E4845">
        <v>32</v>
      </c>
      <c r="F4845">
        <v>0.30807600000000002</v>
      </c>
    </row>
    <row r="4846" spans="1:6" x14ac:dyDescent="0.3">
      <c r="A4846">
        <v>5</v>
      </c>
      <c r="B4846">
        <v>1982</v>
      </c>
      <c r="C4846" t="s">
        <v>1350</v>
      </c>
      <c r="D4846">
        <v>1</v>
      </c>
      <c r="E4846">
        <v>34</v>
      </c>
      <c r="F4846">
        <v>0.459171</v>
      </c>
    </row>
    <row r="4847" spans="1:6" x14ac:dyDescent="0.3">
      <c r="A4847">
        <v>5</v>
      </c>
      <c r="B4847">
        <v>1982</v>
      </c>
      <c r="C4847" t="s">
        <v>1350</v>
      </c>
      <c r="D4847">
        <v>1</v>
      </c>
      <c r="E4847">
        <v>36</v>
      </c>
      <c r="F4847">
        <v>0.63030299999999995</v>
      </c>
    </row>
    <row r="4848" spans="1:6" x14ac:dyDescent="0.3">
      <c r="A4848">
        <v>5</v>
      </c>
      <c r="B4848">
        <v>1982</v>
      </c>
      <c r="C4848" t="s">
        <v>1350</v>
      </c>
      <c r="D4848">
        <v>1</v>
      </c>
      <c r="E4848">
        <v>38</v>
      </c>
      <c r="F4848">
        <v>0.79686000000000001</v>
      </c>
    </row>
    <row r="4849" spans="1:6" x14ac:dyDescent="0.3">
      <c r="A4849">
        <v>5</v>
      </c>
      <c r="B4849">
        <v>1982</v>
      </c>
      <c r="C4849" t="s">
        <v>1350</v>
      </c>
      <c r="D4849">
        <v>1</v>
      </c>
      <c r="E4849">
        <v>40</v>
      </c>
      <c r="F4849">
        <v>0.92784</v>
      </c>
    </row>
    <row r="4850" spans="1:6" x14ac:dyDescent="0.3">
      <c r="A4850">
        <v>5</v>
      </c>
      <c r="B4850">
        <v>1982</v>
      </c>
      <c r="C4850" t="s">
        <v>1350</v>
      </c>
      <c r="D4850">
        <v>1</v>
      </c>
      <c r="E4850">
        <v>42</v>
      </c>
      <c r="F4850">
        <v>0.99499899999999997</v>
      </c>
    </row>
    <row r="4851" spans="1:6" x14ac:dyDescent="0.3">
      <c r="A4851">
        <v>5</v>
      </c>
      <c r="B4851">
        <v>1982</v>
      </c>
      <c r="C4851" t="s">
        <v>1350</v>
      </c>
      <c r="D4851">
        <v>1</v>
      </c>
      <c r="E4851">
        <v>44</v>
      </c>
      <c r="F4851">
        <v>1</v>
      </c>
    </row>
    <row r="4852" spans="1:6" x14ac:dyDescent="0.3">
      <c r="A4852">
        <v>5</v>
      </c>
      <c r="B4852">
        <v>1982</v>
      </c>
      <c r="C4852" t="s">
        <v>1350</v>
      </c>
      <c r="D4852">
        <v>1</v>
      </c>
      <c r="E4852">
        <v>46</v>
      </c>
      <c r="F4852">
        <v>0.99979200000000001</v>
      </c>
    </row>
    <row r="4853" spans="1:6" x14ac:dyDescent="0.3">
      <c r="A4853">
        <v>5</v>
      </c>
      <c r="B4853">
        <v>1982</v>
      </c>
      <c r="C4853" t="s">
        <v>1350</v>
      </c>
      <c r="D4853">
        <v>1</v>
      </c>
      <c r="E4853">
        <v>48</v>
      </c>
      <c r="F4853">
        <v>0.99865800000000005</v>
      </c>
    </row>
    <row r="4854" spans="1:6" x14ac:dyDescent="0.3">
      <c r="A4854">
        <v>5</v>
      </c>
      <c r="B4854">
        <v>1982</v>
      </c>
      <c r="C4854" t="s">
        <v>1350</v>
      </c>
      <c r="D4854">
        <v>1</v>
      </c>
      <c r="E4854">
        <v>50</v>
      </c>
      <c r="F4854">
        <v>0.99654100000000001</v>
      </c>
    </row>
    <row r="4855" spans="1:6" x14ac:dyDescent="0.3">
      <c r="A4855">
        <v>5</v>
      </c>
      <c r="B4855">
        <v>1982</v>
      </c>
      <c r="C4855" t="s">
        <v>1350</v>
      </c>
      <c r="D4855">
        <v>1</v>
      </c>
      <c r="E4855">
        <v>52</v>
      </c>
      <c r="F4855">
        <v>0.99344699999999997</v>
      </c>
    </row>
    <row r="4856" spans="1:6" x14ac:dyDescent="0.3">
      <c r="A4856">
        <v>5</v>
      </c>
      <c r="B4856">
        <v>1982</v>
      </c>
      <c r="C4856" t="s">
        <v>1350</v>
      </c>
      <c r="D4856">
        <v>1</v>
      </c>
      <c r="E4856">
        <v>54</v>
      </c>
      <c r="F4856">
        <v>0.98938599999999999</v>
      </c>
    </row>
    <row r="4857" spans="1:6" x14ac:dyDescent="0.3">
      <c r="A4857">
        <v>5</v>
      </c>
      <c r="B4857">
        <v>1982</v>
      </c>
      <c r="C4857" t="s">
        <v>1350</v>
      </c>
      <c r="D4857">
        <v>1</v>
      </c>
      <c r="E4857">
        <v>56</v>
      </c>
      <c r="F4857">
        <v>0.98436800000000002</v>
      </c>
    </row>
    <row r="4858" spans="1:6" x14ac:dyDescent="0.3">
      <c r="A4858">
        <v>5</v>
      </c>
      <c r="B4858">
        <v>1982</v>
      </c>
      <c r="C4858" t="s">
        <v>1350</v>
      </c>
      <c r="D4858">
        <v>1</v>
      </c>
      <c r="E4858">
        <v>58</v>
      </c>
      <c r="F4858">
        <v>0.97841</v>
      </c>
    </row>
    <row r="4859" spans="1:6" x14ac:dyDescent="0.3">
      <c r="A4859">
        <v>5</v>
      </c>
      <c r="B4859">
        <v>1982</v>
      </c>
      <c r="C4859" t="s">
        <v>1350</v>
      </c>
      <c r="D4859">
        <v>1</v>
      </c>
      <c r="E4859">
        <v>60</v>
      </c>
      <c r="F4859">
        <v>0.97152799999999995</v>
      </c>
    </row>
    <row r="4860" spans="1:6" x14ac:dyDescent="0.3">
      <c r="A4860">
        <v>5</v>
      </c>
      <c r="B4860">
        <v>1982</v>
      </c>
      <c r="C4860" t="s">
        <v>1350</v>
      </c>
      <c r="D4860">
        <v>1</v>
      </c>
      <c r="E4860">
        <v>62</v>
      </c>
      <c r="F4860">
        <v>0.96374300000000002</v>
      </c>
    </row>
    <row r="4861" spans="1:6" x14ac:dyDescent="0.3">
      <c r="A4861">
        <v>5</v>
      </c>
      <c r="B4861">
        <v>1982</v>
      </c>
      <c r="C4861" t="s">
        <v>1350</v>
      </c>
      <c r="D4861">
        <v>1</v>
      </c>
      <c r="E4861">
        <v>64</v>
      </c>
      <c r="F4861">
        <v>0.95507699999999995</v>
      </c>
    </row>
    <row r="4862" spans="1:6" x14ac:dyDescent="0.3">
      <c r="A4862">
        <v>5</v>
      </c>
      <c r="B4862">
        <v>1982</v>
      </c>
      <c r="C4862" t="s">
        <v>1350</v>
      </c>
      <c r="D4862">
        <v>1</v>
      </c>
      <c r="E4862">
        <v>66</v>
      </c>
      <c r="F4862">
        <v>0.94555400000000001</v>
      </c>
    </row>
    <row r="4863" spans="1:6" x14ac:dyDescent="0.3">
      <c r="A4863">
        <v>5</v>
      </c>
      <c r="B4863">
        <v>1982</v>
      </c>
      <c r="C4863" t="s">
        <v>1350</v>
      </c>
      <c r="D4863">
        <v>1</v>
      </c>
      <c r="E4863">
        <v>68</v>
      </c>
      <c r="F4863">
        <v>0.93520300000000001</v>
      </c>
    </row>
    <row r="4864" spans="1:6" x14ac:dyDescent="0.3">
      <c r="A4864">
        <v>5</v>
      </c>
      <c r="B4864">
        <v>1982</v>
      </c>
      <c r="C4864" t="s">
        <v>1350</v>
      </c>
      <c r="D4864">
        <v>1</v>
      </c>
      <c r="E4864">
        <v>70</v>
      </c>
      <c r="F4864">
        <v>0.92405300000000001</v>
      </c>
    </row>
    <row r="4865" spans="1:6" x14ac:dyDescent="0.3">
      <c r="A4865">
        <v>5</v>
      </c>
      <c r="B4865">
        <v>1982</v>
      </c>
      <c r="C4865" t="s">
        <v>1350</v>
      </c>
      <c r="D4865">
        <v>1</v>
      </c>
      <c r="E4865">
        <v>72</v>
      </c>
      <c r="F4865">
        <v>0.912134</v>
      </c>
    </row>
    <row r="4866" spans="1:6" x14ac:dyDescent="0.3">
      <c r="A4866">
        <v>5</v>
      </c>
      <c r="B4866">
        <v>1982</v>
      </c>
      <c r="C4866" t="s">
        <v>1350</v>
      </c>
      <c r="D4866">
        <v>1</v>
      </c>
      <c r="E4866">
        <v>74</v>
      </c>
      <c r="F4866">
        <v>0.89947999999999995</v>
      </c>
    </row>
    <row r="4867" spans="1:6" x14ac:dyDescent="0.3">
      <c r="A4867">
        <v>5</v>
      </c>
      <c r="B4867">
        <v>1982</v>
      </c>
      <c r="C4867" t="s">
        <v>1350</v>
      </c>
      <c r="D4867">
        <v>1</v>
      </c>
      <c r="E4867">
        <v>76</v>
      </c>
      <c r="F4867">
        <v>0.886127</v>
      </c>
    </row>
    <row r="4868" spans="1:6" x14ac:dyDescent="0.3">
      <c r="A4868">
        <v>5</v>
      </c>
      <c r="B4868">
        <v>1982</v>
      </c>
      <c r="C4868" t="s">
        <v>1350</v>
      </c>
      <c r="D4868">
        <v>1</v>
      </c>
      <c r="E4868">
        <v>78</v>
      </c>
      <c r="F4868">
        <v>0.87211099999999997</v>
      </c>
    </row>
    <row r="4869" spans="1:6" x14ac:dyDescent="0.3">
      <c r="A4869">
        <v>5</v>
      </c>
      <c r="B4869">
        <v>1982</v>
      </c>
      <c r="C4869" t="s">
        <v>1350</v>
      </c>
      <c r="D4869">
        <v>1</v>
      </c>
      <c r="E4869">
        <v>80</v>
      </c>
      <c r="F4869">
        <v>0.85746900000000004</v>
      </c>
    </row>
    <row r="4870" spans="1:6" x14ac:dyDescent="0.3">
      <c r="A4870">
        <v>5</v>
      </c>
      <c r="B4870">
        <v>1982</v>
      </c>
      <c r="C4870" t="s">
        <v>1350</v>
      </c>
      <c r="D4870">
        <v>1</v>
      </c>
      <c r="E4870">
        <v>82</v>
      </c>
      <c r="F4870">
        <v>0.84224200000000005</v>
      </c>
    </row>
    <row r="4871" spans="1:6" x14ac:dyDescent="0.3">
      <c r="A4871">
        <v>5</v>
      </c>
      <c r="B4871">
        <v>1982</v>
      </c>
      <c r="C4871" t="s">
        <v>1350</v>
      </c>
      <c r="D4871">
        <v>1</v>
      </c>
      <c r="E4871">
        <v>84</v>
      </c>
      <c r="F4871">
        <v>0.82646799999999998</v>
      </c>
    </row>
    <row r="4872" spans="1:6" x14ac:dyDescent="0.3">
      <c r="A4872">
        <v>5</v>
      </c>
      <c r="B4872">
        <v>1982</v>
      </c>
      <c r="C4872" t="s">
        <v>1350</v>
      </c>
      <c r="D4872">
        <v>1</v>
      </c>
      <c r="E4872">
        <v>86</v>
      </c>
      <c r="F4872">
        <v>0.81018900000000005</v>
      </c>
    </row>
    <row r="4873" spans="1:6" x14ac:dyDescent="0.3">
      <c r="A4873">
        <v>5</v>
      </c>
      <c r="B4873">
        <v>1982</v>
      </c>
      <c r="C4873" t="s">
        <v>1350</v>
      </c>
      <c r="D4873">
        <v>1</v>
      </c>
      <c r="E4873">
        <v>88</v>
      </c>
      <c r="F4873">
        <v>0.79344800000000004</v>
      </c>
    </row>
    <row r="4874" spans="1:6" x14ac:dyDescent="0.3">
      <c r="A4874">
        <v>5</v>
      </c>
      <c r="B4874">
        <v>1982</v>
      </c>
      <c r="C4874" t="s">
        <v>1350</v>
      </c>
      <c r="D4874">
        <v>1</v>
      </c>
      <c r="E4874">
        <v>90</v>
      </c>
      <c r="F4874">
        <v>0.776285</v>
      </c>
    </row>
    <row r="4875" spans="1:6" x14ac:dyDescent="0.3">
      <c r="A4875">
        <v>5</v>
      </c>
      <c r="B4875">
        <v>1982</v>
      </c>
      <c r="C4875" t="s">
        <v>1350</v>
      </c>
      <c r="D4875">
        <v>1</v>
      </c>
      <c r="E4875">
        <v>92</v>
      </c>
      <c r="F4875">
        <v>0.75874399999999997</v>
      </c>
    </row>
    <row r="4876" spans="1:6" x14ac:dyDescent="0.3">
      <c r="A4876">
        <v>5</v>
      </c>
      <c r="B4876">
        <v>1982</v>
      </c>
      <c r="C4876" t="s">
        <v>1350</v>
      </c>
      <c r="D4876">
        <v>1</v>
      </c>
      <c r="E4876">
        <v>94</v>
      </c>
      <c r="F4876">
        <v>0.74086799999999997</v>
      </c>
    </row>
    <row r="4877" spans="1:6" x14ac:dyDescent="0.3">
      <c r="A4877">
        <v>5</v>
      </c>
      <c r="B4877">
        <v>1984</v>
      </c>
      <c r="C4877" t="s">
        <v>1350</v>
      </c>
      <c r="D4877">
        <v>1</v>
      </c>
      <c r="E4877">
        <v>4</v>
      </c>
      <c r="F4877">
        <v>0</v>
      </c>
    </row>
    <row r="4878" spans="1:6" x14ac:dyDescent="0.3">
      <c r="A4878">
        <v>5</v>
      </c>
      <c r="B4878">
        <v>1984</v>
      </c>
      <c r="C4878" t="s">
        <v>1350</v>
      </c>
      <c r="D4878">
        <v>1</v>
      </c>
      <c r="E4878">
        <v>6</v>
      </c>
      <c r="F4878">
        <v>0</v>
      </c>
    </row>
    <row r="4879" spans="1:6" x14ac:dyDescent="0.3">
      <c r="A4879">
        <v>5</v>
      </c>
      <c r="B4879">
        <v>1984</v>
      </c>
      <c r="C4879" t="s">
        <v>1350</v>
      </c>
      <c r="D4879">
        <v>1</v>
      </c>
      <c r="E4879">
        <v>8</v>
      </c>
      <c r="F4879">
        <v>0</v>
      </c>
    </row>
    <row r="4880" spans="1:6" x14ac:dyDescent="0.3">
      <c r="A4880">
        <v>5</v>
      </c>
      <c r="B4880">
        <v>1984</v>
      </c>
      <c r="C4880" t="s">
        <v>1350</v>
      </c>
      <c r="D4880">
        <v>1</v>
      </c>
      <c r="E4880">
        <v>10</v>
      </c>
      <c r="F4880">
        <v>0</v>
      </c>
    </row>
    <row r="4881" spans="1:6" x14ac:dyDescent="0.3">
      <c r="A4881">
        <v>5</v>
      </c>
      <c r="B4881">
        <v>1984</v>
      </c>
      <c r="C4881" t="s">
        <v>1350</v>
      </c>
      <c r="D4881">
        <v>1</v>
      </c>
      <c r="E4881">
        <v>12</v>
      </c>
      <c r="F4881">
        <v>0</v>
      </c>
    </row>
    <row r="4882" spans="1:6" x14ac:dyDescent="0.3">
      <c r="A4882">
        <v>5</v>
      </c>
      <c r="B4882">
        <v>1984</v>
      </c>
      <c r="C4882" t="s">
        <v>1350</v>
      </c>
      <c r="D4882">
        <v>1</v>
      </c>
      <c r="E4882">
        <v>14</v>
      </c>
      <c r="F4882">
        <v>0</v>
      </c>
    </row>
    <row r="4883" spans="1:6" x14ac:dyDescent="0.3">
      <c r="A4883">
        <v>5</v>
      </c>
      <c r="B4883">
        <v>1984</v>
      </c>
      <c r="C4883" t="s">
        <v>1350</v>
      </c>
      <c r="D4883">
        <v>1</v>
      </c>
      <c r="E4883">
        <v>16</v>
      </c>
      <c r="F4883">
        <v>0</v>
      </c>
    </row>
    <row r="4884" spans="1:6" x14ac:dyDescent="0.3">
      <c r="A4884">
        <v>5</v>
      </c>
      <c r="B4884">
        <v>1984</v>
      </c>
      <c r="C4884" t="s">
        <v>1350</v>
      </c>
      <c r="D4884">
        <v>1</v>
      </c>
      <c r="E4884">
        <v>18</v>
      </c>
      <c r="F4884">
        <v>0</v>
      </c>
    </row>
    <row r="4885" spans="1:6" x14ac:dyDescent="0.3">
      <c r="A4885">
        <v>5</v>
      </c>
      <c r="B4885">
        <v>1984</v>
      </c>
      <c r="C4885" t="s">
        <v>1350</v>
      </c>
      <c r="D4885">
        <v>1</v>
      </c>
      <c r="E4885">
        <v>20</v>
      </c>
      <c r="F4885">
        <v>0</v>
      </c>
    </row>
    <row r="4886" spans="1:6" x14ac:dyDescent="0.3">
      <c r="A4886">
        <v>5</v>
      </c>
      <c r="B4886">
        <v>1984</v>
      </c>
      <c r="C4886" t="s">
        <v>1350</v>
      </c>
      <c r="D4886">
        <v>1</v>
      </c>
      <c r="E4886">
        <v>22</v>
      </c>
      <c r="F4886">
        <v>0</v>
      </c>
    </row>
    <row r="4887" spans="1:6" x14ac:dyDescent="0.3">
      <c r="A4887">
        <v>5</v>
      </c>
      <c r="B4887">
        <v>1984</v>
      </c>
      <c r="C4887" t="s">
        <v>1350</v>
      </c>
      <c r="D4887">
        <v>1</v>
      </c>
      <c r="E4887">
        <v>24</v>
      </c>
      <c r="F4887">
        <v>0</v>
      </c>
    </row>
    <row r="4888" spans="1:6" x14ac:dyDescent="0.3">
      <c r="A4888">
        <v>5</v>
      </c>
      <c r="B4888">
        <v>1984</v>
      </c>
      <c r="C4888" t="s">
        <v>1350</v>
      </c>
      <c r="D4888">
        <v>1</v>
      </c>
      <c r="E4888">
        <v>26</v>
      </c>
      <c r="F4888">
        <v>0</v>
      </c>
    </row>
    <row r="4889" spans="1:6" x14ac:dyDescent="0.3">
      <c r="A4889">
        <v>5</v>
      </c>
      <c r="B4889">
        <v>1984</v>
      </c>
      <c r="C4889" t="s">
        <v>1350</v>
      </c>
      <c r="D4889">
        <v>1</v>
      </c>
      <c r="E4889">
        <v>28</v>
      </c>
      <c r="F4889">
        <v>0</v>
      </c>
    </row>
    <row r="4890" spans="1:6" x14ac:dyDescent="0.3">
      <c r="A4890">
        <v>5</v>
      </c>
      <c r="B4890">
        <v>1984</v>
      </c>
      <c r="C4890" t="s">
        <v>1350</v>
      </c>
      <c r="D4890">
        <v>1</v>
      </c>
      <c r="E4890">
        <v>30</v>
      </c>
      <c r="F4890">
        <v>0</v>
      </c>
    </row>
    <row r="4891" spans="1:6" x14ac:dyDescent="0.3">
      <c r="A4891">
        <v>5</v>
      </c>
      <c r="B4891">
        <v>1984</v>
      </c>
      <c r="C4891" t="s">
        <v>1350</v>
      </c>
      <c r="D4891">
        <v>1</v>
      </c>
      <c r="E4891">
        <v>32</v>
      </c>
      <c r="F4891">
        <v>0</v>
      </c>
    </row>
    <row r="4892" spans="1:6" x14ac:dyDescent="0.3">
      <c r="A4892">
        <v>5</v>
      </c>
      <c r="B4892">
        <v>1984</v>
      </c>
      <c r="C4892" t="s">
        <v>1350</v>
      </c>
      <c r="D4892">
        <v>1</v>
      </c>
      <c r="E4892">
        <v>34</v>
      </c>
      <c r="F4892">
        <v>0</v>
      </c>
    </row>
    <row r="4893" spans="1:6" x14ac:dyDescent="0.3">
      <c r="A4893">
        <v>5</v>
      </c>
      <c r="B4893">
        <v>1984</v>
      </c>
      <c r="C4893" t="s">
        <v>1350</v>
      </c>
      <c r="D4893">
        <v>1</v>
      </c>
      <c r="E4893">
        <v>36</v>
      </c>
      <c r="F4893">
        <v>0</v>
      </c>
    </row>
    <row r="4894" spans="1:6" x14ac:dyDescent="0.3">
      <c r="A4894">
        <v>5</v>
      </c>
      <c r="B4894">
        <v>1984</v>
      </c>
      <c r="C4894" t="s">
        <v>1350</v>
      </c>
      <c r="D4894">
        <v>1</v>
      </c>
      <c r="E4894">
        <v>38</v>
      </c>
      <c r="F4894">
        <v>0</v>
      </c>
    </row>
    <row r="4895" spans="1:6" x14ac:dyDescent="0.3">
      <c r="A4895">
        <v>5</v>
      </c>
      <c r="B4895">
        <v>1984</v>
      </c>
      <c r="C4895" t="s">
        <v>1350</v>
      </c>
      <c r="D4895">
        <v>1</v>
      </c>
      <c r="E4895">
        <v>40</v>
      </c>
      <c r="F4895">
        <v>0</v>
      </c>
    </row>
    <row r="4896" spans="1:6" x14ac:dyDescent="0.3">
      <c r="A4896">
        <v>5</v>
      </c>
      <c r="B4896">
        <v>1984</v>
      </c>
      <c r="C4896" t="s">
        <v>1350</v>
      </c>
      <c r="D4896">
        <v>1</v>
      </c>
      <c r="E4896">
        <v>42</v>
      </c>
      <c r="F4896">
        <v>0</v>
      </c>
    </row>
    <row r="4897" spans="1:6" x14ac:dyDescent="0.3">
      <c r="A4897">
        <v>5</v>
      </c>
      <c r="B4897">
        <v>1984</v>
      </c>
      <c r="C4897" t="s">
        <v>1350</v>
      </c>
      <c r="D4897">
        <v>1</v>
      </c>
      <c r="E4897">
        <v>44</v>
      </c>
      <c r="F4897">
        <v>0</v>
      </c>
    </row>
    <row r="4898" spans="1:6" x14ac:dyDescent="0.3">
      <c r="A4898">
        <v>5</v>
      </c>
      <c r="B4898">
        <v>1984</v>
      </c>
      <c r="C4898" t="s">
        <v>1350</v>
      </c>
      <c r="D4898">
        <v>1</v>
      </c>
      <c r="E4898">
        <v>46</v>
      </c>
      <c r="F4898">
        <v>0</v>
      </c>
    </row>
    <row r="4899" spans="1:6" x14ac:dyDescent="0.3">
      <c r="A4899">
        <v>5</v>
      </c>
      <c r="B4899">
        <v>1984</v>
      </c>
      <c r="C4899" t="s">
        <v>1350</v>
      </c>
      <c r="D4899">
        <v>1</v>
      </c>
      <c r="E4899">
        <v>48</v>
      </c>
      <c r="F4899">
        <v>0</v>
      </c>
    </row>
    <row r="4900" spans="1:6" x14ac:dyDescent="0.3">
      <c r="A4900">
        <v>5</v>
      </c>
      <c r="B4900">
        <v>1984</v>
      </c>
      <c r="C4900" t="s">
        <v>1350</v>
      </c>
      <c r="D4900">
        <v>1</v>
      </c>
      <c r="E4900">
        <v>50</v>
      </c>
      <c r="F4900">
        <v>0</v>
      </c>
    </row>
    <row r="4901" spans="1:6" x14ac:dyDescent="0.3">
      <c r="A4901">
        <v>5</v>
      </c>
      <c r="B4901">
        <v>1984</v>
      </c>
      <c r="C4901" t="s">
        <v>1350</v>
      </c>
      <c r="D4901">
        <v>1</v>
      </c>
      <c r="E4901">
        <v>52</v>
      </c>
      <c r="F4901">
        <v>0</v>
      </c>
    </row>
    <row r="4902" spans="1:6" x14ac:dyDescent="0.3">
      <c r="A4902">
        <v>5</v>
      </c>
      <c r="B4902">
        <v>1984</v>
      </c>
      <c r="C4902" t="s">
        <v>1350</v>
      </c>
      <c r="D4902">
        <v>1</v>
      </c>
      <c r="E4902">
        <v>54</v>
      </c>
      <c r="F4902">
        <v>0</v>
      </c>
    </row>
    <row r="4903" spans="1:6" x14ac:dyDescent="0.3">
      <c r="A4903">
        <v>5</v>
      </c>
      <c r="B4903">
        <v>1984</v>
      </c>
      <c r="C4903" t="s">
        <v>1350</v>
      </c>
      <c r="D4903">
        <v>1</v>
      </c>
      <c r="E4903">
        <v>56</v>
      </c>
      <c r="F4903">
        <v>0</v>
      </c>
    </row>
    <row r="4904" spans="1:6" x14ac:dyDescent="0.3">
      <c r="A4904">
        <v>5</v>
      </c>
      <c r="B4904">
        <v>1984</v>
      </c>
      <c r="C4904" t="s">
        <v>1350</v>
      </c>
      <c r="D4904">
        <v>1</v>
      </c>
      <c r="E4904">
        <v>58</v>
      </c>
      <c r="F4904">
        <v>0</v>
      </c>
    </row>
    <row r="4905" spans="1:6" x14ac:dyDescent="0.3">
      <c r="A4905">
        <v>5</v>
      </c>
      <c r="B4905">
        <v>1984</v>
      </c>
      <c r="C4905" t="s">
        <v>1350</v>
      </c>
      <c r="D4905">
        <v>1</v>
      </c>
      <c r="E4905">
        <v>60</v>
      </c>
      <c r="F4905">
        <v>0</v>
      </c>
    </row>
    <row r="4906" spans="1:6" x14ac:dyDescent="0.3">
      <c r="A4906">
        <v>5</v>
      </c>
      <c r="B4906">
        <v>1984</v>
      </c>
      <c r="C4906" t="s">
        <v>1350</v>
      </c>
      <c r="D4906">
        <v>1</v>
      </c>
      <c r="E4906">
        <v>62</v>
      </c>
      <c r="F4906">
        <v>0</v>
      </c>
    </row>
    <row r="4907" spans="1:6" x14ac:dyDescent="0.3">
      <c r="A4907">
        <v>5</v>
      </c>
      <c r="B4907">
        <v>1984</v>
      </c>
      <c r="C4907" t="s">
        <v>1350</v>
      </c>
      <c r="D4907">
        <v>1</v>
      </c>
      <c r="E4907">
        <v>64</v>
      </c>
      <c r="F4907">
        <v>0</v>
      </c>
    </row>
    <row r="4908" spans="1:6" x14ac:dyDescent="0.3">
      <c r="A4908">
        <v>5</v>
      </c>
      <c r="B4908">
        <v>1984</v>
      </c>
      <c r="C4908" t="s">
        <v>1350</v>
      </c>
      <c r="D4908">
        <v>1</v>
      </c>
      <c r="E4908">
        <v>66</v>
      </c>
      <c r="F4908">
        <v>0</v>
      </c>
    </row>
    <row r="4909" spans="1:6" x14ac:dyDescent="0.3">
      <c r="A4909">
        <v>5</v>
      </c>
      <c r="B4909">
        <v>1984</v>
      </c>
      <c r="C4909" t="s">
        <v>1350</v>
      </c>
      <c r="D4909">
        <v>1</v>
      </c>
      <c r="E4909">
        <v>68</v>
      </c>
      <c r="F4909">
        <v>0</v>
      </c>
    </row>
    <row r="4910" spans="1:6" x14ac:dyDescent="0.3">
      <c r="A4910">
        <v>5</v>
      </c>
      <c r="B4910">
        <v>1984</v>
      </c>
      <c r="C4910" t="s">
        <v>1350</v>
      </c>
      <c r="D4910">
        <v>1</v>
      </c>
      <c r="E4910">
        <v>70</v>
      </c>
      <c r="F4910">
        <v>0</v>
      </c>
    </row>
    <row r="4911" spans="1:6" x14ac:dyDescent="0.3">
      <c r="A4911">
        <v>5</v>
      </c>
      <c r="B4911">
        <v>1984</v>
      </c>
      <c r="C4911" t="s">
        <v>1350</v>
      </c>
      <c r="D4911">
        <v>1</v>
      </c>
      <c r="E4911">
        <v>72</v>
      </c>
      <c r="F4911">
        <v>0</v>
      </c>
    </row>
    <row r="4912" spans="1:6" x14ac:dyDescent="0.3">
      <c r="A4912">
        <v>5</v>
      </c>
      <c r="B4912">
        <v>1984</v>
      </c>
      <c r="C4912" t="s">
        <v>1350</v>
      </c>
      <c r="D4912">
        <v>1</v>
      </c>
      <c r="E4912">
        <v>74</v>
      </c>
      <c r="F4912">
        <v>0</v>
      </c>
    </row>
    <row r="4913" spans="1:6" x14ac:dyDescent="0.3">
      <c r="A4913">
        <v>5</v>
      </c>
      <c r="B4913">
        <v>1984</v>
      </c>
      <c r="C4913" t="s">
        <v>1350</v>
      </c>
      <c r="D4913">
        <v>1</v>
      </c>
      <c r="E4913">
        <v>76</v>
      </c>
      <c r="F4913">
        <v>0</v>
      </c>
    </row>
    <row r="4914" spans="1:6" x14ac:dyDescent="0.3">
      <c r="A4914">
        <v>5</v>
      </c>
      <c r="B4914">
        <v>1984</v>
      </c>
      <c r="C4914" t="s">
        <v>1350</v>
      </c>
      <c r="D4914">
        <v>1</v>
      </c>
      <c r="E4914">
        <v>78</v>
      </c>
      <c r="F4914">
        <v>0</v>
      </c>
    </row>
    <row r="4915" spans="1:6" x14ac:dyDescent="0.3">
      <c r="A4915">
        <v>5</v>
      </c>
      <c r="B4915">
        <v>1984</v>
      </c>
      <c r="C4915" t="s">
        <v>1350</v>
      </c>
      <c r="D4915">
        <v>1</v>
      </c>
      <c r="E4915">
        <v>80</v>
      </c>
      <c r="F4915">
        <v>0</v>
      </c>
    </row>
    <row r="4916" spans="1:6" x14ac:dyDescent="0.3">
      <c r="A4916">
        <v>5</v>
      </c>
      <c r="B4916">
        <v>1984</v>
      </c>
      <c r="C4916" t="s">
        <v>1350</v>
      </c>
      <c r="D4916">
        <v>1</v>
      </c>
      <c r="E4916">
        <v>82</v>
      </c>
      <c r="F4916">
        <v>0</v>
      </c>
    </row>
    <row r="4917" spans="1:6" x14ac:dyDescent="0.3">
      <c r="A4917">
        <v>5</v>
      </c>
      <c r="B4917">
        <v>1984</v>
      </c>
      <c r="C4917" t="s">
        <v>1350</v>
      </c>
      <c r="D4917">
        <v>1</v>
      </c>
      <c r="E4917">
        <v>84</v>
      </c>
      <c r="F4917">
        <v>0</v>
      </c>
    </row>
    <row r="4918" spans="1:6" x14ac:dyDescent="0.3">
      <c r="A4918">
        <v>5</v>
      </c>
      <c r="B4918">
        <v>1984</v>
      </c>
      <c r="C4918" t="s">
        <v>1350</v>
      </c>
      <c r="D4918">
        <v>1</v>
      </c>
      <c r="E4918">
        <v>86</v>
      </c>
      <c r="F4918">
        <v>0</v>
      </c>
    </row>
    <row r="4919" spans="1:6" x14ac:dyDescent="0.3">
      <c r="A4919">
        <v>5</v>
      </c>
      <c r="B4919">
        <v>1984</v>
      </c>
      <c r="C4919" t="s">
        <v>1350</v>
      </c>
      <c r="D4919">
        <v>1</v>
      </c>
      <c r="E4919">
        <v>88</v>
      </c>
      <c r="F4919">
        <v>0</v>
      </c>
    </row>
    <row r="4920" spans="1:6" x14ac:dyDescent="0.3">
      <c r="A4920">
        <v>5</v>
      </c>
      <c r="B4920">
        <v>1984</v>
      </c>
      <c r="C4920" t="s">
        <v>1350</v>
      </c>
      <c r="D4920">
        <v>1</v>
      </c>
      <c r="E4920">
        <v>90</v>
      </c>
      <c r="F4920">
        <v>0</v>
      </c>
    </row>
    <row r="4921" spans="1:6" x14ac:dyDescent="0.3">
      <c r="A4921">
        <v>5</v>
      </c>
      <c r="B4921">
        <v>1984</v>
      </c>
      <c r="C4921" t="s">
        <v>1350</v>
      </c>
      <c r="D4921">
        <v>1</v>
      </c>
      <c r="E4921">
        <v>92</v>
      </c>
      <c r="F4921">
        <v>0</v>
      </c>
    </row>
    <row r="4922" spans="1:6" x14ac:dyDescent="0.3">
      <c r="A4922">
        <v>5</v>
      </c>
      <c r="B4922">
        <v>1984</v>
      </c>
      <c r="C4922" t="s">
        <v>1350</v>
      </c>
      <c r="D4922">
        <v>1</v>
      </c>
      <c r="E4922">
        <v>94</v>
      </c>
      <c r="F4922">
        <v>0</v>
      </c>
    </row>
    <row r="4923" spans="1:6" x14ac:dyDescent="0.3">
      <c r="A4923">
        <v>5</v>
      </c>
      <c r="B4923">
        <v>1985</v>
      </c>
      <c r="C4923" t="s">
        <v>1350</v>
      </c>
      <c r="D4923">
        <v>1</v>
      </c>
      <c r="E4923">
        <v>4</v>
      </c>
      <c r="F4923">
        <v>8.54396E-4</v>
      </c>
    </row>
    <row r="4924" spans="1:6" x14ac:dyDescent="0.3">
      <c r="A4924">
        <v>5</v>
      </c>
      <c r="B4924">
        <v>1985</v>
      </c>
      <c r="C4924" t="s">
        <v>1350</v>
      </c>
      <c r="D4924">
        <v>1</v>
      </c>
      <c r="E4924">
        <v>6</v>
      </c>
      <c r="F4924">
        <v>1.6746199999999999E-3</v>
      </c>
    </row>
    <row r="4925" spans="1:6" x14ac:dyDescent="0.3">
      <c r="A4925">
        <v>5</v>
      </c>
      <c r="B4925">
        <v>1985</v>
      </c>
      <c r="C4925" t="s">
        <v>1350</v>
      </c>
      <c r="D4925">
        <v>1</v>
      </c>
      <c r="E4925">
        <v>8</v>
      </c>
      <c r="F4925">
        <v>2.7299400000000001E-3</v>
      </c>
    </row>
    <row r="4926" spans="1:6" x14ac:dyDescent="0.3">
      <c r="A4926">
        <v>5</v>
      </c>
      <c r="B4926">
        <v>1985</v>
      </c>
      <c r="C4926" t="s">
        <v>1350</v>
      </c>
      <c r="D4926">
        <v>1</v>
      </c>
      <c r="E4926">
        <v>10</v>
      </c>
      <c r="F4926">
        <v>4.3646800000000001E-3</v>
      </c>
    </row>
    <row r="4927" spans="1:6" x14ac:dyDescent="0.3">
      <c r="A4927">
        <v>5</v>
      </c>
      <c r="B4927">
        <v>1985</v>
      </c>
      <c r="C4927" t="s">
        <v>1350</v>
      </c>
      <c r="D4927">
        <v>1</v>
      </c>
      <c r="E4927">
        <v>12</v>
      </c>
      <c r="F4927">
        <v>6.84405E-3</v>
      </c>
    </row>
    <row r="4928" spans="1:6" x14ac:dyDescent="0.3">
      <c r="A4928">
        <v>5</v>
      </c>
      <c r="B4928">
        <v>1985</v>
      </c>
      <c r="C4928" t="s">
        <v>1350</v>
      </c>
      <c r="D4928">
        <v>1</v>
      </c>
      <c r="E4928">
        <v>14</v>
      </c>
      <c r="F4928">
        <v>1.05253E-2</v>
      </c>
    </row>
    <row r="4929" spans="1:6" x14ac:dyDescent="0.3">
      <c r="A4929">
        <v>5</v>
      </c>
      <c r="B4929">
        <v>1985</v>
      </c>
      <c r="C4929" t="s">
        <v>1350</v>
      </c>
      <c r="D4929">
        <v>1</v>
      </c>
      <c r="E4929">
        <v>16</v>
      </c>
      <c r="F4929">
        <v>1.5875199999999999E-2</v>
      </c>
    </row>
    <row r="4930" spans="1:6" x14ac:dyDescent="0.3">
      <c r="A4930">
        <v>5</v>
      </c>
      <c r="B4930">
        <v>1985</v>
      </c>
      <c r="C4930" t="s">
        <v>1350</v>
      </c>
      <c r="D4930">
        <v>1</v>
      </c>
      <c r="E4930">
        <v>18</v>
      </c>
      <c r="F4930">
        <v>2.3483500000000001E-2</v>
      </c>
    </row>
    <row r="4931" spans="1:6" x14ac:dyDescent="0.3">
      <c r="A4931">
        <v>5</v>
      </c>
      <c r="B4931">
        <v>1985</v>
      </c>
      <c r="C4931" t="s">
        <v>1350</v>
      </c>
      <c r="D4931">
        <v>1</v>
      </c>
      <c r="E4931">
        <v>20</v>
      </c>
      <c r="F4931">
        <v>3.4069599999999998E-2</v>
      </c>
    </row>
    <row r="4932" spans="1:6" x14ac:dyDescent="0.3">
      <c r="A4932">
        <v>5</v>
      </c>
      <c r="B4932">
        <v>1985</v>
      </c>
      <c r="C4932" t="s">
        <v>1350</v>
      </c>
      <c r="D4932">
        <v>1</v>
      </c>
      <c r="E4932">
        <v>22</v>
      </c>
      <c r="F4932">
        <v>4.84768E-2</v>
      </c>
    </row>
    <row r="4933" spans="1:6" x14ac:dyDescent="0.3">
      <c r="A4933">
        <v>5</v>
      </c>
      <c r="B4933">
        <v>1985</v>
      </c>
      <c r="C4933" t="s">
        <v>1350</v>
      </c>
      <c r="D4933">
        <v>1</v>
      </c>
      <c r="E4933">
        <v>24</v>
      </c>
      <c r="F4933">
        <v>6.7649000000000001E-2</v>
      </c>
    </row>
    <row r="4934" spans="1:6" x14ac:dyDescent="0.3">
      <c r="A4934">
        <v>5</v>
      </c>
      <c r="B4934">
        <v>1985</v>
      </c>
      <c r="C4934" t="s">
        <v>1350</v>
      </c>
      <c r="D4934">
        <v>1</v>
      </c>
      <c r="E4934">
        <v>26</v>
      </c>
      <c r="F4934">
        <v>9.2587000000000003E-2</v>
      </c>
    </row>
    <row r="4935" spans="1:6" x14ac:dyDescent="0.3">
      <c r="A4935">
        <v>5</v>
      </c>
      <c r="B4935">
        <v>1985</v>
      </c>
      <c r="C4935" t="s">
        <v>1350</v>
      </c>
      <c r="D4935">
        <v>1</v>
      </c>
      <c r="E4935">
        <v>28</v>
      </c>
      <c r="F4935">
        <v>0.12428</v>
      </c>
    </row>
    <row r="4936" spans="1:6" x14ac:dyDescent="0.3">
      <c r="A4936">
        <v>5</v>
      </c>
      <c r="B4936">
        <v>1985</v>
      </c>
      <c r="C4936" t="s">
        <v>1350</v>
      </c>
      <c r="D4936">
        <v>1</v>
      </c>
      <c r="E4936">
        <v>30</v>
      </c>
      <c r="F4936">
        <v>0.16361000000000001</v>
      </c>
    </row>
    <row r="4937" spans="1:6" x14ac:dyDescent="0.3">
      <c r="A4937">
        <v>5</v>
      </c>
      <c r="B4937">
        <v>1985</v>
      </c>
      <c r="C4937" t="s">
        <v>1350</v>
      </c>
      <c r="D4937">
        <v>1</v>
      </c>
      <c r="E4937">
        <v>32</v>
      </c>
      <c r="F4937">
        <v>0.21124299999999999</v>
      </c>
    </row>
    <row r="4938" spans="1:6" x14ac:dyDescent="0.3">
      <c r="A4938">
        <v>5</v>
      </c>
      <c r="B4938">
        <v>1985</v>
      </c>
      <c r="C4938" t="s">
        <v>1350</v>
      </c>
      <c r="D4938">
        <v>1</v>
      </c>
      <c r="E4938">
        <v>34</v>
      </c>
      <c r="F4938">
        <v>0.26749499999999998</v>
      </c>
    </row>
    <row r="4939" spans="1:6" x14ac:dyDescent="0.3">
      <c r="A4939">
        <v>5</v>
      </c>
      <c r="B4939">
        <v>1985</v>
      </c>
      <c r="C4939" t="s">
        <v>1350</v>
      </c>
      <c r="D4939">
        <v>1</v>
      </c>
      <c r="E4939">
        <v>36</v>
      </c>
      <c r="F4939">
        <v>0.332208</v>
      </c>
    </row>
    <row r="4940" spans="1:6" x14ac:dyDescent="0.3">
      <c r="A4940">
        <v>5</v>
      </c>
      <c r="B4940">
        <v>1985</v>
      </c>
      <c r="C4940" t="s">
        <v>1350</v>
      </c>
      <c r="D4940">
        <v>1</v>
      </c>
      <c r="E4940">
        <v>38</v>
      </c>
      <c r="F4940">
        <v>0.40463700000000002</v>
      </c>
    </row>
    <row r="4941" spans="1:6" x14ac:dyDescent="0.3">
      <c r="A4941">
        <v>5</v>
      </c>
      <c r="B4941">
        <v>1985</v>
      </c>
      <c r="C4941" t="s">
        <v>1350</v>
      </c>
      <c r="D4941">
        <v>1</v>
      </c>
      <c r="E4941">
        <v>40</v>
      </c>
      <c r="F4941">
        <v>0.483373</v>
      </c>
    </row>
    <row r="4942" spans="1:6" x14ac:dyDescent="0.3">
      <c r="A4942">
        <v>5</v>
      </c>
      <c r="B4942">
        <v>1985</v>
      </c>
      <c r="C4942" t="s">
        <v>1350</v>
      </c>
      <c r="D4942">
        <v>1</v>
      </c>
      <c r="E4942">
        <v>42</v>
      </c>
      <c r="F4942">
        <v>0.56631799999999999</v>
      </c>
    </row>
    <row r="4943" spans="1:6" x14ac:dyDescent="0.3">
      <c r="A4943">
        <v>5</v>
      </c>
      <c r="B4943">
        <v>1985</v>
      </c>
      <c r="C4943" t="s">
        <v>1350</v>
      </c>
      <c r="D4943">
        <v>1</v>
      </c>
      <c r="E4943">
        <v>44</v>
      </c>
      <c r="F4943">
        <v>0.65072700000000006</v>
      </c>
    </row>
    <row r="4944" spans="1:6" x14ac:dyDescent="0.3">
      <c r="A4944">
        <v>5</v>
      </c>
      <c r="B4944">
        <v>1985</v>
      </c>
      <c r="C4944" t="s">
        <v>1350</v>
      </c>
      <c r="D4944">
        <v>1</v>
      </c>
      <c r="E4944">
        <v>46</v>
      </c>
      <c r="F4944">
        <v>0.73333000000000004</v>
      </c>
    </row>
    <row r="4945" spans="1:6" x14ac:dyDescent="0.3">
      <c r="A4945">
        <v>5</v>
      </c>
      <c r="B4945">
        <v>1985</v>
      </c>
      <c r="C4945" t="s">
        <v>1350</v>
      </c>
      <c r="D4945">
        <v>1</v>
      </c>
      <c r="E4945">
        <v>48</v>
      </c>
      <c r="F4945">
        <v>0.81051399999999996</v>
      </c>
    </row>
    <row r="4946" spans="1:6" x14ac:dyDescent="0.3">
      <c r="A4946">
        <v>5</v>
      </c>
      <c r="B4946">
        <v>1985</v>
      </c>
      <c r="C4946" t="s">
        <v>1350</v>
      </c>
      <c r="D4946">
        <v>1</v>
      </c>
      <c r="E4946">
        <v>50</v>
      </c>
      <c r="F4946">
        <v>0.878583</v>
      </c>
    </row>
    <row r="4947" spans="1:6" x14ac:dyDescent="0.3">
      <c r="A4947">
        <v>5</v>
      </c>
      <c r="B4947">
        <v>1985</v>
      </c>
      <c r="C4947" t="s">
        <v>1350</v>
      </c>
      <c r="D4947">
        <v>1</v>
      </c>
      <c r="E4947">
        <v>52</v>
      </c>
      <c r="F4947">
        <v>0.93404200000000004</v>
      </c>
    </row>
    <row r="4948" spans="1:6" x14ac:dyDescent="0.3">
      <c r="A4948">
        <v>5</v>
      </c>
      <c r="B4948">
        <v>1985</v>
      </c>
      <c r="C4948" t="s">
        <v>1350</v>
      </c>
      <c r="D4948">
        <v>1</v>
      </c>
      <c r="E4948">
        <v>54</v>
      </c>
      <c r="F4948">
        <v>0.97389199999999998</v>
      </c>
    </row>
    <row r="4949" spans="1:6" x14ac:dyDescent="0.3">
      <c r="A4949">
        <v>5</v>
      </c>
      <c r="B4949">
        <v>1985</v>
      </c>
      <c r="C4949" t="s">
        <v>1350</v>
      </c>
      <c r="D4949">
        <v>1</v>
      </c>
      <c r="E4949">
        <v>56</v>
      </c>
      <c r="F4949">
        <v>0.99590199999999995</v>
      </c>
    </row>
    <row r="4950" spans="1:6" x14ac:dyDescent="0.3">
      <c r="A4950">
        <v>5</v>
      </c>
      <c r="B4950">
        <v>1985</v>
      </c>
      <c r="C4950" t="s">
        <v>1350</v>
      </c>
      <c r="D4950">
        <v>1</v>
      </c>
      <c r="E4950">
        <v>58</v>
      </c>
      <c r="F4950">
        <v>1</v>
      </c>
    </row>
    <row r="4951" spans="1:6" x14ac:dyDescent="0.3">
      <c r="A4951">
        <v>5</v>
      </c>
      <c r="B4951">
        <v>1985</v>
      </c>
      <c r="C4951" t="s">
        <v>1350</v>
      </c>
      <c r="D4951">
        <v>1</v>
      </c>
      <c r="E4951">
        <v>60</v>
      </c>
      <c r="F4951">
        <v>1</v>
      </c>
    </row>
    <row r="4952" spans="1:6" x14ac:dyDescent="0.3">
      <c r="A4952">
        <v>5</v>
      </c>
      <c r="B4952">
        <v>1985</v>
      </c>
      <c r="C4952" t="s">
        <v>1350</v>
      </c>
      <c r="D4952">
        <v>1</v>
      </c>
      <c r="E4952">
        <v>62</v>
      </c>
      <c r="F4952">
        <v>0.99999899999999997</v>
      </c>
    </row>
    <row r="4953" spans="1:6" x14ac:dyDescent="0.3">
      <c r="A4953">
        <v>5</v>
      </c>
      <c r="B4953">
        <v>1985</v>
      </c>
      <c r="C4953" t="s">
        <v>1350</v>
      </c>
      <c r="D4953">
        <v>1</v>
      </c>
      <c r="E4953">
        <v>64</v>
      </c>
      <c r="F4953">
        <v>0.99999800000000005</v>
      </c>
    </row>
    <row r="4954" spans="1:6" x14ac:dyDescent="0.3">
      <c r="A4954">
        <v>5</v>
      </c>
      <c r="B4954">
        <v>1985</v>
      </c>
      <c r="C4954" t="s">
        <v>1350</v>
      </c>
      <c r="D4954">
        <v>1</v>
      </c>
      <c r="E4954">
        <v>66</v>
      </c>
      <c r="F4954">
        <v>0.99999499999999997</v>
      </c>
    </row>
    <row r="4955" spans="1:6" x14ac:dyDescent="0.3">
      <c r="A4955">
        <v>5</v>
      </c>
      <c r="B4955">
        <v>1985</v>
      </c>
      <c r="C4955" t="s">
        <v>1350</v>
      </c>
      <c r="D4955">
        <v>1</v>
      </c>
      <c r="E4955">
        <v>68</v>
      </c>
      <c r="F4955">
        <v>0.99999199999999999</v>
      </c>
    </row>
    <row r="4956" spans="1:6" x14ac:dyDescent="0.3">
      <c r="A4956">
        <v>5</v>
      </c>
      <c r="B4956">
        <v>1985</v>
      </c>
      <c r="C4956" t="s">
        <v>1350</v>
      </c>
      <c r="D4956">
        <v>1</v>
      </c>
      <c r="E4956">
        <v>70</v>
      </c>
      <c r="F4956">
        <v>0.99998699999999996</v>
      </c>
    </row>
    <row r="4957" spans="1:6" x14ac:dyDescent="0.3">
      <c r="A4957">
        <v>5</v>
      </c>
      <c r="B4957">
        <v>1985</v>
      </c>
      <c r="C4957" t="s">
        <v>1350</v>
      </c>
      <c r="D4957">
        <v>1</v>
      </c>
      <c r="E4957">
        <v>72</v>
      </c>
      <c r="F4957">
        <v>0.99998200000000004</v>
      </c>
    </row>
    <row r="4958" spans="1:6" x14ac:dyDescent="0.3">
      <c r="A4958">
        <v>5</v>
      </c>
      <c r="B4958">
        <v>1985</v>
      </c>
      <c r="C4958" t="s">
        <v>1350</v>
      </c>
      <c r="D4958">
        <v>1</v>
      </c>
      <c r="E4958">
        <v>74</v>
      </c>
      <c r="F4958">
        <v>0.99997599999999998</v>
      </c>
    </row>
    <row r="4959" spans="1:6" x14ac:dyDescent="0.3">
      <c r="A4959">
        <v>5</v>
      </c>
      <c r="B4959">
        <v>1985</v>
      </c>
      <c r="C4959" t="s">
        <v>1350</v>
      </c>
      <c r="D4959">
        <v>1</v>
      </c>
      <c r="E4959">
        <v>76</v>
      </c>
      <c r="F4959">
        <v>0.99997000000000003</v>
      </c>
    </row>
    <row r="4960" spans="1:6" x14ac:dyDescent="0.3">
      <c r="A4960">
        <v>5</v>
      </c>
      <c r="B4960">
        <v>1985</v>
      </c>
      <c r="C4960" t="s">
        <v>1350</v>
      </c>
      <c r="D4960">
        <v>1</v>
      </c>
      <c r="E4960">
        <v>78</v>
      </c>
      <c r="F4960">
        <v>0.99996200000000002</v>
      </c>
    </row>
    <row r="4961" spans="1:6" x14ac:dyDescent="0.3">
      <c r="A4961">
        <v>5</v>
      </c>
      <c r="B4961">
        <v>1985</v>
      </c>
      <c r="C4961" t="s">
        <v>1350</v>
      </c>
      <c r="D4961">
        <v>1</v>
      </c>
      <c r="E4961">
        <v>80</v>
      </c>
      <c r="F4961">
        <v>0.99995400000000001</v>
      </c>
    </row>
    <row r="4962" spans="1:6" x14ac:dyDescent="0.3">
      <c r="A4962">
        <v>5</v>
      </c>
      <c r="B4962">
        <v>1985</v>
      </c>
      <c r="C4962" t="s">
        <v>1350</v>
      </c>
      <c r="D4962">
        <v>1</v>
      </c>
      <c r="E4962">
        <v>82</v>
      </c>
      <c r="F4962">
        <v>0.99994499999999997</v>
      </c>
    </row>
    <row r="4963" spans="1:6" x14ac:dyDescent="0.3">
      <c r="A4963">
        <v>5</v>
      </c>
      <c r="B4963">
        <v>1985</v>
      </c>
      <c r="C4963" t="s">
        <v>1350</v>
      </c>
      <c r="D4963">
        <v>1</v>
      </c>
      <c r="E4963">
        <v>84</v>
      </c>
      <c r="F4963">
        <v>0.99993500000000002</v>
      </c>
    </row>
    <row r="4964" spans="1:6" x14ac:dyDescent="0.3">
      <c r="A4964">
        <v>5</v>
      </c>
      <c r="B4964">
        <v>1985</v>
      </c>
      <c r="C4964" t="s">
        <v>1350</v>
      </c>
      <c r="D4964">
        <v>1</v>
      </c>
      <c r="E4964">
        <v>86</v>
      </c>
      <c r="F4964">
        <v>0.99992499999999995</v>
      </c>
    </row>
    <row r="4965" spans="1:6" x14ac:dyDescent="0.3">
      <c r="A4965">
        <v>5</v>
      </c>
      <c r="B4965">
        <v>1985</v>
      </c>
      <c r="C4965" t="s">
        <v>1350</v>
      </c>
      <c r="D4965">
        <v>1</v>
      </c>
      <c r="E4965">
        <v>88</v>
      </c>
      <c r="F4965">
        <v>0.99991399999999997</v>
      </c>
    </row>
    <row r="4966" spans="1:6" x14ac:dyDescent="0.3">
      <c r="A4966">
        <v>5</v>
      </c>
      <c r="B4966">
        <v>1985</v>
      </c>
      <c r="C4966" t="s">
        <v>1350</v>
      </c>
      <c r="D4966">
        <v>1</v>
      </c>
      <c r="E4966">
        <v>90</v>
      </c>
      <c r="F4966">
        <v>0.99990199999999996</v>
      </c>
    </row>
    <row r="4967" spans="1:6" x14ac:dyDescent="0.3">
      <c r="A4967">
        <v>5</v>
      </c>
      <c r="B4967">
        <v>1985</v>
      </c>
      <c r="C4967" t="s">
        <v>1350</v>
      </c>
      <c r="D4967">
        <v>1</v>
      </c>
      <c r="E4967">
        <v>92</v>
      </c>
      <c r="F4967">
        <v>0.99988999999999995</v>
      </c>
    </row>
    <row r="4968" spans="1:6" x14ac:dyDescent="0.3">
      <c r="A4968">
        <v>5</v>
      </c>
      <c r="B4968">
        <v>1985</v>
      </c>
      <c r="C4968" t="s">
        <v>1350</v>
      </c>
      <c r="D4968">
        <v>1</v>
      </c>
      <c r="E4968">
        <v>94</v>
      </c>
      <c r="F4968">
        <v>0.99987700000000002</v>
      </c>
    </row>
    <row r="4969" spans="1:6" x14ac:dyDescent="0.3">
      <c r="A4969">
        <v>5</v>
      </c>
      <c r="B4969">
        <v>1985</v>
      </c>
      <c r="C4969" t="s">
        <v>1351</v>
      </c>
      <c r="D4969">
        <v>1</v>
      </c>
      <c r="E4969">
        <v>0</v>
      </c>
      <c r="F4969">
        <v>0</v>
      </c>
    </row>
    <row r="4970" spans="1:6" x14ac:dyDescent="0.3">
      <c r="A4970">
        <v>5</v>
      </c>
      <c r="B4970">
        <v>1985</v>
      </c>
      <c r="C4970" t="s">
        <v>1351</v>
      </c>
      <c r="D4970">
        <v>1</v>
      </c>
      <c r="E4970">
        <v>1</v>
      </c>
      <c r="F4970">
        <v>1</v>
      </c>
    </row>
    <row r="4971" spans="1:6" x14ac:dyDescent="0.3">
      <c r="A4971">
        <v>5</v>
      </c>
      <c r="B4971">
        <v>1985</v>
      </c>
      <c r="C4971" t="s">
        <v>1351</v>
      </c>
      <c r="D4971">
        <v>1</v>
      </c>
      <c r="E4971">
        <v>2</v>
      </c>
      <c r="F4971">
        <v>1</v>
      </c>
    </row>
    <row r="4972" spans="1:6" x14ac:dyDescent="0.3">
      <c r="A4972">
        <v>5</v>
      </c>
      <c r="B4972">
        <v>1985</v>
      </c>
      <c r="C4972" t="s">
        <v>1351</v>
      </c>
      <c r="D4972">
        <v>1</v>
      </c>
      <c r="E4972">
        <v>3</v>
      </c>
      <c r="F4972">
        <v>1</v>
      </c>
    </row>
    <row r="4973" spans="1:6" x14ac:dyDescent="0.3">
      <c r="A4973">
        <v>5</v>
      </c>
      <c r="B4973">
        <v>1985</v>
      </c>
      <c r="C4973" t="s">
        <v>1351</v>
      </c>
      <c r="D4973">
        <v>1</v>
      </c>
      <c r="E4973">
        <v>4</v>
      </c>
      <c r="F4973">
        <v>1</v>
      </c>
    </row>
    <row r="4974" spans="1:6" x14ac:dyDescent="0.3">
      <c r="A4974">
        <v>5</v>
      </c>
      <c r="B4974">
        <v>1985</v>
      </c>
      <c r="C4974" t="s">
        <v>1351</v>
      </c>
      <c r="D4974">
        <v>1</v>
      </c>
      <c r="E4974">
        <v>5</v>
      </c>
      <c r="F4974">
        <v>1</v>
      </c>
    </row>
    <row r="4975" spans="1:6" x14ac:dyDescent="0.3">
      <c r="A4975">
        <v>5</v>
      </c>
      <c r="B4975">
        <v>1985</v>
      </c>
      <c r="C4975" t="s">
        <v>1351</v>
      </c>
      <c r="D4975">
        <v>1</v>
      </c>
      <c r="E4975">
        <v>6</v>
      </c>
      <c r="F4975">
        <v>1</v>
      </c>
    </row>
    <row r="4976" spans="1:6" x14ac:dyDescent="0.3">
      <c r="A4976">
        <v>5</v>
      </c>
      <c r="B4976">
        <v>1985</v>
      </c>
      <c r="C4976" t="s">
        <v>1351</v>
      </c>
      <c r="D4976">
        <v>1</v>
      </c>
      <c r="E4976">
        <v>7</v>
      </c>
      <c r="F4976">
        <v>1</v>
      </c>
    </row>
    <row r="4977" spans="1:6" x14ac:dyDescent="0.3">
      <c r="A4977">
        <v>5</v>
      </c>
      <c r="B4977">
        <v>1985</v>
      </c>
      <c r="C4977" t="s">
        <v>1351</v>
      </c>
      <c r="D4977">
        <v>1</v>
      </c>
      <c r="E4977">
        <v>8</v>
      </c>
      <c r="F4977">
        <v>1</v>
      </c>
    </row>
    <row r="4978" spans="1:6" x14ac:dyDescent="0.3">
      <c r="A4978">
        <v>5</v>
      </c>
      <c r="B4978">
        <v>1985</v>
      </c>
      <c r="C4978" t="s">
        <v>1351</v>
      </c>
      <c r="D4978">
        <v>1</v>
      </c>
      <c r="E4978">
        <v>9</v>
      </c>
      <c r="F4978">
        <v>1</v>
      </c>
    </row>
    <row r="4979" spans="1:6" x14ac:dyDescent="0.3">
      <c r="A4979">
        <v>5</v>
      </c>
      <c r="B4979">
        <v>1985</v>
      </c>
      <c r="C4979" t="s">
        <v>1351</v>
      </c>
      <c r="D4979">
        <v>1</v>
      </c>
      <c r="E4979">
        <v>10</v>
      </c>
      <c r="F4979">
        <v>1</v>
      </c>
    </row>
    <row r="4980" spans="1:6" x14ac:dyDescent="0.3">
      <c r="A4980">
        <v>5</v>
      </c>
      <c r="B4980">
        <v>1985</v>
      </c>
      <c r="C4980" t="s">
        <v>1351</v>
      </c>
      <c r="D4980">
        <v>1</v>
      </c>
      <c r="E4980">
        <v>11</v>
      </c>
      <c r="F4980">
        <v>1</v>
      </c>
    </row>
    <row r="4981" spans="1:6" x14ac:dyDescent="0.3">
      <c r="A4981">
        <v>5</v>
      </c>
      <c r="B4981">
        <v>1985</v>
      </c>
      <c r="C4981" t="s">
        <v>1351</v>
      </c>
      <c r="D4981">
        <v>1</v>
      </c>
      <c r="E4981">
        <v>12</v>
      </c>
      <c r="F4981">
        <v>1</v>
      </c>
    </row>
    <row r="4982" spans="1:6" x14ac:dyDescent="0.3">
      <c r="A4982">
        <v>5</v>
      </c>
      <c r="B4982">
        <v>1985</v>
      </c>
      <c r="C4982" t="s">
        <v>1351</v>
      </c>
      <c r="D4982">
        <v>1</v>
      </c>
      <c r="E4982">
        <v>13</v>
      </c>
      <c r="F4982">
        <v>1</v>
      </c>
    </row>
    <row r="4983" spans="1:6" x14ac:dyDescent="0.3">
      <c r="A4983">
        <v>5</v>
      </c>
      <c r="B4983">
        <v>1985</v>
      </c>
      <c r="C4983" t="s">
        <v>1351</v>
      </c>
      <c r="D4983">
        <v>1</v>
      </c>
      <c r="E4983">
        <v>14</v>
      </c>
      <c r="F4983">
        <v>1</v>
      </c>
    </row>
    <row r="4984" spans="1:6" x14ac:dyDescent="0.3">
      <c r="A4984">
        <v>5</v>
      </c>
      <c r="B4984">
        <v>1985</v>
      </c>
      <c r="C4984" t="s">
        <v>1351</v>
      </c>
      <c r="D4984">
        <v>1</v>
      </c>
      <c r="E4984">
        <v>15</v>
      </c>
      <c r="F4984">
        <v>1</v>
      </c>
    </row>
    <row r="4985" spans="1:6" x14ac:dyDescent="0.3">
      <c r="A4985">
        <v>5</v>
      </c>
      <c r="B4985">
        <v>1985</v>
      </c>
      <c r="C4985" t="s">
        <v>1351</v>
      </c>
      <c r="D4985">
        <v>1</v>
      </c>
      <c r="E4985">
        <v>16</v>
      </c>
      <c r="F4985">
        <v>1</v>
      </c>
    </row>
    <row r="4986" spans="1:6" x14ac:dyDescent="0.3">
      <c r="A4986">
        <v>5</v>
      </c>
      <c r="B4986">
        <v>1985</v>
      </c>
      <c r="C4986" t="s">
        <v>1351</v>
      </c>
      <c r="D4986">
        <v>1</v>
      </c>
      <c r="E4986">
        <v>17</v>
      </c>
      <c r="F4986">
        <v>1</v>
      </c>
    </row>
    <row r="4987" spans="1:6" x14ac:dyDescent="0.3">
      <c r="A4987">
        <v>5</v>
      </c>
      <c r="B4987">
        <v>1985</v>
      </c>
      <c r="C4987" t="s">
        <v>1351</v>
      </c>
      <c r="D4987">
        <v>1</v>
      </c>
      <c r="E4987">
        <v>18</v>
      </c>
      <c r="F4987">
        <v>1</v>
      </c>
    </row>
    <row r="4988" spans="1:6" x14ac:dyDescent="0.3">
      <c r="A4988">
        <v>5</v>
      </c>
      <c r="B4988">
        <v>1985</v>
      </c>
      <c r="C4988" t="s">
        <v>1351</v>
      </c>
      <c r="D4988">
        <v>1</v>
      </c>
      <c r="E4988">
        <v>19</v>
      </c>
      <c r="F4988">
        <v>1</v>
      </c>
    </row>
    <row r="4989" spans="1:6" x14ac:dyDescent="0.3">
      <c r="A4989">
        <v>5</v>
      </c>
      <c r="B4989">
        <v>1985</v>
      </c>
      <c r="C4989" t="s">
        <v>1351</v>
      </c>
      <c r="D4989">
        <v>1</v>
      </c>
      <c r="E4989">
        <v>20</v>
      </c>
      <c r="F4989">
        <v>1</v>
      </c>
    </row>
    <row r="4990" spans="1:6" x14ac:dyDescent="0.3">
      <c r="A4990">
        <v>5</v>
      </c>
      <c r="B4990">
        <v>1985</v>
      </c>
      <c r="C4990" t="s">
        <v>1351</v>
      </c>
      <c r="D4990">
        <v>1</v>
      </c>
      <c r="E4990">
        <v>21</v>
      </c>
      <c r="F4990">
        <v>1</v>
      </c>
    </row>
    <row r="4991" spans="1:6" x14ac:dyDescent="0.3">
      <c r="A4991">
        <v>5</v>
      </c>
      <c r="B4991">
        <v>1985</v>
      </c>
      <c r="C4991" t="s">
        <v>1351</v>
      </c>
      <c r="D4991">
        <v>1</v>
      </c>
      <c r="E4991">
        <v>22</v>
      </c>
      <c r="F4991">
        <v>1</v>
      </c>
    </row>
    <row r="4992" spans="1:6" x14ac:dyDescent="0.3">
      <c r="A4992">
        <v>5</v>
      </c>
      <c r="B4992">
        <v>1985</v>
      </c>
      <c r="C4992" t="s">
        <v>1351</v>
      </c>
      <c r="D4992">
        <v>1</v>
      </c>
      <c r="E4992">
        <v>23</v>
      </c>
      <c r="F4992">
        <v>1</v>
      </c>
    </row>
    <row r="4993" spans="1:6" x14ac:dyDescent="0.3">
      <c r="A4993">
        <v>5</v>
      </c>
      <c r="B4993">
        <v>1985</v>
      </c>
      <c r="C4993" t="s">
        <v>1351</v>
      </c>
      <c r="D4993">
        <v>1</v>
      </c>
      <c r="E4993">
        <v>24</v>
      </c>
      <c r="F4993">
        <v>1</v>
      </c>
    </row>
    <row r="4994" spans="1:6" x14ac:dyDescent="0.3">
      <c r="A4994">
        <v>5</v>
      </c>
      <c r="B4994">
        <v>1985</v>
      </c>
      <c r="C4994" t="s">
        <v>1351</v>
      </c>
      <c r="D4994">
        <v>1</v>
      </c>
      <c r="E4994">
        <v>25</v>
      </c>
      <c r="F4994">
        <v>1</v>
      </c>
    </row>
    <row r="4995" spans="1:6" x14ac:dyDescent="0.3">
      <c r="A4995">
        <v>5</v>
      </c>
      <c r="B4995">
        <v>1985</v>
      </c>
      <c r="C4995" t="s">
        <v>1351</v>
      </c>
      <c r="D4995">
        <v>1</v>
      </c>
      <c r="E4995">
        <v>26</v>
      </c>
      <c r="F4995">
        <v>1</v>
      </c>
    </row>
    <row r="4996" spans="1:6" x14ac:dyDescent="0.3">
      <c r="A4996">
        <v>5</v>
      </c>
      <c r="B4996">
        <v>1985</v>
      </c>
      <c r="C4996" t="s">
        <v>1351</v>
      </c>
      <c r="D4996">
        <v>1</v>
      </c>
      <c r="E4996">
        <v>27</v>
      </c>
      <c r="F4996">
        <v>1</v>
      </c>
    </row>
    <row r="4997" spans="1:6" x14ac:dyDescent="0.3">
      <c r="A4997">
        <v>5</v>
      </c>
      <c r="B4997">
        <v>1985</v>
      </c>
      <c r="C4997" t="s">
        <v>1351</v>
      </c>
      <c r="D4997">
        <v>1</v>
      </c>
      <c r="E4997">
        <v>28</v>
      </c>
      <c r="F4997">
        <v>1</v>
      </c>
    </row>
    <row r="4998" spans="1:6" x14ac:dyDescent="0.3">
      <c r="A4998">
        <v>5</v>
      </c>
      <c r="B4998">
        <v>1985</v>
      </c>
      <c r="C4998" t="s">
        <v>1351</v>
      </c>
      <c r="D4998">
        <v>1</v>
      </c>
      <c r="E4998">
        <v>29</v>
      </c>
      <c r="F4998">
        <v>1</v>
      </c>
    </row>
    <row r="4999" spans="1:6" x14ac:dyDescent="0.3">
      <c r="A4999">
        <v>5</v>
      </c>
      <c r="B4999">
        <v>1985</v>
      </c>
      <c r="C4999" t="s">
        <v>1351</v>
      </c>
      <c r="D4999">
        <v>1</v>
      </c>
      <c r="E4999">
        <v>30</v>
      </c>
      <c r="F4999">
        <v>1</v>
      </c>
    </row>
    <row r="5000" spans="1:6" x14ac:dyDescent="0.3">
      <c r="A5000">
        <v>5</v>
      </c>
      <c r="B5000">
        <v>2014</v>
      </c>
      <c r="C5000" t="s">
        <v>1350</v>
      </c>
      <c r="D5000">
        <v>1</v>
      </c>
      <c r="E5000">
        <v>4</v>
      </c>
      <c r="F5000">
        <v>8.54396E-4</v>
      </c>
    </row>
    <row r="5001" spans="1:6" x14ac:dyDescent="0.3">
      <c r="A5001">
        <v>5</v>
      </c>
      <c r="B5001">
        <v>2014</v>
      </c>
      <c r="C5001" t="s">
        <v>1350</v>
      </c>
      <c r="D5001">
        <v>1</v>
      </c>
      <c r="E5001">
        <v>6</v>
      </c>
      <c r="F5001">
        <v>1.6746199999999999E-3</v>
      </c>
    </row>
    <row r="5002" spans="1:6" x14ac:dyDescent="0.3">
      <c r="A5002">
        <v>5</v>
      </c>
      <c r="B5002">
        <v>2014</v>
      </c>
      <c r="C5002" t="s">
        <v>1350</v>
      </c>
      <c r="D5002">
        <v>1</v>
      </c>
      <c r="E5002">
        <v>8</v>
      </c>
      <c r="F5002">
        <v>2.7299400000000001E-3</v>
      </c>
    </row>
    <row r="5003" spans="1:6" x14ac:dyDescent="0.3">
      <c r="A5003">
        <v>5</v>
      </c>
      <c r="B5003">
        <v>2014</v>
      </c>
      <c r="C5003" t="s">
        <v>1350</v>
      </c>
      <c r="D5003">
        <v>1</v>
      </c>
      <c r="E5003">
        <v>10</v>
      </c>
      <c r="F5003">
        <v>4.3646800000000001E-3</v>
      </c>
    </row>
    <row r="5004" spans="1:6" x14ac:dyDescent="0.3">
      <c r="A5004">
        <v>5</v>
      </c>
      <c r="B5004">
        <v>2014</v>
      </c>
      <c r="C5004" t="s">
        <v>1350</v>
      </c>
      <c r="D5004">
        <v>1</v>
      </c>
      <c r="E5004">
        <v>12</v>
      </c>
      <c r="F5004">
        <v>6.84405E-3</v>
      </c>
    </row>
    <row r="5005" spans="1:6" x14ac:dyDescent="0.3">
      <c r="A5005">
        <v>5</v>
      </c>
      <c r="B5005">
        <v>2014</v>
      </c>
      <c r="C5005" t="s">
        <v>1350</v>
      </c>
      <c r="D5005">
        <v>1</v>
      </c>
      <c r="E5005">
        <v>14</v>
      </c>
      <c r="F5005">
        <v>1.05253E-2</v>
      </c>
    </row>
    <row r="5006" spans="1:6" x14ac:dyDescent="0.3">
      <c r="A5006">
        <v>5</v>
      </c>
      <c r="B5006">
        <v>2014</v>
      </c>
      <c r="C5006" t="s">
        <v>1350</v>
      </c>
      <c r="D5006">
        <v>1</v>
      </c>
      <c r="E5006">
        <v>16</v>
      </c>
      <c r="F5006">
        <v>1.5875199999999999E-2</v>
      </c>
    </row>
    <row r="5007" spans="1:6" x14ac:dyDescent="0.3">
      <c r="A5007">
        <v>5</v>
      </c>
      <c r="B5007">
        <v>2014</v>
      </c>
      <c r="C5007" t="s">
        <v>1350</v>
      </c>
      <c r="D5007">
        <v>1</v>
      </c>
      <c r="E5007">
        <v>18</v>
      </c>
      <c r="F5007">
        <v>2.3483500000000001E-2</v>
      </c>
    </row>
    <row r="5008" spans="1:6" x14ac:dyDescent="0.3">
      <c r="A5008">
        <v>5</v>
      </c>
      <c r="B5008">
        <v>2014</v>
      </c>
      <c r="C5008" t="s">
        <v>1350</v>
      </c>
      <c r="D5008">
        <v>1</v>
      </c>
      <c r="E5008">
        <v>20</v>
      </c>
      <c r="F5008">
        <v>3.4069599999999998E-2</v>
      </c>
    </row>
    <row r="5009" spans="1:6" x14ac:dyDescent="0.3">
      <c r="A5009">
        <v>5</v>
      </c>
      <c r="B5009">
        <v>2014</v>
      </c>
      <c r="C5009" t="s">
        <v>1350</v>
      </c>
      <c r="D5009">
        <v>1</v>
      </c>
      <c r="E5009">
        <v>22</v>
      </c>
      <c r="F5009">
        <v>4.84768E-2</v>
      </c>
    </row>
    <row r="5010" spans="1:6" x14ac:dyDescent="0.3">
      <c r="A5010">
        <v>5</v>
      </c>
      <c r="B5010">
        <v>2014</v>
      </c>
      <c r="C5010" t="s">
        <v>1350</v>
      </c>
      <c r="D5010">
        <v>1</v>
      </c>
      <c r="E5010">
        <v>24</v>
      </c>
      <c r="F5010">
        <v>6.7649000000000001E-2</v>
      </c>
    </row>
    <row r="5011" spans="1:6" x14ac:dyDescent="0.3">
      <c r="A5011">
        <v>5</v>
      </c>
      <c r="B5011">
        <v>2014</v>
      </c>
      <c r="C5011" t="s">
        <v>1350</v>
      </c>
      <c r="D5011">
        <v>1</v>
      </c>
      <c r="E5011">
        <v>26</v>
      </c>
      <c r="F5011">
        <v>9.2587000000000003E-2</v>
      </c>
    </row>
    <row r="5012" spans="1:6" x14ac:dyDescent="0.3">
      <c r="A5012">
        <v>5</v>
      </c>
      <c r="B5012">
        <v>2014</v>
      </c>
      <c r="C5012" t="s">
        <v>1350</v>
      </c>
      <c r="D5012">
        <v>1</v>
      </c>
      <c r="E5012">
        <v>28</v>
      </c>
      <c r="F5012">
        <v>0.12428</v>
      </c>
    </row>
    <row r="5013" spans="1:6" x14ac:dyDescent="0.3">
      <c r="A5013">
        <v>5</v>
      </c>
      <c r="B5013">
        <v>2014</v>
      </c>
      <c r="C5013" t="s">
        <v>1350</v>
      </c>
      <c r="D5013">
        <v>1</v>
      </c>
      <c r="E5013">
        <v>30</v>
      </c>
      <c r="F5013">
        <v>0.16361000000000001</v>
      </c>
    </row>
    <row r="5014" spans="1:6" x14ac:dyDescent="0.3">
      <c r="A5014">
        <v>5</v>
      </c>
      <c r="B5014">
        <v>2014</v>
      </c>
      <c r="C5014" t="s">
        <v>1350</v>
      </c>
      <c r="D5014">
        <v>1</v>
      </c>
      <c r="E5014">
        <v>32</v>
      </c>
      <c r="F5014">
        <v>0.21124299999999999</v>
      </c>
    </row>
    <row r="5015" spans="1:6" x14ac:dyDescent="0.3">
      <c r="A5015">
        <v>5</v>
      </c>
      <c r="B5015">
        <v>2014</v>
      </c>
      <c r="C5015" t="s">
        <v>1350</v>
      </c>
      <c r="D5015">
        <v>1</v>
      </c>
      <c r="E5015">
        <v>34</v>
      </c>
      <c r="F5015">
        <v>0.26749499999999998</v>
      </c>
    </row>
    <row r="5016" spans="1:6" x14ac:dyDescent="0.3">
      <c r="A5016">
        <v>5</v>
      </c>
      <c r="B5016">
        <v>2014</v>
      </c>
      <c r="C5016" t="s">
        <v>1350</v>
      </c>
      <c r="D5016">
        <v>1</v>
      </c>
      <c r="E5016">
        <v>36</v>
      </c>
      <c r="F5016">
        <v>0.332208</v>
      </c>
    </row>
    <row r="5017" spans="1:6" x14ac:dyDescent="0.3">
      <c r="A5017">
        <v>5</v>
      </c>
      <c r="B5017">
        <v>2014</v>
      </c>
      <c r="C5017" t="s">
        <v>1350</v>
      </c>
      <c r="D5017">
        <v>1</v>
      </c>
      <c r="E5017">
        <v>38</v>
      </c>
      <c r="F5017">
        <v>0.40463700000000002</v>
      </c>
    </row>
    <row r="5018" spans="1:6" x14ac:dyDescent="0.3">
      <c r="A5018">
        <v>5</v>
      </c>
      <c r="B5018">
        <v>2014</v>
      </c>
      <c r="C5018" t="s">
        <v>1350</v>
      </c>
      <c r="D5018">
        <v>1</v>
      </c>
      <c r="E5018">
        <v>40</v>
      </c>
      <c r="F5018">
        <v>0.483373</v>
      </c>
    </row>
    <row r="5019" spans="1:6" x14ac:dyDescent="0.3">
      <c r="A5019">
        <v>5</v>
      </c>
      <c r="B5019">
        <v>2014</v>
      </c>
      <c r="C5019" t="s">
        <v>1350</v>
      </c>
      <c r="D5019">
        <v>1</v>
      </c>
      <c r="E5019">
        <v>42</v>
      </c>
      <c r="F5019">
        <v>0.56631799999999999</v>
      </c>
    </row>
    <row r="5020" spans="1:6" x14ac:dyDescent="0.3">
      <c r="A5020">
        <v>5</v>
      </c>
      <c r="B5020">
        <v>2014</v>
      </c>
      <c r="C5020" t="s">
        <v>1350</v>
      </c>
      <c r="D5020">
        <v>1</v>
      </c>
      <c r="E5020">
        <v>44</v>
      </c>
      <c r="F5020">
        <v>0.65072700000000006</v>
      </c>
    </row>
    <row r="5021" spans="1:6" x14ac:dyDescent="0.3">
      <c r="A5021">
        <v>5</v>
      </c>
      <c r="B5021">
        <v>2014</v>
      </c>
      <c r="C5021" t="s">
        <v>1350</v>
      </c>
      <c r="D5021">
        <v>1</v>
      </c>
      <c r="E5021">
        <v>46</v>
      </c>
      <c r="F5021">
        <v>0.73333000000000004</v>
      </c>
    </row>
    <row r="5022" spans="1:6" x14ac:dyDescent="0.3">
      <c r="A5022">
        <v>5</v>
      </c>
      <c r="B5022">
        <v>2014</v>
      </c>
      <c r="C5022" t="s">
        <v>1350</v>
      </c>
      <c r="D5022">
        <v>1</v>
      </c>
      <c r="E5022">
        <v>48</v>
      </c>
      <c r="F5022">
        <v>0.81051399999999996</v>
      </c>
    </row>
    <row r="5023" spans="1:6" x14ac:dyDescent="0.3">
      <c r="A5023">
        <v>5</v>
      </c>
      <c r="B5023">
        <v>2014</v>
      </c>
      <c r="C5023" t="s">
        <v>1350</v>
      </c>
      <c r="D5023">
        <v>1</v>
      </c>
      <c r="E5023">
        <v>50</v>
      </c>
      <c r="F5023">
        <v>0.878583</v>
      </c>
    </row>
    <row r="5024" spans="1:6" x14ac:dyDescent="0.3">
      <c r="A5024">
        <v>5</v>
      </c>
      <c r="B5024">
        <v>2014</v>
      </c>
      <c r="C5024" t="s">
        <v>1350</v>
      </c>
      <c r="D5024">
        <v>1</v>
      </c>
      <c r="E5024">
        <v>52</v>
      </c>
      <c r="F5024">
        <v>0.93404200000000004</v>
      </c>
    </row>
    <row r="5025" spans="1:6" x14ac:dyDescent="0.3">
      <c r="A5025">
        <v>5</v>
      </c>
      <c r="B5025">
        <v>2014</v>
      </c>
      <c r="C5025" t="s">
        <v>1350</v>
      </c>
      <c r="D5025">
        <v>1</v>
      </c>
      <c r="E5025">
        <v>54</v>
      </c>
      <c r="F5025">
        <v>0.97389199999999998</v>
      </c>
    </row>
    <row r="5026" spans="1:6" x14ac:dyDescent="0.3">
      <c r="A5026">
        <v>5</v>
      </c>
      <c r="B5026">
        <v>2014</v>
      </c>
      <c r="C5026" t="s">
        <v>1350</v>
      </c>
      <c r="D5026">
        <v>1</v>
      </c>
      <c r="E5026">
        <v>56</v>
      </c>
      <c r="F5026">
        <v>0.99590199999999995</v>
      </c>
    </row>
    <row r="5027" spans="1:6" x14ac:dyDescent="0.3">
      <c r="A5027">
        <v>5</v>
      </c>
      <c r="B5027">
        <v>2014</v>
      </c>
      <c r="C5027" t="s">
        <v>1350</v>
      </c>
      <c r="D5027">
        <v>1</v>
      </c>
      <c r="E5027">
        <v>58</v>
      </c>
      <c r="F5027">
        <v>1</v>
      </c>
    </row>
    <row r="5028" spans="1:6" x14ac:dyDescent="0.3">
      <c r="A5028">
        <v>5</v>
      </c>
      <c r="B5028">
        <v>2014</v>
      </c>
      <c r="C5028" t="s">
        <v>1350</v>
      </c>
      <c r="D5028">
        <v>1</v>
      </c>
      <c r="E5028">
        <v>60</v>
      </c>
      <c r="F5028">
        <v>1</v>
      </c>
    </row>
    <row r="5029" spans="1:6" x14ac:dyDescent="0.3">
      <c r="A5029">
        <v>5</v>
      </c>
      <c r="B5029">
        <v>2014</v>
      </c>
      <c r="C5029" t="s">
        <v>1350</v>
      </c>
      <c r="D5029">
        <v>1</v>
      </c>
      <c r="E5029">
        <v>62</v>
      </c>
      <c r="F5029">
        <v>0.99999899999999997</v>
      </c>
    </row>
    <row r="5030" spans="1:6" x14ac:dyDescent="0.3">
      <c r="A5030">
        <v>5</v>
      </c>
      <c r="B5030">
        <v>2014</v>
      </c>
      <c r="C5030" t="s">
        <v>1350</v>
      </c>
      <c r="D5030">
        <v>1</v>
      </c>
      <c r="E5030">
        <v>64</v>
      </c>
      <c r="F5030">
        <v>0.99999800000000005</v>
      </c>
    </row>
    <row r="5031" spans="1:6" x14ac:dyDescent="0.3">
      <c r="A5031">
        <v>5</v>
      </c>
      <c r="B5031">
        <v>2014</v>
      </c>
      <c r="C5031" t="s">
        <v>1350</v>
      </c>
      <c r="D5031">
        <v>1</v>
      </c>
      <c r="E5031">
        <v>66</v>
      </c>
      <c r="F5031">
        <v>0.99999499999999997</v>
      </c>
    </row>
    <row r="5032" spans="1:6" x14ac:dyDescent="0.3">
      <c r="A5032">
        <v>5</v>
      </c>
      <c r="B5032">
        <v>2014</v>
      </c>
      <c r="C5032" t="s">
        <v>1350</v>
      </c>
      <c r="D5032">
        <v>1</v>
      </c>
      <c r="E5032">
        <v>68</v>
      </c>
      <c r="F5032">
        <v>0.99999199999999999</v>
      </c>
    </row>
    <row r="5033" spans="1:6" x14ac:dyDescent="0.3">
      <c r="A5033">
        <v>5</v>
      </c>
      <c r="B5033">
        <v>2014</v>
      </c>
      <c r="C5033" t="s">
        <v>1350</v>
      </c>
      <c r="D5033">
        <v>1</v>
      </c>
      <c r="E5033">
        <v>70</v>
      </c>
      <c r="F5033">
        <v>0.99998699999999996</v>
      </c>
    </row>
    <row r="5034" spans="1:6" x14ac:dyDescent="0.3">
      <c r="A5034">
        <v>5</v>
      </c>
      <c r="B5034">
        <v>2014</v>
      </c>
      <c r="C5034" t="s">
        <v>1350</v>
      </c>
      <c r="D5034">
        <v>1</v>
      </c>
      <c r="E5034">
        <v>72</v>
      </c>
      <c r="F5034">
        <v>0.99998200000000004</v>
      </c>
    </row>
    <row r="5035" spans="1:6" x14ac:dyDescent="0.3">
      <c r="A5035">
        <v>5</v>
      </c>
      <c r="B5035">
        <v>2014</v>
      </c>
      <c r="C5035" t="s">
        <v>1350</v>
      </c>
      <c r="D5035">
        <v>1</v>
      </c>
      <c r="E5035">
        <v>74</v>
      </c>
      <c r="F5035">
        <v>0.99997599999999998</v>
      </c>
    </row>
    <row r="5036" spans="1:6" x14ac:dyDescent="0.3">
      <c r="A5036">
        <v>5</v>
      </c>
      <c r="B5036">
        <v>2014</v>
      </c>
      <c r="C5036" t="s">
        <v>1350</v>
      </c>
      <c r="D5036">
        <v>1</v>
      </c>
      <c r="E5036">
        <v>76</v>
      </c>
      <c r="F5036">
        <v>0.99997000000000003</v>
      </c>
    </row>
    <row r="5037" spans="1:6" x14ac:dyDescent="0.3">
      <c r="A5037">
        <v>5</v>
      </c>
      <c r="B5037">
        <v>2014</v>
      </c>
      <c r="C5037" t="s">
        <v>1350</v>
      </c>
      <c r="D5037">
        <v>1</v>
      </c>
      <c r="E5037">
        <v>78</v>
      </c>
      <c r="F5037">
        <v>0.99996200000000002</v>
      </c>
    </row>
    <row r="5038" spans="1:6" x14ac:dyDescent="0.3">
      <c r="A5038">
        <v>5</v>
      </c>
      <c r="B5038">
        <v>2014</v>
      </c>
      <c r="C5038" t="s">
        <v>1350</v>
      </c>
      <c r="D5038">
        <v>1</v>
      </c>
      <c r="E5038">
        <v>80</v>
      </c>
      <c r="F5038">
        <v>0.99995400000000001</v>
      </c>
    </row>
    <row r="5039" spans="1:6" x14ac:dyDescent="0.3">
      <c r="A5039">
        <v>5</v>
      </c>
      <c r="B5039">
        <v>2014</v>
      </c>
      <c r="C5039" t="s">
        <v>1350</v>
      </c>
      <c r="D5039">
        <v>1</v>
      </c>
      <c r="E5039">
        <v>82</v>
      </c>
      <c r="F5039">
        <v>0.99994499999999997</v>
      </c>
    </row>
    <row r="5040" spans="1:6" x14ac:dyDescent="0.3">
      <c r="A5040">
        <v>5</v>
      </c>
      <c r="B5040">
        <v>2014</v>
      </c>
      <c r="C5040" t="s">
        <v>1350</v>
      </c>
      <c r="D5040">
        <v>1</v>
      </c>
      <c r="E5040">
        <v>84</v>
      </c>
      <c r="F5040">
        <v>0.99993500000000002</v>
      </c>
    </row>
    <row r="5041" spans="1:6" x14ac:dyDescent="0.3">
      <c r="A5041">
        <v>5</v>
      </c>
      <c r="B5041">
        <v>2014</v>
      </c>
      <c r="C5041" t="s">
        <v>1350</v>
      </c>
      <c r="D5041">
        <v>1</v>
      </c>
      <c r="E5041">
        <v>86</v>
      </c>
      <c r="F5041">
        <v>0.99992499999999995</v>
      </c>
    </row>
    <row r="5042" spans="1:6" x14ac:dyDescent="0.3">
      <c r="A5042">
        <v>5</v>
      </c>
      <c r="B5042">
        <v>2014</v>
      </c>
      <c r="C5042" t="s">
        <v>1350</v>
      </c>
      <c r="D5042">
        <v>1</v>
      </c>
      <c r="E5042">
        <v>88</v>
      </c>
      <c r="F5042">
        <v>0.99991399999999997</v>
      </c>
    </row>
    <row r="5043" spans="1:6" x14ac:dyDescent="0.3">
      <c r="A5043">
        <v>5</v>
      </c>
      <c r="B5043">
        <v>2014</v>
      </c>
      <c r="C5043" t="s">
        <v>1350</v>
      </c>
      <c r="D5043">
        <v>1</v>
      </c>
      <c r="E5043">
        <v>90</v>
      </c>
      <c r="F5043">
        <v>0.99990199999999996</v>
      </c>
    </row>
    <row r="5044" spans="1:6" x14ac:dyDescent="0.3">
      <c r="A5044">
        <v>5</v>
      </c>
      <c r="B5044">
        <v>2014</v>
      </c>
      <c r="C5044" t="s">
        <v>1350</v>
      </c>
      <c r="D5044">
        <v>1</v>
      </c>
      <c r="E5044">
        <v>92</v>
      </c>
      <c r="F5044">
        <v>0.99988999999999995</v>
      </c>
    </row>
    <row r="5045" spans="1:6" x14ac:dyDescent="0.3">
      <c r="A5045">
        <v>5</v>
      </c>
      <c r="B5045">
        <v>2014</v>
      </c>
      <c r="C5045" t="s">
        <v>1350</v>
      </c>
      <c r="D5045">
        <v>1</v>
      </c>
      <c r="E5045">
        <v>94</v>
      </c>
      <c r="F5045">
        <v>0.99987700000000002</v>
      </c>
    </row>
    <row r="5046" spans="1:6" x14ac:dyDescent="0.3">
      <c r="A5046">
        <v>5</v>
      </c>
      <c r="B5046">
        <v>2015</v>
      </c>
      <c r="C5046" t="s">
        <v>1350</v>
      </c>
      <c r="D5046">
        <v>1</v>
      </c>
      <c r="E5046">
        <v>4</v>
      </c>
      <c r="F5046" s="2">
        <v>4.9242099999999999E-7</v>
      </c>
    </row>
    <row r="5047" spans="1:6" x14ac:dyDescent="0.3">
      <c r="A5047">
        <v>5</v>
      </c>
      <c r="B5047">
        <v>2015</v>
      </c>
      <c r="C5047" t="s">
        <v>1350</v>
      </c>
      <c r="D5047">
        <v>1</v>
      </c>
      <c r="E5047">
        <v>6</v>
      </c>
      <c r="F5047" s="2">
        <v>9.6514500000000006E-7</v>
      </c>
    </row>
    <row r="5048" spans="1:6" x14ac:dyDescent="0.3">
      <c r="A5048">
        <v>5</v>
      </c>
      <c r="B5048">
        <v>2015</v>
      </c>
      <c r="C5048" t="s">
        <v>1350</v>
      </c>
      <c r="D5048">
        <v>1</v>
      </c>
      <c r="E5048">
        <v>8</v>
      </c>
      <c r="F5048" s="2">
        <v>4.1816900000000003E-6</v>
      </c>
    </row>
    <row r="5049" spans="1:6" x14ac:dyDescent="0.3">
      <c r="A5049">
        <v>5</v>
      </c>
      <c r="B5049">
        <v>2015</v>
      </c>
      <c r="C5049" t="s">
        <v>1350</v>
      </c>
      <c r="D5049">
        <v>1</v>
      </c>
      <c r="E5049">
        <v>10</v>
      </c>
      <c r="F5049" s="2">
        <v>1.6722200000000001E-5</v>
      </c>
    </row>
    <row r="5050" spans="1:6" x14ac:dyDescent="0.3">
      <c r="A5050">
        <v>5</v>
      </c>
      <c r="B5050">
        <v>2015</v>
      </c>
      <c r="C5050" t="s">
        <v>1350</v>
      </c>
      <c r="D5050">
        <v>1</v>
      </c>
      <c r="E5050">
        <v>12</v>
      </c>
      <c r="F5050" s="2">
        <v>6.1617499999999997E-5</v>
      </c>
    </row>
    <row r="5051" spans="1:6" x14ac:dyDescent="0.3">
      <c r="A5051">
        <v>5</v>
      </c>
      <c r="B5051">
        <v>2015</v>
      </c>
      <c r="C5051" t="s">
        <v>1350</v>
      </c>
      <c r="D5051">
        <v>1</v>
      </c>
      <c r="E5051">
        <v>14</v>
      </c>
      <c r="F5051">
        <v>2.0913299999999999E-4</v>
      </c>
    </row>
    <row r="5052" spans="1:6" x14ac:dyDescent="0.3">
      <c r="A5052">
        <v>5</v>
      </c>
      <c r="B5052">
        <v>2015</v>
      </c>
      <c r="C5052" t="s">
        <v>1350</v>
      </c>
      <c r="D5052">
        <v>1</v>
      </c>
      <c r="E5052">
        <v>16</v>
      </c>
      <c r="F5052">
        <v>6.5375000000000003E-4</v>
      </c>
    </row>
    <row r="5053" spans="1:6" x14ac:dyDescent="0.3">
      <c r="A5053">
        <v>5</v>
      </c>
      <c r="B5053">
        <v>2015</v>
      </c>
      <c r="C5053" t="s">
        <v>1350</v>
      </c>
      <c r="D5053">
        <v>1</v>
      </c>
      <c r="E5053">
        <v>18</v>
      </c>
      <c r="F5053">
        <v>1.8821899999999999E-3</v>
      </c>
    </row>
    <row r="5054" spans="1:6" x14ac:dyDescent="0.3">
      <c r="A5054">
        <v>5</v>
      </c>
      <c r="B5054">
        <v>2015</v>
      </c>
      <c r="C5054" t="s">
        <v>1350</v>
      </c>
      <c r="D5054">
        <v>1</v>
      </c>
      <c r="E5054">
        <v>20</v>
      </c>
      <c r="F5054">
        <v>4.9908399999999999E-3</v>
      </c>
    </row>
    <row r="5055" spans="1:6" x14ac:dyDescent="0.3">
      <c r="A5055">
        <v>5</v>
      </c>
      <c r="B5055">
        <v>2015</v>
      </c>
      <c r="C5055" t="s">
        <v>1350</v>
      </c>
      <c r="D5055">
        <v>1</v>
      </c>
      <c r="E5055">
        <v>22</v>
      </c>
      <c r="F5055">
        <v>1.2188299999999999E-2</v>
      </c>
    </row>
    <row r="5056" spans="1:6" x14ac:dyDescent="0.3">
      <c r="A5056">
        <v>5</v>
      </c>
      <c r="B5056">
        <v>2015</v>
      </c>
      <c r="C5056" t="s">
        <v>1350</v>
      </c>
      <c r="D5056">
        <v>1</v>
      </c>
      <c r="E5056">
        <v>24</v>
      </c>
      <c r="F5056">
        <v>2.7413799999999999E-2</v>
      </c>
    </row>
    <row r="5057" spans="1:6" x14ac:dyDescent="0.3">
      <c r="A5057">
        <v>5</v>
      </c>
      <c r="B5057">
        <v>2015</v>
      </c>
      <c r="C5057" t="s">
        <v>1350</v>
      </c>
      <c r="D5057">
        <v>1</v>
      </c>
      <c r="E5057">
        <v>26</v>
      </c>
      <c r="F5057">
        <v>5.6787700000000003E-2</v>
      </c>
    </row>
    <row r="5058" spans="1:6" x14ac:dyDescent="0.3">
      <c r="A5058">
        <v>5</v>
      </c>
      <c r="B5058">
        <v>2015</v>
      </c>
      <c r="C5058" t="s">
        <v>1350</v>
      </c>
      <c r="D5058">
        <v>1</v>
      </c>
      <c r="E5058">
        <v>28</v>
      </c>
      <c r="F5058">
        <v>0.10834199999999999</v>
      </c>
    </row>
    <row r="5059" spans="1:6" x14ac:dyDescent="0.3">
      <c r="A5059">
        <v>5</v>
      </c>
      <c r="B5059">
        <v>2015</v>
      </c>
      <c r="C5059" t="s">
        <v>1350</v>
      </c>
      <c r="D5059">
        <v>1</v>
      </c>
      <c r="E5059">
        <v>30</v>
      </c>
      <c r="F5059">
        <v>0.19037000000000001</v>
      </c>
    </row>
    <row r="5060" spans="1:6" x14ac:dyDescent="0.3">
      <c r="A5060">
        <v>5</v>
      </c>
      <c r="B5060">
        <v>2015</v>
      </c>
      <c r="C5060" t="s">
        <v>1350</v>
      </c>
      <c r="D5060">
        <v>1</v>
      </c>
      <c r="E5060">
        <v>32</v>
      </c>
      <c r="F5060">
        <v>0.30807600000000002</v>
      </c>
    </row>
    <row r="5061" spans="1:6" x14ac:dyDescent="0.3">
      <c r="A5061">
        <v>5</v>
      </c>
      <c r="B5061">
        <v>2015</v>
      </c>
      <c r="C5061" t="s">
        <v>1350</v>
      </c>
      <c r="D5061">
        <v>1</v>
      </c>
      <c r="E5061">
        <v>34</v>
      </c>
      <c r="F5061">
        <v>0.459171</v>
      </c>
    </row>
    <row r="5062" spans="1:6" x14ac:dyDescent="0.3">
      <c r="A5062">
        <v>5</v>
      </c>
      <c r="B5062">
        <v>2015</v>
      </c>
      <c r="C5062" t="s">
        <v>1350</v>
      </c>
      <c r="D5062">
        <v>1</v>
      </c>
      <c r="E5062">
        <v>36</v>
      </c>
      <c r="F5062">
        <v>0.63030299999999995</v>
      </c>
    </row>
    <row r="5063" spans="1:6" x14ac:dyDescent="0.3">
      <c r="A5063">
        <v>5</v>
      </c>
      <c r="B5063">
        <v>2015</v>
      </c>
      <c r="C5063" t="s">
        <v>1350</v>
      </c>
      <c r="D5063">
        <v>1</v>
      </c>
      <c r="E5063">
        <v>38</v>
      </c>
      <c r="F5063">
        <v>0.79686000000000001</v>
      </c>
    </row>
    <row r="5064" spans="1:6" x14ac:dyDescent="0.3">
      <c r="A5064">
        <v>5</v>
      </c>
      <c r="B5064">
        <v>2015</v>
      </c>
      <c r="C5064" t="s">
        <v>1350</v>
      </c>
      <c r="D5064">
        <v>1</v>
      </c>
      <c r="E5064">
        <v>40</v>
      </c>
      <c r="F5064">
        <v>0.92784</v>
      </c>
    </row>
    <row r="5065" spans="1:6" x14ac:dyDescent="0.3">
      <c r="A5065">
        <v>5</v>
      </c>
      <c r="B5065">
        <v>2015</v>
      </c>
      <c r="C5065" t="s">
        <v>1350</v>
      </c>
      <c r="D5065">
        <v>1</v>
      </c>
      <c r="E5065">
        <v>42</v>
      </c>
      <c r="F5065">
        <v>0.99499899999999997</v>
      </c>
    </row>
    <row r="5066" spans="1:6" x14ac:dyDescent="0.3">
      <c r="A5066">
        <v>5</v>
      </c>
      <c r="B5066">
        <v>2015</v>
      </c>
      <c r="C5066" t="s">
        <v>1350</v>
      </c>
      <c r="D5066">
        <v>1</v>
      </c>
      <c r="E5066">
        <v>44</v>
      </c>
      <c r="F5066">
        <v>1</v>
      </c>
    </row>
    <row r="5067" spans="1:6" x14ac:dyDescent="0.3">
      <c r="A5067">
        <v>5</v>
      </c>
      <c r="B5067">
        <v>2015</v>
      </c>
      <c r="C5067" t="s">
        <v>1350</v>
      </c>
      <c r="D5067">
        <v>1</v>
      </c>
      <c r="E5067">
        <v>46</v>
      </c>
      <c r="F5067">
        <v>0.99979200000000001</v>
      </c>
    </row>
    <row r="5068" spans="1:6" x14ac:dyDescent="0.3">
      <c r="A5068">
        <v>5</v>
      </c>
      <c r="B5068">
        <v>2015</v>
      </c>
      <c r="C5068" t="s">
        <v>1350</v>
      </c>
      <c r="D5068">
        <v>1</v>
      </c>
      <c r="E5068">
        <v>48</v>
      </c>
      <c r="F5068">
        <v>0.99865800000000005</v>
      </c>
    </row>
    <row r="5069" spans="1:6" x14ac:dyDescent="0.3">
      <c r="A5069">
        <v>5</v>
      </c>
      <c r="B5069">
        <v>2015</v>
      </c>
      <c r="C5069" t="s">
        <v>1350</v>
      </c>
      <c r="D5069">
        <v>1</v>
      </c>
      <c r="E5069">
        <v>50</v>
      </c>
      <c r="F5069">
        <v>0.99654100000000001</v>
      </c>
    </row>
    <row r="5070" spans="1:6" x14ac:dyDescent="0.3">
      <c r="A5070">
        <v>5</v>
      </c>
      <c r="B5070">
        <v>2015</v>
      </c>
      <c r="C5070" t="s">
        <v>1350</v>
      </c>
      <c r="D5070">
        <v>1</v>
      </c>
      <c r="E5070">
        <v>52</v>
      </c>
      <c r="F5070">
        <v>0.99344699999999997</v>
      </c>
    </row>
    <row r="5071" spans="1:6" x14ac:dyDescent="0.3">
      <c r="A5071">
        <v>5</v>
      </c>
      <c r="B5071">
        <v>2015</v>
      </c>
      <c r="C5071" t="s">
        <v>1350</v>
      </c>
      <c r="D5071">
        <v>1</v>
      </c>
      <c r="E5071">
        <v>54</v>
      </c>
      <c r="F5071">
        <v>0.98938599999999999</v>
      </c>
    </row>
    <row r="5072" spans="1:6" x14ac:dyDescent="0.3">
      <c r="A5072">
        <v>5</v>
      </c>
      <c r="B5072">
        <v>2015</v>
      </c>
      <c r="C5072" t="s">
        <v>1350</v>
      </c>
      <c r="D5072">
        <v>1</v>
      </c>
      <c r="E5072">
        <v>56</v>
      </c>
      <c r="F5072">
        <v>0.98436800000000002</v>
      </c>
    </row>
    <row r="5073" spans="1:6" x14ac:dyDescent="0.3">
      <c r="A5073">
        <v>5</v>
      </c>
      <c r="B5073">
        <v>2015</v>
      </c>
      <c r="C5073" t="s">
        <v>1350</v>
      </c>
      <c r="D5073">
        <v>1</v>
      </c>
      <c r="E5073">
        <v>58</v>
      </c>
      <c r="F5073">
        <v>0.97841</v>
      </c>
    </row>
    <row r="5074" spans="1:6" x14ac:dyDescent="0.3">
      <c r="A5074">
        <v>5</v>
      </c>
      <c r="B5074">
        <v>2015</v>
      </c>
      <c r="C5074" t="s">
        <v>1350</v>
      </c>
      <c r="D5074">
        <v>1</v>
      </c>
      <c r="E5074">
        <v>60</v>
      </c>
      <c r="F5074">
        <v>0.97152799999999995</v>
      </c>
    </row>
    <row r="5075" spans="1:6" x14ac:dyDescent="0.3">
      <c r="A5075">
        <v>5</v>
      </c>
      <c r="B5075">
        <v>2015</v>
      </c>
      <c r="C5075" t="s">
        <v>1350</v>
      </c>
      <c r="D5075">
        <v>1</v>
      </c>
      <c r="E5075">
        <v>62</v>
      </c>
      <c r="F5075">
        <v>0.96374300000000002</v>
      </c>
    </row>
    <row r="5076" spans="1:6" x14ac:dyDescent="0.3">
      <c r="A5076">
        <v>5</v>
      </c>
      <c r="B5076">
        <v>2015</v>
      </c>
      <c r="C5076" t="s">
        <v>1350</v>
      </c>
      <c r="D5076">
        <v>1</v>
      </c>
      <c r="E5076">
        <v>64</v>
      </c>
      <c r="F5076">
        <v>0.95507699999999995</v>
      </c>
    </row>
    <row r="5077" spans="1:6" x14ac:dyDescent="0.3">
      <c r="A5077">
        <v>5</v>
      </c>
      <c r="B5077">
        <v>2015</v>
      </c>
      <c r="C5077" t="s">
        <v>1350</v>
      </c>
      <c r="D5077">
        <v>1</v>
      </c>
      <c r="E5077">
        <v>66</v>
      </c>
      <c r="F5077">
        <v>0.94555400000000001</v>
      </c>
    </row>
    <row r="5078" spans="1:6" x14ac:dyDescent="0.3">
      <c r="A5078">
        <v>5</v>
      </c>
      <c r="B5078">
        <v>2015</v>
      </c>
      <c r="C5078" t="s">
        <v>1350</v>
      </c>
      <c r="D5078">
        <v>1</v>
      </c>
      <c r="E5078">
        <v>68</v>
      </c>
      <c r="F5078">
        <v>0.93520300000000001</v>
      </c>
    </row>
    <row r="5079" spans="1:6" x14ac:dyDescent="0.3">
      <c r="A5079">
        <v>5</v>
      </c>
      <c r="B5079">
        <v>2015</v>
      </c>
      <c r="C5079" t="s">
        <v>1350</v>
      </c>
      <c r="D5079">
        <v>1</v>
      </c>
      <c r="E5079">
        <v>70</v>
      </c>
      <c r="F5079">
        <v>0.92405300000000001</v>
      </c>
    </row>
    <row r="5080" spans="1:6" x14ac:dyDescent="0.3">
      <c r="A5080">
        <v>5</v>
      </c>
      <c r="B5080">
        <v>2015</v>
      </c>
      <c r="C5080" t="s">
        <v>1350</v>
      </c>
      <c r="D5080">
        <v>1</v>
      </c>
      <c r="E5080">
        <v>72</v>
      </c>
      <c r="F5080">
        <v>0.912134</v>
      </c>
    </row>
    <row r="5081" spans="1:6" x14ac:dyDescent="0.3">
      <c r="A5081">
        <v>5</v>
      </c>
      <c r="B5081">
        <v>2015</v>
      </c>
      <c r="C5081" t="s">
        <v>1350</v>
      </c>
      <c r="D5081">
        <v>1</v>
      </c>
      <c r="E5081">
        <v>74</v>
      </c>
      <c r="F5081">
        <v>0.89947999999999995</v>
      </c>
    </row>
    <row r="5082" spans="1:6" x14ac:dyDescent="0.3">
      <c r="A5082">
        <v>5</v>
      </c>
      <c r="B5082">
        <v>2015</v>
      </c>
      <c r="C5082" t="s">
        <v>1350</v>
      </c>
      <c r="D5082">
        <v>1</v>
      </c>
      <c r="E5082">
        <v>76</v>
      </c>
      <c r="F5082">
        <v>0.886127</v>
      </c>
    </row>
    <row r="5083" spans="1:6" x14ac:dyDescent="0.3">
      <c r="A5083">
        <v>5</v>
      </c>
      <c r="B5083">
        <v>2015</v>
      </c>
      <c r="C5083" t="s">
        <v>1350</v>
      </c>
      <c r="D5083">
        <v>1</v>
      </c>
      <c r="E5083">
        <v>78</v>
      </c>
      <c r="F5083">
        <v>0.87211099999999997</v>
      </c>
    </row>
    <row r="5084" spans="1:6" x14ac:dyDescent="0.3">
      <c r="A5084">
        <v>5</v>
      </c>
      <c r="B5084">
        <v>2015</v>
      </c>
      <c r="C5084" t="s">
        <v>1350</v>
      </c>
      <c r="D5084">
        <v>1</v>
      </c>
      <c r="E5084">
        <v>80</v>
      </c>
      <c r="F5084">
        <v>0.85746900000000004</v>
      </c>
    </row>
    <row r="5085" spans="1:6" x14ac:dyDescent="0.3">
      <c r="A5085">
        <v>5</v>
      </c>
      <c r="B5085">
        <v>2015</v>
      </c>
      <c r="C5085" t="s">
        <v>1350</v>
      </c>
      <c r="D5085">
        <v>1</v>
      </c>
      <c r="E5085">
        <v>82</v>
      </c>
      <c r="F5085">
        <v>0.84224200000000005</v>
      </c>
    </row>
    <row r="5086" spans="1:6" x14ac:dyDescent="0.3">
      <c r="A5086">
        <v>5</v>
      </c>
      <c r="B5086">
        <v>2015</v>
      </c>
      <c r="C5086" t="s">
        <v>1350</v>
      </c>
      <c r="D5086">
        <v>1</v>
      </c>
      <c r="E5086">
        <v>84</v>
      </c>
      <c r="F5086">
        <v>0.82646799999999998</v>
      </c>
    </row>
    <row r="5087" spans="1:6" x14ac:dyDescent="0.3">
      <c r="A5087">
        <v>5</v>
      </c>
      <c r="B5087">
        <v>2015</v>
      </c>
      <c r="C5087" t="s">
        <v>1350</v>
      </c>
      <c r="D5087">
        <v>1</v>
      </c>
      <c r="E5087">
        <v>86</v>
      </c>
      <c r="F5087">
        <v>0.81018900000000005</v>
      </c>
    </row>
    <row r="5088" spans="1:6" x14ac:dyDescent="0.3">
      <c r="A5088">
        <v>5</v>
      </c>
      <c r="B5088">
        <v>2015</v>
      </c>
      <c r="C5088" t="s">
        <v>1350</v>
      </c>
      <c r="D5088">
        <v>1</v>
      </c>
      <c r="E5088">
        <v>88</v>
      </c>
      <c r="F5088">
        <v>0.79344800000000004</v>
      </c>
    </row>
    <row r="5089" spans="1:6" x14ac:dyDescent="0.3">
      <c r="A5089">
        <v>5</v>
      </c>
      <c r="B5089">
        <v>2015</v>
      </c>
      <c r="C5089" t="s">
        <v>1350</v>
      </c>
      <c r="D5089">
        <v>1</v>
      </c>
      <c r="E5089">
        <v>90</v>
      </c>
      <c r="F5089">
        <v>0.776285</v>
      </c>
    </row>
    <row r="5090" spans="1:6" x14ac:dyDescent="0.3">
      <c r="A5090">
        <v>5</v>
      </c>
      <c r="B5090">
        <v>2015</v>
      </c>
      <c r="C5090" t="s">
        <v>1350</v>
      </c>
      <c r="D5090">
        <v>1</v>
      </c>
      <c r="E5090">
        <v>92</v>
      </c>
      <c r="F5090">
        <v>0.75874399999999997</v>
      </c>
    </row>
    <row r="5091" spans="1:6" x14ac:dyDescent="0.3">
      <c r="A5091">
        <v>5</v>
      </c>
      <c r="B5091">
        <v>2015</v>
      </c>
      <c r="C5091" t="s">
        <v>1350</v>
      </c>
      <c r="D5091">
        <v>1</v>
      </c>
      <c r="E5091">
        <v>94</v>
      </c>
      <c r="F5091">
        <v>0.74086799999999997</v>
      </c>
    </row>
    <row r="5092" spans="1:6" x14ac:dyDescent="0.3">
      <c r="A5092">
        <v>5</v>
      </c>
      <c r="B5092">
        <v>2018</v>
      </c>
      <c r="C5092" t="s">
        <v>1350</v>
      </c>
      <c r="D5092">
        <v>1</v>
      </c>
      <c r="E5092">
        <v>4</v>
      </c>
      <c r="F5092" s="2">
        <v>4.9242099999999999E-7</v>
      </c>
    </row>
    <row r="5093" spans="1:6" x14ac:dyDescent="0.3">
      <c r="A5093">
        <v>5</v>
      </c>
      <c r="B5093">
        <v>2018</v>
      </c>
      <c r="C5093" t="s">
        <v>1350</v>
      </c>
      <c r="D5093">
        <v>1</v>
      </c>
      <c r="E5093">
        <v>6</v>
      </c>
      <c r="F5093" s="2">
        <v>9.6514500000000006E-7</v>
      </c>
    </row>
    <row r="5094" spans="1:6" x14ac:dyDescent="0.3">
      <c r="A5094">
        <v>5</v>
      </c>
      <c r="B5094">
        <v>2018</v>
      </c>
      <c r="C5094" t="s">
        <v>1350</v>
      </c>
      <c r="D5094">
        <v>1</v>
      </c>
      <c r="E5094">
        <v>8</v>
      </c>
      <c r="F5094" s="2">
        <v>4.1816900000000003E-6</v>
      </c>
    </row>
    <row r="5095" spans="1:6" x14ac:dyDescent="0.3">
      <c r="A5095">
        <v>5</v>
      </c>
      <c r="B5095">
        <v>2018</v>
      </c>
      <c r="C5095" t="s">
        <v>1350</v>
      </c>
      <c r="D5095">
        <v>1</v>
      </c>
      <c r="E5095">
        <v>10</v>
      </c>
      <c r="F5095" s="2">
        <v>1.6722200000000001E-5</v>
      </c>
    </row>
    <row r="5096" spans="1:6" x14ac:dyDescent="0.3">
      <c r="A5096">
        <v>5</v>
      </c>
      <c r="B5096">
        <v>2018</v>
      </c>
      <c r="C5096" t="s">
        <v>1350</v>
      </c>
      <c r="D5096">
        <v>1</v>
      </c>
      <c r="E5096">
        <v>12</v>
      </c>
      <c r="F5096" s="2">
        <v>6.1617499999999997E-5</v>
      </c>
    </row>
    <row r="5097" spans="1:6" x14ac:dyDescent="0.3">
      <c r="A5097">
        <v>5</v>
      </c>
      <c r="B5097">
        <v>2018</v>
      </c>
      <c r="C5097" t="s">
        <v>1350</v>
      </c>
      <c r="D5097">
        <v>1</v>
      </c>
      <c r="E5097">
        <v>14</v>
      </c>
      <c r="F5097">
        <v>2.0913299999999999E-4</v>
      </c>
    </row>
    <row r="5098" spans="1:6" x14ac:dyDescent="0.3">
      <c r="A5098">
        <v>5</v>
      </c>
      <c r="B5098">
        <v>2018</v>
      </c>
      <c r="C5098" t="s">
        <v>1350</v>
      </c>
      <c r="D5098">
        <v>1</v>
      </c>
      <c r="E5098">
        <v>16</v>
      </c>
      <c r="F5098">
        <v>6.5375000000000003E-4</v>
      </c>
    </row>
    <row r="5099" spans="1:6" x14ac:dyDescent="0.3">
      <c r="A5099">
        <v>5</v>
      </c>
      <c r="B5099">
        <v>2018</v>
      </c>
      <c r="C5099" t="s">
        <v>1350</v>
      </c>
      <c r="D5099">
        <v>1</v>
      </c>
      <c r="E5099">
        <v>18</v>
      </c>
      <c r="F5099">
        <v>1.8821899999999999E-3</v>
      </c>
    </row>
    <row r="5100" spans="1:6" x14ac:dyDescent="0.3">
      <c r="A5100">
        <v>5</v>
      </c>
      <c r="B5100">
        <v>2018</v>
      </c>
      <c r="C5100" t="s">
        <v>1350</v>
      </c>
      <c r="D5100">
        <v>1</v>
      </c>
      <c r="E5100">
        <v>20</v>
      </c>
      <c r="F5100">
        <v>4.9908399999999999E-3</v>
      </c>
    </row>
    <row r="5101" spans="1:6" x14ac:dyDescent="0.3">
      <c r="A5101">
        <v>5</v>
      </c>
      <c r="B5101">
        <v>2018</v>
      </c>
      <c r="C5101" t="s">
        <v>1350</v>
      </c>
      <c r="D5101">
        <v>1</v>
      </c>
      <c r="E5101">
        <v>22</v>
      </c>
      <c r="F5101">
        <v>1.2188299999999999E-2</v>
      </c>
    </row>
    <row r="5102" spans="1:6" x14ac:dyDescent="0.3">
      <c r="A5102">
        <v>5</v>
      </c>
      <c r="B5102">
        <v>2018</v>
      </c>
      <c r="C5102" t="s">
        <v>1350</v>
      </c>
      <c r="D5102">
        <v>1</v>
      </c>
      <c r="E5102">
        <v>24</v>
      </c>
      <c r="F5102">
        <v>2.7413799999999999E-2</v>
      </c>
    </row>
    <row r="5103" spans="1:6" x14ac:dyDescent="0.3">
      <c r="A5103">
        <v>5</v>
      </c>
      <c r="B5103">
        <v>2018</v>
      </c>
      <c r="C5103" t="s">
        <v>1350</v>
      </c>
      <c r="D5103">
        <v>1</v>
      </c>
      <c r="E5103">
        <v>26</v>
      </c>
      <c r="F5103">
        <v>5.6787700000000003E-2</v>
      </c>
    </row>
    <row r="5104" spans="1:6" x14ac:dyDescent="0.3">
      <c r="A5104">
        <v>5</v>
      </c>
      <c r="B5104">
        <v>2018</v>
      </c>
      <c r="C5104" t="s">
        <v>1350</v>
      </c>
      <c r="D5104">
        <v>1</v>
      </c>
      <c r="E5104">
        <v>28</v>
      </c>
      <c r="F5104">
        <v>0.10834199999999999</v>
      </c>
    </row>
    <row r="5105" spans="1:6" x14ac:dyDescent="0.3">
      <c r="A5105">
        <v>5</v>
      </c>
      <c r="B5105">
        <v>2018</v>
      </c>
      <c r="C5105" t="s">
        <v>1350</v>
      </c>
      <c r="D5105">
        <v>1</v>
      </c>
      <c r="E5105">
        <v>30</v>
      </c>
      <c r="F5105">
        <v>0.19037000000000001</v>
      </c>
    </row>
    <row r="5106" spans="1:6" x14ac:dyDescent="0.3">
      <c r="A5106">
        <v>5</v>
      </c>
      <c r="B5106">
        <v>2018</v>
      </c>
      <c r="C5106" t="s">
        <v>1350</v>
      </c>
      <c r="D5106">
        <v>1</v>
      </c>
      <c r="E5106">
        <v>32</v>
      </c>
      <c r="F5106">
        <v>0.30807600000000002</v>
      </c>
    </row>
    <row r="5107" spans="1:6" x14ac:dyDescent="0.3">
      <c r="A5107">
        <v>5</v>
      </c>
      <c r="B5107">
        <v>2018</v>
      </c>
      <c r="C5107" t="s">
        <v>1350</v>
      </c>
      <c r="D5107">
        <v>1</v>
      </c>
      <c r="E5107">
        <v>34</v>
      </c>
      <c r="F5107">
        <v>0.459171</v>
      </c>
    </row>
    <row r="5108" spans="1:6" x14ac:dyDescent="0.3">
      <c r="A5108">
        <v>5</v>
      </c>
      <c r="B5108">
        <v>2018</v>
      </c>
      <c r="C5108" t="s">
        <v>1350</v>
      </c>
      <c r="D5108">
        <v>1</v>
      </c>
      <c r="E5108">
        <v>36</v>
      </c>
      <c r="F5108">
        <v>0.63030299999999995</v>
      </c>
    </row>
    <row r="5109" spans="1:6" x14ac:dyDescent="0.3">
      <c r="A5109">
        <v>5</v>
      </c>
      <c r="B5109">
        <v>2018</v>
      </c>
      <c r="C5109" t="s">
        <v>1350</v>
      </c>
      <c r="D5109">
        <v>1</v>
      </c>
      <c r="E5109">
        <v>38</v>
      </c>
      <c r="F5109">
        <v>0.79686000000000001</v>
      </c>
    </row>
    <row r="5110" spans="1:6" x14ac:dyDescent="0.3">
      <c r="A5110">
        <v>5</v>
      </c>
      <c r="B5110">
        <v>2018</v>
      </c>
      <c r="C5110" t="s">
        <v>1350</v>
      </c>
      <c r="D5110">
        <v>1</v>
      </c>
      <c r="E5110">
        <v>40</v>
      </c>
      <c r="F5110">
        <v>0.92784</v>
      </c>
    </row>
    <row r="5111" spans="1:6" x14ac:dyDescent="0.3">
      <c r="A5111">
        <v>5</v>
      </c>
      <c r="B5111">
        <v>2018</v>
      </c>
      <c r="C5111" t="s">
        <v>1350</v>
      </c>
      <c r="D5111">
        <v>1</v>
      </c>
      <c r="E5111">
        <v>42</v>
      </c>
      <c r="F5111">
        <v>0.99499899999999997</v>
      </c>
    </row>
    <row r="5112" spans="1:6" x14ac:dyDescent="0.3">
      <c r="A5112">
        <v>5</v>
      </c>
      <c r="B5112">
        <v>2018</v>
      </c>
      <c r="C5112" t="s">
        <v>1350</v>
      </c>
      <c r="D5112">
        <v>1</v>
      </c>
      <c r="E5112">
        <v>44</v>
      </c>
      <c r="F5112">
        <v>1</v>
      </c>
    </row>
    <row r="5113" spans="1:6" x14ac:dyDescent="0.3">
      <c r="A5113">
        <v>5</v>
      </c>
      <c r="B5113">
        <v>2018</v>
      </c>
      <c r="C5113" t="s">
        <v>1350</v>
      </c>
      <c r="D5113">
        <v>1</v>
      </c>
      <c r="E5113">
        <v>46</v>
      </c>
      <c r="F5113">
        <v>0.99979200000000001</v>
      </c>
    </row>
    <row r="5114" spans="1:6" x14ac:dyDescent="0.3">
      <c r="A5114">
        <v>5</v>
      </c>
      <c r="B5114">
        <v>2018</v>
      </c>
      <c r="C5114" t="s">
        <v>1350</v>
      </c>
      <c r="D5114">
        <v>1</v>
      </c>
      <c r="E5114">
        <v>48</v>
      </c>
      <c r="F5114">
        <v>0.99865800000000005</v>
      </c>
    </row>
    <row r="5115" spans="1:6" x14ac:dyDescent="0.3">
      <c r="A5115">
        <v>5</v>
      </c>
      <c r="B5115">
        <v>2018</v>
      </c>
      <c r="C5115" t="s">
        <v>1350</v>
      </c>
      <c r="D5115">
        <v>1</v>
      </c>
      <c r="E5115">
        <v>50</v>
      </c>
      <c r="F5115">
        <v>0.99654100000000001</v>
      </c>
    </row>
    <row r="5116" spans="1:6" x14ac:dyDescent="0.3">
      <c r="A5116">
        <v>5</v>
      </c>
      <c r="B5116">
        <v>2018</v>
      </c>
      <c r="C5116" t="s">
        <v>1350</v>
      </c>
      <c r="D5116">
        <v>1</v>
      </c>
      <c r="E5116">
        <v>52</v>
      </c>
      <c r="F5116">
        <v>0.99344699999999997</v>
      </c>
    </row>
    <row r="5117" spans="1:6" x14ac:dyDescent="0.3">
      <c r="A5117">
        <v>5</v>
      </c>
      <c r="B5117">
        <v>2018</v>
      </c>
      <c r="C5117" t="s">
        <v>1350</v>
      </c>
      <c r="D5117">
        <v>1</v>
      </c>
      <c r="E5117">
        <v>54</v>
      </c>
      <c r="F5117">
        <v>0.98938599999999999</v>
      </c>
    </row>
    <row r="5118" spans="1:6" x14ac:dyDescent="0.3">
      <c r="A5118">
        <v>5</v>
      </c>
      <c r="B5118">
        <v>2018</v>
      </c>
      <c r="C5118" t="s">
        <v>1350</v>
      </c>
      <c r="D5118">
        <v>1</v>
      </c>
      <c r="E5118">
        <v>56</v>
      </c>
      <c r="F5118">
        <v>0.98436800000000002</v>
      </c>
    </row>
    <row r="5119" spans="1:6" x14ac:dyDescent="0.3">
      <c r="A5119">
        <v>5</v>
      </c>
      <c r="B5119">
        <v>2018</v>
      </c>
      <c r="C5119" t="s">
        <v>1350</v>
      </c>
      <c r="D5119">
        <v>1</v>
      </c>
      <c r="E5119">
        <v>58</v>
      </c>
      <c r="F5119">
        <v>0.97841</v>
      </c>
    </row>
    <row r="5120" spans="1:6" x14ac:dyDescent="0.3">
      <c r="A5120">
        <v>5</v>
      </c>
      <c r="B5120">
        <v>2018</v>
      </c>
      <c r="C5120" t="s">
        <v>1350</v>
      </c>
      <c r="D5120">
        <v>1</v>
      </c>
      <c r="E5120">
        <v>60</v>
      </c>
      <c r="F5120">
        <v>0.97152799999999995</v>
      </c>
    </row>
    <row r="5121" spans="1:6" x14ac:dyDescent="0.3">
      <c r="A5121">
        <v>5</v>
      </c>
      <c r="B5121">
        <v>2018</v>
      </c>
      <c r="C5121" t="s">
        <v>1350</v>
      </c>
      <c r="D5121">
        <v>1</v>
      </c>
      <c r="E5121">
        <v>62</v>
      </c>
      <c r="F5121">
        <v>0.96374300000000002</v>
      </c>
    </row>
    <row r="5122" spans="1:6" x14ac:dyDescent="0.3">
      <c r="A5122">
        <v>5</v>
      </c>
      <c r="B5122">
        <v>2018</v>
      </c>
      <c r="C5122" t="s">
        <v>1350</v>
      </c>
      <c r="D5122">
        <v>1</v>
      </c>
      <c r="E5122">
        <v>64</v>
      </c>
      <c r="F5122">
        <v>0.95507699999999995</v>
      </c>
    </row>
    <row r="5123" spans="1:6" x14ac:dyDescent="0.3">
      <c r="A5123">
        <v>5</v>
      </c>
      <c r="B5123">
        <v>2018</v>
      </c>
      <c r="C5123" t="s">
        <v>1350</v>
      </c>
      <c r="D5123">
        <v>1</v>
      </c>
      <c r="E5123">
        <v>66</v>
      </c>
      <c r="F5123">
        <v>0.94555400000000001</v>
      </c>
    </row>
    <row r="5124" spans="1:6" x14ac:dyDescent="0.3">
      <c r="A5124">
        <v>5</v>
      </c>
      <c r="B5124">
        <v>2018</v>
      </c>
      <c r="C5124" t="s">
        <v>1350</v>
      </c>
      <c r="D5124">
        <v>1</v>
      </c>
      <c r="E5124">
        <v>68</v>
      </c>
      <c r="F5124">
        <v>0.93520300000000001</v>
      </c>
    </row>
    <row r="5125" spans="1:6" x14ac:dyDescent="0.3">
      <c r="A5125">
        <v>5</v>
      </c>
      <c r="B5125">
        <v>2018</v>
      </c>
      <c r="C5125" t="s">
        <v>1350</v>
      </c>
      <c r="D5125">
        <v>1</v>
      </c>
      <c r="E5125">
        <v>70</v>
      </c>
      <c r="F5125">
        <v>0.92405300000000001</v>
      </c>
    </row>
    <row r="5126" spans="1:6" x14ac:dyDescent="0.3">
      <c r="A5126">
        <v>5</v>
      </c>
      <c r="B5126">
        <v>2018</v>
      </c>
      <c r="C5126" t="s">
        <v>1350</v>
      </c>
      <c r="D5126">
        <v>1</v>
      </c>
      <c r="E5126">
        <v>72</v>
      </c>
      <c r="F5126">
        <v>0.912134</v>
      </c>
    </row>
    <row r="5127" spans="1:6" x14ac:dyDescent="0.3">
      <c r="A5127">
        <v>5</v>
      </c>
      <c r="B5127">
        <v>2018</v>
      </c>
      <c r="C5127" t="s">
        <v>1350</v>
      </c>
      <c r="D5127">
        <v>1</v>
      </c>
      <c r="E5127">
        <v>74</v>
      </c>
      <c r="F5127">
        <v>0.89947999999999995</v>
      </c>
    </row>
    <row r="5128" spans="1:6" x14ac:dyDescent="0.3">
      <c r="A5128">
        <v>5</v>
      </c>
      <c r="B5128">
        <v>2018</v>
      </c>
      <c r="C5128" t="s">
        <v>1350</v>
      </c>
      <c r="D5128">
        <v>1</v>
      </c>
      <c r="E5128">
        <v>76</v>
      </c>
      <c r="F5128">
        <v>0.886127</v>
      </c>
    </row>
    <row r="5129" spans="1:6" x14ac:dyDescent="0.3">
      <c r="A5129">
        <v>5</v>
      </c>
      <c r="B5129">
        <v>2018</v>
      </c>
      <c r="C5129" t="s">
        <v>1350</v>
      </c>
      <c r="D5129">
        <v>1</v>
      </c>
      <c r="E5129">
        <v>78</v>
      </c>
      <c r="F5129">
        <v>0.87211099999999997</v>
      </c>
    </row>
    <row r="5130" spans="1:6" x14ac:dyDescent="0.3">
      <c r="A5130">
        <v>5</v>
      </c>
      <c r="B5130">
        <v>2018</v>
      </c>
      <c r="C5130" t="s">
        <v>1350</v>
      </c>
      <c r="D5130">
        <v>1</v>
      </c>
      <c r="E5130">
        <v>80</v>
      </c>
      <c r="F5130">
        <v>0.85746900000000004</v>
      </c>
    </row>
    <row r="5131" spans="1:6" x14ac:dyDescent="0.3">
      <c r="A5131">
        <v>5</v>
      </c>
      <c r="B5131">
        <v>2018</v>
      </c>
      <c r="C5131" t="s">
        <v>1350</v>
      </c>
      <c r="D5131">
        <v>1</v>
      </c>
      <c r="E5131">
        <v>82</v>
      </c>
      <c r="F5131">
        <v>0.84224200000000005</v>
      </c>
    </row>
    <row r="5132" spans="1:6" x14ac:dyDescent="0.3">
      <c r="A5132">
        <v>5</v>
      </c>
      <c r="B5132">
        <v>2018</v>
      </c>
      <c r="C5132" t="s">
        <v>1350</v>
      </c>
      <c r="D5132">
        <v>1</v>
      </c>
      <c r="E5132">
        <v>84</v>
      </c>
      <c r="F5132">
        <v>0.82646799999999998</v>
      </c>
    </row>
    <row r="5133" spans="1:6" x14ac:dyDescent="0.3">
      <c r="A5133">
        <v>5</v>
      </c>
      <c r="B5133">
        <v>2018</v>
      </c>
      <c r="C5133" t="s">
        <v>1350</v>
      </c>
      <c r="D5133">
        <v>1</v>
      </c>
      <c r="E5133">
        <v>86</v>
      </c>
      <c r="F5133">
        <v>0.81018900000000005</v>
      </c>
    </row>
    <row r="5134" spans="1:6" x14ac:dyDescent="0.3">
      <c r="A5134">
        <v>5</v>
      </c>
      <c r="B5134">
        <v>2018</v>
      </c>
      <c r="C5134" t="s">
        <v>1350</v>
      </c>
      <c r="D5134">
        <v>1</v>
      </c>
      <c r="E5134">
        <v>88</v>
      </c>
      <c r="F5134">
        <v>0.79344800000000004</v>
      </c>
    </row>
    <row r="5135" spans="1:6" x14ac:dyDescent="0.3">
      <c r="A5135">
        <v>5</v>
      </c>
      <c r="B5135">
        <v>2018</v>
      </c>
      <c r="C5135" t="s">
        <v>1350</v>
      </c>
      <c r="D5135">
        <v>1</v>
      </c>
      <c r="E5135">
        <v>90</v>
      </c>
      <c r="F5135">
        <v>0.776285</v>
      </c>
    </row>
    <row r="5136" spans="1:6" x14ac:dyDescent="0.3">
      <c r="A5136">
        <v>5</v>
      </c>
      <c r="B5136">
        <v>2018</v>
      </c>
      <c r="C5136" t="s">
        <v>1350</v>
      </c>
      <c r="D5136">
        <v>1</v>
      </c>
      <c r="E5136">
        <v>92</v>
      </c>
      <c r="F5136">
        <v>0.75874399999999997</v>
      </c>
    </row>
    <row r="5137" spans="1:6" x14ac:dyDescent="0.3">
      <c r="A5137">
        <v>5</v>
      </c>
      <c r="B5137">
        <v>2018</v>
      </c>
      <c r="C5137" t="s">
        <v>1350</v>
      </c>
      <c r="D5137">
        <v>1</v>
      </c>
      <c r="E5137">
        <v>94</v>
      </c>
      <c r="F5137">
        <v>0.74086799999999997</v>
      </c>
    </row>
    <row r="5138" spans="1:6" x14ac:dyDescent="0.3">
      <c r="A5138">
        <v>6</v>
      </c>
      <c r="B5138">
        <v>1982</v>
      </c>
      <c r="C5138" t="s">
        <v>1350</v>
      </c>
      <c r="D5138">
        <v>1</v>
      </c>
      <c r="E5138">
        <v>4</v>
      </c>
      <c r="F5138">
        <v>1.79476E-4</v>
      </c>
    </row>
    <row r="5139" spans="1:6" x14ac:dyDescent="0.3">
      <c r="A5139">
        <v>6</v>
      </c>
      <c r="B5139">
        <v>1982</v>
      </c>
      <c r="C5139" t="s">
        <v>1350</v>
      </c>
      <c r="D5139">
        <v>1</v>
      </c>
      <c r="E5139">
        <v>6</v>
      </c>
      <c r="F5139">
        <v>3.5177299999999999E-4</v>
      </c>
    </row>
    <row r="5140" spans="1:6" x14ac:dyDescent="0.3">
      <c r="A5140">
        <v>6</v>
      </c>
      <c r="B5140">
        <v>1982</v>
      </c>
      <c r="C5140" t="s">
        <v>1350</v>
      </c>
      <c r="D5140">
        <v>1</v>
      </c>
      <c r="E5140">
        <v>8</v>
      </c>
      <c r="F5140">
        <v>7.0902900000000002E-4</v>
      </c>
    </row>
    <row r="5141" spans="1:6" x14ac:dyDescent="0.3">
      <c r="A5141">
        <v>6</v>
      </c>
      <c r="B5141">
        <v>1982</v>
      </c>
      <c r="C5141" t="s">
        <v>1350</v>
      </c>
      <c r="D5141">
        <v>1</v>
      </c>
      <c r="E5141">
        <v>10</v>
      </c>
      <c r="F5141">
        <v>1.3836499999999999E-3</v>
      </c>
    </row>
    <row r="5142" spans="1:6" x14ac:dyDescent="0.3">
      <c r="A5142">
        <v>6</v>
      </c>
      <c r="B5142">
        <v>1982</v>
      </c>
      <c r="C5142" t="s">
        <v>1350</v>
      </c>
      <c r="D5142">
        <v>1</v>
      </c>
      <c r="E5142">
        <v>12</v>
      </c>
      <c r="F5142">
        <v>2.6142499999999998E-3</v>
      </c>
    </row>
    <row r="5143" spans="1:6" x14ac:dyDescent="0.3">
      <c r="A5143">
        <v>6</v>
      </c>
      <c r="B5143">
        <v>1982</v>
      </c>
      <c r="C5143" t="s">
        <v>1350</v>
      </c>
      <c r="D5143">
        <v>1</v>
      </c>
      <c r="E5143">
        <v>14</v>
      </c>
      <c r="F5143">
        <v>4.7822200000000002E-3</v>
      </c>
    </row>
    <row r="5144" spans="1:6" x14ac:dyDescent="0.3">
      <c r="A5144">
        <v>6</v>
      </c>
      <c r="B5144">
        <v>1982</v>
      </c>
      <c r="C5144" t="s">
        <v>1350</v>
      </c>
      <c r="D5144">
        <v>1</v>
      </c>
      <c r="E5144">
        <v>16</v>
      </c>
      <c r="F5144">
        <v>8.4697399999999999E-3</v>
      </c>
    </row>
    <row r="5145" spans="1:6" x14ac:dyDescent="0.3">
      <c r="A5145">
        <v>6</v>
      </c>
      <c r="B5145">
        <v>1982</v>
      </c>
      <c r="C5145" t="s">
        <v>1350</v>
      </c>
      <c r="D5145">
        <v>1</v>
      </c>
      <c r="E5145">
        <v>18</v>
      </c>
      <c r="F5145">
        <v>1.45235E-2</v>
      </c>
    </row>
    <row r="5146" spans="1:6" x14ac:dyDescent="0.3">
      <c r="A5146">
        <v>6</v>
      </c>
      <c r="B5146">
        <v>1982</v>
      </c>
      <c r="C5146" t="s">
        <v>1350</v>
      </c>
      <c r="D5146">
        <v>1</v>
      </c>
      <c r="E5146">
        <v>20</v>
      </c>
      <c r="F5146">
        <v>2.4111899999999999E-2</v>
      </c>
    </row>
    <row r="5147" spans="1:6" x14ac:dyDescent="0.3">
      <c r="A5147">
        <v>6</v>
      </c>
      <c r="B5147">
        <v>1982</v>
      </c>
      <c r="C5147" t="s">
        <v>1350</v>
      </c>
      <c r="D5147">
        <v>1</v>
      </c>
      <c r="E5147">
        <v>22</v>
      </c>
      <c r="F5147">
        <v>3.8757E-2</v>
      </c>
    </row>
    <row r="5148" spans="1:6" x14ac:dyDescent="0.3">
      <c r="A5148">
        <v>6</v>
      </c>
      <c r="B5148">
        <v>1982</v>
      </c>
      <c r="C5148" t="s">
        <v>1350</v>
      </c>
      <c r="D5148">
        <v>1</v>
      </c>
      <c r="E5148">
        <v>24</v>
      </c>
      <c r="F5148">
        <v>6.0315599999999997E-2</v>
      </c>
    </row>
    <row r="5149" spans="1:6" x14ac:dyDescent="0.3">
      <c r="A5149">
        <v>6</v>
      </c>
      <c r="B5149">
        <v>1982</v>
      </c>
      <c r="C5149" t="s">
        <v>1350</v>
      </c>
      <c r="D5149">
        <v>1</v>
      </c>
      <c r="E5149">
        <v>26</v>
      </c>
      <c r="F5149">
        <v>9.0880000000000002E-2</v>
      </c>
    </row>
    <row r="5150" spans="1:6" x14ac:dyDescent="0.3">
      <c r="A5150">
        <v>6</v>
      </c>
      <c r="B5150">
        <v>1982</v>
      </c>
      <c r="C5150" t="s">
        <v>1350</v>
      </c>
      <c r="D5150">
        <v>1</v>
      </c>
      <c r="E5150">
        <v>28</v>
      </c>
      <c r="F5150">
        <v>0.132576</v>
      </c>
    </row>
    <row r="5151" spans="1:6" x14ac:dyDescent="0.3">
      <c r="A5151">
        <v>6</v>
      </c>
      <c r="B5151">
        <v>1982</v>
      </c>
      <c r="C5151" t="s">
        <v>1350</v>
      </c>
      <c r="D5151">
        <v>1</v>
      </c>
      <c r="E5151">
        <v>30</v>
      </c>
      <c r="F5151">
        <v>0.187251</v>
      </c>
    </row>
    <row r="5152" spans="1:6" x14ac:dyDescent="0.3">
      <c r="A5152">
        <v>6</v>
      </c>
      <c r="B5152">
        <v>1982</v>
      </c>
      <c r="C5152" t="s">
        <v>1350</v>
      </c>
      <c r="D5152">
        <v>1</v>
      </c>
      <c r="E5152">
        <v>32</v>
      </c>
      <c r="F5152">
        <v>0.25606000000000001</v>
      </c>
    </row>
    <row r="5153" spans="1:6" x14ac:dyDescent="0.3">
      <c r="A5153">
        <v>6</v>
      </c>
      <c r="B5153">
        <v>1982</v>
      </c>
      <c r="C5153" t="s">
        <v>1350</v>
      </c>
      <c r="D5153">
        <v>1</v>
      </c>
      <c r="E5153">
        <v>34</v>
      </c>
      <c r="F5153">
        <v>0.33901399999999998</v>
      </c>
    </row>
    <row r="5154" spans="1:6" x14ac:dyDescent="0.3">
      <c r="A5154">
        <v>6</v>
      </c>
      <c r="B5154">
        <v>1982</v>
      </c>
      <c r="C5154" t="s">
        <v>1350</v>
      </c>
      <c r="D5154">
        <v>1</v>
      </c>
      <c r="E5154">
        <v>36</v>
      </c>
      <c r="F5154">
        <v>0.43456400000000001</v>
      </c>
    </row>
    <row r="5155" spans="1:6" x14ac:dyDescent="0.3">
      <c r="A5155">
        <v>6</v>
      </c>
      <c r="B5155">
        <v>1982</v>
      </c>
      <c r="C5155" t="s">
        <v>1350</v>
      </c>
      <c r="D5155">
        <v>1</v>
      </c>
      <c r="E5155">
        <v>38</v>
      </c>
      <c r="F5155">
        <v>0.539323</v>
      </c>
    </row>
    <row r="5156" spans="1:6" x14ac:dyDescent="0.3">
      <c r="A5156">
        <v>6</v>
      </c>
      <c r="B5156">
        <v>1982</v>
      </c>
      <c r="C5156" t="s">
        <v>1350</v>
      </c>
      <c r="D5156">
        <v>1</v>
      </c>
      <c r="E5156">
        <v>40</v>
      </c>
      <c r="F5156">
        <v>0.64804399999999995</v>
      </c>
    </row>
    <row r="5157" spans="1:6" x14ac:dyDescent="0.3">
      <c r="A5157">
        <v>6</v>
      </c>
      <c r="B5157">
        <v>1982</v>
      </c>
      <c r="C5157" t="s">
        <v>1350</v>
      </c>
      <c r="D5157">
        <v>1</v>
      </c>
      <c r="E5157">
        <v>42</v>
      </c>
      <c r="F5157">
        <v>0.75390900000000005</v>
      </c>
    </row>
    <row r="5158" spans="1:6" x14ac:dyDescent="0.3">
      <c r="A5158">
        <v>6</v>
      </c>
      <c r="B5158">
        <v>1982</v>
      </c>
      <c r="C5158" t="s">
        <v>1350</v>
      </c>
      <c r="D5158">
        <v>1</v>
      </c>
      <c r="E5158">
        <v>44</v>
      </c>
      <c r="F5158">
        <v>0.84916599999999998</v>
      </c>
    </row>
    <row r="5159" spans="1:6" x14ac:dyDescent="0.3">
      <c r="A5159">
        <v>6</v>
      </c>
      <c r="B5159">
        <v>1982</v>
      </c>
      <c r="C5159" t="s">
        <v>1350</v>
      </c>
      <c r="D5159">
        <v>1</v>
      </c>
      <c r="E5159">
        <v>46</v>
      </c>
      <c r="F5159">
        <v>0.92603199999999997</v>
      </c>
    </row>
    <row r="5160" spans="1:6" x14ac:dyDescent="0.3">
      <c r="A5160">
        <v>6</v>
      </c>
      <c r="B5160">
        <v>1982</v>
      </c>
      <c r="C5160" t="s">
        <v>1350</v>
      </c>
      <c r="D5160">
        <v>1</v>
      </c>
      <c r="E5160">
        <v>48</v>
      </c>
      <c r="F5160">
        <v>0.97773100000000002</v>
      </c>
    </row>
    <row r="5161" spans="1:6" x14ac:dyDescent="0.3">
      <c r="A5161">
        <v>6</v>
      </c>
      <c r="B5161">
        <v>1982</v>
      </c>
      <c r="C5161" t="s">
        <v>1350</v>
      </c>
      <c r="D5161">
        <v>1</v>
      </c>
      <c r="E5161">
        <v>50</v>
      </c>
      <c r="F5161">
        <v>0.99947699999999995</v>
      </c>
    </row>
    <row r="5162" spans="1:6" x14ac:dyDescent="0.3">
      <c r="A5162">
        <v>6</v>
      </c>
      <c r="B5162">
        <v>1982</v>
      </c>
      <c r="C5162" t="s">
        <v>1350</v>
      </c>
      <c r="D5162">
        <v>1</v>
      </c>
      <c r="E5162">
        <v>52</v>
      </c>
      <c r="F5162">
        <v>1</v>
      </c>
    </row>
    <row r="5163" spans="1:6" x14ac:dyDescent="0.3">
      <c r="A5163">
        <v>6</v>
      </c>
      <c r="B5163">
        <v>1982</v>
      </c>
      <c r="C5163" t="s">
        <v>1350</v>
      </c>
      <c r="D5163">
        <v>1</v>
      </c>
      <c r="E5163">
        <v>54</v>
      </c>
      <c r="F5163">
        <v>0.99998500000000001</v>
      </c>
    </row>
    <row r="5164" spans="1:6" x14ac:dyDescent="0.3">
      <c r="A5164">
        <v>6</v>
      </c>
      <c r="B5164">
        <v>1982</v>
      </c>
      <c r="C5164" t="s">
        <v>1350</v>
      </c>
      <c r="D5164">
        <v>1</v>
      </c>
      <c r="E5164">
        <v>56</v>
      </c>
      <c r="F5164">
        <v>0.999942</v>
      </c>
    </row>
    <row r="5165" spans="1:6" x14ac:dyDescent="0.3">
      <c r="A5165">
        <v>6</v>
      </c>
      <c r="B5165">
        <v>1982</v>
      </c>
      <c r="C5165" t="s">
        <v>1350</v>
      </c>
      <c r="D5165">
        <v>1</v>
      </c>
      <c r="E5165">
        <v>58</v>
      </c>
      <c r="F5165">
        <v>0.99990400000000002</v>
      </c>
    </row>
    <row r="5166" spans="1:6" x14ac:dyDescent="0.3">
      <c r="A5166">
        <v>6</v>
      </c>
      <c r="B5166">
        <v>1982</v>
      </c>
      <c r="C5166" t="s">
        <v>1350</v>
      </c>
      <c r="D5166">
        <v>1</v>
      </c>
      <c r="E5166">
        <v>60</v>
      </c>
      <c r="F5166">
        <v>0.999884</v>
      </c>
    </row>
    <row r="5167" spans="1:6" x14ac:dyDescent="0.3">
      <c r="A5167">
        <v>6</v>
      </c>
      <c r="B5167">
        <v>1982</v>
      </c>
      <c r="C5167" t="s">
        <v>1350</v>
      </c>
      <c r="D5167">
        <v>1</v>
      </c>
      <c r="E5167">
        <v>62</v>
      </c>
      <c r="F5167">
        <v>0.99987800000000004</v>
      </c>
    </row>
    <row r="5168" spans="1:6" x14ac:dyDescent="0.3">
      <c r="A5168">
        <v>6</v>
      </c>
      <c r="B5168">
        <v>1982</v>
      </c>
      <c r="C5168" t="s">
        <v>1350</v>
      </c>
      <c r="D5168">
        <v>1</v>
      </c>
      <c r="E5168">
        <v>64</v>
      </c>
      <c r="F5168">
        <v>0.99987700000000002</v>
      </c>
    </row>
    <row r="5169" spans="1:6" x14ac:dyDescent="0.3">
      <c r="A5169">
        <v>6</v>
      </c>
      <c r="B5169">
        <v>1982</v>
      </c>
      <c r="C5169" t="s">
        <v>1350</v>
      </c>
      <c r="D5169">
        <v>1</v>
      </c>
      <c r="E5169">
        <v>66</v>
      </c>
      <c r="F5169">
        <v>0.99987700000000002</v>
      </c>
    </row>
    <row r="5170" spans="1:6" x14ac:dyDescent="0.3">
      <c r="A5170">
        <v>6</v>
      </c>
      <c r="B5170">
        <v>1982</v>
      </c>
      <c r="C5170" t="s">
        <v>1350</v>
      </c>
      <c r="D5170">
        <v>1</v>
      </c>
      <c r="E5170">
        <v>68</v>
      </c>
      <c r="F5170">
        <v>0.99987700000000002</v>
      </c>
    </row>
    <row r="5171" spans="1:6" x14ac:dyDescent="0.3">
      <c r="A5171">
        <v>6</v>
      </c>
      <c r="B5171">
        <v>1982</v>
      </c>
      <c r="C5171" t="s">
        <v>1350</v>
      </c>
      <c r="D5171">
        <v>1</v>
      </c>
      <c r="E5171">
        <v>70</v>
      </c>
      <c r="F5171">
        <v>0.99987700000000002</v>
      </c>
    </row>
    <row r="5172" spans="1:6" x14ac:dyDescent="0.3">
      <c r="A5172">
        <v>6</v>
      </c>
      <c r="B5172">
        <v>1982</v>
      </c>
      <c r="C5172" t="s">
        <v>1350</v>
      </c>
      <c r="D5172">
        <v>1</v>
      </c>
      <c r="E5172">
        <v>72</v>
      </c>
      <c r="F5172">
        <v>0.99987700000000002</v>
      </c>
    </row>
    <row r="5173" spans="1:6" x14ac:dyDescent="0.3">
      <c r="A5173">
        <v>6</v>
      </c>
      <c r="B5173">
        <v>1982</v>
      </c>
      <c r="C5173" t="s">
        <v>1350</v>
      </c>
      <c r="D5173">
        <v>1</v>
      </c>
      <c r="E5173">
        <v>74</v>
      </c>
      <c r="F5173">
        <v>0.99987700000000002</v>
      </c>
    </row>
    <row r="5174" spans="1:6" x14ac:dyDescent="0.3">
      <c r="A5174">
        <v>6</v>
      </c>
      <c r="B5174">
        <v>1982</v>
      </c>
      <c r="C5174" t="s">
        <v>1350</v>
      </c>
      <c r="D5174">
        <v>1</v>
      </c>
      <c r="E5174">
        <v>76</v>
      </c>
      <c r="F5174">
        <v>0.99987700000000002</v>
      </c>
    </row>
    <row r="5175" spans="1:6" x14ac:dyDescent="0.3">
      <c r="A5175">
        <v>6</v>
      </c>
      <c r="B5175">
        <v>1982</v>
      </c>
      <c r="C5175" t="s">
        <v>1350</v>
      </c>
      <c r="D5175">
        <v>1</v>
      </c>
      <c r="E5175">
        <v>78</v>
      </c>
      <c r="F5175">
        <v>0.99987700000000002</v>
      </c>
    </row>
    <row r="5176" spans="1:6" x14ac:dyDescent="0.3">
      <c r="A5176">
        <v>6</v>
      </c>
      <c r="B5176">
        <v>1982</v>
      </c>
      <c r="C5176" t="s">
        <v>1350</v>
      </c>
      <c r="D5176">
        <v>1</v>
      </c>
      <c r="E5176">
        <v>80</v>
      </c>
      <c r="F5176">
        <v>0.99987700000000002</v>
      </c>
    </row>
    <row r="5177" spans="1:6" x14ac:dyDescent="0.3">
      <c r="A5177">
        <v>6</v>
      </c>
      <c r="B5177">
        <v>1982</v>
      </c>
      <c r="C5177" t="s">
        <v>1350</v>
      </c>
      <c r="D5177">
        <v>1</v>
      </c>
      <c r="E5177">
        <v>82</v>
      </c>
      <c r="F5177">
        <v>0.99987700000000002</v>
      </c>
    </row>
    <row r="5178" spans="1:6" x14ac:dyDescent="0.3">
      <c r="A5178">
        <v>6</v>
      </c>
      <c r="B5178">
        <v>1982</v>
      </c>
      <c r="C5178" t="s">
        <v>1350</v>
      </c>
      <c r="D5178">
        <v>1</v>
      </c>
      <c r="E5178">
        <v>84</v>
      </c>
      <c r="F5178">
        <v>0.99987700000000002</v>
      </c>
    </row>
    <row r="5179" spans="1:6" x14ac:dyDescent="0.3">
      <c r="A5179">
        <v>6</v>
      </c>
      <c r="B5179">
        <v>1982</v>
      </c>
      <c r="C5179" t="s">
        <v>1350</v>
      </c>
      <c r="D5179">
        <v>1</v>
      </c>
      <c r="E5179">
        <v>86</v>
      </c>
      <c r="F5179">
        <v>0.99987700000000002</v>
      </c>
    </row>
    <row r="5180" spans="1:6" x14ac:dyDescent="0.3">
      <c r="A5180">
        <v>6</v>
      </c>
      <c r="B5180">
        <v>1982</v>
      </c>
      <c r="C5180" t="s">
        <v>1350</v>
      </c>
      <c r="D5180">
        <v>1</v>
      </c>
      <c r="E5180">
        <v>88</v>
      </c>
      <c r="F5180">
        <v>0.99987700000000002</v>
      </c>
    </row>
    <row r="5181" spans="1:6" x14ac:dyDescent="0.3">
      <c r="A5181">
        <v>6</v>
      </c>
      <c r="B5181">
        <v>1982</v>
      </c>
      <c r="C5181" t="s">
        <v>1350</v>
      </c>
      <c r="D5181">
        <v>1</v>
      </c>
      <c r="E5181">
        <v>90</v>
      </c>
      <c r="F5181">
        <v>0.99987700000000002</v>
      </c>
    </row>
    <row r="5182" spans="1:6" x14ac:dyDescent="0.3">
      <c r="A5182">
        <v>6</v>
      </c>
      <c r="B5182">
        <v>1982</v>
      </c>
      <c r="C5182" t="s">
        <v>1350</v>
      </c>
      <c r="D5182">
        <v>1</v>
      </c>
      <c r="E5182">
        <v>92</v>
      </c>
      <c r="F5182">
        <v>0.99987700000000002</v>
      </c>
    </row>
    <row r="5183" spans="1:6" x14ac:dyDescent="0.3">
      <c r="A5183">
        <v>6</v>
      </c>
      <c r="B5183">
        <v>1982</v>
      </c>
      <c r="C5183" t="s">
        <v>1350</v>
      </c>
      <c r="D5183">
        <v>1</v>
      </c>
      <c r="E5183">
        <v>94</v>
      </c>
      <c r="F5183">
        <v>0.99987700000000002</v>
      </c>
    </row>
    <row r="5184" spans="1:6" x14ac:dyDescent="0.3">
      <c r="A5184">
        <v>6</v>
      </c>
      <c r="B5184">
        <v>1984</v>
      </c>
      <c r="C5184" t="s">
        <v>1350</v>
      </c>
      <c r="D5184">
        <v>1</v>
      </c>
      <c r="E5184">
        <v>4</v>
      </c>
      <c r="F5184">
        <v>0</v>
      </c>
    </row>
    <row r="5185" spans="1:6" x14ac:dyDescent="0.3">
      <c r="A5185">
        <v>6</v>
      </c>
      <c r="B5185">
        <v>1984</v>
      </c>
      <c r="C5185" t="s">
        <v>1350</v>
      </c>
      <c r="D5185">
        <v>1</v>
      </c>
      <c r="E5185">
        <v>6</v>
      </c>
      <c r="F5185">
        <v>0</v>
      </c>
    </row>
    <row r="5186" spans="1:6" x14ac:dyDescent="0.3">
      <c r="A5186">
        <v>6</v>
      </c>
      <c r="B5186">
        <v>1984</v>
      </c>
      <c r="C5186" t="s">
        <v>1350</v>
      </c>
      <c r="D5186">
        <v>1</v>
      </c>
      <c r="E5186">
        <v>8</v>
      </c>
      <c r="F5186">
        <v>0</v>
      </c>
    </row>
    <row r="5187" spans="1:6" x14ac:dyDescent="0.3">
      <c r="A5187">
        <v>6</v>
      </c>
      <c r="B5187">
        <v>1984</v>
      </c>
      <c r="C5187" t="s">
        <v>1350</v>
      </c>
      <c r="D5187">
        <v>1</v>
      </c>
      <c r="E5187">
        <v>10</v>
      </c>
      <c r="F5187">
        <v>0</v>
      </c>
    </row>
    <row r="5188" spans="1:6" x14ac:dyDescent="0.3">
      <c r="A5188">
        <v>6</v>
      </c>
      <c r="B5188">
        <v>1984</v>
      </c>
      <c r="C5188" t="s">
        <v>1350</v>
      </c>
      <c r="D5188">
        <v>1</v>
      </c>
      <c r="E5188">
        <v>12</v>
      </c>
      <c r="F5188">
        <v>0</v>
      </c>
    </row>
    <row r="5189" spans="1:6" x14ac:dyDescent="0.3">
      <c r="A5189">
        <v>6</v>
      </c>
      <c r="B5189">
        <v>1984</v>
      </c>
      <c r="C5189" t="s">
        <v>1350</v>
      </c>
      <c r="D5189">
        <v>1</v>
      </c>
      <c r="E5189">
        <v>14</v>
      </c>
      <c r="F5189">
        <v>0</v>
      </c>
    </row>
    <row r="5190" spans="1:6" x14ac:dyDescent="0.3">
      <c r="A5190">
        <v>6</v>
      </c>
      <c r="B5190">
        <v>1984</v>
      </c>
      <c r="C5190" t="s">
        <v>1350</v>
      </c>
      <c r="D5190">
        <v>1</v>
      </c>
      <c r="E5190">
        <v>16</v>
      </c>
      <c r="F5190">
        <v>0</v>
      </c>
    </row>
    <row r="5191" spans="1:6" x14ac:dyDescent="0.3">
      <c r="A5191">
        <v>6</v>
      </c>
      <c r="B5191">
        <v>1984</v>
      </c>
      <c r="C5191" t="s">
        <v>1350</v>
      </c>
      <c r="D5191">
        <v>1</v>
      </c>
      <c r="E5191">
        <v>18</v>
      </c>
      <c r="F5191">
        <v>0</v>
      </c>
    </row>
    <row r="5192" spans="1:6" x14ac:dyDescent="0.3">
      <c r="A5192">
        <v>6</v>
      </c>
      <c r="B5192">
        <v>1984</v>
      </c>
      <c r="C5192" t="s">
        <v>1350</v>
      </c>
      <c r="D5192">
        <v>1</v>
      </c>
      <c r="E5192">
        <v>20</v>
      </c>
      <c r="F5192">
        <v>0</v>
      </c>
    </row>
    <row r="5193" spans="1:6" x14ac:dyDescent="0.3">
      <c r="A5193">
        <v>6</v>
      </c>
      <c r="B5193">
        <v>1984</v>
      </c>
      <c r="C5193" t="s">
        <v>1350</v>
      </c>
      <c r="D5193">
        <v>1</v>
      </c>
      <c r="E5193">
        <v>22</v>
      </c>
      <c r="F5193">
        <v>0</v>
      </c>
    </row>
    <row r="5194" spans="1:6" x14ac:dyDescent="0.3">
      <c r="A5194">
        <v>6</v>
      </c>
      <c r="B5194">
        <v>1984</v>
      </c>
      <c r="C5194" t="s">
        <v>1350</v>
      </c>
      <c r="D5194">
        <v>1</v>
      </c>
      <c r="E5194">
        <v>24</v>
      </c>
      <c r="F5194">
        <v>0</v>
      </c>
    </row>
    <row r="5195" spans="1:6" x14ac:dyDescent="0.3">
      <c r="A5195">
        <v>6</v>
      </c>
      <c r="B5195">
        <v>1984</v>
      </c>
      <c r="C5195" t="s">
        <v>1350</v>
      </c>
      <c r="D5195">
        <v>1</v>
      </c>
      <c r="E5195">
        <v>26</v>
      </c>
      <c r="F5195">
        <v>0</v>
      </c>
    </row>
    <row r="5196" spans="1:6" x14ac:dyDescent="0.3">
      <c r="A5196">
        <v>6</v>
      </c>
      <c r="B5196">
        <v>1984</v>
      </c>
      <c r="C5196" t="s">
        <v>1350</v>
      </c>
      <c r="D5196">
        <v>1</v>
      </c>
      <c r="E5196">
        <v>28</v>
      </c>
      <c r="F5196">
        <v>0</v>
      </c>
    </row>
    <row r="5197" spans="1:6" x14ac:dyDescent="0.3">
      <c r="A5197">
        <v>6</v>
      </c>
      <c r="B5197">
        <v>1984</v>
      </c>
      <c r="C5197" t="s">
        <v>1350</v>
      </c>
      <c r="D5197">
        <v>1</v>
      </c>
      <c r="E5197">
        <v>30</v>
      </c>
      <c r="F5197">
        <v>0</v>
      </c>
    </row>
    <row r="5198" spans="1:6" x14ac:dyDescent="0.3">
      <c r="A5198">
        <v>6</v>
      </c>
      <c r="B5198">
        <v>1984</v>
      </c>
      <c r="C5198" t="s">
        <v>1350</v>
      </c>
      <c r="D5198">
        <v>1</v>
      </c>
      <c r="E5198">
        <v>32</v>
      </c>
      <c r="F5198">
        <v>0</v>
      </c>
    </row>
    <row r="5199" spans="1:6" x14ac:dyDescent="0.3">
      <c r="A5199">
        <v>6</v>
      </c>
      <c r="B5199">
        <v>1984</v>
      </c>
      <c r="C5199" t="s">
        <v>1350</v>
      </c>
      <c r="D5199">
        <v>1</v>
      </c>
      <c r="E5199">
        <v>34</v>
      </c>
      <c r="F5199">
        <v>0</v>
      </c>
    </row>
    <row r="5200" spans="1:6" x14ac:dyDescent="0.3">
      <c r="A5200">
        <v>6</v>
      </c>
      <c r="B5200">
        <v>1984</v>
      </c>
      <c r="C5200" t="s">
        <v>1350</v>
      </c>
      <c r="D5200">
        <v>1</v>
      </c>
      <c r="E5200">
        <v>36</v>
      </c>
      <c r="F5200">
        <v>0</v>
      </c>
    </row>
    <row r="5201" spans="1:6" x14ac:dyDescent="0.3">
      <c r="A5201">
        <v>6</v>
      </c>
      <c r="B5201">
        <v>1984</v>
      </c>
      <c r="C5201" t="s">
        <v>1350</v>
      </c>
      <c r="D5201">
        <v>1</v>
      </c>
      <c r="E5201">
        <v>38</v>
      </c>
      <c r="F5201">
        <v>0</v>
      </c>
    </row>
    <row r="5202" spans="1:6" x14ac:dyDescent="0.3">
      <c r="A5202">
        <v>6</v>
      </c>
      <c r="B5202">
        <v>1984</v>
      </c>
      <c r="C5202" t="s">
        <v>1350</v>
      </c>
      <c r="D5202">
        <v>1</v>
      </c>
      <c r="E5202">
        <v>40</v>
      </c>
      <c r="F5202">
        <v>0</v>
      </c>
    </row>
    <row r="5203" spans="1:6" x14ac:dyDescent="0.3">
      <c r="A5203">
        <v>6</v>
      </c>
      <c r="B5203">
        <v>1984</v>
      </c>
      <c r="C5203" t="s">
        <v>1350</v>
      </c>
      <c r="D5203">
        <v>1</v>
      </c>
      <c r="E5203">
        <v>42</v>
      </c>
      <c r="F5203">
        <v>0</v>
      </c>
    </row>
    <row r="5204" spans="1:6" x14ac:dyDescent="0.3">
      <c r="A5204">
        <v>6</v>
      </c>
      <c r="B5204">
        <v>1984</v>
      </c>
      <c r="C5204" t="s">
        <v>1350</v>
      </c>
      <c r="D5204">
        <v>1</v>
      </c>
      <c r="E5204">
        <v>44</v>
      </c>
      <c r="F5204">
        <v>0</v>
      </c>
    </row>
    <row r="5205" spans="1:6" x14ac:dyDescent="0.3">
      <c r="A5205">
        <v>6</v>
      </c>
      <c r="B5205">
        <v>1984</v>
      </c>
      <c r="C5205" t="s">
        <v>1350</v>
      </c>
      <c r="D5205">
        <v>1</v>
      </c>
      <c r="E5205">
        <v>46</v>
      </c>
      <c r="F5205">
        <v>0</v>
      </c>
    </row>
    <row r="5206" spans="1:6" x14ac:dyDescent="0.3">
      <c r="A5206">
        <v>6</v>
      </c>
      <c r="B5206">
        <v>1984</v>
      </c>
      <c r="C5206" t="s">
        <v>1350</v>
      </c>
      <c r="D5206">
        <v>1</v>
      </c>
      <c r="E5206">
        <v>48</v>
      </c>
      <c r="F5206">
        <v>0</v>
      </c>
    </row>
    <row r="5207" spans="1:6" x14ac:dyDescent="0.3">
      <c r="A5207">
        <v>6</v>
      </c>
      <c r="B5207">
        <v>1984</v>
      </c>
      <c r="C5207" t="s">
        <v>1350</v>
      </c>
      <c r="D5207">
        <v>1</v>
      </c>
      <c r="E5207">
        <v>50</v>
      </c>
      <c r="F5207">
        <v>0</v>
      </c>
    </row>
    <row r="5208" spans="1:6" x14ac:dyDescent="0.3">
      <c r="A5208">
        <v>6</v>
      </c>
      <c r="B5208">
        <v>1984</v>
      </c>
      <c r="C5208" t="s">
        <v>1350</v>
      </c>
      <c r="D5208">
        <v>1</v>
      </c>
      <c r="E5208">
        <v>52</v>
      </c>
      <c r="F5208">
        <v>0</v>
      </c>
    </row>
    <row r="5209" spans="1:6" x14ac:dyDescent="0.3">
      <c r="A5209">
        <v>6</v>
      </c>
      <c r="B5209">
        <v>1984</v>
      </c>
      <c r="C5209" t="s">
        <v>1350</v>
      </c>
      <c r="D5209">
        <v>1</v>
      </c>
      <c r="E5209">
        <v>54</v>
      </c>
      <c r="F5209">
        <v>0</v>
      </c>
    </row>
    <row r="5210" spans="1:6" x14ac:dyDescent="0.3">
      <c r="A5210">
        <v>6</v>
      </c>
      <c r="B5210">
        <v>1984</v>
      </c>
      <c r="C5210" t="s">
        <v>1350</v>
      </c>
      <c r="D5210">
        <v>1</v>
      </c>
      <c r="E5210">
        <v>56</v>
      </c>
      <c r="F5210">
        <v>0</v>
      </c>
    </row>
    <row r="5211" spans="1:6" x14ac:dyDescent="0.3">
      <c r="A5211">
        <v>6</v>
      </c>
      <c r="B5211">
        <v>1984</v>
      </c>
      <c r="C5211" t="s">
        <v>1350</v>
      </c>
      <c r="D5211">
        <v>1</v>
      </c>
      <c r="E5211">
        <v>58</v>
      </c>
      <c r="F5211">
        <v>0</v>
      </c>
    </row>
    <row r="5212" spans="1:6" x14ac:dyDescent="0.3">
      <c r="A5212">
        <v>6</v>
      </c>
      <c r="B5212">
        <v>1984</v>
      </c>
      <c r="C5212" t="s">
        <v>1350</v>
      </c>
      <c r="D5212">
        <v>1</v>
      </c>
      <c r="E5212">
        <v>60</v>
      </c>
      <c r="F5212">
        <v>0</v>
      </c>
    </row>
    <row r="5213" spans="1:6" x14ac:dyDescent="0.3">
      <c r="A5213">
        <v>6</v>
      </c>
      <c r="B5213">
        <v>1984</v>
      </c>
      <c r="C5213" t="s">
        <v>1350</v>
      </c>
      <c r="D5213">
        <v>1</v>
      </c>
      <c r="E5213">
        <v>62</v>
      </c>
      <c r="F5213">
        <v>0</v>
      </c>
    </row>
    <row r="5214" spans="1:6" x14ac:dyDescent="0.3">
      <c r="A5214">
        <v>6</v>
      </c>
      <c r="B5214">
        <v>1984</v>
      </c>
      <c r="C5214" t="s">
        <v>1350</v>
      </c>
      <c r="D5214">
        <v>1</v>
      </c>
      <c r="E5214">
        <v>64</v>
      </c>
      <c r="F5214">
        <v>0</v>
      </c>
    </row>
    <row r="5215" spans="1:6" x14ac:dyDescent="0.3">
      <c r="A5215">
        <v>6</v>
      </c>
      <c r="B5215">
        <v>1984</v>
      </c>
      <c r="C5215" t="s">
        <v>1350</v>
      </c>
      <c r="D5215">
        <v>1</v>
      </c>
      <c r="E5215">
        <v>66</v>
      </c>
      <c r="F5215">
        <v>0</v>
      </c>
    </row>
    <row r="5216" spans="1:6" x14ac:dyDescent="0.3">
      <c r="A5216">
        <v>6</v>
      </c>
      <c r="B5216">
        <v>1984</v>
      </c>
      <c r="C5216" t="s">
        <v>1350</v>
      </c>
      <c r="D5216">
        <v>1</v>
      </c>
      <c r="E5216">
        <v>68</v>
      </c>
      <c r="F5216">
        <v>0</v>
      </c>
    </row>
    <row r="5217" spans="1:6" x14ac:dyDescent="0.3">
      <c r="A5217">
        <v>6</v>
      </c>
      <c r="B5217">
        <v>1984</v>
      </c>
      <c r="C5217" t="s">
        <v>1350</v>
      </c>
      <c r="D5217">
        <v>1</v>
      </c>
      <c r="E5217">
        <v>70</v>
      </c>
      <c r="F5217">
        <v>0</v>
      </c>
    </row>
    <row r="5218" spans="1:6" x14ac:dyDescent="0.3">
      <c r="A5218">
        <v>6</v>
      </c>
      <c r="B5218">
        <v>1984</v>
      </c>
      <c r="C5218" t="s">
        <v>1350</v>
      </c>
      <c r="D5218">
        <v>1</v>
      </c>
      <c r="E5218">
        <v>72</v>
      </c>
      <c r="F5218">
        <v>0</v>
      </c>
    </row>
    <row r="5219" spans="1:6" x14ac:dyDescent="0.3">
      <c r="A5219">
        <v>6</v>
      </c>
      <c r="B5219">
        <v>1984</v>
      </c>
      <c r="C5219" t="s">
        <v>1350</v>
      </c>
      <c r="D5219">
        <v>1</v>
      </c>
      <c r="E5219">
        <v>74</v>
      </c>
      <c r="F5219">
        <v>0</v>
      </c>
    </row>
    <row r="5220" spans="1:6" x14ac:dyDescent="0.3">
      <c r="A5220">
        <v>6</v>
      </c>
      <c r="B5220">
        <v>1984</v>
      </c>
      <c r="C5220" t="s">
        <v>1350</v>
      </c>
      <c r="D5220">
        <v>1</v>
      </c>
      <c r="E5220">
        <v>76</v>
      </c>
      <c r="F5220">
        <v>0</v>
      </c>
    </row>
    <row r="5221" spans="1:6" x14ac:dyDescent="0.3">
      <c r="A5221">
        <v>6</v>
      </c>
      <c r="B5221">
        <v>1984</v>
      </c>
      <c r="C5221" t="s">
        <v>1350</v>
      </c>
      <c r="D5221">
        <v>1</v>
      </c>
      <c r="E5221">
        <v>78</v>
      </c>
      <c r="F5221">
        <v>0</v>
      </c>
    </row>
    <row r="5222" spans="1:6" x14ac:dyDescent="0.3">
      <c r="A5222">
        <v>6</v>
      </c>
      <c r="B5222">
        <v>1984</v>
      </c>
      <c r="C5222" t="s">
        <v>1350</v>
      </c>
      <c r="D5222">
        <v>1</v>
      </c>
      <c r="E5222">
        <v>80</v>
      </c>
      <c r="F5222">
        <v>0</v>
      </c>
    </row>
    <row r="5223" spans="1:6" x14ac:dyDescent="0.3">
      <c r="A5223">
        <v>6</v>
      </c>
      <c r="B5223">
        <v>1984</v>
      </c>
      <c r="C5223" t="s">
        <v>1350</v>
      </c>
      <c r="D5223">
        <v>1</v>
      </c>
      <c r="E5223">
        <v>82</v>
      </c>
      <c r="F5223">
        <v>0</v>
      </c>
    </row>
    <row r="5224" spans="1:6" x14ac:dyDescent="0.3">
      <c r="A5224">
        <v>6</v>
      </c>
      <c r="B5224">
        <v>1984</v>
      </c>
      <c r="C5224" t="s">
        <v>1350</v>
      </c>
      <c r="D5224">
        <v>1</v>
      </c>
      <c r="E5224">
        <v>84</v>
      </c>
      <c r="F5224">
        <v>0</v>
      </c>
    </row>
    <row r="5225" spans="1:6" x14ac:dyDescent="0.3">
      <c r="A5225">
        <v>6</v>
      </c>
      <c r="B5225">
        <v>1984</v>
      </c>
      <c r="C5225" t="s">
        <v>1350</v>
      </c>
      <c r="D5225">
        <v>1</v>
      </c>
      <c r="E5225">
        <v>86</v>
      </c>
      <c r="F5225">
        <v>0</v>
      </c>
    </row>
    <row r="5226" spans="1:6" x14ac:dyDescent="0.3">
      <c r="A5226">
        <v>6</v>
      </c>
      <c r="B5226">
        <v>1984</v>
      </c>
      <c r="C5226" t="s">
        <v>1350</v>
      </c>
      <c r="D5226">
        <v>1</v>
      </c>
      <c r="E5226">
        <v>88</v>
      </c>
      <c r="F5226">
        <v>0</v>
      </c>
    </row>
    <row r="5227" spans="1:6" x14ac:dyDescent="0.3">
      <c r="A5227">
        <v>6</v>
      </c>
      <c r="B5227">
        <v>1984</v>
      </c>
      <c r="C5227" t="s">
        <v>1350</v>
      </c>
      <c r="D5227">
        <v>1</v>
      </c>
      <c r="E5227">
        <v>90</v>
      </c>
      <c r="F5227">
        <v>0</v>
      </c>
    </row>
    <row r="5228" spans="1:6" x14ac:dyDescent="0.3">
      <c r="A5228">
        <v>6</v>
      </c>
      <c r="B5228">
        <v>1984</v>
      </c>
      <c r="C5228" t="s">
        <v>1350</v>
      </c>
      <c r="D5228">
        <v>1</v>
      </c>
      <c r="E5228">
        <v>92</v>
      </c>
      <c r="F5228">
        <v>0</v>
      </c>
    </row>
    <row r="5229" spans="1:6" x14ac:dyDescent="0.3">
      <c r="A5229">
        <v>6</v>
      </c>
      <c r="B5229">
        <v>1984</v>
      </c>
      <c r="C5229" t="s">
        <v>1350</v>
      </c>
      <c r="D5229">
        <v>1</v>
      </c>
      <c r="E5229">
        <v>94</v>
      </c>
      <c r="F5229">
        <v>0</v>
      </c>
    </row>
    <row r="5230" spans="1:6" x14ac:dyDescent="0.3">
      <c r="A5230">
        <v>6</v>
      </c>
      <c r="B5230">
        <v>1985</v>
      </c>
      <c r="C5230" t="s">
        <v>1350</v>
      </c>
      <c r="D5230">
        <v>1</v>
      </c>
      <c r="E5230">
        <v>4</v>
      </c>
      <c r="F5230">
        <v>1.79476E-4</v>
      </c>
    </row>
    <row r="5231" spans="1:6" x14ac:dyDescent="0.3">
      <c r="A5231">
        <v>6</v>
      </c>
      <c r="B5231">
        <v>1985</v>
      </c>
      <c r="C5231" t="s">
        <v>1350</v>
      </c>
      <c r="D5231">
        <v>1</v>
      </c>
      <c r="E5231">
        <v>6</v>
      </c>
      <c r="F5231">
        <v>3.5177299999999999E-4</v>
      </c>
    </row>
    <row r="5232" spans="1:6" x14ac:dyDescent="0.3">
      <c r="A5232">
        <v>6</v>
      </c>
      <c r="B5232">
        <v>1985</v>
      </c>
      <c r="C5232" t="s">
        <v>1350</v>
      </c>
      <c r="D5232">
        <v>1</v>
      </c>
      <c r="E5232">
        <v>8</v>
      </c>
      <c r="F5232">
        <v>7.0902900000000002E-4</v>
      </c>
    </row>
    <row r="5233" spans="1:6" x14ac:dyDescent="0.3">
      <c r="A5233">
        <v>6</v>
      </c>
      <c r="B5233">
        <v>1985</v>
      </c>
      <c r="C5233" t="s">
        <v>1350</v>
      </c>
      <c r="D5233">
        <v>1</v>
      </c>
      <c r="E5233">
        <v>10</v>
      </c>
      <c r="F5233">
        <v>1.3836499999999999E-3</v>
      </c>
    </row>
    <row r="5234" spans="1:6" x14ac:dyDescent="0.3">
      <c r="A5234">
        <v>6</v>
      </c>
      <c r="B5234">
        <v>1985</v>
      </c>
      <c r="C5234" t="s">
        <v>1350</v>
      </c>
      <c r="D5234">
        <v>1</v>
      </c>
      <c r="E5234">
        <v>12</v>
      </c>
      <c r="F5234">
        <v>2.6142499999999998E-3</v>
      </c>
    </row>
    <row r="5235" spans="1:6" x14ac:dyDescent="0.3">
      <c r="A5235">
        <v>6</v>
      </c>
      <c r="B5235">
        <v>1985</v>
      </c>
      <c r="C5235" t="s">
        <v>1350</v>
      </c>
      <c r="D5235">
        <v>1</v>
      </c>
      <c r="E5235">
        <v>14</v>
      </c>
      <c r="F5235">
        <v>4.7822200000000002E-3</v>
      </c>
    </row>
    <row r="5236" spans="1:6" x14ac:dyDescent="0.3">
      <c r="A5236">
        <v>6</v>
      </c>
      <c r="B5236">
        <v>1985</v>
      </c>
      <c r="C5236" t="s">
        <v>1350</v>
      </c>
      <c r="D5236">
        <v>1</v>
      </c>
      <c r="E5236">
        <v>16</v>
      </c>
      <c r="F5236">
        <v>8.4697399999999999E-3</v>
      </c>
    </row>
    <row r="5237" spans="1:6" x14ac:dyDescent="0.3">
      <c r="A5237">
        <v>6</v>
      </c>
      <c r="B5237">
        <v>1985</v>
      </c>
      <c r="C5237" t="s">
        <v>1350</v>
      </c>
      <c r="D5237">
        <v>1</v>
      </c>
      <c r="E5237">
        <v>18</v>
      </c>
      <c r="F5237">
        <v>1.45235E-2</v>
      </c>
    </row>
    <row r="5238" spans="1:6" x14ac:dyDescent="0.3">
      <c r="A5238">
        <v>6</v>
      </c>
      <c r="B5238">
        <v>1985</v>
      </c>
      <c r="C5238" t="s">
        <v>1350</v>
      </c>
      <c r="D5238">
        <v>1</v>
      </c>
      <c r="E5238">
        <v>20</v>
      </c>
      <c r="F5238">
        <v>2.4111899999999999E-2</v>
      </c>
    </row>
    <row r="5239" spans="1:6" x14ac:dyDescent="0.3">
      <c r="A5239">
        <v>6</v>
      </c>
      <c r="B5239">
        <v>1985</v>
      </c>
      <c r="C5239" t="s">
        <v>1350</v>
      </c>
      <c r="D5239">
        <v>1</v>
      </c>
      <c r="E5239">
        <v>22</v>
      </c>
      <c r="F5239">
        <v>3.8757E-2</v>
      </c>
    </row>
    <row r="5240" spans="1:6" x14ac:dyDescent="0.3">
      <c r="A5240">
        <v>6</v>
      </c>
      <c r="B5240">
        <v>1985</v>
      </c>
      <c r="C5240" t="s">
        <v>1350</v>
      </c>
      <c r="D5240">
        <v>1</v>
      </c>
      <c r="E5240">
        <v>24</v>
      </c>
      <c r="F5240">
        <v>6.0315599999999997E-2</v>
      </c>
    </row>
    <row r="5241" spans="1:6" x14ac:dyDescent="0.3">
      <c r="A5241">
        <v>6</v>
      </c>
      <c r="B5241">
        <v>1985</v>
      </c>
      <c r="C5241" t="s">
        <v>1350</v>
      </c>
      <c r="D5241">
        <v>1</v>
      </c>
      <c r="E5241">
        <v>26</v>
      </c>
      <c r="F5241">
        <v>9.0880000000000002E-2</v>
      </c>
    </row>
    <row r="5242" spans="1:6" x14ac:dyDescent="0.3">
      <c r="A5242">
        <v>6</v>
      </c>
      <c r="B5242">
        <v>1985</v>
      </c>
      <c r="C5242" t="s">
        <v>1350</v>
      </c>
      <c r="D5242">
        <v>1</v>
      </c>
      <c r="E5242">
        <v>28</v>
      </c>
      <c r="F5242">
        <v>0.132576</v>
      </c>
    </row>
    <row r="5243" spans="1:6" x14ac:dyDescent="0.3">
      <c r="A5243">
        <v>6</v>
      </c>
      <c r="B5243">
        <v>1985</v>
      </c>
      <c r="C5243" t="s">
        <v>1350</v>
      </c>
      <c r="D5243">
        <v>1</v>
      </c>
      <c r="E5243">
        <v>30</v>
      </c>
      <c r="F5243">
        <v>0.187251</v>
      </c>
    </row>
    <row r="5244" spans="1:6" x14ac:dyDescent="0.3">
      <c r="A5244">
        <v>6</v>
      </c>
      <c r="B5244">
        <v>1985</v>
      </c>
      <c r="C5244" t="s">
        <v>1350</v>
      </c>
      <c r="D5244">
        <v>1</v>
      </c>
      <c r="E5244">
        <v>32</v>
      </c>
      <c r="F5244">
        <v>0.25606000000000001</v>
      </c>
    </row>
    <row r="5245" spans="1:6" x14ac:dyDescent="0.3">
      <c r="A5245">
        <v>6</v>
      </c>
      <c r="B5245">
        <v>1985</v>
      </c>
      <c r="C5245" t="s">
        <v>1350</v>
      </c>
      <c r="D5245">
        <v>1</v>
      </c>
      <c r="E5245">
        <v>34</v>
      </c>
      <c r="F5245">
        <v>0.33901399999999998</v>
      </c>
    </row>
    <row r="5246" spans="1:6" x14ac:dyDescent="0.3">
      <c r="A5246">
        <v>6</v>
      </c>
      <c r="B5246">
        <v>1985</v>
      </c>
      <c r="C5246" t="s">
        <v>1350</v>
      </c>
      <c r="D5246">
        <v>1</v>
      </c>
      <c r="E5246">
        <v>36</v>
      </c>
      <c r="F5246">
        <v>0.43456400000000001</v>
      </c>
    </row>
    <row r="5247" spans="1:6" x14ac:dyDescent="0.3">
      <c r="A5247">
        <v>6</v>
      </c>
      <c r="B5247">
        <v>1985</v>
      </c>
      <c r="C5247" t="s">
        <v>1350</v>
      </c>
      <c r="D5247">
        <v>1</v>
      </c>
      <c r="E5247">
        <v>38</v>
      </c>
      <c r="F5247">
        <v>0.539323</v>
      </c>
    </row>
    <row r="5248" spans="1:6" x14ac:dyDescent="0.3">
      <c r="A5248">
        <v>6</v>
      </c>
      <c r="B5248">
        <v>1985</v>
      </c>
      <c r="C5248" t="s">
        <v>1350</v>
      </c>
      <c r="D5248">
        <v>1</v>
      </c>
      <c r="E5248">
        <v>40</v>
      </c>
      <c r="F5248">
        <v>0.64804399999999995</v>
      </c>
    </row>
    <row r="5249" spans="1:6" x14ac:dyDescent="0.3">
      <c r="A5249">
        <v>6</v>
      </c>
      <c r="B5249">
        <v>1985</v>
      </c>
      <c r="C5249" t="s">
        <v>1350</v>
      </c>
      <c r="D5249">
        <v>1</v>
      </c>
      <c r="E5249">
        <v>42</v>
      </c>
      <c r="F5249">
        <v>0.75390900000000005</v>
      </c>
    </row>
    <row r="5250" spans="1:6" x14ac:dyDescent="0.3">
      <c r="A5250">
        <v>6</v>
      </c>
      <c r="B5250">
        <v>1985</v>
      </c>
      <c r="C5250" t="s">
        <v>1350</v>
      </c>
      <c r="D5250">
        <v>1</v>
      </c>
      <c r="E5250">
        <v>44</v>
      </c>
      <c r="F5250">
        <v>0.84916599999999998</v>
      </c>
    </row>
    <row r="5251" spans="1:6" x14ac:dyDescent="0.3">
      <c r="A5251">
        <v>6</v>
      </c>
      <c r="B5251">
        <v>1985</v>
      </c>
      <c r="C5251" t="s">
        <v>1350</v>
      </c>
      <c r="D5251">
        <v>1</v>
      </c>
      <c r="E5251">
        <v>46</v>
      </c>
      <c r="F5251">
        <v>0.92603199999999997</v>
      </c>
    </row>
    <row r="5252" spans="1:6" x14ac:dyDescent="0.3">
      <c r="A5252">
        <v>6</v>
      </c>
      <c r="B5252">
        <v>1985</v>
      </c>
      <c r="C5252" t="s">
        <v>1350</v>
      </c>
      <c r="D5252">
        <v>1</v>
      </c>
      <c r="E5252">
        <v>48</v>
      </c>
      <c r="F5252">
        <v>0.97773100000000002</v>
      </c>
    </row>
    <row r="5253" spans="1:6" x14ac:dyDescent="0.3">
      <c r="A5253">
        <v>6</v>
      </c>
      <c r="B5253">
        <v>1985</v>
      </c>
      <c r="C5253" t="s">
        <v>1350</v>
      </c>
      <c r="D5253">
        <v>1</v>
      </c>
      <c r="E5253">
        <v>50</v>
      </c>
      <c r="F5253">
        <v>0.99947699999999995</v>
      </c>
    </row>
    <row r="5254" spans="1:6" x14ac:dyDescent="0.3">
      <c r="A5254">
        <v>6</v>
      </c>
      <c r="B5254">
        <v>1985</v>
      </c>
      <c r="C5254" t="s">
        <v>1350</v>
      </c>
      <c r="D5254">
        <v>1</v>
      </c>
      <c r="E5254">
        <v>52</v>
      </c>
      <c r="F5254">
        <v>1</v>
      </c>
    </row>
    <row r="5255" spans="1:6" x14ac:dyDescent="0.3">
      <c r="A5255">
        <v>6</v>
      </c>
      <c r="B5255">
        <v>1985</v>
      </c>
      <c r="C5255" t="s">
        <v>1350</v>
      </c>
      <c r="D5255">
        <v>1</v>
      </c>
      <c r="E5255">
        <v>54</v>
      </c>
      <c r="F5255">
        <v>0.99998500000000001</v>
      </c>
    </row>
    <row r="5256" spans="1:6" x14ac:dyDescent="0.3">
      <c r="A5256">
        <v>6</v>
      </c>
      <c r="B5256">
        <v>1985</v>
      </c>
      <c r="C5256" t="s">
        <v>1350</v>
      </c>
      <c r="D5256">
        <v>1</v>
      </c>
      <c r="E5256">
        <v>56</v>
      </c>
      <c r="F5256">
        <v>0.999942</v>
      </c>
    </row>
    <row r="5257" spans="1:6" x14ac:dyDescent="0.3">
      <c r="A5257">
        <v>6</v>
      </c>
      <c r="B5257">
        <v>1985</v>
      </c>
      <c r="C5257" t="s">
        <v>1350</v>
      </c>
      <c r="D5257">
        <v>1</v>
      </c>
      <c r="E5257">
        <v>58</v>
      </c>
      <c r="F5257">
        <v>0.99990400000000002</v>
      </c>
    </row>
    <row r="5258" spans="1:6" x14ac:dyDescent="0.3">
      <c r="A5258">
        <v>6</v>
      </c>
      <c r="B5258">
        <v>1985</v>
      </c>
      <c r="C5258" t="s">
        <v>1350</v>
      </c>
      <c r="D5258">
        <v>1</v>
      </c>
      <c r="E5258">
        <v>60</v>
      </c>
      <c r="F5258">
        <v>0.999884</v>
      </c>
    </row>
    <row r="5259" spans="1:6" x14ac:dyDescent="0.3">
      <c r="A5259">
        <v>6</v>
      </c>
      <c r="B5259">
        <v>1985</v>
      </c>
      <c r="C5259" t="s">
        <v>1350</v>
      </c>
      <c r="D5259">
        <v>1</v>
      </c>
      <c r="E5259">
        <v>62</v>
      </c>
      <c r="F5259">
        <v>0.99987800000000004</v>
      </c>
    </row>
    <row r="5260" spans="1:6" x14ac:dyDescent="0.3">
      <c r="A5260">
        <v>6</v>
      </c>
      <c r="B5260">
        <v>1985</v>
      </c>
      <c r="C5260" t="s">
        <v>1350</v>
      </c>
      <c r="D5260">
        <v>1</v>
      </c>
      <c r="E5260">
        <v>64</v>
      </c>
      <c r="F5260">
        <v>0.99987700000000002</v>
      </c>
    </row>
    <row r="5261" spans="1:6" x14ac:dyDescent="0.3">
      <c r="A5261">
        <v>6</v>
      </c>
      <c r="B5261">
        <v>1985</v>
      </c>
      <c r="C5261" t="s">
        <v>1350</v>
      </c>
      <c r="D5261">
        <v>1</v>
      </c>
      <c r="E5261">
        <v>66</v>
      </c>
      <c r="F5261">
        <v>0.99987700000000002</v>
      </c>
    </row>
    <row r="5262" spans="1:6" x14ac:dyDescent="0.3">
      <c r="A5262">
        <v>6</v>
      </c>
      <c r="B5262">
        <v>1985</v>
      </c>
      <c r="C5262" t="s">
        <v>1350</v>
      </c>
      <c r="D5262">
        <v>1</v>
      </c>
      <c r="E5262">
        <v>68</v>
      </c>
      <c r="F5262">
        <v>0.99987700000000002</v>
      </c>
    </row>
    <row r="5263" spans="1:6" x14ac:dyDescent="0.3">
      <c r="A5263">
        <v>6</v>
      </c>
      <c r="B5263">
        <v>1985</v>
      </c>
      <c r="C5263" t="s">
        <v>1350</v>
      </c>
      <c r="D5263">
        <v>1</v>
      </c>
      <c r="E5263">
        <v>70</v>
      </c>
      <c r="F5263">
        <v>0.99987700000000002</v>
      </c>
    </row>
    <row r="5264" spans="1:6" x14ac:dyDescent="0.3">
      <c r="A5264">
        <v>6</v>
      </c>
      <c r="B5264">
        <v>1985</v>
      </c>
      <c r="C5264" t="s">
        <v>1350</v>
      </c>
      <c r="D5264">
        <v>1</v>
      </c>
      <c r="E5264">
        <v>72</v>
      </c>
      <c r="F5264">
        <v>0.99987700000000002</v>
      </c>
    </row>
    <row r="5265" spans="1:6" x14ac:dyDescent="0.3">
      <c r="A5265">
        <v>6</v>
      </c>
      <c r="B5265">
        <v>1985</v>
      </c>
      <c r="C5265" t="s">
        <v>1350</v>
      </c>
      <c r="D5265">
        <v>1</v>
      </c>
      <c r="E5265">
        <v>74</v>
      </c>
      <c r="F5265">
        <v>0.99987700000000002</v>
      </c>
    </row>
    <row r="5266" spans="1:6" x14ac:dyDescent="0.3">
      <c r="A5266">
        <v>6</v>
      </c>
      <c r="B5266">
        <v>1985</v>
      </c>
      <c r="C5266" t="s">
        <v>1350</v>
      </c>
      <c r="D5266">
        <v>1</v>
      </c>
      <c r="E5266">
        <v>76</v>
      </c>
      <c r="F5266">
        <v>0.99987700000000002</v>
      </c>
    </row>
    <row r="5267" spans="1:6" x14ac:dyDescent="0.3">
      <c r="A5267">
        <v>6</v>
      </c>
      <c r="B5267">
        <v>1985</v>
      </c>
      <c r="C5267" t="s">
        <v>1350</v>
      </c>
      <c r="D5267">
        <v>1</v>
      </c>
      <c r="E5267">
        <v>78</v>
      </c>
      <c r="F5267">
        <v>0.99987700000000002</v>
      </c>
    </row>
    <row r="5268" spans="1:6" x14ac:dyDescent="0.3">
      <c r="A5268">
        <v>6</v>
      </c>
      <c r="B5268">
        <v>1985</v>
      </c>
      <c r="C5268" t="s">
        <v>1350</v>
      </c>
      <c r="D5268">
        <v>1</v>
      </c>
      <c r="E5268">
        <v>80</v>
      </c>
      <c r="F5268">
        <v>0.99987700000000002</v>
      </c>
    </row>
    <row r="5269" spans="1:6" x14ac:dyDescent="0.3">
      <c r="A5269">
        <v>6</v>
      </c>
      <c r="B5269">
        <v>1985</v>
      </c>
      <c r="C5269" t="s">
        <v>1350</v>
      </c>
      <c r="D5269">
        <v>1</v>
      </c>
      <c r="E5269">
        <v>82</v>
      </c>
      <c r="F5269">
        <v>0.99987700000000002</v>
      </c>
    </row>
    <row r="5270" spans="1:6" x14ac:dyDescent="0.3">
      <c r="A5270">
        <v>6</v>
      </c>
      <c r="B5270">
        <v>1985</v>
      </c>
      <c r="C5270" t="s">
        <v>1350</v>
      </c>
      <c r="D5270">
        <v>1</v>
      </c>
      <c r="E5270">
        <v>84</v>
      </c>
      <c r="F5270">
        <v>0.99987700000000002</v>
      </c>
    </row>
    <row r="5271" spans="1:6" x14ac:dyDescent="0.3">
      <c r="A5271">
        <v>6</v>
      </c>
      <c r="B5271">
        <v>1985</v>
      </c>
      <c r="C5271" t="s">
        <v>1350</v>
      </c>
      <c r="D5271">
        <v>1</v>
      </c>
      <c r="E5271">
        <v>86</v>
      </c>
      <c r="F5271">
        <v>0.99987700000000002</v>
      </c>
    </row>
    <row r="5272" spans="1:6" x14ac:dyDescent="0.3">
      <c r="A5272">
        <v>6</v>
      </c>
      <c r="B5272">
        <v>1985</v>
      </c>
      <c r="C5272" t="s">
        <v>1350</v>
      </c>
      <c r="D5272">
        <v>1</v>
      </c>
      <c r="E5272">
        <v>88</v>
      </c>
      <c r="F5272">
        <v>0.99987700000000002</v>
      </c>
    </row>
    <row r="5273" spans="1:6" x14ac:dyDescent="0.3">
      <c r="A5273">
        <v>6</v>
      </c>
      <c r="B5273">
        <v>1985</v>
      </c>
      <c r="C5273" t="s">
        <v>1350</v>
      </c>
      <c r="D5273">
        <v>1</v>
      </c>
      <c r="E5273">
        <v>90</v>
      </c>
      <c r="F5273">
        <v>0.99987700000000002</v>
      </c>
    </row>
    <row r="5274" spans="1:6" x14ac:dyDescent="0.3">
      <c r="A5274">
        <v>6</v>
      </c>
      <c r="B5274">
        <v>1985</v>
      </c>
      <c r="C5274" t="s">
        <v>1350</v>
      </c>
      <c r="D5274">
        <v>1</v>
      </c>
      <c r="E5274">
        <v>92</v>
      </c>
      <c r="F5274">
        <v>0.99987700000000002</v>
      </c>
    </row>
    <row r="5275" spans="1:6" x14ac:dyDescent="0.3">
      <c r="A5275">
        <v>6</v>
      </c>
      <c r="B5275">
        <v>1985</v>
      </c>
      <c r="C5275" t="s">
        <v>1350</v>
      </c>
      <c r="D5275">
        <v>1</v>
      </c>
      <c r="E5275">
        <v>94</v>
      </c>
      <c r="F5275">
        <v>0.99987700000000002</v>
      </c>
    </row>
    <row r="5276" spans="1:6" x14ac:dyDescent="0.3">
      <c r="A5276">
        <v>6</v>
      </c>
      <c r="B5276">
        <v>1985</v>
      </c>
      <c r="C5276" t="s">
        <v>1351</v>
      </c>
      <c r="D5276">
        <v>1</v>
      </c>
      <c r="E5276">
        <v>0</v>
      </c>
      <c r="F5276">
        <v>0</v>
      </c>
    </row>
    <row r="5277" spans="1:6" x14ac:dyDescent="0.3">
      <c r="A5277">
        <v>6</v>
      </c>
      <c r="B5277">
        <v>1985</v>
      </c>
      <c r="C5277" t="s">
        <v>1351</v>
      </c>
      <c r="D5277">
        <v>1</v>
      </c>
      <c r="E5277">
        <v>1</v>
      </c>
      <c r="F5277">
        <v>1</v>
      </c>
    </row>
    <row r="5278" spans="1:6" x14ac:dyDescent="0.3">
      <c r="A5278">
        <v>6</v>
      </c>
      <c r="B5278">
        <v>1985</v>
      </c>
      <c r="C5278" t="s">
        <v>1351</v>
      </c>
      <c r="D5278">
        <v>1</v>
      </c>
      <c r="E5278">
        <v>2</v>
      </c>
      <c r="F5278">
        <v>1</v>
      </c>
    </row>
    <row r="5279" spans="1:6" x14ac:dyDescent="0.3">
      <c r="A5279">
        <v>6</v>
      </c>
      <c r="B5279">
        <v>1985</v>
      </c>
      <c r="C5279" t="s">
        <v>1351</v>
      </c>
      <c r="D5279">
        <v>1</v>
      </c>
      <c r="E5279">
        <v>3</v>
      </c>
      <c r="F5279">
        <v>1</v>
      </c>
    </row>
    <row r="5280" spans="1:6" x14ac:dyDescent="0.3">
      <c r="A5280">
        <v>6</v>
      </c>
      <c r="B5280">
        <v>1985</v>
      </c>
      <c r="C5280" t="s">
        <v>1351</v>
      </c>
      <c r="D5280">
        <v>1</v>
      </c>
      <c r="E5280">
        <v>4</v>
      </c>
      <c r="F5280">
        <v>1</v>
      </c>
    </row>
    <row r="5281" spans="1:6" x14ac:dyDescent="0.3">
      <c r="A5281">
        <v>6</v>
      </c>
      <c r="B5281">
        <v>1985</v>
      </c>
      <c r="C5281" t="s">
        <v>1351</v>
      </c>
      <c r="D5281">
        <v>1</v>
      </c>
      <c r="E5281">
        <v>5</v>
      </c>
      <c r="F5281">
        <v>1</v>
      </c>
    </row>
    <row r="5282" spans="1:6" x14ac:dyDescent="0.3">
      <c r="A5282">
        <v>6</v>
      </c>
      <c r="B5282">
        <v>1985</v>
      </c>
      <c r="C5282" t="s">
        <v>1351</v>
      </c>
      <c r="D5282">
        <v>1</v>
      </c>
      <c r="E5282">
        <v>6</v>
      </c>
      <c r="F5282">
        <v>1</v>
      </c>
    </row>
    <row r="5283" spans="1:6" x14ac:dyDescent="0.3">
      <c r="A5283">
        <v>6</v>
      </c>
      <c r="B5283">
        <v>1985</v>
      </c>
      <c r="C5283" t="s">
        <v>1351</v>
      </c>
      <c r="D5283">
        <v>1</v>
      </c>
      <c r="E5283">
        <v>7</v>
      </c>
      <c r="F5283">
        <v>1</v>
      </c>
    </row>
    <row r="5284" spans="1:6" x14ac:dyDescent="0.3">
      <c r="A5284">
        <v>6</v>
      </c>
      <c r="B5284">
        <v>1985</v>
      </c>
      <c r="C5284" t="s">
        <v>1351</v>
      </c>
      <c r="D5284">
        <v>1</v>
      </c>
      <c r="E5284">
        <v>8</v>
      </c>
      <c r="F5284">
        <v>1</v>
      </c>
    </row>
    <row r="5285" spans="1:6" x14ac:dyDescent="0.3">
      <c r="A5285">
        <v>6</v>
      </c>
      <c r="B5285">
        <v>1985</v>
      </c>
      <c r="C5285" t="s">
        <v>1351</v>
      </c>
      <c r="D5285">
        <v>1</v>
      </c>
      <c r="E5285">
        <v>9</v>
      </c>
      <c r="F5285">
        <v>1</v>
      </c>
    </row>
    <row r="5286" spans="1:6" x14ac:dyDescent="0.3">
      <c r="A5286">
        <v>6</v>
      </c>
      <c r="B5286">
        <v>1985</v>
      </c>
      <c r="C5286" t="s">
        <v>1351</v>
      </c>
      <c r="D5286">
        <v>1</v>
      </c>
      <c r="E5286">
        <v>10</v>
      </c>
      <c r="F5286">
        <v>1</v>
      </c>
    </row>
    <row r="5287" spans="1:6" x14ac:dyDescent="0.3">
      <c r="A5287">
        <v>6</v>
      </c>
      <c r="B5287">
        <v>1985</v>
      </c>
      <c r="C5287" t="s">
        <v>1351</v>
      </c>
      <c r="D5287">
        <v>1</v>
      </c>
      <c r="E5287">
        <v>11</v>
      </c>
      <c r="F5287">
        <v>1</v>
      </c>
    </row>
    <row r="5288" spans="1:6" x14ac:dyDescent="0.3">
      <c r="A5288">
        <v>6</v>
      </c>
      <c r="B5288">
        <v>1985</v>
      </c>
      <c r="C5288" t="s">
        <v>1351</v>
      </c>
      <c r="D5288">
        <v>1</v>
      </c>
      <c r="E5288">
        <v>12</v>
      </c>
      <c r="F5288">
        <v>1</v>
      </c>
    </row>
    <row r="5289" spans="1:6" x14ac:dyDescent="0.3">
      <c r="A5289">
        <v>6</v>
      </c>
      <c r="B5289">
        <v>1985</v>
      </c>
      <c r="C5289" t="s">
        <v>1351</v>
      </c>
      <c r="D5289">
        <v>1</v>
      </c>
      <c r="E5289">
        <v>13</v>
      </c>
      <c r="F5289">
        <v>1</v>
      </c>
    </row>
    <row r="5290" spans="1:6" x14ac:dyDescent="0.3">
      <c r="A5290">
        <v>6</v>
      </c>
      <c r="B5290">
        <v>1985</v>
      </c>
      <c r="C5290" t="s">
        <v>1351</v>
      </c>
      <c r="D5290">
        <v>1</v>
      </c>
      <c r="E5290">
        <v>14</v>
      </c>
      <c r="F5290">
        <v>1</v>
      </c>
    </row>
    <row r="5291" spans="1:6" x14ac:dyDescent="0.3">
      <c r="A5291">
        <v>6</v>
      </c>
      <c r="B5291">
        <v>1985</v>
      </c>
      <c r="C5291" t="s">
        <v>1351</v>
      </c>
      <c r="D5291">
        <v>1</v>
      </c>
      <c r="E5291">
        <v>15</v>
      </c>
      <c r="F5291">
        <v>1</v>
      </c>
    </row>
    <row r="5292" spans="1:6" x14ac:dyDescent="0.3">
      <c r="A5292">
        <v>6</v>
      </c>
      <c r="B5292">
        <v>1985</v>
      </c>
      <c r="C5292" t="s">
        <v>1351</v>
      </c>
      <c r="D5292">
        <v>1</v>
      </c>
      <c r="E5292">
        <v>16</v>
      </c>
      <c r="F5292">
        <v>1</v>
      </c>
    </row>
    <row r="5293" spans="1:6" x14ac:dyDescent="0.3">
      <c r="A5293">
        <v>6</v>
      </c>
      <c r="B5293">
        <v>1985</v>
      </c>
      <c r="C5293" t="s">
        <v>1351</v>
      </c>
      <c r="D5293">
        <v>1</v>
      </c>
      <c r="E5293">
        <v>17</v>
      </c>
      <c r="F5293">
        <v>1</v>
      </c>
    </row>
    <row r="5294" spans="1:6" x14ac:dyDescent="0.3">
      <c r="A5294">
        <v>6</v>
      </c>
      <c r="B5294">
        <v>1985</v>
      </c>
      <c r="C5294" t="s">
        <v>1351</v>
      </c>
      <c r="D5294">
        <v>1</v>
      </c>
      <c r="E5294">
        <v>18</v>
      </c>
      <c r="F5294">
        <v>1</v>
      </c>
    </row>
    <row r="5295" spans="1:6" x14ac:dyDescent="0.3">
      <c r="A5295">
        <v>6</v>
      </c>
      <c r="B5295">
        <v>1985</v>
      </c>
      <c r="C5295" t="s">
        <v>1351</v>
      </c>
      <c r="D5295">
        <v>1</v>
      </c>
      <c r="E5295">
        <v>19</v>
      </c>
      <c r="F5295">
        <v>1</v>
      </c>
    </row>
    <row r="5296" spans="1:6" x14ac:dyDescent="0.3">
      <c r="A5296">
        <v>6</v>
      </c>
      <c r="B5296">
        <v>1985</v>
      </c>
      <c r="C5296" t="s">
        <v>1351</v>
      </c>
      <c r="D5296">
        <v>1</v>
      </c>
      <c r="E5296">
        <v>20</v>
      </c>
      <c r="F5296">
        <v>1</v>
      </c>
    </row>
    <row r="5297" spans="1:6" x14ac:dyDescent="0.3">
      <c r="A5297">
        <v>6</v>
      </c>
      <c r="B5297">
        <v>1985</v>
      </c>
      <c r="C5297" t="s">
        <v>1351</v>
      </c>
      <c r="D5297">
        <v>1</v>
      </c>
      <c r="E5297">
        <v>21</v>
      </c>
      <c r="F5297">
        <v>1</v>
      </c>
    </row>
    <row r="5298" spans="1:6" x14ac:dyDescent="0.3">
      <c r="A5298">
        <v>6</v>
      </c>
      <c r="B5298">
        <v>1985</v>
      </c>
      <c r="C5298" t="s">
        <v>1351</v>
      </c>
      <c r="D5298">
        <v>1</v>
      </c>
      <c r="E5298">
        <v>22</v>
      </c>
      <c r="F5298">
        <v>1</v>
      </c>
    </row>
    <row r="5299" spans="1:6" x14ac:dyDescent="0.3">
      <c r="A5299">
        <v>6</v>
      </c>
      <c r="B5299">
        <v>1985</v>
      </c>
      <c r="C5299" t="s">
        <v>1351</v>
      </c>
      <c r="D5299">
        <v>1</v>
      </c>
      <c r="E5299">
        <v>23</v>
      </c>
      <c r="F5299">
        <v>1</v>
      </c>
    </row>
    <row r="5300" spans="1:6" x14ac:dyDescent="0.3">
      <c r="A5300">
        <v>6</v>
      </c>
      <c r="B5300">
        <v>1985</v>
      </c>
      <c r="C5300" t="s">
        <v>1351</v>
      </c>
      <c r="D5300">
        <v>1</v>
      </c>
      <c r="E5300">
        <v>24</v>
      </c>
      <c r="F5300">
        <v>1</v>
      </c>
    </row>
    <row r="5301" spans="1:6" x14ac:dyDescent="0.3">
      <c r="A5301">
        <v>6</v>
      </c>
      <c r="B5301">
        <v>1985</v>
      </c>
      <c r="C5301" t="s">
        <v>1351</v>
      </c>
      <c r="D5301">
        <v>1</v>
      </c>
      <c r="E5301">
        <v>25</v>
      </c>
      <c r="F5301">
        <v>1</v>
      </c>
    </row>
    <row r="5302" spans="1:6" x14ac:dyDescent="0.3">
      <c r="A5302">
        <v>6</v>
      </c>
      <c r="B5302">
        <v>1985</v>
      </c>
      <c r="C5302" t="s">
        <v>1351</v>
      </c>
      <c r="D5302">
        <v>1</v>
      </c>
      <c r="E5302">
        <v>26</v>
      </c>
      <c r="F5302">
        <v>1</v>
      </c>
    </row>
    <row r="5303" spans="1:6" x14ac:dyDescent="0.3">
      <c r="A5303">
        <v>6</v>
      </c>
      <c r="B5303">
        <v>1985</v>
      </c>
      <c r="C5303" t="s">
        <v>1351</v>
      </c>
      <c r="D5303">
        <v>1</v>
      </c>
      <c r="E5303">
        <v>27</v>
      </c>
      <c r="F5303">
        <v>1</v>
      </c>
    </row>
    <row r="5304" spans="1:6" x14ac:dyDescent="0.3">
      <c r="A5304">
        <v>6</v>
      </c>
      <c r="B5304">
        <v>1985</v>
      </c>
      <c r="C5304" t="s">
        <v>1351</v>
      </c>
      <c r="D5304">
        <v>1</v>
      </c>
      <c r="E5304">
        <v>28</v>
      </c>
      <c r="F5304">
        <v>1</v>
      </c>
    </row>
    <row r="5305" spans="1:6" x14ac:dyDescent="0.3">
      <c r="A5305">
        <v>6</v>
      </c>
      <c r="B5305">
        <v>1985</v>
      </c>
      <c r="C5305" t="s">
        <v>1351</v>
      </c>
      <c r="D5305">
        <v>1</v>
      </c>
      <c r="E5305">
        <v>29</v>
      </c>
      <c r="F5305">
        <v>1</v>
      </c>
    </row>
    <row r="5306" spans="1:6" x14ac:dyDescent="0.3">
      <c r="A5306">
        <v>6</v>
      </c>
      <c r="B5306">
        <v>1985</v>
      </c>
      <c r="C5306" t="s">
        <v>1351</v>
      </c>
      <c r="D5306">
        <v>1</v>
      </c>
      <c r="E5306">
        <v>30</v>
      </c>
      <c r="F5306">
        <v>1</v>
      </c>
    </row>
    <row r="5307" spans="1:6" x14ac:dyDescent="0.3">
      <c r="A5307">
        <v>6</v>
      </c>
      <c r="B5307">
        <v>2018</v>
      </c>
      <c r="C5307" t="s">
        <v>1350</v>
      </c>
      <c r="D5307">
        <v>1</v>
      </c>
      <c r="E5307">
        <v>4</v>
      </c>
      <c r="F5307">
        <v>1.79476E-4</v>
      </c>
    </row>
    <row r="5308" spans="1:6" x14ac:dyDescent="0.3">
      <c r="A5308">
        <v>6</v>
      </c>
      <c r="B5308">
        <v>2018</v>
      </c>
      <c r="C5308" t="s">
        <v>1350</v>
      </c>
      <c r="D5308">
        <v>1</v>
      </c>
      <c r="E5308">
        <v>6</v>
      </c>
      <c r="F5308">
        <v>3.5177299999999999E-4</v>
      </c>
    </row>
    <row r="5309" spans="1:6" x14ac:dyDescent="0.3">
      <c r="A5309">
        <v>6</v>
      </c>
      <c r="B5309">
        <v>2018</v>
      </c>
      <c r="C5309" t="s">
        <v>1350</v>
      </c>
      <c r="D5309">
        <v>1</v>
      </c>
      <c r="E5309">
        <v>8</v>
      </c>
      <c r="F5309">
        <v>7.0902900000000002E-4</v>
      </c>
    </row>
    <row r="5310" spans="1:6" x14ac:dyDescent="0.3">
      <c r="A5310">
        <v>6</v>
      </c>
      <c r="B5310">
        <v>2018</v>
      </c>
      <c r="C5310" t="s">
        <v>1350</v>
      </c>
      <c r="D5310">
        <v>1</v>
      </c>
      <c r="E5310">
        <v>10</v>
      </c>
      <c r="F5310">
        <v>1.3836499999999999E-3</v>
      </c>
    </row>
    <row r="5311" spans="1:6" x14ac:dyDescent="0.3">
      <c r="A5311">
        <v>6</v>
      </c>
      <c r="B5311">
        <v>2018</v>
      </c>
      <c r="C5311" t="s">
        <v>1350</v>
      </c>
      <c r="D5311">
        <v>1</v>
      </c>
      <c r="E5311">
        <v>12</v>
      </c>
      <c r="F5311">
        <v>2.6142499999999998E-3</v>
      </c>
    </row>
    <row r="5312" spans="1:6" x14ac:dyDescent="0.3">
      <c r="A5312">
        <v>6</v>
      </c>
      <c r="B5312">
        <v>2018</v>
      </c>
      <c r="C5312" t="s">
        <v>1350</v>
      </c>
      <c r="D5312">
        <v>1</v>
      </c>
      <c r="E5312">
        <v>14</v>
      </c>
      <c r="F5312">
        <v>4.7822200000000002E-3</v>
      </c>
    </row>
    <row r="5313" spans="1:6" x14ac:dyDescent="0.3">
      <c r="A5313">
        <v>6</v>
      </c>
      <c r="B5313">
        <v>2018</v>
      </c>
      <c r="C5313" t="s">
        <v>1350</v>
      </c>
      <c r="D5313">
        <v>1</v>
      </c>
      <c r="E5313">
        <v>16</v>
      </c>
      <c r="F5313">
        <v>8.4697399999999999E-3</v>
      </c>
    </row>
    <row r="5314" spans="1:6" x14ac:dyDescent="0.3">
      <c r="A5314">
        <v>6</v>
      </c>
      <c r="B5314">
        <v>2018</v>
      </c>
      <c r="C5314" t="s">
        <v>1350</v>
      </c>
      <c r="D5314">
        <v>1</v>
      </c>
      <c r="E5314">
        <v>18</v>
      </c>
      <c r="F5314">
        <v>1.45235E-2</v>
      </c>
    </row>
    <row r="5315" spans="1:6" x14ac:dyDescent="0.3">
      <c r="A5315">
        <v>6</v>
      </c>
      <c r="B5315">
        <v>2018</v>
      </c>
      <c r="C5315" t="s">
        <v>1350</v>
      </c>
      <c r="D5315">
        <v>1</v>
      </c>
      <c r="E5315">
        <v>20</v>
      </c>
      <c r="F5315">
        <v>2.4111899999999999E-2</v>
      </c>
    </row>
    <row r="5316" spans="1:6" x14ac:dyDescent="0.3">
      <c r="A5316">
        <v>6</v>
      </c>
      <c r="B5316">
        <v>2018</v>
      </c>
      <c r="C5316" t="s">
        <v>1350</v>
      </c>
      <c r="D5316">
        <v>1</v>
      </c>
      <c r="E5316">
        <v>22</v>
      </c>
      <c r="F5316">
        <v>3.8757E-2</v>
      </c>
    </row>
    <row r="5317" spans="1:6" x14ac:dyDescent="0.3">
      <c r="A5317">
        <v>6</v>
      </c>
      <c r="B5317">
        <v>2018</v>
      </c>
      <c r="C5317" t="s">
        <v>1350</v>
      </c>
      <c r="D5317">
        <v>1</v>
      </c>
      <c r="E5317">
        <v>24</v>
      </c>
      <c r="F5317">
        <v>6.0315599999999997E-2</v>
      </c>
    </row>
    <row r="5318" spans="1:6" x14ac:dyDescent="0.3">
      <c r="A5318">
        <v>6</v>
      </c>
      <c r="B5318">
        <v>2018</v>
      </c>
      <c r="C5318" t="s">
        <v>1350</v>
      </c>
      <c r="D5318">
        <v>1</v>
      </c>
      <c r="E5318">
        <v>26</v>
      </c>
      <c r="F5318">
        <v>9.0880000000000002E-2</v>
      </c>
    </row>
    <row r="5319" spans="1:6" x14ac:dyDescent="0.3">
      <c r="A5319">
        <v>6</v>
      </c>
      <c r="B5319">
        <v>2018</v>
      </c>
      <c r="C5319" t="s">
        <v>1350</v>
      </c>
      <c r="D5319">
        <v>1</v>
      </c>
      <c r="E5319">
        <v>28</v>
      </c>
      <c r="F5319">
        <v>0.132576</v>
      </c>
    </row>
    <row r="5320" spans="1:6" x14ac:dyDescent="0.3">
      <c r="A5320">
        <v>6</v>
      </c>
      <c r="B5320">
        <v>2018</v>
      </c>
      <c r="C5320" t="s">
        <v>1350</v>
      </c>
      <c r="D5320">
        <v>1</v>
      </c>
      <c r="E5320">
        <v>30</v>
      </c>
      <c r="F5320">
        <v>0.187251</v>
      </c>
    </row>
    <row r="5321" spans="1:6" x14ac:dyDescent="0.3">
      <c r="A5321">
        <v>6</v>
      </c>
      <c r="B5321">
        <v>2018</v>
      </c>
      <c r="C5321" t="s">
        <v>1350</v>
      </c>
      <c r="D5321">
        <v>1</v>
      </c>
      <c r="E5321">
        <v>32</v>
      </c>
      <c r="F5321">
        <v>0.25606000000000001</v>
      </c>
    </row>
    <row r="5322" spans="1:6" x14ac:dyDescent="0.3">
      <c r="A5322">
        <v>6</v>
      </c>
      <c r="B5322">
        <v>2018</v>
      </c>
      <c r="C5322" t="s">
        <v>1350</v>
      </c>
      <c r="D5322">
        <v>1</v>
      </c>
      <c r="E5322">
        <v>34</v>
      </c>
      <c r="F5322">
        <v>0.33901399999999998</v>
      </c>
    </row>
    <row r="5323" spans="1:6" x14ac:dyDescent="0.3">
      <c r="A5323">
        <v>6</v>
      </c>
      <c r="B5323">
        <v>2018</v>
      </c>
      <c r="C5323" t="s">
        <v>1350</v>
      </c>
      <c r="D5323">
        <v>1</v>
      </c>
      <c r="E5323">
        <v>36</v>
      </c>
      <c r="F5323">
        <v>0.43456400000000001</v>
      </c>
    </row>
    <row r="5324" spans="1:6" x14ac:dyDescent="0.3">
      <c r="A5324">
        <v>6</v>
      </c>
      <c r="B5324">
        <v>2018</v>
      </c>
      <c r="C5324" t="s">
        <v>1350</v>
      </c>
      <c r="D5324">
        <v>1</v>
      </c>
      <c r="E5324">
        <v>38</v>
      </c>
      <c r="F5324">
        <v>0.539323</v>
      </c>
    </row>
    <row r="5325" spans="1:6" x14ac:dyDescent="0.3">
      <c r="A5325">
        <v>6</v>
      </c>
      <c r="B5325">
        <v>2018</v>
      </c>
      <c r="C5325" t="s">
        <v>1350</v>
      </c>
      <c r="D5325">
        <v>1</v>
      </c>
      <c r="E5325">
        <v>40</v>
      </c>
      <c r="F5325">
        <v>0.64804399999999995</v>
      </c>
    </row>
    <row r="5326" spans="1:6" x14ac:dyDescent="0.3">
      <c r="A5326">
        <v>6</v>
      </c>
      <c r="B5326">
        <v>2018</v>
      </c>
      <c r="C5326" t="s">
        <v>1350</v>
      </c>
      <c r="D5326">
        <v>1</v>
      </c>
      <c r="E5326">
        <v>42</v>
      </c>
      <c r="F5326">
        <v>0.75390900000000005</v>
      </c>
    </row>
    <row r="5327" spans="1:6" x14ac:dyDescent="0.3">
      <c r="A5327">
        <v>6</v>
      </c>
      <c r="B5327">
        <v>2018</v>
      </c>
      <c r="C5327" t="s">
        <v>1350</v>
      </c>
      <c r="D5327">
        <v>1</v>
      </c>
      <c r="E5327">
        <v>44</v>
      </c>
      <c r="F5327">
        <v>0.84916599999999998</v>
      </c>
    </row>
    <row r="5328" spans="1:6" x14ac:dyDescent="0.3">
      <c r="A5328">
        <v>6</v>
      </c>
      <c r="B5328">
        <v>2018</v>
      </c>
      <c r="C5328" t="s">
        <v>1350</v>
      </c>
      <c r="D5328">
        <v>1</v>
      </c>
      <c r="E5328">
        <v>46</v>
      </c>
      <c r="F5328">
        <v>0.92603199999999997</v>
      </c>
    </row>
    <row r="5329" spans="1:6" x14ac:dyDescent="0.3">
      <c r="A5329">
        <v>6</v>
      </c>
      <c r="B5329">
        <v>2018</v>
      </c>
      <c r="C5329" t="s">
        <v>1350</v>
      </c>
      <c r="D5329">
        <v>1</v>
      </c>
      <c r="E5329">
        <v>48</v>
      </c>
      <c r="F5329">
        <v>0.97773100000000002</v>
      </c>
    </row>
    <row r="5330" spans="1:6" x14ac:dyDescent="0.3">
      <c r="A5330">
        <v>6</v>
      </c>
      <c r="B5330">
        <v>2018</v>
      </c>
      <c r="C5330" t="s">
        <v>1350</v>
      </c>
      <c r="D5330">
        <v>1</v>
      </c>
      <c r="E5330">
        <v>50</v>
      </c>
      <c r="F5330">
        <v>0.99947699999999995</v>
      </c>
    </row>
    <row r="5331" spans="1:6" x14ac:dyDescent="0.3">
      <c r="A5331">
        <v>6</v>
      </c>
      <c r="B5331">
        <v>2018</v>
      </c>
      <c r="C5331" t="s">
        <v>1350</v>
      </c>
      <c r="D5331">
        <v>1</v>
      </c>
      <c r="E5331">
        <v>52</v>
      </c>
      <c r="F5331">
        <v>1</v>
      </c>
    </row>
    <row r="5332" spans="1:6" x14ac:dyDescent="0.3">
      <c r="A5332">
        <v>6</v>
      </c>
      <c r="B5332">
        <v>2018</v>
      </c>
      <c r="C5332" t="s">
        <v>1350</v>
      </c>
      <c r="D5332">
        <v>1</v>
      </c>
      <c r="E5332">
        <v>54</v>
      </c>
      <c r="F5332">
        <v>0.99998500000000001</v>
      </c>
    </row>
    <row r="5333" spans="1:6" x14ac:dyDescent="0.3">
      <c r="A5333">
        <v>6</v>
      </c>
      <c r="B5333">
        <v>2018</v>
      </c>
      <c r="C5333" t="s">
        <v>1350</v>
      </c>
      <c r="D5333">
        <v>1</v>
      </c>
      <c r="E5333">
        <v>56</v>
      </c>
      <c r="F5333">
        <v>0.999942</v>
      </c>
    </row>
    <row r="5334" spans="1:6" x14ac:dyDescent="0.3">
      <c r="A5334">
        <v>6</v>
      </c>
      <c r="B5334">
        <v>2018</v>
      </c>
      <c r="C5334" t="s">
        <v>1350</v>
      </c>
      <c r="D5334">
        <v>1</v>
      </c>
      <c r="E5334">
        <v>58</v>
      </c>
      <c r="F5334">
        <v>0.99990400000000002</v>
      </c>
    </row>
    <row r="5335" spans="1:6" x14ac:dyDescent="0.3">
      <c r="A5335">
        <v>6</v>
      </c>
      <c r="B5335">
        <v>2018</v>
      </c>
      <c r="C5335" t="s">
        <v>1350</v>
      </c>
      <c r="D5335">
        <v>1</v>
      </c>
      <c r="E5335">
        <v>60</v>
      </c>
      <c r="F5335">
        <v>0.999884</v>
      </c>
    </row>
    <row r="5336" spans="1:6" x14ac:dyDescent="0.3">
      <c r="A5336">
        <v>6</v>
      </c>
      <c r="B5336">
        <v>2018</v>
      </c>
      <c r="C5336" t="s">
        <v>1350</v>
      </c>
      <c r="D5336">
        <v>1</v>
      </c>
      <c r="E5336">
        <v>62</v>
      </c>
      <c r="F5336">
        <v>0.99987800000000004</v>
      </c>
    </row>
    <row r="5337" spans="1:6" x14ac:dyDescent="0.3">
      <c r="A5337">
        <v>6</v>
      </c>
      <c r="B5337">
        <v>2018</v>
      </c>
      <c r="C5337" t="s">
        <v>1350</v>
      </c>
      <c r="D5337">
        <v>1</v>
      </c>
      <c r="E5337">
        <v>64</v>
      </c>
      <c r="F5337">
        <v>0.99987700000000002</v>
      </c>
    </row>
    <row r="5338" spans="1:6" x14ac:dyDescent="0.3">
      <c r="A5338">
        <v>6</v>
      </c>
      <c r="B5338">
        <v>2018</v>
      </c>
      <c r="C5338" t="s">
        <v>1350</v>
      </c>
      <c r="D5338">
        <v>1</v>
      </c>
      <c r="E5338">
        <v>66</v>
      </c>
      <c r="F5338">
        <v>0.99987700000000002</v>
      </c>
    </row>
    <row r="5339" spans="1:6" x14ac:dyDescent="0.3">
      <c r="A5339">
        <v>6</v>
      </c>
      <c r="B5339">
        <v>2018</v>
      </c>
      <c r="C5339" t="s">
        <v>1350</v>
      </c>
      <c r="D5339">
        <v>1</v>
      </c>
      <c r="E5339">
        <v>68</v>
      </c>
      <c r="F5339">
        <v>0.99987700000000002</v>
      </c>
    </row>
    <row r="5340" spans="1:6" x14ac:dyDescent="0.3">
      <c r="A5340">
        <v>6</v>
      </c>
      <c r="B5340">
        <v>2018</v>
      </c>
      <c r="C5340" t="s">
        <v>1350</v>
      </c>
      <c r="D5340">
        <v>1</v>
      </c>
      <c r="E5340">
        <v>70</v>
      </c>
      <c r="F5340">
        <v>0.99987700000000002</v>
      </c>
    </row>
    <row r="5341" spans="1:6" x14ac:dyDescent="0.3">
      <c r="A5341">
        <v>6</v>
      </c>
      <c r="B5341">
        <v>2018</v>
      </c>
      <c r="C5341" t="s">
        <v>1350</v>
      </c>
      <c r="D5341">
        <v>1</v>
      </c>
      <c r="E5341">
        <v>72</v>
      </c>
      <c r="F5341">
        <v>0.99987700000000002</v>
      </c>
    </row>
    <row r="5342" spans="1:6" x14ac:dyDescent="0.3">
      <c r="A5342">
        <v>6</v>
      </c>
      <c r="B5342">
        <v>2018</v>
      </c>
      <c r="C5342" t="s">
        <v>1350</v>
      </c>
      <c r="D5342">
        <v>1</v>
      </c>
      <c r="E5342">
        <v>74</v>
      </c>
      <c r="F5342">
        <v>0.99987700000000002</v>
      </c>
    </row>
    <row r="5343" spans="1:6" x14ac:dyDescent="0.3">
      <c r="A5343">
        <v>6</v>
      </c>
      <c r="B5343">
        <v>2018</v>
      </c>
      <c r="C5343" t="s">
        <v>1350</v>
      </c>
      <c r="D5343">
        <v>1</v>
      </c>
      <c r="E5343">
        <v>76</v>
      </c>
      <c r="F5343">
        <v>0.99987700000000002</v>
      </c>
    </row>
    <row r="5344" spans="1:6" x14ac:dyDescent="0.3">
      <c r="A5344">
        <v>6</v>
      </c>
      <c r="B5344">
        <v>2018</v>
      </c>
      <c r="C5344" t="s">
        <v>1350</v>
      </c>
      <c r="D5344">
        <v>1</v>
      </c>
      <c r="E5344">
        <v>78</v>
      </c>
      <c r="F5344">
        <v>0.99987700000000002</v>
      </c>
    </row>
    <row r="5345" spans="1:6" x14ac:dyDescent="0.3">
      <c r="A5345">
        <v>6</v>
      </c>
      <c r="B5345">
        <v>2018</v>
      </c>
      <c r="C5345" t="s">
        <v>1350</v>
      </c>
      <c r="D5345">
        <v>1</v>
      </c>
      <c r="E5345">
        <v>80</v>
      </c>
      <c r="F5345">
        <v>0.99987700000000002</v>
      </c>
    </row>
    <row r="5346" spans="1:6" x14ac:dyDescent="0.3">
      <c r="A5346">
        <v>6</v>
      </c>
      <c r="B5346">
        <v>2018</v>
      </c>
      <c r="C5346" t="s">
        <v>1350</v>
      </c>
      <c r="D5346">
        <v>1</v>
      </c>
      <c r="E5346">
        <v>82</v>
      </c>
      <c r="F5346">
        <v>0.99987700000000002</v>
      </c>
    </row>
    <row r="5347" spans="1:6" x14ac:dyDescent="0.3">
      <c r="A5347">
        <v>6</v>
      </c>
      <c r="B5347">
        <v>2018</v>
      </c>
      <c r="C5347" t="s">
        <v>1350</v>
      </c>
      <c r="D5347">
        <v>1</v>
      </c>
      <c r="E5347">
        <v>84</v>
      </c>
      <c r="F5347">
        <v>0.99987700000000002</v>
      </c>
    </row>
    <row r="5348" spans="1:6" x14ac:dyDescent="0.3">
      <c r="A5348">
        <v>6</v>
      </c>
      <c r="B5348">
        <v>2018</v>
      </c>
      <c r="C5348" t="s">
        <v>1350</v>
      </c>
      <c r="D5348">
        <v>1</v>
      </c>
      <c r="E5348">
        <v>86</v>
      </c>
      <c r="F5348">
        <v>0.99987700000000002</v>
      </c>
    </row>
    <row r="5349" spans="1:6" x14ac:dyDescent="0.3">
      <c r="A5349">
        <v>6</v>
      </c>
      <c r="B5349">
        <v>2018</v>
      </c>
      <c r="C5349" t="s">
        <v>1350</v>
      </c>
      <c r="D5349">
        <v>1</v>
      </c>
      <c r="E5349">
        <v>88</v>
      </c>
      <c r="F5349">
        <v>0.99987700000000002</v>
      </c>
    </row>
    <row r="5350" spans="1:6" x14ac:dyDescent="0.3">
      <c r="A5350">
        <v>6</v>
      </c>
      <c r="B5350">
        <v>2018</v>
      </c>
      <c r="C5350" t="s">
        <v>1350</v>
      </c>
      <c r="D5350">
        <v>1</v>
      </c>
      <c r="E5350">
        <v>90</v>
      </c>
      <c r="F5350">
        <v>0.99987700000000002</v>
      </c>
    </row>
    <row r="5351" spans="1:6" x14ac:dyDescent="0.3">
      <c r="A5351">
        <v>6</v>
      </c>
      <c r="B5351">
        <v>2018</v>
      </c>
      <c r="C5351" t="s">
        <v>1350</v>
      </c>
      <c r="D5351">
        <v>1</v>
      </c>
      <c r="E5351">
        <v>92</v>
      </c>
      <c r="F5351">
        <v>0.99987700000000002</v>
      </c>
    </row>
    <row r="5352" spans="1:6" x14ac:dyDescent="0.3">
      <c r="A5352">
        <v>6</v>
      </c>
      <c r="B5352">
        <v>2018</v>
      </c>
      <c r="C5352" t="s">
        <v>1350</v>
      </c>
      <c r="D5352">
        <v>1</v>
      </c>
      <c r="E5352">
        <v>94</v>
      </c>
      <c r="F5352">
        <v>0.99987700000000002</v>
      </c>
    </row>
    <row r="5353" spans="1:6" x14ac:dyDescent="0.3">
      <c r="A5353">
        <v>7</v>
      </c>
      <c r="B5353">
        <v>1982</v>
      </c>
      <c r="C5353" t="s">
        <v>1350</v>
      </c>
      <c r="D5353">
        <v>1</v>
      </c>
      <c r="E5353">
        <v>4</v>
      </c>
      <c r="F5353">
        <v>0</v>
      </c>
    </row>
    <row r="5354" spans="1:6" x14ac:dyDescent="0.3">
      <c r="A5354">
        <v>7</v>
      </c>
      <c r="B5354">
        <v>1982</v>
      </c>
      <c r="C5354" t="s">
        <v>1350</v>
      </c>
      <c r="D5354">
        <v>1</v>
      </c>
      <c r="E5354">
        <v>6</v>
      </c>
      <c r="F5354">
        <v>0</v>
      </c>
    </row>
    <row r="5355" spans="1:6" x14ac:dyDescent="0.3">
      <c r="A5355">
        <v>7</v>
      </c>
      <c r="B5355">
        <v>1982</v>
      </c>
      <c r="C5355" t="s">
        <v>1350</v>
      </c>
      <c r="D5355">
        <v>1</v>
      </c>
      <c r="E5355">
        <v>8</v>
      </c>
      <c r="F5355">
        <v>0</v>
      </c>
    </row>
    <row r="5356" spans="1:6" x14ac:dyDescent="0.3">
      <c r="A5356">
        <v>7</v>
      </c>
      <c r="B5356">
        <v>1982</v>
      </c>
      <c r="C5356" t="s">
        <v>1350</v>
      </c>
      <c r="D5356">
        <v>1</v>
      </c>
      <c r="E5356">
        <v>10</v>
      </c>
      <c r="F5356">
        <v>0</v>
      </c>
    </row>
    <row r="5357" spans="1:6" x14ac:dyDescent="0.3">
      <c r="A5357">
        <v>7</v>
      </c>
      <c r="B5357">
        <v>1982</v>
      </c>
      <c r="C5357" t="s">
        <v>1350</v>
      </c>
      <c r="D5357">
        <v>1</v>
      </c>
      <c r="E5357">
        <v>12</v>
      </c>
      <c r="F5357">
        <v>0</v>
      </c>
    </row>
    <row r="5358" spans="1:6" x14ac:dyDescent="0.3">
      <c r="A5358">
        <v>7</v>
      </c>
      <c r="B5358">
        <v>1982</v>
      </c>
      <c r="C5358" t="s">
        <v>1350</v>
      </c>
      <c r="D5358">
        <v>1</v>
      </c>
      <c r="E5358">
        <v>14</v>
      </c>
      <c r="F5358">
        <v>0</v>
      </c>
    </row>
    <row r="5359" spans="1:6" x14ac:dyDescent="0.3">
      <c r="A5359">
        <v>7</v>
      </c>
      <c r="B5359">
        <v>1982</v>
      </c>
      <c r="C5359" t="s">
        <v>1350</v>
      </c>
      <c r="D5359">
        <v>1</v>
      </c>
      <c r="E5359">
        <v>16</v>
      </c>
      <c r="F5359">
        <v>0</v>
      </c>
    </row>
    <row r="5360" spans="1:6" x14ac:dyDescent="0.3">
      <c r="A5360">
        <v>7</v>
      </c>
      <c r="B5360">
        <v>1982</v>
      </c>
      <c r="C5360" t="s">
        <v>1350</v>
      </c>
      <c r="D5360">
        <v>1</v>
      </c>
      <c r="E5360">
        <v>18</v>
      </c>
      <c r="F5360">
        <v>0</v>
      </c>
    </row>
    <row r="5361" spans="1:6" x14ac:dyDescent="0.3">
      <c r="A5361">
        <v>7</v>
      </c>
      <c r="B5361">
        <v>1982</v>
      </c>
      <c r="C5361" t="s">
        <v>1350</v>
      </c>
      <c r="D5361">
        <v>1</v>
      </c>
      <c r="E5361">
        <v>20</v>
      </c>
      <c r="F5361">
        <v>0</v>
      </c>
    </row>
    <row r="5362" spans="1:6" x14ac:dyDescent="0.3">
      <c r="A5362">
        <v>7</v>
      </c>
      <c r="B5362">
        <v>1982</v>
      </c>
      <c r="C5362" t="s">
        <v>1350</v>
      </c>
      <c r="D5362">
        <v>1</v>
      </c>
      <c r="E5362">
        <v>22</v>
      </c>
      <c r="F5362">
        <v>0</v>
      </c>
    </row>
    <row r="5363" spans="1:6" x14ac:dyDescent="0.3">
      <c r="A5363">
        <v>7</v>
      </c>
      <c r="B5363">
        <v>1982</v>
      </c>
      <c r="C5363" t="s">
        <v>1350</v>
      </c>
      <c r="D5363">
        <v>1</v>
      </c>
      <c r="E5363">
        <v>24</v>
      </c>
      <c r="F5363">
        <v>0</v>
      </c>
    </row>
    <row r="5364" spans="1:6" x14ac:dyDescent="0.3">
      <c r="A5364">
        <v>7</v>
      </c>
      <c r="B5364">
        <v>1982</v>
      </c>
      <c r="C5364" t="s">
        <v>1350</v>
      </c>
      <c r="D5364">
        <v>1</v>
      </c>
      <c r="E5364">
        <v>26</v>
      </c>
      <c r="F5364">
        <v>0</v>
      </c>
    </row>
    <row r="5365" spans="1:6" x14ac:dyDescent="0.3">
      <c r="A5365">
        <v>7</v>
      </c>
      <c r="B5365">
        <v>1982</v>
      </c>
      <c r="C5365" t="s">
        <v>1350</v>
      </c>
      <c r="D5365">
        <v>1</v>
      </c>
      <c r="E5365">
        <v>28</v>
      </c>
      <c r="F5365">
        <v>0</v>
      </c>
    </row>
    <row r="5366" spans="1:6" x14ac:dyDescent="0.3">
      <c r="A5366">
        <v>7</v>
      </c>
      <c r="B5366">
        <v>1982</v>
      </c>
      <c r="C5366" t="s">
        <v>1350</v>
      </c>
      <c r="D5366">
        <v>1</v>
      </c>
      <c r="E5366">
        <v>30</v>
      </c>
      <c r="F5366">
        <v>0</v>
      </c>
    </row>
    <row r="5367" spans="1:6" x14ac:dyDescent="0.3">
      <c r="A5367">
        <v>7</v>
      </c>
      <c r="B5367">
        <v>1982</v>
      </c>
      <c r="C5367" t="s">
        <v>1350</v>
      </c>
      <c r="D5367">
        <v>1</v>
      </c>
      <c r="E5367">
        <v>32</v>
      </c>
      <c r="F5367">
        <v>0</v>
      </c>
    </row>
    <row r="5368" spans="1:6" x14ac:dyDescent="0.3">
      <c r="A5368">
        <v>7</v>
      </c>
      <c r="B5368">
        <v>1982</v>
      </c>
      <c r="C5368" t="s">
        <v>1350</v>
      </c>
      <c r="D5368">
        <v>1</v>
      </c>
      <c r="E5368">
        <v>34</v>
      </c>
      <c r="F5368">
        <v>0</v>
      </c>
    </row>
    <row r="5369" spans="1:6" x14ac:dyDescent="0.3">
      <c r="A5369">
        <v>7</v>
      </c>
      <c r="B5369">
        <v>1982</v>
      </c>
      <c r="C5369" t="s">
        <v>1350</v>
      </c>
      <c r="D5369">
        <v>1</v>
      </c>
      <c r="E5369">
        <v>36</v>
      </c>
      <c r="F5369">
        <v>0</v>
      </c>
    </row>
    <row r="5370" spans="1:6" x14ac:dyDescent="0.3">
      <c r="A5370">
        <v>7</v>
      </c>
      <c r="B5370">
        <v>1982</v>
      </c>
      <c r="C5370" t="s">
        <v>1350</v>
      </c>
      <c r="D5370">
        <v>1</v>
      </c>
      <c r="E5370">
        <v>38</v>
      </c>
      <c r="F5370">
        <v>0</v>
      </c>
    </row>
    <row r="5371" spans="1:6" x14ac:dyDescent="0.3">
      <c r="A5371">
        <v>7</v>
      </c>
      <c r="B5371">
        <v>1982</v>
      </c>
      <c r="C5371" t="s">
        <v>1350</v>
      </c>
      <c r="D5371">
        <v>1</v>
      </c>
      <c r="E5371">
        <v>40</v>
      </c>
      <c r="F5371">
        <v>0</v>
      </c>
    </row>
    <row r="5372" spans="1:6" x14ac:dyDescent="0.3">
      <c r="A5372">
        <v>7</v>
      </c>
      <c r="B5372">
        <v>1982</v>
      </c>
      <c r="C5372" t="s">
        <v>1350</v>
      </c>
      <c r="D5372">
        <v>1</v>
      </c>
      <c r="E5372">
        <v>42</v>
      </c>
      <c r="F5372">
        <v>0</v>
      </c>
    </row>
    <row r="5373" spans="1:6" x14ac:dyDescent="0.3">
      <c r="A5373">
        <v>7</v>
      </c>
      <c r="B5373">
        <v>1982</v>
      </c>
      <c r="C5373" t="s">
        <v>1350</v>
      </c>
      <c r="D5373">
        <v>1</v>
      </c>
      <c r="E5373">
        <v>44</v>
      </c>
      <c r="F5373">
        <v>0</v>
      </c>
    </row>
    <row r="5374" spans="1:6" x14ac:dyDescent="0.3">
      <c r="A5374">
        <v>7</v>
      </c>
      <c r="B5374">
        <v>1982</v>
      </c>
      <c r="C5374" t="s">
        <v>1350</v>
      </c>
      <c r="D5374">
        <v>1</v>
      </c>
      <c r="E5374">
        <v>46</v>
      </c>
      <c r="F5374">
        <v>0</v>
      </c>
    </row>
    <row r="5375" spans="1:6" x14ac:dyDescent="0.3">
      <c r="A5375">
        <v>7</v>
      </c>
      <c r="B5375">
        <v>1982</v>
      </c>
      <c r="C5375" t="s">
        <v>1350</v>
      </c>
      <c r="D5375">
        <v>1</v>
      </c>
      <c r="E5375">
        <v>48</v>
      </c>
      <c r="F5375">
        <v>0</v>
      </c>
    </row>
    <row r="5376" spans="1:6" x14ac:dyDescent="0.3">
      <c r="A5376">
        <v>7</v>
      </c>
      <c r="B5376">
        <v>1982</v>
      </c>
      <c r="C5376" t="s">
        <v>1350</v>
      </c>
      <c r="D5376">
        <v>1</v>
      </c>
      <c r="E5376">
        <v>50</v>
      </c>
      <c r="F5376">
        <v>0</v>
      </c>
    </row>
    <row r="5377" spans="1:6" x14ac:dyDescent="0.3">
      <c r="A5377">
        <v>7</v>
      </c>
      <c r="B5377">
        <v>1982</v>
      </c>
      <c r="C5377" t="s">
        <v>1350</v>
      </c>
      <c r="D5377">
        <v>1</v>
      </c>
      <c r="E5377">
        <v>52</v>
      </c>
      <c r="F5377">
        <v>0</v>
      </c>
    </row>
    <row r="5378" spans="1:6" x14ac:dyDescent="0.3">
      <c r="A5378">
        <v>7</v>
      </c>
      <c r="B5378">
        <v>1982</v>
      </c>
      <c r="C5378" t="s">
        <v>1350</v>
      </c>
      <c r="D5378">
        <v>1</v>
      </c>
      <c r="E5378">
        <v>54</v>
      </c>
      <c r="F5378">
        <v>0</v>
      </c>
    </row>
    <row r="5379" spans="1:6" x14ac:dyDescent="0.3">
      <c r="A5379">
        <v>7</v>
      </c>
      <c r="B5379">
        <v>1982</v>
      </c>
      <c r="C5379" t="s">
        <v>1350</v>
      </c>
      <c r="D5379">
        <v>1</v>
      </c>
      <c r="E5379">
        <v>56</v>
      </c>
      <c r="F5379">
        <v>0</v>
      </c>
    </row>
    <row r="5380" spans="1:6" x14ac:dyDescent="0.3">
      <c r="A5380">
        <v>7</v>
      </c>
      <c r="B5380">
        <v>1982</v>
      </c>
      <c r="C5380" t="s">
        <v>1350</v>
      </c>
      <c r="D5380">
        <v>1</v>
      </c>
      <c r="E5380">
        <v>58</v>
      </c>
      <c r="F5380">
        <v>0</v>
      </c>
    </row>
    <row r="5381" spans="1:6" x14ac:dyDescent="0.3">
      <c r="A5381">
        <v>7</v>
      </c>
      <c r="B5381">
        <v>1982</v>
      </c>
      <c r="C5381" t="s">
        <v>1350</v>
      </c>
      <c r="D5381">
        <v>1</v>
      </c>
      <c r="E5381">
        <v>60</v>
      </c>
      <c r="F5381">
        <v>0</v>
      </c>
    </row>
    <row r="5382" spans="1:6" x14ac:dyDescent="0.3">
      <c r="A5382">
        <v>7</v>
      </c>
      <c r="B5382">
        <v>1982</v>
      </c>
      <c r="C5382" t="s">
        <v>1350</v>
      </c>
      <c r="D5382">
        <v>1</v>
      </c>
      <c r="E5382">
        <v>62</v>
      </c>
      <c r="F5382">
        <v>0</v>
      </c>
    </row>
    <row r="5383" spans="1:6" x14ac:dyDescent="0.3">
      <c r="A5383">
        <v>7</v>
      </c>
      <c r="B5383">
        <v>1982</v>
      </c>
      <c r="C5383" t="s">
        <v>1350</v>
      </c>
      <c r="D5383">
        <v>1</v>
      </c>
      <c r="E5383">
        <v>64</v>
      </c>
      <c r="F5383">
        <v>0</v>
      </c>
    </row>
    <row r="5384" spans="1:6" x14ac:dyDescent="0.3">
      <c r="A5384">
        <v>7</v>
      </c>
      <c r="B5384">
        <v>1982</v>
      </c>
      <c r="C5384" t="s">
        <v>1350</v>
      </c>
      <c r="D5384">
        <v>1</v>
      </c>
      <c r="E5384">
        <v>66</v>
      </c>
      <c r="F5384">
        <v>0</v>
      </c>
    </row>
    <row r="5385" spans="1:6" x14ac:dyDescent="0.3">
      <c r="A5385">
        <v>7</v>
      </c>
      <c r="B5385">
        <v>1982</v>
      </c>
      <c r="C5385" t="s">
        <v>1350</v>
      </c>
      <c r="D5385">
        <v>1</v>
      </c>
      <c r="E5385">
        <v>68</v>
      </c>
      <c r="F5385">
        <v>0</v>
      </c>
    </row>
    <row r="5386" spans="1:6" x14ac:dyDescent="0.3">
      <c r="A5386">
        <v>7</v>
      </c>
      <c r="B5386">
        <v>1982</v>
      </c>
      <c r="C5386" t="s">
        <v>1350</v>
      </c>
      <c r="D5386">
        <v>1</v>
      </c>
      <c r="E5386">
        <v>70</v>
      </c>
      <c r="F5386">
        <v>0</v>
      </c>
    </row>
    <row r="5387" spans="1:6" x14ac:dyDescent="0.3">
      <c r="A5387">
        <v>7</v>
      </c>
      <c r="B5387">
        <v>1982</v>
      </c>
      <c r="C5387" t="s">
        <v>1350</v>
      </c>
      <c r="D5387">
        <v>1</v>
      </c>
      <c r="E5387">
        <v>72</v>
      </c>
      <c r="F5387">
        <v>0</v>
      </c>
    </row>
    <row r="5388" spans="1:6" x14ac:dyDescent="0.3">
      <c r="A5388">
        <v>7</v>
      </c>
      <c r="B5388">
        <v>1982</v>
      </c>
      <c r="C5388" t="s">
        <v>1350</v>
      </c>
      <c r="D5388">
        <v>1</v>
      </c>
      <c r="E5388">
        <v>74</v>
      </c>
      <c r="F5388">
        <v>0</v>
      </c>
    </row>
    <row r="5389" spans="1:6" x14ac:dyDescent="0.3">
      <c r="A5389">
        <v>7</v>
      </c>
      <c r="B5389">
        <v>1982</v>
      </c>
      <c r="C5389" t="s">
        <v>1350</v>
      </c>
      <c r="D5389">
        <v>1</v>
      </c>
      <c r="E5389">
        <v>76</v>
      </c>
      <c r="F5389">
        <v>0</v>
      </c>
    </row>
    <row r="5390" spans="1:6" x14ac:dyDescent="0.3">
      <c r="A5390">
        <v>7</v>
      </c>
      <c r="B5390">
        <v>1982</v>
      </c>
      <c r="C5390" t="s">
        <v>1350</v>
      </c>
      <c r="D5390">
        <v>1</v>
      </c>
      <c r="E5390">
        <v>78</v>
      </c>
      <c r="F5390">
        <v>0</v>
      </c>
    </row>
    <row r="5391" spans="1:6" x14ac:dyDescent="0.3">
      <c r="A5391">
        <v>7</v>
      </c>
      <c r="B5391">
        <v>1982</v>
      </c>
      <c r="C5391" t="s">
        <v>1350</v>
      </c>
      <c r="D5391">
        <v>1</v>
      </c>
      <c r="E5391">
        <v>80</v>
      </c>
      <c r="F5391">
        <v>0</v>
      </c>
    </row>
    <row r="5392" spans="1:6" x14ac:dyDescent="0.3">
      <c r="A5392">
        <v>7</v>
      </c>
      <c r="B5392">
        <v>1982</v>
      </c>
      <c r="C5392" t="s">
        <v>1350</v>
      </c>
      <c r="D5392">
        <v>1</v>
      </c>
      <c r="E5392">
        <v>82</v>
      </c>
      <c r="F5392">
        <v>0</v>
      </c>
    </row>
    <row r="5393" spans="1:6" x14ac:dyDescent="0.3">
      <c r="A5393">
        <v>7</v>
      </c>
      <c r="B5393">
        <v>1982</v>
      </c>
      <c r="C5393" t="s">
        <v>1350</v>
      </c>
      <c r="D5393">
        <v>1</v>
      </c>
      <c r="E5393">
        <v>84</v>
      </c>
      <c r="F5393">
        <v>0</v>
      </c>
    </row>
    <row r="5394" spans="1:6" x14ac:dyDescent="0.3">
      <c r="A5394">
        <v>7</v>
      </c>
      <c r="B5394">
        <v>1982</v>
      </c>
      <c r="C5394" t="s">
        <v>1350</v>
      </c>
      <c r="D5394">
        <v>1</v>
      </c>
      <c r="E5394">
        <v>86</v>
      </c>
      <c r="F5394">
        <v>0</v>
      </c>
    </row>
    <row r="5395" spans="1:6" x14ac:dyDescent="0.3">
      <c r="A5395">
        <v>7</v>
      </c>
      <c r="B5395">
        <v>1982</v>
      </c>
      <c r="C5395" t="s">
        <v>1350</v>
      </c>
      <c r="D5395">
        <v>1</v>
      </c>
      <c r="E5395">
        <v>88</v>
      </c>
      <c r="F5395">
        <v>0</v>
      </c>
    </row>
    <row r="5396" spans="1:6" x14ac:dyDescent="0.3">
      <c r="A5396">
        <v>7</v>
      </c>
      <c r="B5396">
        <v>1982</v>
      </c>
      <c r="C5396" t="s">
        <v>1350</v>
      </c>
      <c r="D5396">
        <v>1</v>
      </c>
      <c r="E5396">
        <v>90</v>
      </c>
      <c r="F5396">
        <v>0</v>
      </c>
    </row>
    <row r="5397" spans="1:6" x14ac:dyDescent="0.3">
      <c r="A5397">
        <v>7</v>
      </c>
      <c r="B5397">
        <v>1982</v>
      </c>
      <c r="C5397" t="s">
        <v>1350</v>
      </c>
      <c r="D5397">
        <v>1</v>
      </c>
      <c r="E5397">
        <v>92</v>
      </c>
      <c r="F5397">
        <v>0</v>
      </c>
    </row>
    <row r="5398" spans="1:6" x14ac:dyDescent="0.3">
      <c r="A5398">
        <v>7</v>
      </c>
      <c r="B5398">
        <v>1982</v>
      </c>
      <c r="C5398" t="s">
        <v>1350</v>
      </c>
      <c r="D5398">
        <v>1</v>
      </c>
      <c r="E5398">
        <v>94</v>
      </c>
      <c r="F5398">
        <v>0</v>
      </c>
    </row>
    <row r="5399" spans="1:6" x14ac:dyDescent="0.3">
      <c r="A5399">
        <v>7</v>
      </c>
      <c r="B5399">
        <v>1984</v>
      </c>
      <c r="C5399" t="s">
        <v>1350</v>
      </c>
      <c r="D5399">
        <v>1</v>
      </c>
      <c r="E5399">
        <v>4</v>
      </c>
      <c r="F5399">
        <v>0</v>
      </c>
    </row>
    <row r="5400" spans="1:6" x14ac:dyDescent="0.3">
      <c r="A5400">
        <v>7</v>
      </c>
      <c r="B5400">
        <v>1984</v>
      </c>
      <c r="C5400" t="s">
        <v>1350</v>
      </c>
      <c r="D5400">
        <v>1</v>
      </c>
      <c r="E5400">
        <v>6</v>
      </c>
      <c r="F5400">
        <v>0</v>
      </c>
    </row>
    <row r="5401" spans="1:6" x14ac:dyDescent="0.3">
      <c r="A5401">
        <v>7</v>
      </c>
      <c r="B5401">
        <v>1984</v>
      </c>
      <c r="C5401" t="s">
        <v>1350</v>
      </c>
      <c r="D5401">
        <v>1</v>
      </c>
      <c r="E5401">
        <v>8</v>
      </c>
      <c r="F5401">
        <v>0</v>
      </c>
    </row>
    <row r="5402" spans="1:6" x14ac:dyDescent="0.3">
      <c r="A5402">
        <v>7</v>
      </c>
      <c r="B5402">
        <v>1984</v>
      </c>
      <c r="C5402" t="s">
        <v>1350</v>
      </c>
      <c r="D5402">
        <v>1</v>
      </c>
      <c r="E5402">
        <v>10</v>
      </c>
      <c r="F5402">
        <v>0</v>
      </c>
    </row>
    <row r="5403" spans="1:6" x14ac:dyDescent="0.3">
      <c r="A5403">
        <v>7</v>
      </c>
      <c r="B5403">
        <v>1984</v>
      </c>
      <c r="C5403" t="s">
        <v>1350</v>
      </c>
      <c r="D5403">
        <v>1</v>
      </c>
      <c r="E5403">
        <v>12</v>
      </c>
      <c r="F5403">
        <v>0</v>
      </c>
    </row>
    <row r="5404" spans="1:6" x14ac:dyDescent="0.3">
      <c r="A5404">
        <v>7</v>
      </c>
      <c r="B5404">
        <v>1984</v>
      </c>
      <c r="C5404" t="s">
        <v>1350</v>
      </c>
      <c r="D5404">
        <v>1</v>
      </c>
      <c r="E5404">
        <v>14</v>
      </c>
      <c r="F5404">
        <v>0</v>
      </c>
    </row>
    <row r="5405" spans="1:6" x14ac:dyDescent="0.3">
      <c r="A5405">
        <v>7</v>
      </c>
      <c r="B5405">
        <v>1984</v>
      </c>
      <c r="C5405" t="s">
        <v>1350</v>
      </c>
      <c r="D5405">
        <v>1</v>
      </c>
      <c r="E5405">
        <v>16</v>
      </c>
      <c r="F5405">
        <v>0</v>
      </c>
    </row>
    <row r="5406" spans="1:6" x14ac:dyDescent="0.3">
      <c r="A5406">
        <v>7</v>
      </c>
      <c r="B5406">
        <v>1984</v>
      </c>
      <c r="C5406" t="s">
        <v>1350</v>
      </c>
      <c r="D5406">
        <v>1</v>
      </c>
      <c r="E5406">
        <v>18</v>
      </c>
      <c r="F5406">
        <v>0</v>
      </c>
    </row>
    <row r="5407" spans="1:6" x14ac:dyDescent="0.3">
      <c r="A5407">
        <v>7</v>
      </c>
      <c r="B5407">
        <v>1984</v>
      </c>
      <c r="C5407" t="s">
        <v>1350</v>
      </c>
      <c r="D5407">
        <v>1</v>
      </c>
      <c r="E5407">
        <v>20</v>
      </c>
      <c r="F5407">
        <v>0</v>
      </c>
    </row>
    <row r="5408" spans="1:6" x14ac:dyDescent="0.3">
      <c r="A5408">
        <v>7</v>
      </c>
      <c r="B5408">
        <v>1984</v>
      </c>
      <c r="C5408" t="s">
        <v>1350</v>
      </c>
      <c r="D5408">
        <v>1</v>
      </c>
      <c r="E5408">
        <v>22</v>
      </c>
      <c r="F5408">
        <v>0</v>
      </c>
    </row>
    <row r="5409" spans="1:6" x14ac:dyDescent="0.3">
      <c r="A5409">
        <v>7</v>
      </c>
      <c r="B5409">
        <v>1984</v>
      </c>
      <c r="C5409" t="s">
        <v>1350</v>
      </c>
      <c r="D5409">
        <v>1</v>
      </c>
      <c r="E5409">
        <v>24</v>
      </c>
      <c r="F5409">
        <v>0</v>
      </c>
    </row>
    <row r="5410" spans="1:6" x14ac:dyDescent="0.3">
      <c r="A5410">
        <v>7</v>
      </c>
      <c r="B5410">
        <v>1984</v>
      </c>
      <c r="C5410" t="s">
        <v>1350</v>
      </c>
      <c r="D5410">
        <v>1</v>
      </c>
      <c r="E5410">
        <v>26</v>
      </c>
      <c r="F5410">
        <v>0</v>
      </c>
    </row>
    <row r="5411" spans="1:6" x14ac:dyDescent="0.3">
      <c r="A5411">
        <v>7</v>
      </c>
      <c r="B5411">
        <v>1984</v>
      </c>
      <c r="C5411" t="s">
        <v>1350</v>
      </c>
      <c r="D5411">
        <v>1</v>
      </c>
      <c r="E5411">
        <v>28</v>
      </c>
      <c r="F5411">
        <v>0</v>
      </c>
    </row>
    <row r="5412" spans="1:6" x14ac:dyDescent="0.3">
      <c r="A5412">
        <v>7</v>
      </c>
      <c r="B5412">
        <v>1984</v>
      </c>
      <c r="C5412" t="s">
        <v>1350</v>
      </c>
      <c r="D5412">
        <v>1</v>
      </c>
      <c r="E5412">
        <v>30</v>
      </c>
      <c r="F5412">
        <v>0</v>
      </c>
    </row>
    <row r="5413" spans="1:6" x14ac:dyDescent="0.3">
      <c r="A5413">
        <v>7</v>
      </c>
      <c r="B5413">
        <v>1984</v>
      </c>
      <c r="C5413" t="s">
        <v>1350</v>
      </c>
      <c r="D5413">
        <v>1</v>
      </c>
      <c r="E5413">
        <v>32</v>
      </c>
      <c r="F5413">
        <v>0</v>
      </c>
    </row>
    <row r="5414" spans="1:6" x14ac:dyDescent="0.3">
      <c r="A5414">
        <v>7</v>
      </c>
      <c r="B5414">
        <v>1984</v>
      </c>
      <c r="C5414" t="s">
        <v>1350</v>
      </c>
      <c r="D5414">
        <v>1</v>
      </c>
      <c r="E5414">
        <v>34</v>
      </c>
      <c r="F5414">
        <v>0</v>
      </c>
    </row>
    <row r="5415" spans="1:6" x14ac:dyDescent="0.3">
      <c r="A5415">
        <v>7</v>
      </c>
      <c r="B5415">
        <v>1984</v>
      </c>
      <c r="C5415" t="s">
        <v>1350</v>
      </c>
      <c r="D5415">
        <v>1</v>
      </c>
      <c r="E5415">
        <v>36</v>
      </c>
      <c r="F5415">
        <v>0</v>
      </c>
    </row>
    <row r="5416" spans="1:6" x14ac:dyDescent="0.3">
      <c r="A5416">
        <v>7</v>
      </c>
      <c r="B5416">
        <v>1984</v>
      </c>
      <c r="C5416" t="s">
        <v>1350</v>
      </c>
      <c r="D5416">
        <v>1</v>
      </c>
      <c r="E5416">
        <v>38</v>
      </c>
      <c r="F5416">
        <v>0</v>
      </c>
    </row>
    <row r="5417" spans="1:6" x14ac:dyDescent="0.3">
      <c r="A5417">
        <v>7</v>
      </c>
      <c r="B5417">
        <v>1984</v>
      </c>
      <c r="C5417" t="s">
        <v>1350</v>
      </c>
      <c r="D5417">
        <v>1</v>
      </c>
      <c r="E5417">
        <v>40</v>
      </c>
      <c r="F5417">
        <v>0</v>
      </c>
    </row>
    <row r="5418" spans="1:6" x14ac:dyDescent="0.3">
      <c r="A5418">
        <v>7</v>
      </c>
      <c r="B5418">
        <v>1984</v>
      </c>
      <c r="C5418" t="s">
        <v>1350</v>
      </c>
      <c r="D5418">
        <v>1</v>
      </c>
      <c r="E5418">
        <v>42</v>
      </c>
      <c r="F5418">
        <v>0</v>
      </c>
    </row>
    <row r="5419" spans="1:6" x14ac:dyDescent="0.3">
      <c r="A5419">
        <v>7</v>
      </c>
      <c r="B5419">
        <v>1984</v>
      </c>
      <c r="C5419" t="s">
        <v>1350</v>
      </c>
      <c r="D5419">
        <v>1</v>
      </c>
      <c r="E5419">
        <v>44</v>
      </c>
      <c r="F5419">
        <v>0</v>
      </c>
    </row>
    <row r="5420" spans="1:6" x14ac:dyDescent="0.3">
      <c r="A5420">
        <v>7</v>
      </c>
      <c r="B5420">
        <v>1984</v>
      </c>
      <c r="C5420" t="s">
        <v>1350</v>
      </c>
      <c r="D5420">
        <v>1</v>
      </c>
      <c r="E5420">
        <v>46</v>
      </c>
      <c r="F5420">
        <v>0</v>
      </c>
    </row>
    <row r="5421" spans="1:6" x14ac:dyDescent="0.3">
      <c r="A5421">
        <v>7</v>
      </c>
      <c r="B5421">
        <v>1984</v>
      </c>
      <c r="C5421" t="s">
        <v>1350</v>
      </c>
      <c r="D5421">
        <v>1</v>
      </c>
      <c r="E5421">
        <v>48</v>
      </c>
      <c r="F5421">
        <v>0</v>
      </c>
    </row>
    <row r="5422" spans="1:6" x14ac:dyDescent="0.3">
      <c r="A5422">
        <v>7</v>
      </c>
      <c r="B5422">
        <v>1984</v>
      </c>
      <c r="C5422" t="s">
        <v>1350</v>
      </c>
      <c r="D5422">
        <v>1</v>
      </c>
      <c r="E5422">
        <v>50</v>
      </c>
      <c r="F5422">
        <v>0</v>
      </c>
    </row>
    <row r="5423" spans="1:6" x14ac:dyDescent="0.3">
      <c r="A5423">
        <v>7</v>
      </c>
      <c r="B5423">
        <v>1984</v>
      </c>
      <c r="C5423" t="s">
        <v>1350</v>
      </c>
      <c r="D5423">
        <v>1</v>
      </c>
      <c r="E5423">
        <v>52</v>
      </c>
      <c r="F5423">
        <v>0</v>
      </c>
    </row>
    <row r="5424" spans="1:6" x14ac:dyDescent="0.3">
      <c r="A5424">
        <v>7</v>
      </c>
      <c r="B5424">
        <v>1984</v>
      </c>
      <c r="C5424" t="s">
        <v>1350</v>
      </c>
      <c r="D5424">
        <v>1</v>
      </c>
      <c r="E5424">
        <v>54</v>
      </c>
      <c r="F5424">
        <v>0</v>
      </c>
    </row>
    <row r="5425" spans="1:6" x14ac:dyDescent="0.3">
      <c r="A5425">
        <v>7</v>
      </c>
      <c r="B5425">
        <v>1984</v>
      </c>
      <c r="C5425" t="s">
        <v>1350</v>
      </c>
      <c r="D5425">
        <v>1</v>
      </c>
      <c r="E5425">
        <v>56</v>
      </c>
      <c r="F5425">
        <v>0</v>
      </c>
    </row>
    <row r="5426" spans="1:6" x14ac:dyDescent="0.3">
      <c r="A5426">
        <v>7</v>
      </c>
      <c r="B5426">
        <v>1984</v>
      </c>
      <c r="C5426" t="s">
        <v>1350</v>
      </c>
      <c r="D5426">
        <v>1</v>
      </c>
      <c r="E5426">
        <v>58</v>
      </c>
      <c r="F5426">
        <v>0</v>
      </c>
    </row>
    <row r="5427" spans="1:6" x14ac:dyDescent="0.3">
      <c r="A5427">
        <v>7</v>
      </c>
      <c r="B5427">
        <v>1984</v>
      </c>
      <c r="C5427" t="s">
        <v>1350</v>
      </c>
      <c r="D5427">
        <v>1</v>
      </c>
      <c r="E5427">
        <v>60</v>
      </c>
      <c r="F5427">
        <v>0</v>
      </c>
    </row>
    <row r="5428" spans="1:6" x14ac:dyDescent="0.3">
      <c r="A5428">
        <v>7</v>
      </c>
      <c r="B5428">
        <v>1984</v>
      </c>
      <c r="C5428" t="s">
        <v>1350</v>
      </c>
      <c r="D5428">
        <v>1</v>
      </c>
      <c r="E5428">
        <v>62</v>
      </c>
      <c r="F5428">
        <v>0</v>
      </c>
    </row>
    <row r="5429" spans="1:6" x14ac:dyDescent="0.3">
      <c r="A5429">
        <v>7</v>
      </c>
      <c r="B5429">
        <v>1984</v>
      </c>
      <c r="C5429" t="s">
        <v>1350</v>
      </c>
      <c r="D5429">
        <v>1</v>
      </c>
      <c r="E5429">
        <v>64</v>
      </c>
      <c r="F5429">
        <v>0</v>
      </c>
    </row>
    <row r="5430" spans="1:6" x14ac:dyDescent="0.3">
      <c r="A5430">
        <v>7</v>
      </c>
      <c r="B5430">
        <v>1984</v>
      </c>
      <c r="C5430" t="s">
        <v>1350</v>
      </c>
      <c r="D5430">
        <v>1</v>
      </c>
      <c r="E5430">
        <v>66</v>
      </c>
      <c r="F5430">
        <v>0</v>
      </c>
    </row>
    <row r="5431" spans="1:6" x14ac:dyDescent="0.3">
      <c r="A5431">
        <v>7</v>
      </c>
      <c r="B5431">
        <v>1984</v>
      </c>
      <c r="C5431" t="s">
        <v>1350</v>
      </c>
      <c r="D5431">
        <v>1</v>
      </c>
      <c r="E5431">
        <v>68</v>
      </c>
      <c r="F5431">
        <v>0</v>
      </c>
    </row>
    <row r="5432" spans="1:6" x14ac:dyDescent="0.3">
      <c r="A5432">
        <v>7</v>
      </c>
      <c r="B5432">
        <v>1984</v>
      </c>
      <c r="C5432" t="s">
        <v>1350</v>
      </c>
      <c r="D5432">
        <v>1</v>
      </c>
      <c r="E5432">
        <v>70</v>
      </c>
      <c r="F5432">
        <v>0</v>
      </c>
    </row>
    <row r="5433" spans="1:6" x14ac:dyDescent="0.3">
      <c r="A5433">
        <v>7</v>
      </c>
      <c r="B5433">
        <v>1984</v>
      </c>
      <c r="C5433" t="s">
        <v>1350</v>
      </c>
      <c r="D5433">
        <v>1</v>
      </c>
      <c r="E5433">
        <v>72</v>
      </c>
      <c r="F5433">
        <v>0</v>
      </c>
    </row>
    <row r="5434" spans="1:6" x14ac:dyDescent="0.3">
      <c r="A5434">
        <v>7</v>
      </c>
      <c r="B5434">
        <v>1984</v>
      </c>
      <c r="C5434" t="s">
        <v>1350</v>
      </c>
      <c r="D5434">
        <v>1</v>
      </c>
      <c r="E5434">
        <v>74</v>
      </c>
      <c r="F5434">
        <v>0</v>
      </c>
    </row>
    <row r="5435" spans="1:6" x14ac:dyDescent="0.3">
      <c r="A5435">
        <v>7</v>
      </c>
      <c r="B5435">
        <v>1984</v>
      </c>
      <c r="C5435" t="s">
        <v>1350</v>
      </c>
      <c r="D5435">
        <v>1</v>
      </c>
      <c r="E5435">
        <v>76</v>
      </c>
      <c r="F5435">
        <v>0</v>
      </c>
    </row>
    <row r="5436" spans="1:6" x14ac:dyDescent="0.3">
      <c r="A5436">
        <v>7</v>
      </c>
      <c r="B5436">
        <v>1984</v>
      </c>
      <c r="C5436" t="s">
        <v>1350</v>
      </c>
      <c r="D5436">
        <v>1</v>
      </c>
      <c r="E5436">
        <v>78</v>
      </c>
      <c r="F5436">
        <v>0</v>
      </c>
    </row>
    <row r="5437" spans="1:6" x14ac:dyDescent="0.3">
      <c r="A5437">
        <v>7</v>
      </c>
      <c r="B5437">
        <v>1984</v>
      </c>
      <c r="C5437" t="s">
        <v>1350</v>
      </c>
      <c r="D5437">
        <v>1</v>
      </c>
      <c r="E5437">
        <v>80</v>
      </c>
      <c r="F5437">
        <v>0</v>
      </c>
    </row>
    <row r="5438" spans="1:6" x14ac:dyDescent="0.3">
      <c r="A5438">
        <v>7</v>
      </c>
      <c r="B5438">
        <v>1984</v>
      </c>
      <c r="C5438" t="s">
        <v>1350</v>
      </c>
      <c r="D5438">
        <v>1</v>
      </c>
      <c r="E5438">
        <v>82</v>
      </c>
      <c r="F5438">
        <v>0</v>
      </c>
    </row>
    <row r="5439" spans="1:6" x14ac:dyDescent="0.3">
      <c r="A5439">
        <v>7</v>
      </c>
      <c r="B5439">
        <v>1984</v>
      </c>
      <c r="C5439" t="s">
        <v>1350</v>
      </c>
      <c r="D5439">
        <v>1</v>
      </c>
      <c r="E5439">
        <v>84</v>
      </c>
      <c r="F5439">
        <v>0</v>
      </c>
    </row>
    <row r="5440" spans="1:6" x14ac:dyDescent="0.3">
      <c r="A5440">
        <v>7</v>
      </c>
      <c r="B5440">
        <v>1984</v>
      </c>
      <c r="C5440" t="s">
        <v>1350</v>
      </c>
      <c r="D5440">
        <v>1</v>
      </c>
      <c r="E5440">
        <v>86</v>
      </c>
      <c r="F5440">
        <v>0</v>
      </c>
    </row>
    <row r="5441" spans="1:6" x14ac:dyDescent="0.3">
      <c r="A5441">
        <v>7</v>
      </c>
      <c r="B5441">
        <v>1984</v>
      </c>
      <c r="C5441" t="s">
        <v>1350</v>
      </c>
      <c r="D5441">
        <v>1</v>
      </c>
      <c r="E5441">
        <v>88</v>
      </c>
      <c r="F5441">
        <v>0</v>
      </c>
    </row>
    <row r="5442" spans="1:6" x14ac:dyDescent="0.3">
      <c r="A5442">
        <v>7</v>
      </c>
      <c r="B5442">
        <v>1984</v>
      </c>
      <c r="C5442" t="s">
        <v>1350</v>
      </c>
      <c r="D5442">
        <v>1</v>
      </c>
      <c r="E5442">
        <v>90</v>
      </c>
      <c r="F5442">
        <v>0</v>
      </c>
    </row>
    <row r="5443" spans="1:6" x14ac:dyDescent="0.3">
      <c r="A5443">
        <v>7</v>
      </c>
      <c r="B5443">
        <v>1984</v>
      </c>
      <c r="C5443" t="s">
        <v>1350</v>
      </c>
      <c r="D5443">
        <v>1</v>
      </c>
      <c r="E5443">
        <v>92</v>
      </c>
      <c r="F5443">
        <v>0</v>
      </c>
    </row>
    <row r="5444" spans="1:6" x14ac:dyDescent="0.3">
      <c r="A5444">
        <v>7</v>
      </c>
      <c r="B5444">
        <v>1984</v>
      </c>
      <c r="C5444" t="s">
        <v>1350</v>
      </c>
      <c r="D5444">
        <v>1</v>
      </c>
      <c r="E5444">
        <v>94</v>
      </c>
      <c r="F5444">
        <v>0</v>
      </c>
    </row>
    <row r="5445" spans="1:6" x14ac:dyDescent="0.3">
      <c r="A5445">
        <v>7</v>
      </c>
      <c r="B5445">
        <v>1985</v>
      </c>
      <c r="C5445" t="s">
        <v>1350</v>
      </c>
      <c r="D5445">
        <v>1</v>
      </c>
      <c r="E5445">
        <v>4</v>
      </c>
      <c r="F5445" s="2">
        <v>3.5305100000000002E-5</v>
      </c>
    </row>
    <row r="5446" spans="1:6" x14ac:dyDescent="0.3">
      <c r="A5446">
        <v>7</v>
      </c>
      <c r="B5446">
        <v>1985</v>
      </c>
      <c r="C5446" t="s">
        <v>1350</v>
      </c>
      <c r="D5446">
        <v>1</v>
      </c>
      <c r="E5446">
        <v>6</v>
      </c>
      <c r="F5446" s="2">
        <v>6.9197999999999997E-5</v>
      </c>
    </row>
    <row r="5447" spans="1:6" x14ac:dyDescent="0.3">
      <c r="A5447">
        <v>7</v>
      </c>
      <c r="B5447">
        <v>1985</v>
      </c>
      <c r="C5447" t="s">
        <v>1350</v>
      </c>
      <c r="D5447">
        <v>1</v>
      </c>
      <c r="E5447">
        <v>8</v>
      </c>
      <c r="F5447">
        <v>5.24685E-4</v>
      </c>
    </row>
    <row r="5448" spans="1:6" x14ac:dyDescent="0.3">
      <c r="A5448">
        <v>7</v>
      </c>
      <c r="B5448">
        <v>1985</v>
      </c>
      <c r="C5448" t="s">
        <v>1350</v>
      </c>
      <c r="D5448">
        <v>1</v>
      </c>
      <c r="E5448">
        <v>10</v>
      </c>
      <c r="F5448">
        <v>3.1283700000000001E-3</v>
      </c>
    </row>
    <row r="5449" spans="1:6" x14ac:dyDescent="0.3">
      <c r="A5449">
        <v>7</v>
      </c>
      <c r="B5449">
        <v>1985</v>
      </c>
      <c r="C5449" t="s">
        <v>1350</v>
      </c>
      <c r="D5449">
        <v>1</v>
      </c>
      <c r="E5449">
        <v>12</v>
      </c>
      <c r="F5449">
        <v>1.4666500000000001E-2</v>
      </c>
    </row>
    <row r="5450" spans="1:6" x14ac:dyDescent="0.3">
      <c r="A5450">
        <v>7</v>
      </c>
      <c r="B5450">
        <v>1985</v>
      </c>
      <c r="C5450" t="s">
        <v>1350</v>
      </c>
      <c r="D5450">
        <v>1</v>
      </c>
      <c r="E5450">
        <v>14</v>
      </c>
      <c r="F5450">
        <v>5.4066099999999999E-2</v>
      </c>
    </row>
    <row r="5451" spans="1:6" x14ac:dyDescent="0.3">
      <c r="A5451">
        <v>7</v>
      </c>
      <c r="B5451">
        <v>1985</v>
      </c>
      <c r="C5451" t="s">
        <v>1350</v>
      </c>
      <c r="D5451">
        <v>1</v>
      </c>
      <c r="E5451">
        <v>16</v>
      </c>
      <c r="F5451">
        <v>0.15671499999999999</v>
      </c>
    </row>
    <row r="5452" spans="1:6" x14ac:dyDescent="0.3">
      <c r="A5452">
        <v>7</v>
      </c>
      <c r="B5452">
        <v>1985</v>
      </c>
      <c r="C5452" t="s">
        <v>1350</v>
      </c>
      <c r="D5452">
        <v>1</v>
      </c>
      <c r="E5452">
        <v>18</v>
      </c>
      <c r="F5452">
        <v>0.35717500000000002</v>
      </c>
    </row>
    <row r="5453" spans="1:6" x14ac:dyDescent="0.3">
      <c r="A5453">
        <v>7</v>
      </c>
      <c r="B5453">
        <v>1985</v>
      </c>
      <c r="C5453" t="s">
        <v>1350</v>
      </c>
      <c r="D5453">
        <v>1</v>
      </c>
      <c r="E5453">
        <v>20</v>
      </c>
      <c r="F5453">
        <v>0.64008799999999999</v>
      </c>
    </row>
    <row r="5454" spans="1:6" x14ac:dyDescent="0.3">
      <c r="A5454">
        <v>7</v>
      </c>
      <c r="B5454">
        <v>1985</v>
      </c>
      <c r="C5454" t="s">
        <v>1350</v>
      </c>
      <c r="D5454">
        <v>1</v>
      </c>
      <c r="E5454">
        <v>22</v>
      </c>
      <c r="F5454">
        <v>0.90195599999999998</v>
      </c>
    </row>
    <row r="5455" spans="1:6" x14ac:dyDescent="0.3">
      <c r="A5455">
        <v>7</v>
      </c>
      <c r="B5455">
        <v>1985</v>
      </c>
      <c r="C5455" t="s">
        <v>1350</v>
      </c>
      <c r="D5455">
        <v>1</v>
      </c>
      <c r="E5455">
        <v>24</v>
      </c>
      <c r="F5455">
        <v>0.99995199999999995</v>
      </c>
    </row>
    <row r="5456" spans="1:6" x14ac:dyDescent="0.3">
      <c r="A5456">
        <v>7</v>
      </c>
      <c r="B5456">
        <v>1985</v>
      </c>
      <c r="C5456" t="s">
        <v>1350</v>
      </c>
      <c r="D5456">
        <v>1</v>
      </c>
      <c r="E5456">
        <v>26</v>
      </c>
      <c r="F5456">
        <v>0.99582499999999996</v>
      </c>
    </row>
    <row r="5457" spans="1:6" x14ac:dyDescent="0.3">
      <c r="A5457">
        <v>7</v>
      </c>
      <c r="B5457">
        <v>1985</v>
      </c>
      <c r="C5457" t="s">
        <v>1350</v>
      </c>
      <c r="D5457">
        <v>1</v>
      </c>
      <c r="E5457">
        <v>28</v>
      </c>
      <c r="F5457">
        <v>0.38218800000000003</v>
      </c>
    </row>
    <row r="5458" spans="1:6" x14ac:dyDescent="0.3">
      <c r="A5458">
        <v>7</v>
      </c>
      <c r="B5458">
        <v>1985</v>
      </c>
      <c r="C5458" t="s">
        <v>1350</v>
      </c>
      <c r="D5458">
        <v>1</v>
      </c>
      <c r="E5458">
        <v>30</v>
      </c>
      <c r="F5458">
        <v>2.7639500000000001E-2</v>
      </c>
    </row>
    <row r="5459" spans="1:6" x14ac:dyDescent="0.3">
      <c r="A5459">
        <v>7</v>
      </c>
      <c r="B5459">
        <v>1985</v>
      </c>
      <c r="C5459" t="s">
        <v>1350</v>
      </c>
      <c r="D5459">
        <v>1</v>
      </c>
      <c r="E5459">
        <v>32</v>
      </c>
      <c r="F5459">
        <v>3.76566E-4</v>
      </c>
    </row>
    <row r="5460" spans="1:6" x14ac:dyDescent="0.3">
      <c r="A5460">
        <v>7</v>
      </c>
      <c r="B5460">
        <v>1985</v>
      </c>
      <c r="C5460" t="s">
        <v>1350</v>
      </c>
      <c r="D5460">
        <v>1</v>
      </c>
      <c r="E5460">
        <v>34</v>
      </c>
      <c r="F5460" s="2">
        <v>9.8516299999999994E-7</v>
      </c>
    </row>
    <row r="5461" spans="1:6" x14ac:dyDescent="0.3">
      <c r="A5461">
        <v>7</v>
      </c>
      <c r="B5461">
        <v>1985</v>
      </c>
      <c r="C5461" t="s">
        <v>1350</v>
      </c>
      <c r="D5461">
        <v>1</v>
      </c>
      <c r="E5461">
        <v>36</v>
      </c>
      <c r="F5461" s="2">
        <v>1.29763E-8</v>
      </c>
    </row>
    <row r="5462" spans="1:6" x14ac:dyDescent="0.3">
      <c r="A5462">
        <v>7</v>
      </c>
      <c r="B5462">
        <v>1985</v>
      </c>
      <c r="C5462" t="s">
        <v>1350</v>
      </c>
      <c r="D5462">
        <v>1</v>
      </c>
      <c r="E5462">
        <v>38</v>
      </c>
      <c r="F5462" s="2">
        <v>9.4548699999999992E-9</v>
      </c>
    </row>
    <row r="5463" spans="1:6" x14ac:dyDescent="0.3">
      <c r="A5463">
        <v>7</v>
      </c>
      <c r="B5463">
        <v>1985</v>
      </c>
      <c r="C5463" t="s">
        <v>1350</v>
      </c>
      <c r="D5463">
        <v>1</v>
      </c>
      <c r="E5463">
        <v>40</v>
      </c>
      <c r="F5463" s="2">
        <v>7.7214399999999998E-9</v>
      </c>
    </row>
    <row r="5464" spans="1:6" x14ac:dyDescent="0.3">
      <c r="A5464">
        <v>7</v>
      </c>
      <c r="B5464">
        <v>1985</v>
      </c>
      <c r="C5464" t="s">
        <v>1350</v>
      </c>
      <c r="D5464">
        <v>1</v>
      </c>
      <c r="E5464">
        <v>42</v>
      </c>
      <c r="F5464" s="2">
        <v>6.6173600000000004E-9</v>
      </c>
    </row>
    <row r="5465" spans="1:6" x14ac:dyDescent="0.3">
      <c r="A5465">
        <v>7</v>
      </c>
      <c r="B5465">
        <v>1985</v>
      </c>
      <c r="C5465" t="s">
        <v>1350</v>
      </c>
      <c r="D5465">
        <v>1</v>
      </c>
      <c r="E5465">
        <v>44</v>
      </c>
      <c r="F5465" s="2">
        <v>5.8580800000000001E-9</v>
      </c>
    </row>
    <row r="5466" spans="1:6" x14ac:dyDescent="0.3">
      <c r="A5466">
        <v>7</v>
      </c>
      <c r="B5466">
        <v>1985</v>
      </c>
      <c r="C5466" t="s">
        <v>1350</v>
      </c>
      <c r="D5466">
        <v>1</v>
      </c>
      <c r="E5466">
        <v>46</v>
      </c>
      <c r="F5466" s="2">
        <v>5.3070099999999999E-9</v>
      </c>
    </row>
    <row r="5467" spans="1:6" x14ac:dyDescent="0.3">
      <c r="A5467">
        <v>7</v>
      </c>
      <c r="B5467">
        <v>1985</v>
      </c>
      <c r="C5467" t="s">
        <v>1350</v>
      </c>
      <c r="D5467">
        <v>1</v>
      </c>
      <c r="E5467">
        <v>48</v>
      </c>
      <c r="F5467" s="2">
        <v>4.89057E-9</v>
      </c>
    </row>
    <row r="5468" spans="1:6" x14ac:dyDescent="0.3">
      <c r="A5468">
        <v>7</v>
      </c>
      <c r="B5468">
        <v>1985</v>
      </c>
      <c r="C5468" t="s">
        <v>1350</v>
      </c>
      <c r="D5468">
        <v>1</v>
      </c>
      <c r="E5468">
        <v>50</v>
      </c>
      <c r="F5468" s="2">
        <v>4.5657800000000003E-9</v>
      </c>
    </row>
    <row r="5469" spans="1:6" x14ac:dyDescent="0.3">
      <c r="A5469">
        <v>7</v>
      </c>
      <c r="B5469">
        <v>1985</v>
      </c>
      <c r="C5469" t="s">
        <v>1350</v>
      </c>
      <c r="D5469">
        <v>1</v>
      </c>
      <c r="E5469">
        <v>52</v>
      </c>
      <c r="F5469" s="2">
        <v>4.3059399999999997E-9</v>
      </c>
    </row>
    <row r="5470" spans="1:6" x14ac:dyDescent="0.3">
      <c r="A5470">
        <v>7</v>
      </c>
      <c r="B5470">
        <v>1985</v>
      </c>
      <c r="C5470" t="s">
        <v>1350</v>
      </c>
      <c r="D5470">
        <v>1</v>
      </c>
      <c r="E5470">
        <v>54</v>
      </c>
      <c r="F5470" s="2">
        <v>4.0936799999999999E-9</v>
      </c>
    </row>
    <row r="5471" spans="1:6" x14ac:dyDescent="0.3">
      <c r="A5471">
        <v>7</v>
      </c>
      <c r="B5471">
        <v>1985</v>
      </c>
      <c r="C5471" t="s">
        <v>1350</v>
      </c>
      <c r="D5471">
        <v>1</v>
      </c>
      <c r="E5471">
        <v>56</v>
      </c>
      <c r="F5471" s="2">
        <v>3.9172200000000003E-9</v>
      </c>
    </row>
    <row r="5472" spans="1:6" x14ac:dyDescent="0.3">
      <c r="A5472">
        <v>7</v>
      </c>
      <c r="B5472">
        <v>1985</v>
      </c>
      <c r="C5472" t="s">
        <v>1350</v>
      </c>
      <c r="D5472">
        <v>1</v>
      </c>
      <c r="E5472">
        <v>58</v>
      </c>
      <c r="F5472" s="2">
        <v>3.76836E-9</v>
      </c>
    </row>
    <row r="5473" spans="1:6" x14ac:dyDescent="0.3">
      <c r="A5473">
        <v>7</v>
      </c>
      <c r="B5473">
        <v>1985</v>
      </c>
      <c r="C5473" t="s">
        <v>1350</v>
      </c>
      <c r="D5473">
        <v>1</v>
      </c>
      <c r="E5473">
        <v>60</v>
      </c>
      <c r="F5473" s="2">
        <v>3.6411700000000002E-9</v>
      </c>
    </row>
    <row r="5474" spans="1:6" x14ac:dyDescent="0.3">
      <c r="A5474">
        <v>7</v>
      </c>
      <c r="B5474">
        <v>1985</v>
      </c>
      <c r="C5474" t="s">
        <v>1350</v>
      </c>
      <c r="D5474">
        <v>1</v>
      </c>
      <c r="E5474">
        <v>62</v>
      </c>
      <c r="F5474" s="2">
        <v>3.5313099999999999E-9</v>
      </c>
    </row>
    <row r="5475" spans="1:6" x14ac:dyDescent="0.3">
      <c r="A5475">
        <v>7</v>
      </c>
      <c r="B5475">
        <v>1985</v>
      </c>
      <c r="C5475" t="s">
        <v>1350</v>
      </c>
      <c r="D5475">
        <v>1</v>
      </c>
      <c r="E5475">
        <v>64</v>
      </c>
      <c r="F5475" s="2">
        <v>3.4355E-9</v>
      </c>
    </row>
    <row r="5476" spans="1:6" x14ac:dyDescent="0.3">
      <c r="A5476">
        <v>7</v>
      </c>
      <c r="B5476">
        <v>1985</v>
      </c>
      <c r="C5476" t="s">
        <v>1350</v>
      </c>
      <c r="D5476">
        <v>1</v>
      </c>
      <c r="E5476">
        <v>66</v>
      </c>
      <c r="F5476" s="2">
        <v>3.3512299999999998E-9</v>
      </c>
    </row>
    <row r="5477" spans="1:6" x14ac:dyDescent="0.3">
      <c r="A5477">
        <v>7</v>
      </c>
      <c r="B5477">
        <v>1985</v>
      </c>
      <c r="C5477" t="s">
        <v>1350</v>
      </c>
      <c r="D5477">
        <v>1</v>
      </c>
      <c r="E5477">
        <v>68</v>
      </c>
      <c r="F5477" s="2">
        <v>3.27657E-9</v>
      </c>
    </row>
    <row r="5478" spans="1:6" x14ac:dyDescent="0.3">
      <c r="A5478">
        <v>7</v>
      </c>
      <c r="B5478">
        <v>1985</v>
      </c>
      <c r="C5478" t="s">
        <v>1350</v>
      </c>
      <c r="D5478">
        <v>1</v>
      </c>
      <c r="E5478">
        <v>70</v>
      </c>
      <c r="F5478" s="2">
        <v>3.2099800000000001E-9</v>
      </c>
    </row>
    <row r="5479" spans="1:6" x14ac:dyDescent="0.3">
      <c r="A5479">
        <v>7</v>
      </c>
      <c r="B5479">
        <v>1985</v>
      </c>
      <c r="C5479" t="s">
        <v>1350</v>
      </c>
      <c r="D5479">
        <v>1</v>
      </c>
      <c r="E5479">
        <v>72</v>
      </c>
      <c r="F5479" s="2">
        <v>3.1502199999999999E-9</v>
      </c>
    </row>
    <row r="5480" spans="1:6" x14ac:dyDescent="0.3">
      <c r="A5480">
        <v>7</v>
      </c>
      <c r="B5480">
        <v>1985</v>
      </c>
      <c r="C5480" t="s">
        <v>1350</v>
      </c>
      <c r="D5480">
        <v>1</v>
      </c>
      <c r="E5480">
        <v>74</v>
      </c>
      <c r="F5480" s="2">
        <v>3.0963000000000002E-9</v>
      </c>
    </row>
    <row r="5481" spans="1:6" x14ac:dyDescent="0.3">
      <c r="A5481">
        <v>7</v>
      </c>
      <c r="B5481">
        <v>1985</v>
      </c>
      <c r="C5481" t="s">
        <v>1350</v>
      </c>
      <c r="D5481">
        <v>1</v>
      </c>
      <c r="E5481">
        <v>76</v>
      </c>
      <c r="F5481" s="2">
        <v>3.0474199999999998E-9</v>
      </c>
    </row>
    <row r="5482" spans="1:6" x14ac:dyDescent="0.3">
      <c r="A5482">
        <v>7</v>
      </c>
      <c r="B5482">
        <v>1985</v>
      </c>
      <c r="C5482" t="s">
        <v>1350</v>
      </c>
      <c r="D5482">
        <v>1</v>
      </c>
      <c r="E5482">
        <v>78</v>
      </c>
      <c r="F5482" s="2">
        <v>3.0029099999999999E-9</v>
      </c>
    </row>
    <row r="5483" spans="1:6" x14ac:dyDescent="0.3">
      <c r="A5483">
        <v>7</v>
      </c>
      <c r="B5483">
        <v>1985</v>
      </c>
      <c r="C5483" t="s">
        <v>1350</v>
      </c>
      <c r="D5483">
        <v>1</v>
      </c>
      <c r="E5483">
        <v>80</v>
      </c>
      <c r="F5483" s="2">
        <v>2.9622E-9</v>
      </c>
    </row>
    <row r="5484" spans="1:6" x14ac:dyDescent="0.3">
      <c r="A5484">
        <v>7</v>
      </c>
      <c r="B5484">
        <v>1985</v>
      </c>
      <c r="C5484" t="s">
        <v>1350</v>
      </c>
      <c r="D5484">
        <v>1</v>
      </c>
      <c r="E5484">
        <v>82</v>
      </c>
      <c r="F5484" s="2">
        <v>2.92484E-9</v>
      </c>
    </row>
    <row r="5485" spans="1:6" x14ac:dyDescent="0.3">
      <c r="A5485">
        <v>7</v>
      </c>
      <c r="B5485">
        <v>1985</v>
      </c>
      <c r="C5485" t="s">
        <v>1350</v>
      </c>
      <c r="D5485">
        <v>1</v>
      </c>
      <c r="E5485">
        <v>84</v>
      </c>
      <c r="F5485" s="2">
        <v>2.8904299999999999E-9</v>
      </c>
    </row>
    <row r="5486" spans="1:6" x14ac:dyDescent="0.3">
      <c r="A5486">
        <v>7</v>
      </c>
      <c r="B5486">
        <v>1985</v>
      </c>
      <c r="C5486" t="s">
        <v>1350</v>
      </c>
      <c r="D5486">
        <v>1</v>
      </c>
      <c r="E5486">
        <v>86</v>
      </c>
      <c r="F5486" s="2">
        <v>2.85864E-9</v>
      </c>
    </row>
    <row r="5487" spans="1:6" x14ac:dyDescent="0.3">
      <c r="A5487">
        <v>7</v>
      </c>
      <c r="B5487">
        <v>1985</v>
      </c>
      <c r="C5487" t="s">
        <v>1350</v>
      </c>
      <c r="D5487">
        <v>1</v>
      </c>
      <c r="E5487">
        <v>88</v>
      </c>
      <c r="F5487" s="2">
        <v>2.8291799999999999E-9</v>
      </c>
    </row>
    <row r="5488" spans="1:6" x14ac:dyDescent="0.3">
      <c r="A5488">
        <v>7</v>
      </c>
      <c r="B5488">
        <v>1985</v>
      </c>
      <c r="C5488" t="s">
        <v>1350</v>
      </c>
      <c r="D5488">
        <v>1</v>
      </c>
      <c r="E5488">
        <v>90</v>
      </c>
      <c r="F5488" s="2">
        <v>2.8018099999999999E-9</v>
      </c>
    </row>
    <row r="5489" spans="1:6" x14ac:dyDescent="0.3">
      <c r="A5489">
        <v>7</v>
      </c>
      <c r="B5489">
        <v>1985</v>
      </c>
      <c r="C5489" t="s">
        <v>1350</v>
      </c>
      <c r="D5489">
        <v>1</v>
      </c>
      <c r="E5489">
        <v>92</v>
      </c>
      <c r="F5489" s="2">
        <v>2.7763E-9</v>
      </c>
    </row>
    <row r="5490" spans="1:6" x14ac:dyDescent="0.3">
      <c r="A5490">
        <v>7</v>
      </c>
      <c r="B5490">
        <v>1985</v>
      </c>
      <c r="C5490" t="s">
        <v>1350</v>
      </c>
      <c r="D5490">
        <v>1</v>
      </c>
      <c r="E5490">
        <v>94</v>
      </c>
      <c r="F5490" s="2">
        <v>2.7524899999999999E-9</v>
      </c>
    </row>
    <row r="5491" spans="1:6" x14ac:dyDescent="0.3">
      <c r="A5491">
        <v>7</v>
      </c>
      <c r="B5491">
        <v>1985</v>
      </c>
      <c r="C5491" t="s">
        <v>1351</v>
      </c>
      <c r="D5491">
        <v>1</v>
      </c>
      <c r="E5491">
        <v>0</v>
      </c>
      <c r="F5491">
        <v>0</v>
      </c>
    </row>
    <row r="5492" spans="1:6" x14ac:dyDescent="0.3">
      <c r="A5492">
        <v>7</v>
      </c>
      <c r="B5492">
        <v>1985</v>
      </c>
      <c r="C5492" t="s">
        <v>1351</v>
      </c>
      <c r="D5492">
        <v>1</v>
      </c>
      <c r="E5492">
        <v>1</v>
      </c>
      <c r="F5492">
        <v>0</v>
      </c>
    </row>
    <row r="5493" spans="1:6" x14ac:dyDescent="0.3">
      <c r="A5493">
        <v>7</v>
      </c>
      <c r="B5493">
        <v>1985</v>
      </c>
      <c r="C5493" t="s">
        <v>1351</v>
      </c>
      <c r="D5493">
        <v>1</v>
      </c>
      <c r="E5493">
        <v>2</v>
      </c>
      <c r="F5493">
        <v>1</v>
      </c>
    </row>
    <row r="5494" spans="1:6" x14ac:dyDescent="0.3">
      <c r="A5494">
        <v>7</v>
      </c>
      <c r="B5494">
        <v>1985</v>
      </c>
      <c r="C5494" t="s">
        <v>1351</v>
      </c>
      <c r="D5494">
        <v>1</v>
      </c>
      <c r="E5494">
        <v>3</v>
      </c>
      <c r="F5494">
        <v>1</v>
      </c>
    </row>
    <row r="5495" spans="1:6" x14ac:dyDescent="0.3">
      <c r="A5495">
        <v>7</v>
      </c>
      <c r="B5495">
        <v>1985</v>
      </c>
      <c r="C5495" t="s">
        <v>1351</v>
      </c>
      <c r="D5495">
        <v>1</v>
      </c>
      <c r="E5495">
        <v>4</v>
      </c>
      <c r="F5495">
        <v>1</v>
      </c>
    </row>
    <row r="5496" spans="1:6" x14ac:dyDescent="0.3">
      <c r="A5496">
        <v>7</v>
      </c>
      <c r="B5496">
        <v>1985</v>
      </c>
      <c r="C5496" t="s">
        <v>1351</v>
      </c>
      <c r="D5496">
        <v>1</v>
      </c>
      <c r="E5496">
        <v>5</v>
      </c>
      <c r="F5496">
        <v>0</v>
      </c>
    </row>
    <row r="5497" spans="1:6" x14ac:dyDescent="0.3">
      <c r="A5497">
        <v>7</v>
      </c>
      <c r="B5497">
        <v>1985</v>
      </c>
      <c r="C5497" t="s">
        <v>1351</v>
      </c>
      <c r="D5497">
        <v>1</v>
      </c>
      <c r="E5497">
        <v>6</v>
      </c>
      <c r="F5497">
        <v>0</v>
      </c>
    </row>
    <row r="5498" spans="1:6" x14ac:dyDescent="0.3">
      <c r="A5498">
        <v>7</v>
      </c>
      <c r="B5498">
        <v>1985</v>
      </c>
      <c r="C5498" t="s">
        <v>1351</v>
      </c>
      <c r="D5498">
        <v>1</v>
      </c>
      <c r="E5498">
        <v>7</v>
      </c>
      <c r="F5498">
        <v>0</v>
      </c>
    </row>
    <row r="5499" spans="1:6" x14ac:dyDescent="0.3">
      <c r="A5499">
        <v>7</v>
      </c>
      <c r="B5499">
        <v>1985</v>
      </c>
      <c r="C5499" t="s">
        <v>1351</v>
      </c>
      <c r="D5499">
        <v>1</v>
      </c>
      <c r="E5499">
        <v>8</v>
      </c>
      <c r="F5499">
        <v>0</v>
      </c>
    </row>
    <row r="5500" spans="1:6" x14ac:dyDescent="0.3">
      <c r="A5500">
        <v>7</v>
      </c>
      <c r="B5500">
        <v>1985</v>
      </c>
      <c r="C5500" t="s">
        <v>1351</v>
      </c>
      <c r="D5500">
        <v>1</v>
      </c>
      <c r="E5500">
        <v>9</v>
      </c>
      <c r="F5500">
        <v>0</v>
      </c>
    </row>
    <row r="5501" spans="1:6" x14ac:dyDescent="0.3">
      <c r="A5501">
        <v>7</v>
      </c>
      <c r="B5501">
        <v>1985</v>
      </c>
      <c r="C5501" t="s">
        <v>1351</v>
      </c>
      <c r="D5501">
        <v>1</v>
      </c>
      <c r="E5501">
        <v>10</v>
      </c>
      <c r="F5501">
        <v>0</v>
      </c>
    </row>
    <row r="5502" spans="1:6" x14ac:dyDescent="0.3">
      <c r="A5502">
        <v>7</v>
      </c>
      <c r="B5502">
        <v>1985</v>
      </c>
      <c r="C5502" t="s">
        <v>1351</v>
      </c>
      <c r="D5502">
        <v>1</v>
      </c>
      <c r="E5502">
        <v>11</v>
      </c>
      <c r="F5502">
        <v>0</v>
      </c>
    </row>
    <row r="5503" spans="1:6" x14ac:dyDescent="0.3">
      <c r="A5503">
        <v>7</v>
      </c>
      <c r="B5503">
        <v>1985</v>
      </c>
      <c r="C5503" t="s">
        <v>1351</v>
      </c>
      <c r="D5503">
        <v>1</v>
      </c>
      <c r="E5503">
        <v>12</v>
      </c>
      <c r="F5503">
        <v>0</v>
      </c>
    </row>
    <row r="5504" spans="1:6" x14ac:dyDescent="0.3">
      <c r="A5504">
        <v>7</v>
      </c>
      <c r="B5504">
        <v>1985</v>
      </c>
      <c r="C5504" t="s">
        <v>1351</v>
      </c>
      <c r="D5504">
        <v>1</v>
      </c>
      <c r="E5504">
        <v>13</v>
      </c>
      <c r="F5504">
        <v>0</v>
      </c>
    </row>
    <row r="5505" spans="1:6" x14ac:dyDescent="0.3">
      <c r="A5505">
        <v>7</v>
      </c>
      <c r="B5505">
        <v>1985</v>
      </c>
      <c r="C5505" t="s">
        <v>1351</v>
      </c>
      <c r="D5505">
        <v>1</v>
      </c>
      <c r="E5505">
        <v>14</v>
      </c>
      <c r="F5505">
        <v>0</v>
      </c>
    </row>
    <row r="5506" spans="1:6" x14ac:dyDescent="0.3">
      <c r="A5506">
        <v>7</v>
      </c>
      <c r="B5506">
        <v>1985</v>
      </c>
      <c r="C5506" t="s">
        <v>1351</v>
      </c>
      <c r="D5506">
        <v>1</v>
      </c>
      <c r="E5506">
        <v>15</v>
      </c>
      <c r="F5506">
        <v>0</v>
      </c>
    </row>
    <row r="5507" spans="1:6" x14ac:dyDescent="0.3">
      <c r="A5507">
        <v>7</v>
      </c>
      <c r="B5507">
        <v>1985</v>
      </c>
      <c r="C5507" t="s">
        <v>1351</v>
      </c>
      <c r="D5507">
        <v>1</v>
      </c>
      <c r="E5507">
        <v>16</v>
      </c>
      <c r="F5507">
        <v>0</v>
      </c>
    </row>
    <row r="5508" spans="1:6" x14ac:dyDescent="0.3">
      <c r="A5508">
        <v>7</v>
      </c>
      <c r="B5508">
        <v>1985</v>
      </c>
      <c r="C5508" t="s">
        <v>1351</v>
      </c>
      <c r="D5508">
        <v>1</v>
      </c>
      <c r="E5508">
        <v>17</v>
      </c>
      <c r="F5508">
        <v>0</v>
      </c>
    </row>
    <row r="5509" spans="1:6" x14ac:dyDescent="0.3">
      <c r="A5509">
        <v>7</v>
      </c>
      <c r="B5509">
        <v>1985</v>
      </c>
      <c r="C5509" t="s">
        <v>1351</v>
      </c>
      <c r="D5509">
        <v>1</v>
      </c>
      <c r="E5509">
        <v>18</v>
      </c>
      <c r="F5509">
        <v>0</v>
      </c>
    </row>
    <row r="5510" spans="1:6" x14ac:dyDescent="0.3">
      <c r="A5510">
        <v>7</v>
      </c>
      <c r="B5510">
        <v>1985</v>
      </c>
      <c r="C5510" t="s">
        <v>1351</v>
      </c>
      <c r="D5510">
        <v>1</v>
      </c>
      <c r="E5510">
        <v>19</v>
      </c>
      <c r="F5510">
        <v>0</v>
      </c>
    </row>
    <row r="5511" spans="1:6" x14ac:dyDescent="0.3">
      <c r="A5511">
        <v>7</v>
      </c>
      <c r="B5511">
        <v>1985</v>
      </c>
      <c r="C5511" t="s">
        <v>1351</v>
      </c>
      <c r="D5511">
        <v>1</v>
      </c>
      <c r="E5511">
        <v>20</v>
      </c>
      <c r="F5511">
        <v>0</v>
      </c>
    </row>
    <row r="5512" spans="1:6" x14ac:dyDescent="0.3">
      <c r="A5512">
        <v>7</v>
      </c>
      <c r="B5512">
        <v>1985</v>
      </c>
      <c r="C5512" t="s">
        <v>1351</v>
      </c>
      <c r="D5512">
        <v>1</v>
      </c>
      <c r="E5512">
        <v>21</v>
      </c>
      <c r="F5512">
        <v>0</v>
      </c>
    </row>
    <row r="5513" spans="1:6" x14ac:dyDescent="0.3">
      <c r="A5513">
        <v>7</v>
      </c>
      <c r="B5513">
        <v>1985</v>
      </c>
      <c r="C5513" t="s">
        <v>1351</v>
      </c>
      <c r="D5513">
        <v>1</v>
      </c>
      <c r="E5513">
        <v>22</v>
      </c>
      <c r="F5513">
        <v>0</v>
      </c>
    </row>
    <row r="5514" spans="1:6" x14ac:dyDescent="0.3">
      <c r="A5514">
        <v>7</v>
      </c>
      <c r="B5514">
        <v>1985</v>
      </c>
      <c r="C5514" t="s">
        <v>1351</v>
      </c>
      <c r="D5514">
        <v>1</v>
      </c>
      <c r="E5514">
        <v>23</v>
      </c>
      <c r="F5514">
        <v>0</v>
      </c>
    </row>
    <row r="5515" spans="1:6" x14ac:dyDescent="0.3">
      <c r="A5515">
        <v>7</v>
      </c>
      <c r="B5515">
        <v>1985</v>
      </c>
      <c r="C5515" t="s">
        <v>1351</v>
      </c>
      <c r="D5515">
        <v>1</v>
      </c>
      <c r="E5515">
        <v>24</v>
      </c>
      <c r="F5515">
        <v>0</v>
      </c>
    </row>
    <row r="5516" spans="1:6" x14ac:dyDescent="0.3">
      <c r="A5516">
        <v>7</v>
      </c>
      <c r="B5516">
        <v>1985</v>
      </c>
      <c r="C5516" t="s">
        <v>1351</v>
      </c>
      <c r="D5516">
        <v>1</v>
      </c>
      <c r="E5516">
        <v>25</v>
      </c>
      <c r="F5516">
        <v>0</v>
      </c>
    </row>
    <row r="5517" spans="1:6" x14ac:dyDescent="0.3">
      <c r="A5517">
        <v>7</v>
      </c>
      <c r="B5517">
        <v>1985</v>
      </c>
      <c r="C5517" t="s">
        <v>1351</v>
      </c>
      <c r="D5517">
        <v>1</v>
      </c>
      <c r="E5517">
        <v>26</v>
      </c>
      <c r="F5517">
        <v>0</v>
      </c>
    </row>
    <row r="5518" spans="1:6" x14ac:dyDescent="0.3">
      <c r="A5518">
        <v>7</v>
      </c>
      <c r="B5518">
        <v>1985</v>
      </c>
      <c r="C5518" t="s">
        <v>1351</v>
      </c>
      <c r="D5518">
        <v>1</v>
      </c>
      <c r="E5518">
        <v>27</v>
      </c>
      <c r="F5518">
        <v>0</v>
      </c>
    </row>
    <row r="5519" spans="1:6" x14ac:dyDescent="0.3">
      <c r="A5519">
        <v>7</v>
      </c>
      <c r="B5519">
        <v>1985</v>
      </c>
      <c r="C5519" t="s">
        <v>1351</v>
      </c>
      <c r="D5519">
        <v>1</v>
      </c>
      <c r="E5519">
        <v>28</v>
      </c>
      <c r="F5519">
        <v>0</v>
      </c>
    </row>
    <row r="5520" spans="1:6" x14ac:dyDescent="0.3">
      <c r="A5520">
        <v>7</v>
      </c>
      <c r="B5520">
        <v>1985</v>
      </c>
      <c r="C5520" t="s">
        <v>1351</v>
      </c>
      <c r="D5520">
        <v>1</v>
      </c>
      <c r="E5520">
        <v>29</v>
      </c>
      <c r="F5520">
        <v>0</v>
      </c>
    </row>
    <row r="5521" spans="1:6" x14ac:dyDescent="0.3">
      <c r="A5521">
        <v>7</v>
      </c>
      <c r="B5521">
        <v>1985</v>
      </c>
      <c r="C5521" t="s">
        <v>1351</v>
      </c>
      <c r="D5521">
        <v>1</v>
      </c>
      <c r="E5521">
        <v>30</v>
      </c>
      <c r="F5521">
        <v>0</v>
      </c>
    </row>
    <row r="5522" spans="1:6" x14ac:dyDescent="0.3">
      <c r="A5522">
        <v>7</v>
      </c>
      <c r="B5522">
        <v>2018</v>
      </c>
      <c r="C5522" t="s">
        <v>1350</v>
      </c>
      <c r="D5522">
        <v>1</v>
      </c>
      <c r="E5522">
        <v>4</v>
      </c>
      <c r="F5522" s="2">
        <v>3.5305100000000002E-5</v>
      </c>
    </row>
    <row r="5523" spans="1:6" x14ac:dyDescent="0.3">
      <c r="A5523">
        <v>7</v>
      </c>
      <c r="B5523">
        <v>2018</v>
      </c>
      <c r="C5523" t="s">
        <v>1350</v>
      </c>
      <c r="D5523">
        <v>1</v>
      </c>
      <c r="E5523">
        <v>6</v>
      </c>
      <c r="F5523" s="2">
        <v>6.9197999999999997E-5</v>
      </c>
    </row>
    <row r="5524" spans="1:6" x14ac:dyDescent="0.3">
      <c r="A5524">
        <v>7</v>
      </c>
      <c r="B5524">
        <v>2018</v>
      </c>
      <c r="C5524" t="s">
        <v>1350</v>
      </c>
      <c r="D5524">
        <v>1</v>
      </c>
      <c r="E5524">
        <v>8</v>
      </c>
      <c r="F5524">
        <v>5.24685E-4</v>
      </c>
    </row>
    <row r="5525" spans="1:6" x14ac:dyDescent="0.3">
      <c r="A5525">
        <v>7</v>
      </c>
      <c r="B5525">
        <v>2018</v>
      </c>
      <c r="C5525" t="s">
        <v>1350</v>
      </c>
      <c r="D5525">
        <v>1</v>
      </c>
      <c r="E5525">
        <v>10</v>
      </c>
      <c r="F5525">
        <v>3.1283700000000001E-3</v>
      </c>
    </row>
    <row r="5526" spans="1:6" x14ac:dyDescent="0.3">
      <c r="A5526">
        <v>7</v>
      </c>
      <c r="B5526">
        <v>2018</v>
      </c>
      <c r="C5526" t="s">
        <v>1350</v>
      </c>
      <c r="D5526">
        <v>1</v>
      </c>
      <c r="E5526">
        <v>12</v>
      </c>
      <c r="F5526">
        <v>1.4666500000000001E-2</v>
      </c>
    </row>
    <row r="5527" spans="1:6" x14ac:dyDescent="0.3">
      <c r="A5527">
        <v>7</v>
      </c>
      <c r="B5527">
        <v>2018</v>
      </c>
      <c r="C5527" t="s">
        <v>1350</v>
      </c>
      <c r="D5527">
        <v>1</v>
      </c>
      <c r="E5527">
        <v>14</v>
      </c>
      <c r="F5527">
        <v>5.4066099999999999E-2</v>
      </c>
    </row>
    <row r="5528" spans="1:6" x14ac:dyDescent="0.3">
      <c r="A5528">
        <v>7</v>
      </c>
      <c r="B5528">
        <v>2018</v>
      </c>
      <c r="C5528" t="s">
        <v>1350</v>
      </c>
      <c r="D5528">
        <v>1</v>
      </c>
      <c r="E5528">
        <v>16</v>
      </c>
      <c r="F5528">
        <v>0.15671499999999999</v>
      </c>
    </row>
    <row r="5529" spans="1:6" x14ac:dyDescent="0.3">
      <c r="A5529">
        <v>7</v>
      </c>
      <c r="B5529">
        <v>2018</v>
      </c>
      <c r="C5529" t="s">
        <v>1350</v>
      </c>
      <c r="D5529">
        <v>1</v>
      </c>
      <c r="E5529">
        <v>18</v>
      </c>
      <c r="F5529">
        <v>0.35717500000000002</v>
      </c>
    </row>
    <row r="5530" spans="1:6" x14ac:dyDescent="0.3">
      <c r="A5530">
        <v>7</v>
      </c>
      <c r="B5530">
        <v>2018</v>
      </c>
      <c r="C5530" t="s">
        <v>1350</v>
      </c>
      <c r="D5530">
        <v>1</v>
      </c>
      <c r="E5530">
        <v>20</v>
      </c>
      <c r="F5530">
        <v>0.64008799999999999</v>
      </c>
    </row>
    <row r="5531" spans="1:6" x14ac:dyDescent="0.3">
      <c r="A5531">
        <v>7</v>
      </c>
      <c r="B5531">
        <v>2018</v>
      </c>
      <c r="C5531" t="s">
        <v>1350</v>
      </c>
      <c r="D5531">
        <v>1</v>
      </c>
      <c r="E5531">
        <v>22</v>
      </c>
      <c r="F5531">
        <v>0.90195599999999998</v>
      </c>
    </row>
    <row r="5532" spans="1:6" x14ac:dyDescent="0.3">
      <c r="A5532">
        <v>7</v>
      </c>
      <c r="B5532">
        <v>2018</v>
      </c>
      <c r="C5532" t="s">
        <v>1350</v>
      </c>
      <c r="D5532">
        <v>1</v>
      </c>
      <c r="E5532">
        <v>24</v>
      </c>
      <c r="F5532">
        <v>0.99995199999999995</v>
      </c>
    </row>
    <row r="5533" spans="1:6" x14ac:dyDescent="0.3">
      <c r="A5533">
        <v>7</v>
      </c>
      <c r="B5533">
        <v>2018</v>
      </c>
      <c r="C5533" t="s">
        <v>1350</v>
      </c>
      <c r="D5533">
        <v>1</v>
      </c>
      <c r="E5533">
        <v>26</v>
      </c>
      <c r="F5533">
        <v>0.99582499999999996</v>
      </c>
    </row>
    <row r="5534" spans="1:6" x14ac:dyDescent="0.3">
      <c r="A5534">
        <v>7</v>
      </c>
      <c r="B5534">
        <v>2018</v>
      </c>
      <c r="C5534" t="s">
        <v>1350</v>
      </c>
      <c r="D5534">
        <v>1</v>
      </c>
      <c r="E5534">
        <v>28</v>
      </c>
      <c r="F5534">
        <v>0.38218800000000003</v>
      </c>
    </row>
    <row r="5535" spans="1:6" x14ac:dyDescent="0.3">
      <c r="A5535">
        <v>7</v>
      </c>
      <c r="B5535">
        <v>2018</v>
      </c>
      <c r="C5535" t="s">
        <v>1350</v>
      </c>
      <c r="D5535">
        <v>1</v>
      </c>
      <c r="E5535">
        <v>30</v>
      </c>
      <c r="F5535">
        <v>2.7639500000000001E-2</v>
      </c>
    </row>
    <row r="5536" spans="1:6" x14ac:dyDescent="0.3">
      <c r="A5536">
        <v>7</v>
      </c>
      <c r="B5536">
        <v>2018</v>
      </c>
      <c r="C5536" t="s">
        <v>1350</v>
      </c>
      <c r="D5536">
        <v>1</v>
      </c>
      <c r="E5536">
        <v>32</v>
      </c>
      <c r="F5536">
        <v>3.76566E-4</v>
      </c>
    </row>
    <row r="5537" spans="1:6" x14ac:dyDescent="0.3">
      <c r="A5537">
        <v>7</v>
      </c>
      <c r="B5537">
        <v>2018</v>
      </c>
      <c r="C5537" t="s">
        <v>1350</v>
      </c>
      <c r="D5537">
        <v>1</v>
      </c>
      <c r="E5537">
        <v>34</v>
      </c>
      <c r="F5537" s="2">
        <v>9.8516299999999994E-7</v>
      </c>
    </row>
    <row r="5538" spans="1:6" x14ac:dyDescent="0.3">
      <c r="A5538">
        <v>7</v>
      </c>
      <c r="B5538">
        <v>2018</v>
      </c>
      <c r="C5538" t="s">
        <v>1350</v>
      </c>
      <c r="D5538">
        <v>1</v>
      </c>
      <c r="E5538">
        <v>36</v>
      </c>
      <c r="F5538" s="2">
        <v>1.29763E-8</v>
      </c>
    </row>
    <row r="5539" spans="1:6" x14ac:dyDescent="0.3">
      <c r="A5539">
        <v>7</v>
      </c>
      <c r="B5539">
        <v>2018</v>
      </c>
      <c r="C5539" t="s">
        <v>1350</v>
      </c>
      <c r="D5539">
        <v>1</v>
      </c>
      <c r="E5539">
        <v>38</v>
      </c>
      <c r="F5539" s="2">
        <v>9.4548699999999992E-9</v>
      </c>
    </row>
    <row r="5540" spans="1:6" x14ac:dyDescent="0.3">
      <c r="A5540">
        <v>7</v>
      </c>
      <c r="B5540">
        <v>2018</v>
      </c>
      <c r="C5540" t="s">
        <v>1350</v>
      </c>
      <c r="D5540">
        <v>1</v>
      </c>
      <c r="E5540">
        <v>40</v>
      </c>
      <c r="F5540" s="2">
        <v>7.7214399999999998E-9</v>
      </c>
    </row>
    <row r="5541" spans="1:6" x14ac:dyDescent="0.3">
      <c r="A5541">
        <v>7</v>
      </c>
      <c r="B5541">
        <v>2018</v>
      </c>
      <c r="C5541" t="s">
        <v>1350</v>
      </c>
      <c r="D5541">
        <v>1</v>
      </c>
      <c r="E5541">
        <v>42</v>
      </c>
      <c r="F5541" s="2">
        <v>6.6173600000000004E-9</v>
      </c>
    </row>
    <row r="5542" spans="1:6" x14ac:dyDescent="0.3">
      <c r="A5542">
        <v>7</v>
      </c>
      <c r="B5542">
        <v>2018</v>
      </c>
      <c r="C5542" t="s">
        <v>1350</v>
      </c>
      <c r="D5542">
        <v>1</v>
      </c>
      <c r="E5542">
        <v>44</v>
      </c>
      <c r="F5542" s="2">
        <v>5.8580800000000001E-9</v>
      </c>
    </row>
    <row r="5543" spans="1:6" x14ac:dyDescent="0.3">
      <c r="A5543">
        <v>7</v>
      </c>
      <c r="B5543">
        <v>2018</v>
      </c>
      <c r="C5543" t="s">
        <v>1350</v>
      </c>
      <c r="D5543">
        <v>1</v>
      </c>
      <c r="E5543">
        <v>46</v>
      </c>
      <c r="F5543" s="2">
        <v>5.3070099999999999E-9</v>
      </c>
    </row>
    <row r="5544" spans="1:6" x14ac:dyDescent="0.3">
      <c r="A5544">
        <v>7</v>
      </c>
      <c r="B5544">
        <v>2018</v>
      </c>
      <c r="C5544" t="s">
        <v>1350</v>
      </c>
      <c r="D5544">
        <v>1</v>
      </c>
      <c r="E5544">
        <v>48</v>
      </c>
      <c r="F5544" s="2">
        <v>4.89057E-9</v>
      </c>
    </row>
    <row r="5545" spans="1:6" x14ac:dyDescent="0.3">
      <c r="A5545">
        <v>7</v>
      </c>
      <c r="B5545">
        <v>2018</v>
      </c>
      <c r="C5545" t="s">
        <v>1350</v>
      </c>
      <c r="D5545">
        <v>1</v>
      </c>
      <c r="E5545">
        <v>50</v>
      </c>
      <c r="F5545" s="2">
        <v>4.5657800000000003E-9</v>
      </c>
    </row>
    <row r="5546" spans="1:6" x14ac:dyDescent="0.3">
      <c r="A5546">
        <v>7</v>
      </c>
      <c r="B5546">
        <v>2018</v>
      </c>
      <c r="C5546" t="s">
        <v>1350</v>
      </c>
      <c r="D5546">
        <v>1</v>
      </c>
      <c r="E5546">
        <v>52</v>
      </c>
      <c r="F5546" s="2">
        <v>4.3059399999999997E-9</v>
      </c>
    </row>
    <row r="5547" spans="1:6" x14ac:dyDescent="0.3">
      <c r="A5547">
        <v>7</v>
      </c>
      <c r="B5547">
        <v>2018</v>
      </c>
      <c r="C5547" t="s">
        <v>1350</v>
      </c>
      <c r="D5547">
        <v>1</v>
      </c>
      <c r="E5547">
        <v>54</v>
      </c>
      <c r="F5547" s="2">
        <v>4.0936799999999999E-9</v>
      </c>
    </row>
    <row r="5548" spans="1:6" x14ac:dyDescent="0.3">
      <c r="A5548">
        <v>7</v>
      </c>
      <c r="B5548">
        <v>2018</v>
      </c>
      <c r="C5548" t="s">
        <v>1350</v>
      </c>
      <c r="D5548">
        <v>1</v>
      </c>
      <c r="E5548">
        <v>56</v>
      </c>
      <c r="F5548" s="2">
        <v>3.9172200000000003E-9</v>
      </c>
    </row>
    <row r="5549" spans="1:6" x14ac:dyDescent="0.3">
      <c r="A5549">
        <v>7</v>
      </c>
      <c r="B5549">
        <v>2018</v>
      </c>
      <c r="C5549" t="s">
        <v>1350</v>
      </c>
      <c r="D5549">
        <v>1</v>
      </c>
      <c r="E5549">
        <v>58</v>
      </c>
      <c r="F5549" s="2">
        <v>3.76836E-9</v>
      </c>
    </row>
    <row r="5550" spans="1:6" x14ac:dyDescent="0.3">
      <c r="A5550">
        <v>7</v>
      </c>
      <c r="B5550">
        <v>2018</v>
      </c>
      <c r="C5550" t="s">
        <v>1350</v>
      </c>
      <c r="D5550">
        <v>1</v>
      </c>
      <c r="E5550">
        <v>60</v>
      </c>
      <c r="F5550" s="2">
        <v>3.6411700000000002E-9</v>
      </c>
    </row>
    <row r="5551" spans="1:6" x14ac:dyDescent="0.3">
      <c r="A5551">
        <v>7</v>
      </c>
      <c r="B5551">
        <v>2018</v>
      </c>
      <c r="C5551" t="s">
        <v>1350</v>
      </c>
      <c r="D5551">
        <v>1</v>
      </c>
      <c r="E5551">
        <v>62</v>
      </c>
      <c r="F5551" s="2">
        <v>3.5313099999999999E-9</v>
      </c>
    </row>
    <row r="5552" spans="1:6" x14ac:dyDescent="0.3">
      <c r="A5552">
        <v>7</v>
      </c>
      <c r="B5552">
        <v>2018</v>
      </c>
      <c r="C5552" t="s">
        <v>1350</v>
      </c>
      <c r="D5552">
        <v>1</v>
      </c>
      <c r="E5552">
        <v>64</v>
      </c>
      <c r="F5552" s="2">
        <v>3.4355E-9</v>
      </c>
    </row>
    <row r="5553" spans="1:6" x14ac:dyDescent="0.3">
      <c r="A5553">
        <v>7</v>
      </c>
      <c r="B5553">
        <v>2018</v>
      </c>
      <c r="C5553" t="s">
        <v>1350</v>
      </c>
      <c r="D5553">
        <v>1</v>
      </c>
      <c r="E5553">
        <v>66</v>
      </c>
      <c r="F5553" s="2">
        <v>3.3512299999999998E-9</v>
      </c>
    </row>
    <row r="5554" spans="1:6" x14ac:dyDescent="0.3">
      <c r="A5554">
        <v>7</v>
      </c>
      <c r="B5554">
        <v>2018</v>
      </c>
      <c r="C5554" t="s">
        <v>1350</v>
      </c>
      <c r="D5554">
        <v>1</v>
      </c>
      <c r="E5554">
        <v>68</v>
      </c>
      <c r="F5554" s="2">
        <v>3.27657E-9</v>
      </c>
    </row>
    <row r="5555" spans="1:6" x14ac:dyDescent="0.3">
      <c r="A5555">
        <v>7</v>
      </c>
      <c r="B5555">
        <v>2018</v>
      </c>
      <c r="C5555" t="s">
        <v>1350</v>
      </c>
      <c r="D5555">
        <v>1</v>
      </c>
      <c r="E5555">
        <v>70</v>
      </c>
      <c r="F5555" s="2">
        <v>3.2099800000000001E-9</v>
      </c>
    </row>
    <row r="5556" spans="1:6" x14ac:dyDescent="0.3">
      <c r="A5556">
        <v>7</v>
      </c>
      <c r="B5556">
        <v>2018</v>
      </c>
      <c r="C5556" t="s">
        <v>1350</v>
      </c>
      <c r="D5556">
        <v>1</v>
      </c>
      <c r="E5556">
        <v>72</v>
      </c>
      <c r="F5556" s="2">
        <v>3.1502199999999999E-9</v>
      </c>
    </row>
    <row r="5557" spans="1:6" x14ac:dyDescent="0.3">
      <c r="A5557">
        <v>7</v>
      </c>
      <c r="B5557">
        <v>2018</v>
      </c>
      <c r="C5557" t="s">
        <v>1350</v>
      </c>
      <c r="D5557">
        <v>1</v>
      </c>
      <c r="E5557">
        <v>74</v>
      </c>
      <c r="F5557" s="2">
        <v>3.0963000000000002E-9</v>
      </c>
    </row>
    <row r="5558" spans="1:6" x14ac:dyDescent="0.3">
      <c r="A5558">
        <v>7</v>
      </c>
      <c r="B5558">
        <v>2018</v>
      </c>
      <c r="C5558" t="s">
        <v>1350</v>
      </c>
      <c r="D5558">
        <v>1</v>
      </c>
      <c r="E5558">
        <v>76</v>
      </c>
      <c r="F5558" s="2">
        <v>3.0474199999999998E-9</v>
      </c>
    </row>
    <row r="5559" spans="1:6" x14ac:dyDescent="0.3">
      <c r="A5559">
        <v>7</v>
      </c>
      <c r="B5559">
        <v>2018</v>
      </c>
      <c r="C5559" t="s">
        <v>1350</v>
      </c>
      <c r="D5559">
        <v>1</v>
      </c>
      <c r="E5559">
        <v>78</v>
      </c>
      <c r="F5559" s="2">
        <v>3.0029099999999999E-9</v>
      </c>
    </row>
    <row r="5560" spans="1:6" x14ac:dyDescent="0.3">
      <c r="A5560">
        <v>7</v>
      </c>
      <c r="B5560">
        <v>2018</v>
      </c>
      <c r="C5560" t="s">
        <v>1350</v>
      </c>
      <c r="D5560">
        <v>1</v>
      </c>
      <c r="E5560">
        <v>80</v>
      </c>
      <c r="F5560" s="2">
        <v>2.9622E-9</v>
      </c>
    </row>
    <row r="5561" spans="1:6" x14ac:dyDescent="0.3">
      <c r="A5561">
        <v>7</v>
      </c>
      <c r="B5561">
        <v>2018</v>
      </c>
      <c r="C5561" t="s">
        <v>1350</v>
      </c>
      <c r="D5561">
        <v>1</v>
      </c>
      <c r="E5561">
        <v>82</v>
      </c>
      <c r="F5561" s="2">
        <v>2.92484E-9</v>
      </c>
    </row>
    <row r="5562" spans="1:6" x14ac:dyDescent="0.3">
      <c r="A5562">
        <v>7</v>
      </c>
      <c r="B5562">
        <v>2018</v>
      </c>
      <c r="C5562" t="s">
        <v>1350</v>
      </c>
      <c r="D5562">
        <v>1</v>
      </c>
      <c r="E5562">
        <v>84</v>
      </c>
      <c r="F5562" s="2">
        <v>2.8904299999999999E-9</v>
      </c>
    </row>
    <row r="5563" spans="1:6" x14ac:dyDescent="0.3">
      <c r="A5563">
        <v>7</v>
      </c>
      <c r="B5563">
        <v>2018</v>
      </c>
      <c r="C5563" t="s">
        <v>1350</v>
      </c>
      <c r="D5563">
        <v>1</v>
      </c>
      <c r="E5563">
        <v>86</v>
      </c>
      <c r="F5563" s="2">
        <v>2.85864E-9</v>
      </c>
    </row>
    <row r="5564" spans="1:6" x14ac:dyDescent="0.3">
      <c r="A5564">
        <v>7</v>
      </c>
      <c r="B5564">
        <v>2018</v>
      </c>
      <c r="C5564" t="s">
        <v>1350</v>
      </c>
      <c r="D5564">
        <v>1</v>
      </c>
      <c r="E5564">
        <v>88</v>
      </c>
      <c r="F5564" s="2">
        <v>2.8291799999999999E-9</v>
      </c>
    </row>
    <row r="5565" spans="1:6" x14ac:dyDescent="0.3">
      <c r="A5565">
        <v>7</v>
      </c>
      <c r="B5565">
        <v>2018</v>
      </c>
      <c r="C5565" t="s">
        <v>1350</v>
      </c>
      <c r="D5565">
        <v>1</v>
      </c>
      <c r="E5565">
        <v>90</v>
      </c>
      <c r="F5565" s="2">
        <v>2.8018099999999999E-9</v>
      </c>
    </row>
    <row r="5566" spans="1:6" x14ac:dyDescent="0.3">
      <c r="A5566">
        <v>7</v>
      </c>
      <c r="B5566">
        <v>2018</v>
      </c>
      <c r="C5566" t="s">
        <v>1350</v>
      </c>
      <c r="D5566">
        <v>1</v>
      </c>
      <c r="E5566">
        <v>92</v>
      </c>
      <c r="F5566" s="2">
        <v>2.7763E-9</v>
      </c>
    </row>
    <row r="5567" spans="1:6" x14ac:dyDescent="0.3">
      <c r="A5567">
        <v>7</v>
      </c>
      <c r="B5567">
        <v>2018</v>
      </c>
      <c r="C5567" t="s">
        <v>1350</v>
      </c>
      <c r="D5567">
        <v>1</v>
      </c>
      <c r="E5567">
        <v>94</v>
      </c>
      <c r="F5567" s="2">
        <v>2.7524899999999999E-9</v>
      </c>
    </row>
    <row r="5568" spans="1:6" x14ac:dyDescent="0.3">
      <c r="A5568">
        <v>8</v>
      </c>
      <c r="B5568">
        <v>1982</v>
      </c>
      <c r="C5568" t="s">
        <v>1350</v>
      </c>
      <c r="D5568">
        <v>1</v>
      </c>
      <c r="E5568">
        <v>4</v>
      </c>
      <c r="F5568">
        <v>0</v>
      </c>
    </row>
    <row r="5569" spans="1:6" x14ac:dyDescent="0.3">
      <c r="A5569">
        <v>8</v>
      </c>
      <c r="B5569">
        <v>1982</v>
      </c>
      <c r="C5569" t="s">
        <v>1350</v>
      </c>
      <c r="D5569">
        <v>1</v>
      </c>
      <c r="E5569">
        <v>6</v>
      </c>
      <c r="F5569">
        <v>0</v>
      </c>
    </row>
    <row r="5570" spans="1:6" x14ac:dyDescent="0.3">
      <c r="A5570">
        <v>8</v>
      </c>
      <c r="B5570">
        <v>1982</v>
      </c>
      <c r="C5570" t="s">
        <v>1350</v>
      </c>
      <c r="D5570">
        <v>1</v>
      </c>
      <c r="E5570">
        <v>8</v>
      </c>
      <c r="F5570">
        <v>0</v>
      </c>
    </row>
    <row r="5571" spans="1:6" x14ac:dyDescent="0.3">
      <c r="A5571">
        <v>8</v>
      </c>
      <c r="B5571">
        <v>1982</v>
      </c>
      <c r="C5571" t="s">
        <v>1350</v>
      </c>
      <c r="D5571">
        <v>1</v>
      </c>
      <c r="E5571">
        <v>10</v>
      </c>
      <c r="F5571">
        <v>0</v>
      </c>
    </row>
    <row r="5572" spans="1:6" x14ac:dyDescent="0.3">
      <c r="A5572">
        <v>8</v>
      </c>
      <c r="B5572">
        <v>1982</v>
      </c>
      <c r="C5572" t="s">
        <v>1350</v>
      </c>
      <c r="D5572">
        <v>1</v>
      </c>
      <c r="E5572">
        <v>12</v>
      </c>
      <c r="F5572">
        <v>0</v>
      </c>
    </row>
    <row r="5573" spans="1:6" x14ac:dyDescent="0.3">
      <c r="A5573">
        <v>8</v>
      </c>
      <c r="B5573">
        <v>1982</v>
      </c>
      <c r="C5573" t="s">
        <v>1350</v>
      </c>
      <c r="D5573">
        <v>1</v>
      </c>
      <c r="E5573">
        <v>14</v>
      </c>
      <c r="F5573">
        <v>0</v>
      </c>
    </row>
    <row r="5574" spans="1:6" x14ac:dyDescent="0.3">
      <c r="A5574">
        <v>8</v>
      </c>
      <c r="B5574">
        <v>1982</v>
      </c>
      <c r="C5574" t="s">
        <v>1350</v>
      </c>
      <c r="D5574">
        <v>1</v>
      </c>
      <c r="E5574">
        <v>16</v>
      </c>
      <c r="F5574">
        <v>0</v>
      </c>
    </row>
    <row r="5575" spans="1:6" x14ac:dyDescent="0.3">
      <c r="A5575">
        <v>8</v>
      </c>
      <c r="B5575">
        <v>1982</v>
      </c>
      <c r="C5575" t="s">
        <v>1350</v>
      </c>
      <c r="D5575">
        <v>1</v>
      </c>
      <c r="E5575">
        <v>18</v>
      </c>
      <c r="F5575">
        <v>0</v>
      </c>
    </row>
    <row r="5576" spans="1:6" x14ac:dyDescent="0.3">
      <c r="A5576">
        <v>8</v>
      </c>
      <c r="B5576">
        <v>1982</v>
      </c>
      <c r="C5576" t="s">
        <v>1350</v>
      </c>
      <c r="D5576">
        <v>1</v>
      </c>
      <c r="E5576">
        <v>20</v>
      </c>
      <c r="F5576">
        <v>0</v>
      </c>
    </row>
    <row r="5577" spans="1:6" x14ac:dyDescent="0.3">
      <c r="A5577">
        <v>8</v>
      </c>
      <c r="B5577">
        <v>1982</v>
      </c>
      <c r="C5577" t="s">
        <v>1350</v>
      </c>
      <c r="D5577">
        <v>1</v>
      </c>
      <c r="E5577">
        <v>22</v>
      </c>
      <c r="F5577">
        <v>0</v>
      </c>
    </row>
    <row r="5578" spans="1:6" x14ac:dyDescent="0.3">
      <c r="A5578">
        <v>8</v>
      </c>
      <c r="B5578">
        <v>1982</v>
      </c>
      <c r="C5578" t="s">
        <v>1350</v>
      </c>
      <c r="D5578">
        <v>1</v>
      </c>
      <c r="E5578">
        <v>24</v>
      </c>
      <c r="F5578">
        <v>0</v>
      </c>
    </row>
    <row r="5579" spans="1:6" x14ac:dyDescent="0.3">
      <c r="A5579">
        <v>8</v>
      </c>
      <c r="B5579">
        <v>1982</v>
      </c>
      <c r="C5579" t="s">
        <v>1350</v>
      </c>
      <c r="D5579">
        <v>1</v>
      </c>
      <c r="E5579">
        <v>26</v>
      </c>
      <c r="F5579">
        <v>0</v>
      </c>
    </row>
    <row r="5580" spans="1:6" x14ac:dyDescent="0.3">
      <c r="A5580">
        <v>8</v>
      </c>
      <c r="B5580">
        <v>1982</v>
      </c>
      <c r="C5580" t="s">
        <v>1350</v>
      </c>
      <c r="D5580">
        <v>1</v>
      </c>
      <c r="E5580">
        <v>28</v>
      </c>
      <c r="F5580">
        <v>0</v>
      </c>
    </row>
    <row r="5581" spans="1:6" x14ac:dyDescent="0.3">
      <c r="A5581">
        <v>8</v>
      </c>
      <c r="B5581">
        <v>1982</v>
      </c>
      <c r="C5581" t="s">
        <v>1350</v>
      </c>
      <c r="D5581">
        <v>1</v>
      </c>
      <c r="E5581">
        <v>30</v>
      </c>
      <c r="F5581">
        <v>0</v>
      </c>
    </row>
    <row r="5582" spans="1:6" x14ac:dyDescent="0.3">
      <c r="A5582">
        <v>8</v>
      </c>
      <c r="B5582">
        <v>1982</v>
      </c>
      <c r="C5582" t="s">
        <v>1350</v>
      </c>
      <c r="D5582">
        <v>1</v>
      </c>
      <c r="E5582">
        <v>32</v>
      </c>
      <c r="F5582">
        <v>0</v>
      </c>
    </row>
    <row r="5583" spans="1:6" x14ac:dyDescent="0.3">
      <c r="A5583">
        <v>8</v>
      </c>
      <c r="B5583">
        <v>1982</v>
      </c>
      <c r="C5583" t="s">
        <v>1350</v>
      </c>
      <c r="D5583">
        <v>1</v>
      </c>
      <c r="E5583">
        <v>34</v>
      </c>
      <c r="F5583">
        <v>0</v>
      </c>
    </row>
    <row r="5584" spans="1:6" x14ac:dyDescent="0.3">
      <c r="A5584">
        <v>8</v>
      </c>
      <c r="B5584">
        <v>1982</v>
      </c>
      <c r="C5584" t="s">
        <v>1350</v>
      </c>
      <c r="D5584">
        <v>1</v>
      </c>
      <c r="E5584">
        <v>36</v>
      </c>
      <c r="F5584">
        <v>0</v>
      </c>
    </row>
    <row r="5585" spans="1:6" x14ac:dyDescent="0.3">
      <c r="A5585">
        <v>8</v>
      </c>
      <c r="B5585">
        <v>1982</v>
      </c>
      <c r="C5585" t="s">
        <v>1350</v>
      </c>
      <c r="D5585">
        <v>1</v>
      </c>
      <c r="E5585">
        <v>38</v>
      </c>
      <c r="F5585">
        <v>0</v>
      </c>
    </row>
    <row r="5586" spans="1:6" x14ac:dyDescent="0.3">
      <c r="A5586">
        <v>8</v>
      </c>
      <c r="B5586">
        <v>1982</v>
      </c>
      <c r="C5586" t="s">
        <v>1350</v>
      </c>
      <c r="D5586">
        <v>1</v>
      </c>
      <c r="E5586">
        <v>40</v>
      </c>
      <c r="F5586">
        <v>0</v>
      </c>
    </row>
    <row r="5587" spans="1:6" x14ac:dyDescent="0.3">
      <c r="A5587">
        <v>8</v>
      </c>
      <c r="B5587">
        <v>1982</v>
      </c>
      <c r="C5587" t="s">
        <v>1350</v>
      </c>
      <c r="D5587">
        <v>1</v>
      </c>
      <c r="E5587">
        <v>42</v>
      </c>
      <c r="F5587">
        <v>0</v>
      </c>
    </row>
    <row r="5588" spans="1:6" x14ac:dyDescent="0.3">
      <c r="A5588">
        <v>8</v>
      </c>
      <c r="B5588">
        <v>1982</v>
      </c>
      <c r="C5588" t="s">
        <v>1350</v>
      </c>
      <c r="D5588">
        <v>1</v>
      </c>
      <c r="E5588">
        <v>44</v>
      </c>
      <c r="F5588">
        <v>0</v>
      </c>
    </row>
    <row r="5589" spans="1:6" x14ac:dyDescent="0.3">
      <c r="A5589">
        <v>8</v>
      </c>
      <c r="B5589">
        <v>1982</v>
      </c>
      <c r="C5589" t="s">
        <v>1350</v>
      </c>
      <c r="D5589">
        <v>1</v>
      </c>
      <c r="E5589">
        <v>46</v>
      </c>
      <c r="F5589">
        <v>0</v>
      </c>
    </row>
    <row r="5590" spans="1:6" x14ac:dyDescent="0.3">
      <c r="A5590">
        <v>8</v>
      </c>
      <c r="B5590">
        <v>1982</v>
      </c>
      <c r="C5590" t="s">
        <v>1350</v>
      </c>
      <c r="D5590">
        <v>1</v>
      </c>
      <c r="E5590">
        <v>48</v>
      </c>
      <c r="F5590">
        <v>0</v>
      </c>
    </row>
    <row r="5591" spans="1:6" x14ac:dyDescent="0.3">
      <c r="A5591">
        <v>8</v>
      </c>
      <c r="B5591">
        <v>1982</v>
      </c>
      <c r="C5591" t="s">
        <v>1350</v>
      </c>
      <c r="D5591">
        <v>1</v>
      </c>
      <c r="E5591">
        <v>50</v>
      </c>
      <c r="F5591">
        <v>0</v>
      </c>
    </row>
    <row r="5592" spans="1:6" x14ac:dyDescent="0.3">
      <c r="A5592">
        <v>8</v>
      </c>
      <c r="B5592">
        <v>1982</v>
      </c>
      <c r="C5592" t="s">
        <v>1350</v>
      </c>
      <c r="D5592">
        <v>1</v>
      </c>
      <c r="E5592">
        <v>52</v>
      </c>
      <c r="F5592">
        <v>0</v>
      </c>
    </row>
    <row r="5593" spans="1:6" x14ac:dyDescent="0.3">
      <c r="A5593">
        <v>8</v>
      </c>
      <c r="B5593">
        <v>1982</v>
      </c>
      <c r="C5593" t="s">
        <v>1350</v>
      </c>
      <c r="D5593">
        <v>1</v>
      </c>
      <c r="E5593">
        <v>54</v>
      </c>
      <c r="F5593">
        <v>0</v>
      </c>
    </row>
    <row r="5594" spans="1:6" x14ac:dyDescent="0.3">
      <c r="A5594">
        <v>8</v>
      </c>
      <c r="B5594">
        <v>1982</v>
      </c>
      <c r="C5594" t="s">
        <v>1350</v>
      </c>
      <c r="D5594">
        <v>1</v>
      </c>
      <c r="E5594">
        <v>56</v>
      </c>
      <c r="F5594">
        <v>0</v>
      </c>
    </row>
    <row r="5595" spans="1:6" x14ac:dyDescent="0.3">
      <c r="A5595">
        <v>8</v>
      </c>
      <c r="B5595">
        <v>1982</v>
      </c>
      <c r="C5595" t="s">
        <v>1350</v>
      </c>
      <c r="D5595">
        <v>1</v>
      </c>
      <c r="E5595">
        <v>58</v>
      </c>
      <c r="F5595">
        <v>0</v>
      </c>
    </row>
    <row r="5596" spans="1:6" x14ac:dyDescent="0.3">
      <c r="A5596">
        <v>8</v>
      </c>
      <c r="B5596">
        <v>1982</v>
      </c>
      <c r="C5596" t="s">
        <v>1350</v>
      </c>
      <c r="D5596">
        <v>1</v>
      </c>
      <c r="E5596">
        <v>60</v>
      </c>
      <c r="F5596">
        <v>0</v>
      </c>
    </row>
    <row r="5597" spans="1:6" x14ac:dyDescent="0.3">
      <c r="A5597">
        <v>8</v>
      </c>
      <c r="B5597">
        <v>1982</v>
      </c>
      <c r="C5597" t="s">
        <v>1350</v>
      </c>
      <c r="D5597">
        <v>1</v>
      </c>
      <c r="E5597">
        <v>62</v>
      </c>
      <c r="F5597">
        <v>0</v>
      </c>
    </row>
    <row r="5598" spans="1:6" x14ac:dyDescent="0.3">
      <c r="A5598">
        <v>8</v>
      </c>
      <c r="B5598">
        <v>1982</v>
      </c>
      <c r="C5598" t="s">
        <v>1350</v>
      </c>
      <c r="D5598">
        <v>1</v>
      </c>
      <c r="E5598">
        <v>64</v>
      </c>
      <c r="F5598">
        <v>0</v>
      </c>
    </row>
    <row r="5599" spans="1:6" x14ac:dyDescent="0.3">
      <c r="A5599">
        <v>8</v>
      </c>
      <c r="B5599">
        <v>1982</v>
      </c>
      <c r="C5599" t="s">
        <v>1350</v>
      </c>
      <c r="D5599">
        <v>1</v>
      </c>
      <c r="E5599">
        <v>66</v>
      </c>
      <c r="F5599">
        <v>0</v>
      </c>
    </row>
    <row r="5600" spans="1:6" x14ac:dyDescent="0.3">
      <c r="A5600">
        <v>8</v>
      </c>
      <c r="B5600">
        <v>1982</v>
      </c>
      <c r="C5600" t="s">
        <v>1350</v>
      </c>
      <c r="D5600">
        <v>1</v>
      </c>
      <c r="E5600">
        <v>68</v>
      </c>
      <c r="F5600">
        <v>0</v>
      </c>
    </row>
    <row r="5601" spans="1:6" x14ac:dyDescent="0.3">
      <c r="A5601">
        <v>8</v>
      </c>
      <c r="B5601">
        <v>1982</v>
      </c>
      <c r="C5601" t="s">
        <v>1350</v>
      </c>
      <c r="D5601">
        <v>1</v>
      </c>
      <c r="E5601">
        <v>70</v>
      </c>
      <c r="F5601">
        <v>0</v>
      </c>
    </row>
    <row r="5602" spans="1:6" x14ac:dyDescent="0.3">
      <c r="A5602">
        <v>8</v>
      </c>
      <c r="B5602">
        <v>1982</v>
      </c>
      <c r="C5602" t="s">
        <v>1350</v>
      </c>
      <c r="D5602">
        <v>1</v>
      </c>
      <c r="E5602">
        <v>72</v>
      </c>
      <c r="F5602">
        <v>0</v>
      </c>
    </row>
    <row r="5603" spans="1:6" x14ac:dyDescent="0.3">
      <c r="A5603">
        <v>8</v>
      </c>
      <c r="B5603">
        <v>1982</v>
      </c>
      <c r="C5603" t="s">
        <v>1350</v>
      </c>
      <c r="D5603">
        <v>1</v>
      </c>
      <c r="E5603">
        <v>74</v>
      </c>
      <c r="F5603">
        <v>0</v>
      </c>
    </row>
    <row r="5604" spans="1:6" x14ac:dyDescent="0.3">
      <c r="A5604">
        <v>8</v>
      </c>
      <c r="B5604">
        <v>1982</v>
      </c>
      <c r="C5604" t="s">
        <v>1350</v>
      </c>
      <c r="D5604">
        <v>1</v>
      </c>
      <c r="E5604">
        <v>76</v>
      </c>
      <c r="F5604">
        <v>0</v>
      </c>
    </row>
    <row r="5605" spans="1:6" x14ac:dyDescent="0.3">
      <c r="A5605">
        <v>8</v>
      </c>
      <c r="B5605">
        <v>1982</v>
      </c>
      <c r="C5605" t="s">
        <v>1350</v>
      </c>
      <c r="D5605">
        <v>1</v>
      </c>
      <c r="E5605">
        <v>78</v>
      </c>
      <c r="F5605">
        <v>0</v>
      </c>
    </row>
    <row r="5606" spans="1:6" x14ac:dyDescent="0.3">
      <c r="A5606">
        <v>8</v>
      </c>
      <c r="B5606">
        <v>1982</v>
      </c>
      <c r="C5606" t="s">
        <v>1350</v>
      </c>
      <c r="D5606">
        <v>1</v>
      </c>
      <c r="E5606">
        <v>80</v>
      </c>
      <c r="F5606">
        <v>0</v>
      </c>
    </row>
    <row r="5607" spans="1:6" x14ac:dyDescent="0.3">
      <c r="A5607">
        <v>8</v>
      </c>
      <c r="B5607">
        <v>1982</v>
      </c>
      <c r="C5607" t="s">
        <v>1350</v>
      </c>
      <c r="D5607">
        <v>1</v>
      </c>
      <c r="E5607">
        <v>82</v>
      </c>
      <c r="F5607">
        <v>0</v>
      </c>
    </row>
    <row r="5608" spans="1:6" x14ac:dyDescent="0.3">
      <c r="A5608">
        <v>8</v>
      </c>
      <c r="B5608">
        <v>1982</v>
      </c>
      <c r="C5608" t="s">
        <v>1350</v>
      </c>
      <c r="D5608">
        <v>1</v>
      </c>
      <c r="E5608">
        <v>84</v>
      </c>
      <c r="F5608">
        <v>0</v>
      </c>
    </row>
    <row r="5609" spans="1:6" x14ac:dyDescent="0.3">
      <c r="A5609">
        <v>8</v>
      </c>
      <c r="B5609">
        <v>1982</v>
      </c>
      <c r="C5609" t="s">
        <v>1350</v>
      </c>
      <c r="D5609">
        <v>1</v>
      </c>
      <c r="E5609">
        <v>86</v>
      </c>
      <c r="F5609">
        <v>0</v>
      </c>
    </row>
    <row r="5610" spans="1:6" x14ac:dyDescent="0.3">
      <c r="A5610">
        <v>8</v>
      </c>
      <c r="B5610">
        <v>1982</v>
      </c>
      <c r="C5610" t="s">
        <v>1350</v>
      </c>
      <c r="D5610">
        <v>1</v>
      </c>
      <c r="E5610">
        <v>88</v>
      </c>
      <c r="F5610">
        <v>0</v>
      </c>
    </row>
    <row r="5611" spans="1:6" x14ac:dyDescent="0.3">
      <c r="A5611">
        <v>8</v>
      </c>
      <c r="B5611">
        <v>1982</v>
      </c>
      <c r="C5611" t="s">
        <v>1350</v>
      </c>
      <c r="D5611">
        <v>1</v>
      </c>
      <c r="E5611">
        <v>90</v>
      </c>
      <c r="F5611">
        <v>0</v>
      </c>
    </row>
    <row r="5612" spans="1:6" x14ac:dyDescent="0.3">
      <c r="A5612">
        <v>8</v>
      </c>
      <c r="B5612">
        <v>1982</v>
      </c>
      <c r="C5612" t="s">
        <v>1350</v>
      </c>
      <c r="D5612">
        <v>1</v>
      </c>
      <c r="E5612">
        <v>92</v>
      </c>
      <c r="F5612">
        <v>0</v>
      </c>
    </row>
    <row r="5613" spans="1:6" x14ac:dyDescent="0.3">
      <c r="A5613">
        <v>8</v>
      </c>
      <c r="B5613">
        <v>1982</v>
      </c>
      <c r="C5613" t="s">
        <v>1350</v>
      </c>
      <c r="D5613">
        <v>1</v>
      </c>
      <c r="E5613">
        <v>94</v>
      </c>
      <c r="F5613">
        <v>0</v>
      </c>
    </row>
    <row r="5614" spans="1:6" x14ac:dyDescent="0.3">
      <c r="A5614">
        <v>8</v>
      </c>
      <c r="B5614">
        <v>1984</v>
      </c>
      <c r="C5614" t="s">
        <v>1350</v>
      </c>
      <c r="D5614">
        <v>1</v>
      </c>
      <c r="E5614">
        <v>4</v>
      </c>
      <c r="F5614">
        <v>0</v>
      </c>
    </row>
    <row r="5615" spans="1:6" x14ac:dyDescent="0.3">
      <c r="A5615">
        <v>8</v>
      </c>
      <c r="B5615">
        <v>1984</v>
      </c>
      <c r="C5615" t="s">
        <v>1350</v>
      </c>
      <c r="D5615">
        <v>1</v>
      </c>
      <c r="E5615">
        <v>6</v>
      </c>
      <c r="F5615">
        <v>0</v>
      </c>
    </row>
    <row r="5616" spans="1:6" x14ac:dyDescent="0.3">
      <c r="A5616">
        <v>8</v>
      </c>
      <c r="B5616">
        <v>1984</v>
      </c>
      <c r="C5616" t="s">
        <v>1350</v>
      </c>
      <c r="D5616">
        <v>1</v>
      </c>
      <c r="E5616">
        <v>8</v>
      </c>
      <c r="F5616">
        <v>0</v>
      </c>
    </row>
    <row r="5617" spans="1:6" x14ac:dyDescent="0.3">
      <c r="A5617">
        <v>8</v>
      </c>
      <c r="B5617">
        <v>1984</v>
      </c>
      <c r="C5617" t="s">
        <v>1350</v>
      </c>
      <c r="D5617">
        <v>1</v>
      </c>
      <c r="E5617">
        <v>10</v>
      </c>
      <c r="F5617">
        <v>0</v>
      </c>
    </row>
    <row r="5618" spans="1:6" x14ac:dyDescent="0.3">
      <c r="A5618">
        <v>8</v>
      </c>
      <c r="B5618">
        <v>1984</v>
      </c>
      <c r="C5618" t="s">
        <v>1350</v>
      </c>
      <c r="D5618">
        <v>1</v>
      </c>
      <c r="E5618">
        <v>12</v>
      </c>
      <c r="F5618">
        <v>0</v>
      </c>
    </row>
    <row r="5619" spans="1:6" x14ac:dyDescent="0.3">
      <c r="A5619">
        <v>8</v>
      </c>
      <c r="B5619">
        <v>1984</v>
      </c>
      <c r="C5619" t="s">
        <v>1350</v>
      </c>
      <c r="D5619">
        <v>1</v>
      </c>
      <c r="E5619">
        <v>14</v>
      </c>
      <c r="F5619">
        <v>0</v>
      </c>
    </row>
    <row r="5620" spans="1:6" x14ac:dyDescent="0.3">
      <c r="A5620">
        <v>8</v>
      </c>
      <c r="B5620">
        <v>1984</v>
      </c>
      <c r="C5620" t="s">
        <v>1350</v>
      </c>
      <c r="D5620">
        <v>1</v>
      </c>
      <c r="E5620">
        <v>16</v>
      </c>
      <c r="F5620">
        <v>0</v>
      </c>
    </row>
    <row r="5621" spans="1:6" x14ac:dyDescent="0.3">
      <c r="A5621">
        <v>8</v>
      </c>
      <c r="B5621">
        <v>1984</v>
      </c>
      <c r="C5621" t="s">
        <v>1350</v>
      </c>
      <c r="D5621">
        <v>1</v>
      </c>
      <c r="E5621">
        <v>18</v>
      </c>
      <c r="F5621">
        <v>0</v>
      </c>
    </row>
    <row r="5622" spans="1:6" x14ac:dyDescent="0.3">
      <c r="A5622">
        <v>8</v>
      </c>
      <c r="B5622">
        <v>1984</v>
      </c>
      <c r="C5622" t="s">
        <v>1350</v>
      </c>
      <c r="D5622">
        <v>1</v>
      </c>
      <c r="E5622">
        <v>20</v>
      </c>
      <c r="F5622">
        <v>0</v>
      </c>
    </row>
    <row r="5623" spans="1:6" x14ac:dyDescent="0.3">
      <c r="A5623">
        <v>8</v>
      </c>
      <c r="B5623">
        <v>1984</v>
      </c>
      <c r="C5623" t="s">
        <v>1350</v>
      </c>
      <c r="D5623">
        <v>1</v>
      </c>
      <c r="E5623">
        <v>22</v>
      </c>
      <c r="F5623">
        <v>0</v>
      </c>
    </row>
    <row r="5624" spans="1:6" x14ac:dyDescent="0.3">
      <c r="A5624">
        <v>8</v>
      </c>
      <c r="B5624">
        <v>1984</v>
      </c>
      <c r="C5624" t="s">
        <v>1350</v>
      </c>
      <c r="D5624">
        <v>1</v>
      </c>
      <c r="E5624">
        <v>24</v>
      </c>
      <c r="F5624">
        <v>0</v>
      </c>
    </row>
    <row r="5625" spans="1:6" x14ac:dyDescent="0.3">
      <c r="A5625">
        <v>8</v>
      </c>
      <c r="B5625">
        <v>1984</v>
      </c>
      <c r="C5625" t="s">
        <v>1350</v>
      </c>
      <c r="D5625">
        <v>1</v>
      </c>
      <c r="E5625">
        <v>26</v>
      </c>
      <c r="F5625">
        <v>0</v>
      </c>
    </row>
    <row r="5626" spans="1:6" x14ac:dyDescent="0.3">
      <c r="A5626">
        <v>8</v>
      </c>
      <c r="B5626">
        <v>1984</v>
      </c>
      <c r="C5626" t="s">
        <v>1350</v>
      </c>
      <c r="D5626">
        <v>1</v>
      </c>
      <c r="E5626">
        <v>28</v>
      </c>
      <c r="F5626">
        <v>0</v>
      </c>
    </row>
    <row r="5627" spans="1:6" x14ac:dyDescent="0.3">
      <c r="A5627">
        <v>8</v>
      </c>
      <c r="B5627">
        <v>1984</v>
      </c>
      <c r="C5627" t="s">
        <v>1350</v>
      </c>
      <c r="D5627">
        <v>1</v>
      </c>
      <c r="E5627">
        <v>30</v>
      </c>
      <c r="F5627">
        <v>0</v>
      </c>
    </row>
    <row r="5628" spans="1:6" x14ac:dyDescent="0.3">
      <c r="A5628">
        <v>8</v>
      </c>
      <c r="B5628">
        <v>1984</v>
      </c>
      <c r="C5628" t="s">
        <v>1350</v>
      </c>
      <c r="D5628">
        <v>1</v>
      </c>
      <c r="E5628">
        <v>32</v>
      </c>
      <c r="F5628">
        <v>0</v>
      </c>
    </row>
    <row r="5629" spans="1:6" x14ac:dyDescent="0.3">
      <c r="A5629">
        <v>8</v>
      </c>
      <c r="B5629">
        <v>1984</v>
      </c>
      <c r="C5629" t="s">
        <v>1350</v>
      </c>
      <c r="D5629">
        <v>1</v>
      </c>
      <c r="E5629">
        <v>34</v>
      </c>
      <c r="F5629">
        <v>0</v>
      </c>
    </row>
    <row r="5630" spans="1:6" x14ac:dyDescent="0.3">
      <c r="A5630">
        <v>8</v>
      </c>
      <c r="B5630">
        <v>1984</v>
      </c>
      <c r="C5630" t="s">
        <v>1350</v>
      </c>
      <c r="D5630">
        <v>1</v>
      </c>
      <c r="E5630">
        <v>36</v>
      </c>
      <c r="F5630">
        <v>0</v>
      </c>
    </row>
    <row r="5631" spans="1:6" x14ac:dyDescent="0.3">
      <c r="A5631">
        <v>8</v>
      </c>
      <c r="B5631">
        <v>1984</v>
      </c>
      <c r="C5631" t="s">
        <v>1350</v>
      </c>
      <c r="D5631">
        <v>1</v>
      </c>
      <c r="E5631">
        <v>38</v>
      </c>
      <c r="F5631">
        <v>0</v>
      </c>
    </row>
    <row r="5632" spans="1:6" x14ac:dyDescent="0.3">
      <c r="A5632">
        <v>8</v>
      </c>
      <c r="B5632">
        <v>1984</v>
      </c>
      <c r="C5632" t="s">
        <v>1350</v>
      </c>
      <c r="D5632">
        <v>1</v>
      </c>
      <c r="E5632">
        <v>40</v>
      </c>
      <c r="F5632">
        <v>0</v>
      </c>
    </row>
    <row r="5633" spans="1:6" x14ac:dyDescent="0.3">
      <c r="A5633">
        <v>8</v>
      </c>
      <c r="B5633">
        <v>1984</v>
      </c>
      <c r="C5633" t="s">
        <v>1350</v>
      </c>
      <c r="D5633">
        <v>1</v>
      </c>
      <c r="E5633">
        <v>42</v>
      </c>
      <c r="F5633">
        <v>0</v>
      </c>
    </row>
    <row r="5634" spans="1:6" x14ac:dyDescent="0.3">
      <c r="A5634">
        <v>8</v>
      </c>
      <c r="B5634">
        <v>1984</v>
      </c>
      <c r="C5634" t="s">
        <v>1350</v>
      </c>
      <c r="D5634">
        <v>1</v>
      </c>
      <c r="E5634">
        <v>44</v>
      </c>
      <c r="F5634">
        <v>0</v>
      </c>
    </row>
    <row r="5635" spans="1:6" x14ac:dyDescent="0.3">
      <c r="A5635">
        <v>8</v>
      </c>
      <c r="B5635">
        <v>1984</v>
      </c>
      <c r="C5635" t="s">
        <v>1350</v>
      </c>
      <c r="D5635">
        <v>1</v>
      </c>
      <c r="E5635">
        <v>46</v>
      </c>
      <c r="F5635">
        <v>0</v>
      </c>
    </row>
    <row r="5636" spans="1:6" x14ac:dyDescent="0.3">
      <c r="A5636">
        <v>8</v>
      </c>
      <c r="B5636">
        <v>1984</v>
      </c>
      <c r="C5636" t="s">
        <v>1350</v>
      </c>
      <c r="D5636">
        <v>1</v>
      </c>
      <c r="E5636">
        <v>48</v>
      </c>
      <c r="F5636">
        <v>0</v>
      </c>
    </row>
    <row r="5637" spans="1:6" x14ac:dyDescent="0.3">
      <c r="A5637">
        <v>8</v>
      </c>
      <c r="B5637">
        <v>1984</v>
      </c>
      <c r="C5637" t="s">
        <v>1350</v>
      </c>
      <c r="D5637">
        <v>1</v>
      </c>
      <c r="E5637">
        <v>50</v>
      </c>
      <c r="F5637">
        <v>0</v>
      </c>
    </row>
    <row r="5638" spans="1:6" x14ac:dyDescent="0.3">
      <c r="A5638">
        <v>8</v>
      </c>
      <c r="B5638">
        <v>1984</v>
      </c>
      <c r="C5638" t="s">
        <v>1350</v>
      </c>
      <c r="D5638">
        <v>1</v>
      </c>
      <c r="E5638">
        <v>52</v>
      </c>
      <c r="F5638">
        <v>0</v>
      </c>
    </row>
    <row r="5639" spans="1:6" x14ac:dyDescent="0.3">
      <c r="A5639">
        <v>8</v>
      </c>
      <c r="B5639">
        <v>1984</v>
      </c>
      <c r="C5639" t="s">
        <v>1350</v>
      </c>
      <c r="D5639">
        <v>1</v>
      </c>
      <c r="E5639">
        <v>54</v>
      </c>
      <c r="F5639">
        <v>0</v>
      </c>
    </row>
    <row r="5640" spans="1:6" x14ac:dyDescent="0.3">
      <c r="A5640">
        <v>8</v>
      </c>
      <c r="B5640">
        <v>1984</v>
      </c>
      <c r="C5640" t="s">
        <v>1350</v>
      </c>
      <c r="D5640">
        <v>1</v>
      </c>
      <c r="E5640">
        <v>56</v>
      </c>
      <c r="F5640">
        <v>0</v>
      </c>
    </row>
    <row r="5641" spans="1:6" x14ac:dyDescent="0.3">
      <c r="A5641">
        <v>8</v>
      </c>
      <c r="B5641">
        <v>1984</v>
      </c>
      <c r="C5641" t="s">
        <v>1350</v>
      </c>
      <c r="D5641">
        <v>1</v>
      </c>
      <c r="E5641">
        <v>58</v>
      </c>
      <c r="F5641">
        <v>0</v>
      </c>
    </row>
    <row r="5642" spans="1:6" x14ac:dyDescent="0.3">
      <c r="A5642">
        <v>8</v>
      </c>
      <c r="B5642">
        <v>1984</v>
      </c>
      <c r="C5642" t="s">
        <v>1350</v>
      </c>
      <c r="D5642">
        <v>1</v>
      </c>
      <c r="E5642">
        <v>60</v>
      </c>
      <c r="F5642">
        <v>0</v>
      </c>
    </row>
    <row r="5643" spans="1:6" x14ac:dyDescent="0.3">
      <c r="A5643">
        <v>8</v>
      </c>
      <c r="B5643">
        <v>1984</v>
      </c>
      <c r="C5643" t="s">
        <v>1350</v>
      </c>
      <c r="D5643">
        <v>1</v>
      </c>
      <c r="E5643">
        <v>62</v>
      </c>
      <c r="F5643">
        <v>0</v>
      </c>
    </row>
    <row r="5644" spans="1:6" x14ac:dyDescent="0.3">
      <c r="A5644">
        <v>8</v>
      </c>
      <c r="B5644">
        <v>1984</v>
      </c>
      <c r="C5644" t="s">
        <v>1350</v>
      </c>
      <c r="D5644">
        <v>1</v>
      </c>
      <c r="E5644">
        <v>64</v>
      </c>
      <c r="F5644">
        <v>0</v>
      </c>
    </row>
    <row r="5645" spans="1:6" x14ac:dyDescent="0.3">
      <c r="A5645">
        <v>8</v>
      </c>
      <c r="B5645">
        <v>1984</v>
      </c>
      <c r="C5645" t="s">
        <v>1350</v>
      </c>
      <c r="D5645">
        <v>1</v>
      </c>
      <c r="E5645">
        <v>66</v>
      </c>
      <c r="F5645">
        <v>0</v>
      </c>
    </row>
    <row r="5646" spans="1:6" x14ac:dyDescent="0.3">
      <c r="A5646">
        <v>8</v>
      </c>
      <c r="B5646">
        <v>1984</v>
      </c>
      <c r="C5646" t="s">
        <v>1350</v>
      </c>
      <c r="D5646">
        <v>1</v>
      </c>
      <c r="E5646">
        <v>68</v>
      </c>
      <c r="F5646">
        <v>0</v>
      </c>
    </row>
    <row r="5647" spans="1:6" x14ac:dyDescent="0.3">
      <c r="A5647">
        <v>8</v>
      </c>
      <c r="B5647">
        <v>1984</v>
      </c>
      <c r="C5647" t="s">
        <v>1350</v>
      </c>
      <c r="D5647">
        <v>1</v>
      </c>
      <c r="E5647">
        <v>70</v>
      </c>
      <c r="F5647">
        <v>0</v>
      </c>
    </row>
    <row r="5648" spans="1:6" x14ac:dyDescent="0.3">
      <c r="A5648">
        <v>8</v>
      </c>
      <c r="B5648">
        <v>1984</v>
      </c>
      <c r="C5648" t="s">
        <v>1350</v>
      </c>
      <c r="D5648">
        <v>1</v>
      </c>
      <c r="E5648">
        <v>72</v>
      </c>
      <c r="F5648">
        <v>0</v>
      </c>
    </row>
    <row r="5649" spans="1:6" x14ac:dyDescent="0.3">
      <c r="A5649">
        <v>8</v>
      </c>
      <c r="B5649">
        <v>1984</v>
      </c>
      <c r="C5649" t="s">
        <v>1350</v>
      </c>
      <c r="D5649">
        <v>1</v>
      </c>
      <c r="E5649">
        <v>74</v>
      </c>
      <c r="F5649">
        <v>0</v>
      </c>
    </row>
    <row r="5650" spans="1:6" x14ac:dyDescent="0.3">
      <c r="A5650">
        <v>8</v>
      </c>
      <c r="B5650">
        <v>1984</v>
      </c>
      <c r="C5650" t="s">
        <v>1350</v>
      </c>
      <c r="D5650">
        <v>1</v>
      </c>
      <c r="E5650">
        <v>76</v>
      </c>
      <c r="F5650">
        <v>0</v>
      </c>
    </row>
    <row r="5651" spans="1:6" x14ac:dyDescent="0.3">
      <c r="A5651">
        <v>8</v>
      </c>
      <c r="B5651">
        <v>1984</v>
      </c>
      <c r="C5651" t="s">
        <v>1350</v>
      </c>
      <c r="D5651">
        <v>1</v>
      </c>
      <c r="E5651">
        <v>78</v>
      </c>
      <c r="F5651">
        <v>0</v>
      </c>
    </row>
    <row r="5652" spans="1:6" x14ac:dyDescent="0.3">
      <c r="A5652">
        <v>8</v>
      </c>
      <c r="B5652">
        <v>1984</v>
      </c>
      <c r="C5652" t="s">
        <v>1350</v>
      </c>
      <c r="D5652">
        <v>1</v>
      </c>
      <c r="E5652">
        <v>80</v>
      </c>
      <c r="F5652">
        <v>0</v>
      </c>
    </row>
    <row r="5653" spans="1:6" x14ac:dyDescent="0.3">
      <c r="A5653">
        <v>8</v>
      </c>
      <c r="B5653">
        <v>1984</v>
      </c>
      <c r="C5653" t="s">
        <v>1350</v>
      </c>
      <c r="D5653">
        <v>1</v>
      </c>
      <c r="E5653">
        <v>82</v>
      </c>
      <c r="F5653">
        <v>0</v>
      </c>
    </row>
    <row r="5654" spans="1:6" x14ac:dyDescent="0.3">
      <c r="A5654">
        <v>8</v>
      </c>
      <c r="B5654">
        <v>1984</v>
      </c>
      <c r="C5654" t="s">
        <v>1350</v>
      </c>
      <c r="D5654">
        <v>1</v>
      </c>
      <c r="E5654">
        <v>84</v>
      </c>
      <c r="F5654">
        <v>0</v>
      </c>
    </row>
    <row r="5655" spans="1:6" x14ac:dyDescent="0.3">
      <c r="A5655">
        <v>8</v>
      </c>
      <c r="B5655">
        <v>1984</v>
      </c>
      <c r="C5655" t="s">
        <v>1350</v>
      </c>
      <c r="D5655">
        <v>1</v>
      </c>
      <c r="E5655">
        <v>86</v>
      </c>
      <c r="F5655">
        <v>0</v>
      </c>
    </row>
    <row r="5656" spans="1:6" x14ac:dyDescent="0.3">
      <c r="A5656">
        <v>8</v>
      </c>
      <c r="B5656">
        <v>1984</v>
      </c>
      <c r="C5656" t="s">
        <v>1350</v>
      </c>
      <c r="D5656">
        <v>1</v>
      </c>
      <c r="E5656">
        <v>88</v>
      </c>
      <c r="F5656">
        <v>0</v>
      </c>
    </row>
    <row r="5657" spans="1:6" x14ac:dyDescent="0.3">
      <c r="A5657">
        <v>8</v>
      </c>
      <c r="B5657">
        <v>1984</v>
      </c>
      <c r="C5657" t="s">
        <v>1350</v>
      </c>
      <c r="D5657">
        <v>1</v>
      </c>
      <c r="E5657">
        <v>90</v>
      </c>
      <c r="F5657">
        <v>0</v>
      </c>
    </row>
    <row r="5658" spans="1:6" x14ac:dyDescent="0.3">
      <c r="A5658">
        <v>8</v>
      </c>
      <c r="B5658">
        <v>1984</v>
      </c>
      <c r="C5658" t="s">
        <v>1350</v>
      </c>
      <c r="D5658">
        <v>1</v>
      </c>
      <c r="E5658">
        <v>92</v>
      </c>
      <c r="F5658">
        <v>0</v>
      </c>
    </row>
    <row r="5659" spans="1:6" x14ac:dyDescent="0.3">
      <c r="A5659">
        <v>8</v>
      </c>
      <c r="B5659">
        <v>1984</v>
      </c>
      <c r="C5659" t="s">
        <v>1350</v>
      </c>
      <c r="D5659">
        <v>1</v>
      </c>
      <c r="E5659">
        <v>94</v>
      </c>
      <c r="F5659">
        <v>0</v>
      </c>
    </row>
    <row r="5660" spans="1:6" x14ac:dyDescent="0.3">
      <c r="A5660">
        <v>8</v>
      </c>
      <c r="B5660">
        <v>1985</v>
      </c>
      <c r="C5660" t="s">
        <v>1350</v>
      </c>
      <c r="D5660">
        <v>1</v>
      </c>
      <c r="E5660">
        <v>4</v>
      </c>
      <c r="F5660" s="2">
        <v>2.2983599999999999E-9</v>
      </c>
    </row>
    <row r="5661" spans="1:6" x14ac:dyDescent="0.3">
      <c r="A5661">
        <v>8</v>
      </c>
      <c r="B5661">
        <v>1985</v>
      </c>
      <c r="C5661" t="s">
        <v>1350</v>
      </c>
      <c r="D5661">
        <v>1</v>
      </c>
      <c r="E5661">
        <v>6</v>
      </c>
      <c r="F5661" s="2">
        <v>4.5047899999999997E-9</v>
      </c>
    </row>
    <row r="5662" spans="1:6" x14ac:dyDescent="0.3">
      <c r="A5662">
        <v>8</v>
      </c>
      <c r="B5662">
        <v>1985</v>
      </c>
      <c r="C5662" t="s">
        <v>1350</v>
      </c>
      <c r="D5662">
        <v>1</v>
      </c>
      <c r="E5662">
        <v>8</v>
      </c>
      <c r="F5662" s="2">
        <v>4.81428E-9</v>
      </c>
    </row>
    <row r="5663" spans="1:6" x14ac:dyDescent="0.3">
      <c r="A5663">
        <v>8</v>
      </c>
      <c r="B5663">
        <v>1985</v>
      </c>
      <c r="C5663" t="s">
        <v>1350</v>
      </c>
      <c r="D5663">
        <v>1</v>
      </c>
      <c r="E5663">
        <v>10</v>
      </c>
      <c r="F5663" s="2">
        <v>5.2788499999999998E-9</v>
      </c>
    </row>
    <row r="5664" spans="1:6" x14ac:dyDescent="0.3">
      <c r="A5664">
        <v>8</v>
      </c>
      <c r="B5664">
        <v>1985</v>
      </c>
      <c r="C5664" t="s">
        <v>1350</v>
      </c>
      <c r="D5664">
        <v>1</v>
      </c>
      <c r="E5664">
        <v>12</v>
      </c>
      <c r="F5664" s="2">
        <v>1.11007E-8</v>
      </c>
    </row>
    <row r="5665" spans="1:6" x14ac:dyDescent="0.3">
      <c r="A5665">
        <v>8</v>
      </c>
      <c r="B5665">
        <v>1985</v>
      </c>
      <c r="C5665" t="s">
        <v>1350</v>
      </c>
      <c r="D5665">
        <v>1</v>
      </c>
      <c r="E5665">
        <v>14</v>
      </c>
      <c r="F5665" s="2">
        <v>2.6645000000000001E-7</v>
      </c>
    </row>
    <row r="5666" spans="1:6" x14ac:dyDescent="0.3">
      <c r="A5666">
        <v>8</v>
      </c>
      <c r="B5666">
        <v>1985</v>
      </c>
      <c r="C5666" t="s">
        <v>1350</v>
      </c>
      <c r="D5666">
        <v>1</v>
      </c>
      <c r="E5666">
        <v>16</v>
      </c>
      <c r="F5666" s="2">
        <v>8.0963200000000004E-6</v>
      </c>
    </row>
    <row r="5667" spans="1:6" x14ac:dyDescent="0.3">
      <c r="A5667">
        <v>8</v>
      </c>
      <c r="B5667">
        <v>1985</v>
      </c>
      <c r="C5667" t="s">
        <v>1350</v>
      </c>
      <c r="D5667">
        <v>1</v>
      </c>
      <c r="E5667">
        <v>18</v>
      </c>
      <c r="F5667">
        <v>1.6186299999999999E-4</v>
      </c>
    </row>
    <row r="5668" spans="1:6" x14ac:dyDescent="0.3">
      <c r="A5668">
        <v>8</v>
      </c>
      <c r="B5668">
        <v>1985</v>
      </c>
      <c r="C5668" t="s">
        <v>1350</v>
      </c>
      <c r="D5668">
        <v>1</v>
      </c>
      <c r="E5668">
        <v>20</v>
      </c>
      <c r="F5668">
        <v>2.0831199999999999E-3</v>
      </c>
    </row>
    <row r="5669" spans="1:6" x14ac:dyDescent="0.3">
      <c r="A5669">
        <v>8</v>
      </c>
      <c r="B5669">
        <v>1985</v>
      </c>
      <c r="C5669" t="s">
        <v>1350</v>
      </c>
      <c r="D5669">
        <v>1</v>
      </c>
      <c r="E5669">
        <v>22</v>
      </c>
      <c r="F5669">
        <v>1.7244599999999999E-2</v>
      </c>
    </row>
    <row r="5670" spans="1:6" x14ac:dyDescent="0.3">
      <c r="A5670">
        <v>8</v>
      </c>
      <c r="B5670">
        <v>1985</v>
      </c>
      <c r="C5670" t="s">
        <v>1350</v>
      </c>
      <c r="D5670">
        <v>1</v>
      </c>
      <c r="E5670">
        <v>24</v>
      </c>
      <c r="F5670">
        <v>9.1822399999999998E-2</v>
      </c>
    </row>
    <row r="5671" spans="1:6" x14ac:dyDescent="0.3">
      <c r="A5671">
        <v>8</v>
      </c>
      <c r="B5671">
        <v>1985</v>
      </c>
      <c r="C5671" t="s">
        <v>1350</v>
      </c>
      <c r="D5671">
        <v>1</v>
      </c>
      <c r="E5671">
        <v>26</v>
      </c>
      <c r="F5671">
        <v>0.31448300000000001</v>
      </c>
    </row>
    <row r="5672" spans="1:6" x14ac:dyDescent="0.3">
      <c r="A5672">
        <v>8</v>
      </c>
      <c r="B5672">
        <v>1985</v>
      </c>
      <c r="C5672" t="s">
        <v>1350</v>
      </c>
      <c r="D5672">
        <v>1</v>
      </c>
      <c r="E5672">
        <v>28</v>
      </c>
      <c r="F5672">
        <v>0.69278600000000001</v>
      </c>
    </row>
    <row r="5673" spans="1:6" x14ac:dyDescent="0.3">
      <c r="A5673">
        <v>8</v>
      </c>
      <c r="B5673">
        <v>1985</v>
      </c>
      <c r="C5673" t="s">
        <v>1350</v>
      </c>
      <c r="D5673">
        <v>1</v>
      </c>
      <c r="E5673">
        <v>30</v>
      </c>
      <c r="F5673">
        <v>0.981657</v>
      </c>
    </row>
    <row r="5674" spans="1:6" x14ac:dyDescent="0.3">
      <c r="A5674">
        <v>8</v>
      </c>
      <c r="B5674">
        <v>1985</v>
      </c>
      <c r="C5674" t="s">
        <v>1350</v>
      </c>
      <c r="D5674">
        <v>1</v>
      </c>
      <c r="E5674">
        <v>32</v>
      </c>
      <c r="F5674">
        <v>0.99999899999999997</v>
      </c>
    </row>
    <row r="5675" spans="1:6" x14ac:dyDescent="0.3">
      <c r="A5675">
        <v>8</v>
      </c>
      <c r="B5675">
        <v>1985</v>
      </c>
      <c r="C5675" t="s">
        <v>1350</v>
      </c>
      <c r="D5675">
        <v>1</v>
      </c>
      <c r="E5675">
        <v>34</v>
      </c>
      <c r="F5675">
        <v>0.99682999999999999</v>
      </c>
    </row>
    <row r="5676" spans="1:6" x14ac:dyDescent="0.3">
      <c r="A5676">
        <v>8</v>
      </c>
      <c r="B5676">
        <v>1985</v>
      </c>
      <c r="C5676" t="s">
        <v>1350</v>
      </c>
      <c r="D5676">
        <v>1</v>
      </c>
      <c r="E5676">
        <v>36</v>
      </c>
      <c r="F5676">
        <v>0.98176099999999999</v>
      </c>
    </row>
    <row r="5677" spans="1:6" x14ac:dyDescent="0.3">
      <c r="A5677">
        <v>8</v>
      </c>
      <c r="B5677">
        <v>1985</v>
      </c>
      <c r="C5677" t="s">
        <v>1350</v>
      </c>
      <c r="D5677">
        <v>1</v>
      </c>
      <c r="E5677">
        <v>38</v>
      </c>
      <c r="F5677">
        <v>0.95482400000000001</v>
      </c>
    </row>
    <row r="5678" spans="1:6" x14ac:dyDescent="0.3">
      <c r="A5678">
        <v>8</v>
      </c>
      <c r="B5678">
        <v>1985</v>
      </c>
      <c r="C5678" t="s">
        <v>1350</v>
      </c>
      <c r="D5678">
        <v>1</v>
      </c>
      <c r="E5678">
        <v>40</v>
      </c>
      <c r="F5678">
        <v>0.91701200000000005</v>
      </c>
    </row>
    <row r="5679" spans="1:6" x14ac:dyDescent="0.3">
      <c r="A5679">
        <v>8</v>
      </c>
      <c r="B5679">
        <v>1985</v>
      </c>
      <c r="C5679" t="s">
        <v>1350</v>
      </c>
      <c r="D5679">
        <v>1</v>
      </c>
      <c r="E5679">
        <v>42</v>
      </c>
      <c r="F5679">
        <v>0.86968100000000004</v>
      </c>
    </row>
    <row r="5680" spans="1:6" x14ac:dyDescent="0.3">
      <c r="A5680">
        <v>8</v>
      </c>
      <c r="B5680">
        <v>1985</v>
      </c>
      <c r="C5680" t="s">
        <v>1350</v>
      </c>
      <c r="D5680">
        <v>1</v>
      </c>
      <c r="E5680">
        <v>44</v>
      </c>
      <c r="F5680">
        <v>0.81447599999999998</v>
      </c>
    </row>
    <row r="5681" spans="1:6" x14ac:dyDescent="0.3">
      <c r="A5681">
        <v>8</v>
      </c>
      <c r="B5681">
        <v>1985</v>
      </c>
      <c r="C5681" t="s">
        <v>1350</v>
      </c>
      <c r="D5681">
        <v>1</v>
      </c>
      <c r="E5681">
        <v>46</v>
      </c>
      <c r="F5681">
        <v>0.75323499999999999</v>
      </c>
    </row>
    <row r="5682" spans="1:6" x14ac:dyDescent="0.3">
      <c r="A5682">
        <v>8</v>
      </c>
      <c r="B5682">
        <v>1985</v>
      </c>
      <c r="C5682" t="s">
        <v>1350</v>
      </c>
      <c r="D5682">
        <v>1</v>
      </c>
      <c r="E5682">
        <v>48</v>
      </c>
      <c r="F5682">
        <v>0.687886</v>
      </c>
    </row>
    <row r="5683" spans="1:6" x14ac:dyDescent="0.3">
      <c r="A5683">
        <v>8</v>
      </c>
      <c r="B5683">
        <v>1985</v>
      </c>
      <c r="C5683" t="s">
        <v>1350</v>
      </c>
      <c r="D5683">
        <v>1</v>
      </c>
      <c r="E5683">
        <v>50</v>
      </c>
      <c r="F5683">
        <v>0.62034800000000001</v>
      </c>
    </row>
    <row r="5684" spans="1:6" x14ac:dyDescent="0.3">
      <c r="A5684">
        <v>8</v>
      </c>
      <c r="B5684">
        <v>1985</v>
      </c>
      <c r="C5684" t="s">
        <v>1350</v>
      </c>
      <c r="D5684">
        <v>1</v>
      </c>
      <c r="E5684">
        <v>52</v>
      </c>
      <c r="F5684">
        <v>0.55244400000000005</v>
      </c>
    </row>
    <row r="5685" spans="1:6" x14ac:dyDescent="0.3">
      <c r="A5685">
        <v>8</v>
      </c>
      <c r="B5685">
        <v>1985</v>
      </c>
      <c r="C5685" t="s">
        <v>1350</v>
      </c>
      <c r="D5685">
        <v>1</v>
      </c>
      <c r="E5685">
        <v>54</v>
      </c>
      <c r="F5685">
        <v>0.485819</v>
      </c>
    </row>
    <row r="5686" spans="1:6" x14ac:dyDescent="0.3">
      <c r="A5686">
        <v>8</v>
      </c>
      <c r="B5686">
        <v>1985</v>
      </c>
      <c r="C5686" t="s">
        <v>1350</v>
      </c>
      <c r="D5686">
        <v>1</v>
      </c>
      <c r="E5686">
        <v>56</v>
      </c>
      <c r="F5686">
        <v>0.42188500000000001</v>
      </c>
    </row>
    <row r="5687" spans="1:6" x14ac:dyDescent="0.3">
      <c r="A5687">
        <v>8</v>
      </c>
      <c r="B5687">
        <v>1985</v>
      </c>
      <c r="C5687" t="s">
        <v>1350</v>
      </c>
      <c r="D5687">
        <v>1</v>
      </c>
      <c r="E5687">
        <v>58</v>
      </c>
      <c r="F5687">
        <v>0.36178199999999999</v>
      </c>
    </row>
    <row r="5688" spans="1:6" x14ac:dyDescent="0.3">
      <c r="A5688">
        <v>8</v>
      </c>
      <c r="B5688">
        <v>1985</v>
      </c>
      <c r="C5688" t="s">
        <v>1350</v>
      </c>
      <c r="D5688">
        <v>1</v>
      </c>
      <c r="E5688">
        <v>60</v>
      </c>
      <c r="F5688">
        <v>0.30636200000000002</v>
      </c>
    </row>
    <row r="5689" spans="1:6" x14ac:dyDescent="0.3">
      <c r="A5689">
        <v>8</v>
      </c>
      <c r="B5689">
        <v>1985</v>
      </c>
      <c r="C5689" t="s">
        <v>1350</v>
      </c>
      <c r="D5689">
        <v>1</v>
      </c>
      <c r="E5689">
        <v>62</v>
      </c>
      <c r="F5689">
        <v>0.25618600000000002</v>
      </c>
    </row>
    <row r="5690" spans="1:6" x14ac:dyDescent="0.3">
      <c r="A5690">
        <v>8</v>
      </c>
      <c r="B5690">
        <v>1985</v>
      </c>
      <c r="C5690" t="s">
        <v>1350</v>
      </c>
      <c r="D5690">
        <v>1</v>
      </c>
      <c r="E5690">
        <v>64</v>
      </c>
      <c r="F5690">
        <v>0.21154800000000001</v>
      </c>
    </row>
    <row r="5691" spans="1:6" x14ac:dyDescent="0.3">
      <c r="A5691">
        <v>8</v>
      </c>
      <c r="B5691">
        <v>1985</v>
      </c>
      <c r="C5691" t="s">
        <v>1350</v>
      </c>
      <c r="D5691">
        <v>1</v>
      </c>
      <c r="E5691">
        <v>66</v>
      </c>
      <c r="F5691">
        <v>0.17250299999999999</v>
      </c>
    </row>
    <row r="5692" spans="1:6" x14ac:dyDescent="0.3">
      <c r="A5692">
        <v>8</v>
      </c>
      <c r="B5692">
        <v>1985</v>
      </c>
      <c r="C5692" t="s">
        <v>1350</v>
      </c>
      <c r="D5692">
        <v>1</v>
      </c>
      <c r="E5692">
        <v>68</v>
      </c>
      <c r="F5692">
        <v>0.138905</v>
      </c>
    </row>
    <row r="5693" spans="1:6" x14ac:dyDescent="0.3">
      <c r="A5693">
        <v>8</v>
      </c>
      <c r="B5693">
        <v>1985</v>
      </c>
      <c r="C5693" t="s">
        <v>1350</v>
      </c>
      <c r="D5693">
        <v>1</v>
      </c>
      <c r="E5693">
        <v>70</v>
      </c>
      <c r="F5693">
        <v>0.11045199999999999</v>
      </c>
    </row>
    <row r="5694" spans="1:6" x14ac:dyDescent="0.3">
      <c r="A5694">
        <v>8</v>
      </c>
      <c r="B5694">
        <v>1985</v>
      </c>
      <c r="C5694" t="s">
        <v>1350</v>
      </c>
      <c r="D5694">
        <v>1</v>
      </c>
      <c r="E5694">
        <v>72</v>
      </c>
      <c r="F5694">
        <v>8.6728100000000002E-2</v>
      </c>
    </row>
    <row r="5695" spans="1:6" x14ac:dyDescent="0.3">
      <c r="A5695">
        <v>8</v>
      </c>
      <c r="B5695">
        <v>1985</v>
      </c>
      <c r="C5695" t="s">
        <v>1350</v>
      </c>
      <c r="D5695">
        <v>1</v>
      </c>
      <c r="E5695">
        <v>74</v>
      </c>
      <c r="F5695">
        <v>6.72484E-2</v>
      </c>
    </row>
    <row r="5696" spans="1:6" x14ac:dyDescent="0.3">
      <c r="A5696">
        <v>8</v>
      </c>
      <c r="B5696">
        <v>1985</v>
      </c>
      <c r="C5696" t="s">
        <v>1350</v>
      </c>
      <c r="D5696">
        <v>1</v>
      </c>
      <c r="E5696">
        <v>76</v>
      </c>
      <c r="F5696">
        <v>5.1491700000000001E-2</v>
      </c>
    </row>
    <row r="5697" spans="1:6" x14ac:dyDescent="0.3">
      <c r="A5697">
        <v>8</v>
      </c>
      <c r="B5697">
        <v>1985</v>
      </c>
      <c r="C5697" t="s">
        <v>1350</v>
      </c>
      <c r="D5697">
        <v>1</v>
      </c>
      <c r="E5697">
        <v>78</v>
      </c>
      <c r="F5697">
        <v>3.8933700000000002E-2</v>
      </c>
    </row>
    <row r="5698" spans="1:6" x14ac:dyDescent="0.3">
      <c r="A5698">
        <v>8</v>
      </c>
      <c r="B5698">
        <v>1985</v>
      </c>
      <c r="C5698" t="s">
        <v>1350</v>
      </c>
      <c r="D5698">
        <v>1</v>
      </c>
      <c r="E5698">
        <v>80</v>
      </c>
      <c r="F5698">
        <v>2.9070200000000001E-2</v>
      </c>
    </row>
    <row r="5699" spans="1:6" x14ac:dyDescent="0.3">
      <c r="A5699">
        <v>8</v>
      </c>
      <c r="B5699">
        <v>1985</v>
      </c>
      <c r="C5699" t="s">
        <v>1350</v>
      </c>
      <c r="D5699">
        <v>1</v>
      </c>
      <c r="E5699">
        <v>82</v>
      </c>
      <c r="F5699">
        <v>2.1434000000000002E-2</v>
      </c>
    </row>
    <row r="5700" spans="1:6" x14ac:dyDescent="0.3">
      <c r="A5700">
        <v>8</v>
      </c>
      <c r="B5700">
        <v>1985</v>
      </c>
      <c r="C5700" t="s">
        <v>1350</v>
      </c>
      <c r="D5700">
        <v>1</v>
      </c>
      <c r="E5700">
        <v>84</v>
      </c>
      <c r="F5700">
        <v>1.5606099999999999E-2</v>
      </c>
    </row>
    <row r="5701" spans="1:6" x14ac:dyDescent="0.3">
      <c r="A5701">
        <v>8</v>
      </c>
      <c r="B5701">
        <v>1985</v>
      </c>
      <c r="C5701" t="s">
        <v>1350</v>
      </c>
      <c r="D5701">
        <v>1</v>
      </c>
      <c r="E5701">
        <v>86</v>
      </c>
      <c r="F5701">
        <v>1.1220600000000001E-2</v>
      </c>
    </row>
    <row r="5702" spans="1:6" x14ac:dyDescent="0.3">
      <c r="A5702">
        <v>8</v>
      </c>
      <c r="B5702">
        <v>1985</v>
      </c>
      <c r="C5702" t="s">
        <v>1350</v>
      </c>
      <c r="D5702">
        <v>1</v>
      </c>
      <c r="E5702">
        <v>88</v>
      </c>
      <c r="F5702">
        <v>7.9666000000000008E-3</v>
      </c>
    </row>
    <row r="5703" spans="1:6" x14ac:dyDescent="0.3">
      <c r="A5703">
        <v>8</v>
      </c>
      <c r="B5703">
        <v>1985</v>
      </c>
      <c r="C5703" t="s">
        <v>1350</v>
      </c>
      <c r="D5703">
        <v>1</v>
      </c>
      <c r="E5703">
        <v>90</v>
      </c>
      <c r="F5703">
        <v>5.5855100000000001E-3</v>
      </c>
    </row>
    <row r="5704" spans="1:6" x14ac:dyDescent="0.3">
      <c r="A5704">
        <v>8</v>
      </c>
      <c r="B5704">
        <v>1985</v>
      </c>
      <c r="C5704" t="s">
        <v>1350</v>
      </c>
      <c r="D5704">
        <v>1</v>
      </c>
      <c r="E5704">
        <v>92</v>
      </c>
      <c r="F5704">
        <v>3.86711E-3</v>
      </c>
    </row>
    <row r="5705" spans="1:6" x14ac:dyDescent="0.3">
      <c r="A5705">
        <v>8</v>
      </c>
      <c r="B5705">
        <v>1985</v>
      </c>
      <c r="C5705" t="s">
        <v>1350</v>
      </c>
      <c r="D5705">
        <v>1</v>
      </c>
      <c r="E5705">
        <v>94</v>
      </c>
      <c r="F5705">
        <v>2.6438899999999999E-3</v>
      </c>
    </row>
    <row r="5706" spans="1:6" x14ac:dyDescent="0.3">
      <c r="A5706">
        <v>8</v>
      </c>
      <c r="B5706">
        <v>1985</v>
      </c>
      <c r="C5706" t="s">
        <v>1351</v>
      </c>
      <c r="D5706">
        <v>1</v>
      </c>
      <c r="E5706">
        <v>0</v>
      </c>
      <c r="F5706">
        <v>0</v>
      </c>
    </row>
    <row r="5707" spans="1:6" x14ac:dyDescent="0.3">
      <c r="A5707">
        <v>8</v>
      </c>
      <c r="B5707">
        <v>1985</v>
      </c>
      <c r="C5707" t="s">
        <v>1351</v>
      </c>
      <c r="D5707">
        <v>1</v>
      </c>
      <c r="E5707">
        <v>1</v>
      </c>
      <c r="F5707">
        <v>1</v>
      </c>
    </row>
    <row r="5708" spans="1:6" x14ac:dyDescent="0.3">
      <c r="A5708">
        <v>8</v>
      </c>
      <c r="B5708">
        <v>1985</v>
      </c>
      <c r="C5708" t="s">
        <v>1351</v>
      </c>
      <c r="D5708">
        <v>1</v>
      </c>
      <c r="E5708">
        <v>2</v>
      </c>
      <c r="F5708">
        <v>1</v>
      </c>
    </row>
    <row r="5709" spans="1:6" x14ac:dyDescent="0.3">
      <c r="A5709">
        <v>8</v>
      </c>
      <c r="B5709">
        <v>1985</v>
      </c>
      <c r="C5709" t="s">
        <v>1351</v>
      </c>
      <c r="D5709">
        <v>1</v>
      </c>
      <c r="E5709">
        <v>3</v>
      </c>
      <c r="F5709">
        <v>1</v>
      </c>
    </row>
    <row r="5710" spans="1:6" x14ac:dyDescent="0.3">
      <c r="A5710">
        <v>8</v>
      </c>
      <c r="B5710">
        <v>1985</v>
      </c>
      <c r="C5710" t="s">
        <v>1351</v>
      </c>
      <c r="D5710">
        <v>1</v>
      </c>
      <c r="E5710">
        <v>4</v>
      </c>
      <c r="F5710">
        <v>1</v>
      </c>
    </row>
    <row r="5711" spans="1:6" x14ac:dyDescent="0.3">
      <c r="A5711">
        <v>8</v>
      </c>
      <c r="B5711">
        <v>1985</v>
      </c>
      <c r="C5711" t="s">
        <v>1351</v>
      </c>
      <c r="D5711">
        <v>1</v>
      </c>
      <c r="E5711">
        <v>5</v>
      </c>
      <c r="F5711">
        <v>1</v>
      </c>
    </row>
    <row r="5712" spans="1:6" x14ac:dyDescent="0.3">
      <c r="A5712">
        <v>8</v>
      </c>
      <c r="B5712">
        <v>1985</v>
      </c>
      <c r="C5712" t="s">
        <v>1351</v>
      </c>
      <c r="D5712">
        <v>1</v>
      </c>
      <c r="E5712">
        <v>6</v>
      </c>
      <c r="F5712">
        <v>1</v>
      </c>
    </row>
    <row r="5713" spans="1:6" x14ac:dyDescent="0.3">
      <c r="A5713">
        <v>8</v>
      </c>
      <c r="B5713">
        <v>1985</v>
      </c>
      <c r="C5713" t="s">
        <v>1351</v>
      </c>
      <c r="D5713">
        <v>1</v>
      </c>
      <c r="E5713">
        <v>7</v>
      </c>
      <c r="F5713">
        <v>1</v>
      </c>
    </row>
    <row r="5714" spans="1:6" x14ac:dyDescent="0.3">
      <c r="A5714">
        <v>8</v>
      </c>
      <c r="B5714">
        <v>1985</v>
      </c>
      <c r="C5714" t="s">
        <v>1351</v>
      </c>
      <c r="D5714">
        <v>1</v>
      </c>
      <c r="E5714">
        <v>8</v>
      </c>
      <c r="F5714">
        <v>1</v>
      </c>
    </row>
    <row r="5715" spans="1:6" x14ac:dyDescent="0.3">
      <c r="A5715">
        <v>8</v>
      </c>
      <c r="B5715">
        <v>1985</v>
      </c>
      <c r="C5715" t="s">
        <v>1351</v>
      </c>
      <c r="D5715">
        <v>1</v>
      </c>
      <c r="E5715">
        <v>9</v>
      </c>
      <c r="F5715">
        <v>1</v>
      </c>
    </row>
    <row r="5716" spans="1:6" x14ac:dyDescent="0.3">
      <c r="A5716">
        <v>8</v>
      </c>
      <c r="B5716">
        <v>1985</v>
      </c>
      <c r="C5716" t="s">
        <v>1351</v>
      </c>
      <c r="D5716">
        <v>1</v>
      </c>
      <c r="E5716">
        <v>10</v>
      </c>
      <c r="F5716">
        <v>1</v>
      </c>
    </row>
    <row r="5717" spans="1:6" x14ac:dyDescent="0.3">
      <c r="A5717">
        <v>8</v>
      </c>
      <c r="B5717">
        <v>1985</v>
      </c>
      <c r="C5717" t="s">
        <v>1351</v>
      </c>
      <c r="D5717">
        <v>1</v>
      </c>
      <c r="E5717">
        <v>11</v>
      </c>
      <c r="F5717">
        <v>1</v>
      </c>
    </row>
    <row r="5718" spans="1:6" x14ac:dyDescent="0.3">
      <c r="A5718">
        <v>8</v>
      </c>
      <c r="B5718">
        <v>1985</v>
      </c>
      <c r="C5718" t="s">
        <v>1351</v>
      </c>
      <c r="D5718">
        <v>1</v>
      </c>
      <c r="E5718">
        <v>12</v>
      </c>
      <c r="F5718">
        <v>1</v>
      </c>
    </row>
    <row r="5719" spans="1:6" x14ac:dyDescent="0.3">
      <c r="A5719">
        <v>8</v>
      </c>
      <c r="B5719">
        <v>1985</v>
      </c>
      <c r="C5719" t="s">
        <v>1351</v>
      </c>
      <c r="D5719">
        <v>1</v>
      </c>
      <c r="E5719">
        <v>13</v>
      </c>
      <c r="F5719">
        <v>1</v>
      </c>
    </row>
    <row r="5720" spans="1:6" x14ac:dyDescent="0.3">
      <c r="A5720">
        <v>8</v>
      </c>
      <c r="B5720">
        <v>1985</v>
      </c>
      <c r="C5720" t="s">
        <v>1351</v>
      </c>
      <c r="D5720">
        <v>1</v>
      </c>
      <c r="E5720">
        <v>14</v>
      </c>
      <c r="F5720">
        <v>1</v>
      </c>
    </row>
    <row r="5721" spans="1:6" x14ac:dyDescent="0.3">
      <c r="A5721">
        <v>8</v>
      </c>
      <c r="B5721">
        <v>1985</v>
      </c>
      <c r="C5721" t="s">
        <v>1351</v>
      </c>
      <c r="D5721">
        <v>1</v>
      </c>
      <c r="E5721">
        <v>15</v>
      </c>
      <c r="F5721">
        <v>1</v>
      </c>
    </row>
    <row r="5722" spans="1:6" x14ac:dyDescent="0.3">
      <c r="A5722">
        <v>8</v>
      </c>
      <c r="B5722">
        <v>1985</v>
      </c>
      <c r="C5722" t="s">
        <v>1351</v>
      </c>
      <c r="D5722">
        <v>1</v>
      </c>
      <c r="E5722">
        <v>16</v>
      </c>
      <c r="F5722">
        <v>1</v>
      </c>
    </row>
    <row r="5723" spans="1:6" x14ac:dyDescent="0.3">
      <c r="A5723">
        <v>8</v>
      </c>
      <c r="B5723">
        <v>1985</v>
      </c>
      <c r="C5723" t="s">
        <v>1351</v>
      </c>
      <c r="D5723">
        <v>1</v>
      </c>
      <c r="E5723">
        <v>17</v>
      </c>
      <c r="F5723">
        <v>1</v>
      </c>
    </row>
    <row r="5724" spans="1:6" x14ac:dyDescent="0.3">
      <c r="A5724">
        <v>8</v>
      </c>
      <c r="B5724">
        <v>1985</v>
      </c>
      <c r="C5724" t="s">
        <v>1351</v>
      </c>
      <c r="D5724">
        <v>1</v>
      </c>
      <c r="E5724">
        <v>18</v>
      </c>
      <c r="F5724">
        <v>1</v>
      </c>
    </row>
    <row r="5725" spans="1:6" x14ac:dyDescent="0.3">
      <c r="A5725">
        <v>8</v>
      </c>
      <c r="B5725">
        <v>1985</v>
      </c>
      <c r="C5725" t="s">
        <v>1351</v>
      </c>
      <c r="D5725">
        <v>1</v>
      </c>
      <c r="E5725">
        <v>19</v>
      </c>
      <c r="F5725">
        <v>1</v>
      </c>
    </row>
    <row r="5726" spans="1:6" x14ac:dyDescent="0.3">
      <c r="A5726">
        <v>8</v>
      </c>
      <c r="B5726">
        <v>1985</v>
      </c>
      <c r="C5726" t="s">
        <v>1351</v>
      </c>
      <c r="D5726">
        <v>1</v>
      </c>
      <c r="E5726">
        <v>20</v>
      </c>
      <c r="F5726">
        <v>1</v>
      </c>
    </row>
    <row r="5727" spans="1:6" x14ac:dyDescent="0.3">
      <c r="A5727">
        <v>8</v>
      </c>
      <c r="B5727">
        <v>1985</v>
      </c>
      <c r="C5727" t="s">
        <v>1351</v>
      </c>
      <c r="D5727">
        <v>1</v>
      </c>
      <c r="E5727">
        <v>21</v>
      </c>
      <c r="F5727">
        <v>1</v>
      </c>
    </row>
    <row r="5728" spans="1:6" x14ac:dyDescent="0.3">
      <c r="A5728">
        <v>8</v>
      </c>
      <c r="B5728">
        <v>1985</v>
      </c>
      <c r="C5728" t="s">
        <v>1351</v>
      </c>
      <c r="D5728">
        <v>1</v>
      </c>
      <c r="E5728">
        <v>22</v>
      </c>
      <c r="F5728">
        <v>1</v>
      </c>
    </row>
    <row r="5729" spans="1:6" x14ac:dyDescent="0.3">
      <c r="A5729">
        <v>8</v>
      </c>
      <c r="B5729">
        <v>1985</v>
      </c>
      <c r="C5729" t="s">
        <v>1351</v>
      </c>
      <c r="D5729">
        <v>1</v>
      </c>
      <c r="E5729">
        <v>23</v>
      </c>
      <c r="F5729">
        <v>1</v>
      </c>
    </row>
    <row r="5730" spans="1:6" x14ac:dyDescent="0.3">
      <c r="A5730">
        <v>8</v>
      </c>
      <c r="B5730">
        <v>1985</v>
      </c>
      <c r="C5730" t="s">
        <v>1351</v>
      </c>
      <c r="D5730">
        <v>1</v>
      </c>
      <c r="E5730">
        <v>24</v>
      </c>
      <c r="F5730">
        <v>1</v>
      </c>
    </row>
    <row r="5731" spans="1:6" x14ac:dyDescent="0.3">
      <c r="A5731">
        <v>8</v>
      </c>
      <c r="B5731">
        <v>1985</v>
      </c>
      <c r="C5731" t="s">
        <v>1351</v>
      </c>
      <c r="D5731">
        <v>1</v>
      </c>
      <c r="E5731">
        <v>25</v>
      </c>
      <c r="F5731">
        <v>1</v>
      </c>
    </row>
    <row r="5732" spans="1:6" x14ac:dyDescent="0.3">
      <c r="A5732">
        <v>8</v>
      </c>
      <c r="B5732">
        <v>1985</v>
      </c>
      <c r="C5732" t="s">
        <v>1351</v>
      </c>
      <c r="D5732">
        <v>1</v>
      </c>
      <c r="E5732">
        <v>26</v>
      </c>
      <c r="F5732">
        <v>1</v>
      </c>
    </row>
    <row r="5733" spans="1:6" x14ac:dyDescent="0.3">
      <c r="A5733">
        <v>8</v>
      </c>
      <c r="B5733">
        <v>1985</v>
      </c>
      <c r="C5733" t="s">
        <v>1351</v>
      </c>
      <c r="D5733">
        <v>1</v>
      </c>
      <c r="E5733">
        <v>27</v>
      </c>
      <c r="F5733">
        <v>1</v>
      </c>
    </row>
    <row r="5734" spans="1:6" x14ac:dyDescent="0.3">
      <c r="A5734">
        <v>8</v>
      </c>
      <c r="B5734">
        <v>1985</v>
      </c>
      <c r="C5734" t="s">
        <v>1351</v>
      </c>
      <c r="D5734">
        <v>1</v>
      </c>
      <c r="E5734">
        <v>28</v>
      </c>
      <c r="F5734">
        <v>1</v>
      </c>
    </row>
    <row r="5735" spans="1:6" x14ac:dyDescent="0.3">
      <c r="A5735">
        <v>8</v>
      </c>
      <c r="B5735">
        <v>1985</v>
      </c>
      <c r="C5735" t="s">
        <v>1351</v>
      </c>
      <c r="D5735">
        <v>1</v>
      </c>
      <c r="E5735">
        <v>29</v>
      </c>
      <c r="F5735">
        <v>1</v>
      </c>
    </row>
    <row r="5736" spans="1:6" x14ac:dyDescent="0.3">
      <c r="A5736">
        <v>8</v>
      </c>
      <c r="B5736">
        <v>1985</v>
      </c>
      <c r="C5736" t="s">
        <v>1351</v>
      </c>
      <c r="D5736">
        <v>1</v>
      </c>
      <c r="E5736">
        <v>30</v>
      </c>
      <c r="F5736">
        <v>1</v>
      </c>
    </row>
    <row r="5737" spans="1:6" x14ac:dyDescent="0.3">
      <c r="A5737">
        <v>8</v>
      </c>
      <c r="B5737">
        <v>2018</v>
      </c>
      <c r="C5737" t="s">
        <v>1350</v>
      </c>
      <c r="D5737">
        <v>1</v>
      </c>
      <c r="E5737">
        <v>4</v>
      </c>
      <c r="F5737" s="2">
        <v>2.2983599999999999E-9</v>
      </c>
    </row>
    <row r="5738" spans="1:6" x14ac:dyDescent="0.3">
      <c r="A5738">
        <v>8</v>
      </c>
      <c r="B5738">
        <v>2018</v>
      </c>
      <c r="C5738" t="s">
        <v>1350</v>
      </c>
      <c r="D5738">
        <v>1</v>
      </c>
      <c r="E5738">
        <v>6</v>
      </c>
      <c r="F5738" s="2">
        <v>4.5047899999999997E-9</v>
      </c>
    </row>
    <row r="5739" spans="1:6" x14ac:dyDescent="0.3">
      <c r="A5739">
        <v>8</v>
      </c>
      <c r="B5739">
        <v>2018</v>
      </c>
      <c r="C5739" t="s">
        <v>1350</v>
      </c>
      <c r="D5739">
        <v>1</v>
      </c>
      <c r="E5739">
        <v>8</v>
      </c>
      <c r="F5739" s="2">
        <v>4.81428E-9</v>
      </c>
    </row>
    <row r="5740" spans="1:6" x14ac:dyDescent="0.3">
      <c r="A5740">
        <v>8</v>
      </c>
      <c r="B5740">
        <v>2018</v>
      </c>
      <c r="C5740" t="s">
        <v>1350</v>
      </c>
      <c r="D5740">
        <v>1</v>
      </c>
      <c r="E5740">
        <v>10</v>
      </c>
      <c r="F5740" s="2">
        <v>5.2788499999999998E-9</v>
      </c>
    </row>
    <row r="5741" spans="1:6" x14ac:dyDescent="0.3">
      <c r="A5741">
        <v>8</v>
      </c>
      <c r="B5741">
        <v>2018</v>
      </c>
      <c r="C5741" t="s">
        <v>1350</v>
      </c>
      <c r="D5741">
        <v>1</v>
      </c>
      <c r="E5741">
        <v>12</v>
      </c>
      <c r="F5741" s="2">
        <v>1.11007E-8</v>
      </c>
    </row>
    <row r="5742" spans="1:6" x14ac:dyDescent="0.3">
      <c r="A5742">
        <v>8</v>
      </c>
      <c r="B5742">
        <v>2018</v>
      </c>
      <c r="C5742" t="s">
        <v>1350</v>
      </c>
      <c r="D5742">
        <v>1</v>
      </c>
      <c r="E5742">
        <v>14</v>
      </c>
      <c r="F5742" s="2">
        <v>2.6645000000000001E-7</v>
      </c>
    </row>
    <row r="5743" spans="1:6" x14ac:dyDescent="0.3">
      <c r="A5743">
        <v>8</v>
      </c>
      <c r="B5743">
        <v>2018</v>
      </c>
      <c r="C5743" t="s">
        <v>1350</v>
      </c>
      <c r="D5743">
        <v>1</v>
      </c>
      <c r="E5743">
        <v>16</v>
      </c>
      <c r="F5743" s="2">
        <v>8.0963200000000004E-6</v>
      </c>
    </row>
    <row r="5744" spans="1:6" x14ac:dyDescent="0.3">
      <c r="A5744">
        <v>8</v>
      </c>
      <c r="B5744">
        <v>2018</v>
      </c>
      <c r="C5744" t="s">
        <v>1350</v>
      </c>
      <c r="D5744">
        <v>1</v>
      </c>
      <c r="E5744">
        <v>18</v>
      </c>
      <c r="F5744">
        <v>1.6186299999999999E-4</v>
      </c>
    </row>
    <row r="5745" spans="1:6" x14ac:dyDescent="0.3">
      <c r="A5745">
        <v>8</v>
      </c>
      <c r="B5745">
        <v>2018</v>
      </c>
      <c r="C5745" t="s">
        <v>1350</v>
      </c>
      <c r="D5745">
        <v>1</v>
      </c>
      <c r="E5745">
        <v>20</v>
      </c>
      <c r="F5745">
        <v>2.0831199999999999E-3</v>
      </c>
    </row>
    <row r="5746" spans="1:6" x14ac:dyDescent="0.3">
      <c r="A5746">
        <v>8</v>
      </c>
      <c r="B5746">
        <v>2018</v>
      </c>
      <c r="C5746" t="s">
        <v>1350</v>
      </c>
      <c r="D5746">
        <v>1</v>
      </c>
      <c r="E5746">
        <v>22</v>
      </c>
      <c r="F5746">
        <v>1.7244599999999999E-2</v>
      </c>
    </row>
    <row r="5747" spans="1:6" x14ac:dyDescent="0.3">
      <c r="A5747">
        <v>8</v>
      </c>
      <c r="B5747">
        <v>2018</v>
      </c>
      <c r="C5747" t="s">
        <v>1350</v>
      </c>
      <c r="D5747">
        <v>1</v>
      </c>
      <c r="E5747">
        <v>24</v>
      </c>
      <c r="F5747">
        <v>9.1822399999999998E-2</v>
      </c>
    </row>
    <row r="5748" spans="1:6" x14ac:dyDescent="0.3">
      <c r="A5748">
        <v>8</v>
      </c>
      <c r="B5748">
        <v>2018</v>
      </c>
      <c r="C5748" t="s">
        <v>1350</v>
      </c>
      <c r="D5748">
        <v>1</v>
      </c>
      <c r="E5748">
        <v>26</v>
      </c>
      <c r="F5748">
        <v>0.31448300000000001</v>
      </c>
    </row>
    <row r="5749" spans="1:6" x14ac:dyDescent="0.3">
      <c r="A5749">
        <v>8</v>
      </c>
      <c r="B5749">
        <v>2018</v>
      </c>
      <c r="C5749" t="s">
        <v>1350</v>
      </c>
      <c r="D5749">
        <v>1</v>
      </c>
      <c r="E5749">
        <v>28</v>
      </c>
      <c r="F5749">
        <v>0.69278600000000001</v>
      </c>
    </row>
    <row r="5750" spans="1:6" x14ac:dyDescent="0.3">
      <c r="A5750">
        <v>8</v>
      </c>
      <c r="B5750">
        <v>2018</v>
      </c>
      <c r="C5750" t="s">
        <v>1350</v>
      </c>
      <c r="D5750">
        <v>1</v>
      </c>
      <c r="E5750">
        <v>30</v>
      </c>
      <c r="F5750">
        <v>0.981657</v>
      </c>
    </row>
    <row r="5751" spans="1:6" x14ac:dyDescent="0.3">
      <c r="A5751">
        <v>8</v>
      </c>
      <c r="B5751">
        <v>2018</v>
      </c>
      <c r="C5751" t="s">
        <v>1350</v>
      </c>
      <c r="D5751">
        <v>1</v>
      </c>
      <c r="E5751">
        <v>32</v>
      </c>
      <c r="F5751">
        <v>0.99999899999999997</v>
      </c>
    </row>
    <row r="5752" spans="1:6" x14ac:dyDescent="0.3">
      <c r="A5752">
        <v>8</v>
      </c>
      <c r="B5752">
        <v>2018</v>
      </c>
      <c r="C5752" t="s">
        <v>1350</v>
      </c>
      <c r="D5752">
        <v>1</v>
      </c>
      <c r="E5752">
        <v>34</v>
      </c>
      <c r="F5752">
        <v>0.99682999999999999</v>
      </c>
    </row>
    <row r="5753" spans="1:6" x14ac:dyDescent="0.3">
      <c r="A5753">
        <v>8</v>
      </c>
      <c r="B5753">
        <v>2018</v>
      </c>
      <c r="C5753" t="s">
        <v>1350</v>
      </c>
      <c r="D5753">
        <v>1</v>
      </c>
      <c r="E5753">
        <v>36</v>
      </c>
      <c r="F5753">
        <v>0.98176099999999999</v>
      </c>
    </row>
    <row r="5754" spans="1:6" x14ac:dyDescent="0.3">
      <c r="A5754">
        <v>8</v>
      </c>
      <c r="B5754">
        <v>2018</v>
      </c>
      <c r="C5754" t="s">
        <v>1350</v>
      </c>
      <c r="D5754">
        <v>1</v>
      </c>
      <c r="E5754">
        <v>38</v>
      </c>
      <c r="F5754">
        <v>0.95482400000000001</v>
      </c>
    </row>
    <row r="5755" spans="1:6" x14ac:dyDescent="0.3">
      <c r="A5755">
        <v>8</v>
      </c>
      <c r="B5755">
        <v>2018</v>
      </c>
      <c r="C5755" t="s">
        <v>1350</v>
      </c>
      <c r="D5755">
        <v>1</v>
      </c>
      <c r="E5755">
        <v>40</v>
      </c>
      <c r="F5755">
        <v>0.91701200000000005</v>
      </c>
    </row>
    <row r="5756" spans="1:6" x14ac:dyDescent="0.3">
      <c r="A5756">
        <v>8</v>
      </c>
      <c r="B5756">
        <v>2018</v>
      </c>
      <c r="C5756" t="s">
        <v>1350</v>
      </c>
      <c r="D5756">
        <v>1</v>
      </c>
      <c r="E5756">
        <v>42</v>
      </c>
      <c r="F5756">
        <v>0.86968100000000004</v>
      </c>
    </row>
    <row r="5757" spans="1:6" x14ac:dyDescent="0.3">
      <c r="A5757">
        <v>8</v>
      </c>
      <c r="B5757">
        <v>2018</v>
      </c>
      <c r="C5757" t="s">
        <v>1350</v>
      </c>
      <c r="D5757">
        <v>1</v>
      </c>
      <c r="E5757">
        <v>44</v>
      </c>
      <c r="F5757">
        <v>0.81447599999999998</v>
      </c>
    </row>
    <row r="5758" spans="1:6" x14ac:dyDescent="0.3">
      <c r="A5758">
        <v>8</v>
      </c>
      <c r="B5758">
        <v>2018</v>
      </c>
      <c r="C5758" t="s">
        <v>1350</v>
      </c>
      <c r="D5758">
        <v>1</v>
      </c>
      <c r="E5758">
        <v>46</v>
      </c>
      <c r="F5758">
        <v>0.75323499999999999</v>
      </c>
    </row>
    <row r="5759" spans="1:6" x14ac:dyDescent="0.3">
      <c r="A5759">
        <v>8</v>
      </c>
      <c r="B5759">
        <v>2018</v>
      </c>
      <c r="C5759" t="s">
        <v>1350</v>
      </c>
      <c r="D5759">
        <v>1</v>
      </c>
      <c r="E5759">
        <v>48</v>
      </c>
      <c r="F5759">
        <v>0.687886</v>
      </c>
    </row>
    <row r="5760" spans="1:6" x14ac:dyDescent="0.3">
      <c r="A5760">
        <v>8</v>
      </c>
      <c r="B5760">
        <v>2018</v>
      </c>
      <c r="C5760" t="s">
        <v>1350</v>
      </c>
      <c r="D5760">
        <v>1</v>
      </c>
      <c r="E5760">
        <v>50</v>
      </c>
      <c r="F5760">
        <v>0.62034800000000001</v>
      </c>
    </row>
    <row r="5761" spans="1:6" x14ac:dyDescent="0.3">
      <c r="A5761">
        <v>8</v>
      </c>
      <c r="B5761">
        <v>2018</v>
      </c>
      <c r="C5761" t="s">
        <v>1350</v>
      </c>
      <c r="D5761">
        <v>1</v>
      </c>
      <c r="E5761">
        <v>52</v>
      </c>
      <c r="F5761">
        <v>0.55244400000000005</v>
      </c>
    </row>
    <row r="5762" spans="1:6" x14ac:dyDescent="0.3">
      <c r="A5762">
        <v>8</v>
      </c>
      <c r="B5762">
        <v>2018</v>
      </c>
      <c r="C5762" t="s">
        <v>1350</v>
      </c>
      <c r="D5762">
        <v>1</v>
      </c>
      <c r="E5762">
        <v>54</v>
      </c>
      <c r="F5762">
        <v>0.485819</v>
      </c>
    </row>
    <row r="5763" spans="1:6" x14ac:dyDescent="0.3">
      <c r="A5763">
        <v>8</v>
      </c>
      <c r="B5763">
        <v>2018</v>
      </c>
      <c r="C5763" t="s">
        <v>1350</v>
      </c>
      <c r="D5763">
        <v>1</v>
      </c>
      <c r="E5763">
        <v>56</v>
      </c>
      <c r="F5763">
        <v>0.42188500000000001</v>
      </c>
    </row>
    <row r="5764" spans="1:6" x14ac:dyDescent="0.3">
      <c r="A5764">
        <v>8</v>
      </c>
      <c r="B5764">
        <v>2018</v>
      </c>
      <c r="C5764" t="s">
        <v>1350</v>
      </c>
      <c r="D5764">
        <v>1</v>
      </c>
      <c r="E5764">
        <v>58</v>
      </c>
      <c r="F5764">
        <v>0.36178199999999999</v>
      </c>
    </row>
    <row r="5765" spans="1:6" x14ac:dyDescent="0.3">
      <c r="A5765">
        <v>8</v>
      </c>
      <c r="B5765">
        <v>2018</v>
      </c>
      <c r="C5765" t="s">
        <v>1350</v>
      </c>
      <c r="D5765">
        <v>1</v>
      </c>
      <c r="E5765">
        <v>60</v>
      </c>
      <c r="F5765">
        <v>0.30636200000000002</v>
      </c>
    </row>
    <row r="5766" spans="1:6" x14ac:dyDescent="0.3">
      <c r="A5766">
        <v>8</v>
      </c>
      <c r="B5766">
        <v>2018</v>
      </c>
      <c r="C5766" t="s">
        <v>1350</v>
      </c>
      <c r="D5766">
        <v>1</v>
      </c>
      <c r="E5766">
        <v>62</v>
      </c>
      <c r="F5766">
        <v>0.25618600000000002</v>
      </c>
    </row>
    <row r="5767" spans="1:6" x14ac:dyDescent="0.3">
      <c r="A5767">
        <v>8</v>
      </c>
      <c r="B5767">
        <v>2018</v>
      </c>
      <c r="C5767" t="s">
        <v>1350</v>
      </c>
      <c r="D5767">
        <v>1</v>
      </c>
      <c r="E5767">
        <v>64</v>
      </c>
      <c r="F5767">
        <v>0.21154800000000001</v>
      </c>
    </row>
    <row r="5768" spans="1:6" x14ac:dyDescent="0.3">
      <c r="A5768">
        <v>8</v>
      </c>
      <c r="B5768">
        <v>2018</v>
      </c>
      <c r="C5768" t="s">
        <v>1350</v>
      </c>
      <c r="D5768">
        <v>1</v>
      </c>
      <c r="E5768">
        <v>66</v>
      </c>
      <c r="F5768">
        <v>0.17250299999999999</v>
      </c>
    </row>
    <row r="5769" spans="1:6" x14ac:dyDescent="0.3">
      <c r="A5769">
        <v>8</v>
      </c>
      <c r="B5769">
        <v>2018</v>
      </c>
      <c r="C5769" t="s">
        <v>1350</v>
      </c>
      <c r="D5769">
        <v>1</v>
      </c>
      <c r="E5769">
        <v>68</v>
      </c>
      <c r="F5769">
        <v>0.138905</v>
      </c>
    </row>
    <row r="5770" spans="1:6" x14ac:dyDescent="0.3">
      <c r="A5770">
        <v>8</v>
      </c>
      <c r="B5770">
        <v>2018</v>
      </c>
      <c r="C5770" t="s">
        <v>1350</v>
      </c>
      <c r="D5770">
        <v>1</v>
      </c>
      <c r="E5770">
        <v>70</v>
      </c>
      <c r="F5770">
        <v>0.11045199999999999</v>
      </c>
    </row>
    <row r="5771" spans="1:6" x14ac:dyDescent="0.3">
      <c r="A5771">
        <v>8</v>
      </c>
      <c r="B5771">
        <v>2018</v>
      </c>
      <c r="C5771" t="s">
        <v>1350</v>
      </c>
      <c r="D5771">
        <v>1</v>
      </c>
      <c r="E5771">
        <v>72</v>
      </c>
      <c r="F5771">
        <v>8.6728100000000002E-2</v>
      </c>
    </row>
    <row r="5772" spans="1:6" x14ac:dyDescent="0.3">
      <c r="A5772">
        <v>8</v>
      </c>
      <c r="B5772">
        <v>2018</v>
      </c>
      <c r="C5772" t="s">
        <v>1350</v>
      </c>
      <c r="D5772">
        <v>1</v>
      </c>
      <c r="E5772">
        <v>74</v>
      </c>
      <c r="F5772">
        <v>6.72484E-2</v>
      </c>
    </row>
    <row r="5773" spans="1:6" x14ac:dyDescent="0.3">
      <c r="A5773">
        <v>8</v>
      </c>
      <c r="B5773">
        <v>2018</v>
      </c>
      <c r="C5773" t="s">
        <v>1350</v>
      </c>
      <c r="D5773">
        <v>1</v>
      </c>
      <c r="E5773">
        <v>76</v>
      </c>
      <c r="F5773">
        <v>5.1491700000000001E-2</v>
      </c>
    </row>
    <row r="5774" spans="1:6" x14ac:dyDescent="0.3">
      <c r="A5774">
        <v>8</v>
      </c>
      <c r="B5774">
        <v>2018</v>
      </c>
      <c r="C5774" t="s">
        <v>1350</v>
      </c>
      <c r="D5774">
        <v>1</v>
      </c>
      <c r="E5774">
        <v>78</v>
      </c>
      <c r="F5774">
        <v>3.8933700000000002E-2</v>
      </c>
    </row>
    <row r="5775" spans="1:6" x14ac:dyDescent="0.3">
      <c r="A5775">
        <v>8</v>
      </c>
      <c r="B5775">
        <v>2018</v>
      </c>
      <c r="C5775" t="s">
        <v>1350</v>
      </c>
      <c r="D5775">
        <v>1</v>
      </c>
      <c r="E5775">
        <v>80</v>
      </c>
      <c r="F5775">
        <v>2.9070200000000001E-2</v>
      </c>
    </row>
    <row r="5776" spans="1:6" x14ac:dyDescent="0.3">
      <c r="A5776">
        <v>8</v>
      </c>
      <c r="B5776">
        <v>2018</v>
      </c>
      <c r="C5776" t="s">
        <v>1350</v>
      </c>
      <c r="D5776">
        <v>1</v>
      </c>
      <c r="E5776">
        <v>82</v>
      </c>
      <c r="F5776">
        <v>2.1434000000000002E-2</v>
      </c>
    </row>
    <row r="5777" spans="1:6" x14ac:dyDescent="0.3">
      <c r="A5777">
        <v>8</v>
      </c>
      <c r="B5777">
        <v>2018</v>
      </c>
      <c r="C5777" t="s">
        <v>1350</v>
      </c>
      <c r="D5777">
        <v>1</v>
      </c>
      <c r="E5777">
        <v>84</v>
      </c>
      <c r="F5777">
        <v>1.5606099999999999E-2</v>
      </c>
    </row>
    <row r="5778" spans="1:6" x14ac:dyDescent="0.3">
      <c r="A5778">
        <v>8</v>
      </c>
      <c r="B5778">
        <v>2018</v>
      </c>
      <c r="C5778" t="s">
        <v>1350</v>
      </c>
      <c r="D5778">
        <v>1</v>
      </c>
      <c r="E5778">
        <v>86</v>
      </c>
      <c r="F5778">
        <v>1.1220600000000001E-2</v>
      </c>
    </row>
    <row r="5779" spans="1:6" x14ac:dyDescent="0.3">
      <c r="A5779">
        <v>8</v>
      </c>
      <c r="B5779">
        <v>2018</v>
      </c>
      <c r="C5779" t="s">
        <v>1350</v>
      </c>
      <c r="D5779">
        <v>1</v>
      </c>
      <c r="E5779">
        <v>88</v>
      </c>
      <c r="F5779">
        <v>7.9666000000000008E-3</v>
      </c>
    </row>
    <row r="5780" spans="1:6" x14ac:dyDescent="0.3">
      <c r="A5780">
        <v>8</v>
      </c>
      <c r="B5780">
        <v>2018</v>
      </c>
      <c r="C5780" t="s">
        <v>1350</v>
      </c>
      <c r="D5780">
        <v>1</v>
      </c>
      <c r="E5780">
        <v>90</v>
      </c>
      <c r="F5780">
        <v>5.5855100000000001E-3</v>
      </c>
    </row>
    <row r="5781" spans="1:6" x14ac:dyDescent="0.3">
      <c r="A5781">
        <v>8</v>
      </c>
      <c r="B5781">
        <v>2018</v>
      </c>
      <c r="C5781" t="s">
        <v>1350</v>
      </c>
      <c r="D5781">
        <v>1</v>
      </c>
      <c r="E5781">
        <v>92</v>
      </c>
      <c r="F5781">
        <v>3.86711E-3</v>
      </c>
    </row>
    <row r="5782" spans="1:6" x14ac:dyDescent="0.3">
      <c r="A5782">
        <v>8</v>
      </c>
      <c r="B5782">
        <v>2018</v>
      </c>
      <c r="C5782" t="s">
        <v>1350</v>
      </c>
      <c r="D5782">
        <v>1</v>
      </c>
      <c r="E5782">
        <v>94</v>
      </c>
      <c r="F5782">
        <v>2.6438899999999999E-3</v>
      </c>
    </row>
    <row r="5783" spans="1:6" x14ac:dyDescent="0.3">
      <c r="A5783">
        <v>9</v>
      </c>
      <c r="B5783">
        <v>1982</v>
      </c>
      <c r="C5783" t="s">
        <v>1350</v>
      </c>
      <c r="D5783">
        <v>1</v>
      </c>
      <c r="E5783">
        <v>4</v>
      </c>
      <c r="F5783">
        <v>0</v>
      </c>
    </row>
    <row r="5784" spans="1:6" x14ac:dyDescent="0.3">
      <c r="A5784">
        <v>9</v>
      </c>
      <c r="B5784">
        <v>1982</v>
      </c>
      <c r="C5784" t="s">
        <v>1350</v>
      </c>
      <c r="D5784">
        <v>1</v>
      </c>
      <c r="E5784">
        <v>6</v>
      </c>
      <c r="F5784">
        <v>0</v>
      </c>
    </row>
    <row r="5785" spans="1:6" x14ac:dyDescent="0.3">
      <c r="A5785">
        <v>9</v>
      </c>
      <c r="B5785">
        <v>1982</v>
      </c>
      <c r="C5785" t="s">
        <v>1350</v>
      </c>
      <c r="D5785">
        <v>1</v>
      </c>
      <c r="E5785">
        <v>8</v>
      </c>
      <c r="F5785">
        <v>0</v>
      </c>
    </row>
    <row r="5786" spans="1:6" x14ac:dyDescent="0.3">
      <c r="A5786">
        <v>9</v>
      </c>
      <c r="B5786">
        <v>1982</v>
      </c>
      <c r="C5786" t="s">
        <v>1350</v>
      </c>
      <c r="D5786">
        <v>1</v>
      </c>
      <c r="E5786">
        <v>10</v>
      </c>
      <c r="F5786">
        <v>0</v>
      </c>
    </row>
    <row r="5787" spans="1:6" x14ac:dyDescent="0.3">
      <c r="A5787">
        <v>9</v>
      </c>
      <c r="B5787">
        <v>1982</v>
      </c>
      <c r="C5787" t="s">
        <v>1350</v>
      </c>
      <c r="D5787">
        <v>1</v>
      </c>
      <c r="E5787">
        <v>12</v>
      </c>
      <c r="F5787">
        <v>0</v>
      </c>
    </row>
    <row r="5788" spans="1:6" x14ac:dyDescent="0.3">
      <c r="A5788">
        <v>9</v>
      </c>
      <c r="B5788">
        <v>1982</v>
      </c>
      <c r="C5788" t="s">
        <v>1350</v>
      </c>
      <c r="D5788">
        <v>1</v>
      </c>
      <c r="E5788">
        <v>14</v>
      </c>
      <c r="F5788">
        <v>0</v>
      </c>
    </row>
    <row r="5789" spans="1:6" x14ac:dyDescent="0.3">
      <c r="A5789">
        <v>9</v>
      </c>
      <c r="B5789">
        <v>1982</v>
      </c>
      <c r="C5789" t="s">
        <v>1350</v>
      </c>
      <c r="D5789">
        <v>1</v>
      </c>
      <c r="E5789">
        <v>16</v>
      </c>
      <c r="F5789">
        <v>0</v>
      </c>
    </row>
    <row r="5790" spans="1:6" x14ac:dyDescent="0.3">
      <c r="A5790">
        <v>9</v>
      </c>
      <c r="B5790">
        <v>1982</v>
      </c>
      <c r="C5790" t="s">
        <v>1350</v>
      </c>
      <c r="D5790">
        <v>1</v>
      </c>
      <c r="E5790">
        <v>18</v>
      </c>
      <c r="F5790">
        <v>0</v>
      </c>
    </row>
    <row r="5791" spans="1:6" x14ac:dyDescent="0.3">
      <c r="A5791">
        <v>9</v>
      </c>
      <c r="B5791">
        <v>1982</v>
      </c>
      <c r="C5791" t="s">
        <v>1350</v>
      </c>
      <c r="D5791">
        <v>1</v>
      </c>
      <c r="E5791">
        <v>20</v>
      </c>
      <c r="F5791">
        <v>0</v>
      </c>
    </row>
    <row r="5792" spans="1:6" x14ac:dyDescent="0.3">
      <c r="A5792">
        <v>9</v>
      </c>
      <c r="B5792">
        <v>1982</v>
      </c>
      <c r="C5792" t="s">
        <v>1350</v>
      </c>
      <c r="D5792">
        <v>1</v>
      </c>
      <c r="E5792">
        <v>22</v>
      </c>
      <c r="F5792">
        <v>0</v>
      </c>
    </row>
    <row r="5793" spans="1:6" x14ac:dyDescent="0.3">
      <c r="A5793">
        <v>9</v>
      </c>
      <c r="B5793">
        <v>1982</v>
      </c>
      <c r="C5793" t="s">
        <v>1350</v>
      </c>
      <c r="D5793">
        <v>1</v>
      </c>
      <c r="E5793">
        <v>24</v>
      </c>
      <c r="F5793">
        <v>0</v>
      </c>
    </row>
    <row r="5794" spans="1:6" x14ac:dyDescent="0.3">
      <c r="A5794">
        <v>9</v>
      </c>
      <c r="B5794">
        <v>1982</v>
      </c>
      <c r="C5794" t="s">
        <v>1350</v>
      </c>
      <c r="D5794">
        <v>1</v>
      </c>
      <c r="E5794">
        <v>26</v>
      </c>
      <c r="F5794">
        <v>0</v>
      </c>
    </row>
    <row r="5795" spans="1:6" x14ac:dyDescent="0.3">
      <c r="A5795">
        <v>9</v>
      </c>
      <c r="B5795">
        <v>1982</v>
      </c>
      <c r="C5795" t="s">
        <v>1350</v>
      </c>
      <c r="D5795">
        <v>1</v>
      </c>
      <c r="E5795">
        <v>28</v>
      </c>
      <c r="F5795">
        <v>0</v>
      </c>
    </row>
    <row r="5796" spans="1:6" x14ac:dyDescent="0.3">
      <c r="A5796">
        <v>9</v>
      </c>
      <c r="B5796">
        <v>1982</v>
      </c>
      <c r="C5796" t="s">
        <v>1350</v>
      </c>
      <c r="D5796">
        <v>1</v>
      </c>
      <c r="E5796">
        <v>30</v>
      </c>
      <c r="F5796">
        <v>0</v>
      </c>
    </row>
    <row r="5797" spans="1:6" x14ac:dyDescent="0.3">
      <c r="A5797">
        <v>9</v>
      </c>
      <c r="B5797">
        <v>1982</v>
      </c>
      <c r="C5797" t="s">
        <v>1350</v>
      </c>
      <c r="D5797">
        <v>1</v>
      </c>
      <c r="E5797">
        <v>32</v>
      </c>
      <c r="F5797">
        <v>0</v>
      </c>
    </row>
    <row r="5798" spans="1:6" x14ac:dyDescent="0.3">
      <c r="A5798">
        <v>9</v>
      </c>
      <c r="B5798">
        <v>1982</v>
      </c>
      <c r="C5798" t="s">
        <v>1350</v>
      </c>
      <c r="D5798">
        <v>1</v>
      </c>
      <c r="E5798">
        <v>34</v>
      </c>
      <c r="F5798">
        <v>0</v>
      </c>
    </row>
    <row r="5799" spans="1:6" x14ac:dyDescent="0.3">
      <c r="A5799">
        <v>9</v>
      </c>
      <c r="B5799">
        <v>1982</v>
      </c>
      <c r="C5799" t="s">
        <v>1350</v>
      </c>
      <c r="D5799">
        <v>1</v>
      </c>
      <c r="E5799">
        <v>36</v>
      </c>
      <c r="F5799">
        <v>0</v>
      </c>
    </row>
    <row r="5800" spans="1:6" x14ac:dyDescent="0.3">
      <c r="A5800">
        <v>9</v>
      </c>
      <c r="B5800">
        <v>1982</v>
      </c>
      <c r="C5800" t="s">
        <v>1350</v>
      </c>
      <c r="D5800">
        <v>1</v>
      </c>
      <c r="E5800">
        <v>38</v>
      </c>
      <c r="F5800">
        <v>0</v>
      </c>
    </row>
    <row r="5801" spans="1:6" x14ac:dyDescent="0.3">
      <c r="A5801">
        <v>9</v>
      </c>
      <c r="B5801">
        <v>1982</v>
      </c>
      <c r="C5801" t="s">
        <v>1350</v>
      </c>
      <c r="D5801">
        <v>1</v>
      </c>
      <c r="E5801">
        <v>40</v>
      </c>
      <c r="F5801">
        <v>0</v>
      </c>
    </row>
    <row r="5802" spans="1:6" x14ac:dyDescent="0.3">
      <c r="A5802">
        <v>9</v>
      </c>
      <c r="B5802">
        <v>1982</v>
      </c>
      <c r="C5802" t="s">
        <v>1350</v>
      </c>
      <c r="D5802">
        <v>1</v>
      </c>
      <c r="E5802">
        <v>42</v>
      </c>
      <c r="F5802">
        <v>0</v>
      </c>
    </row>
    <row r="5803" spans="1:6" x14ac:dyDescent="0.3">
      <c r="A5803">
        <v>9</v>
      </c>
      <c r="B5803">
        <v>1982</v>
      </c>
      <c r="C5803" t="s">
        <v>1350</v>
      </c>
      <c r="D5803">
        <v>1</v>
      </c>
      <c r="E5803">
        <v>44</v>
      </c>
      <c r="F5803">
        <v>0</v>
      </c>
    </row>
    <row r="5804" spans="1:6" x14ac:dyDescent="0.3">
      <c r="A5804">
        <v>9</v>
      </c>
      <c r="B5804">
        <v>1982</v>
      </c>
      <c r="C5804" t="s">
        <v>1350</v>
      </c>
      <c r="D5804">
        <v>1</v>
      </c>
      <c r="E5804">
        <v>46</v>
      </c>
      <c r="F5804">
        <v>0</v>
      </c>
    </row>
    <row r="5805" spans="1:6" x14ac:dyDescent="0.3">
      <c r="A5805">
        <v>9</v>
      </c>
      <c r="B5805">
        <v>1982</v>
      </c>
      <c r="C5805" t="s">
        <v>1350</v>
      </c>
      <c r="D5805">
        <v>1</v>
      </c>
      <c r="E5805">
        <v>48</v>
      </c>
      <c r="F5805">
        <v>0</v>
      </c>
    </row>
    <row r="5806" spans="1:6" x14ac:dyDescent="0.3">
      <c r="A5806">
        <v>9</v>
      </c>
      <c r="B5806">
        <v>1982</v>
      </c>
      <c r="C5806" t="s">
        <v>1350</v>
      </c>
      <c r="D5806">
        <v>1</v>
      </c>
      <c r="E5806">
        <v>50</v>
      </c>
      <c r="F5806">
        <v>0</v>
      </c>
    </row>
    <row r="5807" spans="1:6" x14ac:dyDescent="0.3">
      <c r="A5807">
        <v>9</v>
      </c>
      <c r="B5807">
        <v>1982</v>
      </c>
      <c r="C5807" t="s">
        <v>1350</v>
      </c>
      <c r="D5807">
        <v>1</v>
      </c>
      <c r="E5807">
        <v>52</v>
      </c>
      <c r="F5807">
        <v>0</v>
      </c>
    </row>
    <row r="5808" spans="1:6" x14ac:dyDescent="0.3">
      <c r="A5808">
        <v>9</v>
      </c>
      <c r="B5808">
        <v>1982</v>
      </c>
      <c r="C5808" t="s">
        <v>1350</v>
      </c>
      <c r="D5808">
        <v>1</v>
      </c>
      <c r="E5808">
        <v>54</v>
      </c>
      <c r="F5808">
        <v>0</v>
      </c>
    </row>
    <row r="5809" spans="1:6" x14ac:dyDescent="0.3">
      <c r="A5809">
        <v>9</v>
      </c>
      <c r="B5809">
        <v>1982</v>
      </c>
      <c r="C5809" t="s">
        <v>1350</v>
      </c>
      <c r="D5809">
        <v>1</v>
      </c>
      <c r="E5809">
        <v>56</v>
      </c>
      <c r="F5809">
        <v>0</v>
      </c>
    </row>
    <row r="5810" spans="1:6" x14ac:dyDescent="0.3">
      <c r="A5810">
        <v>9</v>
      </c>
      <c r="B5810">
        <v>1982</v>
      </c>
      <c r="C5810" t="s">
        <v>1350</v>
      </c>
      <c r="D5810">
        <v>1</v>
      </c>
      <c r="E5810">
        <v>58</v>
      </c>
      <c r="F5810">
        <v>0</v>
      </c>
    </row>
    <row r="5811" spans="1:6" x14ac:dyDescent="0.3">
      <c r="A5811">
        <v>9</v>
      </c>
      <c r="B5811">
        <v>1982</v>
      </c>
      <c r="C5811" t="s">
        <v>1350</v>
      </c>
      <c r="D5811">
        <v>1</v>
      </c>
      <c r="E5811">
        <v>60</v>
      </c>
      <c r="F5811">
        <v>0</v>
      </c>
    </row>
    <row r="5812" spans="1:6" x14ac:dyDescent="0.3">
      <c r="A5812">
        <v>9</v>
      </c>
      <c r="B5812">
        <v>1982</v>
      </c>
      <c r="C5812" t="s">
        <v>1350</v>
      </c>
      <c r="D5812">
        <v>1</v>
      </c>
      <c r="E5812">
        <v>62</v>
      </c>
      <c r="F5812">
        <v>0</v>
      </c>
    </row>
    <row r="5813" spans="1:6" x14ac:dyDescent="0.3">
      <c r="A5813">
        <v>9</v>
      </c>
      <c r="B5813">
        <v>1982</v>
      </c>
      <c r="C5813" t="s">
        <v>1350</v>
      </c>
      <c r="D5813">
        <v>1</v>
      </c>
      <c r="E5813">
        <v>64</v>
      </c>
      <c r="F5813">
        <v>0</v>
      </c>
    </row>
    <row r="5814" spans="1:6" x14ac:dyDescent="0.3">
      <c r="A5814">
        <v>9</v>
      </c>
      <c r="B5814">
        <v>1982</v>
      </c>
      <c r="C5814" t="s">
        <v>1350</v>
      </c>
      <c r="D5814">
        <v>1</v>
      </c>
      <c r="E5814">
        <v>66</v>
      </c>
      <c r="F5814">
        <v>0</v>
      </c>
    </row>
    <row r="5815" spans="1:6" x14ac:dyDescent="0.3">
      <c r="A5815">
        <v>9</v>
      </c>
      <c r="B5815">
        <v>1982</v>
      </c>
      <c r="C5815" t="s">
        <v>1350</v>
      </c>
      <c r="D5815">
        <v>1</v>
      </c>
      <c r="E5815">
        <v>68</v>
      </c>
      <c r="F5815">
        <v>0</v>
      </c>
    </row>
    <row r="5816" spans="1:6" x14ac:dyDescent="0.3">
      <c r="A5816">
        <v>9</v>
      </c>
      <c r="B5816">
        <v>1982</v>
      </c>
      <c r="C5816" t="s">
        <v>1350</v>
      </c>
      <c r="D5816">
        <v>1</v>
      </c>
      <c r="E5816">
        <v>70</v>
      </c>
      <c r="F5816">
        <v>0</v>
      </c>
    </row>
    <row r="5817" spans="1:6" x14ac:dyDescent="0.3">
      <c r="A5817">
        <v>9</v>
      </c>
      <c r="B5817">
        <v>1982</v>
      </c>
      <c r="C5817" t="s">
        <v>1350</v>
      </c>
      <c r="D5817">
        <v>1</v>
      </c>
      <c r="E5817">
        <v>72</v>
      </c>
      <c r="F5817">
        <v>0</v>
      </c>
    </row>
    <row r="5818" spans="1:6" x14ac:dyDescent="0.3">
      <c r="A5818">
        <v>9</v>
      </c>
      <c r="B5818">
        <v>1982</v>
      </c>
      <c r="C5818" t="s">
        <v>1350</v>
      </c>
      <c r="D5818">
        <v>1</v>
      </c>
      <c r="E5818">
        <v>74</v>
      </c>
      <c r="F5818">
        <v>0</v>
      </c>
    </row>
    <row r="5819" spans="1:6" x14ac:dyDescent="0.3">
      <c r="A5819">
        <v>9</v>
      </c>
      <c r="B5819">
        <v>1982</v>
      </c>
      <c r="C5819" t="s">
        <v>1350</v>
      </c>
      <c r="D5819">
        <v>1</v>
      </c>
      <c r="E5819">
        <v>76</v>
      </c>
      <c r="F5819">
        <v>0</v>
      </c>
    </row>
    <row r="5820" spans="1:6" x14ac:dyDescent="0.3">
      <c r="A5820">
        <v>9</v>
      </c>
      <c r="B5820">
        <v>1982</v>
      </c>
      <c r="C5820" t="s">
        <v>1350</v>
      </c>
      <c r="D5820">
        <v>1</v>
      </c>
      <c r="E5820">
        <v>78</v>
      </c>
      <c r="F5820">
        <v>0</v>
      </c>
    </row>
    <row r="5821" spans="1:6" x14ac:dyDescent="0.3">
      <c r="A5821">
        <v>9</v>
      </c>
      <c r="B5821">
        <v>1982</v>
      </c>
      <c r="C5821" t="s">
        <v>1350</v>
      </c>
      <c r="D5821">
        <v>1</v>
      </c>
      <c r="E5821">
        <v>80</v>
      </c>
      <c r="F5821">
        <v>0</v>
      </c>
    </row>
    <row r="5822" spans="1:6" x14ac:dyDescent="0.3">
      <c r="A5822">
        <v>9</v>
      </c>
      <c r="B5822">
        <v>1982</v>
      </c>
      <c r="C5822" t="s">
        <v>1350</v>
      </c>
      <c r="D5822">
        <v>1</v>
      </c>
      <c r="E5822">
        <v>82</v>
      </c>
      <c r="F5822">
        <v>0</v>
      </c>
    </row>
    <row r="5823" spans="1:6" x14ac:dyDescent="0.3">
      <c r="A5823">
        <v>9</v>
      </c>
      <c r="B5823">
        <v>1982</v>
      </c>
      <c r="C5823" t="s">
        <v>1350</v>
      </c>
      <c r="D5823">
        <v>1</v>
      </c>
      <c r="E5823">
        <v>84</v>
      </c>
      <c r="F5823">
        <v>0</v>
      </c>
    </row>
    <row r="5824" spans="1:6" x14ac:dyDescent="0.3">
      <c r="A5824">
        <v>9</v>
      </c>
      <c r="B5824">
        <v>1982</v>
      </c>
      <c r="C5824" t="s">
        <v>1350</v>
      </c>
      <c r="D5824">
        <v>1</v>
      </c>
      <c r="E5824">
        <v>86</v>
      </c>
      <c r="F5824">
        <v>0</v>
      </c>
    </row>
    <row r="5825" spans="1:6" x14ac:dyDescent="0.3">
      <c r="A5825">
        <v>9</v>
      </c>
      <c r="B5825">
        <v>1982</v>
      </c>
      <c r="C5825" t="s">
        <v>1350</v>
      </c>
      <c r="D5825">
        <v>1</v>
      </c>
      <c r="E5825">
        <v>88</v>
      </c>
      <c r="F5825">
        <v>0</v>
      </c>
    </row>
    <row r="5826" spans="1:6" x14ac:dyDescent="0.3">
      <c r="A5826">
        <v>9</v>
      </c>
      <c r="B5826">
        <v>1982</v>
      </c>
      <c r="C5826" t="s">
        <v>1350</v>
      </c>
      <c r="D5826">
        <v>1</v>
      </c>
      <c r="E5826">
        <v>90</v>
      </c>
      <c r="F5826">
        <v>0</v>
      </c>
    </row>
    <row r="5827" spans="1:6" x14ac:dyDescent="0.3">
      <c r="A5827">
        <v>9</v>
      </c>
      <c r="B5827">
        <v>1982</v>
      </c>
      <c r="C5827" t="s">
        <v>1350</v>
      </c>
      <c r="D5827">
        <v>1</v>
      </c>
      <c r="E5827">
        <v>92</v>
      </c>
      <c r="F5827">
        <v>0</v>
      </c>
    </row>
    <row r="5828" spans="1:6" x14ac:dyDescent="0.3">
      <c r="A5828">
        <v>9</v>
      </c>
      <c r="B5828">
        <v>1982</v>
      </c>
      <c r="C5828" t="s">
        <v>1350</v>
      </c>
      <c r="D5828">
        <v>1</v>
      </c>
      <c r="E5828">
        <v>94</v>
      </c>
      <c r="F5828">
        <v>0</v>
      </c>
    </row>
    <row r="5829" spans="1:6" x14ac:dyDescent="0.3">
      <c r="A5829">
        <v>9</v>
      </c>
      <c r="B5829">
        <v>1984</v>
      </c>
      <c r="C5829" t="s">
        <v>1350</v>
      </c>
      <c r="D5829">
        <v>1</v>
      </c>
      <c r="E5829">
        <v>4</v>
      </c>
      <c r="F5829">
        <v>0</v>
      </c>
    </row>
    <row r="5830" spans="1:6" x14ac:dyDescent="0.3">
      <c r="A5830">
        <v>9</v>
      </c>
      <c r="B5830">
        <v>1984</v>
      </c>
      <c r="C5830" t="s">
        <v>1350</v>
      </c>
      <c r="D5830">
        <v>1</v>
      </c>
      <c r="E5830">
        <v>6</v>
      </c>
      <c r="F5830">
        <v>0</v>
      </c>
    </row>
    <row r="5831" spans="1:6" x14ac:dyDescent="0.3">
      <c r="A5831">
        <v>9</v>
      </c>
      <c r="B5831">
        <v>1984</v>
      </c>
      <c r="C5831" t="s">
        <v>1350</v>
      </c>
      <c r="D5831">
        <v>1</v>
      </c>
      <c r="E5831">
        <v>8</v>
      </c>
      <c r="F5831">
        <v>0</v>
      </c>
    </row>
    <row r="5832" spans="1:6" x14ac:dyDescent="0.3">
      <c r="A5832">
        <v>9</v>
      </c>
      <c r="B5832">
        <v>1984</v>
      </c>
      <c r="C5832" t="s">
        <v>1350</v>
      </c>
      <c r="D5832">
        <v>1</v>
      </c>
      <c r="E5832">
        <v>10</v>
      </c>
      <c r="F5832">
        <v>0</v>
      </c>
    </row>
    <row r="5833" spans="1:6" x14ac:dyDescent="0.3">
      <c r="A5833">
        <v>9</v>
      </c>
      <c r="B5833">
        <v>1984</v>
      </c>
      <c r="C5833" t="s">
        <v>1350</v>
      </c>
      <c r="D5833">
        <v>1</v>
      </c>
      <c r="E5833">
        <v>12</v>
      </c>
      <c r="F5833">
        <v>0</v>
      </c>
    </row>
    <row r="5834" spans="1:6" x14ac:dyDescent="0.3">
      <c r="A5834">
        <v>9</v>
      </c>
      <c r="B5834">
        <v>1984</v>
      </c>
      <c r="C5834" t="s">
        <v>1350</v>
      </c>
      <c r="D5834">
        <v>1</v>
      </c>
      <c r="E5834">
        <v>14</v>
      </c>
      <c r="F5834">
        <v>0</v>
      </c>
    </row>
    <row r="5835" spans="1:6" x14ac:dyDescent="0.3">
      <c r="A5835">
        <v>9</v>
      </c>
      <c r="B5835">
        <v>1984</v>
      </c>
      <c r="C5835" t="s">
        <v>1350</v>
      </c>
      <c r="D5835">
        <v>1</v>
      </c>
      <c r="E5835">
        <v>16</v>
      </c>
      <c r="F5835">
        <v>0</v>
      </c>
    </row>
    <row r="5836" spans="1:6" x14ac:dyDescent="0.3">
      <c r="A5836">
        <v>9</v>
      </c>
      <c r="B5836">
        <v>1984</v>
      </c>
      <c r="C5836" t="s">
        <v>1350</v>
      </c>
      <c r="D5836">
        <v>1</v>
      </c>
      <c r="E5836">
        <v>18</v>
      </c>
      <c r="F5836">
        <v>0</v>
      </c>
    </row>
    <row r="5837" spans="1:6" x14ac:dyDescent="0.3">
      <c r="A5837">
        <v>9</v>
      </c>
      <c r="B5837">
        <v>1984</v>
      </c>
      <c r="C5837" t="s">
        <v>1350</v>
      </c>
      <c r="D5837">
        <v>1</v>
      </c>
      <c r="E5837">
        <v>20</v>
      </c>
      <c r="F5837">
        <v>0</v>
      </c>
    </row>
    <row r="5838" spans="1:6" x14ac:dyDescent="0.3">
      <c r="A5838">
        <v>9</v>
      </c>
      <c r="B5838">
        <v>1984</v>
      </c>
      <c r="C5838" t="s">
        <v>1350</v>
      </c>
      <c r="D5838">
        <v>1</v>
      </c>
      <c r="E5838">
        <v>22</v>
      </c>
      <c r="F5838">
        <v>0</v>
      </c>
    </row>
    <row r="5839" spans="1:6" x14ac:dyDescent="0.3">
      <c r="A5839">
        <v>9</v>
      </c>
      <c r="B5839">
        <v>1984</v>
      </c>
      <c r="C5839" t="s">
        <v>1350</v>
      </c>
      <c r="D5839">
        <v>1</v>
      </c>
      <c r="E5839">
        <v>24</v>
      </c>
      <c r="F5839">
        <v>0</v>
      </c>
    </row>
    <row r="5840" spans="1:6" x14ac:dyDescent="0.3">
      <c r="A5840">
        <v>9</v>
      </c>
      <c r="B5840">
        <v>1984</v>
      </c>
      <c r="C5840" t="s">
        <v>1350</v>
      </c>
      <c r="D5840">
        <v>1</v>
      </c>
      <c r="E5840">
        <v>26</v>
      </c>
      <c r="F5840">
        <v>0</v>
      </c>
    </row>
    <row r="5841" spans="1:6" x14ac:dyDescent="0.3">
      <c r="A5841">
        <v>9</v>
      </c>
      <c r="B5841">
        <v>1984</v>
      </c>
      <c r="C5841" t="s">
        <v>1350</v>
      </c>
      <c r="D5841">
        <v>1</v>
      </c>
      <c r="E5841">
        <v>28</v>
      </c>
      <c r="F5841">
        <v>0</v>
      </c>
    </row>
    <row r="5842" spans="1:6" x14ac:dyDescent="0.3">
      <c r="A5842">
        <v>9</v>
      </c>
      <c r="B5842">
        <v>1984</v>
      </c>
      <c r="C5842" t="s">
        <v>1350</v>
      </c>
      <c r="D5842">
        <v>1</v>
      </c>
      <c r="E5842">
        <v>30</v>
      </c>
      <c r="F5842">
        <v>0</v>
      </c>
    </row>
    <row r="5843" spans="1:6" x14ac:dyDescent="0.3">
      <c r="A5843">
        <v>9</v>
      </c>
      <c r="B5843">
        <v>1984</v>
      </c>
      <c r="C5843" t="s">
        <v>1350</v>
      </c>
      <c r="D5843">
        <v>1</v>
      </c>
      <c r="E5843">
        <v>32</v>
      </c>
      <c r="F5843">
        <v>0</v>
      </c>
    </row>
    <row r="5844" spans="1:6" x14ac:dyDescent="0.3">
      <c r="A5844">
        <v>9</v>
      </c>
      <c r="B5844">
        <v>1984</v>
      </c>
      <c r="C5844" t="s">
        <v>1350</v>
      </c>
      <c r="D5844">
        <v>1</v>
      </c>
      <c r="E5844">
        <v>34</v>
      </c>
      <c r="F5844">
        <v>0</v>
      </c>
    </row>
    <row r="5845" spans="1:6" x14ac:dyDescent="0.3">
      <c r="A5845">
        <v>9</v>
      </c>
      <c r="B5845">
        <v>1984</v>
      </c>
      <c r="C5845" t="s">
        <v>1350</v>
      </c>
      <c r="D5845">
        <v>1</v>
      </c>
      <c r="E5845">
        <v>36</v>
      </c>
      <c r="F5845">
        <v>0</v>
      </c>
    </row>
    <row r="5846" spans="1:6" x14ac:dyDescent="0.3">
      <c r="A5846">
        <v>9</v>
      </c>
      <c r="B5846">
        <v>1984</v>
      </c>
      <c r="C5846" t="s">
        <v>1350</v>
      </c>
      <c r="D5846">
        <v>1</v>
      </c>
      <c r="E5846">
        <v>38</v>
      </c>
      <c r="F5846">
        <v>0</v>
      </c>
    </row>
    <row r="5847" spans="1:6" x14ac:dyDescent="0.3">
      <c r="A5847">
        <v>9</v>
      </c>
      <c r="B5847">
        <v>1984</v>
      </c>
      <c r="C5847" t="s">
        <v>1350</v>
      </c>
      <c r="D5847">
        <v>1</v>
      </c>
      <c r="E5847">
        <v>40</v>
      </c>
      <c r="F5847">
        <v>0</v>
      </c>
    </row>
    <row r="5848" spans="1:6" x14ac:dyDescent="0.3">
      <c r="A5848">
        <v>9</v>
      </c>
      <c r="B5848">
        <v>1984</v>
      </c>
      <c r="C5848" t="s">
        <v>1350</v>
      </c>
      <c r="D5848">
        <v>1</v>
      </c>
      <c r="E5848">
        <v>42</v>
      </c>
      <c r="F5848">
        <v>0</v>
      </c>
    </row>
    <row r="5849" spans="1:6" x14ac:dyDescent="0.3">
      <c r="A5849">
        <v>9</v>
      </c>
      <c r="B5849">
        <v>1984</v>
      </c>
      <c r="C5849" t="s">
        <v>1350</v>
      </c>
      <c r="D5849">
        <v>1</v>
      </c>
      <c r="E5849">
        <v>44</v>
      </c>
      <c r="F5849">
        <v>0</v>
      </c>
    </row>
    <row r="5850" spans="1:6" x14ac:dyDescent="0.3">
      <c r="A5850">
        <v>9</v>
      </c>
      <c r="B5850">
        <v>1984</v>
      </c>
      <c r="C5850" t="s">
        <v>1350</v>
      </c>
      <c r="D5850">
        <v>1</v>
      </c>
      <c r="E5850">
        <v>46</v>
      </c>
      <c r="F5850">
        <v>0</v>
      </c>
    </row>
    <row r="5851" spans="1:6" x14ac:dyDescent="0.3">
      <c r="A5851">
        <v>9</v>
      </c>
      <c r="B5851">
        <v>1984</v>
      </c>
      <c r="C5851" t="s">
        <v>1350</v>
      </c>
      <c r="D5851">
        <v>1</v>
      </c>
      <c r="E5851">
        <v>48</v>
      </c>
      <c r="F5851">
        <v>0</v>
      </c>
    </row>
    <row r="5852" spans="1:6" x14ac:dyDescent="0.3">
      <c r="A5852">
        <v>9</v>
      </c>
      <c r="B5852">
        <v>1984</v>
      </c>
      <c r="C5852" t="s">
        <v>1350</v>
      </c>
      <c r="D5852">
        <v>1</v>
      </c>
      <c r="E5852">
        <v>50</v>
      </c>
      <c r="F5852">
        <v>0</v>
      </c>
    </row>
    <row r="5853" spans="1:6" x14ac:dyDescent="0.3">
      <c r="A5853">
        <v>9</v>
      </c>
      <c r="B5853">
        <v>1984</v>
      </c>
      <c r="C5853" t="s">
        <v>1350</v>
      </c>
      <c r="D5853">
        <v>1</v>
      </c>
      <c r="E5853">
        <v>52</v>
      </c>
      <c r="F5853">
        <v>0</v>
      </c>
    </row>
    <row r="5854" spans="1:6" x14ac:dyDescent="0.3">
      <c r="A5854">
        <v>9</v>
      </c>
      <c r="B5854">
        <v>1984</v>
      </c>
      <c r="C5854" t="s">
        <v>1350</v>
      </c>
      <c r="D5854">
        <v>1</v>
      </c>
      <c r="E5854">
        <v>54</v>
      </c>
      <c r="F5854">
        <v>0</v>
      </c>
    </row>
    <row r="5855" spans="1:6" x14ac:dyDescent="0.3">
      <c r="A5855">
        <v>9</v>
      </c>
      <c r="B5855">
        <v>1984</v>
      </c>
      <c r="C5855" t="s">
        <v>1350</v>
      </c>
      <c r="D5855">
        <v>1</v>
      </c>
      <c r="E5855">
        <v>56</v>
      </c>
      <c r="F5855">
        <v>0</v>
      </c>
    </row>
    <row r="5856" spans="1:6" x14ac:dyDescent="0.3">
      <c r="A5856">
        <v>9</v>
      </c>
      <c r="B5856">
        <v>1984</v>
      </c>
      <c r="C5856" t="s">
        <v>1350</v>
      </c>
      <c r="D5856">
        <v>1</v>
      </c>
      <c r="E5856">
        <v>58</v>
      </c>
      <c r="F5856">
        <v>0</v>
      </c>
    </row>
    <row r="5857" spans="1:6" x14ac:dyDescent="0.3">
      <c r="A5857">
        <v>9</v>
      </c>
      <c r="B5857">
        <v>1984</v>
      </c>
      <c r="C5857" t="s">
        <v>1350</v>
      </c>
      <c r="D5857">
        <v>1</v>
      </c>
      <c r="E5857">
        <v>60</v>
      </c>
      <c r="F5857">
        <v>0</v>
      </c>
    </row>
    <row r="5858" spans="1:6" x14ac:dyDescent="0.3">
      <c r="A5858">
        <v>9</v>
      </c>
      <c r="B5858">
        <v>1984</v>
      </c>
      <c r="C5858" t="s">
        <v>1350</v>
      </c>
      <c r="D5858">
        <v>1</v>
      </c>
      <c r="E5858">
        <v>62</v>
      </c>
      <c r="F5858">
        <v>0</v>
      </c>
    </row>
    <row r="5859" spans="1:6" x14ac:dyDescent="0.3">
      <c r="A5859">
        <v>9</v>
      </c>
      <c r="B5859">
        <v>1984</v>
      </c>
      <c r="C5859" t="s">
        <v>1350</v>
      </c>
      <c r="D5859">
        <v>1</v>
      </c>
      <c r="E5859">
        <v>64</v>
      </c>
      <c r="F5859">
        <v>0</v>
      </c>
    </row>
    <row r="5860" spans="1:6" x14ac:dyDescent="0.3">
      <c r="A5860">
        <v>9</v>
      </c>
      <c r="B5860">
        <v>1984</v>
      </c>
      <c r="C5860" t="s">
        <v>1350</v>
      </c>
      <c r="D5860">
        <v>1</v>
      </c>
      <c r="E5860">
        <v>66</v>
      </c>
      <c r="F5860">
        <v>0</v>
      </c>
    </row>
    <row r="5861" spans="1:6" x14ac:dyDescent="0.3">
      <c r="A5861">
        <v>9</v>
      </c>
      <c r="B5861">
        <v>1984</v>
      </c>
      <c r="C5861" t="s">
        <v>1350</v>
      </c>
      <c r="D5861">
        <v>1</v>
      </c>
      <c r="E5861">
        <v>68</v>
      </c>
      <c r="F5861">
        <v>0</v>
      </c>
    </row>
    <row r="5862" spans="1:6" x14ac:dyDescent="0.3">
      <c r="A5862">
        <v>9</v>
      </c>
      <c r="B5862">
        <v>1984</v>
      </c>
      <c r="C5862" t="s">
        <v>1350</v>
      </c>
      <c r="D5862">
        <v>1</v>
      </c>
      <c r="E5862">
        <v>70</v>
      </c>
      <c r="F5862">
        <v>0</v>
      </c>
    </row>
    <row r="5863" spans="1:6" x14ac:dyDescent="0.3">
      <c r="A5863">
        <v>9</v>
      </c>
      <c r="B5863">
        <v>1984</v>
      </c>
      <c r="C5863" t="s">
        <v>1350</v>
      </c>
      <c r="D5863">
        <v>1</v>
      </c>
      <c r="E5863">
        <v>72</v>
      </c>
      <c r="F5863">
        <v>0</v>
      </c>
    </row>
    <row r="5864" spans="1:6" x14ac:dyDescent="0.3">
      <c r="A5864">
        <v>9</v>
      </c>
      <c r="B5864">
        <v>1984</v>
      </c>
      <c r="C5864" t="s">
        <v>1350</v>
      </c>
      <c r="D5864">
        <v>1</v>
      </c>
      <c r="E5864">
        <v>74</v>
      </c>
      <c r="F5864">
        <v>0</v>
      </c>
    </row>
    <row r="5865" spans="1:6" x14ac:dyDescent="0.3">
      <c r="A5865">
        <v>9</v>
      </c>
      <c r="B5865">
        <v>1984</v>
      </c>
      <c r="C5865" t="s">
        <v>1350</v>
      </c>
      <c r="D5865">
        <v>1</v>
      </c>
      <c r="E5865">
        <v>76</v>
      </c>
      <c r="F5865">
        <v>0</v>
      </c>
    </row>
    <row r="5866" spans="1:6" x14ac:dyDescent="0.3">
      <c r="A5866">
        <v>9</v>
      </c>
      <c r="B5866">
        <v>1984</v>
      </c>
      <c r="C5866" t="s">
        <v>1350</v>
      </c>
      <c r="D5866">
        <v>1</v>
      </c>
      <c r="E5866">
        <v>78</v>
      </c>
      <c r="F5866">
        <v>0</v>
      </c>
    </row>
    <row r="5867" spans="1:6" x14ac:dyDescent="0.3">
      <c r="A5867">
        <v>9</v>
      </c>
      <c r="B5867">
        <v>1984</v>
      </c>
      <c r="C5867" t="s">
        <v>1350</v>
      </c>
      <c r="D5867">
        <v>1</v>
      </c>
      <c r="E5867">
        <v>80</v>
      </c>
      <c r="F5867">
        <v>0</v>
      </c>
    </row>
    <row r="5868" spans="1:6" x14ac:dyDescent="0.3">
      <c r="A5868">
        <v>9</v>
      </c>
      <c r="B5868">
        <v>1984</v>
      </c>
      <c r="C5868" t="s">
        <v>1350</v>
      </c>
      <c r="D5868">
        <v>1</v>
      </c>
      <c r="E5868">
        <v>82</v>
      </c>
      <c r="F5868">
        <v>0</v>
      </c>
    </row>
    <row r="5869" spans="1:6" x14ac:dyDescent="0.3">
      <c r="A5869">
        <v>9</v>
      </c>
      <c r="B5869">
        <v>1984</v>
      </c>
      <c r="C5869" t="s">
        <v>1350</v>
      </c>
      <c r="D5869">
        <v>1</v>
      </c>
      <c r="E5869">
        <v>84</v>
      </c>
      <c r="F5869">
        <v>0</v>
      </c>
    </row>
    <row r="5870" spans="1:6" x14ac:dyDescent="0.3">
      <c r="A5870">
        <v>9</v>
      </c>
      <c r="B5870">
        <v>1984</v>
      </c>
      <c r="C5870" t="s">
        <v>1350</v>
      </c>
      <c r="D5870">
        <v>1</v>
      </c>
      <c r="E5870">
        <v>86</v>
      </c>
      <c r="F5870">
        <v>0</v>
      </c>
    </row>
    <row r="5871" spans="1:6" x14ac:dyDescent="0.3">
      <c r="A5871">
        <v>9</v>
      </c>
      <c r="B5871">
        <v>1984</v>
      </c>
      <c r="C5871" t="s">
        <v>1350</v>
      </c>
      <c r="D5871">
        <v>1</v>
      </c>
      <c r="E5871">
        <v>88</v>
      </c>
      <c r="F5871">
        <v>0</v>
      </c>
    </row>
    <row r="5872" spans="1:6" x14ac:dyDescent="0.3">
      <c r="A5872">
        <v>9</v>
      </c>
      <c r="B5872">
        <v>1984</v>
      </c>
      <c r="C5872" t="s">
        <v>1350</v>
      </c>
      <c r="D5872">
        <v>1</v>
      </c>
      <c r="E5872">
        <v>90</v>
      </c>
      <c r="F5872">
        <v>0</v>
      </c>
    </row>
    <row r="5873" spans="1:6" x14ac:dyDescent="0.3">
      <c r="A5873">
        <v>9</v>
      </c>
      <c r="B5873">
        <v>1984</v>
      </c>
      <c r="C5873" t="s">
        <v>1350</v>
      </c>
      <c r="D5873">
        <v>1</v>
      </c>
      <c r="E5873">
        <v>92</v>
      </c>
      <c r="F5873">
        <v>0</v>
      </c>
    </row>
    <row r="5874" spans="1:6" x14ac:dyDescent="0.3">
      <c r="A5874">
        <v>9</v>
      </c>
      <c r="B5874">
        <v>1984</v>
      </c>
      <c r="C5874" t="s">
        <v>1350</v>
      </c>
      <c r="D5874">
        <v>1</v>
      </c>
      <c r="E5874">
        <v>94</v>
      </c>
      <c r="F5874">
        <v>0</v>
      </c>
    </row>
    <row r="5875" spans="1:6" x14ac:dyDescent="0.3">
      <c r="A5875">
        <v>9</v>
      </c>
      <c r="B5875">
        <v>1985</v>
      </c>
      <c r="C5875" t="s">
        <v>1350</v>
      </c>
      <c r="D5875">
        <v>1</v>
      </c>
      <c r="E5875">
        <v>4</v>
      </c>
      <c r="F5875">
        <v>8.54396E-4</v>
      </c>
    </row>
    <row r="5876" spans="1:6" x14ac:dyDescent="0.3">
      <c r="A5876">
        <v>9</v>
      </c>
      <c r="B5876">
        <v>1985</v>
      </c>
      <c r="C5876" t="s">
        <v>1350</v>
      </c>
      <c r="D5876">
        <v>1</v>
      </c>
      <c r="E5876">
        <v>6</v>
      </c>
      <c r="F5876">
        <v>1.6746199999999999E-3</v>
      </c>
    </row>
    <row r="5877" spans="1:6" x14ac:dyDescent="0.3">
      <c r="A5877">
        <v>9</v>
      </c>
      <c r="B5877">
        <v>1985</v>
      </c>
      <c r="C5877" t="s">
        <v>1350</v>
      </c>
      <c r="D5877">
        <v>1</v>
      </c>
      <c r="E5877">
        <v>8</v>
      </c>
      <c r="F5877">
        <v>2.7299400000000001E-3</v>
      </c>
    </row>
    <row r="5878" spans="1:6" x14ac:dyDescent="0.3">
      <c r="A5878">
        <v>9</v>
      </c>
      <c r="B5878">
        <v>1985</v>
      </c>
      <c r="C5878" t="s">
        <v>1350</v>
      </c>
      <c r="D5878">
        <v>1</v>
      </c>
      <c r="E5878">
        <v>10</v>
      </c>
      <c r="F5878">
        <v>4.3646800000000001E-3</v>
      </c>
    </row>
    <row r="5879" spans="1:6" x14ac:dyDescent="0.3">
      <c r="A5879">
        <v>9</v>
      </c>
      <c r="B5879">
        <v>1985</v>
      </c>
      <c r="C5879" t="s">
        <v>1350</v>
      </c>
      <c r="D5879">
        <v>1</v>
      </c>
      <c r="E5879">
        <v>12</v>
      </c>
      <c r="F5879">
        <v>6.84405E-3</v>
      </c>
    </row>
    <row r="5880" spans="1:6" x14ac:dyDescent="0.3">
      <c r="A5880">
        <v>9</v>
      </c>
      <c r="B5880">
        <v>1985</v>
      </c>
      <c r="C5880" t="s">
        <v>1350</v>
      </c>
      <c r="D5880">
        <v>1</v>
      </c>
      <c r="E5880">
        <v>14</v>
      </c>
      <c r="F5880">
        <v>1.05253E-2</v>
      </c>
    </row>
    <row r="5881" spans="1:6" x14ac:dyDescent="0.3">
      <c r="A5881">
        <v>9</v>
      </c>
      <c r="B5881">
        <v>1985</v>
      </c>
      <c r="C5881" t="s">
        <v>1350</v>
      </c>
      <c r="D5881">
        <v>1</v>
      </c>
      <c r="E5881">
        <v>16</v>
      </c>
      <c r="F5881">
        <v>1.5875199999999999E-2</v>
      </c>
    </row>
    <row r="5882" spans="1:6" x14ac:dyDescent="0.3">
      <c r="A5882">
        <v>9</v>
      </c>
      <c r="B5882">
        <v>1985</v>
      </c>
      <c r="C5882" t="s">
        <v>1350</v>
      </c>
      <c r="D5882">
        <v>1</v>
      </c>
      <c r="E5882">
        <v>18</v>
      </c>
      <c r="F5882">
        <v>2.3483500000000001E-2</v>
      </c>
    </row>
    <row r="5883" spans="1:6" x14ac:dyDescent="0.3">
      <c r="A5883">
        <v>9</v>
      </c>
      <c r="B5883">
        <v>1985</v>
      </c>
      <c r="C5883" t="s">
        <v>1350</v>
      </c>
      <c r="D5883">
        <v>1</v>
      </c>
      <c r="E5883">
        <v>20</v>
      </c>
      <c r="F5883">
        <v>3.4069599999999998E-2</v>
      </c>
    </row>
    <row r="5884" spans="1:6" x14ac:dyDescent="0.3">
      <c r="A5884">
        <v>9</v>
      </c>
      <c r="B5884">
        <v>1985</v>
      </c>
      <c r="C5884" t="s">
        <v>1350</v>
      </c>
      <c r="D5884">
        <v>1</v>
      </c>
      <c r="E5884">
        <v>22</v>
      </c>
      <c r="F5884">
        <v>4.84768E-2</v>
      </c>
    </row>
    <row r="5885" spans="1:6" x14ac:dyDescent="0.3">
      <c r="A5885">
        <v>9</v>
      </c>
      <c r="B5885">
        <v>1985</v>
      </c>
      <c r="C5885" t="s">
        <v>1350</v>
      </c>
      <c r="D5885">
        <v>1</v>
      </c>
      <c r="E5885">
        <v>24</v>
      </c>
      <c r="F5885">
        <v>6.7649000000000001E-2</v>
      </c>
    </row>
    <row r="5886" spans="1:6" x14ac:dyDescent="0.3">
      <c r="A5886">
        <v>9</v>
      </c>
      <c r="B5886">
        <v>1985</v>
      </c>
      <c r="C5886" t="s">
        <v>1350</v>
      </c>
      <c r="D5886">
        <v>1</v>
      </c>
      <c r="E5886">
        <v>26</v>
      </c>
      <c r="F5886">
        <v>9.2587000000000003E-2</v>
      </c>
    </row>
    <row r="5887" spans="1:6" x14ac:dyDescent="0.3">
      <c r="A5887">
        <v>9</v>
      </c>
      <c r="B5887">
        <v>1985</v>
      </c>
      <c r="C5887" t="s">
        <v>1350</v>
      </c>
      <c r="D5887">
        <v>1</v>
      </c>
      <c r="E5887">
        <v>28</v>
      </c>
      <c r="F5887">
        <v>0.12428</v>
      </c>
    </row>
    <row r="5888" spans="1:6" x14ac:dyDescent="0.3">
      <c r="A5888">
        <v>9</v>
      </c>
      <c r="B5888">
        <v>1985</v>
      </c>
      <c r="C5888" t="s">
        <v>1350</v>
      </c>
      <c r="D5888">
        <v>1</v>
      </c>
      <c r="E5888">
        <v>30</v>
      </c>
      <c r="F5888">
        <v>0.16361000000000001</v>
      </c>
    </row>
    <row r="5889" spans="1:6" x14ac:dyDescent="0.3">
      <c r="A5889">
        <v>9</v>
      </c>
      <c r="B5889">
        <v>1985</v>
      </c>
      <c r="C5889" t="s">
        <v>1350</v>
      </c>
      <c r="D5889">
        <v>1</v>
      </c>
      <c r="E5889">
        <v>32</v>
      </c>
      <c r="F5889">
        <v>0.21124299999999999</v>
      </c>
    </row>
    <row r="5890" spans="1:6" x14ac:dyDescent="0.3">
      <c r="A5890">
        <v>9</v>
      </c>
      <c r="B5890">
        <v>1985</v>
      </c>
      <c r="C5890" t="s">
        <v>1350</v>
      </c>
      <c r="D5890">
        <v>1</v>
      </c>
      <c r="E5890">
        <v>34</v>
      </c>
      <c r="F5890">
        <v>0.26749499999999998</v>
      </c>
    </row>
    <row r="5891" spans="1:6" x14ac:dyDescent="0.3">
      <c r="A5891">
        <v>9</v>
      </c>
      <c r="B5891">
        <v>1985</v>
      </c>
      <c r="C5891" t="s">
        <v>1350</v>
      </c>
      <c r="D5891">
        <v>1</v>
      </c>
      <c r="E5891">
        <v>36</v>
      </c>
      <c r="F5891">
        <v>0.332208</v>
      </c>
    </row>
    <row r="5892" spans="1:6" x14ac:dyDescent="0.3">
      <c r="A5892">
        <v>9</v>
      </c>
      <c r="B5892">
        <v>1985</v>
      </c>
      <c r="C5892" t="s">
        <v>1350</v>
      </c>
      <c r="D5892">
        <v>1</v>
      </c>
      <c r="E5892">
        <v>38</v>
      </c>
      <c r="F5892">
        <v>0.40463700000000002</v>
      </c>
    </row>
    <row r="5893" spans="1:6" x14ac:dyDescent="0.3">
      <c r="A5893">
        <v>9</v>
      </c>
      <c r="B5893">
        <v>1985</v>
      </c>
      <c r="C5893" t="s">
        <v>1350</v>
      </c>
      <c r="D5893">
        <v>1</v>
      </c>
      <c r="E5893">
        <v>40</v>
      </c>
      <c r="F5893">
        <v>0.483373</v>
      </c>
    </row>
    <row r="5894" spans="1:6" x14ac:dyDescent="0.3">
      <c r="A5894">
        <v>9</v>
      </c>
      <c r="B5894">
        <v>1985</v>
      </c>
      <c r="C5894" t="s">
        <v>1350</v>
      </c>
      <c r="D5894">
        <v>1</v>
      </c>
      <c r="E5894">
        <v>42</v>
      </c>
      <c r="F5894">
        <v>0.56631799999999999</v>
      </c>
    </row>
    <row r="5895" spans="1:6" x14ac:dyDescent="0.3">
      <c r="A5895">
        <v>9</v>
      </c>
      <c r="B5895">
        <v>1985</v>
      </c>
      <c r="C5895" t="s">
        <v>1350</v>
      </c>
      <c r="D5895">
        <v>1</v>
      </c>
      <c r="E5895">
        <v>44</v>
      </c>
      <c r="F5895">
        <v>0.65072700000000006</v>
      </c>
    </row>
    <row r="5896" spans="1:6" x14ac:dyDescent="0.3">
      <c r="A5896">
        <v>9</v>
      </c>
      <c r="B5896">
        <v>1985</v>
      </c>
      <c r="C5896" t="s">
        <v>1350</v>
      </c>
      <c r="D5896">
        <v>1</v>
      </c>
      <c r="E5896">
        <v>46</v>
      </c>
      <c r="F5896">
        <v>0.73333000000000004</v>
      </c>
    </row>
    <row r="5897" spans="1:6" x14ac:dyDescent="0.3">
      <c r="A5897">
        <v>9</v>
      </c>
      <c r="B5897">
        <v>1985</v>
      </c>
      <c r="C5897" t="s">
        <v>1350</v>
      </c>
      <c r="D5897">
        <v>1</v>
      </c>
      <c r="E5897">
        <v>48</v>
      </c>
      <c r="F5897">
        <v>0.81051399999999996</v>
      </c>
    </row>
    <row r="5898" spans="1:6" x14ac:dyDescent="0.3">
      <c r="A5898">
        <v>9</v>
      </c>
      <c r="B5898">
        <v>1985</v>
      </c>
      <c r="C5898" t="s">
        <v>1350</v>
      </c>
      <c r="D5898">
        <v>1</v>
      </c>
      <c r="E5898">
        <v>50</v>
      </c>
      <c r="F5898">
        <v>0.878583</v>
      </c>
    </row>
    <row r="5899" spans="1:6" x14ac:dyDescent="0.3">
      <c r="A5899">
        <v>9</v>
      </c>
      <c r="B5899">
        <v>1985</v>
      </c>
      <c r="C5899" t="s">
        <v>1350</v>
      </c>
      <c r="D5899">
        <v>1</v>
      </c>
      <c r="E5899">
        <v>52</v>
      </c>
      <c r="F5899">
        <v>0.93404200000000004</v>
      </c>
    </row>
    <row r="5900" spans="1:6" x14ac:dyDescent="0.3">
      <c r="A5900">
        <v>9</v>
      </c>
      <c r="B5900">
        <v>1985</v>
      </c>
      <c r="C5900" t="s">
        <v>1350</v>
      </c>
      <c r="D5900">
        <v>1</v>
      </c>
      <c r="E5900">
        <v>54</v>
      </c>
      <c r="F5900">
        <v>0.97389199999999998</v>
      </c>
    </row>
    <row r="5901" spans="1:6" x14ac:dyDescent="0.3">
      <c r="A5901">
        <v>9</v>
      </c>
      <c r="B5901">
        <v>1985</v>
      </c>
      <c r="C5901" t="s">
        <v>1350</v>
      </c>
      <c r="D5901">
        <v>1</v>
      </c>
      <c r="E5901">
        <v>56</v>
      </c>
      <c r="F5901">
        <v>0.99590199999999995</v>
      </c>
    </row>
    <row r="5902" spans="1:6" x14ac:dyDescent="0.3">
      <c r="A5902">
        <v>9</v>
      </c>
      <c r="B5902">
        <v>1985</v>
      </c>
      <c r="C5902" t="s">
        <v>1350</v>
      </c>
      <c r="D5902">
        <v>1</v>
      </c>
      <c r="E5902">
        <v>58</v>
      </c>
      <c r="F5902">
        <v>1</v>
      </c>
    </row>
    <row r="5903" spans="1:6" x14ac:dyDescent="0.3">
      <c r="A5903">
        <v>9</v>
      </c>
      <c r="B5903">
        <v>1985</v>
      </c>
      <c r="C5903" t="s">
        <v>1350</v>
      </c>
      <c r="D5903">
        <v>1</v>
      </c>
      <c r="E5903">
        <v>60</v>
      </c>
      <c r="F5903">
        <v>1</v>
      </c>
    </row>
    <row r="5904" spans="1:6" x14ac:dyDescent="0.3">
      <c r="A5904">
        <v>9</v>
      </c>
      <c r="B5904">
        <v>1985</v>
      </c>
      <c r="C5904" t="s">
        <v>1350</v>
      </c>
      <c r="D5904">
        <v>1</v>
      </c>
      <c r="E5904">
        <v>62</v>
      </c>
      <c r="F5904">
        <v>0.99999899999999997</v>
      </c>
    </row>
    <row r="5905" spans="1:6" x14ac:dyDescent="0.3">
      <c r="A5905">
        <v>9</v>
      </c>
      <c r="B5905">
        <v>1985</v>
      </c>
      <c r="C5905" t="s">
        <v>1350</v>
      </c>
      <c r="D5905">
        <v>1</v>
      </c>
      <c r="E5905">
        <v>64</v>
      </c>
      <c r="F5905">
        <v>0.99999800000000005</v>
      </c>
    </row>
    <row r="5906" spans="1:6" x14ac:dyDescent="0.3">
      <c r="A5906">
        <v>9</v>
      </c>
      <c r="B5906">
        <v>1985</v>
      </c>
      <c r="C5906" t="s">
        <v>1350</v>
      </c>
      <c r="D5906">
        <v>1</v>
      </c>
      <c r="E5906">
        <v>66</v>
      </c>
      <c r="F5906">
        <v>0.99999499999999997</v>
      </c>
    </row>
    <row r="5907" spans="1:6" x14ac:dyDescent="0.3">
      <c r="A5907">
        <v>9</v>
      </c>
      <c r="B5907">
        <v>1985</v>
      </c>
      <c r="C5907" t="s">
        <v>1350</v>
      </c>
      <c r="D5907">
        <v>1</v>
      </c>
      <c r="E5907">
        <v>68</v>
      </c>
      <c r="F5907">
        <v>0.99999199999999999</v>
      </c>
    </row>
    <row r="5908" spans="1:6" x14ac:dyDescent="0.3">
      <c r="A5908">
        <v>9</v>
      </c>
      <c r="B5908">
        <v>1985</v>
      </c>
      <c r="C5908" t="s">
        <v>1350</v>
      </c>
      <c r="D5908">
        <v>1</v>
      </c>
      <c r="E5908">
        <v>70</v>
      </c>
      <c r="F5908">
        <v>0.99998699999999996</v>
      </c>
    </row>
    <row r="5909" spans="1:6" x14ac:dyDescent="0.3">
      <c r="A5909">
        <v>9</v>
      </c>
      <c r="B5909">
        <v>1985</v>
      </c>
      <c r="C5909" t="s">
        <v>1350</v>
      </c>
      <c r="D5909">
        <v>1</v>
      </c>
      <c r="E5909">
        <v>72</v>
      </c>
      <c r="F5909">
        <v>0.99998200000000004</v>
      </c>
    </row>
    <row r="5910" spans="1:6" x14ac:dyDescent="0.3">
      <c r="A5910">
        <v>9</v>
      </c>
      <c r="B5910">
        <v>1985</v>
      </c>
      <c r="C5910" t="s">
        <v>1350</v>
      </c>
      <c r="D5910">
        <v>1</v>
      </c>
      <c r="E5910">
        <v>74</v>
      </c>
      <c r="F5910">
        <v>0.99997599999999998</v>
      </c>
    </row>
    <row r="5911" spans="1:6" x14ac:dyDescent="0.3">
      <c r="A5911">
        <v>9</v>
      </c>
      <c r="B5911">
        <v>1985</v>
      </c>
      <c r="C5911" t="s">
        <v>1350</v>
      </c>
      <c r="D5911">
        <v>1</v>
      </c>
      <c r="E5911">
        <v>76</v>
      </c>
      <c r="F5911">
        <v>0.99997000000000003</v>
      </c>
    </row>
    <row r="5912" spans="1:6" x14ac:dyDescent="0.3">
      <c r="A5912">
        <v>9</v>
      </c>
      <c r="B5912">
        <v>1985</v>
      </c>
      <c r="C5912" t="s">
        <v>1350</v>
      </c>
      <c r="D5912">
        <v>1</v>
      </c>
      <c r="E5912">
        <v>78</v>
      </c>
      <c r="F5912">
        <v>0.99996200000000002</v>
      </c>
    </row>
    <row r="5913" spans="1:6" x14ac:dyDescent="0.3">
      <c r="A5913">
        <v>9</v>
      </c>
      <c r="B5913">
        <v>1985</v>
      </c>
      <c r="C5913" t="s">
        <v>1350</v>
      </c>
      <c r="D5913">
        <v>1</v>
      </c>
      <c r="E5913">
        <v>80</v>
      </c>
      <c r="F5913">
        <v>0.99995400000000001</v>
      </c>
    </row>
    <row r="5914" spans="1:6" x14ac:dyDescent="0.3">
      <c r="A5914">
        <v>9</v>
      </c>
      <c r="B5914">
        <v>1985</v>
      </c>
      <c r="C5914" t="s">
        <v>1350</v>
      </c>
      <c r="D5914">
        <v>1</v>
      </c>
      <c r="E5914">
        <v>82</v>
      </c>
      <c r="F5914">
        <v>0.99994499999999997</v>
      </c>
    </row>
    <row r="5915" spans="1:6" x14ac:dyDescent="0.3">
      <c r="A5915">
        <v>9</v>
      </c>
      <c r="B5915">
        <v>1985</v>
      </c>
      <c r="C5915" t="s">
        <v>1350</v>
      </c>
      <c r="D5915">
        <v>1</v>
      </c>
      <c r="E5915">
        <v>84</v>
      </c>
      <c r="F5915">
        <v>0.99993500000000002</v>
      </c>
    </row>
    <row r="5916" spans="1:6" x14ac:dyDescent="0.3">
      <c r="A5916">
        <v>9</v>
      </c>
      <c r="B5916">
        <v>1985</v>
      </c>
      <c r="C5916" t="s">
        <v>1350</v>
      </c>
      <c r="D5916">
        <v>1</v>
      </c>
      <c r="E5916">
        <v>86</v>
      </c>
      <c r="F5916">
        <v>0.99992499999999995</v>
      </c>
    </row>
    <row r="5917" spans="1:6" x14ac:dyDescent="0.3">
      <c r="A5917">
        <v>9</v>
      </c>
      <c r="B5917">
        <v>1985</v>
      </c>
      <c r="C5917" t="s">
        <v>1350</v>
      </c>
      <c r="D5917">
        <v>1</v>
      </c>
      <c r="E5917">
        <v>88</v>
      </c>
      <c r="F5917">
        <v>0.99991399999999997</v>
      </c>
    </row>
    <row r="5918" spans="1:6" x14ac:dyDescent="0.3">
      <c r="A5918">
        <v>9</v>
      </c>
      <c r="B5918">
        <v>1985</v>
      </c>
      <c r="C5918" t="s">
        <v>1350</v>
      </c>
      <c r="D5918">
        <v>1</v>
      </c>
      <c r="E5918">
        <v>90</v>
      </c>
      <c r="F5918">
        <v>0.99990199999999996</v>
      </c>
    </row>
    <row r="5919" spans="1:6" x14ac:dyDescent="0.3">
      <c r="A5919">
        <v>9</v>
      </c>
      <c r="B5919">
        <v>1985</v>
      </c>
      <c r="C5919" t="s">
        <v>1350</v>
      </c>
      <c r="D5919">
        <v>1</v>
      </c>
      <c r="E5919">
        <v>92</v>
      </c>
      <c r="F5919">
        <v>0.99988999999999995</v>
      </c>
    </row>
    <row r="5920" spans="1:6" x14ac:dyDescent="0.3">
      <c r="A5920">
        <v>9</v>
      </c>
      <c r="B5920">
        <v>1985</v>
      </c>
      <c r="C5920" t="s">
        <v>1350</v>
      </c>
      <c r="D5920">
        <v>1</v>
      </c>
      <c r="E5920">
        <v>94</v>
      </c>
      <c r="F5920">
        <v>0.99987700000000002</v>
      </c>
    </row>
    <row r="5921" spans="1:6" x14ac:dyDescent="0.3">
      <c r="A5921">
        <v>9</v>
      </c>
      <c r="B5921">
        <v>1985</v>
      </c>
      <c r="C5921" t="s">
        <v>1351</v>
      </c>
      <c r="D5921">
        <v>1</v>
      </c>
      <c r="E5921">
        <v>0</v>
      </c>
      <c r="F5921">
        <v>0</v>
      </c>
    </row>
    <row r="5922" spans="1:6" x14ac:dyDescent="0.3">
      <c r="A5922">
        <v>9</v>
      </c>
      <c r="B5922">
        <v>1985</v>
      </c>
      <c r="C5922" t="s">
        <v>1351</v>
      </c>
      <c r="D5922">
        <v>1</v>
      </c>
      <c r="E5922">
        <v>1</v>
      </c>
      <c r="F5922">
        <v>1</v>
      </c>
    </row>
    <row r="5923" spans="1:6" x14ac:dyDescent="0.3">
      <c r="A5923">
        <v>9</v>
      </c>
      <c r="B5923">
        <v>1985</v>
      </c>
      <c r="C5923" t="s">
        <v>1351</v>
      </c>
      <c r="D5923">
        <v>1</v>
      </c>
      <c r="E5923">
        <v>2</v>
      </c>
      <c r="F5923">
        <v>1</v>
      </c>
    </row>
    <row r="5924" spans="1:6" x14ac:dyDescent="0.3">
      <c r="A5924">
        <v>9</v>
      </c>
      <c r="B5924">
        <v>1985</v>
      </c>
      <c r="C5924" t="s">
        <v>1351</v>
      </c>
      <c r="D5924">
        <v>1</v>
      </c>
      <c r="E5924">
        <v>3</v>
      </c>
      <c r="F5924">
        <v>1</v>
      </c>
    </row>
    <row r="5925" spans="1:6" x14ac:dyDescent="0.3">
      <c r="A5925">
        <v>9</v>
      </c>
      <c r="B5925">
        <v>1985</v>
      </c>
      <c r="C5925" t="s">
        <v>1351</v>
      </c>
      <c r="D5925">
        <v>1</v>
      </c>
      <c r="E5925">
        <v>4</v>
      </c>
      <c r="F5925">
        <v>1</v>
      </c>
    </row>
    <row r="5926" spans="1:6" x14ac:dyDescent="0.3">
      <c r="A5926">
        <v>9</v>
      </c>
      <c r="B5926">
        <v>1985</v>
      </c>
      <c r="C5926" t="s">
        <v>1351</v>
      </c>
      <c r="D5926">
        <v>1</v>
      </c>
      <c r="E5926">
        <v>5</v>
      </c>
      <c r="F5926">
        <v>1</v>
      </c>
    </row>
    <row r="5927" spans="1:6" x14ac:dyDescent="0.3">
      <c r="A5927">
        <v>9</v>
      </c>
      <c r="B5927">
        <v>1985</v>
      </c>
      <c r="C5927" t="s">
        <v>1351</v>
      </c>
      <c r="D5927">
        <v>1</v>
      </c>
      <c r="E5927">
        <v>6</v>
      </c>
      <c r="F5927">
        <v>1</v>
      </c>
    </row>
    <row r="5928" spans="1:6" x14ac:dyDescent="0.3">
      <c r="A5928">
        <v>9</v>
      </c>
      <c r="B5928">
        <v>1985</v>
      </c>
      <c r="C5928" t="s">
        <v>1351</v>
      </c>
      <c r="D5928">
        <v>1</v>
      </c>
      <c r="E5928">
        <v>7</v>
      </c>
      <c r="F5928">
        <v>1</v>
      </c>
    </row>
    <row r="5929" spans="1:6" x14ac:dyDescent="0.3">
      <c r="A5929">
        <v>9</v>
      </c>
      <c r="B5929">
        <v>1985</v>
      </c>
      <c r="C5929" t="s">
        <v>1351</v>
      </c>
      <c r="D5929">
        <v>1</v>
      </c>
      <c r="E5929">
        <v>8</v>
      </c>
      <c r="F5929">
        <v>1</v>
      </c>
    </row>
    <row r="5930" spans="1:6" x14ac:dyDescent="0.3">
      <c r="A5930">
        <v>9</v>
      </c>
      <c r="B5930">
        <v>1985</v>
      </c>
      <c r="C5930" t="s">
        <v>1351</v>
      </c>
      <c r="D5930">
        <v>1</v>
      </c>
      <c r="E5930">
        <v>9</v>
      </c>
      <c r="F5930">
        <v>1</v>
      </c>
    </row>
    <row r="5931" spans="1:6" x14ac:dyDescent="0.3">
      <c r="A5931">
        <v>9</v>
      </c>
      <c r="B5931">
        <v>1985</v>
      </c>
      <c r="C5931" t="s">
        <v>1351</v>
      </c>
      <c r="D5931">
        <v>1</v>
      </c>
      <c r="E5931">
        <v>10</v>
      </c>
      <c r="F5931">
        <v>1</v>
      </c>
    </row>
    <row r="5932" spans="1:6" x14ac:dyDescent="0.3">
      <c r="A5932">
        <v>9</v>
      </c>
      <c r="B5932">
        <v>1985</v>
      </c>
      <c r="C5932" t="s">
        <v>1351</v>
      </c>
      <c r="D5932">
        <v>1</v>
      </c>
      <c r="E5932">
        <v>11</v>
      </c>
      <c r="F5932">
        <v>1</v>
      </c>
    </row>
    <row r="5933" spans="1:6" x14ac:dyDescent="0.3">
      <c r="A5933">
        <v>9</v>
      </c>
      <c r="B5933">
        <v>1985</v>
      </c>
      <c r="C5933" t="s">
        <v>1351</v>
      </c>
      <c r="D5933">
        <v>1</v>
      </c>
      <c r="E5933">
        <v>12</v>
      </c>
      <c r="F5933">
        <v>1</v>
      </c>
    </row>
    <row r="5934" spans="1:6" x14ac:dyDescent="0.3">
      <c r="A5934">
        <v>9</v>
      </c>
      <c r="B5934">
        <v>1985</v>
      </c>
      <c r="C5934" t="s">
        <v>1351</v>
      </c>
      <c r="D5934">
        <v>1</v>
      </c>
      <c r="E5934">
        <v>13</v>
      </c>
      <c r="F5934">
        <v>1</v>
      </c>
    </row>
    <row r="5935" spans="1:6" x14ac:dyDescent="0.3">
      <c r="A5935">
        <v>9</v>
      </c>
      <c r="B5935">
        <v>1985</v>
      </c>
      <c r="C5935" t="s">
        <v>1351</v>
      </c>
      <c r="D5935">
        <v>1</v>
      </c>
      <c r="E5935">
        <v>14</v>
      </c>
      <c r="F5935">
        <v>1</v>
      </c>
    </row>
    <row r="5936" spans="1:6" x14ac:dyDescent="0.3">
      <c r="A5936">
        <v>9</v>
      </c>
      <c r="B5936">
        <v>1985</v>
      </c>
      <c r="C5936" t="s">
        <v>1351</v>
      </c>
      <c r="D5936">
        <v>1</v>
      </c>
      <c r="E5936">
        <v>15</v>
      </c>
      <c r="F5936">
        <v>1</v>
      </c>
    </row>
    <row r="5937" spans="1:6" x14ac:dyDescent="0.3">
      <c r="A5937">
        <v>9</v>
      </c>
      <c r="B5937">
        <v>1985</v>
      </c>
      <c r="C5937" t="s">
        <v>1351</v>
      </c>
      <c r="D5937">
        <v>1</v>
      </c>
      <c r="E5937">
        <v>16</v>
      </c>
      <c r="F5937">
        <v>1</v>
      </c>
    </row>
    <row r="5938" spans="1:6" x14ac:dyDescent="0.3">
      <c r="A5938">
        <v>9</v>
      </c>
      <c r="B5938">
        <v>1985</v>
      </c>
      <c r="C5938" t="s">
        <v>1351</v>
      </c>
      <c r="D5938">
        <v>1</v>
      </c>
      <c r="E5938">
        <v>17</v>
      </c>
      <c r="F5938">
        <v>1</v>
      </c>
    </row>
    <row r="5939" spans="1:6" x14ac:dyDescent="0.3">
      <c r="A5939">
        <v>9</v>
      </c>
      <c r="B5939">
        <v>1985</v>
      </c>
      <c r="C5939" t="s">
        <v>1351</v>
      </c>
      <c r="D5939">
        <v>1</v>
      </c>
      <c r="E5939">
        <v>18</v>
      </c>
      <c r="F5939">
        <v>1</v>
      </c>
    </row>
    <row r="5940" spans="1:6" x14ac:dyDescent="0.3">
      <c r="A5940">
        <v>9</v>
      </c>
      <c r="B5940">
        <v>1985</v>
      </c>
      <c r="C5940" t="s">
        <v>1351</v>
      </c>
      <c r="D5940">
        <v>1</v>
      </c>
      <c r="E5940">
        <v>19</v>
      </c>
      <c r="F5940">
        <v>1</v>
      </c>
    </row>
    <row r="5941" spans="1:6" x14ac:dyDescent="0.3">
      <c r="A5941">
        <v>9</v>
      </c>
      <c r="B5941">
        <v>1985</v>
      </c>
      <c r="C5941" t="s">
        <v>1351</v>
      </c>
      <c r="D5941">
        <v>1</v>
      </c>
      <c r="E5941">
        <v>20</v>
      </c>
      <c r="F5941">
        <v>1</v>
      </c>
    </row>
    <row r="5942" spans="1:6" x14ac:dyDescent="0.3">
      <c r="A5942">
        <v>9</v>
      </c>
      <c r="B5942">
        <v>1985</v>
      </c>
      <c r="C5942" t="s">
        <v>1351</v>
      </c>
      <c r="D5942">
        <v>1</v>
      </c>
      <c r="E5942">
        <v>21</v>
      </c>
      <c r="F5942">
        <v>1</v>
      </c>
    </row>
    <row r="5943" spans="1:6" x14ac:dyDescent="0.3">
      <c r="A5943">
        <v>9</v>
      </c>
      <c r="B5943">
        <v>1985</v>
      </c>
      <c r="C5943" t="s">
        <v>1351</v>
      </c>
      <c r="D5943">
        <v>1</v>
      </c>
      <c r="E5943">
        <v>22</v>
      </c>
      <c r="F5943">
        <v>1</v>
      </c>
    </row>
    <row r="5944" spans="1:6" x14ac:dyDescent="0.3">
      <c r="A5944">
        <v>9</v>
      </c>
      <c r="B5944">
        <v>1985</v>
      </c>
      <c r="C5944" t="s">
        <v>1351</v>
      </c>
      <c r="D5944">
        <v>1</v>
      </c>
      <c r="E5944">
        <v>23</v>
      </c>
      <c r="F5944">
        <v>1</v>
      </c>
    </row>
    <row r="5945" spans="1:6" x14ac:dyDescent="0.3">
      <c r="A5945">
        <v>9</v>
      </c>
      <c r="B5945">
        <v>1985</v>
      </c>
      <c r="C5945" t="s">
        <v>1351</v>
      </c>
      <c r="D5945">
        <v>1</v>
      </c>
      <c r="E5945">
        <v>24</v>
      </c>
      <c r="F5945">
        <v>1</v>
      </c>
    </row>
    <row r="5946" spans="1:6" x14ac:dyDescent="0.3">
      <c r="A5946">
        <v>9</v>
      </c>
      <c r="B5946">
        <v>1985</v>
      </c>
      <c r="C5946" t="s">
        <v>1351</v>
      </c>
      <c r="D5946">
        <v>1</v>
      </c>
      <c r="E5946">
        <v>25</v>
      </c>
      <c r="F5946">
        <v>1</v>
      </c>
    </row>
    <row r="5947" spans="1:6" x14ac:dyDescent="0.3">
      <c r="A5947">
        <v>9</v>
      </c>
      <c r="B5947">
        <v>1985</v>
      </c>
      <c r="C5947" t="s">
        <v>1351</v>
      </c>
      <c r="D5947">
        <v>1</v>
      </c>
      <c r="E5947">
        <v>26</v>
      </c>
      <c r="F5947">
        <v>1</v>
      </c>
    </row>
    <row r="5948" spans="1:6" x14ac:dyDescent="0.3">
      <c r="A5948">
        <v>9</v>
      </c>
      <c r="B5948">
        <v>1985</v>
      </c>
      <c r="C5948" t="s">
        <v>1351</v>
      </c>
      <c r="D5948">
        <v>1</v>
      </c>
      <c r="E5948">
        <v>27</v>
      </c>
      <c r="F5948">
        <v>1</v>
      </c>
    </row>
    <row r="5949" spans="1:6" x14ac:dyDescent="0.3">
      <c r="A5949">
        <v>9</v>
      </c>
      <c r="B5949">
        <v>1985</v>
      </c>
      <c r="C5949" t="s">
        <v>1351</v>
      </c>
      <c r="D5949">
        <v>1</v>
      </c>
      <c r="E5949">
        <v>28</v>
      </c>
      <c r="F5949">
        <v>1</v>
      </c>
    </row>
    <row r="5950" spans="1:6" x14ac:dyDescent="0.3">
      <c r="A5950">
        <v>9</v>
      </c>
      <c r="B5950">
        <v>1985</v>
      </c>
      <c r="C5950" t="s">
        <v>1351</v>
      </c>
      <c r="D5950">
        <v>1</v>
      </c>
      <c r="E5950">
        <v>29</v>
      </c>
      <c r="F5950">
        <v>1</v>
      </c>
    </row>
    <row r="5951" spans="1:6" x14ac:dyDescent="0.3">
      <c r="A5951">
        <v>9</v>
      </c>
      <c r="B5951">
        <v>1985</v>
      </c>
      <c r="C5951" t="s">
        <v>1351</v>
      </c>
      <c r="D5951">
        <v>1</v>
      </c>
      <c r="E5951">
        <v>30</v>
      </c>
      <c r="F5951">
        <v>1</v>
      </c>
    </row>
    <row r="5952" spans="1:6" x14ac:dyDescent="0.3">
      <c r="A5952">
        <v>9</v>
      </c>
      <c r="B5952">
        <v>2014</v>
      </c>
      <c r="C5952" t="s">
        <v>1350</v>
      </c>
      <c r="D5952">
        <v>1</v>
      </c>
      <c r="E5952">
        <v>4</v>
      </c>
      <c r="F5952">
        <v>8.54396E-4</v>
      </c>
    </row>
    <row r="5953" spans="1:6" x14ac:dyDescent="0.3">
      <c r="A5953">
        <v>9</v>
      </c>
      <c r="B5953">
        <v>2014</v>
      </c>
      <c r="C5953" t="s">
        <v>1350</v>
      </c>
      <c r="D5953">
        <v>1</v>
      </c>
      <c r="E5953">
        <v>6</v>
      </c>
      <c r="F5953">
        <v>1.6746199999999999E-3</v>
      </c>
    </row>
    <row r="5954" spans="1:6" x14ac:dyDescent="0.3">
      <c r="A5954">
        <v>9</v>
      </c>
      <c r="B5954">
        <v>2014</v>
      </c>
      <c r="C5954" t="s">
        <v>1350</v>
      </c>
      <c r="D5954">
        <v>1</v>
      </c>
      <c r="E5954">
        <v>8</v>
      </c>
      <c r="F5954">
        <v>2.7299400000000001E-3</v>
      </c>
    </row>
    <row r="5955" spans="1:6" x14ac:dyDescent="0.3">
      <c r="A5955">
        <v>9</v>
      </c>
      <c r="B5955">
        <v>2014</v>
      </c>
      <c r="C5955" t="s">
        <v>1350</v>
      </c>
      <c r="D5955">
        <v>1</v>
      </c>
      <c r="E5955">
        <v>10</v>
      </c>
      <c r="F5955">
        <v>4.3646800000000001E-3</v>
      </c>
    </row>
    <row r="5956" spans="1:6" x14ac:dyDescent="0.3">
      <c r="A5956">
        <v>9</v>
      </c>
      <c r="B5956">
        <v>2014</v>
      </c>
      <c r="C5956" t="s">
        <v>1350</v>
      </c>
      <c r="D5956">
        <v>1</v>
      </c>
      <c r="E5956">
        <v>12</v>
      </c>
      <c r="F5956">
        <v>6.84405E-3</v>
      </c>
    </row>
    <row r="5957" spans="1:6" x14ac:dyDescent="0.3">
      <c r="A5957">
        <v>9</v>
      </c>
      <c r="B5957">
        <v>2014</v>
      </c>
      <c r="C5957" t="s">
        <v>1350</v>
      </c>
      <c r="D5957">
        <v>1</v>
      </c>
      <c r="E5957">
        <v>14</v>
      </c>
      <c r="F5957">
        <v>1.05253E-2</v>
      </c>
    </row>
    <row r="5958" spans="1:6" x14ac:dyDescent="0.3">
      <c r="A5958">
        <v>9</v>
      </c>
      <c r="B5958">
        <v>2014</v>
      </c>
      <c r="C5958" t="s">
        <v>1350</v>
      </c>
      <c r="D5958">
        <v>1</v>
      </c>
      <c r="E5958">
        <v>16</v>
      </c>
      <c r="F5958">
        <v>1.5875199999999999E-2</v>
      </c>
    </row>
    <row r="5959" spans="1:6" x14ac:dyDescent="0.3">
      <c r="A5959">
        <v>9</v>
      </c>
      <c r="B5959">
        <v>2014</v>
      </c>
      <c r="C5959" t="s">
        <v>1350</v>
      </c>
      <c r="D5959">
        <v>1</v>
      </c>
      <c r="E5959">
        <v>18</v>
      </c>
      <c r="F5959">
        <v>2.3483500000000001E-2</v>
      </c>
    </row>
    <row r="5960" spans="1:6" x14ac:dyDescent="0.3">
      <c r="A5960">
        <v>9</v>
      </c>
      <c r="B5960">
        <v>2014</v>
      </c>
      <c r="C5960" t="s">
        <v>1350</v>
      </c>
      <c r="D5960">
        <v>1</v>
      </c>
      <c r="E5960">
        <v>20</v>
      </c>
      <c r="F5960">
        <v>3.4069599999999998E-2</v>
      </c>
    </row>
    <row r="5961" spans="1:6" x14ac:dyDescent="0.3">
      <c r="A5961">
        <v>9</v>
      </c>
      <c r="B5961">
        <v>2014</v>
      </c>
      <c r="C5961" t="s">
        <v>1350</v>
      </c>
      <c r="D5961">
        <v>1</v>
      </c>
      <c r="E5961">
        <v>22</v>
      </c>
      <c r="F5961">
        <v>4.84768E-2</v>
      </c>
    </row>
    <row r="5962" spans="1:6" x14ac:dyDescent="0.3">
      <c r="A5962">
        <v>9</v>
      </c>
      <c r="B5962">
        <v>2014</v>
      </c>
      <c r="C5962" t="s">
        <v>1350</v>
      </c>
      <c r="D5962">
        <v>1</v>
      </c>
      <c r="E5962">
        <v>24</v>
      </c>
      <c r="F5962">
        <v>6.7649000000000001E-2</v>
      </c>
    </row>
    <row r="5963" spans="1:6" x14ac:dyDescent="0.3">
      <c r="A5963">
        <v>9</v>
      </c>
      <c r="B5963">
        <v>2014</v>
      </c>
      <c r="C5963" t="s">
        <v>1350</v>
      </c>
      <c r="D5963">
        <v>1</v>
      </c>
      <c r="E5963">
        <v>26</v>
      </c>
      <c r="F5963">
        <v>9.2587000000000003E-2</v>
      </c>
    </row>
    <row r="5964" spans="1:6" x14ac:dyDescent="0.3">
      <c r="A5964">
        <v>9</v>
      </c>
      <c r="B5964">
        <v>2014</v>
      </c>
      <c r="C5964" t="s">
        <v>1350</v>
      </c>
      <c r="D5964">
        <v>1</v>
      </c>
      <c r="E5964">
        <v>28</v>
      </c>
      <c r="F5964">
        <v>0.12428</v>
      </c>
    </row>
    <row r="5965" spans="1:6" x14ac:dyDescent="0.3">
      <c r="A5965">
        <v>9</v>
      </c>
      <c r="B5965">
        <v>2014</v>
      </c>
      <c r="C5965" t="s">
        <v>1350</v>
      </c>
      <c r="D5965">
        <v>1</v>
      </c>
      <c r="E5965">
        <v>30</v>
      </c>
      <c r="F5965">
        <v>0.16361000000000001</v>
      </c>
    </row>
    <row r="5966" spans="1:6" x14ac:dyDescent="0.3">
      <c r="A5966">
        <v>9</v>
      </c>
      <c r="B5966">
        <v>2014</v>
      </c>
      <c r="C5966" t="s">
        <v>1350</v>
      </c>
      <c r="D5966">
        <v>1</v>
      </c>
      <c r="E5966">
        <v>32</v>
      </c>
      <c r="F5966">
        <v>0.21124299999999999</v>
      </c>
    </row>
    <row r="5967" spans="1:6" x14ac:dyDescent="0.3">
      <c r="A5967">
        <v>9</v>
      </c>
      <c r="B5967">
        <v>2014</v>
      </c>
      <c r="C5967" t="s">
        <v>1350</v>
      </c>
      <c r="D5967">
        <v>1</v>
      </c>
      <c r="E5967">
        <v>34</v>
      </c>
      <c r="F5967">
        <v>0.26749499999999998</v>
      </c>
    </row>
    <row r="5968" spans="1:6" x14ac:dyDescent="0.3">
      <c r="A5968">
        <v>9</v>
      </c>
      <c r="B5968">
        <v>2014</v>
      </c>
      <c r="C5968" t="s">
        <v>1350</v>
      </c>
      <c r="D5968">
        <v>1</v>
      </c>
      <c r="E5968">
        <v>36</v>
      </c>
      <c r="F5968">
        <v>0.332208</v>
      </c>
    </row>
    <row r="5969" spans="1:6" x14ac:dyDescent="0.3">
      <c r="A5969">
        <v>9</v>
      </c>
      <c r="B5969">
        <v>2014</v>
      </c>
      <c r="C5969" t="s">
        <v>1350</v>
      </c>
      <c r="D5969">
        <v>1</v>
      </c>
      <c r="E5969">
        <v>38</v>
      </c>
      <c r="F5969">
        <v>0.40463700000000002</v>
      </c>
    </row>
    <row r="5970" spans="1:6" x14ac:dyDescent="0.3">
      <c r="A5970">
        <v>9</v>
      </c>
      <c r="B5970">
        <v>2014</v>
      </c>
      <c r="C5970" t="s">
        <v>1350</v>
      </c>
      <c r="D5970">
        <v>1</v>
      </c>
      <c r="E5970">
        <v>40</v>
      </c>
      <c r="F5970">
        <v>0.483373</v>
      </c>
    </row>
    <row r="5971" spans="1:6" x14ac:dyDescent="0.3">
      <c r="A5971">
        <v>9</v>
      </c>
      <c r="B5971">
        <v>2014</v>
      </c>
      <c r="C5971" t="s">
        <v>1350</v>
      </c>
      <c r="D5971">
        <v>1</v>
      </c>
      <c r="E5971">
        <v>42</v>
      </c>
      <c r="F5971">
        <v>0.56631799999999999</v>
      </c>
    </row>
    <row r="5972" spans="1:6" x14ac:dyDescent="0.3">
      <c r="A5972">
        <v>9</v>
      </c>
      <c r="B5972">
        <v>2014</v>
      </c>
      <c r="C5972" t="s">
        <v>1350</v>
      </c>
      <c r="D5972">
        <v>1</v>
      </c>
      <c r="E5972">
        <v>44</v>
      </c>
      <c r="F5972">
        <v>0.65072700000000006</v>
      </c>
    </row>
    <row r="5973" spans="1:6" x14ac:dyDescent="0.3">
      <c r="A5973">
        <v>9</v>
      </c>
      <c r="B5973">
        <v>2014</v>
      </c>
      <c r="C5973" t="s">
        <v>1350</v>
      </c>
      <c r="D5973">
        <v>1</v>
      </c>
      <c r="E5973">
        <v>46</v>
      </c>
      <c r="F5973">
        <v>0.73333000000000004</v>
      </c>
    </row>
    <row r="5974" spans="1:6" x14ac:dyDescent="0.3">
      <c r="A5974">
        <v>9</v>
      </c>
      <c r="B5974">
        <v>2014</v>
      </c>
      <c r="C5974" t="s">
        <v>1350</v>
      </c>
      <c r="D5974">
        <v>1</v>
      </c>
      <c r="E5974">
        <v>48</v>
      </c>
      <c r="F5974">
        <v>0.81051399999999996</v>
      </c>
    </row>
    <row r="5975" spans="1:6" x14ac:dyDescent="0.3">
      <c r="A5975">
        <v>9</v>
      </c>
      <c r="B5975">
        <v>2014</v>
      </c>
      <c r="C5975" t="s">
        <v>1350</v>
      </c>
      <c r="D5975">
        <v>1</v>
      </c>
      <c r="E5975">
        <v>50</v>
      </c>
      <c r="F5975">
        <v>0.878583</v>
      </c>
    </row>
    <row r="5976" spans="1:6" x14ac:dyDescent="0.3">
      <c r="A5976">
        <v>9</v>
      </c>
      <c r="B5976">
        <v>2014</v>
      </c>
      <c r="C5976" t="s">
        <v>1350</v>
      </c>
      <c r="D5976">
        <v>1</v>
      </c>
      <c r="E5976">
        <v>52</v>
      </c>
      <c r="F5976">
        <v>0.93404200000000004</v>
      </c>
    </row>
    <row r="5977" spans="1:6" x14ac:dyDescent="0.3">
      <c r="A5977">
        <v>9</v>
      </c>
      <c r="B5977">
        <v>2014</v>
      </c>
      <c r="C5977" t="s">
        <v>1350</v>
      </c>
      <c r="D5977">
        <v>1</v>
      </c>
      <c r="E5977">
        <v>54</v>
      </c>
      <c r="F5977">
        <v>0.97389199999999998</v>
      </c>
    </row>
    <row r="5978" spans="1:6" x14ac:dyDescent="0.3">
      <c r="A5978">
        <v>9</v>
      </c>
      <c r="B5978">
        <v>2014</v>
      </c>
      <c r="C5978" t="s">
        <v>1350</v>
      </c>
      <c r="D5978">
        <v>1</v>
      </c>
      <c r="E5978">
        <v>56</v>
      </c>
      <c r="F5978">
        <v>0.99590199999999995</v>
      </c>
    </row>
    <row r="5979" spans="1:6" x14ac:dyDescent="0.3">
      <c r="A5979">
        <v>9</v>
      </c>
      <c r="B5979">
        <v>2014</v>
      </c>
      <c r="C5979" t="s">
        <v>1350</v>
      </c>
      <c r="D5979">
        <v>1</v>
      </c>
      <c r="E5979">
        <v>58</v>
      </c>
      <c r="F5979">
        <v>1</v>
      </c>
    </row>
    <row r="5980" spans="1:6" x14ac:dyDescent="0.3">
      <c r="A5980">
        <v>9</v>
      </c>
      <c r="B5980">
        <v>2014</v>
      </c>
      <c r="C5980" t="s">
        <v>1350</v>
      </c>
      <c r="D5980">
        <v>1</v>
      </c>
      <c r="E5980">
        <v>60</v>
      </c>
      <c r="F5980">
        <v>1</v>
      </c>
    </row>
    <row r="5981" spans="1:6" x14ac:dyDescent="0.3">
      <c r="A5981">
        <v>9</v>
      </c>
      <c r="B5981">
        <v>2014</v>
      </c>
      <c r="C5981" t="s">
        <v>1350</v>
      </c>
      <c r="D5981">
        <v>1</v>
      </c>
      <c r="E5981">
        <v>62</v>
      </c>
      <c r="F5981">
        <v>0.99999899999999997</v>
      </c>
    </row>
    <row r="5982" spans="1:6" x14ac:dyDescent="0.3">
      <c r="A5982">
        <v>9</v>
      </c>
      <c r="B5982">
        <v>2014</v>
      </c>
      <c r="C5982" t="s">
        <v>1350</v>
      </c>
      <c r="D5982">
        <v>1</v>
      </c>
      <c r="E5982">
        <v>64</v>
      </c>
      <c r="F5982">
        <v>0.99999800000000005</v>
      </c>
    </row>
    <row r="5983" spans="1:6" x14ac:dyDescent="0.3">
      <c r="A5983">
        <v>9</v>
      </c>
      <c r="B5983">
        <v>2014</v>
      </c>
      <c r="C5983" t="s">
        <v>1350</v>
      </c>
      <c r="D5983">
        <v>1</v>
      </c>
      <c r="E5983">
        <v>66</v>
      </c>
      <c r="F5983">
        <v>0.99999499999999997</v>
      </c>
    </row>
    <row r="5984" spans="1:6" x14ac:dyDescent="0.3">
      <c r="A5984">
        <v>9</v>
      </c>
      <c r="B5984">
        <v>2014</v>
      </c>
      <c r="C5984" t="s">
        <v>1350</v>
      </c>
      <c r="D5984">
        <v>1</v>
      </c>
      <c r="E5984">
        <v>68</v>
      </c>
      <c r="F5984">
        <v>0.99999199999999999</v>
      </c>
    </row>
    <row r="5985" spans="1:6" x14ac:dyDescent="0.3">
      <c r="A5985">
        <v>9</v>
      </c>
      <c r="B5985">
        <v>2014</v>
      </c>
      <c r="C5985" t="s">
        <v>1350</v>
      </c>
      <c r="D5985">
        <v>1</v>
      </c>
      <c r="E5985">
        <v>70</v>
      </c>
      <c r="F5985">
        <v>0.99998699999999996</v>
      </c>
    </row>
    <row r="5986" spans="1:6" x14ac:dyDescent="0.3">
      <c r="A5986">
        <v>9</v>
      </c>
      <c r="B5986">
        <v>2014</v>
      </c>
      <c r="C5986" t="s">
        <v>1350</v>
      </c>
      <c r="D5986">
        <v>1</v>
      </c>
      <c r="E5986">
        <v>72</v>
      </c>
      <c r="F5986">
        <v>0.99998200000000004</v>
      </c>
    </row>
    <row r="5987" spans="1:6" x14ac:dyDescent="0.3">
      <c r="A5987">
        <v>9</v>
      </c>
      <c r="B5987">
        <v>2014</v>
      </c>
      <c r="C5987" t="s">
        <v>1350</v>
      </c>
      <c r="D5987">
        <v>1</v>
      </c>
      <c r="E5987">
        <v>74</v>
      </c>
      <c r="F5987">
        <v>0.99997599999999998</v>
      </c>
    </row>
    <row r="5988" spans="1:6" x14ac:dyDescent="0.3">
      <c r="A5988">
        <v>9</v>
      </c>
      <c r="B5988">
        <v>2014</v>
      </c>
      <c r="C5988" t="s">
        <v>1350</v>
      </c>
      <c r="D5988">
        <v>1</v>
      </c>
      <c r="E5988">
        <v>76</v>
      </c>
      <c r="F5988">
        <v>0.99997000000000003</v>
      </c>
    </row>
    <row r="5989" spans="1:6" x14ac:dyDescent="0.3">
      <c r="A5989">
        <v>9</v>
      </c>
      <c r="B5989">
        <v>2014</v>
      </c>
      <c r="C5989" t="s">
        <v>1350</v>
      </c>
      <c r="D5989">
        <v>1</v>
      </c>
      <c r="E5989">
        <v>78</v>
      </c>
      <c r="F5989">
        <v>0.99996200000000002</v>
      </c>
    </row>
    <row r="5990" spans="1:6" x14ac:dyDescent="0.3">
      <c r="A5990">
        <v>9</v>
      </c>
      <c r="B5990">
        <v>2014</v>
      </c>
      <c r="C5990" t="s">
        <v>1350</v>
      </c>
      <c r="D5990">
        <v>1</v>
      </c>
      <c r="E5990">
        <v>80</v>
      </c>
      <c r="F5990">
        <v>0.99995400000000001</v>
      </c>
    </row>
    <row r="5991" spans="1:6" x14ac:dyDescent="0.3">
      <c r="A5991">
        <v>9</v>
      </c>
      <c r="B5991">
        <v>2014</v>
      </c>
      <c r="C5991" t="s">
        <v>1350</v>
      </c>
      <c r="D5991">
        <v>1</v>
      </c>
      <c r="E5991">
        <v>82</v>
      </c>
      <c r="F5991">
        <v>0.99994499999999997</v>
      </c>
    </row>
    <row r="5992" spans="1:6" x14ac:dyDescent="0.3">
      <c r="A5992">
        <v>9</v>
      </c>
      <c r="B5992">
        <v>2014</v>
      </c>
      <c r="C5992" t="s">
        <v>1350</v>
      </c>
      <c r="D5992">
        <v>1</v>
      </c>
      <c r="E5992">
        <v>84</v>
      </c>
      <c r="F5992">
        <v>0.99993500000000002</v>
      </c>
    </row>
    <row r="5993" spans="1:6" x14ac:dyDescent="0.3">
      <c r="A5993">
        <v>9</v>
      </c>
      <c r="B5993">
        <v>2014</v>
      </c>
      <c r="C5993" t="s">
        <v>1350</v>
      </c>
      <c r="D5993">
        <v>1</v>
      </c>
      <c r="E5993">
        <v>86</v>
      </c>
      <c r="F5993">
        <v>0.99992499999999995</v>
      </c>
    </row>
    <row r="5994" spans="1:6" x14ac:dyDescent="0.3">
      <c r="A5994">
        <v>9</v>
      </c>
      <c r="B5994">
        <v>2014</v>
      </c>
      <c r="C5994" t="s">
        <v>1350</v>
      </c>
      <c r="D5994">
        <v>1</v>
      </c>
      <c r="E5994">
        <v>88</v>
      </c>
      <c r="F5994">
        <v>0.99991399999999997</v>
      </c>
    </row>
    <row r="5995" spans="1:6" x14ac:dyDescent="0.3">
      <c r="A5995">
        <v>9</v>
      </c>
      <c r="B5995">
        <v>2014</v>
      </c>
      <c r="C5995" t="s">
        <v>1350</v>
      </c>
      <c r="D5995">
        <v>1</v>
      </c>
      <c r="E5995">
        <v>90</v>
      </c>
      <c r="F5995">
        <v>0.99990199999999996</v>
      </c>
    </row>
    <row r="5996" spans="1:6" x14ac:dyDescent="0.3">
      <c r="A5996">
        <v>9</v>
      </c>
      <c r="B5996">
        <v>2014</v>
      </c>
      <c r="C5996" t="s">
        <v>1350</v>
      </c>
      <c r="D5996">
        <v>1</v>
      </c>
      <c r="E5996">
        <v>92</v>
      </c>
      <c r="F5996">
        <v>0.99988999999999995</v>
      </c>
    </row>
    <row r="5997" spans="1:6" x14ac:dyDescent="0.3">
      <c r="A5997">
        <v>9</v>
      </c>
      <c r="B5997">
        <v>2014</v>
      </c>
      <c r="C5997" t="s">
        <v>1350</v>
      </c>
      <c r="D5997">
        <v>1</v>
      </c>
      <c r="E5997">
        <v>94</v>
      </c>
      <c r="F5997">
        <v>0.99987700000000002</v>
      </c>
    </row>
    <row r="5998" spans="1:6" x14ac:dyDescent="0.3">
      <c r="A5998">
        <v>9</v>
      </c>
      <c r="B5998">
        <v>2015</v>
      </c>
      <c r="C5998" t="s">
        <v>1350</v>
      </c>
      <c r="D5998">
        <v>1</v>
      </c>
      <c r="E5998">
        <v>4</v>
      </c>
      <c r="F5998" s="2">
        <v>4.9242099999999999E-7</v>
      </c>
    </row>
    <row r="5999" spans="1:6" x14ac:dyDescent="0.3">
      <c r="A5999">
        <v>9</v>
      </c>
      <c r="B5999">
        <v>2015</v>
      </c>
      <c r="C5999" t="s">
        <v>1350</v>
      </c>
      <c r="D5999">
        <v>1</v>
      </c>
      <c r="E5999">
        <v>6</v>
      </c>
      <c r="F5999" s="2">
        <v>9.6514500000000006E-7</v>
      </c>
    </row>
    <row r="6000" spans="1:6" x14ac:dyDescent="0.3">
      <c r="A6000">
        <v>9</v>
      </c>
      <c r="B6000">
        <v>2015</v>
      </c>
      <c r="C6000" t="s">
        <v>1350</v>
      </c>
      <c r="D6000">
        <v>1</v>
      </c>
      <c r="E6000">
        <v>8</v>
      </c>
      <c r="F6000" s="2">
        <v>4.1816900000000003E-6</v>
      </c>
    </row>
    <row r="6001" spans="1:6" x14ac:dyDescent="0.3">
      <c r="A6001">
        <v>9</v>
      </c>
      <c r="B6001">
        <v>2015</v>
      </c>
      <c r="C6001" t="s">
        <v>1350</v>
      </c>
      <c r="D6001">
        <v>1</v>
      </c>
      <c r="E6001">
        <v>10</v>
      </c>
      <c r="F6001" s="2">
        <v>1.6722200000000001E-5</v>
      </c>
    </row>
    <row r="6002" spans="1:6" x14ac:dyDescent="0.3">
      <c r="A6002">
        <v>9</v>
      </c>
      <c r="B6002">
        <v>2015</v>
      </c>
      <c r="C6002" t="s">
        <v>1350</v>
      </c>
      <c r="D6002">
        <v>1</v>
      </c>
      <c r="E6002">
        <v>12</v>
      </c>
      <c r="F6002" s="2">
        <v>6.1617499999999997E-5</v>
      </c>
    </row>
    <row r="6003" spans="1:6" x14ac:dyDescent="0.3">
      <c r="A6003">
        <v>9</v>
      </c>
      <c r="B6003">
        <v>2015</v>
      </c>
      <c r="C6003" t="s">
        <v>1350</v>
      </c>
      <c r="D6003">
        <v>1</v>
      </c>
      <c r="E6003">
        <v>14</v>
      </c>
      <c r="F6003">
        <v>2.0913299999999999E-4</v>
      </c>
    </row>
    <row r="6004" spans="1:6" x14ac:dyDescent="0.3">
      <c r="A6004">
        <v>9</v>
      </c>
      <c r="B6004">
        <v>2015</v>
      </c>
      <c r="C6004" t="s">
        <v>1350</v>
      </c>
      <c r="D6004">
        <v>1</v>
      </c>
      <c r="E6004">
        <v>16</v>
      </c>
      <c r="F6004">
        <v>6.5375000000000003E-4</v>
      </c>
    </row>
    <row r="6005" spans="1:6" x14ac:dyDescent="0.3">
      <c r="A6005">
        <v>9</v>
      </c>
      <c r="B6005">
        <v>2015</v>
      </c>
      <c r="C6005" t="s">
        <v>1350</v>
      </c>
      <c r="D6005">
        <v>1</v>
      </c>
      <c r="E6005">
        <v>18</v>
      </c>
      <c r="F6005">
        <v>1.8821899999999999E-3</v>
      </c>
    </row>
    <row r="6006" spans="1:6" x14ac:dyDescent="0.3">
      <c r="A6006">
        <v>9</v>
      </c>
      <c r="B6006">
        <v>2015</v>
      </c>
      <c r="C6006" t="s">
        <v>1350</v>
      </c>
      <c r="D6006">
        <v>1</v>
      </c>
      <c r="E6006">
        <v>20</v>
      </c>
      <c r="F6006">
        <v>4.9908399999999999E-3</v>
      </c>
    </row>
    <row r="6007" spans="1:6" x14ac:dyDescent="0.3">
      <c r="A6007">
        <v>9</v>
      </c>
      <c r="B6007">
        <v>2015</v>
      </c>
      <c r="C6007" t="s">
        <v>1350</v>
      </c>
      <c r="D6007">
        <v>1</v>
      </c>
      <c r="E6007">
        <v>22</v>
      </c>
      <c r="F6007">
        <v>1.2188299999999999E-2</v>
      </c>
    </row>
    <row r="6008" spans="1:6" x14ac:dyDescent="0.3">
      <c r="A6008">
        <v>9</v>
      </c>
      <c r="B6008">
        <v>2015</v>
      </c>
      <c r="C6008" t="s">
        <v>1350</v>
      </c>
      <c r="D6008">
        <v>1</v>
      </c>
      <c r="E6008">
        <v>24</v>
      </c>
      <c r="F6008">
        <v>2.7413799999999999E-2</v>
      </c>
    </row>
    <row r="6009" spans="1:6" x14ac:dyDescent="0.3">
      <c r="A6009">
        <v>9</v>
      </c>
      <c r="B6009">
        <v>2015</v>
      </c>
      <c r="C6009" t="s">
        <v>1350</v>
      </c>
      <c r="D6009">
        <v>1</v>
      </c>
      <c r="E6009">
        <v>26</v>
      </c>
      <c r="F6009">
        <v>5.6787700000000003E-2</v>
      </c>
    </row>
    <row r="6010" spans="1:6" x14ac:dyDescent="0.3">
      <c r="A6010">
        <v>9</v>
      </c>
      <c r="B6010">
        <v>2015</v>
      </c>
      <c r="C6010" t="s">
        <v>1350</v>
      </c>
      <c r="D6010">
        <v>1</v>
      </c>
      <c r="E6010">
        <v>28</v>
      </c>
      <c r="F6010">
        <v>0.10834199999999999</v>
      </c>
    </row>
    <row r="6011" spans="1:6" x14ac:dyDescent="0.3">
      <c r="A6011">
        <v>9</v>
      </c>
      <c r="B6011">
        <v>2015</v>
      </c>
      <c r="C6011" t="s">
        <v>1350</v>
      </c>
      <c r="D6011">
        <v>1</v>
      </c>
      <c r="E6011">
        <v>30</v>
      </c>
      <c r="F6011">
        <v>0.19037000000000001</v>
      </c>
    </row>
    <row r="6012" spans="1:6" x14ac:dyDescent="0.3">
      <c r="A6012">
        <v>9</v>
      </c>
      <c r="B6012">
        <v>2015</v>
      </c>
      <c r="C6012" t="s">
        <v>1350</v>
      </c>
      <c r="D6012">
        <v>1</v>
      </c>
      <c r="E6012">
        <v>32</v>
      </c>
      <c r="F6012">
        <v>0.30807600000000002</v>
      </c>
    </row>
    <row r="6013" spans="1:6" x14ac:dyDescent="0.3">
      <c r="A6013">
        <v>9</v>
      </c>
      <c r="B6013">
        <v>2015</v>
      </c>
      <c r="C6013" t="s">
        <v>1350</v>
      </c>
      <c r="D6013">
        <v>1</v>
      </c>
      <c r="E6013">
        <v>34</v>
      </c>
      <c r="F6013">
        <v>0.459171</v>
      </c>
    </row>
    <row r="6014" spans="1:6" x14ac:dyDescent="0.3">
      <c r="A6014">
        <v>9</v>
      </c>
      <c r="B6014">
        <v>2015</v>
      </c>
      <c r="C6014" t="s">
        <v>1350</v>
      </c>
      <c r="D6014">
        <v>1</v>
      </c>
      <c r="E6014">
        <v>36</v>
      </c>
      <c r="F6014">
        <v>0.63030299999999995</v>
      </c>
    </row>
    <row r="6015" spans="1:6" x14ac:dyDescent="0.3">
      <c r="A6015">
        <v>9</v>
      </c>
      <c r="B6015">
        <v>2015</v>
      </c>
      <c r="C6015" t="s">
        <v>1350</v>
      </c>
      <c r="D6015">
        <v>1</v>
      </c>
      <c r="E6015">
        <v>38</v>
      </c>
      <c r="F6015">
        <v>0.79686000000000001</v>
      </c>
    </row>
    <row r="6016" spans="1:6" x14ac:dyDescent="0.3">
      <c r="A6016">
        <v>9</v>
      </c>
      <c r="B6016">
        <v>2015</v>
      </c>
      <c r="C6016" t="s">
        <v>1350</v>
      </c>
      <c r="D6016">
        <v>1</v>
      </c>
      <c r="E6016">
        <v>40</v>
      </c>
      <c r="F6016">
        <v>0.92784</v>
      </c>
    </row>
    <row r="6017" spans="1:6" x14ac:dyDescent="0.3">
      <c r="A6017">
        <v>9</v>
      </c>
      <c r="B6017">
        <v>2015</v>
      </c>
      <c r="C6017" t="s">
        <v>1350</v>
      </c>
      <c r="D6017">
        <v>1</v>
      </c>
      <c r="E6017">
        <v>42</v>
      </c>
      <c r="F6017">
        <v>0.99499899999999997</v>
      </c>
    </row>
    <row r="6018" spans="1:6" x14ac:dyDescent="0.3">
      <c r="A6018">
        <v>9</v>
      </c>
      <c r="B6018">
        <v>2015</v>
      </c>
      <c r="C6018" t="s">
        <v>1350</v>
      </c>
      <c r="D6018">
        <v>1</v>
      </c>
      <c r="E6018">
        <v>44</v>
      </c>
      <c r="F6018">
        <v>1</v>
      </c>
    </row>
    <row r="6019" spans="1:6" x14ac:dyDescent="0.3">
      <c r="A6019">
        <v>9</v>
      </c>
      <c r="B6019">
        <v>2015</v>
      </c>
      <c r="C6019" t="s">
        <v>1350</v>
      </c>
      <c r="D6019">
        <v>1</v>
      </c>
      <c r="E6019">
        <v>46</v>
      </c>
      <c r="F6019">
        <v>0.99979200000000001</v>
      </c>
    </row>
    <row r="6020" spans="1:6" x14ac:dyDescent="0.3">
      <c r="A6020">
        <v>9</v>
      </c>
      <c r="B6020">
        <v>2015</v>
      </c>
      <c r="C6020" t="s">
        <v>1350</v>
      </c>
      <c r="D6020">
        <v>1</v>
      </c>
      <c r="E6020">
        <v>48</v>
      </c>
      <c r="F6020">
        <v>0.99865800000000005</v>
      </c>
    </row>
    <row r="6021" spans="1:6" x14ac:dyDescent="0.3">
      <c r="A6021">
        <v>9</v>
      </c>
      <c r="B6021">
        <v>2015</v>
      </c>
      <c r="C6021" t="s">
        <v>1350</v>
      </c>
      <c r="D6021">
        <v>1</v>
      </c>
      <c r="E6021">
        <v>50</v>
      </c>
      <c r="F6021">
        <v>0.99654100000000001</v>
      </c>
    </row>
    <row r="6022" spans="1:6" x14ac:dyDescent="0.3">
      <c r="A6022">
        <v>9</v>
      </c>
      <c r="B6022">
        <v>2015</v>
      </c>
      <c r="C6022" t="s">
        <v>1350</v>
      </c>
      <c r="D6022">
        <v>1</v>
      </c>
      <c r="E6022">
        <v>52</v>
      </c>
      <c r="F6022">
        <v>0.99344699999999997</v>
      </c>
    </row>
    <row r="6023" spans="1:6" x14ac:dyDescent="0.3">
      <c r="A6023">
        <v>9</v>
      </c>
      <c r="B6023">
        <v>2015</v>
      </c>
      <c r="C6023" t="s">
        <v>1350</v>
      </c>
      <c r="D6023">
        <v>1</v>
      </c>
      <c r="E6023">
        <v>54</v>
      </c>
      <c r="F6023">
        <v>0.98938599999999999</v>
      </c>
    </row>
    <row r="6024" spans="1:6" x14ac:dyDescent="0.3">
      <c r="A6024">
        <v>9</v>
      </c>
      <c r="B6024">
        <v>2015</v>
      </c>
      <c r="C6024" t="s">
        <v>1350</v>
      </c>
      <c r="D6024">
        <v>1</v>
      </c>
      <c r="E6024">
        <v>56</v>
      </c>
      <c r="F6024">
        <v>0.98436800000000002</v>
      </c>
    </row>
    <row r="6025" spans="1:6" x14ac:dyDescent="0.3">
      <c r="A6025">
        <v>9</v>
      </c>
      <c r="B6025">
        <v>2015</v>
      </c>
      <c r="C6025" t="s">
        <v>1350</v>
      </c>
      <c r="D6025">
        <v>1</v>
      </c>
      <c r="E6025">
        <v>58</v>
      </c>
      <c r="F6025">
        <v>0.97841</v>
      </c>
    </row>
    <row r="6026" spans="1:6" x14ac:dyDescent="0.3">
      <c r="A6026">
        <v>9</v>
      </c>
      <c r="B6026">
        <v>2015</v>
      </c>
      <c r="C6026" t="s">
        <v>1350</v>
      </c>
      <c r="D6026">
        <v>1</v>
      </c>
      <c r="E6026">
        <v>60</v>
      </c>
      <c r="F6026">
        <v>0.97152799999999995</v>
      </c>
    </row>
    <row r="6027" spans="1:6" x14ac:dyDescent="0.3">
      <c r="A6027">
        <v>9</v>
      </c>
      <c r="B6027">
        <v>2015</v>
      </c>
      <c r="C6027" t="s">
        <v>1350</v>
      </c>
      <c r="D6027">
        <v>1</v>
      </c>
      <c r="E6027">
        <v>62</v>
      </c>
      <c r="F6027">
        <v>0.96374300000000002</v>
      </c>
    </row>
    <row r="6028" spans="1:6" x14ac:dyDescent="0.3">
      <c r="A6028">
        <v>9</v>
      </c>
      <c r="B6028">
        <v>2015</v>
      </c>
      <c r="C6028" t="s">
        <v>1350</v>
      </c>
      <c r="D6028">
        <v>1</v>
      </c>
      <c r="E6028">
        <v>64</v>
      </c>
      <c r="F6028">
        <v>0.95507699999999995</v>
      </c>
    </row>
    <row r="6029" spans="1:6" x14ac:dyDescent="0.3">
      <c r="A6029">
        <v>9</v>
      </c>
      <c r="B6029">
        <v>2015</v>
      </c>
      <c r="C6029" t="s">
        <v>1350</v>
      </c>
      <c r="D6029">
        <v>1</v>
      </c>
      <c r="E6029">
        <v>66</v>
      </c>
      <c r="F6029">
        <v>0.94555400000000001</v>
      </c>
    </row>
    <row r="6030" spans="1:6" x14ac:dyDescent="0.3">
      <c r="A6030">
        <v>9</v>
      </c>
      <c r="B6030">
        <v>2015</v>
      </c>
      <c r="C6030" t="s">
        <v>1350</v>
      </c>
      <c r="D6030">
        <v>1</v>
      </c>
      <c r="E6030">
        <v>68</v>
      </c>
      <c r="F6030">
        <v>0.93520300000000001</v>
      </c>
    </row>
    <row r="6031" spans="1:6" x14ac:dyDescent="0.3">
      <c r="A6031">
        <v>9</v>
      </c>
      <c r="B6031">
        <v>2015</v>
      </c>
      <c r="C6031" t="s">
        <v>1350</v>
      </c>
      <c r="D6031">
        <v>1</v>
      </c>
      <c r="E6031">
        <v>70</v>
      </c>
      <c r="F6031">
        <v>0.92405300000000001</v>
      </c>
    </row>
    <row r="6032" spans="1:6" x14ac:dyDescent="0.3">
      <c r="A6032">
        <v>9</v>
      </c>
      <c r="B6032">
        <v>2015</v>
      </c>
      <c r="C6032" t="s">
        <v>1350</v>
      </c>
      <c r="D6032">
        <v>1</v>
      </c>
      <c r="E6032">
        <v>72</v>
      </c>
      <c r="F6032">
        <v>0.912134</v>
      </c>
    </row>
    <row r="6033" spans="1:6" x14ac:dyDescent="0.3">
      <c r="A6033">
        <v>9</v>
      </c>
      <c r="B6033">
        <v>2015</v>
      </c>
      <c r="C6033" t="s">
        <v>1350</v>
      </c>
      <c r="D6033">
        <v>1</v>
      </c>
      <c r="E6033">
        <v>74</v>
      </c>
      <c r="F6033">
        <v>0.89947999999999995</v>
      </c>
    </row>
    <row r="6034" spans="1:6" x14ac:dyDescent="0.3">
      <c r="A6034">
        <v>9</v>
      </c>
      <c r="B6034">
        <v>2015</v>
      </c>
      <c r="C6034" t="s">
        <v>1350</v>
      </c>
      <c r="D6034">
        <v>1</v>
      </c>
      <c r="E6034">
        <v>76</v>
      </c>
      <c r="F6034">
        <v>0.886127</v>
      </c>
    </row>
    <row r="6035" spans="1:6" x14ac:dyDescent="0.3">
      <c r="A6035">
        <v>9</v>
      </c>
      <c r="B6035">
        <v>2015</v>
      </c>
      <c r="C6035" t="s">
        <v>1350</v>
      </c>
      <c r="D6035">
        <v>1</v>
      </c>
      <c r="E6035">
        <v>78</v>
      </c>
      <c r="F6035">
        <v>0.87211099999999997</v>
      </c>
    </row>
    <row r="6036" spans="1:6" x14ac:dyDescent="0.3">
      <c r="A6036">
        <v>9</v>
      </c>
      <c r="B6036">
        <v>2015</v>
      </c>
      <c r="C6036" t="s">
        <v>1350</v>
      </c>
      <c r="D6036">
        <v>1</v>
      </c>
      <c r="E6036">
        <v>80</v>
      </c>
      <c r="F6036">
        <v>0.85746900000000004</v>
      </c>
    </row>
    <row r="6037" spans="1:6" x14ac:dyDescent="0.3">
      <c r="A6037">
        <v>9</v>
      </c>
      <c r="B6037">
        <v>2015</v>
      </c>
      <c r="C6037" t="s">
        <v>1350</v>
      </c>
      <c r="D6037">
        <v>1</v>
      </c>
      <c r="E6037">
        <v>82</v>
      </c>
      <c r="F6037">
        <v>0.84224200000000005</v>
      </c>
    </row>
    <row r="6038" spans="1:6" x14ac:dyDescent="0.3">
      <c r="A6038">
        <v>9</v>
      </c>
      <c r="B6038">
        <v>2015</v>
      </c>
      <c r="C6038" t="s">
        <v>1350</v>
      </c>
      <c r="D6038">
        <v>1</v>
      </c>
      <c r="E6038">
        <v>84</v>
      </c>
      <c r="F6038">
        <v>0.82646799999999998</v>
      </c>
    </row>
    <row r="6039" spans="1:6" x14ac:dyDescent="0.3">
      <c r="A6039">
        <v>9</v>
      </c>
      <c r="B6039">
        <v>2015</v>
      </c>
      <c r="C6039" t="s">
        <v>1350</v>
      </c>
      <c r="D6039">
        <v>1</v>
      </c>
      <c r="E6039">
        <v>86</v>
      </c>
      <c r="F6039">
        <v>0.81018900000000005</v>
      </c>
    </row>
    <row r="6040" spans="1:6" x14ac:dyDescent="0.3">
      <c r="A6040">
        <v>9</v>
      </c>
      <c r="B6040">
        <v>2015</v>
      </c>
      <c r="C6040" t="s">
        <v>1350</v>
      </c>
      <c r="D6040">
        <v>1</v>
      </c>
      <c r="E6040">
        <v>88</v>
      </c>
      <c r="F6040">
        <v>0.79344800000000004</v>
      </c>
    </row>
    <row r="6041" spans="1:6" x14ac:dyDescent="0.3">
      <c r="A6041">
        <v>9</v>
      </c>
      <c r="B6041">
        <v>2015</v>
      </c>
      <c r="C6041" t="s">
        <v>1350</v>
      </c>
      <c r="D6041">
        <v>1</v>
      </c>
      <c r="E6041">
        <v>90</v>
      </c>
      <c r="F6041">
        <v>0.776285</v>
      </c>
    </row>
    <row r="6042" spans="1:6" x14ac:dyDescent="0.3">
      <c r="A6042">
        <v>9</v>
      </c>
      <c r="B6042">
        <v>2015</v>
      </c>
      <c r="C6042" t="s">
        <v>1350</v>
      </c>
      <c r="D6042">
        <v>1</v>
      </c>
      <c r="E6042">
        <v>92</v>
      </c>
      <c r="F6042">
        <v>0.75874399999999997</v>
      </c>
    </row>
    <row r="6043" spans="1:6" x14ac:dyDescent="0.3">
      <c r="A6043">
        <v>9</v>
      </c>
      <c r="B6043">
        <v>2015</v>
      </c>
      <c r="C6043" t="s">
        <v>1350</v>
      </c>
      <c r="D6043">
        <v>1</v>
      </c>
      <c r="E6043">
        <v>94</v>
      </c>
      <c r="F6043">
        <v>0.74086799999999997</v>
      </c>
    </row>
    <row r="6044" spans="1:6" x14ac:dyDescent="0.3">
      <c r="A6044">
        <v>9</v>
      </c>
      <c r="B6044">
        <v>2018</v>
      </c>
      <c r="C6044" t="s">
        <v>1350</v>
      </c>
      <c r="D6044">
        <v>1</v>
      </c>
      <c r="E6044">
        <v>4</v>
      </c>
      <c r="F6044" s="2">
        <v>4.9242099999999999E-7</v>
      </c>
    </row>
    <row r="6045" spans="1:6" x14ac:dyDescent="0.3">
      <c r="A6045">
        <v>9</v>
      </c>
      <c r="B6045">
        <v>2018</v>
      </c>
      <c r="C6045" t="s">
        <v>1350</v>
      </c>
      <c r="D6045">
        <v>1</v>
      </c>
      <c r="E6045">
        <v>6</v>
      </c>
      <c r="F6045" s="2">
        <v>9.6514500000000006E-7</v>
      </c>
    </row>
    <row r="6046" spans="1:6" x14ac:dyDescent="0.3">
      <c r="A6046">
        <v>9</v>
      </c>
      <c r="B6046">
        <v>2018</v>
      </c>
      <c r="C6046" t="s">
        <v>1350</v>
      </c>
      <c r="D6046">
        <v>1</v>
      </c>
      <c r="E6046">
        <v>8</v>
      </c>
      <c r="F6046" s="2">
        <v>4.1816900000000003E-6</v>
      </c>
    </row>
    <row r="6047" spans="1:6" x14ac:dyDescent="0.3">
      <c r="A6047">
        <v>9</v>
      </c>
      <c r="B6047">
        <v>2018</v>
      </c>
      <c r="C6047" t="s">
        <v>1350</v>
      </c>
      <c r="D6047">
        <v>1</v>
      </c>
      <c r="E6047">
        <v>10</v>
      </c>
      <c r="F6047" s="2">
        <v>1.6722200000000001E-5</v>
      </c>
    </row>
    <row r="6048" spans="1:6" x14ac:dyDescent="0.3">
      <c r="A6048">
        <v>9</v>
      </c>
      <c r="B6048">
        <v>2018</v>
      </c>
      <c r="C6048" t="s">
        <v>1350</v>
      </c>
      <c r="D6048">
        <v>1</v>
      </c>
      <c r="E6048">
        <v>12</v>
      </c>
      <c r="F6048" s="2">
        <v>6.1617499999999997E-5</v>
      </c>
    </row>
    <row r="6049" spans="1:6" x14ac:dyDescent="0.3">
      <c r="A6049">
        <v>9</v>
      </c>
      <c r="B6049">
        <v>2018</v>
      </c>
      <c r="C6049" t="s">
        <v>1350</v>
      </c>
      <c r="D6049">
        <v>1</v>
      </c>
      <c r="E6049">
        <v>14</v>
      </c>
      <c r="F6049">
        <v>2.0913299999999999E-4</v>
      </c>
    </row>
    <row r="6050" spans="1:6" x14ac:dyDescent="0.3">
      <c r="A6050">
        <v>9</v>
      </c>
      <c r="B6050">
        <v>2018</v>
      </c>
      <c r="C6050" t="s">
        <v>1350</v>
      </c>
      <c r="D6050">
        <v>1</v>
      </c>
      <c r="E6050">
        <v>16</v>
      </c>
      <c r="F6050">
        <v>6.5375000000000003E-4</v>
      </c>
    </row>
    <row r="6051" spans="1:6" x14ac:dyDescent="0.3">
      <c r="A6051">
        <v>9</v>
      </c>
      <c r="B6051">
        <v>2018</v>
      </c>
      <c r="C6051" t="s">
        <v>1350</v>
      </c>
      <c r="D6051">
        <v>1</v>
      </c>
      <c r="E6051">
        <v>18</v>
      </c>
      <c r="F6051">
        <v>1.8821899999999999E-3</v>
      </c>
    </row>
    <row r="6052" spans="1:6" x14ac:dyDescent="0.3">
      <c r="A6052">
        <v>9</v>
      </c>
      <c r="B6052">
        <v>2018</v>
      </c>
      <c r="C6052" t="s">
        <v>1350</v>
      </c>
      <c r="D6052">
        <v>1</v>
      </c>
      <c r="E6052">
        <v>20</v>
      </c>
      <c r="F6052">
        <v>4.9908399999999999E-3</v>
      </c>
    </row>
    <row r="6053" spans="1:6" x14ac:dyDescent="0.3">
      <c r="A6053">
        <v>9</v>
      </c>
      <c r="B6053">
        <v>2018</v>
      </c>
      <c r="C6053" t="s">
        <v>1350</v>
      </c>
      <c r="D6053">
        <v>1</v>
      </c>
      <c r="E6053">
        <v>22</v>
      </c>
      <c r="F6053">
        <v>1.2188299999999999E-2</v>
      </c>
    </row>
    <row r="6054" spans="1:6" x14ac:dyDescent="0.3">
      <c r="A6054">
        <v>9</v>
      </c>
      <c r="B6054">
        <v>2018</v>
      </c>
      <c r="C6054" t="s">
        <v>1350</v>
      </c>
      <c r="D6054">
        <v>1</v>
      </c>
      <c r="E6054">
        <v>24</v>
      </c>
      <c r="F6054">
        <v>2.7413799999999999E-2</v>
      </c>
    </row>
    <row r="6055" spans="1:6" x14ac:dyDescent="0.3">
      <c r="A6055">
        <v>9</v>
      </c>
      <c r="B6055">
        <v>2018</v>
      </c>
      <c r="C6055" t="s">
        <v>1350</v>
      </c>
      <c r="D6055">
        <v>1</v>
      </c>
      <c r="E6055">
        <v>26</v>
      </c>
      <c r="F6055">
        <v>5.6787700000000003E-2</v>
      </c>
    </row>
    <row r="6056" spans="1:6" x14ac:dyDescent="0.3">
      <c r="A6056">
        <v>9</v>
      </c>
      <c r="B6056">
        <v>2018</v>
      </c>
      <c r="C6056" t="s">
        <v>1350</v>
      </c>
      <c r="D6056">
        <v>1</v>
      </c>
      <c r="E6056">
        <v>28</v>
      </c>
      <c r="F6056">
        <v>0.10834199999999999</v>
      </c>
    </row>
    <row r="6057" spans="1:6" x14ac:dyDescent="0.3">
      <c r="A6057">
        <v>9</v>
      </c>
      <c r="B6057">
        <v>2018</v>
      </c>
      <c r="C6057" t="s">
        <v>1350</v>
      </c>
      <c r="D6057">
        <v>1</v>
      </c>
      <c r="E6057">
        <v>30</v>
      </c>
      <c r="F6057">
        <v>0.19037000000000001</v>
      </c>
    </row>
    <row r="6058" spans="1:6" x14ac:dyDescent="0.3">
      <c r="A6058">
        <v>9</v>
      </c>
      <c r="B6058">
        <v>2018</v>
      </c>
      <c r="C6058" t="s">
        <v>1350</v>
      </c>
      <c r="D6058">
        <v>1</v>
      </c>
      <c r="E6058">
        <v>32</v>
      </c>
      <c r="F6058">
        <v>0.30807600000000002</v>
      </c>
    </row>
    <row r="6059" spans="1:6" x14ac:dyDescent="0.3">
      <c r="A6059">
        <v>9</v>
      </c>
      <c r="B6059">
        <v>2018</v>
      </c>
      <c r="C6059" t="s">
        <v>1350</v>
      </c>
      <c r="D6059">
        <v>1</v>
      </c>
      <c r="E6059">
        <v>34</v>
      </c>
      <c r="F6059">
        <v>0.459171</v>
      </c>
    </row>
    <row r="6060" spans="1:6" x14ac:dyDescent="0.3">
      <c r="A6060">
        <v>9</v>
      </c>
      <c r="B6060">
        <v>2018</v>
      </c>
      <c r="C6060" t="s">
        <v>1350</v>
      </c>
      <c r="D6060">
        <v>1</v>
      </c>
      <c r="E6060">
        <v>36</v>
      </c>
      <c r="F6060">
        <v>0.63030299999999995</v>
      </c>
    </row>
    <row r="6061" spans="1:6" x14ac:dyDescent="0.3">
      <c r="A6061">
        <v>9</v>
      </c>
      <c r="B6061">
        <v>2018</v>
      </c>
      <c r="C6061" t="s">
        <v>1350</v>
      </c>
      <c r="D6061">
        <v>1</v>
      </c>
      <c r="E6061">
        <v>38</v>
      </c>
      <c r="F6061">
        <v>0.79686000000000001</v>
      </c>
    </row>
    <row r="6062" spans="1:6" x14ac:dyDescent="0.3">
      <c r="A6062">
        <v>9</v>
      </c>
      <c r="B6062">
        <v>2018</v>
      </c>
      <c r="C6062" t="s">
        <v>1350</v>
      </c>
      <c r="D6062">
        <v>1</v>
      </c>
      <c r="E6062">
        <v>40</v>
      </c>
      <c r="F6062">
        <v>0.92784</v>
      </c>
    </row>
    <row r="6063" spans="1:6" x14ac:dyDescent="0.3">
      <c r="A6063">
        <v>9</v>
      </c>
      <c r="B6063">
        <v>2018</v>
      </c>
      <c r="C6063" t="s">
        <v>1350</v>
      </c>
      <c r="D6063">
        <v>1</v>
      </c>
      <c r="E6063">
        <v>42</v>
      </c>
      <c r="F6063">
        <v>0.99499899999999997</v>
      </c>
    </row>
    <row r="6064" spans="1:6" x14ac:dyDescent="0.3">
      <c r="A6064">
        <v>9</v>
      </c>
      <c r="B6064">
        <v>2018</v>
      </c>
      <c r="C6064" t="s">
        <v>1350</v>
      </c>
      <c r="D6064">
        <v>1</v>
      </c>
      <c r="E6064">
        <v>44</v>
      </c>
      <c r="F6064">
        <v>1</v>
      </c>
    </row>
    <row r="6065" spans="1:6" x14ac:dyDescent="0.3">
      <c r="A6065">
        <v>9</v>
      </c>
      <c r="B6065">
        <v>2018</v>
      </c>
      <c r="C6065" t="s">
        <v>1350</v>
      </c>
      <c r="D6065">
        <v>1</v>
      </c>
      <c r="E6065">
        <v>46</v>
      </c>
      <c r="F6065">
        <v>0.99979200000000001</v>
      </c>
    </row>
    <row r="6066" spans="1:6" x14ac:dyDescent="0.3">
      <c r="A6066">
        <v>9</v>
      </c>
      <c r="B6066">
        <v>2018</v>
      </c>
      <c r="C6066" t="s">
        <v>1350</v>
      </c>
      <c r="D6066">
        <v>1</v>
      </c>
      <c r="E6066">
        <v>48</v>
      </c>
      <c r="F6066">
        <v>0.99865800000000005</v>
      </c>
    </row>
    <row r="6067" spans="1:6" x14ac:dyDescent="0.3">
      <c r="A6067">
        <v>9</v>
      </c>
      <c r="B6067">
        <v>2018</v>
      </c>
      <c r="C6067" t="s">
        <v>1350</v>
      </c>
      <c r="D6067">
        <v>1</v>
      </c>
      <c r="E6067">
        <v>50</v>
      </c>
      <c r="F6067">
        <v>0.99654100000000001</v>
      </c>
    </row>
    <row r="6068" spans="1:6" x14ac:dyDescent="0.3">
      <c r="A6068">
        <v>9</v>
      </c>
      <c r="B6068">
        <v>2018</v>
      </c>
      <c r="C6068" t="s">
        <v>1350</v>
      </c>
      <c r="D6068">
        <v>1</v>
      </c>
      <c r="E6068">
        <v>52</v>
      </c>
      <c r="F6068">
        <v>0.99344699999999997</v>
      </c>
    </row>
    <row r="6069" spans="1:6" x14ac:dyDescent="0.3">
      <c r="A6069">
        <v>9</v>
      </c>
      <c r="B6069">
        <v>2018</v>
      </c>
      <c r="C6069" t="s">
        <v>1350</v>
      </c>
      <c r="D6069">
        <v>1</v>
      </c>
      <c r="E6069">
        <v>54</v>
      </c>
      <c r="F6069">
        <v>0.98938599999999999</v>
      </c>
    </row>
    <row r="6070" spans="1:6" x14ac:dyDescent="0.3">
      <c r="A6070">
        <v>9</v>
      </c>
      <c r="B6070">
        <v>2018</v>
      </c>
      <c r="C6070" t="s">
        <v>1350</v>
      </c>
      <c r="D6070">
        <v>1</v>
      </c>
      <c r="E6070">
        <v>56</v>
      </c>
      <c r="F6070">
        <v>0.98436800000000002</v>
      </c>
    </row>
    <row r="6071" spans="1:6" x14ac:dyDescent="0.3">
      <c r="A6071">
        <v>9</v>
      </c>
      <c r="B6071">
        <v>2018</v>
      </c>
      <c r="C6071" t="s">
        <v>1350</v>
      </c>
      <c r="D6071">
        <v>1</v>
      </c>
      <c r="E6071">
        <v>58</v>
      </c>
      <c r="F6071">
        <v>0.97841</v>
      </c>
    </row>
    <row r="6072" spans="1:6" x14ac:dyDescent="0.3">
      <c r="A6072">
        <v>9</v>
      </c>
      <c r="B6072">
        <v>2018</v>
      </c>
      <c r="C6072" t="s">
        <v>1350</v>
      </c>
      <c r="D6072">
        <v>1</v>
      </c>
      <c r="E6072">
        <v>60</v>
      </c>
      <c r="F6072">
        <v>0.97152799999999995</v>
      </c>
    </row>
    <row r="6073" spans="1:6" x14ac:dyDescent="0.3">
      <c r="A6073">
        <v>9</v>
      </c>
      <c r="B6073">
        <v>2018</v>
      </c>
      <c r="C6073" t="s">
        <v>1350</v>
      </c>
      <c r="D6073">
        <v>1</v>
      </c>
      <c r="E6073">
        <v>62</v>
      </c>
      <c r="F6073">
        <v>0.96374300000000002</v>
      </c>
    </row>
    <row r="6074" spans="1:6" x14ac:dyDescent="0.3">
      <c r="A6074">
        <v>9</v>
      </c>
      <c r="B6074">
        <v>2018</v>
      </c>
      <c r="C6074" t="s">
        <v>1350</v>
      </c>
      <c r="D6074">
        <v>1</v>
      </c>
      <c r="E6074">
        <v>64</v>
      </c>
      <c r="F6074">
        <v>0.95507699999999995</v>
      </c>
    </row>
    <row r="6075" spans="1:6" x14ac:dyDescent="0.3">
      <c r="A6075">
        <v>9</v>
      </c>
      <c r="B6075">
        <v>2018</v>
      </c>
      <c r="C6075" t="s">
        <v>1350</v>
      </c>
      <c r="D6075">
        <v>1</v>
      </c>
      <c r="E6075">
        <v>66</v>
      </c>
      <c r="F6075">
        <v>0.94555400000000001</v>
      </c>
    </row>
    <row r="6076" spans="1:6" x14ac:dyDescent="0.3">
      <c r="A6076">
        <v>9</v>
      </c>
      <c r="B6076">
        <v>2018</v>
      </c>
      <c r="C6076" t="s">
        <v>1350</v>
      </c>
      <c r="D6076">
        <v>1</v>
      </c>
      <c r="E6076">
        <v>68</v>
      </c>
      <c r="F6076">
        <v>0.93520300000000001</v>
      </c>
    </row>
    <row r="6077" spans="1:6" x14ac:dyDescent="0.3">
      <c r="A6077">
        <v>9</v>
      </c>
      <c r="B6077">
        <v>2018</v>
      </c>
      <c r="C6077" t="s">
        <v>1350</v>
      </c>
      <c r="D6077">
        <v>1</v>
      </c>
      <c r="E6077">
        <v>70</v>
      </c>
      <c r="F6077">
        <v>0.92405300000000001</v>
      </c>
    </row>
    <row r="6078" spans="1:6" x14ac:dyDescent="0.3">
      <c r="A6078">
        <v>9</v>
      </c>
      <c r="B6078">
        <v>2018</v>
      </c>
      <c r="C6078" t="s">
        <v>1350</v>
      </c>
      <c r="D6078">
        <v>1</v>
      </c>
      <c r="E6078">
        <v>72</v>
      </c>
      <c r="F6078">
        <v>0.912134</v>
      </c>
    </row>
    <row r="6079" spans="1:6" x14ac:dyDescent="0.3">
      <c r="A6079">
        <v>9</v>
      </c>
      <c r="B6079">
        <v>2018</v>
      </c>
      <c r="C6079" t="s">
        <v>1350</v>
      </c>
      <c r="D6079">
        <v>1</v>
      </c>
      <c r="E6079">
        <v>74</v>
      </c>
      <c r="F6079">
        <v>0.89947999999999995</v>
      </c>
    </row>
    <row r="6080" spans="1:6" x14ac:dyDescent="0.3">
      <c r="A6080">
        <v>9</v>
      </c>
      <c r="B6080">
        <v>2018</v>
      </c>
      <c r="C6080" t="s">
        <v>1350</v>
      </c>
      <c r="D6080">
        <v>1</v>
      </c>
      <c r="E6080">
        <v>76</v>
      </c>
      <c r="F6080">
        <v>0.886127</v>
      </c>
    </row>
    <row r="6081" spans="1:16" x14ac:dyDescent="0.3">
      <c r="A6081">
        <v>9</v>
      </c>
      <c r="B6081">
        <v>2018</v>
      </c>
      <c r="C6081" t="s">
        <v>1350</v>
      </c>
      <c r="D6081">
        <v>1</v>
      </c>
      <c r="E6081">
        <v>78</v>
      </c>
      <c r="F6081">
        <v>0.87211099999999997</v>
      </c>
    </row>
    <row r="6082" spans="1:16" x14ac:dyDescent="0.3">
      <c r="A6082">
        <v>9</v>
      </c>
      <c r="B6082">
        <v>2018</v>
      </c>
      <c r="C6082" t="s">
        <v>1350</v>
      </c>
      <c r="D6082">
        <v>1</v>
      </c>
      <c r="E6082">
        <v>80</v>
      </c>
      <c r="F6082">
        <v>0.85746900000000004</v>
      </c>
    </row>
    <row r="6083" spans="1:16" x14ac:dyDescent="0.3">
      <c r="A6083">
        <v>9</v>
      </c>
      <c r="B6083">
        <v>2018</v>
      </c>
      <c r="C6083" t="s">
        <v>1350</v>
      </c>
      <c r="D6083">
        <v>1</v>
      </c>
      <c r="E6083">
        <v>82</v>
      </c>
      <c r="F6083">
        <v>0.84224200000000005</v>
      </c>
    </row>
    <row r="6084" spans="1:16" x14ac:dyDescent="0.3">
      <c r="A6084">
        <v>9</v>
      </c>
      <c r="B6084">
        <v>2018</v>
      </c>
      <c r="C6084" t="s">
        <v>1350</v>
      </c>
      <c r="D6084">
        <v>1</v>
      </c>
      <c r="E6084">
        <v>84</v>
      </c>
      <c r="F6084">
        <v>0.82646799999999998</v>
      </c>
    </row>
    <row r="6085" spans="1:16" x14ac:dyDescent="0.3">
      <c r="A6085">
        <v>9</v>
      </c>
      <c r="B6085">
        <v>2018</v>
      </c>
      <c r="C6085" t="s">
        <v>1350</v>
      </c>
      <c r="D6085">
        <v>1</v>
      </c>
      <c r="E6085">
        <v>86</v>
      </c>
      <c r="F6085">
        <v>0.81018900000000005</v>
      </c>
    </row>
    <row r="6086" spans="1:16" x14ac:dyDescent="0.3">
      <c r="A6086">
        <v>9</v>
      </c>
      <c r="B6086">
        <v>2018</v>
      </c>
      <c r="C6086" t="s">
        <v>1350</v>
      </c>
      <c r="D6086">
        <v>1</v>
      </c>
      <c r="E6086">
        <v>88</v>
      </c>
      <c r="F6086">
        <v>0.79344800000000004</v>
      </c>
    </row>
    <row r="6087" spans="1:16" x14ac:dyDescent="0.3">
      <c r="A6087">
        <v>9</v>
      </c>
      <c r="B6087">
        <v>2018</v>
      </c>
      <c r="C6087" t="s">
        <v>1350</v>
      </c>
      <c r="D6087">
        <v>1</v>
      </c>
      <c r="E6087">
        <v>90</v>
      </c>
      <c r="F6087">
        <v>0.776285</v>
      </c>
    </row>
    <row r="6088" spans="1:16" x14ac:dyDescent="0.3">
      <c r="A6088">
        <v>9</v>
      </c>
      <c r="B6088">
        <v>2018</v>
      </c>
      <c r="C6088" t="s">
        <v>1350</v>
      </c>
      <c r="D6088">
        <v>1</v>
      </c>
      <c r="E6088">
        <v>92</v>
      </c>
      <c r="F6088">
        <v>0.75874399999999997</v>
      </c>
    </row>
    <row r="6089" spans="1:16" x14ac:dyDescent="0.3">
      <c r="A6089">
        <v>9</v>
      </c>
      <c r="B6089">
        <v>2018</v>
      </c>
      <c r="C6089" t="s">
        <v>1350</v>
      </c>
      <c r="D6089">
        <v>1</v>
      </c>
      <c r="E6089">
        <v>94</v>
      </c>
      <c r="F6089">
        <v>0.74086799999999997</v>
      </c>
    </row>
    <row r="6090" spans="1:16" x14ac:dyDescent="0.3">
      <c r="B6090" t="s">
        <v>1352</v>
      </c>
      <c r="C6090" t="s">
        <v>1353</v>
      </c>
      <c r="D6090" t="s">
        <v>1354</v>
      </c>
    </row>
    <row r="6092" spans="1:16" x14ac:dyDescent="0.3">
      <c r="A6092" t="s">
        <v>1355</v>
      </c>
    </row>
    <row r="6093" spans="1:16" x14ac:dyDescent="0.3">
      <c r="A6093" t="s">
        <v>1356</v>
      </c>
      <c r="B6093" t="s">
        <v>1357</v>
      </c>
      <c r="C6093" t="s">
        <v>503</v>
      </c>
      <c r="D6093" t="s">
        <v>584</v>
      </c>
      <c r="E6093" t="s">
        <v>94</v>
      </c>
      <c r="F6093" t="s">
        <v>1358</v>
      </c>
      <c r="G6093" t="s">
        <v>597</v>
      </c>
      <c r="H6093" t="s">
        <v>1359</v>
      </c>
      <c r="I6093" t="s">
        <v>1360</v>
      </c>
      <c r="J6093" t="s">
        <v>1361</v>
      </c>
      <c r="K6093" t="s">
        <v>1362</v>
      </c>
      <c r="L6093" t="s">
        <v>1363</v>
      </c>
      <c r="M6093" t="s">
        <v>1364</v>
      </c>
      <c r="N6093" t="s">
        <v>1365</v>
      </c>
      <c r="O6093" t="s">
        <v>1366</v>
      </c>
      <c r="P6093" t="s">
        <v>1367</v>
      </c>
    </row>
    <row r="6094" spans="1:16" x14ac:dyDescent="0.3">
      <c r="A6094">
        <v>1</v>
      </c>
      <c r="B6094">
        <v>2.9646400000000002</v>
      </c>
      <c r="C6094">
        <v>0.83908300000000002</v>
      </c>
      <c r="D6094">
        <v>2.2443899999999999E-2</v>
      </c>
      <c r="E6094">
        <v>4175.7299999999996</v>
      </c>
      <c r="F6094">
        <v>961.14400000000001</v>
      </c>
      <c r="G6094">
        <v>21796.2</v>
      </c>
      <c r="H6094">
        <v>2.2199199999999999E-2</v>
      </c>
      <c r="I6094">
        <v>0.191581</v>
      </c>
      <c r="J6094">
        <v>399.76100000000002</v>
      </c>
      <c r="K6094">
        <v>404.3</v>
      </c>
      <c r="L6094">
        <v>0</v>
      </c>
      <c r="M6094">
        <v>2249.69</v>
      </c>
      <c r="N6094">
        <v>344.053</v>
      </c>
      <c r="O6094">
        <v>777.923</v>
      </c>
      <c r="P6094">
        <v>961.14400000000001</v>
      </c>
    </row>
    <row r="6095" spans="1:16" x14ac:dyDescent="0.3">
      <c r="A6095">
        <v>2</v>
      </c>
      <c r="B6095">
        <v>2.88862</v>
      </c>
      <c r="C6095">
        <v>0.82386899999999996</v>
      </c>
      <c r="D6095">
        <v>2.3189600000000001E-2</v>
      </c>
      <c r="E6095">
        <v>4185.8599999999997</v>
      </c>
      <c r="F6095">
        <v>993.43899999999996</v>
      </c>
      <c r="G6095">
        <v>21804.1</v>
      </c>
      <c r="H6095">
        <v>2.29451E-2</v>
      </c>
      <c r="I6095">
        <v>0.19197600000000001</v>
      </c>
      <c r="J6095">
        <v>406.13299999999998</v>
      </c>
      <c r="K6095">
        <v>413.48200000000003</v>
      </c>
      <c r="L6095">
        <v>0</v>
      </c>
      <c r="M6095">
        <v>2246.73</v>
      </c>
      <c r="N6095">
        <v>343.59899999999999</v>
      </c>
      <c r="O6095">
        <v>775.91700000000003</v>
      </c>
      <c r="P6095">
        <v>993.43899999999996</v>
      </c>
    </row>
    <row r="6096" spans="1:16" x14ac:dyDescent="0.3">
      <c r="A6096">
        <v>3</v>
      </c>
      <c r="B6096">
        <v>2.8126099999999998</v>
      </c>
      <c r="C6096">
        <v>0.80857900000000005</v>
      </c>
      <c r="D6096">
        <v>2.3978200000000002E-2</v>
      </c>
      <c r="E6096">
        <v>4196.0600000000004</v>
      </c>
      <c r="F6096">
        <v>1027.5899999999999</v>
      </c>
      <c r="G6096">
        <v>21811.9</v>
      </c>
      <c r="H6096">
        <v>2.3733899999999999E-2</v>
      </c>
      <c r="I6096">
        <v>0.19237499999999999</v>
      </c>
      <c r="J6096">
        <v>412.67700000000002</v>
      </c>
      <c r="K6096">
        <v>422.97</v>
      </c>
      <c r="L6096">
        <v>0</v>
      </c>
      <c r="M6096">
        <v>2243.4699999999998</v>
      </c>
      <c r="N6096">
        <v>343.101</v>
      </c>
      <c r="O6096">
        <v>773.84500000000003</v>
      </c>
      <c r="P6096">
        <v>1027.5899999999999</v>
      </c>
    </row>
    <row r="6097" spans="1:16" x14ac:dyDescent="0.3">
      <c r="A6097">
        <v>4</v>
      </c>
      <c r="B6097">
        <v>2.7365900000000001</v>
      </c>
      <c r="C6097">
        <v>0.79320599999999997</v>
      </c>
      <c r="D6097">
        <v>2.48133E-2</v>
      </c>
      <c r="E6097">
        <v>4206.34</v>
      </c>
      <c r="F6097">
        <v>1063.76</v>
      </c>
      <c r="G6097">
        <v>21819.599999999999</v>
      </c>
      <c r="H6097">
        <v>2.4569199999999999E-2</v>
      </c>
      <c r="I6097">
        <v>0.192778</v>
      </c>
      <c r="J6097">
        <v>419.40100000000001</v>
      </c>
      <c r="K6097">
        <v>432.77800000000002</v>
      </c>
      <c r="L6097">
        <v>0</v>
      </c>
      <c r="M6097">
        <v>2239.9</v>
      </c>
      <c r="N6097">
        <v>342.55599999999998</v>
      </c>
      <c r="O6097">
        <v>771.702</v>
      </c>
      <c r="P6097">
        <v>1063.76</v>
      </c>
    </row>
    <row r="6098" spans="1:16" x14ac:dyDescent="0.3">
      <c r="A6098">
        <v>5</v>
      </c>
      <c r="B6098">
        <v>2.6605799999999999</v>
      </c>
      <c r="C6098">
        <v>0.77774600000000005</v>
      </c>
      <c r="D6098">
        <v>2.5699E-2</v>
      </c>
      <c r="E6098">
        <v>4216.6899999999996</v>
      </c>
      <c r="F6098">
        <v>1102.1099999999999</v>
      </c>
      <c r="G6098">
        <v>21827.3</v>
      </c>
      <c r="H6098">
        <v>2.5455100000000001E-2</v>
      </c>
      <c r="I6098">
        <v>0.19318399999999999</v>
      </c>
      <c r="J6098">
        <v>426.31200000000001</v>
      </c>
      <c r="K6098">
        <v>442.923</v>
      </c>
      <c r="L6098">
        <v>0</v>
      </c>
      <c r="M6098">
        <v>2236.0100000000002</v>
      </c>
      <c r="N6098">
        <v>341.96</v>
      </c>
      <c r="O6098">
        <v>769.48699999999997</v>
      </c>
      <c r="P6098">
        <v>1102.1099999999999</v>
      </c>
    </row>
    <row r="6099" spans="1:16" x14ac:dyDescent="0.3">
      <c r="A6099">
        <v>6</v>
      </c>
      <c r="B6099">
        <v>2.5845600000000002</v>
      </c>
      <c r="C6099">
        <v>0.76219300000000001</v>
      </c>
      <c r="D6099">
        <v>2.6639900000000001E-2</v>
      </c>
      <c r="E6099">
        <v>4227.1099999999997</v>
      </c>
      <c r="F6099">
        <v>1142.8599999999999</v>
      </c>
      <c r="G6099">
        <v>21834.9</v>
      </c>
      <c r="H6099">
        <v>2.6396200000000002E-2</v>
      </c>
      <c r="I6099">
        <v>0.19359399999999999</v>
      </c>
      <c r="J6099">
        <v>433.416</v>
      </c>
      <c r="K6099">
        <v>453.41899999999998</v>
      </c>
      <c r="L6099">
        <v>0</v>
      </c>
      <c r="M6099">
        <v>2231.77</v>
      </c>
      <c r="N6099">
        <v>341.31099999999998</v>
      </c>
      <c r="O6099">
        <v>767.197</v>
      </c>
      <c r="P6099">
        <v>1142.8599999999999</v>
      </c>
    </row>
    <row r="6100" spans="1:16" x14ac:dyDescent="0.3">
      <c r="A6100">
        <v>7</v>
      </c>
      <c r="B6100">
        <v>2.50854</v>
      </c>
      <c r="C6100">
        <v>0.74653999999999998</v>
      </c>
      <c r="D6100">
        <v>2.7641099999999998E-2</v>
      </c>
      <c r="E6100">
        <v>4237.59</v>
      </c>
      <c r="F6100">
        <v>1186.22</v>
      </c>
      <c r="G6100">
        <v>21842.400000000001</v>
      </c>
      <c r="H6100">
        <v>2.7397700000000001E-2</v>
      </c>
      <c r="I6100">
        <v>0.19400800000000001</v>
      </c>
      <c r="J6100">
        <v>440.72300000000001</v>
      </c>
      <c r="K6100">
        <v>464.28199999999998</v>
      </c>
      <c r="L6100">
        <v>0</v>
      </c>
      <c r="M6100">
        <v>2227.15</v>
      </c>
      <c r="N6100">
        <v>340.60599999999999</v>
      </c>
      <c r="O6100">
        <v>764.827</v>
      </c>
      <c r="P6100">
        <v>1186.22</v>
      </c>
    </row>
    <row r="6101" spans="1:16" x14ac:dyDescent="0.3">
      <c r="A6101">
        <v>8</v>
      </c>
      <c r="B6101">
        <v>2.4325299999999999</v>
      </c>
      <c r="C6101">
        <v>0.73078200000000004</v>
      </c>
      <c r="D6101">
        <v>2.8708399999999999E-2</v>
      </c>
      <c r="E6101">
        <v>4248.13</v>
      </c>
      <c r="F6101">
        <v>1232.44</v>
      </c>
      <c r="G6101">
        <v>21849.8</v>
      </c>
      <c r="H6101">
        <v>2.8465299999999999E-2</v>
      </c>
      <c r="I6101">
        <v>0.19442400000000001</v>
      </c>
      <c r="J6101">
        <v>448.23899999999998</v>
      </c>
      <c r="K6101">
        <v>475.53199999999998</v>
      </c>
      <c r="L6101">
        <v>0</v>
      </c>
      <c r="M6101">
        <v>2222.15</v>
      </c>
      <c r="N6101">
        <v>339.84</v>
      </c>
      <c r="O6101">
        <v>762.375</v>
      </c>
      <c r="P6101">
        <v>1232.44</v>
      </c>
    </row>
    <row r="6102" spans="1:16" x14ac:dyDescent="0.3">
      <c r="A6102">
        <v>9</v>
      </c>
      <c r="B6102">
        <v>2.3565100000000001</v>
      </c>
      <c r="C6102">
        <v>0.71490900000000002</v>
      </c>
      <c r="D6102">
        <v>2.9848400000000001E-2</v>
      </c>
      <c r="E6102">
        <v>4258.72</v>
      </c>
      <c r="F6102">
        <v>1281.81</v>
      </c>
      <c r="G6102">
        <v>21857.1</v>
      </c>
      <c r="H6102">
        <v>2.96055E-2</v>
      </c>
      <c r="I6102">
        <v>0.19484299999999999</v>
      </c>
      <c r="J6102">
        <v>455.97199999999998</v>
      </c>
      <c r="K6102">
        <v>487.185</v>
      </c>
      <c r="L6102">
        <v>0</v>
      </c>
      <c r="M6102">
        <v>2216.7199999999998</v>
      </c>
      <c r="N6102">
        <v>339.01</v>
      </c>
      <c r="O6102">
        <v>759.83500000000004</v>
      </c>
      <c r="P6102">
        <v>1281.81</v>
      </c>
    </row>
    <row r="6103" spans="1:16" x14ac:dyDescent="0.3">
      <c r="A6103">
        <v>10</v>
      </c>
      <c r="B6103">
        <v>2.2804899999999999</v>
      </c>
      <c r="C6103">
        <v>0.69891499999999995</v>
      </c>
      <c r="D6103">
        <v>3.1068499999999999E-2</v>
      </c>
      <c r="E6103">
        <v>4269.3500000000004</v>
      </c>
      <c r="F6103">
        <v>1334.65</v>
      </c>
      <c r="G6103">
        <v>21864.400000000001</v>
      </c>
      <c r="H6103">
        <v>3.08259E-2</v>
      </c>
      <c r="I6103">
        <v>0.19526499999999999</v>
      </c>
      <c r="J6103">
        <v>463.93299999999999</v>
      </c>
      <c r="K6103">
        <v>499.26100000000002</v>
      </c>
      <c r="L6103">
        <v>0</v>
      </c>
      <c r="M6103">
        <v>2210.84</v>
      </c>
      <c r="N6103">
        <v>338.11099999999999</v>
      </c>
      <c r="O6103">
        <v>757.20600000000002</v>
      </c>
      <c r="P6103">
        <v>1334.65</v>
      </c>
    </row>
    <row r="6104" spans="1:16" x14ac:dyDescent="0.3">
      <c r="A6104">
        <v>11</v>
      </c>
      <c r="B6104">
        <v>2.2044800000000002</v>
      </c>
      <c r="C6104">
        <v>0.68279000000000001</v>
      </c>
      <c r="D6104">
        <v>3.2377099999999999E-2</v>
      </c>
      <c r="E6104">
        <v>4280.01</v>
      </c>
      <c r="F6104">
        <v>1391.32</v>
      </c>
      <c r="G6104">
        <v>21871.599999999999</v>
      </c>
      <c r="H6104">
        <v>3.2134900000000001E-2</v>
      </c>
      <c r="I6104">
        <v>0.195688</v>
      </c>
      <c r="J6104">
        <v>472.12900000000002</v>
      </c>
      <c r="K6104">
        <v>511.78199999999998</v>
      </c>
      <c r="L6104">
        <v>0</v>
      </c>
      <c r="M6104">
        <v>2204.48</v>
      </c>
      <c r="N6104">
        <v>337.13799999999998</v>
      </c>
      <c r="O6104">
        <v>754.48099999999999</v>
      </c>
      <c r="P6104">
        <v>1391.32</v>
      </c>
    </row>
    <row r="6105" spans="1:16" x14ac:dyDescent="0.3">
      <c r="A6105">
        <v>12</v>
      </c>
      <c r="B6105">
        <v>2.12846</v>
      </c>
      <c r="C6105">
        <v>0.66652500000000003</v>
      </c>
      <c r="D6105">
        <v>3.3784000000000002E-2</v>
      </c>
      <c r="E6105">
        <v>4290.68</v>
      </c>
      <c r="F6105">
        <v>1452.25</v>
      </c>
      <c r="G6105">
        <v>21878.7</v>
      </c>
      <c r="H6105">
        <v>3.3542200000000001E-2</v>
      </c>
      <c r="I6105">
        <v>0.19611300000000001</v>
      </c>
      <c r="J6105">
        <v>480.56900000000002</v>
      </c>
      <c r="K6105">
        <v>524.76900000000001</v>
      </c>
      <c r="L6105">
        <v>0</v>
      </c>
      <c r="M6105">
        <v>2197.6</v>
      </c>
      <c r="N6105">
        <v>336.08699999999999</v>
      </c>
      <c r="O6105">
        <v>751.65599999999995</v>
      </c>
      <c r="P6105">
        <v>1452.25</v>
      </c>
    </row>
    <row r="6106" spans="1:16" x14ac:dyDescent="0.3">
      <c r="A6106">
        <v>13</v>
      </c>
      <c r="B6106">
        <v>2.0524399999999998</v>
      </c>
      <c r="C6106">
        <v>0.65010999999999997</v>
      </c>
      <c r="D6106">
        <v>3.53003E-2</v>
      </c>
      <c r="E6106">
        <v>4301.3599999999997</v>
      </c>
      <c r="F6106">
        <v>1517.92</v>
      </c>
      <c r="G6106">
        <v>21885.7</v>
      </c>
      <c r="H6106">
        <v>3.5058899999999997E-2</v>
      </c>
      <c r="I6106">
        <v>0.19653799999999999</v>
      </c>
      <c r="J6106">
        <v>489.262</v>
      </c>
      <c r="K6106">
        <v>538.24400000000003</v>
      </c>
      <c r="L6106">
        <v>0</v>
      </c>
      <c r="M6106">
        <v>2190.1799999999998</v>
      </c>
      <c r="N6106">
        <v>334.95100000000002</v>
      </c>
      <c r="O6106">
        <v>748.726</v>
      </c>
      <c r="P6106">
        <v>1517.92</v>
      </c>
    </row>
    <row r="6107" spans="1:16" x14ac:dyDescent="0.3">
      <c r="A6107">
        <v>14</v>
      </c>
      <c r="B6107">
        <v>1.9764299999999999</v>
      </c>
      <c r="C6107">
        <v>0.63353199999999998</v>
      </c>
      <c r="D6107">
        <v>3.6938899999999997E-2</v>
      </c>
      <c r="E6107">
        <v>4312.0200000000004</v>
      </c>
      <c r="F6107">
        <v>1588.88</v>
      </c>
      <c r="G6107">
        <v>21892.6</v>
      </c>
      <c r="H6107">
        <v>3.6697899999999999E-2</v>
      </c>
      <c r="I6107">
        <v>0.196962</v>
      </c>
      <c r="J6107">
        <v>498.21800000000002</v>
      </c>
      <c r="K6107">
        <v>552.23199999999997</v>
      </c>
      <c r="L6107">
        <v>0</v>
      </c>
      <c r="M6107">
        <v>2182.16</v>
      </c>
      <c r="N6107">
        <v>333.72399999999999</v>
      </c>
      <c r="O6107">
        <v>745.68499999999995</v>
      </c>
      <c r="P6107">
        <v>1588.88</v>
      </c>
    </row>
    <row r="6108" spans="1:16" x14ac:dyDescent="0.3">
      <c r="A6108">
        <v>15</v>
      </c>
      <c r="B6108">
        <v>1.9004099999999999</v>
      </c>
      <c r="C6108">
        <v>0.61677899999999997</v>
      </c>
      <c r="D6108">
        <v>3.8714800000000001E-2</v>
      </c>
      <c r="E6108">
        <v>4322.63</v>
      </c>
      <c r="F6108">
        <v>1665.79</v>
      </c>
      <c r="G6108">
        <v>21899.5</v>
      </c>
      <c r="H6108">
        <v>3.84742E-2</v>
      </c>
      <c r="I6108">
        <v>0.197385</v>
      </c>
      <c r="J6108">
        <v>507.44499999999999</v>
      </c>
      <c r="K6108">
        <v>566.75900000000001</v>
      </c>
      <c r="L6108">
        <v>0</v>
      </c>
      <c r="M6108">
        <v>2173.5</v>
      </c>
      <c r="N6108">
        <v>332.4</v>
      </c>
      <c r="O6108">
        <v>742.52700000000004</v>
      </c>
      <c r="P6108">
        <v>1665.79</v>
      </c>
    </row>
    <row r="6109" spans="1:16" x14ac:dyDescent="0.3">
      <c r="A6109">
        <v>16</v>
      </c>
      <c r="B6109">
        <v>1.82439</v>
      </c>
      <c r="C6109">
        <v>0.59983600000000004</v>
      </c>
      <c r="D6109">
        <v>4.0645399999999998E-2</v>
      </c>
      <c r="E6109">
        <v>4333.16</v>
      </c>
      <c r="F6109">
        <v>1749.4</v>
      </c>
      <c r="G6109">
        <v>21906.2</v>
      </c>
      <c r="H6109">
        <v>4.0405200000000002E-2</v>
      </c>
      <c r="I6109">
        <v>0.19780500000000001</v>
      </c>
      <c r="J6109">
        <v>516.95299999999997</v>
      </c>
      <c r="K6109">
        <v>581.85</v>
      </c>
      <c r="L6109">
        <v>0</v>
      </c>
      <c r="M6109">
        <v>2164.14</v>
      </c>
      <c r="N6109">
        <v>330.97</v>
      </c>
      <c r="O6109">
        <v>739.245</v>
      </c>
      <c r="P6109">
        <v>1749.4</v>
      </c>
    </row>
    <row r="6110" spans="1:16" x14ac:dyDescent="0.3">
      <c r="A6110">
        <v>17</v>
      </c>
      <c r="B6110">
        <v>1.74838</v>
      </c>
      <c r="C6110">
        <v>0.58268699999999995</v>
      </c>
      <c r="D6110">
        <v>4.2751200000000003E-2</v>
      </c>
      <c r="E6110">
        <v>4343.58</v>
      </c>
      <c r="F6110">
        <v>1840.59</v>
      </c>
      <c r="G6110">
        <v>21912.9</v>
      </c>
      <c r="H6110">
        <v>4.2511599999999997E-2</v>
      </c>
      <c r="I6110">
        <v>0.19822000000000001</v>
      </c>
      <c r="J6110">
        <v>526.74900000000002</v>
      </c>
      <c r="K6110">
        <v>597.53200000000004</v>
      </c>
      <c r="L6110">
        <v>0</v>
      </c>
      <c r="M6110">
        <v>2154.0500000000002</v>
      </c>
      <c r="N6110">
        <v>329.42500000000001</v>
      </c>
      <c r="O6110">
        <v>735.83100000000002</v>
      </c>
      <c r="P6110">
        <v>1840.59</v>
      </c>
    </row>
    <row r="6111" spans="1:16" x14ac:dyDescent="0.3">
      <c r="A6111">
        <v>18</v>
      </c>
      <c r="B6111">
        <v>1.6723600000000001</v>
      </c>
      <c r="C6111">
        <v>0.56531600000000004</v>
      </c>
      <c r="D6111">
        <v>4.5056499999999999E-2</v>
      </c>
      <c r="E6111">
        <v>4353.8500000000004</v>
      </c>
      <c r="F6111">
        <v>1940.43</v>
      </c>
      <c r="G6111">
        <v>21919.5</v>
      </c>
      <c r="H6111">
        <v>4.4817500000000003E-2</v>
      </c>
      <c r="I6111">
        <v>0.198629</v>
      </c>
      <c r="J6111">
        <v>536.84100000000001</v>
      </c>
      <c r="K6111">
        <v>613.83500000000004</v>
      </c>
      <c r="L6111">
        <v>0</v>
      </c>
      <c r="M6111">
        <v>2143.14</v>
      </c>
      <c r="N6111">
        <v>327.75700000000001</v>
      </c>
      <c r="O6111">
        <v>732.27800000000002</v>
      </c>
      <c r="P6111">
        <v>1940.43</v>
      </c>
    </row>
    <row r="6112" spans="1:16" x14ac:dyDescent="0.3">
      <c r="A6112">
        <v>19</v>
      </c>
      <c r="B6112">
        <v>1.5963499999999999</v>
      </c>
      <c r="C6112">
        <v>0.54769999999999996</v>
      </c>
      <c r="D6112">
        <v>4.7590199999999999E-2</v>
      </c>
      <c r="E6112">
        <v>4363.8900000000003</v>
      </c>
      <c r="F6112">
        <v>2050.16</v>
      </c>
      <c r="G6112">
        <v>21926</v>
      </c>
      <c r="H6112">
        <v>4.7351799999999999E-2</v>
      </c>
      <c r="I6112">
        <v>0.19902800000000001</v>
      </c>
      <c r="J6112">
        <v>547.23199999999997</v>
      </c>
      <c r="K6112">
        <v>630.78499999999997</v>
      </c>
      <c r="L6112">
        <v>0</v>
      </c>
      <c r="M6112">
        <v>2131.35</v>
      </c>
      <c r="N6112">
        <v>325.95400000000001</v>
      </c>
      <c r="O6112">
        <v>728.57399999999996</v>
      </c>
      <c r="P6112">
        <v>2050.16</v>
      </c>
    </row>
    <row r="6113" spans="1:16" x14ac:dyDescent="0.3">
      <c r="A6113">
        <v>20</v>
      </c>
      <c r="B6113">
        <v>1.52033</v>
      </c>
      <c r="C6113">
        <v>0.52981900000000004</v>
      </c>
      <c r="D6113">
        <v>5.0387000000000001E-2</v>
      </c>
      <c r="E6113">
        <v>4373.6400000000003</v>
      </c>
      <c r="F6113">
        <v>2171.2800000000002</v>
      </c>
      <c r="G6113">
        <v>21932.5</v>
      </c>
      <c r="H6113">
        <v>5.0149300000000001E-2</v>
      </c>
      <c r="I6113">
        <v>0.19941400000000001</v>
      </c>
      <c r="J6113">
        <v>557.928</v>
      </c>
      <c r="K6113">
        <v>648.41300000000001</v>
      </c>
      <c r="L6113">
        <v>0</v>
      </c>
      <c r="M6113">
        <v>2118.59</v>
      </c>
      <c r="N6113">
        <v>324.00299999999999</v>
      </c>
      <c r="O6113">
        <v>724.71</v>
      </c>
      <c r="P6113">
        <v>2171.2800000000002</v>
      </c>
    </row>
    <row r="6114" spans="1:16" x14ac:dyDescent="0.3">
      <c r="A6114">
        <v>21</v>
      </c>
      <c r="B6114">
        <v>1.44431</v>
      </c>
      <c r="C6114">
        <v>0.51164699999999996</v>
      </c>
      <c r="D6114">
        <v>5.3488800000000003E-2</v>
      </c>
      <c r="E6114">
        <v>4383.01</v>
      </c>
      <c r="F6114">
        <v>2305.61</v>
      </c>
      <c r="G6114">
        <v>21938.799999999999</v>
      </c>
      <c r="H6114">
        <v>5.3251899999999998E-2</v>
      </c>
      <c r="I6114">
        <v>0.19978399999999999</v>
      </c>
      <c r="J6114">
        <v>568.92600000000004</v>
      </c>
      <c r="K6114">
        <v>666.74599999999998</v>
      </c>
      <c r="L6114">
        <v>0</v>
      </c>
      <c r="M6114">
        <v>2104.7800000000002</v>
      </c>
      <c r="N6114">
        <v>321.89100000000002</v>
      </c>
      <c r="O6114">
        <v>720.67100000000005</v>
      </c>
      <c r="P6114">
        <v>2305.61</v>
      </c>
    </row>
    <row r="6115" spans="1:16" x14ac:dyDescent="0.3">
      <c r="A6115">
        <v>22</v>
      </c>
      <c r="B6115">
        <v>1.3683000000000001</v>
      </c>
      <c r="C6115">
        <v>0.49315399999999998</v>
      </c>
      <c r="D6115">
        <v>5.6946700000000003E-2</v>
      </c>
      <c r="E6115">
        <v>4391.88</v>
      </c>
      <c r="F6115">
        <v>2455.36</v>
      </c>
      <c r="G6115">
        <v>21945.1</v>
      </c>
      <c r="H6115">
        <v>5.67106E-2</v>
      </c>
      <c r="I6115">
        <v>0.20013</v>
      </c>
      <c r="J6115">
        <v>580.22199999999998</v>
      </c>
      <c r="K6115">
        <v>685.81</v>
      </c>
      <c r="L6115">
        <v>0</v>
      </c>
      <c r="M6115">
        <v>2089.8000000000002</v>
      </c>
      <c r="N6115">
        <v>319.60000000000002</v>
      </c>
      <c r="O6115">
        <v>716.44299999999998</v>
      </c>
      <c r="P6115">
        <v>2455.36</v>
      </c>
    </row>
    <row r="6116" spans="1:16" x14ac:dyDescent="0.3">
      <c r="A6116">
        <v>23</v>
      </c>
      <c r="B6116">
        <v>1.2922800000000001</v>
      </c>
      <c r="C6116">
        <v>0.47430699999999998</v>
      </c>
      <c r="D6116">
        <v>6.0823799999999997E-2</v>
      </c>
      <c r="E6116">
        <v>4400.08</v>
      </c>
      <c r="F6116">
        <v>2623.27</v>
      </c>
      <c r="G6116">
        <v>21951.200000000001</v>
      </c>
      <c r="H6116">
        <v>6.0588700000000002E-2</v>
      </c>
      <c r="I6116">
        <v>0.20044799999999999</v>
      </c>
      <c r="J6116">
        <v>591.80200000000002</v>
      </c>
      <c r="K6116">
        <v>705.62800000000004</v>
      </c>
      <c r="L6116">
        <v>0</v>
      </c>
      <c r="M6116">
        <v>2073.54</v>
      </c>
      <c r="N6116">
        <v>317.113</v>
      </c>
      <c r="O6116">
        <v>712.00599999999997</v>
      </c>
      <c r="P6116">
        <v>2623.27</v>
      </c>
    </row>
    <row r="6117" spans="1:16" x14ac:dyDescent="0.3">
      <c r="A6117">
        <v>24</v>
      </c>
      <c r="B6117">
        <v>1.2162599999999999</v>
      </c>
      <c r="C6117">
        <v>0.45506799999999997</v>
      </c>
      <c r="D6117">
        <v>6.5198500000000006E-2</v>
      </c>
      <c r="E6117">
        <v>4407.43</v>
      </c>
      <c r="F6117">
        <v>2812.72</v>
      </c>
      <c r="G6117">
        <v>21957.3</v>
      </c>
      <c r="H6117">
        <v>6.4964499999999994E-2</v>
      </c>
      <c r="I6117">
        <v>0.20072699999999999</v>
      </c>
      <c r="J6117">
        <v>603.64200000000005</v>
      </c>
      <c r="K6117">
        <v>726.21600000000001</v>
      </c>
      <c r="L6117">
        <v>0</v>
      </c>
      <c r="M6117">
        <v>2055.83</v>
      </c>
      <c r="N6117">
        <v>314.40499999999997</v>
      </c>
      <c r="O6117">
        <v>707.33600000000001</v>
      </c>
      <c r="P6117">
        <v>2812.72</v>
      </c>
    </row>
    <row r="6118" spans="1:16" x14ac:dyDescent="0.3">
      <c r="A6118">
        <v>25</v>
      </c>
      <c r="B6118">
        <v>1.14025</v>
      </c>
      <c r="C6118">
        <v>0.43539299999999997</v>
      </c>
      <c r="D6118">
        <v>7.0169800000000004E-2</v>
      </c>
      <c r="E6118">
        <v>4413.6499999999996</v>
      </c>
      <c r="F6118">
        <v>3028.01</v>
      </c>
      <c r="G6118">
        <v>21963.3</v>
      </c>
      <c r="H6118">
        <v>6.9936999999999999E-2</v>
      </c>
      <c r="I6118">
        <v>0.200956</v>
      </c>
      <c r="J6118">
        <v>615.70299999999997</v>
      </c>
      <c r="K6118">
        <v>747.58299999999997</v>
      </c>
      <c r="L6118">
        <v>0</v>
      </c>
      <c r="M6118">
        <v>2036.51</v>
      </c>
      <c r="N6118">
        <v>311.45100000000002</v>
      </c>
      <c r="O6118">
        <v>702.40300000000002</v>
      </c>
      <c r="P6118">
        <v>3028.01</v>
      </c>
    </row>
    <row r="6119" spans="1:16" x14ac:dyDescent="0.3">
      <c r="A6119">
        <v>26</v>
      </c>
      <c r="B6119">
        <v>1.06423</v>
      </c>
      <c r="C6119">
        <v>0.41522799999999999</v>
      </c>
      <c r="D6119">
        <v>7.5863799999999995E-2</v>
      </c>
      <c r="E6119">
        <v>4418.3900000000003</v>
      </c>
      <c r="F6119">
        <v>3274.61</v>
      </c>
      <c r="G6119">
        <v>21969.200000000001</v>
      </c>
      <c r="H6119">
        <v>7.5632500000000005E-2</v>
      </c>
      <c r="I6119">
        <v>0.20111699999999999</v>
      </c>
      <c r="J6119">
        <v>627.92399999999998</v>
      </c>
      <c r="K6119">
        <v>769.71799999999996</v>
      </c>
      <c r="L6119">
        <v>0</v>
      </c>
      <c r="M6119">
        <v>2015.37</v>
      </c>
      <c r="N6119">
        <v>308.21600000000001</v>
      </c>
      <c r="O6119">
        <v>697.16800000000001</v>
      </c>
      <c r="P6119">
        <v>3274.61</v>
      </c>
    </row>
    <row r="6120" spans="1:16" x14ac:dyDescent="0.3">
      <c r="A6120">
        <v>27</v>
      </c>
      <c r="B6120">
        <v>0.98821400000000004</v>
      </c>
      <c r="C6120">
        <v>0.39451399999999998</v>
      </c>
      <c r="D6120">
        <v>8.2444100000000006E-2</v>
      </c>
      <c r="E6120">
        <v>4421.16</v>
      </c>
      <c r="F6120">
        <v>3559.58</v>
      </c>
      <c r="G6120">
        <v>21975</v>
      </c>
      <c r="H6120">
        <v>8.2214400000000007E-2</v>
      </c>
      <c r="I6120">
        <v>0.20119000000000001</v>
      </c>
      <c r="J6120">
        <v>640.21</v>
      </c>
      <c r="K6120">
        <v>792.59100000000001</v>
      </c>
      <c r="L6120">
        <v>0</v>
      </c>
      <c r="M6120">
        <v>1992.12</v>
      </c>
      <c r="N6120">
        <v>304.661</v>
      </c>
      <c r="O6120">
        <v>691.577</v>
      </c>
      <c r="P6120">
        <v>3559.58</v>
      </c>
    </row>
    <row r="6121" spans="1:16" x14ac:dyDescent="0.3">
      <c r="A6121">
        <v>28</v>
      </c>
      <c r="B6121">
        <v>0.91219700000000004</v>
      </c>
      <c r="C6121">
        <v>0.37317699999999998</v>
      </c>
      <c r="D6121">
        <v>9.0125700000000003E-2</v>
      </c>
      <c r="E6121">
        <v>4421.26</v>
      </c>
      <c r="F6121">
        <v>3892.25</v>
      </c>
      <c r="G6121">
        <v>21980.7</v>
      </c>
      <c r="H6121">
        <v>8.9898000000000006E-2</v>
      </c>
      <c r="I6121">
        <v>0.20114299999999999</v>
      </c>
      <c r="J6121">
        <v>652.41899999999998</v>
      </c>
      <c r="K6121">
        <v>816.12800000000004</v>
      </c>
      <c r="L6121">
        <v>0</v>
      </c>
      <c r="M6121">
        <v>1966.43</v>
      </c>
      <c r="N6121">
        <v>300.73200000000003</v>
      </c>
      <c r="O6121">
        <v>685.55600000000004</v>
      </c>
      <c r="P6121">
        <v>3892.25</v>
      </c>
    </row>
    <row r="6122" spans="1:16" x14ac:dyDescent="0.3">
      <c r="A6122">
        <v>29</v>
      </c>
      <c r="B6122">
        <v>0.83618099999999995</v>
      </c>
      <c r="C6122">
        <v>0.35113100000000003</v>
      </c>
      <c r="D6122">
        <v>9.9196999999999994E-2</v>
      </c>
      <c r="E6122">
        <v>4417.75</v>
      </c>
      <c r="F6122">
        <v>4285.1000000000004</v>
      </c>
      <c r="G6122">
        <v>21986.3</v>
      </c>
      <c r="H6122">
        <v>9.8971500000000004E-2</v>
      </c>
      <c r="I6122">
        <v>0.200932</v>
      </c>
      <c r="J6122">
        <v>664.33500000000004</v>
      </c>
      <c r="K6122">
        <v>840.19600000000003</v>
      </c>
      <c r="L6122">
        <v>0</v>
      </c>
      <c r="M6122">
        <v>1937.85</v>
      </c>
      <c r="N6122">
        <v>296.36200000000002</v>
      </c>
      <c r="O6122">
        <v>679</v>
      </c>
      <c r="P6122">
        <v>4285.1000000000004</v>
      </c>
    </row>
    <row r="6123" spans="1:16" x14ac:dyDescent="0.3">
      <c r="A6123">
        <v>30</v>
      </c>
      <c r="B6123">
        <v>0.76016399999999995</v>
      </c>
      <c r="C6123">
        <v>0.32826899999999998</v>
      </c>
      <c r="D6123">
        <v>0.110052</v>
      </c>
      <c r="E6123">
        <v>4409.1899999999996</v>
      </c>
      <c r="F6123">
        <v>4755.2</v>
      </c>
      <c r="G6123">
        <v>21991.8</v>
      </c>
      <c r="H6123">
        <v>0.109829</v>
      </c>
      <c r="I6123">
        <v>0.200492</v>
      </c>
      <c r="J6123">
        <v>675.63</v>
      </c>
      <c r="K6123">
        <v>864.56100000000004</v>
      </c>
      <c r="L6123">
        <v>0</v>
      </c>
      <c r="M6123">
        <v>1905.79</v>
      </c>
      <c r="N6123">
        <v>291.45800000000003</v>
      </c>
      <c r="O6123">
        <v>671.75199999999995</v>
      </c>
      <c r="P6123">
        <v>4755.2</v>
      </c>
    </row>
    <row r="6124" spans="1:16" x14ac:dyDescent="0.3">
      <c r="A6124">
        <v>31</v>
      </c>
      <c r="B6124">
        <v>0.68414799999999998</v>
      </c>
      <c r="C6124">
        <v>0.30446400000000001</v>
      </c>
      <c r="D6124">
        <v>0.12324300000000001</v>
      </c>
      <c r="E6124">
        <v>4393.4799999999996</v>
      </c>
      <c r="F6124">
        <v>5326.47</v>
      </c>
      <c r="G6124">
        <v>21997.200000000001</v>
      </c>
      <c r="H6124">
        <v>0.12302399999999999</v>
      </c>
      <c r="I6124">
        <v>0.19972899999999999</v>
      </c>
      <c r="J6124">
        <v>685.80499999999995</v>
      </c>
      <c r="K6124">
        <v>888.82299999999998</v>
      </c>
      <c r="L6124">
        <v>0</v>
      </c>
      <c r="M6124">
        <v>1869.39</v>
      </c>
      <c r="N6124">
        <v>285.892</v>
      </c>
      <c r="O6124">
        <v>663.57500000000005</v>
      </c>
      <c r="P6124">
        <v>5326.47</v>
      </c>
    </row>
    <row r="6125" spans="1:16" x14ac:dyDescent="0.3">
      <c r="A6125">
        <v>32</v>
      </c>
      <c r="B6125">
        <v>0.60813099999999998</v>
      </c>
      <c r="C6125">
        <v>0.27955400000000002</v>
      </c>
      <c r="D6125">
        <v>0.13956299999999999</v>
      </c>
      <c r="E6125">
        <v>4367.3900000000003</v>
      </c>
      <c r="F6125">
        <v>6033.25</v>
      </c>
      <c r="G6125">
        <v>22002.400000000001</v>
      </c>
      <c r="H6125">
        <v>0.139348</v>
      </c>
      <c r="I6125">
        <v>0.19849600000000001</v>
      </c>
      <c r="J6125">
        <v>694.08299999999997</v>
      </c>
      <c r="K6125">
        <v>912.303</v>
      </c>
      <c r="L6125">
        <v>0</v>
      </c>
      <c r="M6125">
        <v>1827.43</v>
      </c>
      <c r="N6125">
        <v>279.47500000000002</v>
      </c>
      <c r="O6125">
        <v>654.09299999999996</v>
      </c>
      <c r="P6125">
        <v>6033.25</v>
      </c>
    </row>
    <row r="6126" spans="1:16" x14ac:dyDescent="0.3">
      <c r="A6126">
        <v>33</v>
      </c>
      <c r="B6126">
        <v>0.532115</v>
      </c>
      <c r="C6126">
        <v>0.25333899999999998</v>
      </c>
      <c r="D6126">
        <v>0.16019</v>
      </c>
      <c r="E6126">
        <v>4325.74</v>
      </c>
      <c r="F6126">
        <v>6926.53</v>
      </c>
      <c r="G6126">
        <v>22007.5</v>
      </c>
      <c r="H6126">
        <v>0.15998000000000001</v>
      </c>
      <c r="I6126">
        <v>0.19655800000000001</v>
      </c>
      <c r="J6126">
        <v>699.23599999999999</v>
      </c>
      <c r="K6126">
        <v>933.83100000000002</v>
      </c>
      <c r="L6126">
        <v>0</v>
      </c>
      <c r="M6126">
        <v>1778.06</v>
      </c>
      <c r="N6126">
        <v>271.92399999999998</v>
      </c>
      <c r="O6126">
        <v>642.69200000000001</v>
      </c>
      <c r="P6126">
        <v>6926.53</v>
      </c>
    </row>
    <row r="6127" spans="1:16" x14ac:dyDescent="0.3">
      <c r="A6127">
        <v>34</v>
      </c>
      <c r="B6127">
        <v>0.45609899999999998</v>
      </c>
      <c r="C6127">
        <v>0.22556300000000001</v>
      </c>
      <c r="D6127">
        <v>0.18693299999999999</v>
      </c>
      <c r="E6127">
        <v>4260</v>
      </c>
      <c r="F6127">
        <v>8084.68</v>
      </c>
      <c r="G6127">
        <v>22012.400000000001</v>
      </c>
      <c r="H6127">
        <v>0.18672900000000001</v>
      </c>
      <c r="I6127">
        <v>0.193527</v>
      </c>
      <c r="J6127">
        <v>699.27599999999995</v>
      </c>
      <c r="K6127">
        <v>951.34299999999996</v>
      </c>
      <c r="L6127">
        <v>0</v>
      </c>
      <c r="M6127">
        <v>1718.28</v>
      </c>
      <c r="N6127">
        <v>262.78199999999998</v>
      </c>
      <c r="O6127">
        <v>628.32100000000003</v>
      </c>
      <c r="P6127">
        <v>8084.68</v>
      </c>
    </row>
    <row r="6128" spans="1:16" x14ac:dyDescent="0.3">
      <c r="A6128">
        <v>35</v>
      </c>
      <c r="B6128">
        <v>0.38008199999999998</v>
      </c>
      <c r="C6128">
        <v>0.19589899999999999</v>
      </c>
      <c r="D6128">
        <v>0.22269600000000001</v>
      </c>
      <c r="E6128">
        <v>4155.3599999999997</v>
      </c>
      <c r="F6128">
        <v>9633.48</v>
      </c>
      <c r="G6128">
        <v>22017.200000000001</v>
      </c>
      <c r="H6128">
        <v>0.222501</v>
      </c>
      <c r="I6128">
        <v>0.18873300000000001</v>
      </c>
      <c r="J6128">
        <v>690.88199999999995</v>
      </c>
      <c r="K6128">
        <v>961.07500000000005</v>
      </c>
      <c r="L6128">
        <v>0</v>
      </c>
      <c r="M6128">
        <v>1643.03</v>
      </c>
      <c r="N6128">
        <v>251.27500000000001</v>
      </c>
      <c r="O6128">
        <v>609.096</v>
      </c>
      <c r="P6128">
        <v>9633.48</v>
      </c>
    </row>
    <row r="6129" spans="1:16" x14ac:dyDescent="0.3">
      <c r="A6129">
        <v>36</v>
      </c>
      <c r="B6129">
        <v>0.304066</v>
      </c>
      <c r="C6129">
        <v>0.16392200000000001</v>
      </c>
      <c r="D6129">
        <v>0.27238499999999999</v>
      </c>
      <c r="E6129">
        <v>3984.8</v>
      </c>
      <c r="F6129">
        <v>11785.4</v>
      </c>
      <c r="G6129">
        <v>22021.7</v>
      </c>
      <c r="H6129">
        <v>0.27220299999999997</v>
      </c>
      <c r="I6129">
        <v>0.180949</v>
      </c>
      <c r="J6129">
        <v>668.31100000000004</v>
      </c>
      <c r="K6129">
        <v>955.82600000000002</v>
      </c>
      <c r="L6129">
        <v>0</v>
      </c>
      <c r="M6129">
        <v>1543.2</v>
      </c>
      <c r="N6129">
        <v>236.00700000000001</v>
      </c>
      <c r="O6129">
        <v>581.45100000000002</v>
      </c>
      <c r="P6129">
        <v>11785.4</v>
      </c>
    </row>
    <row r="6130" spans="1:16" x14ac:dyDescent="0.3">
      <c r="A6130">
        <v>37</v>
      </c>
      <c r="B6130">
        <v>0.228049</v>
      </c>
      <c r="C6130">
        <v>0.12908900000000001</v>
      </c>
      <c r="D6130">
        <v>0.34481899999999999</v>
      </c>
      <c r="E6130">
        <v>3695.66</v>
      </c>
      <c r="F6130">
        <v>14922.3</v>
      </c>
      <c r="G6130">
        <v>22025.9</v>
      </c>
      <c r="H6130">
        <v>0.34465499999999999</v>
      </c>
      <c r="I6130">
        <v>0.16778699999999999</v>
      </c>
      <c r="J6130">
        <v>621.17100000000005</v>
      </c>
      <c r="K6130">
        <v>920.96900000000005</v>
      </c>
      <c r="L6130">
        <v>0</v>
      </c>
      <c r="M6130">
        <v>1401.07</v>
      </c>
      <c r="N6130">
        <v>214.27099999999999</v>
      </c>
      <c r="O6130">
        <v>538.17200000000003</v>
      </c>
      <c r="P6130">
        <v>14922.3</v>
      </c>
    </row>
    <row r="6131" spans="1:16" x14ac:dyDescent="0.3">
      <c r="A6131">
        <v>38</v>
      </c>
      <c r="B6131">
        <v>0.152033</v>
      </c>
      <c r="C6131">
        <v>9.0714900000000001E-2</v>
      </c>
      <c r="D6131">
        <v>0.45711400000000002</v>
      </c>
      <c r="E6131">
        <v>3177.04</v>
      </c>
      <c r="F6131">
        <v>19785.400000000001</v>
      </c>
      <c r="G6131">
        <v>22029.9</v>
      </c>
      <c r="H6131">
        <v>0.456978</v>
      </c>
      <c r="I6131">
        <v>0.14421500000000001</v>
      </c>
      <c r="J6131">
        <v>529.60400000000004</v>
      </c>
      <c r="K6131">
        <v>824.41800000000001</v>
      </c>
      <c r="L6131">
        <v>0</v>
      </c>
      <c r="M6131">
        <v>1179.22</v>
      </c>
      <c r="N6131">
        <v>180.34200000000001</v>
      </c>
      <c r="O6131">
        <v>463.46199999999999</v>
      </c>
      <c r="P6131">
        <v>19785.400000000001</v>
      </c>
    </row>
    <row r="6132" spans="1:16" x14ac:dyDescent="0.3">
      <c r="A6132">
        <v>39</v>
      </c>
      <c r="B6132">
        <v>7.6016399999999998E-2</v>
      </c>
      <c r="C6132">
        <v>4.7980299999999997E-2</v>
      </c>
      <c r="D6132">
        <v>0.64588000000000001</v>
      </c>
      <c r="E6132">
        <v>2171.44</v>
      </c>
      <c r="F6132">
        <v>27960.400000000001</v>
      </c>
      <c r="G6132">
        <v>22033.4</v>
      </c>
      <c r="H6132">
        <v>0.645791</v>
      </c>
      <c r="I6132">
        <v>9.8552200000000006E-2</v>
      </c>
      <c r="J6132">
        <v>352.94200000000001</v>
      </c>
      <c r="K6132">
        <v>588.55600000000004</v>
      </c>
      <c r="L6132">
        <v>0</v>
      </c>
      <c r="M6132">
        <v>790.01300000000003</v>
      </c>
      <c r="N6132">
        <v>120.819</v>
      </c>
      <c r="O6132">
        <v>319.108</v>
      </c>
      <c r="P6132">
        <v>27960.400000000001</v>
      </c>
    </row>
    <row r="6133" spans="1:16" x14ac:dyDescent="0.3">
      <c r="A6133">
        <v>40</v>
      </c>
      <c r="B6133" s="2">
        <v>2.8865800000000001E-15</v>
      </c>
      <c r="C6133" s="2">
        <v>1.9983999999999999E-15</v>
      </c>
      <c r="D6133">
        <v>1</v>
      </c>
      <c r="E6133" s="2">
        <v>1.2264799999999999E-10</v>
      </c>
      <c r="F6133">
        <v>43296.3</v>
      </c>
      <c r="G6133">
        <v>22036.400000000001</v>
      </c>
      <c r="H6133">
        <v>1</v>
      </c>
      <c r="I6133" s="2">
        <v>5.5656899999999999E-15</v>
      </c>
      <c r="J6133" s="2">
        <v>1.8899599999999999E-11</v>
      </c>
      <c r="K6133" s="2">
        <v>3.4871900000000003E-11</v>
      </c>
      <c r="L6133">
        <v>0</v>
      </c>
      <c r="M6133" s="2">
        <v>4.3862200000000001E-11</v>
      </c>
      <c r="N6133" s="2">
        <v>6.70799E-12</v>
      </c>
      <c r="O6133" s="2">
        <v>1.83062E-11</v>
      </c>
      <c r="P6133">
        <v>43296.3</v>
      </c>
    </row>
    <row r="6134" spans="1:16" x14ac:dyDescent="0.3">
      <c r="A6134">
        <v>1</v>
      </c>
      <c r="B6134">
        <v>2.9646400000000002</v>
      </c>
      <c r="C6134">
        <v>0.83908300000000002</v>
      </c>
      <c r="D6134">
        <v>2.2443899999999999E-2</v>
      </c>
      <c r="E6134">
        <v>4175.7299999999996</v>
      </c>
      <c r="F6134">
        <v>961.14400000000001</v>
      </c>
      <c r="G6134">
        <v>21796.2</v>
      </c>
      <c r="H6134">
        <v>2.2199199999999999E-2</v>
      </c>
      <c r="I6134">
        <v>0.191581</v>
      </c>
      <c r="J6134">
        <v>399.76100000000002</v>
      </c>
      <c r="K6134">
        <v>404.3</v>
      </c>
      <c r="L6134">
        <v>0</v>
      </c>
      <c r="M6134">
        <v>2249.69</v>
      </c>
      <c r="N6134">
        <v>344.053</v>
      </c>
      <c r="O6134">
        <v>777.923</v>
      </c>
      <c r="P6134">
        <v>961.14400000000001</v>
      </c>
    </row>
    <row r="6135" spans="1:16" x14ac:dyDescent="0.3">
      <c r="A6135">
        <v>2</v>
      </c>
      <c r="B6135">
        <v>2.2917800000000002</v>
      </c>
      <c r="C6135">
        <v>0.70129799999999998</v>
      </c>
      <c r="D6135">
        <v>3.08819E-2</v>
      </c>
      <c r="E6135">
        <v>4267.7700000000004</v>
      </c>
      <c r="F6135">
        <v>1326.57</v>
      </c>
      <c r="G6135">
        <v>21863.3</v>
      </c>
      <c r="H6135">
        <v>3.0639400000000001E-2</v>
      </c>
      <c r="I6135">
        <v>0.19520199999999999</v>
      </c>
      <c r="J6135">
        <v>462.73599999999999</v>
      </c>
      <c r="K6135">
        <v>497.44099999999997</v>
      </c>
      <c r="L6135">
        <v>0</v>
      </c>
      <c r="M6135">
        <v>2211.7399999999998</v>
      </c>
      <c r="N6135">
        <v>338.24900000000002</v>
      </c>
      <c r="O6135">
        <v>757.60199999999998</v>
      </c>
      <c r="P6135">
        <v>1326.57</v>
      </c>
    </row>
    <row r="6136" spans="1:16" x14ac:dyDescent="0.3">
      <c r="A6136">
        <v>3</v>
      </c>
      <c r="B6136">
        <v>1.77163</v>
      </c>
      <c r="C6136">
        <v>0.58795600000000003</v>
      </c>
      <c r="D6136">
        <v>4.2086999999999999E-2</v>
      </c>
      <c r="E6136">
        <v>4340.41</v>
      </c>
      <c r="F6136">
        <v>1811.83</v>
      </c>
      <c r="G6136">
        <v>21910.9</v>
      </c>
      <c r="H6136">
        <v>4.1847200000000001E-2</v>
      </c>
      <c r="I6136">
        <v>0.19809399999999999</v>
      </c>
      <c r="J6136">
        <v>523.72199999999998</v>
      </c>
      <c r="K6136">
        <v>592.66999999999996</v>
      </c>
      <c r="L6136">
        <v>0</v>
      </c>
      <c r="M6136">
        <v>2157.2199999999998</v>
      </c>
      <c r="N6136">
        <v>329.91</v>
      </c>
      <c r="O6136">
        <v>736.89</v>
      </c>
      <c r="P6136">
        <v>1811.83</v>
      </c>
    </row>
    <row r="6137" spans="1:16" x14ac:dyDescent="0.3">
      <c r="A6137">
        <v>4</v>
      </c>
      <c r="B6137">
        <v>1.36954</v>
      </c>
      <c r="C6137">
        <v>0.49345899999999998</v>
      </c>
      <c r="D6137">
        <v>5.6887E-2</v>
      </c>
      <c r="E6137">
        <v>4391.74</v>
      </c>
      <c r="F6137">
        <v>2452.7800000000002</v>
      </c>
      <c r="G6137">
        <v>21945</v>
      </c>
      <c r="H6137">
        <v>5.6650899999999997E-2</v>
      </c>
      <c r="I6137">
        <v>0.200125</v>
      </c>
      <c r="J6137">
        <v>580.03499999999997</v>
      </c>
      <c r="K6137">
        <v>685.49199999999996</v>
      </c>
      <c r="L6137">
        <v>0</v>
      </c>
      <c r="M6137">
        <v>2090.06</v>
      </c>
      <c r="N6137">
        <v>319.63900000000001</v>
      </c>
      <c r="O6137">
        <v>716.51400000000001</v>
      </c>
      <c r="P6137">
        <v>2452.7800000000002</v>
      </c>
    </row>
    <row r="6138" spans="1:16" x14ac:dyDescent="0.3">
      <c r="A6138">
        <v>5</v>
      </c>
      <c r="B6138">
        <v>1.0587</v>
      </c>
      <c r="C6138">
        <v>0.413742</v>
      </c>
      <c r="D6138">
        <v>7.6310000000000003E-2</v>
      </c>
      <c r="E6138">
        <v>4418.67</v>
      </c>
      <c r="F6138">
        <v>3293.93</v>
      </c>
      <c r="G6138">
        <v>21969.599999999999</v>
      </c>
      <c r="H6138">
        <v>7.6078800000000002E-2</v>
      </c>
      <c r="I6138">
        <v>0.201126</v>
      </c>
      <c r="J6138">
        <v>628.81600000000003</v>
      </c>
      <c r="K6138">
        <v>771.35699999999997</v>
      </c>
      <c r="L6138">
        <v>0</v>
      </c>
      <c r="M6138">
        <v>2013.75</v>
      </c>
      <c r="N6138">
        <v>307.96899999999999</v>
      </c>
      <c r="O6138">
        <v>696.774</v>
      </c>
      <c r="P6138">
        <v>3293.93</v>
      </c>
    </row>
    <row r="6139" spans="1:16" x14ac:dyDescent="0.3">
      <c r="A6139">
        <v>6</v>
      </c>
      <c r="B6139">
        <v>0.81841900000000001</v>
      </c>
      <c r="C6139">
        <v>0.34586600000000001</v>
      </c>
      <c r="D6139">
        <v>0.10155599999999999</v>
      </c>
      <c r="E6139">
        <v>4416.26</v>
      </c>
      <c r="F6139">
        <v>4387.28</v>
      </c>
      <c r="G6139">
        <v>21987.599999999999</v>
      </c>
      <c r="H6139">
        <v>0.10133200000000001</v>
      </c>
      <c r="I6139">
        <v>0.200852</v>
      </c>
      <c r="J6139">
        <v>667.04499999999996</v>
      </c>
      <c r="K6139">
        <v>845.87400000000002</v>
      </c>
      <c r="L6139">
        <v>0</v>
      </c>
      <c r="M6139">
        <v>1930.7</v>
      </c>
      <c r="N6139">
        <v>295.26799999999997</v>
      </c>
      <c r="O6139">
        <v>677.375</v>
      </c>
      <c r="P6139">
        <v>4387.28</v>
      </c>
    </row>
    <row r="6140" spans="1:16" x14ac:dyDescent="0.3">
      <c r="A6140">
        <v>7</v>
      </c>
      <c r="B6140">
        <v>0.63266900000000004</v>
      </c>
      <c r="C6140">
        <v>0.28772599999999998</v>
      </c>
      <c r="D6140">
        <v>0.13389100000000001</v>
      </c>
      <c r="E6140">
        <v>4377.21</v>
      </c>
      <c r="F6140">
        <v>5787.61</v>
      </c>
      <c r="G6140">
        <v>22000.7</v>
      </c>
      <c r="H6140">
        <v>0.13367399999999999</v>
      </c>
      <c r="I6140">
        <v>0.198958</v>
      </c>
      <c r="J6140">
        <v>691.68200000000002</v>
      </c>
      <c r="K6140">
        <v>904.86800000000005</v>
      </c>
      <c r="L6140">
        <v>0</v>
      </c>
      <c r="M6140">
        <v>1841.68</v>
      </c>
      <c r="N6140">
        <v>281.654</v>
      </c>
      <c r="O6140">
        <v>657.327</v>
      </c>
      <c r="P6140">
        <v>5787.61</v>
      </c>
    </row>
    <row r="6141" spans="1:16" x14ac:dyDescent="0.3">
      <c r="A6141">
        <v>8</v>
      </c>
      <c r="B6141">
        <v>0.48907699999999998</v>
      </c>
      <c r="C6141">
        <v>0.23782400000000001</v>
      </c>
      <c r="D6141">
        <v>0.174426</v>
      </c>
      <c r="E6141">
        <v>4292.2299999999996</v>
      </c>
      <c r="F6141">
        <v>7543.07</v>
      </c>
      <c r="G6141">
        <v>22010.3</v>
      </c>
      <c r="H6141">
        <v>0.17422000000000001</v>
      </c>
      <c r="I6141">
        <v>0.19500999999999999</v>
      </c>
      <c r="J6141">
        <v>700.06</v>
      </c>
      <c r="K6141">
        <v>944.42700000000002</v>
      </c>
      <c r="L6141">
        <v>0</v>
      </c>
      <c r="M6141">
        <v>1745.75</v>
      </c>
      <c r="N6141">
        <v>266.983</v>
      </c>
      <c r="O6141">
        <v>635.01499999999999</v>
      </c>
      <c r="P6141">
        <v>7543.07</v>
      </c>
    </row>
    <row r="6142" spans="1:16" x14ac:dyDescent="0.3">
      <c r="A6142">
        <v>9</v>
      </c>
      <c r="B6142">
        <v>0.37807499999999999</v>
      </c>
      <c r="C6142">
        <v>0.19508600000000001</v>
      </c>
      <c r="D6142">
        <v>0.223801</v>
      </c>
      <c r="E6142">
        <v>4151.8599999999997</v>
      </c>
      <c r="F6142">
        <v>9681.34</v>
      </c>
      <c r="G6142">
        <v>22017.3</v>
      </c>
      <c r="H6142">
        <v>0.223607</v>
      </c>
      <c r="I6142">
        <v>0.18857299999999999</v>
      </c>
      <c r="J6142">
        <v>690.50099999999998</v>
      </c>
      <c r="K6142">
        <v>961.173</v>
      </c>
      <c r="L6142">
        <v>0</v>
      </c>
      <c r="M6142">
        <v>1640.77</v>
      </c>
      <c r="N6142">
        <v>250.928</v>
      </c>
      <c r="O6142">
        <v>608.49599999999998</v>
      </c>
      <c r="P6142">
        <v>9681.34</v>
      </c>
    </row>
    <row r="6143" spans="1:16" x14ac:dyDescent="0.3">
      <c r="A6143">
        <v>10</v>
      </c>
      <c r="B6143">
        <v>0.29226600000000003</v>
      </c>
      <c r="C6143">
        <v>0.158718</v>
      </c>
      <c r="D6143">
        <v>0.281835</v>
      </c>
      <c r="E6143">
        <v>3949.57</v>
      </c>
      <c r="F6143">
        <v>12194.6</v>
      </c>
      <c r="G6143">
        <v>22022.400000000001</v>
      </c>
      <c r="H6143">
        <v>0.28165499999999999</v>
      </c>
      <c r="I6143">
        <v>0.179343</v>
      </c>
      <c r="J6143">
        <v>662.96100000000001</v>
      </c>
      <c r="K6143">
        <v>952.88699999999994</v>
      </c>
      <c r="L6143">
        <v>0</v>
      </c>
      <c r="M6143">
        <v>1524.55</v>
      </c>
      <c r="N6143">
        <v>233.154</v>
      </c>
      <c r="O6143">
        <v>576.01900000000001</v>
      </c>
      <c r="P6143">
        <v>12194.6</v>
      </c>
    </row>
    <row r="6144" spans="1:16" x14ac:dyDescent="0.3">
      <c r="A6144">
        <v>11</v>
      </c>
      <c r="B6144">
        <v>0.22593299999999999</v>
      </c>
      <c r="C6144">
        <v>0.12807199999999999</v>
      </c>
      <c r="D6144">
        <v>0.34729700000000002</v>
      </c>
      <c r="E6144">
        <v>3685.05</v>
      </c>
      <c r="F6144">
        <v>15029.6</v>
      </c>
      <c r="G6144">
        <v>22026</v>
      </c>
      <c r="H6144">
        <v>0.347134</v>
      </c>
      <c r="I6144">
        <v>0.16730400000000001</v>
      </c>
      <c r="J6144">
        <v>619.34799999999996</v>
      </c>
      <c r="K6144">
        <v>919.33100000000002</v>
      </c>
      <c r="L6144">
        <v>0</v>
      </c>
      <c r="M6144">
        <v>1396.22</v>
      </c>
      <c r="N6144">
        <v>213.529</v>
      </c>
      <c r="O6144">
        <v>536.62300000000005</v>
      </c>
      <c r="P6144">
        <v>15029.6</v>
      </c>
    </row>
    <row r="6145" spans="1:16" x14ac:dyDescent="0.3">
      <c r="A6145">
        <v>12</v>
      </c>
      <c r="B6145">
        <v>0.174654</v>
      </c>
      <c r="C6145">
        <v>0.102551</v>
      </c>
      <c r="D6145">
        <v>0.41793200000000003</v>
      </c>
      <c r="E6145">
        <v>3366.21</v>
      </c>
      <c r="F6145">
        <v>18088.599999999999</v>
      </c>
      <c r="G6145">
        <v>22028.7</v>
      </c>
      <c r="H6145">
        <v>0.41778599999999999</v>
      </c>
      <c r="I6145">
        <v>0.15281</v>
      </c>
      <c r="J6145">
        <v>563.31500000000005</v>
      </c>
      <c r="K6145">
        <v>862.80899999999997</v>
      </c>
      <c r="L6145">
        <v>0</v>
      </c>
      <c r="M6145">
        <v>1257.25</v>
      </c>
      <c r="N6145">
        <v>192.27500000000001</v>
      </c>
      <c r="O6145">
        <v>490.56</v>
      </c>
      <c r="P6145">
        <v>18088.599999999999</v>
      </c>
    </row>
    <row r="6146" spans="1:16" x14ac:dyDescent="0.3">
      <c r="A6146">
        <v>13</v>
      </c>
      <c r="B6146">
        <v>0.135015</v>
      </c>
      <c r="C6146">
        <v>8.1557599999999994E-2</v>
      </c>
      <c r="D6146">
        <v>0.49077999999999999</v>
      </c>
      <c r="E6146">
        <v>3008.42</v>
      </c>
      <c r="F6146">
        <v>21243.5</v>
      </c>
      <c r="G6146">
        <v>22030.7</v>
      </c>
      <c r="H6146">
        <v>0.49065300000000001</v>
      </c>
      <c r="I6146">
        <v>0.13655600000000001</v>
      </c>
      <c r="J6146">
        <v>499.55500000000001</v>
      </c>
      <c r="K6146">
        <v>788.072</v>
      </c>
      <c r="L6146">
        <v>0</v>
      </c>
      <c r="M6146">
        <v>1111.47</v>
      </c>
      <c r="N6146">
        <v>169.98099999999999</v>
      </c>
      <c r="O6146">
        <v>439.339</v>
      </c>
      <c r="P6146">
        <v>21243.5</v>
      </c>
    </row>
    <row r="6147" spans="1:16" x14ac:dyDescent="0.3">
      <c r="A6147">
        <v>14</v>
      </c>
      <c r="B6147">
        <v>0.10437100000000001</v>
      </c>
      <c r="C6147">
        <v>6.4486799999999997E-2</v>
      </c>
      <c r="D6147">
        <v>0.562697</v>
      </c>
      <c r="E6147">
        <v>2631.61</v>
      </c>
      <c r="F6147">
        <v>24358</v>
      </c>
      <c r="G6147">
        <v>22032.1</v>
      </c>
      <c r="H6147">
        <v>0.56258799999999998</v>
      </c>
      <c r="I6147">
        <v>0.11944399999999999</v>
      </c>
      <c r="J6147">
        <v>432.89499999999998</v>
      </c>
      <c r="K6147">
        <v>701.48900000000003</v>
      </c>
      <c r="L6147">
        <v>0</v>
      </c>
      <c r="M6147">
        <v>964.38099999999997</v>
      </c>
      <c r="N6147">
        <v>147.48599999999999</v>
      </c>
      <c r="O6147">
        <v>385.36399999999998</v>
      </c>
      <c r="P6147">
        <v>24358</v>
      </c>
    </row>
    <row r="6148" spans="1:16" x14ac:dyDescent="0.3">
      <c r="A6148">
        <v>15</v>
      </c>
      <c r="B6148">
        <v>8.0683000000000005E-2</v>
      </c>
      <c r="C6148">
        <v>5.0745899999999997E-2</v>
      </c>
      <c r="D6148">
        <v>0.63087499999999996</v>
      </c>
      <c r="E6148">
        <v>2256.19</v>
      </c>
      <c r="F6148">
        <v>27310.5</v>
      </c>
      <c r="G6148">
        <v>22033.200000000001</v>
      </c>
      <c r="H6148">
        <v>0.63078199999999995</v>
      </c>
      <c r="I6148">
        <v>0.1024</v>
      </c>
      <c r="J6148">
        <v>367.53100000000001</v>
      </c>
      <c r="K6148">
        <v>609.82799999999997</v>
      </c>
      <c r="L6148">
        <v>0</v>
      </c>
      <c r="M6148">
        <v>821.80499999999995</v>
      </c>
      <c r="N6148">
        <v>125.681</v>
      </c>
      <c r="O6148">
        <v>331.34399999999999</v>
      </c>
      <c r="P6148">
        <v>27310.5</v>
      </c>
    </row>
    <row r="6149" spans="1:16" x14ac:dyDescent="0.3">
      <c r="A6149">
        <v>16</v>
      </c>
      <c r="B6149">
        <v>6.2371000000000003E-2</v>
      </c>
      <c r="C6149">
        <v>3.9779200000000001E-2</v>
      </c>
      <c r="D6149">
        <v>0.69320599999999999</v>
      </c>
      <c r="E6149">
        <v>1899.56</v>
      </c>
      <c r="F6149">
        <v>30009.9</v>
      </c>
      <c r="G6149">
        <v>22034</v>
      </c>
      <c r="H6149">
        <v>0.693129</v>
      </c>
      <c r="I6149">
        <v>8.6210400000000006E-2</v>
      </c>
      <c r="J6149">
        <v>306.57100000000003</v>
      </c>
      <c r="K6149">
        <v>519.12</v>
      </c>
      <c r="L6149">
        <v>0</v>
      </c>
      <c r="M6149">
        <v>688.78800000000001</v>
      </c>
      <c r="N6149">
        <v>105.339</v>
      </c>
      <c r="O6149">
        <v>279.74</v>
      </c>
      <c r="P6149">
        <v>30009.9</v>
      </c>
    </row>
    <row r="6150" spans="1:16" x14ac:dyDescent="0.3">
      <c r="A6150">
        <v>17</v>
      </c>
      <c r="B6150">
        <v>4.8215099999999997E-2</v>
      </c>
      <c r="C6150">
        <v>3.1086900000000001E-2</v>
      </c>
      <c r="D6150">
        <v>0.74842699999999995</v>
      </c>
      <c r="E6150">
        <v>1574.14</v>
      </c>
      <c r="F6150">
        <v>32401.4</v>
      </c>
      <c r="G6150">
        <v>22034.6</v>
      </c>
      <c r="H6150">
        <v>0.74836400000000003</v>
      </c>
      <c r="I6150">
        <v>7.1439699999999995E-2</v>
      </c>
      <c r="J6150">
        <v>251.93299999999999</v>
      </c>
      <c r="K6150">
        <v>433.94499999999999</v>
      </c>
      <c r="L6150">
        <v>0</v>
      </c>
      <c r="M6150">
        <v>568.87400000000002</v>
      </c>
      <c r="N6150">
        <v>86.999700000000004</v>
      </c>
      <c r="O6150">
        <v>232.392</v>
      </c>
      <c r="P6150">
        <v>32401.4</v>
      </c>
    </row>
    <row r="6151" spans="1:16" x14ac:dyDescent="0.3">
      <c r="A6151">
        <v>18</v>
      </c>
      <c r="B6151">
        <v>3.7272100000000002E-2</v>
      </c>
      <c r="C6151">
        <v>2.4235400000000001E-2</v>
      </c>
      <c r="D6151">
        <v>0.79606100000000002</v>
      </c>
      <c r="E6151">
        <v>1286.97</v>
      </c>
      <c r="F6151">
        <v>34464.300000000003</v>
      </c>
      <c r="G6151">
        <v>22035</v>
      </c>
      <c r="H6151">
        <v>0.79601</v>
      </c>
      <c r="I6151">
        <v>5.8405899999999997E-2</v>
      </c>
      <c r="J6151">
        <v>204.48400000000001</v>
      </c>
      <c r="K6151">
        <v>357.21300000000002</v>
      </c>
      <c r="L6151">
        <v>0</v>
      </c>
      <c r="M6151">
        <v>463.92500000000001</v>
      </c>
      <c r="N6151">
        <v>70.949600000000004</v>
      </c>
      <c r="O6151">
        <v>190.40299999999999</v>
      </c>
      <c r="P6151">
        <v>34464.300000000003</v>
      </c>
    </row>
    <row r="6152" spans="1:16" x14ac:dyDescent="0.3">
      <c r="A6152">
        <v>19</v>
      </c>
      <c r="B6152">
        <v>2.88127E-2</v>
      </c>
      <c r="C6152">
        <v>1.8858199999999999E-2</v>
      </c>
      <c r="D6152">
        <v>0.83624900000000002</v>
      </c>
      <c r="E6152">
        <v>1040.4000000000001</v>
      </c>
      <c r="F6152">
        <v>36204.699999999997</v>
      </c>
      <c r="G6152">
        <v>22035.3</v>
      </c>
      <c r="H6152">
        <v>0.83620799999999995</v>
      </c>
      <c r="I6152">
        <v>4.7215100000000003E-2</v>
      </c>
      <c r="J6152">
        <v>164.29900000000001</v>
      </c>
      <c r="K6152">
        <v>290.32400000000001</v>
      </c>
      <c r="L6152">
        <v>0</v>
      </c>
      <c r="M6152">
        <v>374.33199999999999</v>
      </c>
      <c r="N6152">
        <v>57.247799999999998</v>
      </c>
      <c r="O6152">
        <v>154.19800000000001</v>
      </c>
      <c r="P6152">
        <v>36204.699999999997</v>
      </c>
    </row>
    <row r="6153" spans="1:16" x14ac:dyDescent="0.3">
      <c r="A6153">
        <v>20</v>
      </c>
      <c r="B6153">
        <v>2.2273299999999999E-2</v>
      </c>
      <c r="C6153">
        <v>1.4652399999999999E-2</v>
      </c>
      <c r="D6153">
        <v>0.86954600000000004</v>
      </c>
      <c r="E6153">
        <v>833.32399999999996</v>
      </c>
      <c r="F6153">
        <v>37646.699999999997</v>
      </c>
      <c r="G6153">
        <v>22035.599999999999</v>
      </c>
      <c r="H6153">
        <v>0.86951299999999998</v>
      </c>
      <c r="I6153">
        <v>3.7817200000000002E-2</v>
      </c>
      <c r="J6153">
        <v>130.935</v>
      </c>
      <c r="K6153">
        <v>233.51400000000001</v>
      </c>
      <c r="L6153">
        <v>0</v>
      </c>
      <c r="M6153">
        <v>299.399</v>
      </c>
      <c r="N6153">
        <v>45.787999999999997</v>
      </c>
      <c r="O6153">
        <v>123.688</v>
      </c>
      <c r="P6153">
        <v>37646.699999999997</v>
      </c>
    </row>
    <row r="6154" spans="1:16" x14ac:dyDescent="0.3">
      <c r="A6154">
        <v>21</v>
      </c>
      <c r="B6154">
        <v>1.72181E-2</v>
      </c>
      <c r="C6154">
        <v>1.13715E-2</v>
      </c>
      <c r="D6154">
        <v>0.89673000000000003</v>
      </c>
      <c r="E6154">
        <v>662.47900000000004</v>
      </c>
      <c r="F6154">
        <v>38824</v>
      </c>
      <c r="G6154">
        <v>22035.8</v>
      </c>
      <c r="H6154">
        <v>0.89670399999999995</v>
      </c>
      <c r="I6154">
        <v>3.0063800000000002E-2</v>
      </c>
      <c r="J6154">
        <v>103.666</v>
      </c>
      <c r="K6154">
        <v>186.24600000000001</v>
      </c>
      <c r="L6154">
        <v>0</v>
      </c>
      <c r="M6154">
        <v>237.76</v>
      </c>
      <c r="N6154">
        <v>36.361400000000003</v>
      </c>
      <c r="O6154">
        <v>98.446899999999999</v>
      </c>
      <c r="P6154">
        <v>38824</v>
      </c>
    </row>
    <row r="6155" spans="1:16" x14ac:dyDescent="0.3">
      <c r="A6155">
        <v>22</v>
      </c>
      <c r="B6155">
        <v>1.3310300000000001E-2</v>
      </c>
      <c r="C6155">
        <v>8.8174700000000009E-3</v>
      </c>
      <c r="D6155">
        <v>0.91866599999999998</v>
      </c>
      <c r="E6155">
        <v>523.505</v>
      </c>
      <c r="F6155">
        <v>39773.9</v>
      </c>
      <c r="G6155">
        <v>22035.9</v>
      </c>
      <c r="H6155">
        <v>0.91864500000000004</v>
      </c>
      <c r="I6155">
        <v>2.3756900000000001E-2</v>
      </c>
      <c r="J6155">
        <v>81.649500000000003</v>
      </c>
      <c r="K6155">
        <v>147.54900000000001</v>
      </c>
      <c r="L6155">
        <v>0</v>
      </c>
      <c r="M6155">
        <v>187.72800000000001</v>
      </c>
      <c r="N6155">
        <v>28.709900000000001</v>
      </c>
      <c r="O6155">
        <v>77.868600000000001</v>
      </c>
      <c r="P6155">
        <v>39773.9</v>
      </c>
    </row>
    <row r="6156" spans="1:16" x14ac:dyDescent="0.3">
      <c r="A6156">
        <v>23</v>
      </c>
      <c r="B6156">
        <v>1.0289299999999999E-2</v>
      </c>
      <c r="C6156">
        <v>6.8323300000000002E-3</v>
      </c>
      <c r="D6156">
        <v>0.93620099999999995</v>
      </c>
      <c r="E6156">
        <v>411.71300000000002</v>
      </c>
      <c r="F6156">
        <v>40533.300000000003</v>
      </c>
      <c r="G6156">
        <v>22036</v>
      </c>
      <c r="H6156">
        <v>0.93618500000000004</v>
      </c>
      <c r="I6156">
        <v>1.8683600000000002E-2</v>
      </c>
      <c r="J6156">
        <v>64.045400000000001</v>
      </c>
      <c r="K6156">
        <v>116.26900000000001</v>
      </c>
      <c r="L6156">
        <v>0</v>
      </c>
      <c r="M6156">
        <v>147.547</v>
      </c>
      <c r="N6156">
        <v>22.564800000000002</v>
      </c>
      <c r="O6156">
        <v>61.286200000000001</v>
      </c>
      <c r="P6156">
        <v>40533.300000000003</v>
      </c>
    </row>
    <row r="6157" spans="1:16" x14ac:dyDescent="0.3">
      <c r="A6157">
        <v>24</v>
      </c>
      <c r="B6157">
        <v>7.9540500000000007E-3</v>
      </c>
      <c r="C6157">
        <v>5.2912899999999997E-3</v>
      </c>
      <c r="D6157">
        <v>0.95011599999999996</v>
      </c>
      <c r="E6157">
        <v>322.572</v>
      </c>
      <c r="F6157">
        <v>41136</v>
      </c>
      <c r="G6157">
        <v>22036.1</v>
      </c>
      <c r="H6157">
        <v>0.95010300000000003</v>
      </c>
      <c r="I6157">
        <v>1.46383E-2</v>
      </c>
      <c r="J6157">
        <v>50.075000000000003</v>
      </c>
      <c r="K6157">
        <v>91.235299999999995</v>
      </c>
      <c r="L6157">
        <v>0</v>
      </c>
      <c r="M6157">
        <v>115.54600000000001</v>
      </c>
      <c r="N6157">
        <v>17.6708</v>
      </c>
      <c r="O6157">
        <v>48.045499999999997</v>
      </c>
      <c r="P6157">
        <v>41136</v>
      </c>
    </row>
    <row r="6158" spans="1:16" x14ac:dyDescent="0.3">
      <c r="A6158">
        <v>25</v>
      </c>
      <c r="B6158">
        <v>6.1487800000000004E-3</v>
      </c>
      <c r="C6158">
        <v>4.0961499999999998E-3</v>
      </c>
      <c r="D6158">
        <v>0.961094</v>
      </c>
      <c r="E6158">
        <v>251.982</v>
      </c>
      <c r="F6158">
        <v>41611.4</v>
      </c>
      <c r="G6158">
        <v>22036.2</v>
      </c>
      <c r="H6158">
        <v>0.96108400000000005</v>
      </c>
      <c r="I6158">
        <v>1.14349E-2</v>
      </c>
      <c r="J6158">
        <v>39.053100000000001</v>
      </c>
      <c r="K6158">
        <v>71.354399999999998</v>
      </c>
      <c r="L6158">
        <v>0</v>
      </c>
      <c r="M6158">
        <v>90.226900000000001</v>
      </c>
      <c r="N6158">
        <v>13.7987</v>
      </c>
      <c r="O6158">
        <v>37.548999999999999</v>
      </c>
      <c r="P6158">
        <v>41611.4</v>
      </c>
    </row>
    <row r="6159" spans="1:16" x14ac:dyDescent="0.3">
      <c r="A6159">
        <v>26</v>
      </c>
      <c r="B6159">
        <v>4.7532399999999997E-3</v>
      </c>
      <c r="C6159">
        <v>3.1699300000000001E-3</v>
      </c>
      <c r="D6159">
        <v>0.96971600000000002</v>
      </c>
      <c r="E6159">
        <v>196.38200000000001</v>
      </c>
      <c r="F6159">
        <v>41984.800000000003</v>
      </c>
      <c r="G6159">
        <v>22036.2</v>
      </c>
      <c r="H6159">
        <v>0.96970800000000001</v>
      </c>
      <c r="I6159">
        <v>8.9117799999999994E-3</v>
      </c>
      <c r="J6159">
        <v>30.397200000000002</v>
      </c>
      <c r="K6159">
        <v>55.661099999999998</v>
      </c>
      <c r="L6159">
        <v>0</v>
      </c>
      <c r="M6159">
        <v>70.298400000000001</v>
      </c>
      <c r="N6159">
        <v>10.750999999999999</v>
      </c>
      <c r="O6159">
        <v>29.2745</v>
      </c>
      <c r="P6159">
        <v>41984.800000000003</v>
      </c>
    </row>
    <row r="6160" spans="1:16" x14ac:dyDescent="0.3">
      <c r="A6160">
        <v>27</v>
      </c>
      <c r="B6160">
        <v>3.6744299999999998E-3</v>
      </c>
      <c r="C6160">
        <v>2.45255E-3</v>
      </c>
      <c r="D6160">
        <v>0.97646299999999997</v>
      </c>
      <c r="E6160">
        <v>152.77199999999999</v>
      </c>
      <c r="F6160">
        <v>42277</v>
      </c>
      <c r="G6160">
        <v>22036.3</v>
      </c>
      <c r="H6160">
        <v>0.97645700000000002</v>
      </c>
      <c r="I6160">
        <v>6.9327700000000004E-3</v>
      </c>
      <c r="J6160">
        <v>23.6234</v>
      </c>
      <c r="K6160">
        <v>43.331499999999998</v>
      </c>
      <c r="L6160">
        <v>0</v>
      </c>
      <c r="M6160">
        <v>54.675699999999999</v>
      </c>
      <c r="N6160">
        <v>8.3617299999999997</v>
      </c>
      <c r="O6160">
        <v>22.780100000000001</v>
      </c>
      <c r="P6160">
        <v>42277</v>
      </c>
    </row>
    <row r="6161" spans="1:16" x14ac:dyDescent="0.3">
      <c r="A6161">
        <v>28</v>
      </c>
      <c r="B6161">
        <v>2.8404699999999999E-3</v>
      </c>
      <c r="C6161">
        <v>1.89715E-3</v>
      </c>
      <c r="D6161">
        <v>0.98172899999999996</v>
      </c>
      <c r="E6161">
        <v>118.679</v>
      </c>
      <c r="F6161">
        <v>42505.1</v>
      </c>
      <c r="G6161">
        <v>22036.3</v>
      </c>
      <c r="H6161">
        <v>0.98172499999999996</v>
      </c>
      <c r="I6161">
        <v>5.3855999999999999E-3</v>
      </c>
      <c r="J6161">
        <v>18.337199999999999</v>
      </c>
      <c r="K6161">
        <v>33.679900000000004</v>
      </c>
      <c r="L6161">
        <v>0</v>
      </c>
      <c r="M6161">
        <v>42.466799999999999</v>
      </c>
      <c r="N6161">
        <v>6.49458</v>
      </c>
      <c r="O6161">
        <v>17.700299999999999</v>
      </c>
      <c r="P6161">
        <v>42505.1</v>
      </c>
    </row>
    <row r="6162" spans="1:16" x14ac:dyDescent="0.3">
      <c r="A6162">
        <v>29</v>
      </c>
      <c r="B6162">
        <v>2.19579E-3</v>
      </c>
      <c r="C6162">
        <v>1.4673100000000001E-3</v>
      </c>
      <c r="D6162">
        <v>0.98583100000000001</v>
      </c>
      <c r="E6162">
        <v>92.092100000000002</v>
      </c>
      <c r="F6162">
        <v>42682.7</v>
      </c>
      <c r="G6162">
        <v>22036.3</v>
      </c>
      <c r="H6162">
        <v>0.98582700000000001</v>
      </c>
      <c r="I6162">
        <v>4.1790999999999998E-3</v>
      </c>
      <c r="J6162">
        <v>14.220700000000001</v>
      </c>
      <c r="K6162">
        <v>26.146000000000001</v>
      </c>
      <c r="L6162">
        <v>0</v>
      </c>
      <c r="M6162">
        <v>32.948999999999998</v>
      </c>
      <c r="N6162">
        <v>5.0389999999999997</v>
      </c>
      <c r="O6162">
        <v>13.737399999999999</v>
      </c>
      <c r="P6162">
        <v>42682.7</v>
      </c>
    </row>
    <row r="6163" spans="1:16" x14ac:dyDescent="0.3">
      <c r="A6163">
        <v>30</v>
      </c>
      <c r="B6163">
        <v>1.69743E-3</v>
      </c>
      <c r="C6163">
        <v>1.13473E-3</v>
      </c>
      <c r="D6163">
        <v>0.98901899999999998</v>
      </c>
      <c r="E6163">
        <v>71.400400000000005</v>
      </c>
      <c r="F6163">
        <v>42820.800000000003</v>
      </c>
      <c r="G6163">
        <v>22036.400000000001</v>
      </c>
      <c r="H6163">
        <v>0.98901600000000001</v>
      </c>
      <c r="I6163">
        <v>3.24012E-3</v>
      </c>
      <c r="J6163">
        <v>11.020300000000001</v>
      </c>
      <c r="K6163">
        <v>20.278099999999998</v>
      </c>
      <c r="L6163">
        <v>0</v>
      </c>
      <c r="M6163">
        <v>25.543299999999999</v>
      </c>
      <c r="N6163">
        <v>3.9064199999999998</v>
      </c>
      <c r="O6163">
        <v>10.652200000000001</v>
      </c>
      <c r="P6163">
        <v>42820.800000000003</v>
      </c>
    </row>
    <row r="6164" spans="1:16" x14ac:dyDescent="0.3">
      <c r="A6164">
        <v>31</v>
      </c>
      <c r="B6164">
        <v>1.31218E-3</v>
      </c>
      <c r="C6164">
        <v>8.7745E-4</v>
      </c>
      <c r="D6164">
        <v>0.99149500000000002</v>
      </c>
      <c r="E6164">
        <v>55.320999999999998</v>
      </c>
      <c r="F6164">
        <v>42928</v>
      </c>
      <c r="G6164">
        <v>22036.400000000001</v>
      </c>
      <c r="H6164">
        <v>0.99149299999999996</v>
      </c>
      <c r="I6164">
        <v>2.5104400000000001E-3</v>
      </c>
      <c r="J6164">
        <v>8.5354299999999999</v>
      </c>
      <c r="K6164">
        <v>15.7155</v>
      </c>
      <c r="L6164">
        <v>0</v>
      </c>
      <c r="M6164">
        <v>19.7895</v>
      </c>
      <c r="N6164">
        <v>3.0264700000000002</v>
      </c>
      <c r="O6164">
        <v>8.2541899999999995</v>
      </c>
      <c r="P6164">
        <v>42928</v>
      </c>
    </row>
    <row r="6165" spans="1:16" x14ac:dyDescent="0.3">
      <c r="A6165">
        <v>32</v>
      </c>
      <c r="B6165">
        <v>1.01436E-3</v>
      </c>
      <c r="C6165">
        <v>6.7845999999999998E-4</v>
      </c>
      <c r="D6165">
        <v>0.99341500000000005</v>
      </c>
      <c r="E6165">
        <v>42.840699999999998</v>
      </c>
      <c r="F6165">
        <v>43011.1</v>
      </c>
      <c r="G6165">
        <v>22036.400000000001</v>
      </c>
      <c r="H6165">
        <v>0.99341400000000002</v>
      </c>
      <c r="I6165">
        <v>1.9440900000000001E-3</v>
      </c>
      <c r="J6165">
        <v>6.6079800000000004</v>
      </c>
      <c r="K6165">
        <v>12.172499999999999</v>
      </c>
      <c r="L6165">
        <v>0</v>
      </c>
      <c r="M6165">
        <v>15.3241</v>
      </c>
      <c r="N6165">
        <v>2.3435600000000001</v>
      </c>
      <c r="O6165">
        <v>6.3925700000000001</v>
      </c>
      <c r="P6165">
        <v>43011.1</v>
      </c>
    </row>
    <row r="6166" spans="1:16" x14ac:dyDescent="0.3">
      <c r="A6166">
        <v>33</v>
      </c>
      <c r="B6166">
        <v>7.8414100000000003E-4</v>
      </c>
      <c r="C6166">
        <v>5.2457000000000003E-4</v>
      </c>
      <c r="D6166">
        <v>0.99490400000000001</v>
      </c>
      <c r="E6166">
        <v>33.162700000000001</v>
      </c>
      <c r="F6166">
        <v>43075.6</v>
      </c>
      <c r="G6166">
        <v>22036.400000000001</v>
      </c>
      <c r="H6166">
        <v>0.99490299999999998</v>
      </c>
      <c r="I6166">
        <v>1.5049099999999999E-3</v>
      </c>
      <c r="J6166">
        <v>5.1140699999999999</v>
      </c>
      <c r="K6166">
        <v>9.42408</v>
      </c>
      <c r="L6166">
        <v>0</v>
      </c>
      <c r="M6166">
        <v>11.861700000000001</v>
      </c>
      <c r="N6166">
        <v>1.8140499999999999</v>
      </c>
      <c r="O6166">
        <v>4.9487500000000004</v>
      </c>
      <c r="P6166">
        <v>43075.6</v>
      </c>
    </row>
    <row r="6167" spans="1:16" x14ac:dyDescent="0.3">
      <c r="A6167">
        <v>34</v>
      </c>
      <c r="B6167">
        <v>6.0617099999999997E-4</v>
      </c>
      <c r="C6167">
        <v>4.0556899999999999E-4</v>
      </c>
      <c r="D6167">
        <v>0.99605699999999997</v>
      </c>
      <c r="E6167">
        <v>25.6631</v>
      </c>
      <c r="F6167">
        <v>43125.5</v>
      </c>
      <c r="G6167">
        <v>22036.400000000001</v>
      </c>
      <c r="H6167">
        <v>0.99605600000000005</v>
      </c>
      <c r="I6167">
        <v>1.1645799999999999E-3</v>
      </c>
      <c r="J6167">
        <v>3.9568699999999999</v>
      </c>
      <c r="K6167">
        <v>7.2937200000000004</v>
      </c>
      <c r="L6167">
        <v>0</v>
      </c>
      <c r="M6167">
        <v>9.1789100000000001</v>
      </c>
      <c r="N6167">
        <v>1.4037599999999999</v>
      </c>
      <c r="O6167">
        <v>3.82979</v>
      </c>
      <c r="P6167">
        <v>43125.5</v>
      </c>
    </row>
    <row r="6168" spans="1:16" x14ac:dyDescent="0.3">
      <c r="A6168">
        <v>35</v>
      </c>
      <c r="B6168">
        <v>4.68593E-4</v>
      </c>
      <c r="C6168">
        <v>3.1355400000000001E-4</v>
      </c>
      <c r="D6168">
        <v>0.99695</v>
      </c>
      <c r="E6168">
        <v>19.854700000000001</v>
      </c>
      <c r="F6168">
        <v>43164.2</v>
      </c>
      <c r="G6168">
        <v>22036.400000000001</v>
      </c>
      <c r="H6168">
        <v>0.99694899999999997</v>
      </c>
      <c r="I6168">
        <v>9.0099600000000005E-4</v>
      </c>
      <c r="J6168">
        <v>3.0609099999999998</v>
      </c>
      <c r="K6168">
        <v>5.64344</v>
      </c>
      <c r="L6168">
        <v>0</v>
      </c>
      <c r="M6168">
        <v>7.1012399999999998</v>
      </c>
      <c r="N6168">
        <v>1.08602</v>
      </c>
      <c r="O6168">
        <v>2.9630999999999998</v>
      </c>
      <c r="P6168">
        <v>43164.2</v>
      </c>
    </row>
    <row r="6169" spans="1:16" x14ac:dyDescent="0.3">
      <c r="A6169">
        <v>36</v>
      </c>
      <c r="B6169">
        <v>3.6224E-4</v>
      </c>
      <c r="C6169">
        <v>2.4240899999999999E-4</v>
      </c>
      <c r="D6169">
        <v>0.997641</v>
      </c>
      <c r="E6169">
        <v>15.3581</v>
      </c>
      <c r="F6169">
        <v>43194.1</v>
      </c>
      <c r="G6169">
        <v>22036.400000000001</v>
      </c>
      <c r="H6169">
        <v>0.99763999999999997</v>
      </c>
      <c r="I6169">
        <v>6.9694400000000001E-4</v>
      </c>
      <c r="J6169">
        <v>2.3674499999999998</v>
      </c>
      <c r="K6169">
        <v>4.3656499999999996</v>
      </c>
      <c r="L6169">
        <v>0</v>
      </c>
      <c r="M6169">
        <v>5.4928800000000004</v>
      </c>
      <c r="N6169">
        <v>0.84004400000000001</v>
      </c>
      <c r="O6169">
        <v>2.2921</v>
      </c>
      <c r="P6169">
        <v>43194.1</v>
      </c>
    </row>
    <row r="6170" spans="1:16" x14ac:dyDescent="0.3">
      <c r="A6170">
        <v>37</v>
      </c>
      <c r="B6170">
        <v>2.8002499999999999E-4</v>
      </c>
      <c r="C6170">
        <v>1.8740299999999999E-4</v>
      </c>
      <c r="D6170">
        <v>0.99817599999999995</v>
      </c>
      <c r="E6170">
        <v>11.8782</v>
      </c>
      <c r="F6170">
        <v>43217.3</v>
      </c>
      <c r="G6170">
        <v>22036.400000000001</v>
      </c>
      <c r="H6170">
        <v>0.99817500000000003</v>
      </c>
      <c r="I6170">
        <v>5.3902699999999997E-4</v>
      </c>
      <c r="J6170">
        <v>1.8308800000000001</v>
      </c>
      <c r="K6170">
        <v>3.3766500000000002</v>
      </c>
      <c r="L6170">
        <v>0</v>
      </c>
      <c r="M6170">
        <v>4.2481999999999998</v>
      </c>
      <c r="N6170">
        <v>0.64969200000000005</v>
      </c>
      <c r="O6170">
        <v>1.7727900000000001</v>
      </c>
      <c r="P6170">
        <v>43217.3</v>
      </c>
    </row>
    <row r="6171" spans="1:16" x14ac:dyDescent="0.3">
      <c r="A6171">
        <v>38</v>
      </c>
      <c r="B6171">
        <v>2.1646999999999999E-4</v>
      </c>
      <c r="C6171">
        <v>1.4487699999999999E-4</v>
      </c>
      <c r="D6171">
        <v>0.99858899999999995</v>
      </c>
      <c r="E6171">
        <v>9.1857699999999998</v>
      </c>
      <c r="F6171">
        <v>43235.199999999997</v>
      </c>
      <c r="G6171">
        <v>22036.400000000001</v>
      </c>
      <c r="H6171">
        <v>0.99858899999999995</v>
      </c>
      <c r="I6171">
        <v>4.16845E-4</v>
      </c>
      <c r="J6171">
        <v>1.4157900000000001</v>
      </c>
      <c r="K6171">
        <v>2.61137</v>
      </c>
      <c r="L6171">
        <v>0</v>
      </c>
      <c r="M6171">
        <v>3.2852199999999998</v>
      </c>
      <c r="N6171">
        <v>0.50241999999999998</v>
      </c>
      <c r="O6171">
        <v>1.37097</v>
      </c>
      <c r="P6171">
        <v>43235.199999999997</v>
      </c>
    </row>
    <row r="6172" spans="1:16" x14ac:dyDescent="0.3">
      <c r="A6172">
        <v>39</v>
      </c>
      <c r="B6172">
        <v>1.6734000000000001E-4</v>
      </c>
      <c r="C6172">
        <v>1.12E-4</v>
      </c>
      <c r="D6172">
        <v>0.99890900000000005</v>
      </c>
      <c r="E6172">
        <v>7.1030199999999999</v>
      </c>
      <c r="F6172">
        <v>43249.1</v>
      </c>
      <c r="G6172">
        <v>22036.400000000001</v>
      </c>
      <c r="H6172">
        <v>0.99890900000000005</v>
      </c>
      <c r="I6172">
        <v>3.2233099999999997E-4</v>
      </c>
      <c r="J6172">
        <v>1.0947199999999999</v>
      </c>
      <c r="K6172">
        <v>2.0193400000000001</v>
      </c>
      <c r="L6172">
        <v>0</v>
      </c>
      <c r="M6172">
        <v>2.5403199999999999</v>
      </c>
      <c r="N6172">
        <v>0.38849899999999998</v>
      </c>
      <c r="O6172">
        <v>1.0601400000000001</v>
      </c>
      <c r="P6172">
        <v>43249.1</v>
      </c>
    </row>
    <row r="6173" spans="1:16" x14ac:dyDescent="0.3">
      <c r="A6173">
        <v>40</v>
      </c>
      <c r="B6173">
        <v>1.2935999999999999E-4</v>
      </c>
      <c r="C6173" s="2">
        <v>8.6582599999999993E-5</v>
      </c>
      <c r="D6173">
        <v>0.99915699999999996</v>
      </c>
      <c r="E6173">
        <v>5.49214</v>
      </c>
      <c r="F6173">
        <v>43259.8</v>
      </c>
      <c r="G6173">
        <v>22036.400000000001</v>
      </c>
      <c r="H6173">
        <v>0.99915600000000004</v>
      </c>
      <c r="I6173">
        <v>2.4923000000000002E-4</v>
      </c>
      <c r="J6173">
        <v>0.84642399999999995</v>
      </c>
      <c r="K6173">
        <v>1.56142</v>
      </c>
      <c r="L6173">
        <v>0</v>
      </c>
      <c r="M6173">
        <v>1.9641900000000001</v>
      </c>
      <c r="N6173">
        <v>0.30038999999999999</v>
      </c>
      <c r="O6173">
        <v>0.81971899999999998</v>
      </c>
      <c r="P6173">
        <v>43259.8</v>
      </c>
    </row>
    <row r="6174" spans="1:16" x14ac:dyDescent="0.3">
      <c r="A6174">
        <v>1</v>
      </c>
      <c r="B6174">
        <v>1E-4</v>
      </c>
      <c r="C6174" s="2">
        <v>6.6933200000000005E-5</v>
      </c>
      <c r="D6174">
        <v>0.99934800000000001</v>
      </c>
      <c r="E6174">
        <v>4.2463699999999998</v>
      </c>
      <c r="F6174">
        <v>43268.1</v>
      </c>
      <c r="G6174">
        <v>22036.400000000001</v>
      </c>
      <c r="H6174">
        <v>0.99934800000000001</v>
      </c>
      <c r="I6174">
        <v>1.9269799999999999E-4</v>
      </c>
      <c r="J6174">
        <v>0.65441300000000002</v>
      </c>
      <c r="K6174">
        <v>1.2072700000000001</v>
      </c>
      <c r="L6174">
        <v>0</v>
      </c>
      <c r="M6174">
        <v>1.5186500000000001</v>
      </c>
      <c r="N6174">
        <v>0.23225199999999999</v>
      </c>
      <c r="O6174">
        <v>0.63378900000000005</v>
      </c>
      <c r="P6174">
        <v>43268.1</v>
      </c>
    </row>
    <row r="6175" spans="1:16" x14ac:dyDescent="0.3">
      <c r="A6175">
        <v>2</v>
      </c>
      <c r="B6175">
        <v>7.6116400000000001E-2</v>
      </c>
      <c r="C6175">
        <v>4.8039800000000001E-2</v>
      </c>
      <c r="D6175">
        <v>0.64555300000000004</v>
      </c>
      <c r="E6175">
        <v>2173.3000000000002</v>
      </c>
      <c r="F6175">
        <v>27946.2</v>
      </c>
      <c r="G6175">
        <v>22033.4</v>
      </c>
      <c r="H6175">
        <v>0.64546400000000004</v>
      </c>
      <c r="I6175">
        <v>9.8636500000000002E-2</v>
      </c>
      <c r="J6175">
        <v>353.26100000000002</v>
      </c>
      <c r="K6175">
        <v>589.02499999999998</v>
      </c>
      <c r="L6175">
        <v>0</v>
      </c>
      <c r="M6175">
        <v>790.70899999999995</v>
      </c>
      <c r="N6175">
        <v>120.926</v>
      </c>
      <c r="O6175">
        <v>319.37599999999998</v>
      </c>
      <c r="P6175">
        <v>27946.2</v>
      </c>
    </row>
    <row r="6176" spans="1:16" x14ac:dyDescent="0.3">
      <c r="A6176">
        <v>3</v>
      </c>
      <c r="B6176">
        <v>0.15213299999999999</v>
      </c>
      <c r="C6176">
        <v>9.0768100000000004E-2</v>
      </c>
      <c r="D6176">
        <v>0.45692700000000003</v>
      </c>
      <c r="E6176">
        <v>3177.96</v>
      </c>
      <c r="F6176">
        <v>19777.400000000001</v>
      </c>
      <c r="G6176">
        <v>22029.9</v>
      </c>
      <c r="H6176">
        <v>0.456791</v>
      </c>
      <c r="I6176">
        <v>0.144257</v>
      </c>
      <c r="J6176">
        <v>529.76700000000005</v>
      </c>
      <c r="K6176">
        <v>824.61199999999997</v>
      </c>
      <c r="L6176">
        <v>0</v>
      </c>
      <c r="M6176">
        <v>1179.5899999999999</v>
      </c>
      <c r="N6176">
        <v>180.399</v>
      </c>
      <c r="O6176">
        <v>463.59399999999999</v>
      </c>
      <c r="P6176">
        <v>19777.400000000001</v>
      </c>
    </row>
    <row r="6177" spans="1:16" x14ac:dyDescent="0.3">
      <c r="A6177">
        <v>4</v>
      </c>
      <c r="B6177">
        <v>0.22814899999999999</v>
      </c>
      <c r="C6177">
        <v>0.129137</v>
      </c>
      <c r="D6177">
        <v>0.34470299999999998</v>
      </c>
      <c r="E6177">
        <v>3696.15</v>
      </c>
      <c r="F6177">
        <v>14917.3</v>
      </c>
      <c r="G6177">
        <v>22025.9</v>
      </c>
      <c r="H6177">
        <v>0.34453899999999998</v>
      </c>
      <c r="I6177">
        <v>0.16780900000000001</v>
      </c>
      <c r="J6177">
        <v>621.25599999999997</v>
      </c>
      <c r="K6177">
        <v>921.04499999999996</v>
      </c>
      <c r="L6177">
        <v>0</v>
      </c>
      <c r="M6177">
        <v>1401.3</v>
      </c>
      <c r="N6177">
        <v>214.30600000000001</v>
      </c>
      <c r="O6177">
        <v>538.24400000000003</v>
      </c>
      <c r="P6177">
        <v>14917.3</v>
      </c>
    </row>
    <row r="6178" spans="1:16" x14ac:dyDescent="0.3">
      <c r="A6178">
        <v>5</v>
      </c>
      <c r="B6178">
        <v>0.30416599999999999</v>
      </c>
      <c r="C6178">
        <v>0.163966</v>
      </c>
      <c r="D6178">
        <v>0.27230799999999999</v>
      </c>
      <c r="E6178">
        <v>3985.09</v>
      </c>
      <c r="F6178">
        <v>11782</v>
      </c>
      <c r="G6178">
        <v>22021.7</v>
      </c>
      <c r="H6178">
        <v>0.27212500000000001</v>
      </c>
      <c r="I6178">
        <v>0.18096200000000001</v>
      </c>
      <c r="J6178">
        <v>668.35400000000004</v>
      </c>
      <c r="K6178">
        <v>955.84799999999996</v>
      </c>
      <c r="L6178">
        <v>0</v>
      </c>
      <c r="M6178">
        <v>1543.36</v>
      </c>
      <c r="N6178">
        <v>236.03100000000001</v>
      </c>
      <c r="O6178">
        <v>581.495</v>
      </c>
      <c r="P6178">
        <v>11782</v>
      </c>
    </row>
    <row r="6179" spans="1:16" x14ac:dyDescent="0.3">
      <c r="A6179">
        <v>6</v>
      </c>
      <c r="B6179">
        <v>0.38018200000000002</v>
      </c>
      <c r="C6179">
        <v>0.195939</v>
      </c>
      <c r="D6179">
        <v>0.22264100000000001</v>
      </c>
      <c r="E6179">
        <v>4155.54</v>
      </c>
      <c r="F6179">
        <v>9631.11</v>
      </c>
      <c r="G6179">
        <v>22017.200000000001</v>
      </c>
      <c r="H6179">
        <v>0.222446</v>
      </c>
      <c r="I6179">
        <v>0.18874099999999999</v>
      </c>
      <c r="J6179">
        <v>690.90099999999995</v>
      </c>
      <c r="K6179">
        <v>961.07</v>
      </c>
      <c r="L6179">
        <v>0</v>
      </c>
      <c r="M6179">
        <v>1643.15</v>
      </c>
      <c r="N6179">
        <v>251.292</v>
      </c>
      <c r="O6179">
        <v>609.12599999999998</v>
      </c>
      <c r="P6179">
        <v>9631.11</v>
      </c>
    </row>
    <row r="6180" spans="1:16" x14ac:dyDescent="0.3">
      <c r="A6180">
        <v>7</v>
      </c>
      <c r="B6180">
        <v>0.45619900000000002</v>
      </c>
      <c r="C6180">
        <v>0.225601</v>
      </c>
      <c r="D6180">
        <v>0.186892</v>
      </c>
      <c r="E6180">
        <v>4260.1099999999997</v>
      </c>
      <c r="F6180">
        <v>8082.93</v>
      </c>
      <c r="G6180">
        <v>22012.400000000001</v>
      </c>
      <c r="H6180">
        <v>0.18668899999999999</v>
      </c>
      <c r="I6180">
        <v>0.19353200000000001</v>
      </c>
      <c r="J6180">
        <v>699.28</v>
      </c>
      <c r="K6180">
        <v>951.32399999999996</v>
      </c>
      <c r="L6180">
        <v>0</v>
      </c>
      <c r="M6180">
        <v>1718.36</v>
      </c>
      <c r="N6180">
        <v>262.79500000000002</v>
      </c>
      <c r="O6180">
        <v>628.34199999999998</v>
      </c>
      <c r="P6180">
        <v>8082.93</v>
      </c>
    </row>
    <row r="6181" spans="1:16" x14ac:dyDescent="0.3">
      <c r="A6181">
        <v>8</v>
      </c>
      <c r="B6181">
        <v>0.53221499999999999</v>
      </c>
      <c r="C6181">
        <v>0.25337399999999999</v>
      </c>
      <c r="D6181">
        <v>0.160159</v>
      </c>
      <c r="E6181">
        <v>4325.8100000000004</v>
      </c>
      <c r="F6181">
        <v>6925.2</v>
      </c>
      <c r="G6181">
        <v>22007.5</v>
      </c>
      <c r="H6181">
        <v>0.15994900000000001</v>
      </c>
      <c r="I6181">
        <v>0.19656100000000001</v>
      </c>
      <c r="J6181">
        <v>699.23199999999997</v>
      </c>
      <c r="K6181">
        <v>933.80499999999995</v>
      </c>
      <c r="L6181">
        <v>0</v>
      </c>
      <c r="M6181">
        <v>1778.13</v>
      </c>
      <c r="N6181">
        <v>271.935</v>
      </c>
      <c r="O6181">
        <v>642.70899999999995</v>
      </c>
      <c r="P6181">
        <v>6925.2</v>
      </c>
    </row>
    <row r="6182" spans="1:16" x14ac:dyDescent="0.3">
      <c r="A6182">
        <v>9</v>
      </c>
      <c r="B6182">
        <v>0.60823099999999997</v>
      </c>
      <c r="C6182">
        <v>0.27958699999999997</v>
      </c>
      <c r="D6182">
        <v>0.139539</v>
      </c>
      <c r="E6182">
        <v>4367.43</v>
      </c>
      <c r="F6182">
        <v>6032.21</v>
      </c>
      <c r="G6182">
        <v>22002.400000000001</v>
      </c>
      <c r="H6182">
        <v>0.139324</v>
      </c>
      <c r="I6182">
        <v>0.19849800000000001</v>
      </c>
      <c r="J6182">
        <v>694.07399999999996</v>
      </c>
      <c r="K6182">
        <v>912.274</v>
      </c>
      <c r="L6182">
        <v>0</v>
      </c>
      <c r="M6182">
        <v>1827.49</v>
      </c>
      <c r="N6182">
        <v>279.48399999999998</v>
      </c>
      <c r="O6182">
        <v>654.10699999999997</v>
      </c>
      <c r="P6182">
        <v>6032.21</v>
      </c>
    </row>
    <row r="6183" spans="1:16" x14ac:dyDescent="0.3">
      <c r="A6183">
        <v>10</v>
      </c>
      <c r="B6183">
        <v>0.68424799999999997</v>
      </c>
      <c r="C6183">
        <v>0.30449599999999999</v>
      </c>
      <c r="D6183">
        <v>0.123224</v>
      </c>
      <c r="E6183">
        <v>4393.51</v>
      </c>
      <c r="F6183">
        <v>5325.63</v>
      </c>
      <c r="G6183">
        <v>21997.200000000001</v>
      </c>
      <c r="H6183">
        <v>0.123004</v>
      </c>
      <c r="I6183">
        <v>0.19973099999999999</v>
      </c>
      <c r="J6183">
        <v>685.79300000000001</v>
      </c>
      <c r="K6183">
        <v>888.79200000000003</v>
      </c>
      <c r="L6183">
        <v>0</v>
      </c>
      <c r="M6183">
        <v>1869.44</v>
      </c>
      <c r="N6183">
        <v>285.899</v>
      </c>
      <c r="O6183">
        <v>663.58600000000001</v>
      </c>
      <c r="P6183">
        <v>5325.63</v>
      </c>
    </row>
    <row r="6184" spans="1:16" x14ac:dyDescent="0.3">
      <c r="A6184">
        <v>11</v>
      </c>
      <c r="B6184">
        <v>0.76026400000000005</v>
      </c>
      <c r="C6184">
        <v>0.32829999999999998</v>
      </c>
      <c r="D6184">
        <v>0.11003599999999999</v>
      </c>
      <c r="E6184">
        <v>4409.2</v>
      </c>
      <c r="F6184">
        <v>4754.53</v>
      </c>
      <c r="G6184">
        <v>21991.8</v>
      </c>
      <c r="H6184">
        <v>0.10981399999999999</v>
      </c>
      <c r="I6184">
        <v>0.200493</v>
      </c>
      <c r="J6184">
        <v>675.61599999999999</v>
      </c>
      <c r="K6184">
        <v>864.529</v>
      </c>
      <c r="L6184">
        <v>0</v>
      </c>
      <c r="M6184">
        <v>1905.83</v>
      </c>
      <c r="N6184">
        <v>291.46499999999997</v>
      </c>
      <c r="O6184">
        <v>671.76199999999994</v>
      </c>
      <c r="P6184">
        <v>4754.53</v>
      </c>
    </row>
    <row r="6185" spans="1:16" x14ac:dyDescent="0.3">
      <c r="A6185">
        <v>12</v>
      </c>
      <c r="B6185">
        <v>0.83628100000000005</v>
      </c>
      <c r="C6185">
        <v>0.35116000000000003</v>
      </c>
      <c r="D6185">
        <v>9.9183999999999994E-2</v>
      </c>
      <c r="E6185">
        <v>4417.75</v>
      </c>
      <c r="F6185">
        <v>4284.54</v>
      </c>
      <c r="G6185">
        <v>21986.3</v>
      </c>
      <c r="H6185">
        <v>9.8958500000000005E-2</v>
      </c>
      <c r="I6185">
        <v>0.200932</v>
      </c>
      <c r="J6185">
        <v>664.31899999999996</v>
      </c>
      <c r="K6185">
        <v>840.16399999999999</v>
      </c>
      <c r="L6185">
        <v>0</v>
      </c>
      <c r="M6185">
        <v>1937.89</v>
      </c>
      <c r="N6185">
        <v>296.36799999999999</v>
      </c>
      <c r="O6185">
        <v>679.00900000000001</v>
      </c>
      <c r="P6185">
        <v>4284.54</v>
      </c>
    </row>
    <row r="6186" spans="1:16" x14ac:dyDescent="0.3">
      <c r="A6186">
        <v>13</v>
      </c>
      <c r="B6186">
        <v>0.91229700000000002</v>
      </c>
      <c r="C6186">
        <v>0.37320599999999998</v>
      </c>
      <c r="D6186">
        <v>9.0114799999999995E-2</v>
      </c>
      <c r="E6186">
        <v>4421.2700000000004</v>
      </c>
      <c r="F6186">
        <v>3891.78</v>
      </c>
      <c r="G6186">
        <v>21980.7</v>
      </c>
      <c r="H6186">
        <v>8.9886999999999995E-2</v>
      </c>
      <c r="I6186">
        <v>0.20114299999999999</v>
      </c>
      <c r="J6186">
        <v>652.40300000000002</v>
      </c>
      <c r="K6186">
        <v>816.096</v>
      </c>
      <c r="L6186">
        <v>0</v>
      </c>
      <c r="M6186">
        <v>1966.46</v>
      </c>
      <c r="N6186">
        <v>300.738</v>
      </c>
      <c r="O6186">
        <v>685.56500000000005</v>
      </c>
      <c r="P6186">
        <v>3891.78</v>
      </c>
    </row>
    <row r="6187" spans="1:16" x14ac:dyDescent="0.3">
      <c r="A6187">
        <v>14</v>
      </c>
      <c r="B6187">
        <v>0.98831400000000003</v>
      </c>
      <c r="C6187">
        <v>0.394542</v>
      </c>
      <c r="D6187">
        <v>8.2434800000000003E-2</v>
      </c>
      <c r="E6187">
        <v>4421.16</v>
      </c>
      <c r="F6187">
        <v>3559.18</v>
      </c>
      <c r="G6187">
        <v>21975</v>
      </c>
      <c r="H6187">
        <v>8.2205100000000003E-2</v>
      </c>
      <c r="I6187">
        <v>0.20119000000000001</v>
      </c>
      <c r="J6187">
        <v>640.19399999999996</v>
      </c>
      <c r="K6187">
        <v>792.56</v>
      </c>
      <c r="L6187">
        <v>0</v>
      </c>
      <c r="M6187">
        <v>1992.15</v>
      </c>
      <c r="N6187">
        <v>304.666</v>
      </c>
      <c r="O6187">
        <v>691.58500000000004</v>
      </c>
      <c r="P6187">
        <v>3559.18</v>
      </c>
    </row>
    <row r="6188" spans="1:16" x14ac:dyDescent="0.3">
      <c r="A6188">
        <v>15</v>
      </c>
      <c r="B6188">
        <v>1.06433</v>
      </c>
      <c r="C6188">
        <v>0.41525499999999999</v>
      </c>
      <c r="D6188">
        <v>7.5855800000000001E-2</v>
      </c>
      <c r="E6188">
        <v>4418.3900000000003</v>
      </c>
      <c r="F6188">
        <v>3274.26</v>
      </c>
      <c r="G6188">
        <v>21969.200000000001</v>
      </c>
      <c r="H6188">
        <v>7.5624399999999994E-2</v>
      </c>
      <c r="I6188">
        <v>0.20111699999999999</v>
      </c>
      <c r="J6188">
        <v>627.90800000000002</v>
      </c>
      <c r="K6188">
        <v>769.68899999999996</v>
      </c>
      <c r="L6188">
        <v>0</v>
      </c>
      <c r="M6188">
        <v>2015.4</v>
      </c>
      <c r="N6188">
        <v>308.221</v>
      </c>
      <c r="O6188">
        <v>697.17499999999995</v>
      </c>
      <c r="P6188">
        <v>3274.26</v>
      </c>
    </row>
    <row r="6189" spans="1:16" x14ac:dyDescent="0.3">
      <c r="A6189">
        <v>16</v>
      </c>
      <c r="B6189">
        <v>1.14035</v>
      </c>
      <c r="C6189">
        <v>0.435419</v>
      </c>
      <c r="D6189">
        <v>7.0162799999999997E-2</v>
      </c>
      <c r="E6189">
        <v>4413.6499999999996</v>
      </c>
      <c r="F6189">
        <v>3027.71</v>
      </c>
      <c r="G6189">
        <v>21963.3</v>
      </c>
      <c r="H6189">
        <v>6.9930000000000006E-2</v>
      </c>
      <c r="I6189">
        <v>0.20095499999999999</v>
      </c>
      <c r="J6189">
        <v>615.68700000000001</v>
      </c>
      <c r="K6189">
        <v>747.55399999999997</v>
      </c>
      <c r="L6189">
        <v>0</v>
      </c>
      <c r="M6189">
        <v>2036.54</v>
      </c>
      <c r="N6189">
        <v>311.45499999999998</v>
      </c>
      <c r="O6189">
        <v>702.41</v>
      </c>
      <c r="P6189">
        <v>3027.71</v>
      </c>
    </row>
    <row r="6190" spans="1:16" x14ac:dyDescent="0.3">
      <c r="A6190">
        <v>17</v>
      </c>
      <c r="B6190">
        <v>1.2163600000000001</v>
      </c>
      <c r="C6190">
        <v>0.455094</v>
      </c>
      <c r="D6190">
        <v>6.5192399999999998E-2</v>
      </c>
      <c r="E6190">
        <v>4407.42</v>
      </c>
      <c r="F6190">
        <v>2812.46</v>
      </c>
      <c r="G6190">
        <v>21957.3</v>
      </c>
      <c r="H6190">
        <v>6.4958399999999999E-2</v>
      </c>
      <c r="I6190">
        <v>0.20072699999999999</v>
      </c>
      <c r="J6190">
        <v>603.62599999999998</v>
      </c>
      <c r="K6190">
        <v>726.18899999999996</v>
      </c>
      <c r="L6190">
        <v>0</v>
      </c>
      <c r="M6190">
        <v>2055.86</v>
      </c>
      <c r="N6190">
        <v>314.40899999999999</v>
      </c>
      <c r="O6190">
        <v>707.34199999999998</v>
      </c>
      <c r="P6190">
        <v>2812.46</v>
      </c>
    </row>
    <row r="6191" spans="1:16" x14ac:dyDescent="0.3">
      <c r="A6191">
        <v>18</v>
      </c>
      <c r="B6191">
        <v>1.2923800000000001</v>
      </c>
      <c r="C6191">
        <v>0.47433199999999998</v>
      </c>
      <c r="D6191">
        <v>6.0818400000000002E-2</v>
      </c>
      <c r="E6191">
        <v>4400.07</v>
      </c>
      <c r="F6191">
        <v>2623.03</v>
      </c>
      <c r="G6191">
        <v>21951.200000000001</v>
      </c>
      <c r="H6191">
        <v>6.05833E-2</v>
      </c>
      <c r="I6191">
        <v>0.20044799999999999</v>
      </c>
      <c r="J6191">
        <v>591.78700000000003</v>
      </c>
      <c r="K6191">
        <v>705.601</v>
      </c>
      <c r="L6191">
        <v>0</v>
      </c>
      <c r="M6191">
        <v>2073.56</v>
      </c>
      <c r="N6191">
        <v>317.11599999999999</v>
      </c>
      <c r="O6191">
        <v>712.01199999999994</v>
      </c>
      <c r="P6191">
        <v>2623.03</v>
      </c>
    </row>
    <row r="6192" spans="1:16" x14ac:dyDescent="0.3">
      <c r="A6192">
        <v>19</v>
      </c>
      <c r="B6192">
        <v>1.3684000000000001</v>
      </c>
      <c r="C6192">
        <v>0.49317899999999998</v>
      </c>
      <c r="D6192">
        <v>5.6941899999999997E-2</v>
      </c>
      <c r="E6192">
        <v>4391.87</v>
      </c>
      <c r="F6192">
        <v>2455.15</v>
      </c>
      <c r="G6192">
        <v>21945.1</v>
      </c>
      <c r="H6192">
        <v>5.6705800000000001E-2</v>
      </c>
      <c r="I6192">
        <v>0.20013</v>
      </c>
      <c r="J6192">
        <v>580.20699999999999</v>
      </c>
      <c r="K6192">
        <v>685.78399999999999</v>
      </c>
      <c r="L6192">
        <v>0</v>
      </c>
      <c r="M6192">
        <v>2089.8200000000002</v>
      </c>
      <c r="N6192">
        <v>319.60300000000001</v>
      </c>
      <c r="O6192">
        <v>716.44899999999996</v>
      </c>
      <c r="P6192">
        <v>2455.15</v>
      </c>
    </row>
    <row r="6193" spans="1:16" x14ac:dyDescent="0.3">
      <c r="A6193">
        <v>20</v>
      </c>
      <c r="B6193">
        <v>1.44441</v>
      </c>
      <c r="C6193">
        <v>0.51167099999999999</v>
      </c>
      <c r="D6193">
        <v>5.3484499999999997E-2</v>
      </c>
      <c r="E6193">
        <v>4383</v>
      </c>
      <c r="F6193">
        <v>2305.42</v>
      </c>
      <c r="G6193">
        <v>21938.799999999999</v>
      </c>
      <c r="H6193">
        <v>5.3247599999999999E-2</v>
      </c>
      <c r="I6193">
        <v>0.19978299999999999</v>
      </c>
      <c r="J6193">
        <v>568.91200000000003</v>
      </c>
      <c r="K6193">
        <v>666.721</v>
      </c>
      <c r="L6193">
        <v>0</v>
      </c>
      <c r="M6193">
        <v>2104.8000000000002</v>
      </c>
      <c r="N6193">
        <v>321.89299999999997</v>
      </c>
      <c r="O6193">
        <v>720.67700000000002</v>
      </c>
      <c r="P6193">
        <v>2305.42</v>
      </c>
    </row>
    <row r="6194" spans="1:16" x14ac:dyDescent="0.3">
      <c r="A6194">
        <v>21</v>
      </c>
      <c r="B6194">
        <v>1.5204299999999999</v>
      </c>
      <c r="C6194">
        <v>0.52984299999999995</v>
      </c>
      <c r="D6194">
        <v>5.0383200000000003E-2</v>
      </c>
      <c r="E6194">
        <v>4373.63</v>
      </c>
      <c r="F6194">
        <v>2171.11</v>
      </c>
      <c r="G6194">
        <v>21932.400000000001</v>
      </c>
      <c r="H6194">
        <v>5.0145500000000003E-2</v>
      </c>
      <c r="I6194">
        <v>0.19941400000000001</v>
      </c>
      <c r="J6194">
        <v>557.91399999999999</v>
      </c>
      <c r="K6194">
        <v>648.39</v>
      </c>
      <c r="L6194">
        <v>0</v>
      </c>
      <c r="M6194">
        <v>2118.61</v>
      </c>
      <c r="N6194">
        <v>324.00599999999997</v>
      </c>
      <c r="O6194">
        <v>724.71500000000003</v>
      </c>
      <c r="P6194">
        <v>2171.11</v>
      </c>
    </row>
    <row r="6195" spans="1:16" x14ac:dyDescent="0.3">
      <c r="A6195">
        <v>22</v>
      </c>
      <c r="B6195">
        <v>1.5964499999999999</v>
      </c>
      <c r="C6195">
        <v>0.54772399999999999</v>
      </c>
      <c r="D6195">
        <v>4.7586700000000003E-2</v>
      </c>
      <c r="E6195">
        <v>4363.88</v>
      </c>
      <c r="F6195">
        <v>2050.0100000000002</v>
      </c>
      <c r="G6195">
        <v>21926</v>
      </c>
      <c r="H6195">
        <v>4.7348300000000003E-2</v>
      </c>
      <c r="I6195">
        <v>0.19902700000000001</v>
      </c>
      <c r="J6195">
        <v>547.21900000000005</v>
      </c>
      <c r="K6195">
        <v>630.76300000000003</v>
      </c>
      <c r="L6195">
        <v>0</v>
      </c>
      <c r="M6195">
        <v>2131.36</v>
      </c>
      <c r="N6195">
        <v>325.95600000000002</v>
      </c>
      <c r="O6195">
        <v>728.57899999999995</v>
      </c>
      <c r="P6195">
        <v>2050.0100000000002</v>
      </c>
    </row>
    <row r="6196" spans="1:16" x14ac:dyDescent="0.3">
      <c r="A6196">
        <v>23</v>
      </c>
      <c r="B6196">
        <v>1.6724600000000001</v>
      </c>
      <c r="C6196">
        <v>0.56533900000000004</v>
      </c>
      <c r="D6196">
        <v>4.5053299999999998E-2</v>
      </c>
      <c r="E6196">
        <v>4353.83</v>
      </c>
      <c r="F6196">
        <v>1940.29</v>
      </c>
      <c r="G6196">
        <v>21919.5</v>
      </c>
      <c r="H6196">
        <v>4.4814300000000001E-2</v>
      </c>
      <c r="I6196">
        <v>0.198628</v>
      </c>
      <c r="J6196">
        <v>536.827</v>
      </c>
      <c r="K6196">
        <v>613.81299999999999</v>
      </c>
      <c r="L6196">
        <v>0</v>
      </c>
      <c r="M6196">
        <v>2143.15</v>
      </c>
      <c r="N6196">
        <v>327.75900000000001</v>
      </c>
      <c r="O6196">
        <v>732.28300000000002</v>
      </c>
      <c r="P6196">
        <v>1940.29</v>
      </c>
    </row>
    <row r="6197" spans="1:16" x14ac:dyDescent="0.3">
      <c r="A6197">
        <v>24</v>
      </c>
      <c r="B6197">
        <v>1.74848</v>
      </c>
      <c r="C6197">
        <v>0.58270999999999995</v>
      </c>
      <c r="D6197">
        <v>4.2748300000000003E-2</v>
      </c>
      <c r="E6197">
        <v>4343.57</v>
      </c>
      <c r="F6197">
        <v>1840.47</v>
      </c>
      <c r="G6197">
        <v>21912.9</v>
      </c>
      <c r="H6197">
        <v>4.2508700000000003E-2</v>
      </c>
      <c r="I6197">
        <v>0.19822000000000001</v>
      </c>
      <c r="J6197">
        <v>526.73599999999999</v>
      </c>
      <c r="K6197">
        <v>597.51099999999997</v>
      </c>
      <c r="L6197">
        <v>0</v>
      </c>
      <c r="M6197">
        <v>2154.06</v>
      </c>
      <c r="N6197">
        <v>329.42700000000002</v>
      </c>
      <c r="O6197">
        <v>735.83600000000001</v>
      </c>
      <c r="P6197">
        <v>1840.47</v>
      </c>
    </row>
    <row r="6198" spans="1:16" x14ac:dyDescent="0.3">
      <c r="A6198">
        <v>25</v>
      </c>
      <c r="B6198">
        <v>1.8244899999999999</v>
      </c>
      <c r="C6198">
        <v>0.599858</v>
      </c>
      <c r="D6198">
        <v>4.0642699999999997E-2</v>
      </c>
      <c r="E6198">
        <v>4333.1499999999996</v>
      </c>
      <c r="F6198">
        <v>1749.28</v>
      </c>
      <c r="G6198">
        <v>21906.2</v>
      </c>
      <c r="H6198">
        <v>4.0402599999999997E-2</v>
      </c>
      <c r="I6198">
        <v>0.19780500000000001</v>
      </c>
      <c r="J6198">
        <v>516.94100000000003</v>
      </c>
      <c r="K6198">
        <v>581.82899999999995</v>
      </c>
      <c r="L6198">
        <v>0</v>
      </c>
      <c r="M6198">
        <v>2164.16</v>
      </c>
      <c r="N6198">
        <v>330.97199999999998</v>
      </c>
      <c r="O6198">
        <v>739.24900000000002</v>
      </c>
      <c r="P6198">
        <v>1749.28</v>
      </c>
    </row>
    <row r="6199" spans="1:16" x14ac:dyDescent="0.3">
      <c r="A6199">
        <v>26</v>
      </c>
      <c r="B6199">
        <v>1.9005099999999999</v>
      </c>
      <c r="C6199">
        <v>0.61680100000000004</v>
      </c>
      <c r="D6199">
        <v>3.8712400000000001E-2</v>
      </c>
      <c r="E6199">
        <v>4322.6099999999997</v>
      </c>
      <c r="F6199">
        <v>1665.68</v>
      </c>
      <c r="G6199">
        <v>21899.4</v>
      </c>
      <c r="H6199">
        <v>3.8471699999999998E-2</v>
      </c>
      <c r="I6199">
        <v>0.197385</v>
      </c>
      <c r="J6199">
        <v>507.43299999999999</v>
      </c>
      <c r="K6199">
        <v>566.73900000000003</v>
      </c>
      <c r="L6199">
        <v>0</v>
      </c>
      <c r="M6199">
        <v>2173.5100000000002</v>
      </c>
      <c r="N6199">
        <v>332.40199999999999</v>
      </c>
      <c r="O6199">
        <v>742.53099999999995</v>
      </c>
      <c r="P6199">
        <v>1665.68</v>
      </c>
    </row>
    <row r="6200" spans="1:16" x14ac:dyDescent="0.3">
      <c r="A6200">
        <v>27</v>
      </c>
      <c r="B6200">
        <v>1.9765299999999999</v>
      </c>
      <c r="C6200">
        <v>0.63355399999999995</v>
      </c>
      <c r="D6200">
        <v>3.6936700000000003E-2</v>
      </c>
      <c r="E6200">
        <v>4312</v>
      </c>
      <c r="F6200">
        <v>1588.78</v>
      </c>
      <c r="G6200">
        <v>21892.6</v>
      </c>
      <c r="H6200">
        <v>3.6695600000000002E-2</v>
      </c>
      <c r="I6200">
        <v>0.196962</v>
      </c>
      <c r="J6200">
        <v>498.20600000000002</v>
      </c>
      <c r="K6200">
        <v>552.21400000000006</v>
      </c>
      <c r="L6200">
        <v>0</v>
      </c>
      <c r="M6200">
        <v>2182.17</v>
      </c>
      <c r="N6200">
        <v>333.726</v>
      </c>
      <c r="O6200">
        <v>745.68899999999996</v>
      </c>
      <c r="P6200">
        <v>1588.78</v>
      </c>
    </row>
    <row r="6201" spans="1:16" x14ac:dyDescent="0.3">
      <c r="A6201">
        <v>28</v>
      </c>
      <c r="B6201">
        <v>2.05254</v>
      </c>
      <c r="C6201">
        <v>0.65013200000000004</v>
      </c>
      <c r="D6201">
        <v>3.5298299999999998E-2</v>
      </c>
      <c r="E6201">
        <v>4301.3500000000004</v>
      </c>
      <c r="F6201">
        <v>1517.83</v>
      </c>
      <c r="G6201">
        <v>21885.7</v>
      </c>
      <c r="H6201">
        <v>3.5056799999999999E-2</v>
      </c>
      <c r="I6201">
        <v>0.19653699999999999</v>
      </c>
      <c r="J6201">
        <v>489.25</v>
      </c>
      <c r="K6201">
        <v>538.226</v>
      </c>
      <c r="L6201">
        <v>0</v>
      </c>
      <c r="M6201">
        <v>2190.19</v>
      </c>
      <c r="N6201">
        <v>334.95299999999997</v>
      </c>
      <c r="O6201">
        <v>748.73</v>
      </c>
      <c r="P6201">
        <v>1517.83</v>
      </c>
    </row>
    <row r="6202" spans="1:16" x14ac:dyDescent="0.3">
      <c r="A6202">
        <v>29</v>
      </c>
      <c r="B6202">
        <v>2.1285599999999998</v>
      </c>
      <c r="C6202">
        <v>0.666547</v>
      </c>
      <c r="D6202">
        <v>3.3782100000000002E-2</v>
      </c>
      <c r="E6202">
        <v>4290.67</v>
      </c>
      <c r="F6202">
        <v>1452.17</v>
      </c>
      <c r="G6202">
        <v>21878.6</v>
      </c>
      <c r="H6202">
        <v>3.3540199999999999E-2</v>
      </c>
      <c r="I6202">
        <v>0.19611200000000001</v>
      </c>
      <c r="J6202">
        <v>480.55700000000002</v>
      </c>
      <c r="K6202">
        <v>524.75099999999998</v>
      </c>
      <c r="L6202">
        <v>0</v>
      </c>
      <c r="M6202">
        <v>2197.61</v>
      </c>
      <c r="N6202">
        <v>336.08800000000002</v>
      </c>
      <c r="O6202">
        <v>751.66</v>
      </c>
      <c r="P6202">
        <v>1452.17</v>
      </c>
    </row>
    <row r="6203" spans="1:16" x14ac:dyDescent="0.3">
      <c r="A6203">
        <v>30</v>
      </c>
      <c r="B6203">
        <v>2.20458</v>
      </c>
      <c r="C6203">
        <v>0.68281199999999997</v>
      </c>
      <c r="D6203">
        <v>3.2375300000000003E-2</v>
      </c>
      <c r="E6203">
        <v>4279.99</v>
      </c>
      <c r="F6203">
        <v>1391.25</v>
      </c>
      <c r="G6203">
        <v>21871.599999999999</v>
      </c>
      <c r="H6203">
        <v>3.2133099999999998E-2</v>
      </c>
      <c r="I6203">
        <v>0.195688</v>
      </c>
      <c r="J6203">
        <v>472.11799999999999</v>
      </c>
      <c r="K6203">
        <v>511.76499999999999</v>
      </c>
      <c r="L6203">
        <v>0</v>
      </c>
      <c r="M6203">
        <v>2204.4899999999998</v>
      </c>
      <c r="N6203">
        <v>337.13900000000001</v>
      </c>
      <c r="O6203">
        <v>754.48400000000004</v>
      </c>
      <c r="P6203">
        <v>1391.25</v>
      </c>
    </row>
    <row r="6204" spans="1:16" x14ac:dyDescent="0.3">
      <c r="A6204">
        <v>31</v>
      </c>
      <c r="B6204">
        <v>2.2805900000000001</v>
      </c>
      <c r="C6204">
        <v>0.698936</v>
      </c>
      <c r="D6204">
        <v>3.1066799999999999E-2</v>
      </c>
      <c r="E6204">
        <v>4269.33</v>
      </c>
      <c r="F6204">
        <v>1334.58</v>
      </c>
      <c r="G6204">
        <v>21864.400000000001</v>
      </c>
      <c r="H6204">
        <v>3.0824299999999999E-2</v>
      </c>
      <c r="I6204">
        <v>0.19526399999999999</v>
      </c>
      <c r="J6204">
        <v>463.92200000000003</v>
      </c>
      <c r="K6204">
        <v>499.245</v>
      </c>
      <c r="L6204">
        <v>0</v>
      </c>
      <c r="M6204">
        <v>2210.85</v>
      </c>
      <c r="N6204">
        <v>338.11200000000002</v>
      </c>
      <c r="O6204">
        <v>757.20899999999995</v>
      </c>
      <c r="P6204">
        <v>1334.58</v>
      </c>
    </row>
    <row r="6205" spans="1:16" x14ac:dyDescent="0.3">
      <c r="A6205">
        <v>32</v>
      </c>
      <c r="B6205">
        <v>2.3566099999999999</v>
      </c>
      <c r="C6205">
        <v>0.71492999999999995</v>
      </c>
      <c r="D6205">
        <v>2.98468E-2</v>
      </c>
      <c r="E6205">
        <v>4258.71</v>
      </c>
      <c r="F6205">
        <v>1281.74</v>
      </c>
      <c r="G6205">
        <v>21857.1</v>
      </c>
      <c r="H6205">
        <v>2.9603999999999998E-2</v>
      </c>
      <c r="I6205">
        <v>0.19484299999999999</v>
      </c>
      <c r="J6205">
        <v>455.96199999999999</v>
      </c>
      <c r="K6205">
        <v>487.16899999999998</v>
      </c>
      <c r="L6205">
        <v>0</v>
      </c>
      <c r="M6205">
        <v>2216.7199999999998</v>
      </c>
      <c r="N6205">
        <v>339.01100000000002</v>
      </c>
      <c r="O6205">
        <v>759.83900000000006</v>
      </c>
      <c r="P6205">
        <v>1281.74</v>
      </c>
    </row>
    <row r="6206" spans="1:16" x14ac:dyDescent="0.3">
      <c r="A6206">
        <v>33</v>
      </c>
      <c r="B6206">
        <v>2.4326300000000001</v>
      </c>
      <c r="C6206">
        <v>0.73080199999999995</v>
      </c>
      <c r="D6206">
        <v>2.8707E-2</v>
      </c>
      <c r="E6206">
        <v>4248.12</v>
      </c>
      <c r="F6206">
        <v>1232.3800000000001</v>
      </c>
      <c r="G6206">
        <v>21849.8</v>
      </c>
      <c r="H6206">
        <v>2.8463800000000001E-2</v>
      </c>
      <c r="I6206">
        <v>0.19442400000000001</v>
      </c>
      <c r="J6206">
        <v>448.22899999999998</v>
      </c>
      <c r="K6206">
        <v>475.517</v>
      </c>
      <c r="L6206">
        <v>0</v>
      </c>
      <c r="M6206">
        <v>2222.15</v>
      </c>
      <c r="N6206">
        <v>339.84100000000001</v>
      </c>
      <c r="O6206">
        <v>762.37800000000004</v>
      </c>
      <c r="P6206">
        <v>1232.3800000000001</v>
      </c>
    </row>
    <row r="6207" spans="1:16" x14ac:dyDescent="0.3">
      <c r="A6207">
        <v>34</v>
      </c>
      <c r="B6207">
        <v>2.5086400000000002</v>
      </c>
      <c r="C6207">
        <v>0.74656100000000003</v>
      </c>
      <c r="D6207">
        <v>2.76397E-2</v>
      </c>
      <c r="E6207">
        <v>4237.58</v>
      </c>
      <c r="F6207">
        <v>1186.1600000000001</v>
      </c>
      <c r="G6207">
        <v>21842.400000000001</v>
      </c>
      <c r="H6207">
        <v>2.7396299999999998E-2</v>
      </c>
      <c r="I6207">
        <v>0.19400700000000001</v>
      </c>
      <c r="J6207">
        <v>440.71300000000002</v>
      </c>
      <c r="K6207">
        <v>464.26799999999997</v>
      </c>
      <c r="L6207">
        <v>0</v>
      </c>
      <c r="M6207">
        <v>2227.16</v>
      </c>
      <c r="N6207">
        <v>340.60700000000003</v>
      </c>
      <c r="O6207">
        <v>764.83</v>
      </c>
      <c r="P6207">
        <v>1186.1600000000001</v>
      </c>
    </row>
    <row r="6208" spans="1:16" x14ac:dyDescent="0.3">
      <c r="A6208">
        <v>35</v>
      </c>
      <c r="B6208">
        <v>2.58466</v>
      </c>
      <c r="C6208">
        <v>0.76221300000000003</v>
      </c>
      <c r="D6208">
        <v>2.6638599999999998E-2</v>
      </c>
      <c r="E6208">
        <v>4227.1000000000004</v>
      </c>
      <c r="F6208">
        <v>1142.8</v>
      </c>
      <c r="G6208">
        <v>21834.9</v>
      </c>
      <c r="H6208">
        <v>2.6394999999999998E-2</v>
      </c>
      <c r="I6208">
        <v>0.19359399999999999</v>
      </c>
      <c r="J6208">
        <v>433.40699999999998</v>
      </c>
      <c r="K6208">
        <v>453.40499999999997</v>
      </c>
      <c r="L6208">
        <v>0</v>
      </c>
      <c r="M6208">
        <v>2231.77</v>
      </c>
      <c r="N6208">
        <v>341.31200000000001</v>
      </c>
      <c r="O6208">
        <v>767.2</v>
      </c>
      <c r="P6208">
        <v>1142.8</v>
      </c>
    </row>
    <row r="6209" spans="1:16" x14ac:dyDescent="0.3">
      <c r="A6209">
        <v>36</v>
      </c>
      <c r="B6209">
        <v>2.6606800000000002</v>
      </c>
      <c r="C6209">
        <v>0.77776599999999996</v>
      </c>
      <c r="D6209">
        <v>2.56978E-2</v>
      </c>
      <c r="E6209">
        <v>4216.68</v>
      </c>
      <c r="F6209">
        <v>1102.06</v>
      </c>
      <c r="G6209">
        <v>21827.3</v>
      </c>
      <c r="H6209">
        <v>2.5453900000000002E-2</v>
      </c>
      <c r="I6209">
        <v>0.19318399999999999</v>
      </c>
      <c r="J6209">
        <v>426.303</v>
      </c>
      <c r="K6209">
        <v>442.90899999999999</v>
      </c>
      <c r="L6209">
        <v>0</v>
      </c>
      <c r="M6209">
        <v>2236.0100000000002</v>
      </c>
      <c r="N6209">
        <v>341.96100000000001</v>
      </c>
      <c r="O6209">
        <v>769.49</v>
      </c>
      <c r="P6209">
        <v>1102.06</v>
      </c>
    </row>
    <row r="6210" spans="1:16" x14ac:dyDescent="0.3">
      <c r="A6210">
        <v>37</v>
      </c>
      <c r="B6210">
        <v>2.7366899999999998</v>
      </c>
      <c r="C6210">
        <v>0.79322599999999999</v>
      </c>
      <c r="D6210">
        <v>2.48122E-2</v>
      </c>
      <c r="E6210">
        <v>4206.33</v>
      </c>
      <c r="F6210">
        <v>1063.71</v>
      </c>
      <c r="G6210">
        <v>21819.599999999999</v>
      </c>
      <c r="H6210">
        <v>2.4568099999999999E-2</v>
      </c>
      <c r="I6210">
        <v>0.192777</v>
      </c>
      <c r="J6210">
        <v>419.392</v>
      </c>
      <c r="K6210">
        <v>432.76499999999999</v>
      </c>
      <c r="L6210">
        <v>0</v>
      </c>
      <c r="M6210">
        <v>2239.91</v>
      </c>
      <c r="N6210">
        <v>342.55599999999998</v>
      </c>
      <c r="O6210">
        <v>771.70500000000004</v>
      </c>
      <c r="P6210">
        <v>1063.71</v>
      </c>
    </row>
    <row r="6211" spans="1:16" x14ac:dyDescent="0.3">
      <c r="A6211">
        <v>38</v>
      </c>
      <c r="B6211">
        <v>2.81271</v>
      </c>
      <c r="C6211">
        <v>0.80859899999999996</v>
      </c>
      <c r="D6211">
        <v>2.3977100000000001E-2</v>
      </c>
      <c r="E6211">
        <v>4196.05</v>
      </c>
      <c r="F6211">
        <v>1027.54</v>
      </c>
      <c r="G6211">
        <v>21811.9</v>
      </c>
      <c r="H6211">
        <v>2.3732799999999998E-2</v>
      </c>
      <c r="I6211">
        <v>0.19237399999999999</v>
      </c>
      <c r="J6211">
        <v>412.66899999999998</v>
      </c>
      <c r="K6211">
        <v>422.95699999999999</v>
      </c>
      <c r="L6211">
        <v>0</v>
      </c>
      <c r="M6211">
        <v>2243.4699999999998</v>
      </c>
      <c r="N6211">
        <v>343.10199999999998</v>
      </c>
      <c r="O6211">
        <v>773.84699999999998</v>
      </c>
      <c r="P6211">
        <v>1027.54</v>
      </c>
    </row>
    <row r="6212" spans="1:16" x14ac:dyDescent="0.3">
      <c r="A6212">
        <v>39</v>
      </c>
      <c r="B6212">
        <v>2.8887200000000002</v>
      </c>
      <c r="C6212">
        <v>0.82389000000000001</v>
      </c>
      <c r="D6212">
        <v>2.31886E-2</v>
      </c>
      <c r="E6212">
        <v>4185.84</v>
      </c>
      <c r="F6212">
        <v>993.39599999999996</v>
      </c>
      <c r="G6212">
        <v>21804.1</v>
      </c>
      <c r="H6212">
        <v>2.2944099999999999E-2</v>
      </c>
      <c r="I6212">
        <v>0.19197500000000001</v>
      </c>
      <c r="J6212">
        <v>406.12400000000002</v>
      </c>
      <c r="K6212">
        <v>413.46899999999999</v>
      </c>
      <c r="L6212">
        <v>0</v>
      </c>
      <c r="M6212">
        <v>2246.73</v>
      </c>
      <c r="N6212">
        <v>343.6</v>
      </c>
      <c r="O6212">
        <v>775.92</v>
      </c>
      <c r="P6212">
        <v>993.39599999999996</v>
      </c>
    </row>
    <row r="6213" spans="1:16" x14ac:dyDescent="0.3">
      <c r="A6213">
        <v>40</v>
      </c>
      <c r="B6213">
        <v>2.9647399999999999</v>
      </c>
      <c r="C6213">
        <v>0.83910300000000004</v>
      </c>
      <c r="D6213">
        <v>2.2443000000000001E-2</v>
      </c>
      <c r="E6213">
        <v>4175.71</v>
      </c>
      <c r="F6213">
        <v>961.10299999999995</v>
      </c>
      <c r="G6213">
        <v>21796.1</v>
      </c>
      <c r="H6213">
        <v>2.2198300000000001E-2</v>
      </c>
      <c r="I6213">
        <v>0.19158</v>
      </c>
      <c r="J6213">
        <v>399.75299999999999</v>
      </c>
      <c r="K6213">
        <v>404.28899999999999</v>
      </c>
      <c r="L6213">
        <v>0</v>
      </c>
      <c r="M6213">
        <v>2249.69</v>
      </c>
      <c r="N6213">
        <v>344.053</v>
      </c>
      <c r="O6213">
        <v>777.92600000000004</v>
      </c>
      <c r="P6213">
        <v>961.10299999999995</v>
      </c>
    </row>
    <row r="6214" spans="1:16" x14ac:dyDescent="0.3">
      <c r="A6214">
        <v>1</v>
      </c>
      <c r="B6214">
        <v>3.1928000000000001</v>
      </c>
      <c r="C6214">
        <v>0.88432900000000003</v>
      </c>
      <c r="D6214">
        <v>2.0431700000000001E-2</v>
      </c>
      <c r="E6214">
        <v>4145.8100000000004</v>
      </c>
      <c r="F6214">
        <v>874.00099999999998</v>
      </c>
      <c r="G6214">
        <v>21772</v>
      </c>
      <c r="H6214">
        <v>2.01865E-2</v>
      </c>
      <c r="I6214">
        <v>0.19042000000000001</v>
      </c>
      <c r="J6214">
        <v>381.613</v>
      </c>
      <c r="K6214">
        <v>378.45699999999999</v>
      </c>
      <c r="L6214">
        <v>0</v>
      </c>
      <c r="M6214">
        <v>2257</v>
      </c>
      <c r="N6214">
        <v>345.17</v>
      </c>
      <c r="O6214">
        <v>783.56700000000001</v>
      </c>
      <c r="P6214">
        <v>874.00099999999998</v>
      </c>
    </row>
    <row r="6216" spans="1:16" x14ac:dyDescent="0.3">
      <c r="A6216" t="s">
        <v>70</v>
      </c>
    </row>
    <row r="6217" spans="1:16" x14ac:dyDescent="0.3">
      <c r="A6217" t="s">
        <v>43</v>
      </c>
      <c r="B6217" t="s">
        <v>1368</v>
      </c>
    </row>
    <row r="6218" spans="1:16" x14ac:dyDescent="0.3">
      <c r="A6218" t="s">
        <v>502</v>
      </c>
      <c r="B6218" t="s">
        <v>1369</v>
      </c>
      <c r="C6218">
        <v>1</v>
      </c>
    </row>
    <row r="6219" spans="1:16" x14ac:dyDescent="0.3">
      <c r="A6219" t="s">
        <v>1370</v>
      </c>
      <c r="B6219" t="s">
        <v>1371</v>
      </c>
      <c r="C6219">
        <v>1</v>
      </c>
    </row>
    <row r="6220" spans="1:16" x14ac:dyDescent="0.3">
      <c r="A6220">
        <v>1983</v>
      </c>
      <c r="B6220" t="s">
        <v>572</v>
      </c>
      <c r="C6220">
        <v>43296.3</v>
      </c>
    </row>
    <row r="6221" spans="1:16" x14ac:dyDescent="0.3">
      <c r="A6221">
        <v>1984</v>
      </c>
      <c r="B6221" t="s">
        <v>573</v>
      </c>
      <c r="C6221">
        <v>23848.3</v>
      </c>
    </row>
    <row r="6222" spans="1:16" x14ac:dyDescent="0.3">
      <c r="A6222">
        <v>1985</v>
      </c>
      <c r="B6222" t="s">
        <v>574</v>
      </c>
      <c r="C6222">
        <v>24809.5</v>
      </c>
    </row>
    <row r="6223" spans="1:16" x14ac:dyDescent="0.3">
      <c r="A6223">
        <v>1986</v>
      </c>
      <c r="B6223" t="s">
        <v>574</v>
      </c>
      <c r="C6223">
        <v>21937.5</v>
      </c>
    </row>
    <row r="6224" spans="1:16" x14ac:dyDescent="0.3">
      <c r="A6224">
        <v>1987</v>
      </c>
      <c r="B6224" t="s">
        <v>574</v>
      </c>
      <c r="C6224">
        <v>19651.400000000001</v>
      </c>
    </row>
    <row r="6225" spans="1:3" x14ac:dyDescent="0.3">
      <c r="A6225">
        <v>1988</v>
      </c>
      <c r="B6225" t="s">
        <v>574</v>
      </c>
      <c r="C6225">
        <v>17849.400000000001</v>
      </c>
    </row>
    <row r="6226" spans="1:3" x14ac:dyDescent="0.3">
      <c r="A6226">
        <v>1989</v>
      </c>
      <c r="B6226" t="s">
        <v>574</v>
      </c>
      <c r="C6226">
        <v>17064.5</v>
      </c>
    </row>
    <row r="6227" spans="1:3" x14ac:dyDescent="0.3">
      <c r="A6227">
        <v>1990</v>
      </c>
      <c r="B6227" t="s">
        <v>574</v>
      </c>
      <c r="C6227">
        <v>15592.7</v>
      </c>
    </row>
    <row r="6228" spans="1:3" x14ac:dyDescent="0.3">
      <c r="A6228">
        <v>1991</v>
      </c>
      <c r="B6228" t="s">
        <v>574</v>
      </c>
      <c r="C6228">
        <v>13633.5</v>
      </c>
    </row>
    <row r="6229" spans="1:3" x14ac:dyDescent="0.3">
      <c r="A6229">
        <v>1992</v>
      </c>
      <c r="B6229" t="s">
        <v>574</v>
      </c>
      <c r="C6229">
        <v>11893.9</v>
      </c>
    </row>
    <row r="6230" spans="1:3" x14ac:dyDescent="0.3">
      <c r="A6230">
        <v>1993</v>
      </c>
      <c r="B6230" t="s">
        <v>574</v>
      </c>
      <c r="C6230">
        <v>12117.4</v>
      </c>
    </row>
    <row r="6231" spans="1:3" x14ac:dyDescent="0.3">
      <c r="A6231">
        <v>1994</v>
      </c>
      <c r="B6231" t="s">
        <v>574</v>
      </c>
      <c r="C6231">
        <v>14699.1</v>
      </c>
    </row>
    <row r="6232" spans="1:3" x14ac:dyDescent="0.3">
      <c r="A6232">
        <v>1995</v>
      </c>
      <c r="B6232" t="s">
        <v>574</v>
      </c>
      <c r="C6232">
        <v>18555.599999999999</v>
      </c>
    </row>
    <row r="6233" spans="1:3" x14ac:dyDescent="0.3">
      <c r="A6233">
        <v>1996</v>
      </c>
      <c r="B6233" t="s">
        <v>574</v>
      </c>
      <c r="C6233">
        <v>20665.900000000001</v>
      </c>
    </row>
    <row r="6234" spans="1:3" x14ac:dyDescent="0.3">
      <c r="A6234">
        <v>1997</v>
      </c>
      <c r="B6234" t="s">
        <v>574</v>
      </c>
      <c r="C6234">
        <v>19884.3</v>
      </c>
    </row>
    <row r="6235" spans="1:3" x14ac:dyDescent="0.3">
      <c r="A6235">
        <v>1998</v>
      </c>
      <c r="B6235" t="s">
        <v>574</v>
      </c>
      <c r="C6235">
        <v>18670.2</v>
      </c>
    </row>
    <row r="6236" spans="1:3" x14ac:dyDescent="0.3">
      <c r="A6236">
        <v>1999</v>
      </c>
      <c r="B6236" t="s">
        <v>574</v>
      </c>
      <c r="C6236">
        <v>18052.099999999999</v>
      </c>
    </row>
    <row r="6237" spans="1:3" x14ac:dyDescent="0.3">
      <c r="A6237">
        <v>2000</v>
      </c>
      <c r="B6237" t="s">
        <v>574</v>
      </c>
      <c r="C6237">
        <v>18132.8</v>
      </c>
    </row>
    <row r="6238" spans="1:3" x14ac:dyDescent="0.3">
      <c r="A6238">
        <v>2001</v>
      </c>
      <c r="B6238" t="s">
        <v>574</v>
      </c>
      <c r="C6238">
        <v>19119.3</v>
      </c>
    </row>
    <row r="6239" spans="1:3" x14ac:dyDescent="0.3">
      <c r="A6239">
        <v>2002</v>
      </c>
      <c r="B6239" t="s">
        <v>574</v>
      </c>
      <c r="C6239">
        <v>19936.8</v>
      </c>
    </row>
    <row r="6240" spans="1:3" x14ac:dyDescent="0.3">
      <c r="A6240">
        <v>2003</v>
      </c>
      <c r="B6240" t="s">
        <v>574</v>
      </c>
      <c r="C6240">
        <v>21074.5</v>
      </c>
    </row>
    <row r="6241" spans="1:3" x14ac:dyDescent="0.3">
      <c r="A6241">
        <v>2004</v>
      </c>
      <c r="B6241" t="s">
        <v>574</v>
      </c>
      <c r="C6241">
        <v>21775.9</v>
      </c>
    </row>
    <row r="6242" spans="1:3" x14ac:dyDescent="0.3">
      <c r="A6242">
        <v>2005</v>
      </c>
      <c r="B6242" t="s">
        <v>574</v>
      </c>
      <c r="C6242">
        <v>22343.4</v>
      </c>
    </row>
    <row r="6243" spans="1:3" x14ac:dyDescent="0.3">
      <c r="A6243">
        <v>2006</v>
      </c>
      <c r="B6243" t="s">
        <v>574</v>
      </c>
      <c r="C6243">
        <v>22078.1</v>
      </c>
    </row>
    <row r="6244" spans="1:3" x14ac:dyDescent="0.3">
      <c r="A6244">
        <v>2007</v>
      </c>
      <c r="B6244" t="s">
        <v>574</v>
      </c>
      <c r="C6244">
        <v>21924.9</v>
      </c>
    </row>
    <row r="6245" spans="1:3" x14ac:dyDescent="0.3">
      <c r="A6245">
        <v>2008</v>
      </c>
      <c r="B6245" t="s">
        <v>574</v>
      </c>
      <c r="C6245">
        <v>22552.3</v>
      </c>
    </row>
    <row r="6246" spans="1:3" x14ac:dyDescent="0.3">
      <c r="A6246">
        <v>2009</v>
      </c>
      <c r="B6246" t="s">
        <v>574</v>
      </c>
      <c r="C6246">
        <v>23102.1</v>
      </c>
    </row>
    <row r="6247" spans="1:3" x14ac:dyDescent="0.3">
      <c r="A6247">
        <v>2010</v>
      </c>
      <c r="B6247" t="s">
        <v>574</v>
      </c>
      <c r="C6247">
        <v>22973.200000000001</v>
      </c>
    </row>
    <row r="6248" spans="1:3" x14ac:dyDescent="0.3">
      <c r="A6248">
        <v>2011</v>
      </c>
      <c r="B6248" t="s">
        <v>574</v>
      </c>
      <c r="C6248">
        <v>21351</v>
      </c>
    </row>
    <row r="6249" spans="1:3" x14ac:dyDescent="0.3">
      <c r="A6249">
        <v>2012</v>
      </c>
      <c r="B6249" t="s">
        <v>574</v>
      </c>
      <c r="C6249">
        <v>19793.8</v>
      </c>
    </row>
    <row r="6250" spans="1:3" x14ac:dyDescent="0.3">
      <c r="A6250">
        <v>2013</v>
      </c>
      <c r="B6250" t="s">
        <v>574</v>
      </c>
      <c r="C6250">
        <v>17758.099999999999</v>
      </c>
    </row>
    <row r="6251" spans="1:3" x14ac:dyDescent="0.3">
      <c r="A6251">
        <v>2014</v>
      </c>
      <c r="B6251" t="s">
        <v>574</v>
      </c>
      <c r="C6251">
        <v>14981.5</v>
      </c>
    </row>
    <row r="6252" spans="1:3" x14ac:dyDescent="0.3">
      <c r="A6252">
        <v>2015</v>
      </c>
      <c r="B6252" t="s">
        <v>574</v>
      </c>
      <c r="C6252">
        <v>12884.6</v>
      </c>
    </row>
    <row r="6253" spans="1:3" x14ac:dyDescent="0.3">
      <c r="A6253">
        <v>2016</v>
      </c>
      <c r="B6253" t="s">
        <v>574</v>
      </c>
      <c r="C6253">
        <v>11024.5</v>
      </c>
    </row>
    <row r="6254" spans="1:3" x14ac:dyDescent="0.3">
      <c r="A6254">
        <v>2017</v>
      </c>
      <c r="B6254" t="s">
        <v>574</v>
      </c>
      <c r="C6254">
        <v>10352.6</v>
      </c>
    </row>
    <row r="6255" spans="1:3" x14ac:dyDescent="0.3">
      <c r="A6255">
        <v>2018</v>
      </c>
      <c r="B6255" t="s">
        <v>574</v>
      </c>
      <c r="C6255">
        <v>10313.299999999999</v>
      </c>
    </row>
    <row r="6256" spans="1:3" x14ac:dyDescent="0.3">
      <c r="A6256">
        <v>2019</v>
      </c>
      <c r="B6256" t="s">
        <v>1490</v>
      </c>
      <c r="C6256">
        <v>10884</v>
      </c>
    </row>
    <row r="6258" spans="1:34" x14ac:dyDescent="0.3">
      <c r="A6258" t="s">
        <v>44</v>
      </c>
      <c r="B6258" t="s">
        <v>1368</v>
      </c>
    </row>
    <row r="6259" spans="1:34" x14ac:dyDescent="0.3">
      <c r="A6259" t="s">
        <v>1252</v>
      </c>
      <c r="B6259" t="s">
        <v>480</v>
      </c>
      <c r="C6259" t="s">
        <v>477</v>
      </c>
      <c r="D6259">
        <v>0</v>
      </c>
      <c r="E6259">
        <v>1</v>
      </c>
      <c r="F6259">
        <v>2</v>
      </c>
      <c r="G6259">
        <v>3</v>
      </c>
      <c r="H6259">
        <v>4</v>
      </c>
      <c r="I6259">
        <v>5</v>
      </c>
      <c r="J6259">
        <v>6</v>
      </c>
      <c r="K6259">
        <v>7</v>
      </c>
      <c r="L6259">
        <v>8</v>
      </c>
      <c r="M6259">
        <v>9</v>
      </c>
      <c r="N6259">
        <v>10</v>
      </c>
      <c r="O6259">
        <v>11</v>
      </c>
      <c r="P6259">
        <v>12</v>
      </c>
      <c r="Q6259">
        <v>13</v>
      </c>
      <c r="R6259">
        <v>14</v>
      </c>
      <c r="S6259">
        <v>15</v>
      </c>
      <c r="T6259">
        <v>16</v>
      </c>
      <c r="U6259">
        <v>17</v>
      </c>
      <c r="V6259">
        <v>18</v>
      </c>
      <c r="W6259">
        <v>19</v>
      </c>
      <c r="X6259">
        <v>20</v>
      </c>
      <c r="Y6259">
        <v>21</v>
      </c>
      <c r="Z6259">
        <v>22</v>
      </c>
      <c r="AA6259">
        <v>23</v>
      </c>
      <c r="AB6259">
        <v>24</v>
      </c>
      <c r="AC6259">
        <v>25</v>
      </c>
      <c r="AD6259">
        <v>26</v>
      </c>
      <c r="AE6259">
        <v>27</v>
      </c>
      <c r="AF6259">
        <v>28</v>
      </c>
      <c r="AG6259">
        <v>29</v>
      </c>
      <c r="AH6259">
        <v>30</v>
      </c>
    </row>
    <row r="6260" spans="1:34" x14ac:dyDescent="0.3">
      <c r="A6260">
        <v>1</v>
      </c>
      <c r="B6260">
        <v>1</v>
      </c>
      <c r="C6260">
        <v>1985</v>
      </c>
      <c r="D6260">
        <v>861.85699999999997</v>
      </c>
      <c r="E6260">
        <v>1257.82</v>
      </c>
      <c r="F6260">
        <v>20429.7</v>
      </c>
      <c r="G6260">
        <v>8597.07</v>
      </c>
      <c r="H6260">
        <v>4948.28</v>
      </c>
      <c r="I6260">
        <v>1675.03</v>
      </c>
      <c r="J6260">
        <v>1523.66</v>
      </c>
      <c r="K6260">
        <v>1302.1400000000001</v>
      </c>
      <c r="L6260">
        <v>1794.18</v>
      </c>
      <c r="M6260">
        <v>4213.3999999999996</v>
      </c>
      <c r="N6260">
        <v>1580.7</v>
      </c>
      <c r="O6260">
        <v>984.42899999999997</v>
      </c>
      <c r="P6260">
        <v>721.66499999999996</v>
      </c>
      <c r="Q6260">
        <v>549.34500000000003</v>
      </c>
      <c r="R6260">
        <v>400.68700000000001</v>
      </c>
      <c r="S6260">
        <v>278.291</v>
      </c>
      <c r="T6260">
        <v>189.94</v>
      </c>
      <c r="U6260">
        <v>129.91800000000001</v>
      </c>
      <c r="V6260">
        <v>89.551900000000003</v>
      </c>
      <c r="W6260">
        <v>62.194600000000001</v>
      </c>
      <c r="X6260">
        <v>43.457000000000001</v>
      </c>
      <c r="Y6260">
        <v>30.500699999999998</v>
      </c>
      <c r="Z6260">
        <v>21.474299999999999</v>
      </c>
      <c r="AA6260">
        <v>15.154299999999999</v>
      </c>
      <c r="AB6260">
        <v>10.711</v>
      </c>
      <c r="AC6260">
        <v>7.5796799999999998</v>
      </c>
      <c r="AD6260">
        <v>5.3676899999999996</v>
      </c>
      <c r="AE6260">
        <v>3.8032599999999999</v>
      </c>
      <c r="AF6260">
        <v>2.6958299999999999</v>
      </c>
      <c r="AG6260">
        <v>1.91134</v>
      </c>
      <c r="AH6260">
        <v>4.67713</v>
      </c>
    </row>
    <row r="6261" spans="1:34" x14ac:dyDescent="0.3">
      <c r="A6261">
        <v>1</v>
      </c>
      <c r="B6261">
        <v>1</v>
      </c>
      <c r="C6261">
        <v>1986</v>
      </c>
      <c r="D6261">
        <v>2469.42</v>
      </c>
      <c r="E6261">
        <v>677.96</v>
      </c>
      <c r="F6261">
        <v>988.29</v>
      </c>
      <c r="G6261">
        <v>15984</v>
      </c>
      <c r="H6261">
        <v>6657.89</v>
      </c>
      <c r="I6261">
        <v>3764.02</v>
      </c>
      <c r="J6261">
        <v>1245.4100000000001</v>
      </c>
      <c r="K6261">
        <v>1108.3599999999999</v>
      </c>
      <c r="L6261">
        <v>931.76499999999999</v>
      </c>
      <c r="M6261">
        <v>1271.21</v>
      </c>
      <c r="N6261">
        <v>2970.61</v>
      </c>
      <c r="O6261">
        <v>1112.1300000000001</v>
      </c>
      <c r="P6261">
        <v>692.11500000000001</v>
      </c>
      <c r="Q6261">
        <v>507.31099999999998</v>
      </c>
      <c r="R6261">
        <v>386.21199999999999</v>
      </c>
      <c r="S6261">
        <v>281.74599999999998</v>
      </c>
      <c r="T6261">
        <v>195.71600000000001</v>
      </c>
      <c r="U6261">
        <v>133.602</v>
      </c>
      <c r="V6261">
        <v>91.396500000000003</v>
      </c>
      <c r="W6261">
        <v>63.006900000000002</v>
      </c>
      <c r="X6261">
        <v>43.763500000000001</v>
      </c>
      <c r="Y6261">
        <v>30.581499999999998</v>
      </c>
      <c r="Z6261">
        <v>21.465599999999998</v>
      </c>
      <c r="AA6261">
        <v>15.114100000000001</v>
      </c>
      <c r="AB6261">
        <v>10.666499999999999</v>
      </c>
      <c r="AC6261">
        <v>7.5393800000000004</v>
      </c>
      <c r="AD6261">
        <v>5.3355100000000002</v>
      </c>
      <c r="AE6261">
        <v>3.7785700000000002</v>
      </c>
      <c r="AF6261">
        <v>2.6773699999999998</v>
      </c>
      <c r="AG6261">
        <v>1.89784</v>
      </c>
      <c r="AH6261">
        <v>4.6385199999999998</v>
      </c>
    </row>
    <row r="6262" spans="1:34" x14ac:dyDescent="0.3">
      <c r="A6262">
        <v>1</v>
      </c>
      <c r="B6262">
        <v>1</v>
      </c>
      <c r="C6262">
        <v>1987</v>
      </c>
      <c r="D6262">
        <v>20457.900000000001</v>
      </c>
      <c r="E6262">
        <v>1942.51</v>
      </c>
      <c r="F6262">
        <v>532.524</v>
      </c>
      <c r="G6262">
        <v>772.351</v>
      </c>
      <c r="H6262">
        <v>12342.8</v>
      </c>
      <c r="I6262">
        <v>5035.17</v>
      </c>
      <c r="J6262">
        <v>2772.3</v>
      </c>
      <c r="K6262">
        <v>894.16099999999994</v>
      </c>
      <c r="L6262">
        <v>780.303</v>
      </c>
      <c r="M6262">
        <v>647.96600000000001</v>
      </c>
      <c r="N6262">
        <v>878.33500000000004</v>
      </c>
      <c r="O6262">
        <v>2046.58</v>
      </c>
      <c r="P6262">
        <v>765.38599999999997</v>
      </c>
      <c r="Q6262">
        <v>476.21600000000001</v>
      </c>
      <c r="R6262">
        <v>349.096</v>
      </c>
      <c r="S6262">
        <v>265.81900000000002</v>
      </c>
      <c r="T6262">
        <v>193.96199999999999</v>
      </c>
      <c r="U6262">
        <v>134.76499999999999</v>
      </c>
      <c r="V6262">
        <v>92.0124</v>
      </c>
      <c r="W6262">
        <v>62.955500000000001</v>
      </c>
      <c r="X6262">
        <v>43.406399999999998</v>
      </c>
      <c r="Y6262">
        <v>30.152999999999999</v>
      </c>
      <c r="Z6262">
        <v>21.072800000000001</v>
      </c>
      <c r="AA6262">
        <v>14.7925</v>
      </c>
      <c r="AB6262">
        <v>10.4163</v>
      </c>
      <c r="AC6262">
        <v>7.35161</v>
      </c>
      <c r="AD6262">
        <v>5.1966200000000002</v>
      </c>
      <c r="AE6262">
        <v>3.67774</v>
      </c>
      <c r="AF6262">
        <v>2.6046499999999999</v>
      </c>
      <c r="AG6262">
        <v>1.8456399999999999</v>
      </c>
      <c r="AH6262">
        <v>4.5062199999999999</v>
      </c>
    </row>
    <row r="6263" spans="1:34" x14ac:dyDescent="0.3">
      <c r="A6263">
        <v>1</v>
      </c>
      <c r="B6263">
        <v>1</v>
      </c>
      <c r="C6263">
        <v>1988</v>
      </c>
      <c r="D6263">
        <v>16118.8</v>
      </c>
      <c r="E6263">
        <v>16092.7</v>
      </c>
      <c r="F6263">
        <v>1524.82</v>
      </c>
      <c r="G6263">
        <v>415.18900000000002</v>
      </c>
      <c r="H6263">
        <v>592.95899999999995</v>
      </c>
      <c r="I6263">
        <v>9229.91</v>
      </c>
      <c r="J6263">
        <v>3642.05</v>
      </c>
      <c r="K6263">
        <v>1940.65</v>
      </c>
      <c r="L6263">
        <v>609.70899999999995</v>
      </c>
      <c r="M6263">
        <v>522.84900000000005</v>
      </c>
      <c r="N6263">
        <v>429.90499999999997</v>
      </c>
      <c r="O6263">
        <v>579.96699999999998</v>
      </c>
      <c r="P6263">
        <v>1348.75</v>
      </c>
      <c r="Q6263">
        <v>504.12400000000002</v>
      </c>
      <c r="R6263">
        <v>313.66000000000003</v>
      </c>
      <c r="S6263">
        <v>229.977</v>
      </c>
      <c r="T6263">
        <v>175.15899999999999</v>
      </c>
      <c r="U6263">
        <v>127.84</v>
      </c>
      <c r="V6263">
        <v>88.8429</v>
      </c>
      <c r="W6263">
        <v>60.670099999999998</v>
      </c>
      <c r="X6263">
        <v>41.517800000000001</v>
      </c>
      <c r="Y6263">
        <v>28.6296</v>
      </c>
      <c r="Z6263">
        <v>19.8904</v>
      </c>
      <c r="AA6263">
        <v>13.902100000000001</v>
      </c>
      <c r="AB6263">
        <v>9.7597799999999992</v>
      </c>
      <c r="AC6263">
        <v>6.8729699999999996</v>
      </c>
      <c r="AD6263">
        <v>4.8511100000000003</v>
      </c>
      <c r="AE6263">
        <v>3.4292799999999999</v>
      </c>
      <c r="AF6263">
        <v>2.4270800000000001</v>
      </c>
      <c r="AG6263">
        <v>1.71899</v>
      </c>
      <c r="AH6263">
        <v>4.1924599999999996</v>
      </c>
    </row>
    <row r="6264" spans="1:34" x14ac:dyDescent="0.3">
      <c r="A6264">
        <v>1</v>
      </c>
      <c r="B6264">
        <v>1</v>
      </c>
      <c r="C6264">
        <v>1989</v>
      </c>
      <c r="D6264">
        <v>93568.6</v>
      </c>
      <c r="E6264">
        <v>12679.5</v>
      </c>
      <c r="F6264">
        <v>12639.6</v>
      </c>
      <c r="G6264">
        <v>1191.2</v>
      </c>
      <c r="H6264">
        <v>320.197</v>
      </c>
      <c r="I6264">
        <v>447.14299999999997</v>
      </c>
      <c r="J6264">
        <v>6767.13</v>
      </c>
      <c r="K6264">
        <v>2599.77</v>
      </c>
      <c r="L6264">
        <v>1357.34</v>
      </c>
      <c r="M6264">
        <v>421.07</v>
      </c>
      <c r="N6264">
        <v>358.71699999999998</v>
      </c>
      <c r="O6264">
        <v>294.11599999999999</v>
      </c>
      <c r="P6264">
        <v>396.42500000000001</v>
      </c>
      <c r="Q6264">
        <v>921.89599999999996</v>
      </c>
      <c r="R6264">
        <v>344.68400000000003</v>
      </c>
      <c r="S6264">
        <v>214.54400000000001</v>
      </c>
      <c r="T6264">
        <v>157.36600000000001</v>
      </c>
      <c r="U6264">
        <v>119.899</v>
      </c>
      <c r="V6264">
        <v>87.536199999999994</v>
      </c>
      <c r="W6264">
        <v>60.850200000000001</v>
      </c>
      <c r="X6264">
        <v>41.563699999999997</v>
      </c>
      <c r="Y6264">
        <v>28.448599999999999</v>
      </c>
      <c r="Z6264">
        <v>19.620699999999999</v>
      </c>
      <c r="AA6264">
        <v>13.6335</v>
      </c>
      <c r="AB6264">
        <v>9.5300799999999999</v>
      </c>
      <c r="AC6264">
        <v>6.6911699999999996</v>
      </c>
      <c r="AD6264">
        <v>4.71244</v>
      </c>
      <c r="AE6264">
        <v>3.3264</v>
      </c>
      <c r="AF6264">
        <v>2.35161</v>
      </c>
      <c r="AG6264">
        <v>1.6644600000000001</v>
      </c>
      <c r="AH6264">
        <v>4.0545799999999996</v>
      </c>
    </row>
    <row r="6265" spans="1:34" x14ac:dyDescent="0.3">
      <c r="A6265">
        <v>1</v>
      </c>
      <c r="B6265">
        <v>1</v>
      </c>
      <c r="C6265">
        <v>1990</v>
      </c>
      <c r="D6265">
        <v>7373.69</v>
      </c>
      <c r="E6265">
        <v>73603.600000000006</v>
      </c>
      <c r="F6265">
        <v>9958.7800000000007</v>
      </c>
      <c r="G6265">
        <v>9873.5499999999993</v>
      </c>
      <c r="H6265">
        <v>918.32899999999995</v>
      </c>
      <c r="I6265">
        <v>241.23</v>
      </c>
      <c r="J6265">
        <v>327.36900000000003</v>
      </c>
      <c r="K6265">
        <v>4823.1000000000004</v>
      </c>
      <c r="L6265">
        <v>1815.73</v>
      </c>
      <c r="M6265">
        <v>936.20799999999997</v>
      </c>
      <c r="N6265">
        <v>288.57799999999997</v>
      </c>
      <c r="O6265">
        <v>245.19300000000001</v>
      </c>
      <c r="P6265">
        <v>200.89099999999999</v>
      </c>
      <c r="Q6265">
        <v>270.80599999999998</v>
      </c>
      <c r="R6265">
        <v>630.04399999999998</v>
      </c>
      <c r="S6265">
        <v>235.68600000000001</v>
      </c>
      <c r="T6265">
        <v>146.77199999999999</v>
      </c>
      <c r="U6265">
        <v>107.70399999999999</v>
      </c>
      <c r="V6265">
        <v>82.093199999999996</v>
      </c>
      <c r="W6265">
        <v>59.954799999999999</v>
      </c>
      <c r="X6265">
        <v>41.689100000000003</v>
      </c>
      <c r="Y6265">
        <v>28.482700000000001</v>
      </c>
      <c r="Z6265">
        <v>19.499199999999998</v>
      </c>
      <c r="AA6265">
        <v>13.450799999999999</v>
      </c>
      <c r="AB6265">
        <v>9.3477499999999996</v>
      </c>
      <c r="AC6265">
        <v>6.5351100000000004</v>
      </c>
      <c r="AD6265">
        <v>4.5888799999999996</v>
      </c>
      <c r="AE6265">
        <v>3.2321499999999999</v>
      </c>
      <c r="AF6265">
        <v>2.2816900000000002</v>
      </c>
      <c r="AG6265">
        <v>1.61317</v>
      </c>
      <c r="AH6265">
        <v>3.92387</v>
      </c>
    </row>
    <row r="6266" spans="1:34" x14ac:dyDescent="0.3">
      <c r="A6266">
        <v>1</v>
      </c>
      <c r="B6266">
        <v>1</v>
      </c>
      <c r="C6266">
        <v>1991</v>
      </c>
      <c r="D6266">
        <v>14562.1</v>
      </c>
      <c r="E6266">
        <v>5800.35</v>
      </c>
      <c r="F6266">
        <v>57808.9</v>
      </c>
      <c r="G6266">
        <v>7778.57</v>
      </c>
      <c r="H6266">
        <v>7609.17</v>
      </c>
      <c r="I6266">
        <v>691.35299999999995</v>
      </c>
      <c r="J6266">
        <v>176.40700000000001</v>
      </c>
      <c r="K6266">
        <v>232.922</v>
      </c>
      <c r="L6266">
        <v>3361.19</v>
      </c>
      <c r="M6266">
        <v>1249.3499999999999</v>
      </c>
      <c r="N6266">
        <v>640.01400000000001</v>
      </c>
      <c r="O6266">
        <v>196.755</v>
      </c>
      <c r="P6266">
        <v>167.059</v>
      </c>
      <c r="Q6266">
        <v>136.898</v>
      </c>
      <c r="R6266">
        <v>184.63300000000001</v>
      </c>
      <c r="S6266">
        <v>429.8</v>
      </c>
      <c r="T6266">
        <v>160.86500000000001</v>
      </c>
      <c r="U6266">
        <v>100.226</v>
      </c>
      <c r="V6266">
        <v>73.578999999999994</v>
      </c>
      <c r="W6266">
        <v>56.102800000000002</v>
      </c>
      <c r="X6266">
        <v>40.985999999999997</v>
      </c>
      <c r="Y6266">
        <v>28.506799999999998</v>
      </c>
      <c r="Z6266">
        <v>19.480699999999999</v>
      </c>
      <c r="AA6266">
        <v>13.339</v>
      </c>
      <c r="AB6266">
        <v>9.2029399999999999</v>
      </c>
      <c r="AC6266">
        <v>6.3965300000000003</v>
      </c>
      <c r="AD6266">
        <v>4.4724199999999996</v>
      </c>
      <c r="AE6266">
        <v>3.1408</v>
      </c>
      <c r="AF6266">
        <v>2.2124000000000001</v>
      </c>
      <c r="AG6266">
        <v>1.5619400000000001</v>
      </c>
      <c r="AH6266">
        <v>3.7911299999999999</v>
      </c>
    </row>
    <row r="6267" spans="1:34" x14ac:dyDescent="0.3">
      <c r="A6267">
        <v>1</v>
      </c>
      <c r="B6267">
        <v>1</v>
      </c>
      <c r="C6267">
        <v>1992</v>
      </c>
      <c r="D6267">
        <v>22785.599999999999</v>
      </c>
      <c r="E6267">
        <v>11454.9</v>
      </c>
      <c r="F6267">
        <v>4554.41</v>
      </c>
      <c r="G6267">
        <v>45103.4</v>
      </c>
      <c r="H6267">
        <v>5975.94</v>
      </c>
      <c r="I6267">
        <v>5688.78</v>
      </c>
      <c r="J6267">
        <v>499.58</v>
      </c>
      <c r="K6267">
        <v>123.504</v>
      </c>
      <c r="L6267">
        <v>159.251</v>
      </c>
      <c r="M6267">
        <v>2264.4499999999998</v>
      </c>
      <c r="N6267">
        <v>835.28399999999999</v>
      </c>
      <c r="O6267">
        <v>426.54599999999999</v>
      </c>
      <c r="P6267">
        <v>131.02600000000001</v>
      </c>
      <c r="Q6267">
        <v>111.28100000000001</v>
      </c>
      <c r="R6267">
        <v>91.250799999999998</v>
      </c>
      <c r="S6267">
        <v>123.161</v>
      </c>
      <c r="T6267">
        <v>286.90499999999997</v>
      </c>
      <c r="U6267">
        <v>107.45099999999999</v>
      </c>
      <c r="V6267">
        <v>66.983999999999995</v>
      </c>
      <c r="W6267">
        <v>49.198300000000003</v>
      </c>
      <c r="X6267">
        <v>37.528199999999998</v>
      </c>
      <c r="Y6267">
        <v>27.425799999999999</v>
      </c>
      <c r="Z6267">
        <v>19.081</v>
      </c>
      <c r="AA6267">
        <v>13.0427</v>
      </c>
      <c r="AB6267">
        <v>8.9326600000000003</v>
      </c>
      <c r="AC6267">
        <v>6.1640199999999998</v>
      </c>
      <c r="AD6267">
        <v>4.2849899999999996</v>
      </c>
      <c r="AE6267">
        <v>2.9964499999999998</v>
      </c>
      <c r="AF6267">
        <v>2.10453</v>
      </c>
      <c r="AG6267">
        <v>1.4825999999999999</v>
      </c>
      <c r="AH6267">
        <v>3.5881699999999999</v>
      </c>
    </row>
    <row r="6268" spans="1:34" x14ac:dyDescent="0.3">
      <c r="A6268">
        <v>1</v>
      </c>
      <c r="B6268">
        <v>1</v>
      </c>
      <c r="C6268">
        <v>1993</v>
      </c>
      <c r="D6268">
        <v>10557.1</v>
      </c>
      <c r="E6268">
        <v>17923.8</v>
      </c>
      <c r="F6268">
        <v>8993.01</v>
      </c>
      <c r="G6268">
        <v>3552.2</v>
      </c>
      <c r="H6268">
        <v>34644.9</v>
      </c>
      <c r="I6268">
        <v>4470.84</v>
      </c>
      <c r="J6268">
        <v>4117.2299999999996</v>
      </c>
      <c r="K6268">
        <v>350.17399999999998</v>
      </c>
      <c r="L6268">
        <v>84.424700000000001</v>
      </c>
      <c r="M6268">
        <v>107.10299999999999</v>
      </c>
      <c r="N6268">
        <v>1509.43</v>
      </c>
      <c r="O6268">
        <v>554.49800000000005</v>
      </c>
      <c r="P6268">
        <v>282.74299999999999</v>
      </c>
      <c r="Q6268">
        <v>86.831800000000001</v>
      </c>
      <c r="R6268">
        <v>73.764799999999994</v>
      </c>
      <c r="S6268">
        <v>60.511499999999998</v>
      </c>
      <c r="T6268">
        <v>81.706299999999999</v>
      </c>
      <c r="U6268">
        <v>190.40899999999999</v>
      </c>
      <c r="V6268">
        <v>71.335899999999995</v>
      </c>
      <c r="W6268">
        <v>44.4833</v>
      </c>
      <c r="X6268">
        <v>32.680399999999999</v>
      </c>
      <c r="Y6268">
        <v>24.933800000000002</v>
      </c>
      <c r="Z6268">
        <v>18.225100000000001</v>
      </c>
      <c r="AA6268">
        <v>12.681800000000001</v>
      </c>
      <c r="AB6268">
        <v>8.6697399999999991</v>
      </c>
      <c r="AC6268">
        <v>5.9383900000000001</v>
      </c>
      <c r="AD6268">
        <v>4.0982099999999999</v>
      </c>
      <c r="AE6268">
        <v>2.84917</v>
      </c>
      <c r="AF6268">
        <v>1.9925299999999999</v>
      </c>
      <c r="AG6268">
        <v>1.3995299999999999</v>
      </c>
      <c r="AH6268">
        <v>3.3726500000000001</v>
      </c>
    </row>
    <row r="6269" spans="1:34" x14ac:dyDescent="0.3">
      <c r="A6269">
        <v>1</v>
      </c>
      <c r="B6269">
        <v>1</v>
      </c>
      <c r="C6269">
        <v>1994</v>
      </c>
      <c r="D6269">
        <v>32087.8</v>
      </c>
      <c r="E6269">
        <v>8304.52</v>
      </c>
      <c r="F6269">
        <v>14073.3</v>
      </c>
      <c r="G6269">
        <v>7017.25</v>
      </c>
      <c r="H6269">
        <v>2731.47</v>
      </c>
      <c r="I6269">
        <v>25966.1</v>
      </c>
      <c r="J6269">
        <v>3243.65</v>
      </c>
      <c r="K6269">
        <v>2895.9</v>
      </c>
      <c r="L6269">
        <v>240.50200000000001</v>
      </c>
      <c r="M6269">
        <v>57.1068</v>
      </c>
      <c r="N6269">
        <v>71.852900000000005</v>
      </c>
      <c r="O6269">
        <v>1008.86</v>
      </c>
      <c r="P6269">
        <v>370.13099999999997</v>
      </c>
      <c r="Q6269">
        <v>188.7</v>
      </c>
      <c r="R6269">
        <v>57.966299999999997</v>
      </c>
      <c r="S6269">
        <v>49.262999999999998</v>
      </c>
      <c r="T6269">
        <v>40.428699999999999</v>
      </c>
      <c r="U6269">
        <v>54.610100000000003</v>
      </c>
      <c r="V6269">
        <v>127.307</v>
      </c>
      <c r="W6269">
        <v>47.708799999999997</v>
      </c>
      <c r="X6269">
        <v>29.757400000000001</v>
      </c>
      <c r="Y6269">
        <v>21.866399999999999</v>
      </c>
      <c r="Z6269">
        <v>16.686299999999999</v>
      </c>
      <c r="AA6269">
        <v>12.198600000000001</v>
      </c>
      <c r="AB6269">
        <v>8.4893900000000002</v>
      </c>
      <c r="AC6269">
        <v>5.8042999999999996</v>
      </c>
      <c r="AD6269">
        <v>3.9760800000000001</v>
      </c>
      <c r="AE6269">
        <v>2.7442099999999998</v>
      </c>
      <c r="AF6269">
        <v>1.9079699999999999</v>
      </c>
      <c r="AG6269">
        <v>1.3344</v>
      </c>
      <c r="AH6269">
        <v>3.1964399999999999</v>
      </c>
    </row>
    <row r="6270" spans="1:34" x14ac:dyDescent="0.3">
      <c r="A6270">
        <v>1</v>
      </c>
      <c r="B6270">
        <v>1</v>
      </c>
      <c r="C6270">
        <v>1995</v>
      </c>
      <c r="D6270">
        <v>51030.1</v>
      </c>
      <c r="E6270">
        <v>25241.1</v>
      </c>
      <c r="F6270">
        <v>6523.17</v>
      </c>
      <c r="G6270">
        <v>10994.5</v>
      </c>
      <c r="H6270">
        <v>5406.57</v>
      </c>
      <c r="I6270">
        <v>2052.2199999999998</v>
      </c>
      <c r="J6270">
        <v>18906</v>
      </c>
      <c r="K6270">
        <v>2296.7600000000002</v>
      </c>
      <c r="L6270">
        <v>2010.71</v>
      </c>
      <c r="M6270">
        <v>165.09700000000001</v>
      </c>
      <c r="N6270">
        <v>38.9925</v>
      </c>
      <c r="O6270">
        <v>48.972200000000001</v>
      </c>
      <c r="P6270">
        <v>687.56200000000001</v>
      </c>
      <c r="Q6270">
        <v>252.422</v>
      </c>
      <c r="R6270">
        <v>128.80600000000001</v>
      </c>
      <c r="S6270">
        <v>39.603700000000003</v>
      </c>
      <c r="T6270">
        <v>33.685600000000001</v>
      </c>
      <c r="U6270">
        <v>27.665099999999999</v>
      </c>
      <c r="V6270">
        <v>37.393099999999997</v>
      </c>
      <c r="W6270">
        <v>87.218299999999999</v>
      </c>
      <c r="X6270">
        <v>32.700699999999998</v>
      </c>
      <c r="Y6270">
        <v>20.404499999999999</v>
      </c>
      <c r="Z6270">
        <v>14.998799999999999</v>
      </c>
      <c r="AA6270">
        <v>11.4488</v>
      </c>
      <c r="AB6270">
        <v>8.3717799999999993</v>
      </c>
      <c r="AC6270">
        <v>5.82742</v>
      </c>
      <c r="AD6270">
        <v>3.9849999999999999</v>
      </c>
      <c r="AE6270">
        <v>2.7302300000000002</v>
      </c>
      <c r="AF6270">
        <v>1.8846000000000001</v>
      </c>
      <c r="AG6270">
        <v>1.31047</v>
      </c>
      <c r="AH6270">
        <v>3.11286</v>
      </c>
    </row>
    <row r="6271" spans="1:34" x14ac:dyDescent="0.3">
      <c r="A6271">
        <v>1</v>
      </c>
      <c r="B6271">
        <v>1</v>
      </c>
      <c r="C6271">
        <v>1996</v>
      </c>
      <c r="D6271">
        <v>2914.29</v>
      </c>
      <c r="E6271">
        <v>40141.699999999997</v>
      </c>
      <c r="F6271">
        <v>19822.900000000001</v>
      </c>
      <c r="G6271">
        <v>5092.07</v>
      </c>
      <c r="H6271">
        <v>8452.93</v>
      </c>
      <c r="I6271">
        <v>4044.6</v>
      </c>
      <c r="J6271">
        <v>1484</v>
      </c>
      <c r="K6271">
        <v>13263</v>
      </c>
      <c r="L6271">
        <v>1576.68</v>
      </c>
      <c r="M6271">
        <v>1362.62</v>
      </c>
      <c r="N6271">
        <v>111.182</v>
      </c>
      <c r="O6271">
        <v>26.1998</v>
      </c>
      <c r="P6271">
        <v>32.899000000000001</v>
      </c>
      <c r="Q6271">
        <v>462.21899999999999</v>
      </c>
      <c r="R6271">
        <v>169.86</v>
      </c>
      <c r="S6271">
        <v>86.763300000000001</v>
      </c>
      <c r="T6271">
        <v>26.701599999999999</v>
      </c>
      <c r="U6271">
        <v>22.7302</v>
      </c>
      <c r="V6271">
        <v>18.681000000000001</v>
      </c>
      <c r="W6271">
        <v>25.2652</v>
      </c>
      <c r="X6271">
        <v>58.960900000000002</v>
      </c>
      <c r="Y6271">
        <v>22.116</v>
      </c>
      <c r="Z6271">
        <v>13.805099999999999</v>
      </c>
      <c r="AA6271">
        <v>10.151</v>
      </c>
      <c r="AB6271">
        <v>7.7505499999999996</v>
      </c>
      <c r="AC6271">
        <v>5.6688000000000001</v>
      </c>
      <c r="AD6271">
        <v>3.94672</v>
      </c>
      <c r="AE6271">
        <v>2.69937</v>
      </c>
      <c r="AF6271">
        <v>1.8496900000000001</v>
      </c>
      <c r="AG6271">
        <v>1.2769600000000001</v>
      </c>
      <c r="AH6271">
        <v>2.9981</v>
      </c>
    </row>
    <row r="6272" spans="1:34" x14ac:dyDescent="0.3">
      <c r="A6272">
        <v>1</v>
      </c>
      <c r="B6272">
        <v>1</v>
      </c>
      <c r="C6272">
        <v>1997</v>
      </c>
      <c r="D6272">
        <v>56167.9</v>
      </c>
      <c r="E6272">
        <v>2292.46</v>
      </c>
      <c r="F6272">
        <v>31495</v>
      </c>
      <c r="G6272">
        <v>15423.8</v>
      </c>
      <c r="H6272">
        <v>3886.24</v>
      </c>
      <c r="I6272">
        <v>6238.01</v>
      </c>
      <c r="J6272">
        <v>2859.31</v>
      </c>
      <c r="K6272">
        <v>1006.15</v>
      </c>
      <c r="L6272">
        <v>8702.1299999999992</v>
      </c>
      <c r="M6272">
        <v>1012.49</v>
      </c>
      <c r="N6272">
        <v>864.61099999999999</v>
      </c>
      <c r="O6272">
        <v>70.1554</v>
      </c>
      <c r="P6272">
        <v>16.499500000000001</v>
      </c>
      <c r="Q6272">
        <v>20.713100000000001</v>
      </c>
      <c r="R6272">
        <v>291.13600000000002</v>
      </c>
      <c r="S6272">
        <v>107.057</v>
      </c>
      <c r="T6272">
        <v>54.719799999999999</v>
      </c>
      <c r="U6272">
        <v>16.850300000000001</v>
      </c>
      <c r="V6272">
        <v>14.351699999999999</v>
      </c>
      <c r="W6272">
        <v>11.8005</v>
      </c>
      <c r="X6272">
        <v>15.9659</v>
      </c>
      <c r="Y6272">
        <v>37.271900000000002</v>
      </c>
      <c r="Z6272">
        <v>13.984500000000001</v>
      </c>
      <c r="AA6272">
        <v>8.7314699999999998</v>
      </c>
      <c r="AB6272">
        <v>6.4216499999999996</v>
      </c>
      <c r="AC6272">
        <v>4.9039900000000003</v>
      </c>
      <c r="AD6272">
        <v>3.5873499999999998</v>
      </c>
      <c r="AE6272">
        <v>2.4979100000000001</v>
      </c>
      <c r="AF6272">
        <v>1.7086399999999999</v>
      </c>
      <c r="AG6272">
        <v>1.17093</v>
      </c>
      <c r="AH6272">
        <v>2.70696</v>
      </c>
    </row>
    <row r="6273" spans="1:34" x14ac:dyDescent="0.3">
      <c r="A6273">
        <v>1</v>
      </c>
      <c r="B6273">
        <v>1</v>
      </c>
      <c r="C6273">
        <v>1998</v>
      </c>
      <c r="D6273">
        <v>18334.400000000001</v>
      </c>
      <c r="E6273">
        <v>44183.3</v>
      </c>
      <c r="F6273">
        <v>1799.11</v>
      </c>
      <c r="G6273">
        <v>24525.599999999999</v>
      </c>
      <c r="H6273">
        <v>11791</v>
      </c>
      <c r="I6273">
        <v>2876.35</v>
      </c>
      <c r="J6273">
        <v>4432.12</v>
      </c>
      <c r="K6273">
        <v>1954.01</v>
      </c>
      <c r="L6273">
        <v>667.35900000000004</v>
      </c>
      <c r="M6273">
        <v>5662.6</v>
      </c>
      <c r="N6273">
        <v>652.077</v>
      </c>
      <c r="O6273">
        <v>554.30899999999997</v>
      </c>
      <c r="P6273">
        <v>44.9161</v>
      </c>
      <c r="Q6273">
        <v>10.5649</v>
      </c>
      <c r="R6273">
        <v>13.272</v>
      </c>
      <c r="S6273">
        <v>186.702</v>
      </c>
      <c r="T6273">
        <v>68.7102</v>
      </c>
      <c r="U6273">
        <v>35.145400000000002</v>
      </c>
      <c r="V6273">
        <v>10.829499999999999</v>
      </c>
      <c r="W6273">
        <v>9.2287700000000008</v>
      </c>
      <c r="X6273">
        <v>7.5918000000000001</v>
      </c>
      <c r="Y6273">
        <v>10.2758</v>
      </c>
      <c r="Z6273">
        <v>23.996700000000001</v>
      </c>
      <c r="AA6273">
        <v>9.0062499999999996</v>
      </c>
      <c r="AB6273">
        <v>5.6246099999999997</v>
      </c>
      <c r="AC6273">
        <v>4.1375599999999997</v>
      </c>
      <c r="AD6273">
        <v>3.1602800000000002</v>
      </c>
      <c r="AE6273">
        <v>2.31216</v>
      </c>
      <c r="AF6273">
        <v>1.6102000000000001</v>
      </c>
      <c r="AG6273">
        <v>1.1015600000000001</v>
      </c>
      <c r="AH6273">
        <v>2.5007999999999999</v>
      </c>
    </row>
    <row r="6274" spans="1:34" x14ac:dyDescent="0.3">
      <c r="A6274">
        <v>1</v>
      </c>
      <c r="B6274">
        <v>1</v>
      </c>
      <c r="C6274">
        <v>1999</v>
      </c>
      <c r="D6274">
        <v>54392.1</v>
      </c>
      <c r="E6274">
        <v>14422.4</v>
      </c>
      <c r="F6274">
        <v>34677</v>
      </c>
      <c r="G6274">
        <v>1401.53</v>
      </c>
      <c r="H6274">
        <v>18775.099999999999</v>
      </c>
      <c r="I6274">
        <v>8753.9699999999993</v>
      </c>
      <c r="J6274">
        <v>2052.8200000000002</v>
      </c>
      <c r="K6274">
        <v>3044</v>
      </c>
      <c r="L6274">
        <v>1302.71</v>
      </c>
      <c r="M6274">
        <v>436.50900000000001</v>
      </c>
      <c r="N6274">
        <v>3665.51</v>
      </c>
      <c r="O6274">
        <v>420.10599999999999</v>
      </c>
      <c r="P6274">
        <v>356.54</v>
      </c>
      <c r="Q6274">
        <v>28.886099999999999</v>
      </c>
      <c r="R6274">
        <v>6.7971899999999996</v>
      </c>
      <c r="S6274">
        <v>8.5438899999999993</v>
      </c>
      <c r="T6274">
        <v>120.261</v>
      </c>
      <c r="U6274">
        <v>44.282400000000003</v>
      </c>
      <c r="V6274">
        <v>22.661300000000001</v>
      </c>
      <c r="W6274">
        <v>6.9856299999999996</v>
      </c>
      <c r="X6274">
        <v>5.9551600000000002</v>
      </c>
      <c r="Y6274">
        <v>4.9003300000000003</v>
      </c>
      <c r="Z6274">
        <v>6.6344799999999999</v>
      </c>
      <c r="AA6274">
        <v>15.496700000000001</v>
      </c>
      <c r="AB6274">
        <v>5.8171900000000001</v>
      </c>
      <c r="AC6274">
        <v>3.6335500000000001</v>
      </c>
      <c r="AD6274">
        <v>2.67327</v>
      </c>
      <c r="AE6274">
        <v>2.04209</v>
      </c>
      <c r="AF6274">
        <v>1.49421</v>
      </c>
      <c r="AG6274">
        <v>1.04067</v>
      </c>
      <c r="AH6274">
        <v>2.3287100000000001</v>
      </c>
    </row>
    <row r="6275" spans="1:34" x14ac:dyDescent="0.3">
      <c r="A6275">
        <v>1</v>
      </c>
      <c r="B6275">
        <v>1</v>
      </c>
      <c r="C6275">
        <v>2000</v>
      </c>
      <c r="D6275">
        <v>27423.1</v>
      </c>
      <c r="E6275">
        <v>42786.3</v>
      </c>
      <c r="F6275">
        <v>11318.3</v>
      </c>
      <c r="G6275">
        <v>27003.9</v>
      </c>
      <c r="H6275">
        <v>1071.8</v>
      </c>
      <c r="I6275">
        <v>13904.5</v>
      </c>
      <c r="J6275">
        <v>6212.75</v>
      </c>
      <c r="K6275">
        <v>1395.7</v>
      </c>
      <c r="L6275">
        <v>2001.81</v>
      </c>
      <c r="M6275">
        <v>838.99099999999999</v>
      </c>
      <c r="N6275">
        <v>278.012</v>
      </c>
      <c r="O6275">
        <v>2322.89</v>
      </c>
      <c r="P6275">
        <v>265.779</v>
      </c>
      <c r="Q6275">
        <v>225.53200000000001</v>
      </c>
      <c r="R6275">
        <v>18.2805</v>
      </c>
      <c r="S6275">
        <v>4.3043399999999998</v>
      </c>
      <c r="T6275">
        <v>5.4139200000000001</v>
      </c>
      <c r="U6275">
        <v>76.249399999999994</v>
      </c>
      <c r="V6275">
        <v>28.091100000000001</v>
      </c>
      <c r="W6275">
        <v>14.3819</v>
      </c>
      <c r="X6275">
        <v>4.4351000000000003</v>
      </c>
      <c r="Y6275">
        <v>3.7820999999999998</v>
      </c>
      <c r="Z6275">
        <v>3.1130499999999999</v>
      </c>
      <c r="AA6275">
        <v>4.2157200000000001</v>
      </c>
      <c r="AB6275">
        <v>9.8489900000000006</v>
      </c>
      <c r="AC6275">
        <v>3.6977799999999998</v>
      </c>
      <c r="AD6275">
        <v>2.31006</v>
      </c>
      <c r="AE6275">
        <v>1.69977</v>
      </c>
      <c r="AF6275">
        <v>1.2985899999999999</v>
      </c>
      <c r="AG6275">
        <v>0.95027799999999996</v>
      </c>
      <c r="AH6275">
        <v>2.1433399999999998</v>
      </c>
    </row>
    <row r="6276" spans="1:34" x14ac:dyDescent="0.3">
      <c r="A6276">
        <v>1</v>
      </c>
      <c r="B6276">
        <v>1</v>
      </c>
      <c r="C6276">
        <v>2001</v>
      </c>
      <c r="D6276">
        <v>29225.3</v>
      </c>
      <c r="E6276">
        <v>21571.8</v>
      </c>
      <c r="F6276">
        <v>33578.5</v>
      </c>
      <c r="G6276">
        <v>8815.4699999999993</v>
      </c>
      <c r="H6276">
        <v>20667.5</v>
      </c>
      <c r="I6276">
        <v>795.94500000000005</v>
      </c>
      <c r="J6276">
        <v>9939.08</v>
      </c>
      <c r="K6276">
        <v>4278.17</v>
      </c>
      <c r="L6276">
        <v>933.11800000000005</v>
      </c>
      <c r="M6276">
        <v>1312.64</v>
      </c>
      <c r="N6276">
        <v>544.245</v>
      </c>
      <c r="O6276">
        <v>179.43700000000001</v>
      </c>
      <c r="P6276">
        <v>1496.52</v>
      </c>
      <c r="Q6276">
        <v>171.17599999999999</v>
      </c>
      <c r="R6276">
        <v>145.298</v>
      </c>
      <c r="S6276">
        <v>11.782999999999999</v>
      </c>
      <c r="T6276">
        <v>2.7758600000000002</v>
      </c>
      <c r="U6276">
        <v>3.4931000000000001</v>
      </c>
      <c r="V6276">
        <v>49.217399999999998</v>
      </c>
      <c r="W6276">
        <v>18.1389</v>
      </c>
      <c r="X6276">
        <v>9.2895599999999998</v>
      </c>
      <c r="Y6276">
        <v>2.8654899999999999</v>
      </c>
      <c r="Z6276">
        <v>2.44415</v>
      </c>
      <c r="AA6276">
        <v>2.0121799999999999</v>
      </c>
      <c r="AB6276">
        <v>2.7253599999999998</v>
      </c>
      <c r="AC6276">
        <v>6.3680500000000002</v>
      </c>
      <c r="AD6276">
        <v>2.3911600000000002</v>
      </c>
      <c r="AE6276">
        <v>1.4939499999999999</v>
      </c>
      <c r="AF6276">
        <v>1.09937</v>
      </c>
      <c r="AG6276">
        <v>0.83996099999999996</v>
      </c>
      <c r="AH6276">
        <v>2.00143</v>
      </c>
    </row>
    <row r="6277" spans="1:34" x14ac:dyDescent="0.3">
      <c r="A6277">
        <v>1</v>
      </c>
      <c r="B6277">
        <v>1</v>
      </c>
      <c r="C6277">
        <v>2002</v>
      </c>
      <c r="D6277">
        <v>47319</v>
      </c>
      <c r="E6277">
        <v>22989.5</v>
      </c>
      <c r="F6277">
        <v>16930</v>
      </c>
      <c r="G6277">
        <v>26155.7</v>
      </c>
      <c r="H6277">
        <v>6747.99</v>
      </c>
      <c r="I6277">
        <v>15350.5</v>
      </c>
      <c r="J6277">
        <v>568.89599999999996</v>
      </c>
      <c r="K6277">
        <v>6839.95</v>
      </c>
      <c r="L6277">
        <v>2857.6</v>
      </c>
      <c r="M6277">
        <v>611.32399999999996</v>
      </c>
      <c r="N6277">
        <v>850.87199999999996</v>
      </c>
      <c r="O6277">
        <v>351.065</v>
      </c>
      <c r="P6277">
        <v>115.54600000000001</v>
      </c>
      <c r="Q6277">
        <v>963.44299999999998</v>
      </c>
      <c r="R6277">
        <v>110.24</v>
      </c>
      <c r="S6277">
        <v>93.624899999999997</v>
      </c>
      <c r="T6277">
        <v>7.5967399999999996</v>
      </c>
      <c r="U6277">
        <v>1.79057</v>
      </c>
      <c r="V6277">
        <v>2.2542399999999998</v>
      </c>
      <c r="W6277">
        <v>31.7744</v>
      </c>
      <c r="X6277">
        <v>11.7142</v>
      </c>
      <c r="Y6277">
        <v>6.0009899999999998</v>
      </c>
      <c r="Z6277">
        <v>1.85154</v>
      </c>
      <c r="AA6277">
        <v>1.57962</v>
      </c>
      <c r="AB6277">
        <v>1.30067</v>
      </c>
      <c r="AC6277">
        <v>1.7619400000000001</v>
      </c>
      <c r="AD6277">
        <v>4.1174600000000003</v>
      </c>
      <c r="AE6277">
        <v>1.54626</v>
      </c>
      <c r="AF6277">
        <v>0.96616299999999999</v>
      </c>
      <c r="AG6277">
        <v>0.71104100000000003</v>
      </c>
      <c r="AH6277">
        <v>1.83812</v>
      </c>
    </row>
    <row r="6278" spans="1:34" x14ac:dyDescent="0.3">
      <c r="A6278">
        <v>1</v>
      </c>
      <c r="B6278">
        <v>1</v>
      </c>
      <c r="C6278">
        <v>2003</v>
      </c>
      <c r="D6278">
        <v>45959.4</v>
      </c>
      <c r="E6278">
        <v>37222.5</v>
      </c>
      <c r="F6278">
        <v>18044.099999999999</v>
      </c>
      <c r="G6278">
        <v>13189.9</v>
      </c>
      <c r="H6278">
        <v>20022.099999999999</v>
      </c>
      <c r="I6278">
        <v>5009.7700000000004</v>
      </c>
      <c r="J6278">
        <v>10963.7</v>
      </c>
      <c r="K6278">
        <v>391.36500000000001</v>
      </c>
      <c r="L6278">
        <v>4570.75</v>
      </c>
      <c r="M6278">
        <v>1874.61</v>
      </c>
      <c r="N6278">
        <v>397.09</v>
      </c>
      <c r="O6278">
        <v>550.29899999999998</v>
      </c>
      <c r="P6278">
        <v>226.75299999999999</v>
      </c>
      <c r="Q6278">
        <v>74.638199999999998</v>
      </c>
      <c r="R6278">
        <v>622.73199999999997</v>
      </c>
      <c r="S6278">
        <v>71.309100000000001</v>
      </c>
      <c r="T6278">
        <v>60.606499999999997</v>
      </c>
      <c r="U6278">
        <v>4.9209199999999997</v>
      </c>
      <c r="V6278">
        <v>1.16055</v>
      </c>
      <c r="W6278">
        <v>1.4618199999999999</v>
      </c>
      <c r="X6278">
        <v>20.613900000000001</v>
      </c>
      <c r="Y6278">
        <v>7.6025</v>
      </c>
      <c r="Z6278">
        <v>3.8958499999999998</v>
      </c>
      <c r="AA6278">
        <v>1.20234</v>
      </c>
      <c r="AB6278">
        <v>1.026</v>
      </c>
      <c r="AC6278">
        <v>0.84498399999999996</v>
      </c>
      <c r="AD6278">
        <v>1.1448400000000001</v>
      </c>
      <c r="AE6278">
        <v>2.6757499999999999</v>
      </c>
      <c r="AF6278">
        <v>1.0049600000000001</v>
      </c>
      <c r="AG6278">
        <v>0.62801300000000004</v>
      </c>
      <c r="AH6278">
        <v>1.6574199999999999</v>
      </c>
    </row>
    <row r="6279" spans="1:34" x14ac:dyDescent="0.3">
      <c r="A6279">
        <v>1</v>
      </c>
      <c r="B6279">
        <v>1</v>
      </c>
      <c r="C6279">
        <v>2004</v>
      </c>
      <c r="D6279">
        <v>34346</v>
      </c>
      <c r="E6279">
        <v>36153</v>
      </c>
      <c r="F6279">
        <v>29199.599999999999</v>
      </c>
      <c r="G6279">
        <v>14031</v>
      </c>
      <c r="H6279">
        <v>10051.4</v>
      </c>
      <c r="I6279">
        <v>14738.1</v>
      </c>
      <c r="J6279">
        <v>3528.65</v>
      </c>
      <c r="K6279">
        <v>7392.18</v>
      </c>
      <c r="L6279">
        <v>254.822</v>
      </c>
      <c r="M6279">
        <v>2908.12</v>
      </c>
      <c r="N6279">
        <v>1177.3499999999999</v>
      </c>
      <c r="O6279">
        <v>247.875</v>
      </c>
      <c r="P6279">
        <v>342.755</v>
      </c>
      <c r="Q6279">
        <v>141.185</v>
      </c>
      <c r="R6279">
        <v>46.491</v>
      </c>
      <c r="S6279">
        <v>388.13499999999999</v>
      </c>
      <c r="T6279">
        <v>44.474600000000002</v>
      </c>
      <c r="U6279">
        <v>37.822499999999998</v>
      </c>
      <c r="V6279">
        <v>3.0726399999999998</v>
      </c>
      <c r="W6279">
        <v>0.72499100000000005</v>
      </c>
      <c r="X6279">
        <v>0.91355600000000003</v>
      </c>
      <c r="Y6279">
        <v>12.886900000000001</v>
      </c>
      <c r="Z6279">
        <v>4.7541399999999996</v>
      </c>
      <c r="AA6279">
        <v>2.4368300000000001</v>
      </c>
      <c r="AB6279">
        <v>0.75221899999999997</v>
      </c>
      <c r="AC6279">
        <v>0.642011</v>
      </c>
      <c r="AD6279">
        <v>0.52882300000000004</v>
      </c>
      <c r="AE6279">
        <v>0.71657899999999997</v>
      </c>
      <c r="AF6279">
        <v>1.675</v>
      </c>
      <c r="AG6279">
        <v>0.629166</v>
      </c>
      <c r="AH6279">
        <v>1.4311799999999999</v>
      </c>
    </row>
    <row r="6280" spans="1:34" x14ac:dyDescent="0.3">
      <c r="A6280">
        <v>1</v>
      </c>
      <c r="B6280">
        <v>1</v>
      </c>
      <c r="C6280">
        <v>2005</v>
      </c>
      <c r="D6280">
        <v>22709.8</v>
      </c>
      <c r="E6280">
        <v>27017.5</v>
      </c>
      <c r="F6280">
        <v>28358</v>
      </c>
      <c r="G6280">
        <v>22697.3</v>
      </c>
      <c r="H6280">
        <v>10682.4</v>
      </c>
      <c r="I6280">
        <v>7384.77</v>
      </c>
      <c r="J6280">
        <v>10348.9</v>
      </c>
      <c r="K6280">
        <v>2369.13</v>
      </c>
      <c r="L6280">
        <v>4788.25</v>
      </c>
      <c r="M6280">
        <v>161.17599999999999</v>
      </c>
      <c r="N6280">
        <v>1814.9</v>
      </c>
      <c r="O6280">
        <v>730.12400000000002</v>
      </c>
      <c r="P6280">
        <v>153.36600000000001</v>
      </c>
      <c r="Q6280">
        <v>211.994</v>
      </c>
      <c r="R6280">
        <v>87.359099999999998</v>
      </c>
      <c r="S6280">
        <v>28.785599999999999</v>
      </c>
      <c r="T6280">
        <v>240.48500000000001</v>
      </c>
      <c r="U6280">
        <v>27.573499999999999</v>
      </c>
      <c r="V6280">
        <v>23.462499999999999</v>
      </c>
      <c r="W6280">
        <v>1.9069799999999999</v>
      </c>
      <c r="X6280">
        <v>0.45013999999999998</v>
      </c>
      <c r="Y6280">
        <v>0.56741900000000001</v>
      </c>
      <c r="Z6280">
        <v>8.0066299999999995</v>
      </c>
      <c r="AA6280">
        <v>2.95451</v>
      </c>
      <c r="AB6280">
        <v>1.5147299999999999</v>
      </c>
      <c r="AC6280">
        <v>0.46766600000000003</v>
      </c>
      <c r="AD6280">
        <v>0.39921299999999998</v>
      </c>
      <c r="AE6280">
        <v>0.328876</v>
      </c>
      <c r="AF6280">
        <v>0.44569500000000001</v>
      </c>
      <c r="AG6280">
        <v>1.04192</v>
      </c>
      <c r="AH6280">
        <v>1.28196</v>
      </c>
    </row>
    <row r="6281" spans="1:34" x14ac:dyDescent="0.3">
      <c r="A6281">
        <v>1</v>
      </c>
      <c r="B6281">
        <v>1</v>
      </c>
      <c r="C6281">
        <v>2006</v>
      </c>
      <c r="D6281">
        <v>25060.799999999999</v>
      </c>
      <c r="E6281">
        <v>17864.099999999999</v>
      </c>
      <c r="F6281">
        <v>21180.6</v>
      </c>
      <c r="G6281">
        <v>22000.3</v>
      </c>
      <c r="H6281">
        <v>17201.2</v>
      </c>
      <c r="I6281">
        <v>7780.6</v>
      </c>
      <c r="J6281">
        <v>5115.67</v>
      </c>
      <c r="K6281">
        <v>6820.98</v>
      </c>
      <c r="L6281">
        <v>1499.28</v>
      </c>
      <c r="M6281">
        <v>2946.64</v>
      </c>
      <c r="N6281">
        <v>97.576800000000006</v>
      </c>
      <c r="O6281">
        <v>1089.93</v>
      </c>
      <c r="P6281">
        <v>437.08499999999998</v>
      </c>
      <c r="Q6281">
        <v>91.740099999999998</v>
      </c>
      <c r="R6281">
        <v>126.837</v>
      </c>
      <c r="S6281">
        <v>52.2956</v>
      </c>
      <c r="T6281">
        <v>17.2424</v>
      </c>
      <c r="U6281">
        <v>144.13300000000001</v>
      </c>
      <c r="V6281">
        <v>16.534600000000001</v>
      </c>
      <c r="W6281">
        <v>14.075699999999999</v>
      </c>
      <c r="X6281">
        <v>1.14449</v>
      </c>
      <c r="Y6281">
        <v>0.27024500000000001</v>
      </c>
      <c r="Z6281">
        <v>0.340752</v>
      </c>
      <c r="AA6281">
        <v>4.8093899999999996</v>
      </c>
      <c r="AB6281">
        <v>1.7750699999999999</v>
      </c>
      <c r="AC6281">
        <v>0.91021300000000005</v>
      </c>
      <c r="AD6281">
        <v>0.28106700000000001</v>
      </c>
      <c r="AE6281">
        <v>0.239957</v>
      </c>
      <c r="AF6281">
        <v>0.19770199999999999</v>
      </c>
      <c r="AG6281">
        <v>0.267955</v>
      </c>
      <c r="AH6281">
        <v>1.3974299999999999</v>
      </c>
    </row>
    <row r="6282" spans="1:34" x14ac:dyDescent="0.3">
      <c r="A6282">
        <v>1</v>
      </c>
      <c r="B6282">
        <v>1</v>
      </c>
      <c r="C6282">
        <v>2007</v>
      </c>
      <c r="D6282">
        <v>27150</v>
      </c>
      <c r="E6282">
        <v>19713.5</v>
      </c>
      <c r="F6282">
        <v>14004.7</v>
      </c>
      <c r="G6282">
        <v>16431.8</v>
      </c>
      <c r="H6282">
        <v>16671.2</v>
      </c>
      <c r="I6282">
        <v>12522</v>
      </c>
      <c r="J6282">
        <v>5384.06</v>
      </c>
      <c r="K6282">
        <v>3368.87</v>
      </c>
      <c r="L6282">
        <v>4315.28</v>
      </c>
      <c r="M6282">
        <v>922.64300000000003</v>
      </c>
      <c r="N6282">
        <v>1784.11</v>
      </c>
      <c r="O6282">
        <v>58.609099999999998</v>
      </c>
      <c r="P6282">
        <v>652.60799999999995</v>
      </c>
      <c r="Q6282">
        <v>261.51100000000002</v>
      </c>
      <c r="R6282">
        <v>54.901200000000003</v>
      </c>
      <c r="S6282">
        <v>75.946899999999999</v>
      </c>
      <c r="T6282">
        <v>31.333100000000002</v>
      </c>
      <c r="U6282">
        <v>10.337</v>
      </c>
      <c r="V6282">
        <v>86.454800000000006</v>
      </c>
      <c r="W6282">
        <v>9.9224700000000006</v>
      </c>
      <c r="X6282">
        <v>8.4502699999999997</v>
      </c>
      <c r="Y6282">
        <v>0.68732000000000004</v>
      </c>
      <c r="Z6282">
        <v>0.16234199999999999</v>
      </c>
      <c r="AA6282">
        <v>0.20474800000000001</v>
      </c>
      <c r="AB6282">
        <v>2.8904299999999998</v>
      </c>
      <c r="AC6282">
        <v>1.06701</v>
      </c>
      <c r="AD6282">
        <v>0.54721900000000001</v>
      </c>
      <c r="AE6282">
        <v>0.16900000000000001</v>
      </c>
      <c r="AF6282">
        <v>0.14429800000000001</v>
      </c>
      <c r="AG6282">
        <v>0.11890000000000001</v>
      </c>
      <c r="AH6282">
        <v>1.00186</v>
      </c>
    </row>
    <row r="6283" spans="1:34" x14ac:dyDescent="0.3">
      <c r="A6283">
        <v>1</v>
      </c>
      <c r="B6283">
        <v>1</v>
      </c>
      <c r="C6283">
        <v>2008</v>
      </c>
      <c r="D6283">
        <v>15774.9</v>
      </c>
      <c r="E6283">
        <v>21357</v>
      </c>
      <c r="F6283">
        <v>15460</v>
      </c>
      <c r="G6283">
        <v>10878</v>
      </c>
      <c r="H6283">
        <v>12485.6</v>
      </c>
      <c r="I6283">
        <v>12194.9</v>
      </c>
      <c r="J6283">
        <v>8728.5400000000009</v>
      </c>
      <c r="K6283">
        <v>3582.16</v>
      </c>
      <c r="L6283">
        <v>2160.14</v>
      </c>
      <c r="M6283">
        <v>2699.08</v>
      </c>
      <c r="N6283">
        <v>568.92499999999995</v>
      </c>
      <c r="O6283">
        <v>1092.67</v>
      </c>
      <c r="P6283">
        <v>35.805599999999998</v>
      </c>
      <c r="Q6283">
        <v>398.529</v>
      </c>
      <c r="R6283">
        <v>159.76599999999999</v>
      </c>
      <c r="S6283">
        <v>33.564399999999999</v>
      </c>
      <c r="T6283">
        <v>46.464599999999997</v>
      </c>
      <c r="U6283">
        <v>19.182600000000001</v>
      </c>
      <c r="V6283">
        <v>6.3322399999999996</v>
      </c>
      <c r="W6283">
        <v>52.987900000000003</v>
      </c>
      <c r="X6283">
        <v>6.0841500000000002</v>
      </c>
      <c r="Y6283">
        <v>5.1834100000000003</v>
      </c>
      <c r="Z6283">
        <v>0.42173899999999998</v>
      </c>
      <c r="AA6283">
        <v>9.9640599999999996E-2</v>
      </c>
      <c r="AB6283">
        <v>0.125697</v>
      </c>
      <c r="AC6283">
        <v>1.7748299999999999</v>
      </c>
      <c r="AD6283">
        <v>0.65529400000000004</v>
      </c>
      <c r="AE6283">
        <v>0.33611999999999997</v>
      </c>
      <c r="AF6283">
        <v>0.10381799999999999</v>
      </c>
      <c r="AG6283">
        <v>8.8653999999999997E-2</v>
      </c>
      <c r="AH6283">
        <v>0.68879299999999999</v>
      </c>
    </row>
    <row r="6284" spans="1:34" x14ac:dyDescent="0.3">
      <c r="A6284">
        <v>1</v>
      </c>
      <c r="B6284">
        <v>1</v>
      </c>
      <c r="C6284">
        <v>2009</v>
      </c>
      <c r="D6284">
        <v>13075.5</v>
      </c>
      <c r="E6284">
        <v>12409</v>
      </c>
      <c r="F6284">
        <v>16750.2</v>
      </c>
      <c r="G6284">
        <v>12010.2</v>
      </c>
      <c r="H6284">
        <v>8265.48</v>
      </c>
      <c r="I6284">
        <v>9129.91</v>
      </c>
      <c r="J6284">
        <v>8499.59</v>
      </c>
      <c r="K6284">
        <v>5812.97</v>
      </c>
      <c r="L6284">
        <v>2302.06</v>
      </c>
      <c r="M6284">
        <v>1355.55</v>
      </c>
      <c r="N6284">
        <v>1671.07</v>
      </c>
      <c r="O6284">
        <v>350.04300000000001</v>
      </c>
      <c r="P6284">
        <v>670.89</v>
      </c>
      <c r="Q6284">
        <v>21.982199999999999</v>
      </c>
      <c r="R6284">
        <v>244.839</v>
      </c>
      <c r="S6284">
        <v>98.242900000000006</v>
      </c>
      <c r="T6284">
        <v>20.658200000000001</v>
      </c>
      <c r="U6284">
        <v>28.6219</v>
      </c>
      <c r="V6284">
        <v>11.824999999999999</v>
      </c>
      <c r="W6284">
        <v>3.9059300000000001</v>
      </c>
      <c r="X6284">
        <v>32.702300000000001</v>
      </c>
      <c r="Y6284">
        <v>3.7566600000000001</v>
      </c>
      <c r="Z6284">
        <v>3.2017600000000002</v>
      </c>
      <c r="AA6284">
        <v>0.26059300000000002</v>
      </c>
      <c r="AB6284">
        <v>6.15857E-2</v>
      </c>
      <c r="AC6284">
        <v>7.7709899999999998E-2</v>
      </c>
      <c r="AD6284">
        <v>1.09748</v>
      </c>
      <c r="AE6284">
        <v>0.40527999999999997</v>
      </c>
      <c r="AF6284">
        <v>0.20791200000000001</v>
      </c>
      <c r="AG6284">
        <v>6.4227400000000004E-2</v>
      </c>
      <c r="AH6284">
        <v>0.481157</v>
      </c>
    </row>
    <row r="6285" spans="1:34" x14ac:dyDescent="0.3">
      <c r="A6285">
        <v>1</v>
      </c>
      <c r="B6285">
        <v>1</v>
      </c>
      <c r="C6285">
        <v>2010</v>
      </c>
      <c r="D6285">
        <v>3422.8</v>
      </c>
      <c r="E6285">
        <v>10285.5</v>
      </c>
      <c r="F6285">
        <v>9733.5499999999993</v>
      </c>
      <c r="G6285">
        <v>13018.8</v>
      </c>
      <c r="H6285">
        <v>9137.2800000000007</v>
      </c>
      <c r="I6285">
        <v>6059.75</v>
      </c>
      <c r="J6285">
        <v>6391.52</v>
      </c>
      <c r="K6285">
        <v>5696.1</v>
      </c>
      <c r="L6285">
        <v>3764.96</v>
      </c>
      <c r="M6285">
        <v>1457.53</v>
      </c>
      <c r="N6285">
        <v>847.34299999999996</v>
      </c>
      <c r="O6285">
        <v>1038.44</v>
      </c>
      <c r="P6285">
        <v>217.10300000000001</v>
      </c>
      <c r="Q6285">
        <v>416.07600000000002</v>
      </c>
      <c r="R6285">
        <v>13.6424</v>
      </c>
      <c r="S6285">
        <v>152.08600000000001</v>
      </c>
      <c r="T6285">
        <v>61.079799999999999</v>
      </c>
      <c r="U6285">
        <v>12.854100000000001</v>
      </c>
      <c r="V6285">
        <v>17.821999999999999</v>
      </c>
      <c r="W6285">
        <v>7.3675899999999999</v>
      </c>
      <c r="X6285">
        <v>2.4348800000000002</v>
      </c>
      <c r="Y6285">
        <v>20.395099999999999</v>
      </c>
      <c r="Z6285">
        <v>2.3437800000000002</v>
      </c>
      <c r="AA6285">
        <v>1.9982200000000001</v>
      </c>
      <c r="AB6285">
        <v>0.16268199999999999</v>
      </c>
      <c r="AC6285">
        <v>3.84556E-2</v>
      </c>
      <c r="AD6285">
        <v>4.8533899999999998E-2</v>
      </c>
      <c r="AE6285">
        <v>0.685554</v>
      </c>
      <c r="AF6285">
        <v>0.25319999999999998</v>
      </c>
      <c r="AG6285">
        <v>0.129912</v>
      </c>
      <c r="AH6285">
        <v>0.34090700000000002</v>
      </c>
    </row>
    <row r="6286" spans="1:34" x14ac:dyDescent="0.3">
      <c r="A6286">
        <v>1</v>
      </c>
      <c r="B6286">
        <v>1</v>
      </c>
      <c r="C6286">
        <v>2011</v>
      </c>
      <c r="D6286">
        <v>13192.3</v>
      </c>
      <c r="E6286">
        <v>2692.47</v>
      </c>
      <c r="F6286">
        <v>8063.59</v>
      </c>
      <c r="G6286">
        <v>7550.52</v>
      </c>
      <c r="H6286">
        <v>9857.52</v>
      </c>
      <c r="I6286">
        <v>6635.2</v>
      </c>
      <c r="J6286">
        <v>4173.87</v>
      </c>
      <c r="K6286">
        <v>4183.8599999999997</v>
      </c>
      <c r="L6286">
        <v>3580.9</v>
      </c>
      <c r="M6286">
        <v>2302.94</v>
      </c>
      <c r="N6286">
        <v>877.56500000000005</v>
      </c>
      <c r="O6286">
        <v>506.34100000000001</v>
      </c>
      <c r="P6286">
        <v>618.84199999999998</v>
      </c>
      <c r="Q6286">
        <v>129.32900000000001</v>
      </c>
      <c r="R6286">
        <v>247.995</v>
      </c>
      <c r="S6286">
        <v>8.1381800000000002</v>
      </c>
      <c r="T6286">
        <v>90.803899999999999</v>
      </c>
      <c r="U6286">
        <v>36.497399999999999</v>
      </c>
      <c r="V6286">
        <v>7.6862300000000001</v>
      </c>
      <c r="W6286">
        <v>10.663399999999999</v>
      </c>
      <c r="X6286">
        <v>4.4105699999999999</v>
      </c>
      <c r="Y6286">
        <v>1.45828</v>
      </c>
      <c r="Z6286">
        <v>12.2196</v>
      </c>
      <c r="AA6286">
        <v>1.40472</v>
      </c>
      <c r="AB6286">
        <v>1.1979500000000001</v>
      </c>
      <c r="AC6286">
        <v>9.7552799999999995E-2</v>
      </c>
      <c r="AD6286">
        <v>2.30648E-2</v>
      </c>
      <c r="AE6286">
        <v>2.9114600000000001E-2</v>
      </c>
      <c r="AF6286">
        <v>0.41131299999999998</v>
      </c>
      <c r="AG6286">
        <v>0.15193400000000001</v>
      </c>
      <c r="AH6286">
        <v>0.28261199999999997</v>
      </c>
    </row>
    <row r="6287" spans="1:34" x14ac:dyDescent="0.3">
      <c r="A6287">
        <v>1</v>
      </c>
      <c r="B6287">
        <v>1</v>
      </c>
      <c r="C6287">
        <v>2012</v>
      </c>
      <c r="D6287">
        <v>5831.35</v>
      </c>
      <c r="E6287">
        <v>10377.4</v>
      </c>
      <c r="F6287">
        <v>2111.58</v>
      </c>
      <c r="G6287">
        <v>6262.56</v>
      </c>
      <c r="H6287">
        <v>5732.2</v>
      </c>
      <c r="I6287">
        <v>7193.76</v>
      </c>
      <c r="J6287">
        <v>4607.13</v>
      </c>
      <c r="K6287">
        <v>2762.88</v>
      </c>
      <c r="L6287">
        <v>2667.83</v>
      </c>
      <c r="M6287">
        <v>2227.7399999999998</v>
      </c>
      <c r="N6287">
        <v>1413.1</v>
      </c>
      <c r="O6287">
        <v>535.10500000000002</v>
      </c>
      <c r="P6287">
        <v>308.125</v>
      </c>
      <c r="Q6287">
        <v>376.59100000000001</v>
      </c>
      <c r="R6287">
        <v>78.7654</v>
      </c>
      <c r="S6287">
        <v>151.191</v>
      </c>
      <c r="T6287">
        <v>4.9664999999999999</v>
      </c>
      <c r="U6287">
        <v>55.465899999999998</v>
      </c>
      <c r="V6287">
        <v>22.311699999999998</v>
      </c>
      <c r="W6287">
        <v>4.7020400000000002</v>
      </c>
      <c r="X6287">
        <v>6.52719</v>
      </c>
      <c r="Y6287">
        <v>2.70113</v>
      </c>
      <c r="Z6287">
        <v>0.89347100000000002</v>
      </c>
      <c r="AA6287">
        <v>7.4895699999999996</v>
      </c>
      <c r="AB6287">
        <v>0.86124299999999998</v>
      </c>
      <c r="AC6287">
        <v>0.73467000000000005</v>
      </c>
      <c r="AD6287">
        <v>5.9839999999999997E-2</v>
      </c>
      <c r="AE6287">
        <v>1.4151E-2</v>
      </c>
      <c r="AF6287">
        <v>1.7865700000000002E-2</v>
      </c>
      <c r="AG6287">
        <v>0.25243599999999999</v>
      </c>
      <c r="AH6287">
        <v>0.266789</v>
      </c>
    </row>
    <row r="6288" spans="1:34" x14ac:dyDescent="0.3">
      <c r="A6288">
        <v>1</v>
      </c>
      <c r="B6288">
        <v>1</v>
      </c>
      <c r="C6288">
        <v>2013</v>
      </c>
      <c r="D6288">
        <v>16744</v>
      </c>
      <c r="E6288">
        <v>4587.1000000000004</v>
      </c>
      <c r="F6288">
        <v>8136.32</v>
      </c>
      <c r="G6288">
        <v>1637.89</v>
      </c>
      <c r="H6288">
        <v>4735.6400000000003</v>
      </c>
      <c r="I6288">
        <v>4146.13</v>
      </c>
      <c r="J6288">
        <v>4923.84</v>
      </c>
      <c r="K6288">
        <v>2995.34</v>
      </c>
      <c r="L6288">
        <v>1726.61</v>
      </c>
      <c r="M6288">
        <v>1624.31</v>
      </c>
      <c r="N6288">
        <v>1336.86</v>
      </c>
      <c r="O6288">
        <v>842.58500000000004</v>
      </c>
      <c r="P6288">
        <v>318.50400000000002</v>
      </c>
      <c r="Q6288">
        <v>183.482</v>
      </c>
      <c r="R6288">
        <v>224.53700000000001</v>
      </c>
      <c r="S6288">
        <v>47.031500000000001</v>
      </c>
      <c r="T6288">
        <v>90.404899999999998</v>
      </c>
      <c r="U6288">
        <v>2.9734799999999999</v>
      </c>
      <c r="V6288">
        <v>33.244500000000002</v>
      </c>
      <c r="W6288">
        <v>13.3856</v>
      </c>
      <c r="X6288">
        <v>2.8232200000000001</v>
      </c>
      <c r="Y6288">
        <v>3.9218000000000002</v>
      </c>
      <c r="Z6288">
        <v>1.6238999999999999</v>
      </c>
      <c r="AA6288">
        <v>0.53742000000000001</v>
      </c>
      <c r="AB6288">
        <v>4.5068900000000003</v>
      </c>
      <c r="AC6288">
        <v>0.51844900000000005</v>
      </c>
      <c r="AD6288">
        <v>0.44239299999999998</v>
      </c>
      <c r="AE6288">
        <v>3.60433E-2</v>
      </c>
      <c r="AF6288">
        <v>8.5254800000000002E-3</v>
      </c>
      <c r="AG6288">
        <v>1.0765800000000001E-2</v>
      </c>
      <c r="AH6288">
        <v>0.31301499999999999</v>
      </c>
    </row>
    <row r="6289" spans="1:34" x14ac:dyDescent="0.3">
      <c r="A6289">
        <v>1</v>
      </c>
      <c r="B6289">
        <v>1</v>
      </c>
      <c r="C6289">
        <v>2014</v>
      </c>
      <c r="D6289">
        <v>18779.900000000001</v>
      </c>
      <c r="E6289">
        <v>13171.3</v>
      </c>
      <c r="F6289">
        <v>3594.4</v>
      </c>
      <c r="G6289">
        <v>6297.3</v>
      </c>
      <c r="H6289">
        <v>1231.49</v>
      </c>
      <c r="I6289">
        <v>3385.42</v>
      </c>
      <c r="J6289">
        <v>2783.75</v>
      </c>
      <c r="K6289">
        <v>3117.61</v>
      </c>
      <c r="L6289">
        <v>1812.05</v>
      </c>
      <c r="M6289">
        <v>1013.11</v>
      </c>
      <c r="N6289">
        <v>936.72900000000004</v>
      </c>
      <c r="O6289">
        <v>764.92</v>
      </c>
      <c r="P6289">
        <v>480.98599999999999</v>
      </c>
      <c r="Q6289">
        <v>181.876</v>
      </c>
      <c r="R6289">
        <v>104.916</v>
      </c>
      <c r="S6289">
        <v>128.59700000000001</v>
      </c>
      <c r="T6289">
        <v>26.978000000000002</v>
      </c>
      <c r="U6289">
        <v>51.930599999999998</v>
      </c>
      <c r="V6289">
        <v>1.7101299999999999</v>
      </c>
      <c r="W6289">
        <v>19.14</v>
      </c>
      <c r="X6289">
        <v>7.7135699999999998</v>
      </c>
      <c r="Y6289">
        <v>1.6281600000000001</v>
      </c>
      <c r="Z6289">
        <v>2.2631999999999999</v>
      </c>
      <c r="AA6289">
        <v>0.93765200000000004</v>
      </c>
      <c r="AB6289">
        <v>0.31045899999999998</v>
      </c>
      <c r="AC6289">
        <v>2.6046200000000002</v>
      </c>
      <c r="AD6289">
        <v>0.29972599999999999</v>
      </c>
      <c r="AE6289">
        <v>0.25583400000000001</v>
      </c>
      <c r="AF6289">
        <v>2.0848999999999999E-2</v>
      </c>
      <c r="AG6289">
        <v>4.93269E-3</v>
      </c>
      <c r="AH6289">
        <v>0.18746199999999999</v>
      </c>
    </row>
    <row r="6290" spans="1:34" x14ac:dyDescent="0.3">
      <c r="A6290">
        <v>1</v>
      </c>
      <c r="B6290">
        <v>1</v>
      </c>
      <c r="C6290">
        <v>2015</v>
      </c>
      <c r="D6290">
        <v>3661.21</v>
      </c>
      <c r="E6290">
        <v>14772.8</v>
      </c>
      <c r="F6290">
        <v>10333.700000000001</v>
      </c>
      <c r="G6290">
        <v>2792.01</v>
      </c>
      <c r="H6290">
        <v>4762.95</v>
      </c>
      <c r="I6290">
        <v>887.46799999999996</v>
      </c>
      <c r="J6290">
        <v>2304.16</v>
      </c>
      <c r="K6290">
        <v>1807.88</v>
      </c>
      <c r="L6290">
        <v>1961.85</v>
      </c>
      <c r="M6290">
        <v>1119.58</v>
      </c>
      <c r="N6290">
        <v>620.74099999999999</v>
      </c>
      <c r="O6290">
        <v>572.83900000000006</v>
      </c>
      <c r="P6290">
        <v>468.48899999999998</v>
      </c>
      <c r="Q6290">
        <v>295.46800000000002</v>
      </c>
      <c r="R6290">
        <v>112.099</v>
      </c>
      <c r="S6290">
        <v>64.871899999999997</v>
      </c>
      <c r="T6290">
        <v>79.744500000000002</v>
      </c>
      <c r="U6290">
        <v>16.771599999999999</v>
      </c>
      <c r="V6290">
        <v>32.354399999999998</v>
      </c>
      <c r="W6290">
        <v>1.06745</v>
      </c>
      <c r="X6290">
        <v>11.965999999999999</v>
      </c>
      <c r="Y6290">
        <v>4.8289099999999996</v>
      </c>
      <c r="Z6290">
        <v>1.02044</v>
      </c>
      <c r="AA6290">
        <v>1.4198500000000001</v>
      </c>
      <c r="AB6290">
        <v>0.58874000000000004</v>
      </c>
      <c r="AC6290">
        <v>0.195072</v>
      </c>
      <c r="AD6290">
        <v>1.63758</v>
      </c>
      <c r="AE6290">
        <v>0.18854199999999999</v>
      </c>
      <c r="AF6290">
        <v>0.16100400000000001</v>
      </c>
      <c r="AG6290">
        <v>1.31264E-2</v>
      </c>
      <c r="AH6290">
        <v>0.12127599999999999</v>
      </c>
    </row>
    <row r="6291" spans="1:34" x14ac:dyDescent="0.3">
      <c r="A6291">
        <v>1</v>
      </c>
      <c r="B6291">
        <v>1</v>
      </c>
      <c r="C6291">
        <v>2016</v>
      </c>
      <c r="D6291">
        <v>13451.6</v>
      </c>
      <c r="E6291">
        <v>2880.01</v>
      </c>
      <c r="F6291">
        <v>11613.8</v>
      </c>
      <c r="G6291">
        <v>8087.4</v>
      </c>
      <c r="H6291">
        <v>2145.09</v>
      </c>
      <c r="I6291">
        <v>3502.89</v>
      </c>
      <c r="J6291">
        <v>612.20000000000005</v>
      </c>
      <c r="K6291">
        <v>1499.77</v>
      </c>
      <c r="L6291">
        <v>1141.8399999999999</v>
      </c>
      <c r="M6291">
        <v>1227.8399999999999</v>
      </c>
      <c r="N6291">
        <v>700.39800000000002</v>
      </c>
      <c r="O6291">
        <v>389.32799999999997</v>
      </c>
      <c r="P6291">
        <v>360.57499999999999</v>
      </c>
      <c r="Q6291">
        <v>296.04000000000002</v>
      </c>
      <c r="R6291">
        <v>187.43100000000001</v>
      </c>
      <c r="S6291">
        <v>71.374300000000005</v>
      </c>
      <c r="T6291">
        <v>41.447099999999999</v>
      </c>
      <c r="U6291">
        <v>51.110799999999998</v>
      </c>
      <c r="V6291">
        <v>10.7804</v>
      </c>
      <c r="W6291">
        <v>20.8506</v>
      </c>
      <c r="X6291">
        <v>0.68951300000000004</v>
      </c>
      <c r="Y6291">
        <v>7.7455100000000003</v>
      </c>
      <c r="Z6291">
        <v>3.1315300000000001</v>
      </c>
      <c r="AA6291">
        <v>0.662856</v>
      </c>
      <c r="AB6291">
        <v>0.92366599999999999</v>
      </c>
      <c r="AC6291">
        <v>0.38350499999999998</v>
      </c>
      <c r="AD6291">
        <v>0.12722</v>
      </c>
      <c r="AE6291">
        <v>1.0690900000000001</v>
      </c>
      <c r="AF6291">
        <v>0.123205</v>
      </c>
      <c r="AG6291">
        <v>0.105299</v>
      </c>
      <c r="AH6291">
        <v>8.8105500000000003E-2</v>
      </c>
    </row>
    <row r="6292" spans="1:34" x14ac:dyDescent="0.3">
      <c r="A6292">
        <v>1</v>
      </c>
      <c r="B6292">
        <v>1</v>
      </c>
      <c r="C6292">
        <v>2017</v>
      </c>
      <c r="D6292" s="11">
        <v>22031.1</v>
      </c>
      <c r="E6292">
        <v>10581.4</v>
      </c>
      <c r="F6292">
        <v>2264.96</v>
      </c>
      <c r="G6292">
        <v>9113.69</v>
      </c>
      <c r="H6292">
        <v>6284.38</v>
      </c>
      <c r="I6292">
        <v>1626.38</v>
      </c>
      <c r="J6292">
        <v>2552.46</v>
      </c>
      <c r="K6292">
        <v>428.74099999999999</v>
      </c>
      <c r="L6292">
        <v>1028.74</v>
      </c>
      <c r="M6292">
        <v>778.80700000000002</v>
      </c>
      <c r="N6292">
        <v>837.67100000000005</v>
      </c>
      <c r="O6292">
        <v>478.85700000000003</v>
      </c>
      <c r="P6292">
        <v>266.92</v>
      </c>
      <c r="Q6292">
        <v>247.93799999999999</v>
      </c>
      <c r="R6292">
        <v>204.15899999999999</v>
      </c>
      <c r="S6292">
        <v>129.619</v>
      </c>
      <c r="T6292">
        <v>49.486400000000003</v>
      </c>
      <c r="U6292">
        <v>28.804500000000001</v>
      </c>
      <c r="V6292">
        <v>35.5961</v>
      </c>
      <c r="W6292">
        <v>7.5223300000000002</v>
      </c>
      <c r="X6292">
        <v>14.5739</v>
      </c>
      <c r="Y6292">
        <v>0.482678</v>
      </c>
      <c r="Z6292">
        <v>5.4293800000000001</v>
      </c>
      <c r="AA6292">
        <v>2.1977500000000001</v>
      </c>
      <c r="AB6292">
        <v>0.465694</v>
      </c>
      <c r="AC6292">
        <v>0.64954100000000004</v>
      </c>
      <c r="AD6292">
        <v>0.26991500000000002</v>
      </c>
      <c r="AE6292">
        <v>8.9605000000000004E-2</v>
      </c>
      <c r="AF6292">
        <v>0.75349200000000005</v>
      </c>
      <c r="AG6292">
        <v>8.6886199999999997E-2</v>
      </c>
      <c r="AH6292">
        <v>0.136542</v>
      </c>
    </row>
    <row r="6293" spans="1:34" x14ac:dyDescent="0.3">
      <c r="A6293">
        <v>1</v>
      </c>
      <c r="B6293">
        <v>1</v>
      </c>
      <c r="C6293">
        <v>2018</v>
      </c>
      <c r="D6293" s="11">
        <v>22018.799999999999</v>
      </c>
      <c r="E6293">
        <v>17330.2</v>
      </c>
      <c r="F6293">
        <v>8321.73</v>
      </c>
      <c r="G6293">
        <v>1777.56</v>
      </c>
      <c r="H6293">
        <v>7086.52</v>
      </c>
      <c r="I6293">
        <v>4778.7</v>
      </c>
      <c r="J6293">
        <v>1197.22</v>
      </c>
      <c r="K6293">
        <v>1824.96</v>
      </c>
      <c r="L6293">
        <v>302.12099999999998</v>
      </c>
      <c r="M6293">
        <v>721.94600000000003</v>
      </c>
      <c r="N6293">
        <v>546.45399999999995</v>
      </c>
      <c r="O6293">
        <v>588.38400000000001</v>
      </c>
      <c r="P6293">
        <v>336.84800000000001</v>
      </c>
      <c r="Q6293">
        <v>188.06299999999999</v>
      </c>
      <c r="R6293">
        <v>174.97</v>
      </c>
      <c r="S6293">
        <v>144.298</v>
      </c>
      <c r="T6293">
        <v>91.746499999999997</v>
      </c>
      <c r="U6293">
        <v>35.074599999999997</v>
      </c>
      <c r="V6293">
        <v>20.440999999999999</v>
      </c>
      <c r="W6293">
        <v>25.289000000000001</v>
      </c>
      <c r="X6293">
        <v>5.34964</v>
      </c>
      <c r="Y6293">
        <v>10.374000000000001</v>
      </c>
      <c r="Z6293">
        <v>0.343866</v>
      </c>
      <c r="AA6293">
        <v>3.8708499999999999</v>
      </c>
      <c r="AB6293">
        <v>1.56792</v>
      </c>
      <c r="AC6293">
        <v>0.33243800000000001</v>
      </c>
      <c r="AD6293">
        <v>0.46392899999999998</v>
      </c>
      <c r="AE6293">
        <v>0.19287799999999999</v>
      </c>
      <c r="AF6293">
        <v>6.4058400000000001E-2</v>
      </c>
      <c r="AG6293">
        <v>0.53888199999999997</v>
      </c>
      <c r="AH6293">
        <v>0.15992700000000001</v>
      </c>
    </row>
    <row r="6294" spans="1:34" x14ac:dyDescent="0.3">
      <c r="A6294">
        <v>1</v>
      </c>
      <c r="B6294">
        <v>1</v>
      </c>
      <c r="C6294">
        <v>2019</v>
      </c>
      <c r="D6294" s="11">
        <v>22020</v>
      </c>
      <c r="E6294" s="11">
        <v>17320.599999999999</v>
      </c>
      <c r="F6294" s="11">
        <v>13630.5</v>
      </c>
      <c r="G6294">
        <v>6537.17</v>
      </c>
      <c r="H6294">
        <v>1389.06</v>
      </c>
      <c r="I6294">
        <v>5464.84</v>
      </c>
      <c r="J6294">
        <v>3596.33</v>
      </c>
      <c r="K6294">
        <v>875.82100000000003</v>
      </c>
      <c r="L6294">
        <v>1314.08</v>
      </c>
      <c r="M6294">
        <v>216.56800000000001</v>
      </c>
      <c r="N6294">
        <v>517.42200000000003</v>
      </c>
      <c r="O6294">
        <v>392.08199999999999</v>
      </c>
      <c r="P6294">
        <v>422.80399999999997</v>
      </c>
      <c r="Q6294">
        <v>242.44399999999999</v>
      </c>
      <c r="R6294">
        <v>135.57400000000001</v>
      </c>
      <c r="S6294">
        <v>126.32599999999999</v>
      </c>
      <c r="T6294">
        <v>104.327</v>
      </c>
      <c r="U6294">
        <v>66.417599999999993</v>
      </c>
      <c r="V6294">
        <v>25.4207</v>
      </c>
      <c r="W6294">
        <v>14.8301</v>
      </c>
      <c r="X6294">
        <v>18.3643</v>
      </c>
      <c r="Y6294">
        <v>3.88795</v>
      </c>
      <c r="Z6294">
        <v>7.5449799999999998</v>
      </c>
      <c r="AA6294">
        <v>0.25025399999999998</v>
      </c>
      <c r="AB6294">
        <v>2.8186800000000001</v>
      </c>
      <c r="AC6294">
        <v>1.1423099999999999</v>
      </c>
      <c r="AD6294">
        <v>0.24230599999999999</v>
      </c>
      <c r="AE6294">
        <v>0.33828000000000003</v>
      </c>
      <c r="AF6294">
        <v>0.14068900000000001</v>
      </c>
      <c r="AG6294">
        <v>4.6740400000000001E-2</v>
      </c>
      <c r="AH6294">
        <v>0.51011300000000004</v>
      </c>
    </row>
    <row r="6295" spans="1:34" x14ac:dyDescent="0.3">
      <c r="B6295" s="4" t="s">
        <v>1856</v>
      </c>
      <c r="C6295" s="38"/>
      <c r="D6295" s="44">
        <f>GEOMEAN(D6280:D6291)</f>
        <v>12382.797429009221</v>
      </c>
    </row>
    <row r="6296" spans="1:34" x14ac:dyDescent="0.3">
      <c r="A6296" t="s">
        <v>45</v>
      </c>
      <c r="B6296" t="s">
        <v>1368</v>
      </c>
    </row>
    <row r="6297" spans="1:34" x14ac:dyDescent="0.3">
      <c r="A6297" t="s">
        <v>1252</v>
      </c>
      <c r="B6297" t="s">
        <v>480</v>
      </c>
      <c r="C6297" t="s">
        <v>477</v>
      </c>
      <c r="D6297">
        <v>0</v>
      </c>
      <c r="E6297">
        <v>1</v>
      </c>
      <c r="F6297">
        <v>2</v>
      </c>
      <c r="G6297">
        <v>3</v>
      </c>
      <c r="H6297">
        <v>4</v>
      </c>
      <c r="I6297">
        <v>5</v>
      </c>
      <c r="J6297">
        <v>6</v>
      </c>
      <c r="K6297">
        <v>7</v>
      </c>
      <c r="L6297">
        <v>8</v>
      </c>
      <c r="M6297">
        <v>9</v>
      </c>
      <c r="N6297">
        <v>10</v>
      </c>
      <c r="O6297">
        <v>11</v>
      </c>
      <c r="P6297">
        <v>12</v>
      </c>
      <c r="Q6297">
        <v>13</v>
      </c>
      <c r="R6297">
        <v>14</v>
      </c>
      <c r="S6297">
        <v>15</v>
      </c>
      <c r="T6297">
        <v>16</v>
      </c>
      <c r="U6297">
        <v>17</v>
      </c>
      <c r="V6297">
        <v>18</v>
      </c>
      <c r="W6297">
        <v>19</v>
      </c>
      <c r="X6297">
        <v>20</v>
      </c>
      <c r="Y6297">
        <v>21</v>
      </c>
      <c r="Z6297">
        <v>22</v>
      </c>
      <c r="AA6297">
        <v>23</v>
      </c>
      <c r="AB6297">
        <v>24</v>
      </c>
      <c r="AC6297">
        <v>25</v>
      </c>
      <c r="AD6297">
        <v>26</v>
      </c>
      <c r="AE6297">
        <v>27</v>
      </c>
      <c r="AF6297">
        <v>28</v>
      </c>
      <c r="AG6297">
        <v>29</v>
      </c>
      <c r="AH6297">
        <v>30</v>
      </c>
    </row>
    <row r="6298" spans="1:34" x14ac:dyDescent="0.3">
      <c r="A6298">
        <v>1</v>
      </c>
      <c r="B6298">
        <v>1</v>
      </c>
      <c r="C6298">
        <v>1985</v>
      </c>
      <c r="D6298">
        <v>0.24</v>
      </c>
      <c r="E6298">
        <v>0.24115900000000001</v>
      </c>
      <c r="F6298">
        <v>0.24540300000000001</v>
      </c>
      <c r="G6298">
        <v>0.25561899999999999</v>
      </c>
      <c r="H6298">
        <v>0.27355200000000002</v>
      </c>
      <c r="I6298">
        <v>0.29636299999999999</v>
      </c>
      <c r="J6298">
        <v>0.31823299999999999</v>
      </c>
      <c r="K6298">
        <v>0.33468300000000001</v>
      </c>
      <c r="L6298">
        <v>0.34457700000000002</v>
      </c>
      <c r="M6298">
        <v>0.34950100000000001</v>
      </c>
      <c r="N6298">
        <v>0.35159099999999999</v>
      </c>
      <c r="O6298">
        <v>0.35230899999999998</v>
      </c>
      <c r="P6298">
        <v>0.35243799999999997</v>
      </c>
      <c r="Q6298">
        <v>0.35234199999999999</v>
      </c>
      <c r="R6298">
        <v>0.35217599999999999</v>
      </c>
      <c r="S6298">
        <v>0.35200199999999998</v>
      </c>
      <c r="T6298">
        <v>0.35184100000000001</v>
      </c>
      <c r="U6298">
        <v>0.35169800000000001</v>
      </c>
      <c r="V6298">
        <v>0.351574</v>
      </c>
      <c r="W6298">
        <v>0.35146699999999997</v>
      </c>
      <c r="X6298">
        <v>0.35137699999999999</v>
      </c>
      <c r="Y6298">
        <v>0.35129899999999997</v>
      </c>
      <c r="Z6298">
        <v>0.35123300000000002</v>
      </c>
      <c r="AA6298">
        <v>0.35117599999999999</v>
      </c>
      <c r="AB6298">
        <v>0.351128</v>
      </c>
      <c r="AC6298">
        <v>0.35108699999999998</v>
      </c>
      <c r="AD6298">
        <v>0.351051</v>
      </c>
      <c r="AE6298">
        <v>0.35102100000000003</v>
      </c>
      <c r="AF6298">
        <v>0.350993</v>
      </c>
      <c r="AG6298">
        <v>0.35092600000000002</v>
      </c>
      <c r="AH6298" t="s">
        <v>106</v>
      </c>
    </row>
    <row r="6299" spans="1:34" x14ac:dyDescent="0.3">
      <c r="A6299">
        <v>1</v>
      </c>
      <c r="B6299">
        <v>1</v>
      </c>
      <c r="C6299">
        <v>1986</v>
      </c>
      <c r="D6299">
        <v>0.24</v>
      </c>
      <c r="E6299">
        <v>0.24146000000000001</v>
      </c>
      <c r="F6299">
        <v>0.24653600000000001</v>
      </c>
      <c r="G6299">
        <v>0.25851200000000002</v>
      </c>
      <c r="H6299">
        <v>0.27935500000000002</v>
      </c>
      <c r="I6299">
        <v>0.305809</v>
      </c>
      <c r="J6299">
        <v>0.33133499999999999</v>
      </c>
      <c r="K6299">
        <v>0.35095300000000001</v>
      </c>
      <c r="L6299">
        <v>0.36324200000000001</v>
      </c>
      <c r="M6299">
        <v>0.36969999999999997</v>
      </c>
      <c r="N6299">
        <v>0.37259799999999998</v>
      </c>
      <c r="O6299">
        <v>0.37365500000000001</v>
      </c>
      <c r="P6299">
        <v>0.37387999999999999</v>
      </c>
      <c r="Q6299">
        <v>0.373778</v>
      </c>
      <c r="R6299">
        <v>0.37356899999999998</v>
      </c>
      <c r="S6299">
        <v>0.37334299999999998</v>
      </c>
      <c r="T6299">
        <v>0.37313099999999999</v>
      </c>
      <c r="U6299">
        <v>0.372942</v>
      </c>
      <c r="V6299">
        <v>0.372778</v>
      </c>
      <c r="W6299">
        <v>0.372637</v>
      </c>
      <c r="X6299">
        <v>0.37251699999999999</v>
      </c>
      <c r="Y6299">
        <v>0.37241400000000002</v>
      </c>
      <c r="Z6299">
        <v>0.37232599999999999</v>
      </c>
      <c r="AA6299">
        <v>0.372251</v>
      </c>
      <c r="AB6299">
        <v>0.37218699999999999</v>
      </c>
      <c r="AC6299">
        <v>0.37213299999999999</v>
      </c>
      <c r="AD6299">
        <v>0.37208599999999997</v>
      </c>
      <c r="AE6299">
        <v>0.37204500000000001</v>
      </c>
      <c r="AF6299">
        <v>0.37200800000000001</v>
      </c>
      <c r="AG6299">
        <v>0.37191999999999997</v>
      </c>
      <c r="AH6299" t="s">
        <v>106</v>
      </c>
    </row>
    <row r="6300" spans="1:34" x14ac:dyDescent="0.3">
      <c r="A6300">
        <v>1</v>
      </c>
      <c r="B6300">
        <v>1</v>
      </c>
      <c r="C6300">
        <v>1987</v>
      </c>
      <c r="D6300">
        <v>0.24</v>
      </c>
      <c r="E6300">
        <v>0.24210499999999999</v>
      </c>
      <c r="F6300">
        <v>0.248894</v>
      </c>
      <c r="G6300">
        <v>0.26431500000000002</v>
      </c>
      <c r="H6300">
        <v>0.29062700000000002</v>
      </c>
      <c r="I6300">
        <v>0.32390200000000002</v>
      </c>
      <c r="J6300">
        <v>0.35665599999999997</v>
      </c>
      <c r="K6300">
        <v>0.382905</v>
      </c>
      <c r="L6300">
        <v>0.40039000000000002</v>
      </c>
      <c r="M6300">
        <v>0.410273</v>
      </c>
      <c r="N6300">
        <v>0.41505799999999998</v>
      </c>
      <c r="O6300">
        <v>0.416989</v>
      </c>
      <c r="P6300">
        <v>0.41755799999999998</v>
      </c>
      <c r="Q6300">
        <v>0.41756300000000002</v>
      </c>
      <c r="R6300">
        <v>0.41736800000000002</v>
      </c>
      <c r="S6300">
        <v>0.41712300000000002</v>
      </c>
      <c r="T6300">
        <v>0.41688199999999997</v>
      </c>
      <c r="U6300">
        <v>0.41666399999999998</v>
      </c>
      <c r="V6300">
        <v>0.41647200000000001</v>
      </c>
      <c r="W6300">
        <v>0.41630699999999998</v>
      </c>
      <c r="X6300">
        <v>0.41616599999999998</v>
      </c>
      <c r="Y6300">
        <v>0.416045</v>
      </c>
      <c r="Z6300">
        <v>0.41594199999999998</v>
      </c>
      <c r="AA6300">
        <v>0.41585299999999997</v>
      </c>
      <c r="AB6300">
        <v>0.41577799999999998</v>
      </c>
      <c r="AC6300">
        <v>0.415713</v>
      </c>
      <c r="AD6300">
        <v>0.41565800000000003</v>
      </c>
      <c r="AE6300">
        <v>0.41560999999999998</v>
      </c>
      <c r="AF6300">
        <v>0.41556599999999999</v>
      </c>
      <c r="AG6300">
        <v>0.415462</v>
      </c>
      <c r="AH6300" t="s">
        <v>106</v>
      </c>
    </row>
    <row r="6301" spans="1:34" x14ac:dyDescent="0.3">
      <c r="A6301">
        <v>1</v>
      </c>
      <c r="B6301">
        <v>1</v>
      </c>
      <c r="C6301">
        <v>1988</v>
      </c>
      <c r="D6301">
        <v>0.24</v>
      </c>
      <c r="E6301">
        <v>0.241533</v>
      </c>
      <c r="F6301">
        <v>0.246916</v>
      </c>
      <c r="G6301">
        <v>0.259799</v>
      </c>
      <c r="H6301">
        <v>0.28224700000000003</v>
      </c>
      <c r="I6301">
        <v>0.31037199999999998</v>
      </c>
      <c r="J6301">
        <v>0.337121</v>
      </c>
      <c r="K6301">
        <v>0.35749799999999998</v>
      </c>
      <c r="L6301">
        <v>0.37018099999999998</v>
      </c>
      <c r="M6301">
        <v>0.37675999999999998</v>
      </c>
      <c r="N6301">
        <v>0.37959300000000001</v>
      </c>
      <c r="O6301">
        <v>0.38048300000000002</v>
      </c>
      <c r="P6301">
        <v>0.38050400000000001</v>
      </c>
      <c r="Q6301">
        <v>0.38019500000000001</v>
      </c>
      <c r="R6301">
        <v>0.37979600000000002</v>
      </c>
      <c r="S6301">
        <v>0.37940099999999999</v>
      </c>
      <c r="T6301">
        <v>0.37904199999999999</v>
      </c>
      <c r="U6301">
        <v>0.37872699999999998</v>
      </c>
      <c r="V6301">
        <v>0.37845499999999999</v>
      </c>
      <c r="W6301">
        <v>0.37822299999999998</v>
      </c>
      <c r="X6301">
        <v>0.37802400000000003</v>
      </c>
      <c r="Y6301">
        <v>0.377855</v>
      </c>
      <c r="Z6301">
        <v>0.37771100000000002</v>
      </c>
      <c r="AA6301">
        <v>0.37758700000000001</v>
      </c>
      <c r="AB6301">
        <v>0.37748199999999998</v>
      </c>
      <c r="AC6301">
        <v>0.37739200000000001</v>
      </c>
      <c r="AD6301">
        <v>0.37731500000000001</v>
      </c>
      <c r="AE6301">
        <v>0.377249</v>
      </c>
      <c r="AF6301">
        <v>0.37718699999999999</v>
      </c>
      <c r="AG6301">
        <v>0.37704199999999999</v>
      </c>
      <c r="AH6301" t="s">
        <v>106</v>
      </c>
    </row>
    <row r="6302" spans="1:34" x14ac:dyDescent="0.3">
      <c r="A6302">
        <v>1</v>
      </c>
      <c r="B6302">
        <v>1</v>
      </c>
      <c r="C6302">
        <v>1989</v>
      </c>
      <c r="D6302">
        <v>0.24</v>
      </c>
      <c r="E6302">
        <v>0.24152999999999999</v>
      </c>
      <c r="F6302">
        <v>0.246975</v>
      </c>
      <c r="G6302">
        <v>0.26016099999999998</v>
      </c>
      <c r="H6302">
        <v>0.28318399999999999</v>
      </c>
      <c r="I6302">
        <v>0.31179099999999998</v>
      </c>
      <c r="J6302">
        <v>0.33866099999999999</v>
      </c>
      <c r="K6302">
        <v>0.35893399999999998</v>
      </c>
      <c r="L6302">
        <v>0.371444</v>
      </c>
      <c r="M6302">
        <v>0.37783499999999998</v>
      </c>
      <c r="N6302">
        <v>0.38048799999999999</v>
      </c>
      <c r="O6302">
        <v>0.38121300000000002</v>
      </c>
      <c r="P6302">
        <v>0.38108399999999998</v>
      </c>
      <c r="Q6302">
        <v>0.38064300000000001</v>
      </c>
      <c r="R6302">
        <v>0.38012800000000002</v>
      </c>
      <c r="S6302">
        <v>0.379631</v>
      </c>
      <c r="T6302">
        <v>0.37918499999999999</v>
      </c>
      <c r="U6302">
        <v>0.37879600000000002</v>
      </c>
      <c r="V6302">
        <v>0.37846099999999999</v>
      </c>
      <c r="W6302">
        <v>0.37817499999999998</v>
      </c>
      <c r="X6302">
        <v>0.37792999999999999</v>
      </c>
      <c r="Y6302">
        <v>0.377722</v>
      </c>
      <c r="Z6302">
        <v>0.37754399999999999</v>
      </c>
      <c r="AA6302">
        <v>0.37739299999999998</v>
      </c>
      <c r="AB6302">
        <v>0.37726300000000001</v>
      </c>
      <c r="AC6302">
        <v>0.37715300000000002</v>
      </c>
      <c r="AD6302">
        <v>0.377058</v>
      </c>
      <c r="AE6302">
        <v>0.37697700000000001</v>
      </c>
      <c r="AF6302">
        <v>0.37690099999999999</v>
      </c>
      <c r="AG6302">
        <v>0.37672299999999997</v>
      </c>
      <c r="AH6302" t="s">
        <v>106</v>
      </c>
    </row>
    <row r="6303" spans="1:34" x14ac:dyDescent="0.3">
      <c r="A6303">
        <v>1</v>
      </c>
      <c r="B6303">
        <v>1</v>
      </c>
      <c r="C6303">
        <v>1990</v>
      </c>
      <c r="D6303">
        <v>0.24</v>
      </c>
      <c r="E6303">
        <v>0.24155099999999999</v>
      </c>
      <c r="F6303">
        <v>0.247083</v>
      </c>
      <c r="G6303">
        <v>0.26050600000000002</v>
      </c>
      <c r="H6303">
        <v>0.28390500000000002</v>
      </c>
      <c r="I6303">
        <v>0.31295499999999998</v>
      </c>
      <c r="J6303">
        <v>0.34038299999999999</v>
      </c>
      <c r="K6303">
        <v>0.36112</v>
      </c>
      <c r="L6303">
        <v>0.37387100000000001</v>
      </c>
      <c r="M6303">
        <v>0.38034699999999999</v>
      </c>
      <c r="N6303">
        <v>0.38300499999999998</v>
      </c>
      <c r="O6303">
        <v>0.38369700000000001</v>
      </c>
      <c r="P6303">
        <v>0.383521</v>
      </c>
      <c r="Q6303">
        <v>0.38303100000000001</v>
      </c>
      <c r="R6303">
        <v>0.38246999999999998</v>
      </c>
      <c r="S6303">
        <v>0.38193300000000002</v>
      </c>
      <c r="T6303">
        <v>0.38145099999999998</v>
      </c>
      <c r="U6303">
        <v>0.38103100000000001</v>
      </c>
      <c r="V6303">
        <v>0.38067000000000001</v>
      </c>
      <c r="W6303">
        <v>0.380361</v>
      </c>
      <c r="X6303">
        <v>0.38009799999999999</v>
      </c>
      <c r="Y6303">
        <v>0.37987300000000002</v>
      </c>
      <c r="Z6303">
        <v>0.37968200000000002</v>
      </c>
      <c r="AA6303">
        <v>0.379519</v>
      </c>
      <c r="AB6303">
        <v>0.37937900000000002</v>
      </c>
      <c r="AC6303">
        <v>0.37925999999999999</v>
      </c>
      <c r="AD6303">
        <v>0.379158</v>
      </c>
      <c r="AE6303">
        <v>0.37907000000000002</v>
      </c>
      <c r="AF6303">
        <v>0.37898900000000002</v>
      </c>
      <c r="AG6303">
        <v>0.37879600000000002</v>
      </c>
      <c r="AH6303" t="s">
        <v>106</v>
      </c>
    </row>
    <row r="6304" spans="1:34" x14ac:dyDescent="0.3">
      <c r="A6304">
        <v>1</v>
      </c>
      <c r="B6304">
        <v>1</v>
      </c>
      <c r="C6304">
        <v>1991</v>
      </c>
      <c r="D6304">
        <v>0.24</v>
      </c>
      <c r="E6304">
        <v>0.24182100000000001</v>
      </c>
      <c r="F6304">
        <v>0.24818599999999999</v>
      </c>
      <c r="G6304">
        <v>0.263631</v>
      </c>
      <c r="H6304">
        <v>0.29085899999999998</v>
      </c>
      <c r="I6304">
        <v>0.324882</v>
      </c>
      <c r="J6304">
        <v>0.35652499999999998</v>
      </c>
      <c r="K6304">
        <v>0.38022400000000001</v>
      </c>
      <c r="L6304">
        <v>0.39496399999999998</v>
      </c>
      <c r="M6304">
        <v>0.40260299999999999</v>
      </c>
      <c r="N6304">
        <v>0.40577000000000002</v>
      </c>
      <c r="O6304">
        <v>0.40656300000000001</v>
      </c>
      <c r="P6304">
        <v>0.40628900000000001</v>
      </c>
      <c r="Q6304">
        <v>0.40562599999999999</v>
      </c>
      <c r="R6304">
        <v>0.40488000000000002</v>
      </c>
      <c r="S6304">
        <v>0.40416800000000003</v>
      </c>
      <c r="T6304">
        <v>0.403532</v>
      </c>
      <c r="U6304">
        <v>0.40297699999999997</v>
      </c>
      <c r="V6304">
        <v>0.40250000000000002</v>
      </c>
      <c r="W6304">
        <v>0.402092</v>
      </c>
      <c r="X6304">
        <v>0.40174399999999999</v>
      </c>
      <c r="Y6304">
        <v>0.40144800000000003</v>
      </c>
      <c r="Z6304">
        <v>0.40119500000000002</v>
      </c>
      <c r="AA6304">
        <v>0.40097899999999997</v>
      </c>
      <c r="AB6304">
        <v>0.40079500000000001</v>
      </c>
      <c r="AC6304">
        <v>0.40063799999999999</v>
      </c>
      <c r="AD6304">
        <v>0.400503</v>
      </c>
      <c r="AE6304">
        <v>0.40038699999999999</v>
      </c>
      <c r="AF6304">
        <v>0.40028000000000002</v>
      </c>
      <c r="AG6304">
        <v>0.40002599999999999</v>
      </c>
      <c r="AH6304" t="s">
        <v>106</v>
      </c>
    </row>
    <row r="6305" spans="1:34" x14ac:dyDescent="0.3">
      <c r="A6305">
        <v>1</v>
      </c>
      <c r="B6305">
        <v>1</v>
      </c>
      <c r="C6305">
        <v>1992</v>
      </c>
      <c r="D6305">
        <v>0.24</v>
      </c>
      <c r="E6305">
        <v>0.24197199999999999</v>
      </c>
      <c r="F6305">
        <v>0.248531</v>
      </c>
      <c r="G6305">
        <v>0.26380799999999999</v>
      </c>
      <c r="H6305">
        <v>0.29016500000000001</v>
      </c>
      <c r="I6305">
        <v>0.32331399999999999</v>
      </c>
      <c r="J6305">
        <v>0.35533799999999999</v>
      </c>
      <c r="K6305">
        <v>0.380411</v>
      </c>
      <c r="L6305">
        <v>0.39668700000000001</v>
      </c>
      <c r="M6305">
        <v>0.40560200000000002</v>
      </c>
      <c r="N6305">
        <v>0.40970899999999999</v>
      </c>
      <c r="O6305">
        <v>0.41118100000000002</v>
      </c>
      <c r="P6305">
        <v>0.41142400000000001</v>
      </c>
      <c r="Q6305">
        <v>0.41117700000000001</v>
      </c>
      <c r="R6305">
        <v>0.41077799999999998</v>
      </c>
      <c r="S6305">
        <v>0.410362</v>
      </c>
      <c r="T6305">
        <v>0.40997600000000001</v>
      </c>
      <c r="U6305">
        <v>0.409634</v>
      </c>
      <c r="V6305">
        <v>0.40933900000000001</v>
      </c>
      <c r="W6305">
        <v>0.40908499999999998</v>
      </c>
      <c r="X6305">
        <v>0.40886800000000001</v>
      </c>
      <c r="Y6305">
        <v>0.40868300000000002</v>
      </c>
      <c r="Z6305">
        <v>0.408526</v>
      </c>
      <c r="AA6305">
        <v>0.408391</v>
      </c>
      <c r="AB6305">
        <v>0.40827599999999997</v>
      </c>
      <c r="AC6305">
        <v>0.40817700000000001</v>
      </c>
      <c r="AD6305">
        <v>0.40809299999999998</v>
      </c>
      <c r="AE6305">
        <v>0.40801999999999999</v>
      </c>
      <c r="AF6305">
        <v>0.40795300000000001</v>
      </c>
      <c r="AG6305">
        <v>0.40779500000000002</v>
      </c>
      <c r="AH6305" t="s">
        <v>106</v>
      </c>
    </row>
    <row r="6306" spans="1:34" x14ac:dyDescent="0.3">
      <c r="A6306">
        <v>1</v>
      </c>
      <c r="B6306">
        <v>1</v>
      </c>
      <c r="C6306">
        <v>1993</v>
      </c>
      <c r="D6306">
        <v>0.24</v>
      </c>
      <c r="E6306">
        <v>0.24184700000000001</v>
      </c>
      <c r="F6306">
        <v>0.24807599999999999</v>
      </c>
      <c r="G6306">
        <v>0.26272699999999999</v>
      </c>
      <c r="H6306">
        <v>0.28835699999999997</v>
      </c>
      <c r="I6306">
        <v>0.320878</v>
      </c>
      <c r="J6306">
        <v>0.35188399999999997</v>
      </c>
      <c r="K6306">
        <v>0.37570100000000001</v>
      </c>
      <c r="L6306">
        <v>0.39093800000000001</v>
      </c>
      <c r="M6306">
        <v>0.39917200000000003</v>
      </c>
      <c r="N6306">
        <v>0.40290700000000002</v>
      </c>
      <c r="O6306">
        <v>0.40420699999999998</v>
      </c>
      <c r="P6306">
        <v>0.40438099999999999</v>
      </c>
      <c r="Q6306">
        <v>0.40411200000000003</v>
      </c>
      <c r="R6306">
        <v>0.40370800000000001</v>
      </c>
      <c r="S6306">
        <v>0.40329399999999999</v>
      </c>
      <c r="T6306">
        <v>0.40291199999999999</v>
      </c>
      <c r="U6306">
        <v>0.40257599999999999</v>
      </c>
      <c r="V6306">
        <v>0.402285</v>
      </c>
      <c r="W6306">
        <v>0.40203499999999998</v>
      </c>
      <c r="X6306">
        <v>0.40182200000000001</v>
      </c>
      <c r="Y6306">
        <v>0.40164</v>
      </c>
      <c r="Z6306">
        <v>0.40148499999999998</v>
      </c>
      <c r="AA6306">
        <v>0.40135199999999999</v>
      </c>
      <c r="AB6306">
        <v>0.40123900000000001</v>
      </c>
      <c r="AC6306">
        <v>0.401142</v>
      </c>
      <c r="AD6306">
        <v>0.401059</v>
      </c>
      <c r="AE6306">
        <v>0.40098800000000001</v>
      </c>
      <c r="AF6306">
        <v>0.400922</v>
      </c>
      <c r="AG6306">
        <v>0.40076600000000001</v>
      </c>
      <c r="AH6306" t="s">
        <v>106</v>
      </c>
    </row>
    <row r="6307" spans="1:34" x14ac:dyDescent="0.3">
      <c r="A6307">
        <v>1</v>
      </c>
      <c r="B6307">
        <v>1</v>
      </c>
      <c r="C6307">
        <v>1994</v>
      </c>
      <c r="D6307">
        <v>0.24</v>
      </c>
      <c r="E6307">
        <v>0.24143999999999999</v>
      </c>
      <c r="F6307">
        <v>0.24688599999999999</v>
      </c>
      <c r="G6307">
        <v>0.26075700000000002</v>
      </c>
      <c r="H6307">
        <v>0.28591499999999997</v>
      </c>
      <c r="I6307">
        <v>0.31731199999999998</v>
      </c>
      <c r="J6307">
        <v>0.34519899999999998</v>
      </c>
      <c r="K6307">
        <v>0.364811</v>
      </c>
      <c r="L6307">
        <v>0.37619799999999998</v>
      </c>
      <c r="M6307">
        <v>0.38155299999999998</v>
      </c>
      <c r="N6307">
        <v>0.38336900000000002</v>
      </c>
      <c r="O6307">
        <v>0.38342700000000002</v>
      </c>
      <c r="P6307">
        <v>0.38275199999999998</v>
      </c>
      <c r="Q6307">
        <v>0.38184899999999999</v>
      </c>
      <c r="R6307">
        <v>0.38093900000000003</v>
      </c>
      <c r="S6307">
        <v>0.380104</v>
      </c>
      <c r="T6307">
        <v>0.37936799999999998</v>
      </c>
      <c r="U6307">
        <v>0.37873099999999998</v>
      </c>
      <c r="V6307">
        <v>0.37818499999999999</v>
      </c>
      <c r="W6307">
        <v>0.37772</v>
      </c>
      <c r="X6307">
        <v>0.37732300000000002</v>
      </c>
      <c r="Y6307">
        <v>0.37698500000000001</v>
      </c>
      <c r="Z6307">
        <v>0.376697</v>
      </c>
      <c r="AA6307">
        <v>0.37645200000000001</v>
      </c>
      <c r="AB6307">
        <v>0.37624200000000002</v>
      </c>
      <c r="AC6307">
        <v>0.37606299999999998</v>
      </c>
      <c r="AD6307">
        <v>0.37590899999999999</v>
      </c>
      <c r="AE6307">
        <v>0.375778</v>
      </c>
      <c r="AF6307">
        <v>0.37565500000000002</v>
      </c>
      <c r="AG6307">
        <v>0.37536700000000001</v>
      </c>
      <c r="AH6307" t="s">
        <v>106</v>
      </c>
    </row>
    <row r="6308" spans="1:34" x14ac:dyDescent="0.3">
      <c r="A6308">
        <v>1</v>
      </c>
      <c r="B6308">
        <v>1</v>
      </c>
      <c r="C6308">
        <v>1995</v>
      </c>
      <c r="D6308">
        <v>0.24</v>
      </c>
      <c r="E6308">
        <v>0.24163999999999999</v>
      </c>
      <c r="F6308">
        <v>0.24767600000000001</v>
      </c>
      <c r="G6308">
        <v>0.26288299999999998</v>
      </c>
      <c r="H6308">
        <v>0.29023199999999999</v>
      </c>
      <c r="I6308">
        <v>0.324181</v>
      </c>
      <c r="J6308">
        <v>0.35450300000000001</v>
      </c>
      <c r="K6308">
        <v>0.37617699999999998</v>
      </c>
      <c r="L6308">
        <v>0.38907900000000001</v>
      </c>
      <c r="M6308">
        <v>0.39535999999999999</v>
      </c>
      <c r="N6308">
        <v>0.397617</v>
      </c>
      <c r="O6308">
        <v>0.39780900000000002</v>
      </c>
      <c r="P6308">
        <v>0.39711400000000002</v>
      </c>
      <c r="Q6308">
        <v>0.39613100000000001</v>
      </c>
      <c r="R6308">
        <v>0.395125</v>
      </c>
      <c r="S6308">
        <v>0.39419700000000002</v>
      </c>
      <c r="T6308">
        <v>0.39337699999999998</v>
      </c>
      <c r="U6308">
        <v>0.39266699999999999</v>
      </c>
      <c r="V6308">
        <v>0.39205800000000002</v>
      </c>
      <c r="W6308">
        <v>0.39153900000000003</v>
      </c>
      <c r="X6308">
        <v>0.391096</v>
      </c>
      <c r="Y6308">
        <v>0.39071899999999998</v>
      </c>
      <c r="Z6308">
        <v>0.39039800000000002</v>
      </c>
      <c r="AA6308">
        <v>0.39012400000000003</v>
      </c>
      <c r="AB6308">
        <v>0.38988899999999999</v>
      </c>
      <c r="AC6308">
        <v>0.38968900000000001</v>
      </c>
      <c r="AD6308">
        <v>0.38951799999999998</v>
      </c>
      <c r="AE6308">
        <v>0.38937100000000002</v>
      </c>
      <c r="AF6308">
        <v>0.38923400000000002</v>
      </c>
      <c r="AG6308">
        <v>0.38891300000000001</v>
      </c>
      <c r="AH6308" t="s">
        <v>106</v>
      </c>
    </row>
    <row r="6309" spans="1:34" x14ac:dyDescent="0.3">
      <c r="A6309">
        <v>1</v>
      </c>
      <c r="B6309">
        <v>1</v>
      </c>
      <c r="C6309">
        <v>1996</v>
      </c>
      <c r="D6309">
        <v>0.24</v>
      </c>
      <c r="E6309">
        <v>0.242586</v>
      </c>
      <c r="F6309">
        <v>0.25092700000000001</v>
      </c>
      <c r="G6309">
        <v>0.27024199999999998</v>
      </c>
      <c r="H6309">
        <v>0.30385099999999998</v>
      </c>
      <c r="I6309">
        <v>0.34680100000000003</v>
      </c>
      <c r="J6309">
        <v>0.38861200000000001</v>
      </c>
      <c r="K6309">
        <v>0.42140899999999998</v>
      </c>
      <c r="L6309">
        <v>0.442907</v>
      </c>
      <c r="M6309">
        <v>0.45488400000000001</v>
      </c>
      <c r="N6309">
        <v>0.46045900000000001</v>
      </c>
      <c r="O6309">
        <v>0.46242499999999997</v>
      </c>
      <c r="P6309">
        <v>0.46267799999999998</v>
      </c>
      <c r="Q6309">
        <v>0.46224799999999999</v>
      </c>
      <c r="R6309">
        <v>0.46161099999999999</v>
      </c>
      <c r="S6309">
        <v>0.46095700000000001</v>
      </c>
      <c r="T6309">
        <v>0.46035500000000001</v>
      </c>
      <c r="U6309">
        <v>0.45982400000000001</v>
      </c>
      <c r="V6309">
        <v>0.45936500000000002</v>
      </c>
      <c r="W6309">
        <v>0.45897100000000002</v>
      </c>
      <c r="X6309">
        <v>0.45863500000000001</v>
      </c>
      <c r="Y6309">
        <v>0.45834799999999998</v>
      </c>
      <c r="Z6309">
        <v>0.45810299999999998</v>
      </c>
      <c r="AA6309">
        <v>0.45789400000000002</v>
      </c>
      <c r="AB6309">
        <v>0.45771499999999998</v>
      </c>
      <c r="AC6309">
        <v>0.45756200000000002</v>
      </c>
      <c r="AD6309">
        <v>0.45743200000000001</v>
      </c>
      <c r="AE6309">
        <v>0.45731899999999998</v>
      </c>
      <c r="AF6309">
        <v>0.45721499999999998</v>
      </c>
      <c r="AG6309">
        <v>0.45697100000000002</v>
      </c>
      <c r="AH6309" t="s">
        <v>106</v>
      </c>
    </row>
    <row r="6310" spans="1:34" x14ac:dyDescent="0.3">
      <c r="A6310">
        <v>1</v>
      </c>
      <c r="B6310">
        <v>1</v>
      </c>
      <c r="C6310">
        <v>1997</v>
      </c>
      <c r="D6310">
        <v>0.24</v>
      </c>
      <c r="E6310">
        <v>0.24233099999999999</v>
      </c>
      <c r="F6310">
        <v>0.25010900000000003</v>
      </c>
      <c r="G6310">
        <v>0.268571</v>
      </c>
      <c r="H6310">
        <v>0.30092099999999999</v>
      </c>
      <c r="I6310">
        <v>0.341783</v>
      </c>
      <c r="J6310">
        <v>0.38069599999999998</v>
      </c>
      <c r="K6310">
        <v>0.41055999999999998</v>
      </c>
      <c r="L6310">
        <v>0.42968400000000001</v>
      </c>
      <c r="M6310">
        <v>0.44000899999999998</v>
      </c>
      <c r="N6310">
        <v>0.44455800000000001</v>
      </c>
      <c r="O6310">
        <v>0.44591599999999998</v>
      </c>
      <c r="P6310">
        <v>0.44579299999999999</v>
      </c>
      <c r="Q6310">
        <v>0.44510699999999997</v>
      </c>
      <c r="R6310">
        <v>0.444276</v>
      </c>
      <c r="S6310">
        <v>0.443465</v>
      </c>
      <c r="T6310">
        <v>0.44273400000000002</v>
      </c>
      <c r="U6310">
        <v>0.44209399999999999</v>
      </c>
      <c r="V6310">
        <v>0.44154300000000002</v>
      </c>
      <c r="W6310">
        <v>0.44107099999999999</v>
      </c>
      <c r="X6310">
        <v>0.440668</v>
      </c>
      <c r="Y6310">
        <v>0.44032500000000002</v>
      </c>
      <c r="Z6310">
        <v>0.44003300000000001</v>
      </c>
      <c r="AA6310">
        <v>0.43978299999999998</v>
      </c>
      <c r="AB6310">
        <v>0.43956899999999999</v>
      </c>
      <c r="AC6310">
        <v>0.43938700000000003</v>
      </c>
      <c r="AD6310">
        <v>0.43923099999999998</v>
      </c>
      <c r="AE6310">
        <v>0.43909700000000002</v>
      </c>
      <c r="AF6310">
        <v>0.43897199999999997</v>
      </c>
      <c r="AG6310">
        <v>0.43868099999999999</v>
      </c>
      <c r="AH6310" t="s">
        <v>106</v>
      </c>
    </row>
    <row r="6311" spans="1:34" x14ac:dyDescent="0.3">
      <c r="A6311">
        <v>1</v>
      </c>
      <c r="B6311">
        <v>1</v>
      </c>
      <c r="C6311">
        <v>1998</v>
      </c>
      <c r="D6311">
        <v>0.24</v>
      </c>
      <c r="E6311">
        <v>0.24226800000000001</v>
      </c>
      <c r="F6311">
        <v>0.24972900000000001</v>
      </c>
      <c r="G6311">
        <v>0.26718500000000001</v>
      </c>
      <c r="H6311">
        <v>0.29783100000000001</v>
      </c>
      <c r="I6311">
        <v>0.337308</v>
      </c>
      <c r="J6311">
        <v>0.37570599999999998</v>
      </c>
      <c r="K6311">
        <v>0.40543600000000002</v>
      </c>
      <c r="L6311">
        <v>0.42451800000000001</v>
      </c>
      <c r="M6311">
        <v>0.434915</v>
      </c>
      <c r="N6311">
        <v>0.43965500000000002</v>
      </c>
      <c r="O6311">
        <v>0.441276</v>
      </c>
      <c r="P6311">
        <v>0.44143700000000002</v>
      </c>
      <c r="Q6311">
        <v>0.441025</v>
      </c>
      <c r="R6311">
        <v>0.440442</v>
      </c>
      <c r="S6311">
        <v>0.43985099999999999</v>
      </c>
      <c r="T6311">
        <v>0.43930900000000001</v>
      </c>
      <c r="U6311">
        <v>0.43883299999999997</v>
      </c>
      <c r="V6311">
        <v>0.43842100000000001</v>
      </c>
      <c r="W6311">
        <v>0.43806699999999998</v>
      </c>
      <c r="X6311">
        <v>0.43776599999999999</v>
      </c>
      <c r="Y6311">
        <v>0.43750899999999998</v>
      </c>
      <c r="Z6311">
        <v>0.43728899999999998</v>
      </c>
      <c r="AA6311">
        <v>0.43710199999999999</v>
      </c>
      <c r="AB6311">
        <v>0.436942</v>
      </c>
      <c r="AC6311">
        <v>0.436805</v>
      </c>
      <c r="AD6311">
        <v>0.43668699999999999</v>
      </c>
      <c r="AE6311">
        <v>0.436587</v>
      </c>
      <c r="AF6311">
        <v>0.43649300000000002</v>
      </c>
      <c r="AG6311">
        <v>0.43627500000000002</v>
      </c>
      <c r="AH6311" t="s">
        <v>106</v>
      </c>
    </row>
    <row r="6312" spans="1:34" x14ac:dyDescent="0.3">
      <c r="A6312">
        <v>1</v>
      </c>
      <c r="B6312">
        <v>1</v>
      </c>
      <c r="C6312">
        <v>1999</v>
      </c>
      <c r="D6312">
        <v>0.24</v>
      </c>
      <c r="E6312">
        <v>0.24235899999999999</v>
      </c>
      <c r="F6312">
        <v>0.25009700000000001</v>
      </c>
      <c r="G6312">
        <v>0.26822299999999999</v>
      </c>
      <c r="H6312">
        <v>0.30032399999999998</v>
      </c>
      <c r="I6312">
        <v>0.34290399999999999</v>
      </c>
      <c r="J6312">
        <v>0.38582100000000003</v>
      </c>
      <c r="K6312">
        <v>0.41912100000000002</v>
      </c>
      <c r="L6312">
        <v>0.44000400000000001</v>
      </c>
      <c r="M6312">
        <v>0.45114500000000002</v>
      </c>
      <c r="N6312">
        <v>0.45615499999999998</v>
      </c>
      <c r="O6312">
        <v>0.45784200000000003</v>
      </c>
      <c r="P6312">
        <v>0.45798499999999998</v>
      </c>
      <c r="Q6312">
        <v>0.45752399999999999</v>
      </c>
      <c r="R6312">
        <v>0.45688600000000001</v>
      </c>
      <c r="S6312">
        <v>0.45624300000000001</v>
      </c>
      <c r="T6312">
        <v>0.455654</v>
      </c>
      <c r="U6312">
        <v>0.45513599999999999</v>
      </c>
      <c r="V6312">
        <v>0.45468900000000001</v>
      </c>
      <c r="W6312">
        <v>0.45430500000000001</v>
      </c>
      <c r="X6312">
        <v>0.45397799999999999</v>
      </c>
      <c r="Y6312">
        <v>0.45369900000000002</v>
      </c>
      <c r="Z6312">
        <v>0.453461</v>
      </c>
      <c r="AA6312">
        <v>0.45325799999999999</v>
      </c>
      <c r="AB6312">
        <v>0.45308399999999999</v>
      </c>
      <c r="AC6312">
        <v>0.45293499999999998</v>
      </c>
      <c r="AD6312">
        <v>0.45280799999999999</v>
      </c>
      <c r="AE6312">
        <v>0.45269900000000002</v>
      </c>
      <c r="AF6312">
        <v>0.452598</v>
      </c>
      <c r="AG6312">
        <v>0.45236199999999999</v>
      </c>
      <c r="AH6312" t="s">
        <v>106</v>
      </c>
    </row>
    <row r="6313" spans="1:34" x14ac:dyDescent="0.3">
      <c r="A6313">
        <v>1</v>
      </c>
      <c r="B6313">
        <v>1</v>
      </c>
      <c r="C6313">
        <v>2000</v>
      </c>
      <c r="D6313">
        <v>0.24</v>
      </c>
      <c r="E6313">
        <v>0.24233399999999999</v>
      </c>
      <c r="F6313">
        <v>0.249915</v>
      </c>
      <c r="G6313">
        <v>0.26741900000000002</v>
      </c>
      <c r="H6313">
        <v>0.297566</v>
      </c>
      <c r="I6313">
        <v>0.33573500000000001</v>
      </c>
      <c r="J6313">
        <v>0.37307699999999999</v>
      </c>
      <c r="K6313">
        <v>0.402617</v>
      </c>
      <c r="L6313">
        <v>0.42201300000000003</v>
      </c>
      <c r="M6313">
        <v>0.43280000000000002</v>
      </c>
      <c r="N6313">
        <v>0.43784000000000001</v>
      </c>
      <c r="O6313">
        <v>0.439668</v>
      </c>
      <c r="P6313">
        <v>0.439975</v>
      </c>
      <c r="Q6313">
        <v>0.43967400000000001</v>
      </c>
      <c r="R6313">
        <v>0.43918000000000001</v>
      </c>
      <c r="S6313">
        <v>0.438664</v>
      </c>
      <c r="T6313">
        <v>0.43818499999999999</v>
      </c>
      <c r="U6313">
        <v>0.43776199999999998</v>
      </c>
      <c r="V6313">
        <v>0.43739499999999998</v>
      </c>
      <c r="W6313">
        <v>0.43708000000000002</v>
      </c>
      <c r="X6313">
        <v>0.436811</v>
      </c>
      <c r="Y6313">
        <v>0.43658200000000003</v>
      </c>
      <c r="Z6313">
        <v>0.436386</v>
      </c>
      <c r="AA6313">
        <v>0.43621900000000002</v>
      </c>
      <c r="AB6313">
        <v>0.43607600000000002</v>
      </c>
      <c r="AC6313">
        <v>0.43595400000000001</v>
      </c>
      <c r="AD6313">
        <v>0.43584899999999999</v>
      </c>
      <c r="AE6313">
        <v>0.43575900000000001</v>
      </c>
      <c r="AF6313">
        <v>0.43567600000000001</v>
      </c>
      <c r="AG6313">
        <v>0.43548100000000001</v>
      </c>
      <c r="AH6313" t="s">
        <v>106</v>
      </c>
    </row>
    <row r="6314" spans="1:34" x14ac:dyDescent="0.3">
      <c r="A6314">
        <v>1</v>
      </c>
      <c r="B6314">
        <v>1</v>
      </c>
      <c r="C6314">
        <v>2001</v>
      </c>
      <c r="D6314">
        <v>0.24</v>
      </c>
      <c r="E6314">
        <v>0.24229999999999999</v>
      </c>
      <c r="F6314">
        <v>0.24981600000000001</v>
      </c>
      <c r="G6314">
        <v>0.267264</v>
      </c>
      <c r="H6314">
        <v>0.29741600000000001</v>
      </c>
      <c r="I6314">
        <v>0.33583200000000002</v>
      </c>
      <c r="J6314">
        <v>0.37369400000000003</v>
      </c>
      <c r="K6314">
        <v>0.40354299999999999</v>
      </c>
      <c r="L6314">
        <v>0.422904</v>
      </c>
      <c r="M6314">
        <v>0.433533</v>
      </c>
      <c r="N6314">
        <v>0.43842999999999999</v>
      </c>
      <c r="O6314">
        <v>0.44015500000000002</v>
      </c>
      <c r="P6314">
        <v>0.440388</v>
      </c>
      <c r="Q6314">
        <v>0.44002999999999998</v>
      </c>
      <c r="R6314">
        <v>0.43949100000000002</v>
      </c>
      <c r="S6314">
        <v>0.43893700000000002</v>
      </c>
      <c r="T6314">
        <v>0.43842599999999998</v>
      </c>
      <c r="U6314">
        <v>0.437975</v>
      </c>
      <c r="V6314">
        <v>0.43758599999999997</v>
      </c>
      <c r="W6314">
        <v>0.437251</v>
      </c>
      <c r="X6314">
        <v>0.43696600000000002</v>
      </c>
      <c r="Y6314">
        <v>0.436722</v>
      </c>
      <c r="Z6314">
        <v>0.43651400000000001</v>
      </c>
      <c r="AA6314">
        <v>0.43633699999999997</v>
      </c>
      <c r="AB6314">
        <v>0.43618499999999999</v>
      </c>
      <c r="AC6314">
        <v>0.43605500000000003</v>
      </c>
      <c r="AD6314">
        <v>0.435944</v>
      </c>
      <c r="AE6314">
        <v>0.43584899999999999</v>
      </c>
      <c r="AF6314">
        <v>0.43575999999999998</v>
      </c>
      <c r="AG6314">
        <v>0.43555199999999999</v>
      </c>
      <c r="AH6314" t="s">
        <v>106</v>
      </c>
    </row>
    <row r="6315" spans="1:34" x14ac:dyDescent="0.3">
      <c r="A6315">
        <v>1</v>
      </c>
      <c r="B6315">
        <v>1</v>
      </c>
      <c r="C6315">
        <v>2002</v>
      </c>
      <c r="D6315">
        <v>0.24</v>
      </c>
      <c r="E6315">
        <v>0.24221500000000001</v>
      </c>
      <c r="F6315">
        <v>0.249637</v>
      </c>
      <c r="G6315">
        <v>0.267231</v>
      </c>
      <c r="H6315">
        <v>0.29785400000000001</v>
      </c>
      <c r="I6315">
        <v>0.33655600000000002</v>
      </c>
      <c r="J6315">
        <v>0.37405899999999997</v>
      </c>
      <c r="K6315">
        <v>0.40310299999999999</v>
      </c>
      <c r="L6315">
        <v>0.42158200000000001</v>
      </c>
      <c r="M6315">
        <v>0.43146400000000001</v>
      </c>
      <c r="N6315">
        <v>0.43579899999999999</v>
      </c>
      <c r="O6315">
        <v>0.43710700000000002</v>
      </c>
      <c r="P6315">
        <v>0.43701800000000002</v>
      </c>
      <c r="Q6315">
        <v>0.43639699999999998</v>
      </c>
      <c r="R6315">
        <v>0.435637</v>
      </c>
      <c r="S6315">
        <v>0.434894</v>
      </c>
      <c r="T6315">
        <v>0.43422300000000003</v>
      </c>
      <c r="U6315">
        <v>0.43363600000000002</v>
      </c>
      <c r="V6315">
        <v>0.43313000000000001</v>
      </c>
      <c r="W6315">
        <v>0.432697</v>
      </c>
      <c r="X6315">
        <v>0.43232799999999999</v>
      </c>
      <c r="Y6315">
        <v>0.43201299999999998</v>
      </c>
      <c r="Z6315">
        <v>0.43174400000000002</v>
      </c>
      <c r="AA6315">
        <v>0.43151499999999998</v>
      </c>
      <c r="AB6315">
        <v>0.43131900000000001</v>
      </c>
      <c r="AC6315">
        <v>0.43115199999999998</v>
      </c>
      <c r="AD6315">
        <v>0.431008</v>
      </c>
      <c r="AE6315">
        <v>0.43088500000000002</v>
      </c>
      <c r="AF6315">
        <v>0.43077100000000002</v>
      </c>
      <c r="AG6315">
        <v>0.43049799999999999</v>
      </c>
      <c r="AH6315" t="s">
        <v>106</v>
      </c>
    </row>
    <row r="6316" spans="1:34" x14ac:dyDescent="0.3">
      <c r="A6316">
        <v>1</v>
      </c>
      <c r="B6316">
        <v>1</v>
      </c>
      <c r="C6316">
        <v>2003</v>
      </c>
      <c r="D6316">
        <v>0.24</v>
      </c>
      <c r="E6316">
        <v>0.242759</v>
      </c>
      <c r="F6316">
        <v>0.25155499999999997</v>
      </c>
      <c r="G6316">
        <v>0.27173900000000001</v>
      </c>
      <c r="H6316">
        <v>0.30640000000000001</v>
      </c>
      <c r="I6316">
        <v>0.35047400000000001</v>
      </c>
      <c r="J6316">
        <v>0.39416800000000002</v>
      </c>
      <c r="K6316">
        <v>0.42907499999999998</v>
      </c>
      <c r="L6316">
        <v>0.45217000000000002</v>
      </c>
      <c r="M6316">
        <v>0.46513599999999999</v>
      </c>
      <c r="N6316">
        <v>0.47123700000000002</v>
      </c>
      <c r="O6316">
        <v>0.473445</v>
      </c>
      <c r="P6316">
        <v>0.47379300000000002</v>
      </c>
      <c r="Q6316">
        <v>0.47339399999999998</v>
      </c>
      <c r="R6316">
        <v>0.47276299999999999</v>
      </c>
      <c r="S6316">
        <v>0.472105</v>
      </c>
      <c r="T6316">
        <v>0.471497</v>
      </c>
      <c r="U6316">
        <v>0.47095900000000002</v>
      </c>
      <c r="V6316">
        <v>0.47049299999999999</v>
      </c>
      <c r="W6316">
        <v>0.47009400000000001</v>
      </c>
      <c r="X6316">
        <v>0.469752</v>
      </c>
      <c r="Y6316">
        <v>0.46946100000000002</v>
      </c>
      <c r="Z6316">
        <v>0.46921299999999999</v>
      </c>
      <c r="AA6316">
        <v>0.46899999999999997</v>
      </c>
      <c r="AB6316">
        <v>0.46881899999999999</v>
      </c>
      <c r="AC6316">
        <v>0.46866400000000003</v>
      </c>
      <c r="AD6316">
        <v>0.46853099999999998</v>
      </c>
      <c r="AE6316">
        <v>0.46841699999999997</v>
      </c>
      <c r="AF6316">
        <v>0.46831099999999998</v>
      </c>
      <c r="AG6316">
        <v>0.46805799999999997</v>
      </c>
      <c r="AH6316" t="s">
        <v>106</v>
      </c>
    </row>
    <row r="6317" spans="1:34" x14ac:dyDescent="0.3">
      <c r="A6317">
        <v>1</v>
      </c>
      <c r="B6317">
        <v>1</v>
      </c>
      <c r="C6317">
        <v>2004</v>
      </c>
      <c r="D6317">
        <v>0.24</v>
      </c>
      <c r="E6317">
        <v>0.24285000000000001</v>
      </c>
      <c r="F6317">
        <v>0.25190800000000002</v>
      </c>
      <c r="G6317">
        <v>0.27266499999999999</v>
      </c>
      <c r="H6317">
        <v>0.30829099999999998</v>
      </c>
      <c r="I6317">
        <v>0.35355599999999998</v>
      </c>
      <c r="J6317">
        <v>0.398393</v>
      </c>
      <c r="K6317">
        <v>0.43425799999999998</v>
      </c>
      <c r="L6317">
        <v>0.45806400000000003</v>
      </c>
      <c r="M6317">
        <v>0.47147800000000001</v>
      </c>
      <c r="N6317">
        <v>0.47780600000000001</v>
      </c>
      <c r="O6317">
        <v>0.480099</v>
      </c>
      <c r="P6317">
        <v>0.480458</v>
      </c>
      <c r="Q6317">
        <v>0.48004200000000002</v>
      </c>
      <c r="R6317">
        <v>0.47938399999999998</v>
      </c>
      <c r="S6317">
        <v>0.47869800000000001</v>
      </c>
      <c r="T6317">
        <v>0.47806399999999999</v>
      </c>
      <c r="U6317">
        <v>0.47750300000000001</v>
      </c>
      <c r="V6317">
        <v>0.477018</v>
      </c>
      <c r="W6317">
        <v>0.476601</v>
      </c>
      <c r="X6317">
        <v>0.476246</v>
      </c>
      <c r="Y6317">
        <v>0.47594199999999998</v>
      </c>
      <c r="Z6317">
        <v>0.47568300000000002</v>
      </c>
      <c r="AA6317">
        <v>0.475462</v>
      </c>
      <c r="AB6317">
        <v>0.475273</v>
      </c>
      <c r="AC6317">
        <v>0.47511100000000001</v>
      </c>
      <c r="AD6317">
        <v>0.47497200000000001</v>
      </c>
      <c r="AE6317">
        <v>0.474854</v>
      </c>
      <c r="AF6317">
        <v>0.47474300000000003</v>
      </c>
      <c r="AG6317">
        <v>0.47448600000000002</v>
      </c>
      <c r="AH6317" t="s">
        <v>106</v>
      </c>
    </row>
    <row r="6318" spans="1:34" x14ac:dyDescent="0.3">
      <c r="A6318">
        <v>1</v>
      </c>
      <c r="B6318">
        <v>1</v>
      </c>
      <c r="C6318">
        <v>2005</v>
      </c>
      <c r="D6318">
        <v>0.24</v>
      </c>
      <c r="E6318">
        <v>0.24340000000000001</v>
      </c>
      <c r="F6318">
        <v>0.25385400000000002</v>
      </c>
      <c r="G6318">
        <v>0.27726499999999998</v>
      </c>
      <c r="H6318">
        <v>0.31696800000000003</v>
      </c>
      <c r="I6318">
        <v>0.36711199999999999</v>
      </c>
      <c r="J6318">
        <v>0.41687800000000003</v>
      </c>
      <c r="K6318">
        <v>0.457538</v>
      </c>
      <c r="L6318">
        <v>0.48549900000000001</v>
      </c>
      <c r="M6318">
        <v>0.50185999999999997</v>
      </c>
      <c r="N6318">
        <v>0.50991500000000001</v>
      </c>
      <c r="O6318">
        <v>0.51308699999999996</v>
      </c>
      <c r="P6318">
        <v>0.51386799999999999</v>
      </c>
      <c r="Q6318">
        <v>0.51366000000000001</v>
      </c>
      <c r="R6318">
        <v>0.51311600000000002</v>
      </c>
      <c r="S6318">
        <v>0.51250399999999996</v>
      </c>
      <c r="T6318">
        <v>0.51192199999999999</v>
      </c>
      <c r="U6318">
        <v>0.51140200000000002</v>
      </c>
      <c r="V6318">
        <v>0.51095000000000002</v>
      </c>
      <c r="W6318">
        <v>0.51056000000000001</v>
      </c>
      <c r="X6318">
        <v>0.51022699999999999</v>
      </c>
      <c r="Y6318">
        <v>0.50994300000000004</v>
      </c>
      <c r="Z6318">
        <v>0.50970000000000004</v>
      </c>
      <c r="AA6318">
        <v>0.50949199999999994</v>
      </c>
      <c r="AB6318">
        <v>0.50931499999999996</v>
      </c>
      <c r="AC6318">
        <v>0.50916300000000003</v>
      </c>
      <c r="AD6318">
        <v>0.50903299999999996</v>
      </c>
      <c r="AE6318">
        <v>0.50892199999999999</v>
      </c>
      <c r="AF6318">
        <v>0.50881799999999999</v>
      </c>
      <c r="AG6318">
        <v>0.508606</v>
      </c>
      <c r="AH6318" t="s">
        <v>106</v>
      </c>
    </row>
    <row r="6319" spans="1:34" x14ac:dyDescent="0.3">
      <c r="A6319">
        <v>1</v>
      </c>
      <c r="B6319">
        <v>1</v>
      </c>
      <c r="C6319">
        <v>2006</v>
      </c>
      <c r="D6319">
        <v>0.24</v>
      </c>
      <c r="E6319">
        <v>0.24340000000000001</v>
      </c>
      <c r="F6319">
        <v>0.25386799999999998</v>
      </c>
      <c r="G6319">
        <v>0.27736899999999998</v>
      </c>
      <c r="H6319">
        <v>0.31749699999999997</v>
      </c>
      <c r="I6319">
        <v>0.36819099999999999</v>
      </c>
      <c r="J6319">
        <v>0.41772900000000002</v>
      </c>
      <c r="K6319">
        <v>0.45784200000000003</v>
      </c>
      <c r="L6319">
        <v>0.48549799999999999</v>
      </c>
      <c r="M6319">
        <v>0.50174300000000005</v>
      </c>
      <c r="N6319">
        <v>0.50975000000000004</v>
      </c>
      <c r="O6319">
        <v>0.51289300000000004</v>
      </c>
      <c r="P6319">
        <v>0.513652</v>
      </c>
      <c r="Q6319">
        <v>0.51342500000000002</v>
      </c>
      <c r="R6319">
        <v>0.51286399999999999</v>
      </c>
      <c r="S6319">
        <v>0.51223700000000005</v>
      </c>
      <c r="T6319">
        <v>0.51164299999999996</v>
      </c>
      <c r="U6319">
        <v>0.51111200000000001</v>
      </c>
      <c r="V6319">
        <v>0.51065099999999997</v>
      </c>
      <c r="W6319">
        <v>0.51025399999999999</v>
      </c>
      <c r="X6319">
        <v>0.50991399999999998</v>
      </c>
      <c r="Y6319">
        <v>0.50962399999999997</v>
      </c>
      <c r="Z6319">
        <v>0.50937600000000005</v>
      </c>
      <c r="AA6319">
        <v>0.50916399999999995</v>
      </c>
      <c r="AB6319">
        <v>0.50898299999999996</v>
      </c>
      <c r="AC6319">
        <v>0.50882899999999998</v>
      </c>
      <c r="AD6319">
        <v>0.50869600000000004</v>
      </c>
      <c r="AE6319">
        <v>0.50858199999999998</v>
      </c>
      <c r="AF6319">
        <v>0.50847699999999996</v>
      </c>
      <c r="AG6319">
        <v>0.50819999999999999</v>
      </c>
      <c r="AH6319" t="s">
        <v>106</v>
      </c>
    </row>
    <row r="6320" spans="1:34" x14ac:dyDescent="0.3">
      <c r="A6320">
        <v>1</v>
      </c>
      <c r="B6320">
        <v>1</v>
      </c>
      <c r="C6320">
        <v>2007</v>
      </c>
      <c r="D6320">
        <v>0.24</v>
      </c>
      <c r="E6320">
        <v>0.24304700000000001</v>
      </c>
      <c r="F6320">
        <v>0.25265500000000002</v>
      </c>
      <c r="G6320">
        <v>0.27464</v>
      </c>
      <c r="H6320">
        <v>0.312666</v>
      </c>
      <c r="I6320">
        <v>0.36088599999999998</v>
      </c>
      <c r="J6320">
        <v>0.40747800000000001</v>
      </c>
      <c r="K6320">
        <v>0.44440299999999999</v>
      </c>
      <c r="L6320">
        <v>0.469252</v>
      </c>
      <c r="M6320">
        <v>0.48349300000000001</v>
      </c>
      <c r="N6320">
        <v>0.49029499999999998</v>
      </c>
      <c r="O6320">
        <v>0.49278699999999998</v>
      </c>
      <c r="P6320">
        <v>0.493197</v>
      </c>
      <c r="Q6320">
        <v>0.49276599999999998</v>
      </c>
      <c r="R6320">
        <v>0.49207000000000001</v>
      </c>
      <c r="S6320">
        <v>0.49134299999999997</v>
      </c>
      <c r="T6320">
        <v>0.49066900000000002</v>
      </c>
      <c r="U6320">
        <v>0.49007400000000001</v>
      </c>
      <c r="V6320">
        <v>0.48955700000000002</v>
      </c>
      <c r="W6320">
        <v>0.48911500000000002</v>
      </c>
      <c r="X6320">
        <v>0.488736</v>
      </c>
      <c r="Y6320">
        <v>0.48841299999999999</v>
      </c>
      <c r="Z6320">
        <v>0.48813699999999999</v>
      </c>
      <c r="AA6320">
        <v>0.487902</v>
      </c>
      <c r="AB6320">
        <v>0.487701</v>
      </c>
      <c r="AC6320">
        <v>0.48752899999999999</v>
      </c>
      <c r="AD6320">
        <v>0.48738199999999998</v>
      </c>
      <c r="AE6320">
        <v>0.48725499999999999</v>
      </c>
      <c r="AF6320">
        <v>0.48713800000000002</v>
      </c>
      <c r="AG6320">
        <v>0.486817</v>
      </c>
      <c r="AH6320" t="s">
        <v>106</v>
      </c>
    </row>
    <row r="6321" spans="1:34" x14ac:dyDescent="0.3">
      <c r="A6321">
        <v>1</v>
      </c>
      <c r="B6321">
        <v>1</v>
      </c>
      <c r="C6321">
        <v>2008</v>
      </c>
      <c r="D6321">
        <v>0.24</v>
      </c>
      <c r="E6321">
        <v>0.24296999999999999</v>
      </c>
      <c r="F6321">
        <v>0.252502</v>
      </c>
      <c r="G6321">
        <v>0.27465200000000001</v>
      </c>
      <c r="H6321">
        <v>0.31302099999999999</v>
      </c>
      <c r="I6321">
        <v>0.36100100000000002</v>
      </c>
      <c r="J6321">
        <v>0.40650599999999998</v>
      </c>
      <c r="K6321">
        <v>0.442158</v>
      </c>
      <c r="L6321">
        <v>0.46596900000000002</v>
      </c>
      <c r="M6321">
        <v>0.47944300000000001</v>
      </c>
      <c r="N6321">
        <v>0.48569299999999999</v>
      </c>
      <c r="O6321">
        <v>0.48777700000000002</v>
      </c>
      <c r="P6321">
        <v>0.487871</v>
      </c>
      <c r="Q6321">
        <v>0.48718099999999998</v>
      </c>
      <c r="R6321">
        <v>0.486267</v>
      </c>
      <c r="S6321">
        <v>0.48535400000000001</v>
      </c>
      <c r="T6321">
        <v>0.48452099999999998</v>
      </c>
      <c r="U6321">
        <v>0.48379</v>
      </c>
      <c r="V6321">
        <v>0.48315900000000001</v>
      </c>
      <c r="W6321">
        <v>0.48261799999999999</v>
      </c>
      <c r="X6321">
        <v>0.48215599999999997</v>
      </c>
      <c r="Y6321">
        <v>0.481763</v>
      </c>
      <c r="Z6321">
        <v>0.48142699999999999</v>
      </c>
      <c r="AA6321">
        <v>0.48114000000000001</v>
      </c>
      <c r="AB6321">
        <v>0.48089500000000002</v>
      </c>
      <c r="AC6321">
        <v>0.480686</v>
      </c>
      <c r="AD6321">
        <v>0.48050700000000002</v>
      </c>
      <c r="AE6321">
        <v>0.48035299999999997</v>
      </c>
      <c r="AF6321">
        <v>0.48021000000000003</v>
      </c>
      <c r="AG6321">
        <v>0.47982200000000003</v>
      </c>
      <c r="AH6321" t="s">
        <v>106</v>
      </c>
    </row>
    <row r="6322" spans="1:34" x14ac:dyDescent="0.3">
      <c r="A6322">
        <v>1</v>
      </c>
      <c r="B6322">
        <v>1</v>
      </c>
      <c r="C6322">
        <v>2009</v>
      </c>
      <c r="D6322">
        <v>0.24</v>
      </c>
      <c r="E6322">
        <v>0.24284</v>
      </c>
      <c r="F6322">
        <v>0.25201099999999999</v>
      </c>
      <c r="G6322">
        <v>0.27339200000000002</v>
      </c>
      <c r="H6322">
        <v>0.310419</v>
      </c>
      <c r="I6322">
        <v>0.35658400000000001</v>
      </c>
      <c r="J6322">
        <v>0.40023500000000001</v>
      </c>
      <c r="K6322">
        <v>0.43435400000000002</v>
      </c>
      <c r="L6322">
        <v>0.45706599999999997</v>
      </c>
      <c r="M6322">
        <v>0.469856</v>
      </c>
      <c r="N6322">
        <v>0.47574899999999998</v>
      </c>
      <c r="O6322">
        <v>0.47768500000000003</v>
      </c>
      <c r="P6322">
        <v>0.47773599999999999</v>
      </c>
      <c r="Q6322">
        <v>0.477049</v>
      </c>
      <c r="R6322">
        <v>0.47615299999999999</v>
      </c>
      <c r="S6322">
        <v>0.47526200000000002</v>
      </c>
      <c r="T6322">
        <v>0.47445100000000001</v>
      </c>
      <c r="U6322">
        <v>0.47373900000000002</v>
      </c>
      <c r="V6322">
        <v>0.47312500000000002</v>
      </c>
      <c r="W6322">
        <v>0.47260000000000002</v>
      </c>
      <c r="X6322">
        <v>0.47215099999999999</v>
      </c>
      <c r="Y6322">
        <v>0.47176800000000002</v>
      </c>
      <c r="Z6322">
        <v>0.471441</v>
      </c>
      <c r="AA6322">
        <v>0.471163</v>
      </c>
      <c r="AB6322">
        <v>0.47092400000000001</v>
      </c>
      <c r="AC6322">
        <v>0.470721</v>
      </c>
      <c r="AD6322">
        <v>0.47054600000000002</v>
      </c>
      <c r="AE6322">
        <v>0.47039700000000001</v>
      </c>
      <c r="AF6322">
        <v>0.47025800000000001</v>
      </c>
      <c r="AG6322">
        <v>0.46988099999999999</v>
      </c>
      <c r="AH6322" t="s">
        <v>106</v>
      </c>
    </row>
    <row r="6323" spans="1:34" x14ac:dyDescent="0.3">
      <c r="A6323">
        <v>1</v>
      </c>
      <c r="B6323">
        <v>1</v>
      </c>
      <c r="C6323">
        <v>2010</v>
      </c>
      <c r="D6323">
        <v>0.24</v>
      </c>
      <c r="E6323">
        <v>0.24337900000000001</v>
      </c>
      <c r="F6323">
        <v>0.25396200000000002</v>
      </c>
      <c r="G6323">
        <v>0.27816200000000002</v>
      </c>
      <c r="H6323">
        <v>0.31997500000000001</v>
      </c>
      <c r="I6323">
        <v>0.37282500000000002</v>
      </c>
      <c r="J6323">
        <v>0.423738</v>
      </c>
      <c r="K6323">
        <v>0.464167</v>
      </c>
      <c r="L6323">
        <v>0.49155199999999999</v>
      </c>
      <c r="M6323">
        <v>0.50734500000000005</v>
      </c>
      <c r="N6323">
        <v>0.51489499999999999</v>
      </c>
      <c r="O6323">
        <v>0.51762300000000006</v>
      </c>
      <c r="P6323">
        <v>0.51801299999999995</v>
      </c>
      <c r="Q6323">
        <v>0.51746099999999995</v>
      </c>
      <c r="R6323">
        <v>0.51661699999999999</v>
      </c>
      <c r="S6323">
        <v>0.51574500000000001</v>
      </c>
      <c r="T6323">
        <v>0.51493999999999995</v>
      </c>
      <c r="U6323">
        <v>0.51422900000000005</v>
      </c>
      <c r="V6323">
        <v>0.51361400000000001</v>
      </c>
      <c r="W6323">
        <v>0.51308699999999996</v>
      </c>
      <c r="X6323">
        <v>0.51263599999999998</v>
      </c>
      <c r="Y6323">
        <v>0.51225200000000004</v>
      </c>
      <c r="Z6323">
        <v>0.51192300000000002</v>
      </c>
      <c r="AA6323">
        <v>0.51164299999999996</v>
      </c>
      <c r="AB6323">
        <v>0.51140399999999997</v>
      </c>
      <c r="AC6323">
        <v>0.51119899999999996</v>
      </c>
      <c r="AD6323">
        <v>0.51102300000000001</v>
      </c>
      <c r="AE6323">
        <v>0.51087300000000002</v>
      </c>
      <c r="AF6323">
        <v>0.51073400000000002</v>
      </c>
      <c r="AG6323">
        <v>0.51039900000000005</v>
      </c>
      <c r="AH6323" t="s">
        <v>106</v>
      </c>
    </row>
    <row r="6324" spans="1:34" x14ac:dyDescent="0.3">
      <c r="A6324">
        <v>1</v>
      </c>
      <c r="B6324">
        <v>1</v>
      </c>
      <c r="C6324">
        <v>2011</v>
      </c>
      <c r="D6324">
        <v>0.24</v>
      </c>
      <c r="E6324">
        <v>0.24302499999999999</v>
      </c>
      <c r="F6324">
        <v>0.25276900000000002</v>
      </c>
      <c r="G6324">
        <v>0.27551700000000001</v>
      </c>
      <c r="H6324">
        <v>0.31502000000000002</v>
      </c>
      <c r="I6324">
        <v>0.36478300000000002</v>
      </c>
      <c r="J6324">
        <v>0.41256900000000002</v>
      </c>
      <c r="K6324">
        <v>0.44996999999999998</v>
      </c>
      <c r="L6324">
        <v>0.47462799999999999</v>
      </c>
      <c r="M6324">
        <v>0.48839700000000003</v>
      </c>
      <c r="N6324">
        <v>0.49468800000000002</v>
      </c>
      <c r="O6324">
        <v>0.49670500000000001</v>
      </c>
      <c r="P6324">
        <v>0.49669000000000002</v>
      </c>
      <c r="Q6324">
        <v>0.49588500000000002</v>
      </c>
      <c r="R6324">
        <v>0.494861</v>
      </c>
      <c r="S6324">
        <v>0.49385099999999998</v>
      </c>
      <c r="T6324">
        <v>0.49293300000000001</v>
      </c>
      <c r="U6324">
        <v>0.49212899999999998</v>
      </c>
      <c r="V6324">
        <v>0.49143500000000001</v>
      </c>
      <c r="W6324">
        <v>0.49084100000000003</v>
      </c>
      <c r="X6324">
        <v>0.49033399999999999</v>
      </c>
      <c r="Y6324">
        <v>0.489902</v>
      </c>
      <c r="Z6324">
        <v>0.489533</v>
      </c>
      <c r="AA6324">
        <v>0.48921799999999999</v>
      </c>
      <c r="AB6324">
        <v>0.48895</v>
      </c>
      <c r="AC6324">
        <v>0.48871900000000001</v>
      </c>
      <c r="AD6324">
        <v>0.48852299999999999</v>
      </c>
      <c r="AE6324">
        <v>0.48835400000000001</v>
      </c>
      <c r="AF6324">
        <v>0.48819699999999999</v>
      </c>
      <c r="AG6324">
        <v>0.48784499999999997</v>
      </c>
      <c r="AH6324" t="s">
        <v>106</v>
      </c>
    </row>
    <row r="6325" spans="1:34" x14ac:dyDescent="0.3">
      <c r="A6325">
        <v>1</v>
      </c>
      <c r="B6325">
        <v>1</v>
      </c>
      <c r="C6325">
        <v>2012</v>
      </c>
      <c r="D6325">
        <v>0.24</v>
      </c>
      <c r="E6325">
        <v>0.24329500000000001</v>
      </c>
      <c r="F6325">
        <v>0.254025</v>
      </c>
      <c r="G6325">
        <v>0.279472</v>
      </c>
      <c r="H6325">
        <v>0.32392399999999999</v>
      </c>
      <c r="I6325">
        <v>0.37912699999999999</v>
      </c>
      <c r="J6325">
        <v>0.43054900000000002</v>
      </c>
      <c r="K6325">
        <v>0.47011799999999998</v>
      </c>
      <c r="L6325">
        <v>0.49617899999999998</v>
      </c>
      <c r="M6325">
        <v>0.51066199999999995</v>
      </c>
      <c r="N6325">
        <v>0.517069</v>
      </c>
      <c r="O6325">
        <v>0.51882799999999996</v>
      </c>
      <c r="P6325">
        <v>0.51838899999999999</v>
      </c>
      <c r="Q6325">
        <v>0.51712000000000002</v>
      </c>
      <c r="R6325">
        <v>0.51565499999999997</v>
      </c>
      <c r="S6325">
        <v>0.51424800000000004</v>
      </c>
      <c r="T6325">
        <v>0.51298299999999997</v>
      </c>
      <c r="U6325">
        <v>0.51188</v>
      </c>
      <c r="V6325">
        <v>0.51093100000000002</v>
      </c>
      <c r="W6325">
        <v>0.51011899999999999</v>
      </c>
      <c r="X6325">
        <v>0.50942600000000005</v>
      </c>
      <c r="Y6325">
        <v>0.50883599999999996</v>
      </c>
      <c r="Z6325">
        <v>0.50833300000000003</v>
      </c>
      <c r="AA6325">
        <v>0.50790299999999999</v>
      </c>
      <c r="AB6325">
        <v>0.50753599999999999</v>
      </c>
      <c r="AC6325">
        <v>0.50722199999999995</v>
      </c>
      <c r="AD6325">
        <v>0.50695299999999999</v>
      </c>
      <c r="AE6325">
        <v>0.50672300000000003</v>
      </c>
      <c r="AF6325">
        <v>0.50650899999999999</v>
      </c>
      <c r="AG6325">
        <v>0.50608699999999995</v>
      </c>
      <c r="AH6325" t="s">
        <v>106</v>
      </c>
    </row>
    <row r="6326" spans="1:34" x14ac:dyDescent="0.3">
      <c r="A6326">
        <v>1</v>
      </c>
      <c r="B6326">
        <v>1</v>
      </c>
      <c r="C6326">
        <v>2013</v>
      </c>
      <c r="D6326">
        <v>0.24</v>
      </c>
      <c r="E6326">
        <v>0.24387</v>
      </c>
      <c r="F6326">
        <v>0.256218</v>
      </c>
      <c r="G6326">
        <v>0.28518900000000003</v>
      </c>
      <c r="H6326">
        <v>0.33564100000000002</v>
      </c>
      <c r="I6326">
        <v>0.39837699999999998</v>
      </c>
      <c r="J6326">
        <v>0.45702100000000001</v>
      </c>
      <c r="K6326">
        <v>0.50259600000000004</v>
      </c>
      <c r="L6326">
        <v>0.53312899999999996</v>
      </c>
      <c r="M6326">
        <v>0.55044599999999999</v>
      </c>
      <c r="N6326">
        <v>0.55830999999999997</v>
      </c>
      <c r="O6326">
        <v>0.56063600000000002</v>
      </c>
      <c r="P6326">
        <v>0.56030800000000003</v>
      </c>
      <c r="Q6326">
        <v>0.55896100000000004</v>
      </c>
      <c r="R6326">
        <v>0.55735500000000004</v>
      </c>
      <c r="S6326">
        <v>0.55579599999999996</v>
      </c>
      <c r="T6326">
        <v>0.55439099999999997</v>
      </c>
      <c r="U6326">
        <v>0.55316299999999996</v>
      </c>
      <c r="V6326">
        <v>0.55210599999999999</v>
      </c>
      <c r="W6326">
        <v>0.55120100000000005</v>
      </c>
      <c r="X6326">
        <v>0.55042899999999995</v>
      </c>
      <c r="Y6326">
        <v>0.54977100000000001</v>
      </c>
      <c r="Z6326">
        <v>0.54920899999999995</v>
      </c>
      <c r="AA6326">
        <v>0.54873000000000005</v>
      </c>
      <c r="AB6326">
        <v>0.54832099999999995</v>
      </c>
      <c r="AC6326">
        <v>0.54797099999999999</v>
      </c>
      <c r="AD6326">
        <v>0.54767100000000002</v>
      </c>
      <c r="AE6326">
        <v>0.54741499999999998</v>
      </c>
      <c r="AF6326">
        <v>0.547176</v>
      </c>
      <c r="AG6326">
        <v>0.54648799999999997</v>
      </c>
      <c r="AH6326" t="s">
        <v>106</v>
      </c>
    </row>
    <row r="6327" spans="1:34" x14ac:dyDescent="0.3">
      <c r="A6327">
        <v>1</v>
      </c>
      <c r="B6327">
        <v>1</v>
      </c>
      <c r="C6327">
        <v>2014</v>
      </c>
      <c r="D6327">
        <v>0.24</v>
      </c>
      <c r="E6327">
        <v>0.24262800000000001</v>
      </c>
      <c r="F6327">
        <v>0.25261800000000001</v>
      </c>
      <c r="G6327">
        <v>0.27925299999999997</v>
      </c>
      <c r="H6327">
        <v>0.32760400000000001</v>
      </c>
      <c r="I6327">
        <v>0.38476100000000002</v>
      </c>
      <c r="J6327">
        <v>0.431645</v>
      </c>
      <c r="K6327">
        <v>0.46317799999999998</v>
      </c>
      <c r="L6327">
        <v>0.48150700000000002</v>
      </c>
      <c r="M6327">
        <v>0.48987000000000003</v>
      </c>
      <c r="N6327">
        <v>0.49179</v>
      </c>
      <c r="O6327">
        <v>0.49025800000000003</v>
      </c>
      <c r="P6327">
        <v>0.48727999999999999</v>
      </c>
      <c r="Q6327">
        <v>0.48394399999999999</v>
      </c>
      <c r="R6327">
        <v>0.480742</v>
      </c>
      <c r="S6327">
        <v>0.47785699999999998</v>
      </c>
      <c r="T6327">
        <v>0.47533399999999998</v>
      </c>
      <c r="U6327">
        <v>0.473159</v>
      </c>
      <c r="V6327">
        <v>0.47129799999999999</v>
      </c>
      <c r="W6327">
        <v>0.46971099999999999</v>
      </c>
      <c r="X6327">
        <v>0.46836</v>
      </c>
      <c r="Y6327">
        <v>0.46721000000000001</v>
      </c>
      <c r="Z6327">
        <v>0.46622999999999998</v>
      </c>
      <c r="AA6327">
        <v>0.46539399999999997</v>
      </c>
      <c r="AB6327">
        <v>0.46467999999999998</v>
      </c>
      <c r="AC6327">
        <v>0.46406999999999998</v>
      </c>
      <c r="AD6327">
        <v>0.46354699999999999</v>
      </c>
      <c r="AE6327">
        <v>0.46310000000000001</v>
      </c>
      <c r="AF6327">
        <v>0.46268399999999998</v>
      </c>
      <c r="AG6327">
        <v>0.46147700000000003</v>
      </c>
      <c r="AH6327" t="s">
        <v>106</v>
      </c>
    </row>
    <row r="6328" spans="1:34" x14ac:dyDescent="0.3">
      <c r="A6328">
        <v>1</v>
      </c>
      <c r="B6328">
        <v>1</v>
      </c>
      <c r="C6328">
        <v>2015</v>
      </c>
      <c r="D6328">
        <v>0.24</v>
      </c>
      <c r="E6328">
        <v>0.240593</v>
      </c>
      <c r="F6328">
        <v>0.24510499999999999</v>
      </c>
      <c r="G6328">
        <v>0.26358100000000001</v>
      </c>
      <c r="H6328">
        <v>0.307278</v>
      </c>
      <c r="I6328">
        <v>0.37131399999999998</v>
      </c>
      <c r="J6328">
        <v>0.42940600000000001</v>
      </c>
      <c r="K6328">
        <v>0.45950800000000003</v>
      </c>
      <c r="L6328">
        <v>0.46862999999999999</v>
      </c>
      <c r="M6328">
        <v>0.46905999999999998</v>
      </c>
      <c r="N6328">
        <v>0.46649299999999999</v>
      </c>
      <c r="O6328">
        <v>0.46290500000000001</v>
      </c>
      <c r="P6328">
        <v>0.45901799999999998</v>
      </c>
      <c r="Q6328">
        <v>0.455146</v>
      </c>
      <c r="R6328">
        <v>0.45144499999999999</v>
      </c>
      <c r="S6328">
        <v>0.44799600000000001</v>
      </c>
      <c r="T6328">
        <v>0.44483099999999998</v>
      </c>
      <c r="U6328">
        <v>0.44195800000000002</v>
      </c>
      <c r="V6328">
        <v>0.43936700000000001</v>
      </c>
      <c r="W6328">
        <v>0.43704100000000001</v>
      </c>
      <c r="X6328">
        <v>0.43495899999999998</v>
      </c>
      <c r="Y6328">
        <v>0.43309799999999998</v>
      </c>
      <c r="Z6328">
        <v>0.43143599999999999</v>
      </c>
      <c r="AA6328">
        <v>0.429954</v>
      </c>
      <c r="AB6328">
        <v>0.42863200000000001</v>
      </c>
      <c r="AC6328">
        <v>0.427454</v>
      </c>
      <c r="AD6328">
        <v>0.42640600000000001</v>
      </c>
      <c r="AE6328">
        <v>0.42547499999999999</v>
      </c>
      <c r="AF6328">
        <v>0.424626</v>
      </c>
      <c r="AG6328">
        <v>0.42230600000000001</v>
      </c>
      <c r="AH6328" t="s">
        <v>106</v>
      </c>
    </row>
    <row r="6329" spans="1:34" x14ac:dyDescent="0.3">
      <c r="A6329">
        <v>1</v>
      </c>
      <c r="B6329">
        <v>1</v>
      </c>
      <c r="C6329">
        <v>2016</v>
      </c>
      <c r="D6329">
        <v>0.24</v>
      </c>
      <c r="E6329">
        <v>0.24023600000000001</v>
      </c>
      <c r="F6329">
        <v>0.24241799999999999</v>
      </c>
      <c r="G6329">
        <v>0.25224099999999999</v>
      </c>
      <c r="H6329">
        <v>0.27682400000000001</v>
      </c>
      <c r="I6329">
        <v>0.31653399999999998</v>
      </c>
      <c r="J6329">
        <v>0.35620600000000002</v>
      </c>
      <c r="K6329">
        <v>0.37697599999999998</v>
      </c>
      <c r="L6329">
        <v>0.38263799999999998</v>
      </c>
      <c r="M6329">
        <v>0.38238899999999998</v>
      </c>
      <c r="N6329">
        <v>0.38024799999999997</v>
      </c>
      <c r="O6329">
        <v>0.377473</v>
      </c>
      <c r="P6329">
        <v>0.37451899999999999</v>
      </c>
      <c r="Q6329">
        <v>0.37159599999999998</v>
      </c>
      <c r="R6329">
        <v>0.36881700000000001</v>
      </c>
      <c r="S6329">
        <v>0.36623899999999998</v>
      </c>
      <c r="T6329">
        <v>0.36388599999999999</v>
      </c>
      <c r="U6329">
        <v>0.361761</v>
      </c>
      <c r="V6329">
        <v>0.35985499999999998</v>
      </c>
      <c r="W6329">
        <v>0.358153</v>
      </c>
      <c r="X6329">
        <v>0.35663699999999998</v>
      </c>
      <c r="Y6329">
        <v>0.35528900000000002</v>
      </c>
      <c r="Z6329">
        <v>0.35409099999999999</v>
      </c>
      <c r="AA6329">
        <v>0.35302800000000001</v>
      </c>
      <c r="AB6329">
        <v>0.35208400000000001</v>
      </c>
      <c r="AC6329">
        <v>0.35124699999999998</v>
      </c>
      <c r="AD6329">
        <v>0.35050500000000001</v>
      </c>
      <c r="AE6329">
        <v>0.34984799999999999</v>
      </c>
      <c r="AF6329">
        <v>0.349248</v>
      </c>
      <c r="AG6329">
        <v>0.34814699999999998</v>
      </c>
      <c r="AH6329" t="s">
        <v>106</v>
      </c>
    </row>
    <row r="6330" spans="1:34" x14ac:dyDescent="0.3">
      <c r="A6330">
        <v>1</v>
      </c>
      <c r="B6330">
        <v>1</v>
      </c>
      <c r="C6330">
        <v>2017</v>
      </c>
      <c r="D6330">
        <v>0.24</v>
      </c>
      <c r="E6330">
        <v>0.240231</v>
      </c>
      <c r="F6330">
        <v>0.242316</v>
      </c>
      <c r="G6330">
        <v>0.251583</v>
      </c>
      <c r="H6330">
        <v>0.273899</v>
      </c>
      <c r="I6330">
        <v>0.30635200000000001</v>
      </c>
      <c r="J6330">
        <v>0.33549800000000002</v>
      </c>
      <c r="K6330">
        <v>0.350026</v>
      </c>
      <c r="L6330">
        <v>0.35413899999999998</v>
      </c>
      <c r="M6330">
        <v>0.35431299999999999</v>
      </c>
      <c r="N6330">
        <v>0.353246</v>
      </c>
      <c r="O6330">
        <v>0.35177000000000003</v>
      </c>
      <c r="P6330">
        <v>0.35016900000000001</v>
      </c>
      <c r="Q6330">
        <v>0.34856500000000001</v>
      </c>
      <c r="R6330">
        <v>0.34702</v>
      </c>
      <c r="S6330">
        <v>0.34556700000000001</v>
      </c>
      <c r="T6330">
        <v>0.344221</v>
      </c>
      <c r="U6330">
        <v>0.34298800000000002</v>
      </c>
      <c r="V6330">
        <v>0.34186499999999997</v>
      </c>
      <c r="W6330">
        <v>0.34084700000000001</v>
      </c>
      <c r="X6330">
        <v>0.33992699999999998</v>
      </c>
      <c r="Y6330">
        <v>0.33909800000000001</v>
      </c>
      <c r="Z6330">
        <v>0.33835100000000001</v>
      </c>
      <c r="AA6330">
        <v>0.33767900000000001</v>
      </c>
      <c r="AB6330">
        <v>0.33707599999999999</v>
      </c>
      <c r="AC6330">
        <v>0.336534</v>
      </c>
      <c r="AD6330">
        <v>0.33604899999999999</v>
      </c>
      <c r="AE6330">
        <v>0.335615</v>
      </c>
      <c r="AF6330">
        <v>0.33522099999999999</v>
      </c>
      <c r="AG6330">
        <v>0.33437600000000001</v>
      </c>
      <c r="AH6330" t="s">
        <v>106</v>
      </c>
    </row>
    <row r="6331" spans="1:34" x14ac:dyDescent="0.3">
      <c r="A6331">
        <v>1</v>
      </c>
      <c r="B6331">
        <v>1</v>
      </c>
      <c r="C6331">
        <v>2018</v>
      </c>
      <c r="D6331">
        <v>0.24</v>
      </c>
      <c r="E6331">
        <v>0.240146</v>
      </c>
      <c r="F6331">
        <v>0.241365</v>
      </c>
      <c r="G6331">
        <v>0.246612</v>
      </c>
      <c r="H6331">
        <v>0.25985999999999998</v>
      </c>
      <c r="I6331">
        <v>0.28425499999999998</v>
      </c>
      <c r="J6331">
        <v>0.31259799999999999</v>
      </c>
      <c r="K6331">
        <v>0.32842100000000002</v>
      </c>
      <c r="L6331">
        <v>0.332924</v>
      </c>
      <c r="M6331">
        <v>0.33309100000000003</v>
      </c>
      <c r="N6331">
        <v>0.331978</v>
      </c>
      <c r="O6331">
        <v>0.33047199999999999</v>
      </c>
      <c r="P6331">
        <v>0.32885900000000001</v>
      </c>
      <c r="Q6331">
        <v>0.327264</v>
      </c>
      <c r="R6331">
        <v>0.32574900000000001</v>
      </c>
      <c r="S6331">
        <v>0.32434600000000002</v>
      </c>
      <c r="T6331">
        <v>0.32306699999999999</v>
      </c>
      <c r="U6331">
        <v>0.32191399999999998</v>
      </c>
      <c r="V6331">
        <v>0.320882</v>
      </c>
      <c r="W6331">
        <v>0.319963</v>
      </c>
      <c r="X6331">
        <v>0.31914500000000001</v>
      </c>
      <c r="Y6331">
        <v>0.31841900000000001</v>
      </c>
      <c r="Z6331">
        <v>0.317776</v>
      </c>
      <c r="AA6331">
        <v>0.31720599999999999</v>
      </c>
      <c r="AB6331">
        <v>0.31669999999999998</v>
      </c>
      <c r="AC6331">
        <v>0.31625300000000001</v>
      </c>
      <c r="AD6331">
        <v>0.315857</v>
      </c>
      <c r="AE6331">
        <v>0.31550699999999998</v>
      </c>
      <c r="AF6331">
        <v>0.31518699999999999</v>
      </c>
      <c r="AG6331">
        <v>0.314745</v>
      </c>
      <c r="AH6331" t="s">
        <v>106</v>
      </c>
    </row>
    <row r="6333" spans="1:34" x14ac:dyDescent="0.3">
      <c r="A6333" t="s">
        <v>70</v>
      </c>
    </row>
    <row r="6334" spans="1:34" x14ac:dyDescent="0.3">
      <c r="A6334" t="s">
        <v>40</v>
      </c>
      <c r="B6334" t="s">
        <v>1372</v>
      </c>
    </row>
    <row r="6335" spans="1:34" x14ac:dyDescent="0.3">
      <c r="A6335" t="s">
        <v>502</v>
      </c>
      <c r="B6335" t="s">
        <v>1369</v>
      </c>
      <c r="C6335">
        <v>1</v>
      </c>
    </row>
    <row r="6336" spans="1:34" x14ac:dyDescent="0.3">
      <c r="A6336" t="s">
        <v>1370</v>
      </c>
      <c r="B6336" t="s">
        <v>1371</v>
      </c>
      <c r="C6336">
        <v>1</v>
      </c>
    </row>
    <row r="6337" spans="1:3" x14ac:dyDescent="0.3">
      <c r="A6337">
        <v>1983</v>
      </c>
      <c r="B6337" t="s">
        <v>572</v>
      </c>
      <c r="C6337">
        <v>43296.3</v>
      </c>
    </row>
    <row r="6338" spans="1:3" x14ac:dyDescent="0.3">
      <c r="A6338">
        <v>1984</v>
      </c>
      <c r="B6338" t="s">
        <v>573</v>
      </c>
      <c r="C6338">
        <v>43296.3</v>
      </c>
    </row>
    <row r="6339" spans="1:3" x14ac:dyDescent="0.3">
      <c r="A6339">
        <v>1985</v>
      </c>
      <c r="B6339" t="s">
        <v>574</v>
      </c>
      <c r="C6339">
        <v>47666.2</v>
      </c>
    </row>
    <row r="6340" spans="1:3" x14ac:dyDescent="0.3">
      <c r="A6340">
        <v>1986</v>
      </c>
      <c r="B6340" t="s">
        <v>574</v>
      </c>
      <c r="C6340">
        <v>44381.9</v>
      </c>
    </row>
    <row r="6341" spans="1:3" x14ac:dyDescent="0.3">
      <c r="A6341">
        <v>1987</v>
      </c>
      <c r="B6341" t="s">
        <v>574</v>
      </c>
      <c r="C6341">
        <v>41713.1</v>
      </c>
    </row>
    <row r="6342" spans="1:3" x14ac:dyDescent="0.3">
      <c r="A6342">
        <v>1988</v>
      </c>
      <c r="B6342" t="s">
        <v>574</v>
      </c>
      <c r="C6342">
        <v>39956.1</v>
      </c>
    </row>
    <row r="6343" spans="1:3" x14ac:dyDescent="0.3">
      <c r="A6343">
        <v>1989</v>
      </c>
      <c r="B6343" t="s">
        <v>574</v>
      </c>
      <c r="C6343">
        <v>38580.6</v>
      </c>
    </row>
    <row r="6344" spans="1:3" x14ac:dyDescent="0.3">
      <c r="A6344">
        <v>1990</v>
      </c>
      <c r="B6344" t="s">
        <v>574</v>
      </c>
      <c r="C6344">
        <v>36523.5</v>
      </c>
    </row>
    <row r="6345" spans="1:3" x14ac:dyDescent="0.3">
      <c r="A6345">
        <v>1991</v>
      </c>
      <c r="B6345" t="s">
        <v>574</v>
      </c>
      <c r="C6345">
        <v>33810.800000000003</v>
      </c>
    </row>
    <row r="6346" spans="1:3" x14ac:dyDescent="0.3">
      <c r="A6346">
        <v>1992</v>
      </c>
      <c r="B6346" t="s">
        <v>574</v>
      </c>
      <c r="C6346">
        <v>31307.599999999999</v>
      </c>
    </row>
    <row r="6347" spans="1:3" x14ac:dyDescent="0.3">
      <c r="A6347">
        <v>1993</v>
      </c>
      <c r="B6347" t="s">
        <v>574</v>
      </c>
      <c r="C6347">
        <v>30700.7</v>
      </c>
    </row>
    <row r="6348" spans="1:3" x14ac:dyDescent="0.3">
      <c r="A6348">
        <v>1994</v>
      </c>
      <c r="B6348" t="s">
        <v>574</v>
      </c>
      <c r="C6348">
        <v>32736.799999999999</v>
      </c>
    </row>
    <row r="6349" spans="1:3" x14ac:dyDescent="0.3">
      <c r="A6349">
        <v>1995</v>
      </c>
      <c r="B6349" t="s">
        <v>574</v>
      </c>
      <c r="C6349">
        <v>36767</v>
      </c>
    </row>
    <row r="6350" spans="1:3" x14ac:dyDescent="0.3">
      <c r="A6350">
        <v>1996</v>
      </c>
      <c r="B6350" t="s">
        <v>574</v>
      </c>
      <c r="C6350">
        <v>40091.9</v>
      </c>
    </row>
    <row r="6351" spans="1:3" x14ac:dyDescent="0.3">
      <c r="A6351">
        <v>1997</v>
      </c>
      <c r="B6351" t="s">
        <v>574</v>
      </c>
      <c r="C6351">
        <v>41658.1</v>
      </c>
    </row>
    <row r="6352" spans="1:3" x14ac:dyDescent="0.3">
      <c r="A6352">
        <v>1998</v>
      </c>
      <c r="B6352" t="s">
        <v>574</v>
      </c>
      <c r="C6352">
        <v>42184.3</v>
      </c>
    </row>
    <row r="6353" spans="1:3" x14ac:dyDescent="0.3">
      <c r="A6353">
        <v>1999</v>
      </c>
      <c r="B6353" t="s">
        <v>574</v>
      </c>
      <c r="C6353">
        <v>42737.3</v>
      </c>
    </row>
    <row r="6354" spans="1:3" x14ac:dyDescent="0.3">
      <c r="A6354">
        <v>2000</v>
      </c>
      <c r="B6354" t="s">
        <v>574</v>
      </c>
      <c r="C6354">
        <v>43946.8</v>
      </c>
    </row>
    <row r="6355" spans="1:3" x14ac:dyDescent="0.3">
      <c r="A6355">
        <v>2001</v>
      </c>
      <c r="B6355" t="s">
        <v>574</v>
      </c>
      <c r="C6355">
        <v>45841.8</v>
      </c>
    </row>
    <row r="6356" spans="1:3" x14ac:dyDescent="0.3">
      <c r="A6356">
        <v>2002</v>
      </c>
      <c r="B6356" t="s">
        <v>574</v>
      </c>
      <c r="C6356">
        <v>47673.9</v>
      </c>
    </row>
    <row r="6357" spans="1:3" x14ac:dyDescent="0.3">
      <c r="A6357">
        <v>2003</v>
      </c>
      <c r="B6357" t="s">
        <v>574</v>
      </c>
      <c r="C6357">
        <v>49878.7</v>
      </c>
    </row>
    <row r="6358" spans="1:3" x14ac:dyDescent="0.3">
      <c r="A6358">
        <v>2004</v>
      </c>
      <c r="B6358" t="s">
        <v>574</v>
      </c>
      <c r="C6358">
        <v>52330.2</v>
      </c>
    </row>
    <row r="6359" spans="1:3" x14ac:dyDescent="0.3">
      <c r="A6359">
        <v>2005</v>
      </c>
      <c r="B6359" t="s">
        <v>574</v>
      </c>
      <c r="C6359">
        <v>54875.7</v>
      </c>
    </row>
    <row r="6360" spans="1:3" x14ac:dyDescent="0.3">
      <c r="A6360">
        <v>2006</v>
      </c>
      <c r="B6360" t="s">
        <v>574</v>
      </c>
      <c r="C6360">
        <v>57125</v>
      </c>
    </row>
    <row r="6361" spans="1:3" x14ac:dyDescent="0.3">
      <c r="A6361">
        <v>2007</v>
      </c>
      <c r="B6361" t="s">
        <v>574</v>
      </c>
      <c r="C6361">
        <v>59250.8</v>
      </c>
    </row>
    <row r="6362" spans="1:3" x14ac:dyDescent="0.3">
      <c r="A6362">
        <v>2008</v>
      </c>
      <c r="B6362" t="s">
        <v>574</v>
      </c>
      <c r="C6362">
        <v>61686.7</v>
      </c>
    </row>
    <row r="6363" spans="1:3" x14ac:dyDescent="0.3">
      <c r="A6363">
        <v>2009</v>
      </c>
      <c r="B6363" t="s">
        <v>574</v>
      </c>
      <c r="C6363">
        <v>64006</v>
      </c>
    </row>
    <row r="6364" spans="1:3" x14ac:dyDescent="0.3">
      <c r="A6364">
        <v>2010</v>
      </c>
      <c r="B6364" t="s">
        <v>574</v>
      </c>
      <c r="C6364">
        <v>65361.7</v>
      </c>
    </row>
    <row r="6365" spans="1:3" x14ac:dyDescent="0.3">
      <c r="A6365">
        <v>2011</v>
      </c>
      <c r="B6365" t="s">
        <v>574</v>
      </c>
      <c r="C6365">
        <v>65446.1</v>
      </c>
    </row>
    <row r="6366" spans="1:3" x14ac:dyDescent="0.3">
      <c r="A6366">
        <v>2012</v>
      </c>
      <c r="B6366" t="s">
        <v>574</v>
      </c>
      <c r="C6366">
        <v>64525.1</v>
      </c>
    </row>
    <row r="6367" spans="1:3" x14ac:dyDescent="0.3">
      <c r="A6367">
        <v>2013</v>
      </c>
      <c r="B6367" t="s">
        <v>574</v>
      </c>
      <c r="C6367">
        <v>62803.1</v>
      </c>
    </row>
    <row r="6368" spans="1:3" x14ac:dyDescent="0.3">
      <c r="A6368">
        <v>2014</v>
      </c>
      <c r="B6368" t="s">
        <v>574</v>
      </c>
      <c r="C6368">
        <v>60102.400000000001</v>
      </c>
    </row>
    <row r="6369" spans="1:34" x14ac:dyDescent="0.3">
      <c r="A6369">
        <v>2015</v>
      </c>
      <c r="B6369" t="s">
        <v>574</v>
      </c>
      <c r="C6369">
        <v>56471.199999999997</v>
      </c>
    </row>
    <row r="6370" spans="1:34" x14ac:dyDescent="0.3">
      <c r="A6370">
        <v>2016</v>
      </c>
      <c r="B6370" t="s">
        <v>574</v>
      </c>
      <c r="C6370">
        <v>52212.7</v>
      </c>
    </row>
    <row r="6371" spans="1:34" x14ac:dyDescent="0.3">
      <c r="A6371">
        <v>2017</v>
      </c>
      <c r="B6371" t="s">
        <v>574</v>
      </c>
      <c r="C6371">
        <v>47931.5</v>
      </c>
    </row>
    <row r="6372" spans="1:34" x14ac:dyDescent="0.3">
      <c r="A6372">
        <v>2018</v>
      </c>
      <c r="B6372" t="s">
        <v>574</v>
      </c>
      <c r="C6372">
        <v>44102.5</v>
      </c>
    </row>
    <row r="6373" spans="1:34" x14ac:dyDescent="0.3">
      <c r="A6373">
        <v>2019</v>
      </c>
      <c r="B6373" t="s">
        <v>1490</v>
      </c>
      <c r="C6373">
        <v>40952.9</v>
      </c>
    </row>
    <row r="6375" spans="1:34" x14ac:dyDescent="0.3">
      <c r="A6375" t="s">
        <v>41</v>
      </c>
      <c r="B6375" t="s">
        <v>1372</v>
      </c>
    </row>
    <row r="6376" spans="1:34" x14ac:dyDescent="0.3">
      <c r="A6376" t="s">
        <v>1252</v>
      </c>
      <c r="B6376" t="s">
        <v>480</v>
      </c>
      <c r="C6376" t="s">
        <v>477</v>
      </c>
      <c r="D6376">
        <v>0</v>
      </c>
      <c r="E6376">
        <v>1</v>
      </c>
      <c r="F6376">
        <v>2</v>
      </c>
      <c r="G6376">
        <v>3</v>
      </c>
      <c r="H6376">
        <v>4</v>
      </c>
      <c r="I6376">
        <v>5</v>
      </c>
      <c r="J6376">
        <v>6</v>
      </c>
      <c r="K6376">
        <v>7</v>
      </c>
      <c r="L6376">
        <v>8</v>
      </c>
      <c r="M6376">
        <v>9</v>
      </c>
      <c r="N6376">
        <v>10</v>
      </c>
      <c r="O6376">
        <v>11</v>
      </c>
      <c r="P6376">
        <v>12</v>
      </c>
      <c r="Q6376">
        <v>13</v>
      </c>
      <c r="R6376">
        <v>14</v>
      </c>
      <c r="S6376">
        <v>15</v>
      </c>
      <c r="T6376">
        <v>16</v>
      </c>
      <c r="U6376">
        <v>17</v>
      </c>
      <c r="V6376">
        <v>18</v>
      </c>
      <c r="W6376">
        <v>19</v>
      </c>
      <c r="X6376">
        <v>20</v>
      </c>
      <c r="Y6376">
        <v>21</v>
      </c>
      <c r="Z6376">
        <v>22</v>
      </c>
      <c r="AA6376">
        <v>23</v>
      </c>
      <c r="AB6376">
        <v>24</v>
      </c>
      <c r="AC6376">
        <v>25</v>
      </c>
      <c r="AD6376">
        <v>26</v>
      </c>
      <c r="AE6376">
        <v>27</v>
      </c>
      <c r="AF6376">
        <v>28</v>
      </c>
      <c r="AG6376">
        <v>29</v>
      </c>
      <c r="AH6376">
        <v>30</v>
      </c>
    </row>
    <row r="6377" spans="1:34" x14ac:dyDescent="0.3">
      <c r="A6377">
        <v>1</v>
      </c>
      <c r="B6377">
        <v>1</v>
      </c>
      <c r="C6377">
        <v>1985</v>
      </c>
      <c r="D6377">
        <v>862.03700000000003</v>
      </c>
      <c r="E6377">
        <v>1257.82</v>
      </c>
      <c r="F6377">
        <v>20451</v>
      </c>
      <c r="G6377">
        <v>8648.69</v>
      </c>
      <c r="H6377">
        <v>5050.1899999999996</v>
      </c>
      <c r="I6377">
        <v>1763.43</v>
      </c>
      <c r="J6377">
        <v>1690.26</v>
      </c>
      <c r="K6377">
        <v>1553.65</v>
      </c>
      <c r="L6377">
        <v>2337.9899999999998</v>
      </c>
      <c r="M6377">
        <v>6050.72</v>
      </c>
      <c r="N6377">
        <v>2512.58</v>
      </c>
      <c r="O6377">
        <v>1735.16</v>
      </c>
      <c r="P6377">
        <v>1411.42</v>
      </c>
      <c r="Q6377">
        <v>1192.3399999999999</v>
      </c>
      <c r="R6377">
        <v>965.10799999999995</v>
      </c>
      <c r="S6377">
        <v>743.78300000000002</v>
      </c>
      <c r="T6377">
        <v>563.24099999999999</v>
      </c>
      <c r="U6377">
        <v>427.40199999999999</v>
      </c>
      <c r="V6377">
        <v>326.80700000000002</v>
      </c>
      <c r="W6377">
        <v>251.75899999999999</v>
      </c>
      <c r="X6377">
        <v>195.11</v>
      </c>
      <c r="Y6377">
        <v>151.876</v>
      </c>
      <c r="Z6377">
        <v>118.58799999999999</v>
      </c>
      <c r="AA6377">
        <v>92.807000000000002</v>
      </c>
      <c r="AB6377">
        <v>72.741399999999999</v>
      </c>
      <c r="AC6377">
        <v>57.081899999999997</v>
      </c>
      <c r="AD6377">
        <v>44.824800000000003</v>
      </c>
      <c r="AE6377">
        <v>35.217599999999997</v>
      </c>
      <c r="AF6377">
        <v>27.6798</v>
      </c>
      <c r="AG6377">
        <v>21.760400000000001</v>
      </c>
      <c r="AH6377">
        <v>80.391599999999997</v>
      </c>
    </row>
    <row r="6378" spans="1:34" x14ac:dyDescent="0.3">
      <c r="A6378">
        <v>1</v>
      </c>
      <c r="B6378">
        <v>1</v>
      </c>
      <c r="C6378">
        <v>1986</v>
      </c>
      <c r="D6378">
        <v>2470.0300000000002</v>
      </c>
      <c r="E6378">
        <v>678.10199999999998</v>
      </c>
      <c r="F6378">
        <v>989.43600000000004</v>
      </c>
      <c r="G6378">
        <v>16087.3</v>
      </c>
      <c r="H6378">
        <v>6803.3</v>
      </c>
      <c r="I6378">
        <v>3972.62</v>
      </c>
      <c r="J6378">
        <v>1387.16</v>
      </c>
      <c r="K6378">
        <v>1329.6</v>
      </c>
      <c r="L6378">
        <v>1222.1400000000001</v>
      </c>
      <c r="M6378">
        <v>1839.13</v>
      </c>
      <c r="N6378">
        <v>4759.66</v>
      </c>
      <c r="O6378">
        <v>1976.47</v>
      </c>
      <c r="P6378">
        <v>1364.93</v>
      </c>
      <c r="Q6378">
        <v>1110.26</v>
      </c>
      <c r="R6378">
        <v>937.92499999999995</v>
      </c>
      <c r="S6378">
        <v>759.18100000000004</v>
      </c>
      <c r="T6378">
        <v>585.08000000000004</v>
      </c>
      <c r="U6378">
        <v>443.06099999999998</v>
      </c>
      <c r="V6378">
        <v>336.20600000000002</v>
      </c>
      <c r="W6378">
        <v>257.07499999999999</v>
      </c>
      <c r="X6378">
        <v>198.04</v>
      </c>
      <c r="Y6378">
        <v>153.47900000000001</v>
      </c>
      <c r="Z6378">
        <v>119.47</v>
      </c>
      <c r="AA6378">
        <v>93.284899999999993</v>
      </c>
      <c r="AB6378">
        <v>73.004599999999996</v>
      </c>
      <c r="AC6378">
        <v>57.220399999999998</v>
      </c>
      <c r="AD6378">
        <v>44.902200000000001</v>
      </c>
      <c r="AE6378">
        <v>35.260399999999997</v>
      </c>
      <c r="AF6378">
        <v>27.703199999999999</v>
      </c>
      <c r="AG6378">
        <v>21.773700000000002</v>
      </c>
      <c r="AH6378">
        <v>80.355599999999995</v>
      </c>
    </row>
    <row r="6379" spans="1:34" x14ac:dyDescent="0.3">
      <c r="A6379">
        <v>1</v>
      </c>
      <c r="B6379">
        <v>1</v>
      </c>
      <c r="C6379">
        <v>1987</v>
      </c>
      <c r="D6379">
        <v>20463.8</v>
      </c>
      <c r="E6379">
        <v>1943</v>
      </c>
      <c r="F6379">
        <v>533.41399999999999</v>
      </c>
      <c r="G6379">
        <v>778.31799999999998</v>
      </c>
      <c r="H6379">
        <v>12654.7</v>
      </c>
      <c r="I6379">
        <v>5351.66</v>
      </c>
      <c r="J6379">
        <v>3124.98</v>
      </c>
      <c r="K6379">
        <v>1091.18</v>
      </c>
      <c r="L6379">
        <v>1045.9000000000001</v>
      </c>
      <c r="M6379">
        <v>961.37199999999996</v>
      </c>
      <c r="N6379">
        <v>1446.71</v>
      </c>
      <c r="O6379">
        <v>3744.08</v>
      </c>
      <c r="P6379">
        <v>1554.75</v>
      </c>
      <c r="Q6379">
        <v>1073.69</v>
      </c>
      <c r="R6379">
        <v>873.36500000000001</v>
      </c>
      <c r="S6379">
        <v>737.798</v>
      </c>
      <c r="T6379">
        <v>597.19299999999998</v>
      </c>
      <c r="U6379">
        <v>460.24</v>
      </c>
      <c r="V6379">
        <v>348.524</v>
      </c>
      <c r="W6379">
        <v>264.46899999999999</v>
      </c>
      <c r="X6379">
        <v>202.22300000000001</v>
      </c>
      <c r="Y6379">
        <v>155.78399999999999</v>
      </c>
      <c r="Z6379">
        <v>120.73099999999999</v>
      </c>
      <c r="AA6379">
        <v>93.9786</v>
      </c>
      <c r="AB6379">
        <v>73.380499999999998</v>
      </c>
      <c r="AC6379">
        <v>57.427399999999999</v>
      </c>
      <c r="AD6379">
        <v>45.011200000000002</v>
      </c>
      <c r="AE6379">
        <v>35.321399999999997</v>
      </c>
      <c r="AF6379">
        <v>27.736799999999999</v>
      </c>
      <c r="AG6379">
        <v>21.792100000000001</v>
      </c>
      <c r="AH6379">
        <v>80.337699999999998</v>
      </c>
    </row>
    <row r="6380" spans="1:34" x14ac:dyDescent="0.3">
      <c r="A6380">
        <v>1</v>
      </c>
      <c r="B6380">
        <v>1</v>
      </c>
      <c r="C6380">
        <v>1988</v>
      </c>
      <c r="D6380">
        <v>16124.2</v>
      </c>
      <c r="E6380">
        <v>16097.4</v>
      </c>
      <c r="F6380">
        <v>1528.42</v>
      </c>
      <c r="G6380">
        <v>419.59899999999999</v>
      </c>
      <c r="H6380">
        <v>612.24599999999998</v>
      </c>
      <c r="I6380">
        <v>9954.5499999999993</v>
      </c>
      <c r="J6380">
        <v>4209.7700000000004</v>
      </c>
      <c r="K6380">
        <v>2458.19</v>
      </c>
      <c r="L6380">
        <v>858.35400000000004</v>
      </c>
      <c r="M6380">
        <v>822.73599999999999</v>
      </c>
      <c r="N6380">
        <v>756.24199999999996</v>
      </c>
      <c r="O6380">
        <v>1138.02</v>
      </c>
      <c r="P6380">
        <v>2945.2</v>
      </c>
      <c r="Q6380">
        <v>1223.01</v>
      </c>
      <c r="R6380">
        <v>844.59400000000005</v>
      </c>
      <c r="S6380">
        <v>687.01300000000003</v>
      </c>
      <c r="T6380">
        <v>580.37199999999996</v>
      </c>
      <c r="U6380">
        <v>469.76799999999997</v>
      </c>
      <c r="V6380">
        <v>362.03800000000001</v>
      </c>
      <c r="W6380">
        <v>274.15899999999999</v>
      </c>
      <c r="X6380">
        <v>208.03899999999999</v>
      </c>
      <c r="Y6380">
        <v>159.07400000000001</v>
      </c>
      <c r="Z6380">
        <v>122.544</v>
      </c>
      <c r="AA6380">
        <v>94.970100000000002</v>
      </c>
      <c r="AB6380">
        <v>73.926199999999994</v>
      </c>
      <c r="AC6380">
        <v>57.723199999999999</v>
      </c>
      <c r="AD6380">
        <v>45.173999999999999</v>
      </c>
      <c r="AE6380">
        <v>35.4071</v>
      </c>
      <c r="AF6380">
        <v>27.784800000000001</v>
      </c>
      <c r="AG6380">
        <v>21.8186</v>
      </c>
      <c r="AH6380">
        <v>80.338200000000001</v>
      </c>
    </row>
    <row r="6381" spans="1:34" x14ac:dyDescent="0.3">
      <c r="A6381">
        <v>1</v>
      </c>
      <c r="B6381">
        <v>1</v>
      </c>
      <c r="C6381">
        <v>1989</v>
      </c>
      <c r="D6381">
        <v>93601.7</v>
      </c>
      <c r="E6381">
        <v>12683.7</v>
      </c>
      <c r="F6381">
        <v>12662.7</v>
      </c>
      <c r="G6381">
        <v>1202.29</v>
      </c>
      <c r="H6381">
        <v>330.06799999999998</v>
      </c>
      <c r="I6381">
        <v>481.61</v>
      </c>
      <c r="J6381">
        <v>7830.53</v>
      </c>
      <c r="K6381">
        <v>3311.52</v>
      </c>
      <c r="L6381">
        <v>1933.68</v>
      </c>
      <c r="M6381">
        <v>675.20500000000004</v>
      </c>
      <c r="N6381">
        <v>647.18700000000001</v>
      </c>
      <c r="O6381">
        <v>594.88099999999997</v>
      </c>
      <c r="P6381">
        <v>895.2</v>
      </c>
      <c r="Q6381">
        <v>2316.7800000000002</v>
      </c>
      <c r="R6381">
        <v>962.05100000000004</v>
      </c>
      <c r="S6381">
        <v>664.38099999999997</v>
      </c>
      <c r="T6381">
        <v>540.42399999999998</v>
      </c>
      <c r="U6381">
        <v>456.53699999999998</v>
      </c>
      <c r="V6381">
        <v>369.53300000000002</v>
      </c>
      <c r="W6381">
        <v>284.78899999999999</v>
      </c>
      <c r="X6381">
        <v>215.661</v>
      </c>
      <c r="Y6381">
        <v>163.649</v>
      </c>
      <c r="Z6381">
        <v>125.13200000000001</v>
      </c>
      <c r="AA6381">
        <v>96.396600000000007</v>
      </c>
      <c r="AB6381">
        <v>74.706100000000006</v>
      </c>
      <c r="AC6381">
        <v>58.1524</v>
      </c>
      <c r="AD6381">
        <v>45.406599999999997</v>
      </c>
      <c r="AE6381">
        <v>35.5351</v>
      </c>
      <c r="AF6381">
        <v>27.8522</v>
      </c>
      <c r="AG6381">
        <v>21.856300000000001</v>
      </c>
      <c r="AH6381">
        <v>80.359300000000005</v>
      </c>
    </row>
    <row r="6382" spans="1:34" x14ac:dyDescent="0.3">
      <c r="A6382">
        <v>1</v>
      </c>
      <c r="B6382">
        <v>1</v>
      </c>
      <c r="C6382">
        <v>1990</v>
      </c>
      <c r="D6382">
        <v>7376.63</v>
      </c>
      <c r="E6382">
        <v>73629.7</v>
      </c>
      <c r="F6382">
        <v>9977.3799999999992</v>
      </c>
      <c r="G6382">
        <v>9960.82</v>
      </c>
      <c r="H6382">
        <v>945.75800000000004</v>
      </c>
      <c r="I6382">
        <v>259.64100000000002</v>
      </c>
      <c r="J6382">
        <v>378.84800000000001</v>
      </c>
      <c r="K6382">
        <v>6159.71</v>
      </c>
      <c r="L6382">
        <v>2604.9299999999998</v>
      </c>
      <c r="M6382">
        <v>1521.09</v>
      </c>
      <c r="N6382">
        <v>531.13499999999999</v>
      </c>
      <c r="O6382">
        <v>509.09500000000003</v>
      </c>
      <c r="P6382">
        <v>467.95</v>
      </c>
      <c r="Q6382">
        <v>704.18899999999996</v>
      </c>
      <c r="R6382">
        <v>1822.44</v>
      </c>
      <c r="S6382">
        <v>756.77599999999995</v>
      </c>
      <c r="T6382">
        <v>522.62099999999998</v>
      </c>
      <c r="U6382">
        <v>425.11200000000002</v>
      </c>
      <c r="V6382">
        <v>359.125</v>
      </c>
      <c r="W6382">
        <v>290.685</v>
      </c>
      <c r="X6382">
        <v>224.023</v>
      </c>
      <c r="Y6382">
        <v>169.64500000000001</v>
      </c>
      <c r="Z6382">
        <v>128.73099999999999</v>
      </c>
      <c r="AA6382">
        <v>98.432299999999998</v>
      </c>
      <c r="AB6382">
        <v>75.828299999999999</v>
      </c>
      <c r="AC6382">
        <v>58.765900000000002</v>
      </c>
      <c r="AD6382">
        <v>45.744300000000003</v>
      </c>
      <c r="AE6382">
        <v>35.7181</v>
      </c>
      <c r="AF6382">
        <v>27.9529</v>
      </c>
      <c r="AG6382">
        <v>21.909300000000002</v>
      </c>
      <c r="AH6382">
        <v>80.405600000000007</v>
      </c>
    </row>
    <row r="6383" spans="1:34" x14ac:dyDescent="0.3">
      <c r="A6383">
        <v>1</v>
      </c>
      <c r="B6383">
        <v>1</v>
      </c>
      <c r="C6383">
        <v>1991</v>
      </c>
      <c r="D6383">
        <v>14569</v>
      </c>
      <c r="E6383">
        <v>5802.66</v>
      </c>
      <c r="F6383">
        <v>57919.199999999997</v>
      </c>
      <c r="G6383">
        <v>7848.48</v>
      </c>
      <c r="H6383">
        <v>7835.46</v>
      </c>
      <c r="I6383">
        <v>743.96</v>
      </c>
      <c r="J6383">
        <v>204.24100000000001</v>
      </c>
      <c r="K6383">
        <v>298.012</v>
      </c>
      <c r="L6383">
        <v>4845.3999999999996</v>
      </c>
      <c r="M6383">
        <v>2049.11</v>
      </c>
      <c r="N6383">
        <v>1196.53</v>
      </c>
      <c r="O6383">
        <v>417.80599999999998</v>
      </c>
      <c r="P6383">
        <v>400.46899999999999</v>
      </c>
      <c r="Q6383">
        <v>368.10199999999998</v>
      </c>
      <c r="R6383">
        <v>553.93499999999995</v>
      </c>
      <c r="S6383">
        <v>1433.58</v>
      </c>
      <c r="T6383">
        <v>595.30100000000004</v>
      </c>
      <c r="U6383">
        <v>411.108</v>
      </c>
      <c r="V6383">
        <v>334.40499999999997</v>
      </c>
      <c r="W6383">
        <v>282.49799999999999</v>
      </c>
      <c r="X6383">
        <v>228.661</v>
      </c>
      <c r="Y6383">
        <v>176.22300000000001</v>
      </c>
      <c r="Z6383">
        <v>133.447</v>
      </c>
      <c r="AA6383">
        <v>101.26300000000001</v>
      </c>
      <c r="AB6383">
        <v>77.429599999999994</v>
      </c>
      <c r="AC6383">
        <v>59.648600000000002</v>
      </c>
      <c r="AD6383">
        <v>46.226900000000001</v>
      </c>
      <c r="AE6383">
        <v>35.983800000000002</v>
      </c>
      <c r="AF6383">
        <v>28.096900000000002</v>
      </c>
      <c r="AG6383">
        <v>21.988600000000002</v>
      </c>
      <c r="AH6383">
        <v>80.483800000000002</v>
      </c>
    </row>
    <row r="6384" spans="1:34" x14ac:dyDescent="0.3">
      <c r="A6384">
        <v>1</v>
      </c>
      <c r="B6384">
        <v>1</v>
      </c>
      <c r="C6384">
        <v>1992</v>
      </c>
      <c r="D6384">
        <v>22798.5</v>
      </c>
      <c r="E6384">
        <v>11460.4</v>
      </c>
      <c r="F6384">
        <v>4564.53</v>
      </c>
      <c r="G6384">
        <v>45560.800000000003</v>
      </c>
      <c r="H6384">
        <v>6173.83</v>
      </c>
      <c r="I6384">
        <v>6163.59</v>
      </c>
      <c r="J6384">
        <v>585.21900000000005</v>
      </c>
      <c r="K6384">
        <v>160.661</v>
      </c>
      <c r="L6384">
        <v>234.42500000000001</v>
      </c>
      <c r="M6384">
        <v>3811.53</v>
      </c>
      <c r="N6384">
        <v>1611.89</v>
      </c>
      <c r="O6384">
        <v>941.22500000000002</v>
      </c>
      <c r="P6384">
        <v>328.65800000000002</v>
      </c>
      <c r="Q6384">
        <v>315.02</v>
      </c>
      <c r="R6384">
        <v>289.56</v>
      </c>
      <c r="S6384">
        <v>435.74</v>
      </c>
      <c r="T6384">
        <v>1127.7</v>
      </c>
      <c r="U6384">
        <v>468.28</v>
      </c>
      <c r="V6384">
        <v>323.38900000000001</v>
      </c>
      <c r="W6384">
        <v>263.05200000000002</v>
      </c>
      <c r="X6384">
        <v>222.22</v>
      </c>
      <c r="Y6384">
        <v>179.87100000000001</v>
      </c>
      <c r="Z6384">
        <v>138.62200000000001</v>
      </c>
      <c r="AA6384">
        <v>104.973</v>
      </c>
      <c r="AB6384">
        <v>79.656599999999997</v>
      </c>
      <c r="AC6384">
        <v>60.908299999999997</v>
      </c>
      <c r="AD6384">
        <v>46.921300000000002</v>
      </c>
      <c r="AE6384">
        <v>36.363399999999999</v>
      </c>
      <c r="AF6384">
        <v>28.305800000000001</v>
      </c>
      <c r="AG6384">
        <v>22.101800000000001</v>
      </c>
      <c r="AH6384">
        <v>80.607600000000005</v>
      </c>
    </row>
    <row r="6385" spans="1:34" x14ac:dyDescent="0.3">
      <c r="A6385">
        <v>1</v>
      </c>
      <c r="B6385">
        <v>1</v>
      </c>
      <c r="C6385">
        <v>1993</v>
      </c>
      <c r="D6385">
        <v>10562.8</v>
      </c>
      <c r="E6385">
        <v>17933.900000000001</v>
      </c>
      <c r="F6385">
        <v>9015.0400000000009</v>
      </c>
      <c r="G6385">
        <v>3590.59</v>
      </c>
      <c r="H6385">
        <v>35839.4</v>
      </c>
      <c r="I6385">
        <v>4856.51</v>
      </c>
      <c r="J6385">
        <v>4848.45</v>
      </c>
      <c r="K6385">
        <v>460.35</v>
      </c>
      <c r="L6385">
        <v>126.381</v>
      </c>
      <c r="M6385">
        <v>184.405</v>
      </c>
      <c r="N6385">
        <v>2998.25</v>
      </c>
      <c r="O6385">
        <v>1267.96</v>
      </c>
      <c r="P6385">
        <v>740.39400000000001</v>
      </c>
      <c r="Q6385">
        <v>258.53100000000001</v>
      </c>
      <c r="R6385">
        <v>247.803</v>
      </c>
      <c r="S6385">
        <v>227.77600000000001</v>
      </c>
      <c r="T6385">
        <v>342.76600000000002</v>
      </c>
      <c r="U6385">
        <v>887.077</v>
      </c>
      <c r="V6385">
        <v>368.36200000000002</v>
      </c>
      <c r="W6385">
        <v>254.387</v>
      </c>
      <c r="X6385">
        <v>206.92400000000001</v>
      </c>
      <c r="Y6385">
        <v>174.80500000000001</v>
      </c>
      <c r="Z6385">
        <v>141.49199999999999</v>
      </c>
      <c r="AA6385">
        <v>109.044</v>
      </c>
      <c r="AB6385">
        <v>82.575000000000003</v>
      </c>
      <c r="AC6385">
        <v>62.6601</v>
      </c>
      <c r="AD6385">
        <v>47.912100000000002</v>
      </c>
      <c r="AE6385">
        <v>36.909599999999998</v>
      </c>
      <c r="AF6385">
        <v>28.604399999999998</v>
      </c>
      <c r="AG6385">
        <v>22.266100000000002</v>
      </c>
      <c r="AH6385">
        <v>80.7941</v>
      </c>
    </row>
    <row r="6386" spans="1:34" x14ac:dyDescent="0.3">
      <c r="A6386">
        <v>1</v>
      </c>
      <c r="B6386">
        <v>1</v>
      </c>
      <c r="C6386">
        <v>1994</v>
      </c>
      <c r="D6386">
        <v>32100.799999999999</v>
      </c>
      <c r="E6386">
        <v>8309.02</v>
      </c>
      <c r="F6386">
        <v>14107.3</v>
      </c>
      <c r="G6386">
        <v>7091.48</v>
      </c>
      <c r="H6386">
        <v>2824.46</v>
      </c>
      <c r="I6386">
        <v>28192.3</v>
      </c>
      <c r="J6386">
        <v>3820.27</v>
      </c>
      <c r="K6386">
        <v>3813.93</v>
      </c>
      <c r="L6386">
        <v>362.12400000000002</v>
      </c>
      <c r="M6386">
        <v>99.414500000000004</v>
      </c>
      <c r="N6386">
        <v>145.05799999999999</v>
      </c>
      <c r="O6386">
        <v>2358.5100000000002</v>
      </c>
      <c r="P6386">
        <v>997.41099999999994</v>
      </c>
      <c r="Q6386">
        <v>582.41399999999999</v>
      </c>
      <c r="R6386">
        <v>203.36799999999999</v>
      </c>
      <c r="S6386">
        <v>194.929</v>
      </c>
      <c r="T6386">
        <v>179.17500000000001</v>
      </c>
      <c r="U6386">
        <v>269.62900000000002</v>
      </c>
      <c r="V6386">
        <v>697.8</v>
      </c>
      <c r="W6386">
        <v>289.76400000000001</v>
      </c>
      <c r="X6386">
        <v>200.108</v>
      </c>
      <c r="Y6386">
        <v>162.77199999999999</v>
      </c>
      <c r="Z6386">
        <v>137.506</v>
      </c>
      <c r="AA6386">
        <v>111.301</v>
      </c>
      <c r="AB6386">
        <v>85.776799999999994</v>
      </c>
      <c r="AC6386">
        <v>64.955799999999996</v>
      </c>
      <c r="AD6386">
        <v>49.290199999999999</v>
      </c>
      <c r="AE6386">
        <v>37.689</v>
      </c>
      <c r="AF6386">
        <v>29.034099999999999</v>
      </c>
      <c r="AG6386">
        <v>22.501000000000001</v>
      </c>
      <c r="AH6386">
        <v>81.069999999999993</v>
      </c>
    </row>
    <row r="6387" spans="1:34" x14ac:dyDescent="0.3">
      <c r="A6387">
        <v>1</v>
      </c>
      <c r="B6387">
        <v>1</v>
      </c>
      <c r="C6387">
        <v>1995</v>
      </c>
      <c r="D6387">
        <v>51044.800000000003</v>
      </c>
      <c r="E6387">
        <v>25251.4</v>
      </c>
      <c r="F6387">
        <v>6536.11</v>
      </c>
      <c r="G6387">
        <v>11097.2</v>
      </c>
      <c r="H6387">
        <v>5578.36</v>
      </c>
      <c r="I6387">
        <v>2221.8000000000002</v>
      </c>
      <c r="J6387">
        <v>22176.799999999999</v>
      </c>
      <c r="K6387">
        <v>3005.13</v>
      </c>
      <c r="L6387">
        <v>3000.14</v>
      </c>
      <c r="M6387">
        <v>284.85700000000003</v>
      </c>
      <c r="N6387">
        <v>78.202200000000005</v>
      </c>
      <c r="O6387">
        <v>114.107</v>
      </c>
      <c r="P6387">
        <v>1855.27</v>
      </c>
      <c r="Q6387">
        <v>784.59100000000001</v>
      </c>
      <c r="R6387">
        <v>458.14299999999997</v>
      </c>
      <c r="S6387">
        <v>159.97499999999999</v>
      </c>
      <c r="T6387">
        <v>153.33699999999999</v>
      </c>
      <c r="U6387">
        <v>140.94399999999999</v>
      </c>
      <c r="V6387">
        <v>212.09800000000001</v>
      </c>
      <c r="W6387">
        <v>548.90899999999999</v>
      </c>
      <c r="X6387">
        <v>227.93600000000001</v>
      </c>
      <c r="Y6387">
        <v>157.41</v>
      </c>
      <c r="Z6387">
        <v>128.041</v>
      </c>
      <c r="AA6387">
        <v>108.166</v>
      </c>
      <c r="AB6387">
        <v>87.552599999999998</v>
      </c>
      <c r="AC6387">
        <v>67.474500000000006</v>
      </c>
      <c r="AD6387">
        <v>51.095999999999997</v>
      </c>
      <c r="AE6387">
        <v>38.773000000000003</v>
      </c>
      <c r="AF6387">
        <v>29.647200000000002</v>
      </c>
      <c r="AG6387">
        <v>22.838999999999999</v>
      </c>
      <c r="AH6387">
        <v>81.471900000000005</v>
      </c>
    </row>
    <row r="6388" spans="1:34" x14ac:dyDescent="0.3">
      <c r="A6388">
        <v>1</v>
      </c>
      <c r="B6388">
        <v>1</v>
      </c>
      <c r="C6388">
        <v>1996</v>
      </c>
      <c r="D6388">
        <v>2915.03</v>
      </c>
      <c r="E6388">
        <v>40153.300000000003</v>
      </c>
      <c r="F6388">
        <v>19863.400000000001</v>
      </c>
      <c r="G6388">
        <v>5141.4799999999996</v>
      </c>
      <c r="H6388">
        <v>8729.3799999999992</v>
      </c>
      <c r="I6388">
        <v>4388.09</v>
      </c>
      <c r="J6388">
        <v>1747.73</v>
      </c>
      <c r="K6388">
        <v>17444.900000000001</v>
      </c>
      <c r="L6388">
        <v>2363.92</v>
      </c>
      <c r="M6388">
        <v>2359.9899999999998</v>
      </c>
      <c r="N6388">
        <v>224.07599999999999</v>
      </c>
      <c r="O6388">
        <v>61.516100000000002</v>
      </c>
      <c r="P6388">
        <v>89.759600000000006</v>
      </c>
      <c r="Q6388">
        <v>1459.41</v>
      </c>
      <c r="R6388">
        <v>617.18100000000004</v>
      </c>
      <c r="S6388">
        <v>360.38799999999998</v>
      </c>
      <c r="T6388">
        <v>125.84099999999999</v>
      </c>
      <c r="U6388">
        <v>120.619</v>
      </c>
      <c r="V6388">
        <v>110.87</v>
      </c>
      <c r="W6388">
        <v>166.84200000000001</v>
      </c>
      <c r="X6388">
        <v>431.78699999999998</v>
      </c>
      <c r="Y6388">
        <v>179.30099999999999</v>
      </c>
      <c r="Z6388">
        <v>123.82299999999999</v>
      </c>
      <c r="AA6388">
        <v>100.721</v>
      </c>
      <c r="AB6388">
        <v>85.086600000000004</v>
      </c>
      <c r="AC6388">
        <v>68.871300000000005</v>
      </c>
      <c r="AD6388">
        <v>53.077300000000001</v>
      </c>
      <c r="AE6388">
        <v>40.193600000000004</v>
      </c>
      <c r="AF6388">
        <v>30.4999</v>
      </c>
      <c r="AG6388">
        <v>23.321300000000001</v>
      </c>
      <c r="AH6388">
        <v>82.053899999999999</v>
      </c>
    </row>
    <row r="6389" spans="1:34" x14ac:dyDescent="0.3">
      <c r="A6389">
        <v>1</v>
      </c>
      <c r="B6389">
        <v>1</v>
      </c>
      <c r="C6389">
        <v>1997</v>
      </c>
      <c r="D6389">
        <v>56183.9</v>
      </c>
      <c r="E6389">
        <v>2293.04</v>
      </c>
      <c r="F6389">
        <v>31585.7</v>
      </c>
      <c r="G6389">
        <v>15625.1</v>
      </c>
      <c r="H6389">
        <v>4044.43</v>
      </c>
      <c r="I6389">
        <v>6866.77</v>
      </c>
      <c r="J6389">
        <v>3451.79</v>
      </c>
      <c r="K6389">
        <v>1374.81</v>
      </c>
      <c r="L6389">
        <v>13722.7</v>
      </c>
      <c r="M6389">
        <v>1859.52</v>
      </c>
      <c r="N6389">
        <v>1856.44</v>
      </c>
      <c r="O6389">
        <v>176.26499999999999</v>
      </c>
      <c r="P6389">
        <v>48.3902</v>
      </c>
      <c r="Q6389">
        <v>70.607399999999998</v>
      </c>
      <c r="R6389">
        <v>1148.01</v>
      </c>
      <c r="S6389">
        <v>485.49200000000002</v>
      </c>
      <c r="T6389">
        <v>283.49099999999999</v>
      </c>
      <c r="U6389">
        <v>98.989699999999999</v>
      </c>
      <c r="V6389">
        <v>94.882099999999994</v>
      </c>
      <c r="W6389">
        <v>87.213700000000003</v>
      </c>
      <c r="X6389">
        <v>131.24199999999999</v>
      </c>
      <c r="Y6389">
        <v>339.65600000000001</v>
      </c>
      <c r="Z6389">
        <v>141.04300000000001</v>
      </c>
      <c r="AA6389">
        <v>97.402900000000002</v>
      </c>
      <c r="AB6389">
        <v>79.229900000000001</v>
      </c>
      <c r="AC6389">
        <v>66.9315</v>
      </c>
      <c r="AD6389">
        <v>54.176099999999998</v>
      </c>
      <c r="AE6389">
        <v>41.752099999999999</v>
      </c>
      <c r="AF6389">
        <v>31.6174</v>
      </c>
      <c r="AG6389">
        <v>23.992100000000001</v>
      </c>
      <c r="AH6389">
        <v>82.891099999999994</v>
      </c>
    </row>
    <row r="6390" spans="1:34" x14ac:dyDescent="0.3">
      <c r="A6390">
        <v>1</v>
      </c>
      <c r="B6390">
        <v>1</v>
      </c>
      <c r="C6390">
        <v>1998</v>
      </c>
      <c r="D6390">
        <v>18340.400000000001</v>
      </c>
      <c r="E6390">
        <v>44195.8</v>
      </c>
      <c r="F6390">
        <v>1803.77</v>
      </c>
      <c r="G6390">
        <v>24846.2</v>
      </c>
      <c r="H6390">
        <v>12291.2</v>
      </c>
      <c r="I6390">
        <v>3181.46</v>
      </c>
      <c r="J6390">
        <v>5401.59</v>
      </c>
      <c r="K6390">
        <v>2715.28</v>
      </c>
      <c r="L6390">
        <v>1081.46</v>
      </c>
      <c r="M6390">
        <v>10794.6</v>
      </c>
      <c r="N6390">
        <v>1462.75</v>
      </c>
      <c r="O6390">
        <v>1460.33</v>
      </c>
      <c r="P6390">
        <v>138.655</v>
      </c>
      <c r="Q6390">
        <v>38.065100000000001</v>
      </c>
      <c r="R6390">
        <v>55.541699999999999</v>
      </c>
      <c r="S6390">
        <v>903.05700000000002</v>
      </c>
      <c r="T6390">
        <v>381.90199999999999</v>
      </c>
      <c r="U6390">
        <v>223.00200000000001</v>
      </c>
      <c r="V6390">
        <v>77.868099999999998</v>
      </c>
      <c r="W6390">
        <v>74.636899999999997</v>
      </c>
      <c r="X6390">
        <v>68.604699999999994</v>
      </c>
      <c r="Y6390">
        <v>103.239</v>
      </c>
      <c r="Z6390">
        <v>267.18299999999999</v>
      </c>
      <c r="AA6390">
        <v>110.949</v>
      </c>
      <c r="AB6390">
        <v>76.619900000000001</v>
      </c>
      <c r="AC6390">
        <v>62.324399999999997</v>
      </c>
      <c r="AD6390">
        <v>52.650199999999998</v>
      </c>
      <c r="AE6390">
        <v>42.616399999999999</v>
      </c>
      <c r="AF6390">
        <v>32.843299999999999</v>
      </c>
      <c r="AG6390">
        <v>24.871099999999998</v>
      </c>
      <c r="AH6390">
        <v>84.077299999999994</v>
      </c>
    </row>
    <row r="6391" spans="1:34" x14ac:dyDescent="0.3">
      <c r="A6391">
        <v>1</v>
      </c>
      <c r="B6391">
        <v>1</v>
      </c>
      <c r="C6391">
        <v>1999</v>
      </c>
      <c r="D6391">
        <v>54410.9</v>
      </c>
      <c r="E6391">
        <v>14427.1</v>
      </c>
      <c r="F6391">
        <v>34765.699999999997</v>
      </c>
      <c r="G6391">
        <v>1418.9</v>
      </c>
      <c r="H6391">
        <v>19544.7</v>
      </c>
      <c r="I6391">
        <v>9668.58</v>
      </c>
      <c r="J6391">
        <v>2502.63</v>
      </c>
      <c r="K6391">
        <v>4249.04</v>
      </c>
      <c r="L6391">
        <v>2135.91</v>
      </c>
      <c r="M6391">
        <v>850.71</v>
      </c>
      <c r="N6391">
        <v>8491.35</v>
      </c>
      <c r="O6391">
        <v>1150.6400000000001</v>
      </c>
      <c r="P6391">
        <v>1148.73</v>
      </c>
      <c r="Q6391">
        <v>109.07</v>
      </c>
      <c r="R6391">
        <v>29.943100000000001</v>
      </c>
      <c r="S6391">
        <v>43.6907</v>
      </c>
      <c r="T6391">
        <v>710.36900000000003</v>
      </c>
      <c r="U6391">
        <v>300.41399999999999</v>
      </c>
      <c r="V6391">
        <v>175.42</v>
      </c>
      <c r="W6391">
        <v>61.2532</v>
      </c>
      <c r="X6391">
        <v>58.711500000000001</v>
      </c>
      <c r="Y6391">
        <v>53.9664</v>
      </c>
      <c r="Z6391">
        <v>81.210700000000003</v>
      </c>
      <c r="AA6391">
        <v>210.173</v>
      </c>
      <c r="AB6391">
        <v>87.275300000000001</v>
      </c>
      <c r="AC6391">
        <v>60.271299999999997</v>
      </c>
      <c r="AD6391">
        <v>49.0261</v>
      </c>
      <c r="AE6391">
        <v>41.4161</v>
      </c>
      <c r="AF6391">
        <v>33.523299999999999</v>
      </c>
      <c r="AG6391">
        <v>25.8355</v>
      </c>
      <c r="AH6391">
        <v>85.701800000000006</v>
      </c>
    </row>
    <row r="6392" spans="1:34" x14ac:dyDescent="0.3">
      <c r="A6392">
        <v>1</v>
      </c>
      <c r="B6392">
        <v>1</v>
      </c>
      <c r="C6392">
        <v>2000</v>
      </c>
      <c r="D6392">
        <v>27432.7</v>
      </c>
      <c r="E6392">
        <v>42801.2</v>
      </c>
      <c r="F6392">
        <v>11348.7</v>
      </c>
      <c r="G6392">
        <v>27347.7</v>
      </c>
      <c r="H6392">
        <v>1116.1400000000001</v>
      </c>
      <c r="I6392">
        <v>15374.4</v>
      </c>
      <c r="J6392">
        <v>7605.57</v>
      </c>
      <c r="K6392">
        <v>1968.64</v>
      </c>
      <c r="L6392">
        <v>3342.42</v>
      </c>
      <c r="M6392">
        <v>1680.17</v>
      </c>
      <c r="N6392">
        <v>669.19200000000001</v>
      </c>
      <c r="O6392">
        <v>6679.54</v>
      </c>
      <c r="P6392">
        <v>905.12699999999995</v>
      </c>
      <c r="Q6392">
        <v>903.625</v>
      </c>
      <c r="R6392">
        <v>85.797200000000004</v>
      </c>
      <c r="S6392">
        <v>23.554099999999998</v>
      </c>
      <c r="T6392">
        <v>34.368299999999998</v>
      </c>
      <c r="U6392">
        <v>558.79600000000005</v>
      </c>
      <c r="V6392">
        <v>236.31399999999999</v>
      </c>
      <c r="W6392">
        <v>137.99</v>
      </c>
      <c r="X6392">
        <v>48.183500000000002</v>
      </c>
      <c r="Y6392">
        <v>46.184100000000001</v>
      </c>
      <c r="Z6392">
        <v>42.451500000000003</v>
      </c>
      <c r="AA6392">
        <v>63.882599999999996</v>
      </c>
      <c r="AB6392">
        <v>165.328</v>
      </c>
      <c r="AC6392">
        <v>68.653099999999995</v>
      </c>
      <c r="AD6392">
        <v>47.411099999999998</v>
      </c>
      <c r="AE6392">
        <v>38.565300000000001</v>
      </c>
      <c r="AF6392">
        <v>32.579099999999997</v>
      </c>
      <c r="AG6392">
        <v>26.3703</v>
      </c>
      <c r="AH6392">
        <v>87.738399999999999</v>
      </c>
    </row>
    <row r="6393" spans="1:34" x14ac:dyDescent="0.3">
      <c r="A6393">
        <v>1</v>
      </c>
      <c r="B6393">
        <v>1</v>
      </c>
      <c r="C6393">
        <v>2001</v>
      </c>
      <c r="D6393">
        <v>29235</v>
      </c>
      <c r="E6393">
        <v>21579.3</v>
      </c>
      <c r="F6393">
        <v>33668.6</v>
      </c>
      <c r="G6393">
        <v>8927.2199999999993</v>
      </c>
      <c r="H6393">
        <v>21512.400000000001</v>
      </c>
      <c r="I6393">
        <v>877.98900000000003</v>
      </c>
      <c r="J6393">
        <v>12093.9</v>
      </c>
      <c r="K6393">
        <v>5982.76</v>
      </c>
      <c r="L6393">
        <v>1548.58</v>
      </c>
      <c r="M6393">
        <v>2629.24</v>
      </c>
      <c r="N6393">
        <v>1321.67</v>
      </c>
      <c r="O6393">
        <v>526.40499999999997</v>
      </c>
      <c r="P6393">
        <v>5254.31</v>
      </c>
      <c r="Q6393">
        <v>711.99800000000005</v>
      </c>
      <c r="R6393">
        <v>710.81700000000001</v>
      </c>
      <c r="S6393">
        <v>67.490499999999997</v>
      </c>
      <c r="T6393">
        <v>18.528300000000002</v>
      </c>
      <c r="U6393">
        <v>27.0351</v>
      </c>
      <c r="V6393">
        <v>439.565</v>
      </c>
      <c r="W6393">
        <v>185.89099999999999</v>
      </c>
      <c r="X6393">
        <v>108.547</v>
      </c>
      <c r="Y6393">
        <v>37.902500000000003</v>
      </c>
      <c r="Z6393">
        <v>36.329700000000003</v>
      </c>
      <c r="AA6393">
        <v>33.393500000000003</v>
      </c>
      <c r="AB6393">
        <v>50.251800000000003</v>
      </c>
      <c r="AC6393">
        <v>130.05199999999999</v>
      </c>
      <c r="AD6393">
        <v>54.0045</v>
      </c>
      <c r="AE6393">
        <v>37.294899999999998</v>
      </c>
      <c r="AF6393">
        <v>30.336600000000001</v>
      </c>
      <c r="AG6393">
        <v>25.627600000000001</v>
      </c>
      <c r="AH6393">
        <v>89.761099999999999</v>
      </c>
    </row>
    <row r="6394" spans="1:34" x14ac:dyDescent="0.3">
      <c r="A6394">
        <v>1</v>
      </c>
      <c r="B6394">
        <v>1</v>
      </c>
      <c r="C6394">
        <v>2002</v>
      </c>
      <c r="D6394">
        <v>47334</v>
      </c>
      <c r="E6394">
        <v>22997</v>
      </c>
      <c r="F6394">
        <v>16974.900000000001</v>
      </c>
      <c r="G6394">
        <v>26484.6</v>
      </c>
      <c r="H6394">
        <v>7022.4</v>
      </c>
      <c r="I6394">
        <v>16922.3</v>
      </c>
      <c r="J6394">
        <v>690.65099999999995</v>
      </c>
      <c r="K6394">
        <v>9513.42</v>
      </c>
      <c r="L6394">
        <v>4706.2</v>
      </c>
      <c r="M6394">
        <v>1218.1600000000001</v>
      </c>
      <c r="N6394">
        <v>2068.23</v>
      </c>
      <c r="O6394">
        <v>1039.6600000000001</v>
      </c>
      <c r="P6394">
        <v>414.08499999999998</v>
      </c>
      <c r="Q6394">
        <v>4133.1899999999996</v>
      </c>
      <c r="R6394">
        <v>560.07799999999997</v>
      </c>
      <c r="S6394">
        <v>559.14800000000002</v>
      </c>
      <c r="T6394">
        <v>53.0899</v>
      </c>
      <c r="U6394">
        <v>14.5749</v>
      </c>
      <c r="V6394">
        <v>21.266500000000001</v>
      </c>
      <c r="W6394">
        <v>345.774</v>
      </c>
      <c r="X6394">
        <v>146.227</v>
      </c>
      <c r="Y6394">
        <v>85.385999999999996</v>
      </c>
      <c r="Z6394">
        <v>29.815100000000001</v>
      </c>
      <c r="AA6394">
        <v>28.577999999999999</v>
      </c>
      <c r="AB6394">
        <v>26.2683</v>
      </c>
      <c r="AC6394">
        <v>39.529499999999999</v>
      </c>
      <c r="AD6394">
        <v>102.30200000000001</v>
      </c>
      <c r="AE6394">
        <v>42.481400000000001</v>
      </c>
      <c r="AF6394">
        <v>29.337199999999999</v>
      </c>
      <c r="AG6394">
        <v>23.863600000000002</v>
      </c>
      <c r="AH6394">
        <v>90.768000000000001</v>
      </c>
    </row>
    <row r="6395" spans="1:34" x14ac:dyDescent="0.3">
      <c r="A6395">
        <v>1</v>
      </c>
      <c r="B6395">
        <v>1</v>
      </c>
      <c r="C6395">
        <v>2003</v>
      </c>
      <c r="D6395">
        <v>45973.1</v>
      </c>
      <c r="E6395">
        <v>37234.199999999997</v>
      </c>
      <c r="F6395">
        <v>18090.099999999999</v>
      </c>
      <c r="G6395">
        <v>13352.9</v>
      </c>
      <c r="H6395">
        <v>20833.599999999999</v>
      </c>
      <c r="I6395">
        <v>5524.02</v>
      </c>
      <c r="J6395">
        <v>13311.5</v>
      </c>
      <c r="K6395">
        <v>543.28499999999997</v>
      </c>
      <c r="L6395">
        <v>7483.52</v>
      </c>
      <c r="M6395">
        <v>3702.03</v>
      </c>
      <c r="N6395">
        <v>958.23900000000003</v>
      </c>
      <c r="O6395">
        <v>1626.93</v>
      </c>
      <c r="P6395">
        <v>817.82600000000002</v>
      </c>
      <c r="Q6395">
        <v>325.73099999999999</v>
      </c>
      <c r="R6395">
        <v>3251.28</v>
      </c>
      <c r="S6395">
        <v>440.57299999999998</v>
      </c>
      <c r="T6395">
        <v>439.84199999999998</v>
      </c>
      <c r="U6395">
        <v>41.762</v>
      </c>
      <c r="V6395">
        <v>11.465</v>
      </c>
      <c r="W6395">
        <v>16.728899999999999</v>
      </c>
      <c r="X6395">
        <v>271.995</v>
      </c>
      <c r="Y6395">
        <v>115.027</v>
      </c>
      <c r="Z6395">
        <v>67.167000000000002</v>
      </c>
      <c r="AA6395">
        <v>23.453399999999998</v>
      </c>
      <c r="AB6395">
        <v>22.4802</v>
      </c>
      <c r="AC6395">
        <v>20.6633</v>
      </c>
      <c r="AD6395">
        <v>31.094999999999999</v>
      </c>
      <c r="AE6395">
        <v>80.4739</v>
      </c>
      <c r="AF6395">
        <v>33.417099999999998</v>
      </c>
      <c r="AG6395">
        <v>23.077500000000001</v>
      </c>
      <c r="AH6395">
        <v>90.172399999999996</v>
      </c>
    </row>
    <row r="6396" spans="1:34" x14ac:dyDescent="0.3">
      <c r="A6396">
        <v>1</v>
      </c>
      <c r="B6396">
        <v>1</v>
      </c>
      <c r="C6396">
        <v>2004</v>
      </c>
      <c r="D6396">
        <v>34356</v>
      </c>
      <c r="E6396">
        <v>36163.699999999997</v>
      </c>
      <c r="F6396">
        <v>29289.5</v>
      </c>
      <c r="G6396">
        <v>14230.2</v>
      </c>
      <c r="H6396">
        <v>10503.8</v>
      </c>
      <c r="I6396">
        <v>16388.3</v>
      </c>
      <c r="J6396">
        <v>4345.34</v>
      </c>
      <c r="K6396">
        <v>10471.200000000001</v>
      </c>
      <c r="L6396">
        <v>427.363</v>
      </c>
      <c r="M6396">
        <v>5886.75</v>
      </c>
      <c r="N6396">
        <v>2912.12</v>
      </c>
      <c r="O6396">
        <v>753.77700000000004</v>
      </c>
      <c r="P6396">
        <v>1279.79</v>
      </c>
      <c r="Q6396">
        <v>643.32500000000005</v>
      </c>
      <c r="R6396">
        <v>256.22899999999998</v>
      </c>
      <c r="S6396">
        <v>2557.5500000000002</v>
      </c>
      <c r="T6396">
        <v>346.56700000000001</v>
      </c>
      <c r="U6396">
        <v>345.99200000000002</v>
      </c>
      <c r="V6396">
        <v>32.851199999999999</v>
      </c>
      <c r="W6396">
        <v>9.0186799999999998</v>
      </c>
      <c r="X6396">
        <v>13.1594</v>
      </c>
      <c r="Y6396">
        <v>213.959</v>
      </c>
      <c r="Z6396">
        <v>90.483099999999993</v>
      </c>
      <c r="AA6396">
        <v>52.8354</v>
      </c>
      <c r="AB6396">
        <v>18.449100000000001</v>
      </c>
      <c r="AC6396">
        <v>17.683599999999998</v>
      </c>
      <c r="AD6396">
        <v>16.2544</v>
      </c>
      <c r="AE6396">
        <v>24.4602</v>
      </c>
      <c r="AF6396">
        <v>63.302999999999997</v>
      </c>
      <c r="AG6396">
        <v>26.286799999999999</v>
      </c>
      <c r="AH6396">
        <v>89.085499999999996</v>
      </c>
    </row>
    <row r="6397" spans="1:34" x14ac:dyDescent="0.3">
      <c r="A6397">
        <v>1</v>
      </c>
      <c r="B6397">
        <v>1</v>
      </c>
      <c r="C6397">
        <v>2005</v>
      </c>
      <c r="D6397">
        <v>22716.3</v>
      </c>
      <c r="E6397">
        <v>27025.4</v>
      </c>
      <c r="F6397">
        <v>28447.4</v>
      </c>
      <c r="G6397">
        <v>23039.9</v>
      </c>
      <c r="H6397">
        <v>11193.9</v>
      </c>
      <c r="I6397">
        <v>8262.58</v>
      </c>
      <c r="J6397">
        <v>12891.5</v>
      </c>
      <c r="K6397">
        <v>3418.17</v>
      </c>
      <c r="L6397">
        <v>8236.9599999999991</v>
      </c>
      <c r="M6397">
        <v>336.17599999999999</v>
      </c>
      <c r="N6397">
        <v>4630.68</v>
      </c>
      <c r="O6397">
        <v>2290.75</v>
      </c>
      <c r="P6397">
        <v>592.94200000000001</v>
      </c>
      <c r="Q6397">
        <v>1006.72</v>
      </c>
      <c r="R6397">
        <v>506.05700000000002</v>
      </c>
      <c r="S6397">
        <v>201.55699999999999</v>
      </c>
      <c r="T6397">
        <v>2011.84</v>
      </c>
      <c r="U6397">
        <v>272.61900000000003</v>
      </c>
      <c r="V6397">
        <v>272.16699999999997</v>
      </c>
      <c r="W6397">
        <v>25.8416</v>
      </c>
      <c r="X6397">
        <v>7.0943500000000004</v>
      </c>
      <c r="Y6397">
        <v>10.3515</v>
      </c>
      <c r="Z6397">
        <v>168.30600000000001</v>
      </c>
      <c r="AA6397">
        <v>71.176500000000004</v>
      </c>
      <c r="AB6397">
        <v>41.561799999999998</v>
      </c>
      <c r="AC6397">
        <v>14.512600000000001</v>
      </c>
      <c r="AD6397">
        <v>13.910399999999999</v>
      </c>
      <c r="AE6397">
        <v>12.786099999999999</v>
      </c>
      <c r="AF6397">
        <v>19.241099999999999</v>
      </c>
      <c r="AG6397">
        <v>49.795900000000003</v>
      </c>
      <c r="AH6397">
        <v>90.754999999999995</v>
      </c>
    </row>
    <row r="6398" spans="1:34" x14ac:dyDescent="0.3">
      <c r="A6398">
        <v>1</v>
      </c>
      <c r="B6398">
        <v>1</v>
      </c>
      <c r="C6398">
        <v>2006</v>
      </c>
      <c r="D6398">
        <v>25068.3</v>
      </c>
      <c r="E6398">
        <v>17869.3</v>
      </c>
      <c r="F6398">
        <v>21258.9</v>
      </c>
      <c r="G6398">
        <v>22377.5</v>
      </c>
      <c r="H6398">
        <v>18123.900000000001</v>
      </c>
      <c r="I6398">
        <v>8805.41</v>
      </c>
      <c r="J6398">
        <v>6499.57</v>
      </c>
      <c r="K6398">
        <v>10140.799999999999</v>
      </c>
      <c r="L6398">
        <v>2688.83</v>
      </c>
      <c r="M6398">
        <v>6479.42</v>
      </c>
      <c r="N6398">
        <v>264.44499999999999</v>
      </c>
      <c r="O6398">
        <v>3642.62</v>
      </c>
      <c r="P6398">
        <v>1801.97</v>
      </c>
      <c r="Q6398">
        <v>466.42500000000001</v>
      </c>
      <c r="R6398">
        <v>791.91099999999994</v>
      </c>
      <c r="S6398">
        <v>398.07900000000001</v>
      </c>
      <c r="T6398">
        <v>158.55000000000001</v>
      </c>
      <c r="U6398">
        <v>1582.57</v>
      </c>
      <c r="V6398">
        <v>214.45</v>
      </c>
      <c r="W6398">
        <v>214.09399999999999</v>
      </c>
      <c r="X6398">
        <v>20.3277</v>
      </c>
      <c r="Y6398">
        <v>5.5806100000000001</v>
      </c>
      <c r="Z6398">
        <v>8.1428100000000008</v>
      </c>
      <c r="AA6398">
        <v>132.39400000000001</v>
      </c>
      <c r="AB6398">
        <v>55.989400000000003</v>
      </c>
      <c r="AC6398">
        <v>32.6937</v>
      </c>
      <c r="AD6398">
        <v>11.416</v>
      </c>
      <c r="AE6398">
        <v>10.942299999999999</v>
      </c>
      <c r="AF6398">
        <v>10.0579</v>
      </c>
      <c r="AG6398">
        <v>15.1356</v>
      </c>
      <c r="AH6398">
        <v>110.56100000000001</v>
      </c>
    </row>
    <row r="6399" spans="1:34" x14ac:dyDescent="0.3">
      <c r="A6399">
        <v>1</v>
      </c>
      <c r="B6399">
        <v>1</v>
      </c>
      <c r="C6399">
        <v>2007</v>
      </c>
      <c r="D6399">
        <v>27158.5</v>
      </c>
      <c r="E6399">
        <v>19719.400000000001</v>
      </c>
      <c r="F6399">
        <v>14056.5</v>
      </c>
      <c r="G6399">
        <v>16722.8</v>
      </c>
      <c r="H6399">
        <v>17602.8</v>
      </c>
      <c r="I6399">
        <v>14256.7</v>
      </c>
      <c r="J6399">
        <v>6926.58</v>
      </c>
      <c r="K6399">
        <v>5112.75</v>
      </c>
      <c r="L6399">
        <v>7977.02</v>
      </c>
      <c r="M6399">
        <v>2115.11</v>
      </c>
      <c r="N6399">
        <v>5096.8900000000003</v>
      </c>
      <c r="O6399">
        <v>208.02</v>
      </c>
      <c r="P6399">
        <v>2865.39</v>
      </c>
      <c r="Q6399">
        <v>1417.48</v>
      </c>
      <c r="R6399">
        <v>366.90300000000002</v>
      </c>
      <c r="S6399">
        <v>622.93899999999996</v>
      </c>
      <c r="T6399">
        <v>313.14</v>
      </c>
      <c r="U6399">
        <v>124.72</v>
      </c>
      <c r="V6399">
        <v>1244.8900000000001</v>
      </c>
      <c r="W6399">
        <v>168.69200000000001</v>
      </c>
      <c r="X6399">
        <v>168.41200000000001</v>
      </c>
      <c r="Y6399">
        <v>15.990399999999999</v>
      </c>
      <c r="Z6399">
        <v>4.3898599999999997</v>
      </c>
      <c r="AA6399">
        <v>6.4053599999999999</v>
      </c>
      <c r="AB6399">
        <v>104.145</v>
      </c>
      <c r="AC6399">
        <v>44.0428</v>
      </c>
      <c r="AD6399">
        <v>25.7178</v>
      </c>
      <c r="AE6399">
        <v>8.9801500000000001</v>
      </c>
      <c r="AF6399">
        <v>8.6075099999999996</v>
      </c>
      <c r="AG6399">
        <v>7.9118500000000003</v>
      </c>
      <c r="AH6399">
        <v>98.876599999999996</v>
      </c>
    </row>
    <row r="6400" spans="1:34" x14ac:dyDescent="0.3">
      <c r="A6400">
        <v>1</v>
      </c>
      <c r="B6400">
        <v>1</v>
      </c>
      <c r="C6400">
        <v>2008</v>
      </c>
      <c r="D6400">
        <v>15779.7</v>
      </c>
      <c r="E6400">
        <v>21363.599999999999</v>
      </c>
      <c r="F6400">
        <v>15511.9</v>
      </c>
      <c r="G6400">
        <v>11057.2</v>
      </c>
      <c r="H6400">
        <v>13154.7</v>
      </c>
      <c r="I6400">
        <v>13846.8</v>
      </c>
      <c r="J6400">
        <v>11214.7</v>
      </c>
      <c r="K6400">
        <v>5448.64</v>
      </c>
      <c r="L6400">
        <v>4021.83</v>
      </c>
      <c r="M6400">
        <v>6274.95</v>
      </c>
      <c r="N6400">
        <v>1663.8</v>
      </c>
      <c r="O6400">
        <v>4009.36</v>
      </c>
      <c r="P6400">
        <v>163.63399999999999</v>
      </c>
      <c r="Q6400">
        <v>2253.9899999999998</v>
      </c>
      <c r="R6400">
        <v>1115.03</v>
      </c>
      <c r="S6400">
        <v>288.61599999999999</v>
      </c>
      <c r="T6400">
        <v>490.02100000000002</v>
      </c>
      <c r="U6400">
        <v>246.32400000000001</v>
      </c>
      <c r="V6400">
        <v>98.1083</v>
      </c>
      <c r="W6400">
        <v>979.26599999999996</v>
      </c>
      <c r="X6400">
        <v>132.69800000000001</v>
      </c>
      <c r="Y6400">
        <v>132.47800000000001</v>
      </c>
      <c r="Z6400">
        <v>12.5785</v>
      </c>
      <c r="AA6400">
        <v>3.4531900000000002</v>
      </c>
      <c r="AB6400">
        <v>5.0386300000000004</v>
      </c>
      <c r="AC6400">
        <v>81.923400000000001</v>
      </c>
      <c r="AD6400">
        <v>34.645299999999999</v>
      </c>
      <c r="AE6400">
        <v>20.2303</v>
      </c>
      <c r="AF6400">
        <v>7.0640299999999998</v>
      </c>
      <c r="AG6400">
        <v>6.7709099999999998</v>
      </c>
      <c r="AH6400">
        <v>84.002799999999993</v>
      </c>
    </row>
    <row r="6401" spans="1:34" x14ac:dyDescent="0.3">
      <c r="A6401">
        <v>1</v>
      </c>
      <c r="B6401">
        <v>1</v>
      </c>
      <c r="C6401">
        <v>2009</v>
      </c>
      <c r="D6401">
        <v>13079.4</v>
      </c>
      <c r="E6401">
        <v>12412.7</v>
      </c>
      <c r="F6401">
        <v>16805.2</v>
      </c>
      <c r="G6401">
        <v>12202.1</v>
      </c>
      <c r="H6401">
        <v>8697.91</v>
      </c>
      <c r="I6401">
        <v>10347.799999999999</v>
      </c>
      <c r="J6401">
        <v>10892.3</v>
      </c>
      <c r="K6401">
        <v>8821.83</v>
      </c>
      <c r="L6401">
        <v>4286.05</v>
      </c>
      <c r="M6401">
        <v>3163.68</v>
      </c>
      <c r="N6401">
        <v>4936.05</v>
      </c>
      <c r="O6401">
        <v>1308.79</v>
      </c>
      <c r="P6401">
        <v>3153.87</v>
      </c>
      <c r="Q6401">
        <v>128.71899999999999</v>
      </c>
      <c r="R6401">
        <v>1773.05</v>
      </c>
      <c r="S6401">
        <v>877.11400000000003</v>
      </c>
      <c r="T6401">
        <v>227.03299999999999</v>
      </c>
      <c r="U6401">
        <v>385.46499999999997</v>
      </c>
      <c r="V6401">
        <v>193.76599999999999</v>
      </c>
      <c r="W6401">
        <v>77.174700000000001</v>
      </c>
      <c r="X6401">
        <v>770.31799999999998</v>
      </c>
      <c r="Y6401">
        <v>104.384</v>
      </c>
      <c r="Z6401">
        <v>104.211</v>
      </c>
      <c r="AA6401">
        <v>9.8945799999999995</v>
      </c>
      <c r="AB6401">
        <v>2.71638</v>
      </c>
      <c r="AC6401">
        <v>3.96353</v>
      </c>
      <c r="AD6401">
        <v>64.443299999999994</v>
      </c>
      <c r="AE6401">
        <v>27.253</v>
      </c>
      <c r="AF6401">
        <v>15.9137</v>
      </c>
      <c r="AG6401">
        <v>5.5567700000000002</v>
      </c>
      <c r="AH6401">
        <v>71.405100000000004</v>
      </c>
    </row>
    <row r="6402" spans="1:34" x14ac:dyDescent="0.3">
      <c r="A6402">
        <v>1</v>
      </c>
      <c r="B6402">
        <v>1</v>
      </c>
      <c r="C6402">
        <v>2010</v>
      </c>
      <c r="D6402">
        <v>3423.85</v>
      </c>
      <c r="E6402">
        <v>10288.6</v>
      </c>
      <c r="F6402">
        <v>9764.2000000000007</v>
      </c>
      <c r="G6402">
        <v>13219.5</v>
      </c>
      <c r="H6402">
        <v>9598.48</v>
      </c>
      <c r="I6402">
        <v>6842.02</v>
      </c>
      <c r="J6402">
        <v>8139.88</v>
      </c>
      <c r="K6402">
        <v>8568.18</v>
      </c>
      <c r="L6402">
        <v>6939.49</v>
      </c>
      <c r="M6402">
        <v>3371.53</v>
      </c>
      <c r="N6402">
        <v>2488.64</v>
      </c>
      <c r="O6402">
        <v>3882.83</v>
      </c>
      <c r="P6402">
        <v>1029.53</v>
      </c>
      <c r="Q6402">
        <v>2480.92</v>
      </c>
      <c r="R6402">
        <v>101.254</v>
      </c>
      <c r="S6402">
        <v>1394.73</v>
      </c>
      <c r="T6402">
        <v>689.96199999999999</v>
      </c>
      <c r="U6402">
        <v>178.59100000000001</v>
      </c>
      <c r="V6402">
        <v>303.21699999999998</v>
      </c>
      <c r="W6402">
        <v>152.42099999999999</v>
      </c>
      <c r="X6402">
        <v>60.707799999999999</v>
      </c>
      <c r="Y6402">
        <v>605.95399999999995</v>
      </c>
      <c r="Z6402">
        <v>82.1113</v>
      </c>
      <c r="AA6402">
        <v>81.974999999999994</v>
      </c>
      <c r="AB6402">
        <v>7.7833500000000004</v>
      </c>
      <c r="AC6402">
        <v>2.1367799999999999</v>
      </c>
      <c r="AD6402">
        <v>3.11782</v>
      </c>
      <c r="AE6402">
        <v>50.692900000000002</v>
      </c>
      <c r="AF6402">
        <v>21.437999999999999</v>
      </c>
      <c r="AG6402">
        <v>12.5182</v>
      </c>
      <c r="AH6402">
        <v>60.540399999999998</v>
      </c>
    </row>
    <row r="6403" spans="1:34" x14ac:dyDescent="0.3">
      <c r="A6403">
        <v>1</v>
      </c>
      <c r="B6403">
        <v>1</v>
      </c>
      <c r="C6403">
        <v>2011</v>
      </c>
      <c r="D6403">
        <v>13196.8</v>
      </c>
      <c r="E6403">
        <v>2693.3</v>
      </c>
      <c r="F6403">
        <v>8093.31</v>
      </c>
      <c r="G6403">
        <v>7680.79</v>
      </c>
      <c r="H6403">
        <v>10398.799999999999</v>
      </c>
      <c r="I6403">
        <v>7550.44</v>
      </c>
      <c r="J6403">
        <v>5382.12</v>
      </c>
      <c r="K6403">
        <v>6403.06</v>
      </c>
      <c r="L6403">
        <v>6739.97</v>
      </c>
      <c r="M6403">
        <v>5458.8</v>
      </c>
      <c r="N6403">
        <v>2652.14</v>
      </c>
      <c r="O6403">
        <v>1957.63</v>
      </c>
      <c r="P6403">
        <v>3054.35</v>
      </c>
      <c r="Q6403">
        <v>809.85900000000004</v>
      </c>
      <c r="R6403">
        <v>1951.56</v>
      </c>
      <c r="S6403">
        <v>79.6494</v>
      </c>
      <c r="T6403">
        <v>1097.1400000000001</v>
      </c>
      <c r="U6403">
        <v>542.74300000000005</v>
      </c>
      <c r="V6403">
        <v>140.48400000000001</v>
      </c>
      <c r="W6403">
        <v>238.51900000000001</v>
      </c>
      <c r="X6403">
        <v>119.899</v>
      </c>
      <c r="Y6403">
        <v>47.754399999999997</v>
      </c>
      <c r="Z6403">
        <v>476.66</v>
      </c>
      <c r="AA6403">
        <v>64.590999999999994</v>
      </c>
      <c r="AB6403">
        <v>64.483800000000002</v>
      </c>
      <c r="AC6403">
        <v>6.1226000000000003</v>
      </c>
      <c r="AD6403">
        <v>1.68085</v>
      </c>
      <c r="AE6403">
        <v>2.4525700000000001</v>
      </c>
      <c r="AF6403">
        <v>39.876399999999997</v>
      </c>
      <c r="AG6403">
        <v>16.863700000000001</v>
      </c>
      <c r="AH6403">
        <v>57.469900000000003</v>
      </c>
    </row>
    <row r="6404" spans="1:34" x14ac:dyDescent="0.3">
      <c r="A6404">
        <v>1</v>
      </c>
      <c r="B6404">
        <v>1</v>
      </c>
      <c r="C6404">
        <v>2012</v>
      </c>
      <c r="D6404">
        <v>5833.56</v>
      </c>
      <c r="E6404">
        <v>10381</v>
      </c>
      <c r="F6404">
        <v>2118.62</v>
      </c>
      <c r="G6404">
        <v>6366.42</v>
      </c>
      <c r="H6404">
        <v>6041.93</v>
      </c>
      <c r="I6404">
        <v>8179.98</v>
      </c>
      <c r="J6404">
        <v>5939.38</v>
      </c>
      <c r="K6404">
        <v>4233.7299999999996</v>
      </c>
      <c r="L6404">
        <v>5036.82</v>
      </c>
      <c r="M6404">
        <v>5301.85</v>
      </c>
      <c r="N6404">
        <v>4294.04</v>
      </c>
      <c r="O6404">
        <v>2086.25</v>
      </c>
      <c r="P6404">
        <v>1539.93</v>
      </c>
      <c r="Q6404">
        <v>2402.63</v>
      </c>
      <c r="R6404">
        <v>637.05799999999999</v>
      </c>
      <c r="S6404">
        <v>1535.15</v>
      </c>
      <c r="T6404">
        <v>62.654400000000003</v>
      </c>
      <c r="U6404">
        <v>863.03800000000001</v>
      </c>
      <c r="V6404">
        <v>426.93700000000001</v>
      </c>
      <c r="W6404">
        <v>110.509</v>
      </c>
      <c r="X6404">
        <v>187.626</v>
      </c>
      <c r="Y6404">
        <v>94.315899999999999</v>
      </c>
      <c r="Z6404">
        <v>37.564999999999998</v>
      </c>
      <c r="AA6404">
        <v>374.95400000000001</v>
      </c>
      <c r="AB6404">
        <v>50.809100000000001</v>
      </c>
      <c r="AC6404">
        <v>50.724800000000002</v>
      </c>
      <c r="AD6404">
        <v>4.8162099999999999</v>
      </c>
      <c r="AE6404">
        <v>1.3222</v>
      </c>
      <c r="AF6404">
        <v>1.92926</v>
      </c>
      <c r="AG6404">
        <v>31.367899999999999</v>
      </c>
      <c r="AH6404">
        <v>58.472900000000003</v>
      </c>
    </row>
    <row r="6405" spans="1:34" x14ac:dyDescent="0.3">
      <c r="A6405">
        <v>1</v>
      </c>
      <c r="B6405">
        <v>1</v>
      </c>
      <c r="C6405">
        <v>2013</v>
      </c>
      <c r="D6405">
        <v>16751.400000000001</v>
      </c>
      <c r="E6405">
        <v>4588.84</v>
      </c>
      <c r="F6405">
        <v>8165.97</v>
      </c>
      <c r="G6405">
        <v>1666.57</v>
      </c>
      <c r="H6405">
        <v>5008.01</v>
      </c>
      <c r="I6405">
        <v>4752.75</v>
      </c>
      <c r="J6405">
        <v>6434.6</v>
      </c>
      <c r="K6405">
        <v>4672.08</v>
      </c>
      <c r="L6405">
        <v>3330.37</v>
      </c>
      <c r="M6405">
        <v>3962.11</v>
      </c>
      <c r="N6405">
        <v>4170.58</v>
      </c>
      <c r="O6405">
        <v>3377.81</v>
      </c>
      <c r="P6405">
        <v>1641.1</v>
      </c>
      <c r="Q6405">
        <v>1211.3499999999999</v>
      </c>
      <c r="R6405">
        <v>1889.98</v>
      </c>
      <c r="S6405">
        <v>501.12700000000001</v>
      </c>
      <c r="T6405">
        <v>1207.5999999999999</v>
      </c>
      <c r="U6405">
        <v>49.285699999999999</v>
      </c>
      <c r="V6405">
        <v>678.89</v>
      </c>
      <c r="W6405">
        <v>335.84100000000001</v>
      </c>
      <c r="X6405">
        <v>86.929400000000001</v>
      </c>
      <c r="Y6405">
        <v>147.59200000000001</v>
      </c>
      <c r="Z6405">
        <v>74.191500000000005</v>
      </c>
      <c r="AA6405">
        <v>29.549600000000002</v>
      </c>
      <c r="AB6405">
        <v>294.94900000000001</v>
      </c>
      <c r="AC6405">
        <v>39.9679</v>
      </c>
      <c r="AD6405">
        <v>39.901499999999999</v>
      </c>
      <c r="AE6405">
        <v>3.7885599999999999</v>
      </c>
      <c r="AF6405">
        <v>1.0400799999999999</v>
      </c>
      <c r="AG6405">
        <v>1.5176099999999999</v>
      </c>
      <c r="AH6405">
        <v>70.671300000000002</v>
      </c>
    </row>
    <row r="6406" spans="1:34" x14ac:dyDescent="0.3">
      <c r="A6406">
        <v>1</v>
      </c>
      <c r="B6406">
        <v>1</v>
      </c>
      <c r="C6406">
        <v>2014</v>
      </c>
      <c r="D6406">
        <v>18790.099999999999</v>
      </c>
      <c r="E6406">
        <v>13177.1</v>
      </c>
      <c r="F6406">
        <v>3609.71</v>
      </c>
      <c r="G6406">
        <v>6423.58</v>
      </c>
      <c r="H6406">
        <v>1310.97</v>
      </c>
      <c r="I6406">
        <v>3939.44</v>
      </c>
      <c r="J6406">
        <v>3738.64</v>
      </c>
      <c r="K6406">
        <v>5061.63</v>
      </c>
      <c r="L6406">
        <v>3675.19</v>
      </c>
      <c r="M6406">
        <v>2619.7600000000002</v>
      </c>
      <c r="N6406">
        <v>3116.7</v>
      </c>
      <c r="O6406">
        <v>3280.7</v>
      </c>
      <c r="P6406">
        <v>2657.08</v>
      </c>
      <c r="Q6406">
        <v>1290.93</v>
      </c>
      <c r="R6406">
        <v>952.88300000000004</v>
      </c>
      <c r="S6406">
        <v>1486.71</v>
      </c>
      <c r="T6406">
        <v>394.20100000000002</v>
      </c>
      <c r="U6406">
        <v>949.928</v>
      </c>
      <c r="V6406">
        <v>38.769500000000001</v>
      </c>
      <c r="W6406">
        <v>534.03399999999999</v>
      </c>
      <c r="X6406">
        <v>264.18200000000002</v>
      </c>
      <c r="Y6406">
        <v>68.381100000000004</v>
      </c>
      <c r="Z6406">
        <v>116.1</v>
      </c>
      <c r="AA6406">
        <v>58.3611</v>
      </c>
      <c r="AB6406">
        <v>23.244599999999998</v>
      </c>
      <c r="AC6406">
        <v>232.01499999999999</v>
      </c>
      <c r="AD6406">
        <v>31.439800000000002</v>
      </c>
      <c r="AE6406">
        <v>31.387699999999999</v>
      </c>
      <c r="AF6406">
        <v>2.9801899999999999</v>
      </c>
      <c r="AG6406">
        <v>0.81815599999999999</v>
      </c>
      <c r="AH6406">
        <v>56.785800000000002</v>
      </c>
    </row>
    <row r="6407" spans="1:34" x14ac:dyDescent="0.3">
      <c r="A6407">
        <v>1</v>
      </c>
      <c r="B6407">
        <v>1</v>
      </c>
      <c r="C6407">
        <v>2015</v>
      </c>
      <c r="D6407">
        <v>3663.59</v>
      </c>
      <c r="E6407">
        <v>14780.8</v>
      </c>
      <c r="F6407">
        <v>10365.5</v>
      </c>
      <c r="G6407">
        <v>2839.5</v>
      </c>
      <c r="H6407">
        <v>5052.97</v>
      </c>
      <c r="I6407">
        <v>1031.24</v>
      </c>
      <c r="J6407">
        <v>3098.87</v>
      </c>
      <c r="K6407">
        <v>2940.92</v>
      </c>
      <c r="L6407">
        <v>3981.62</v>
      </c>
      <c r="M6407">
        <v>2891.01</v>
      </c>
      <c r="N6407">
        <v>2060.7800000000002</v>
      </c>
      <c r="O6407">
        <v>2451.69</v>
      </c>
      <c r="P6407">
        <v>2580.69</v>
      </c>
      <c r="Q6407">
        <v>2090.14</v>
      </c>
      <c r="R6407">
        <v>1015.48</v>
      </c>
      <c r="S6407">
        <v>749.56399999999996</v>
      </c>
      <c r="T6407">
        <v>1169.49</v>
      </c>
      <c r="U6407">
        <v>310.089</v>
      </c>
      <c r="V6407">
        <v>747.24</v>
      </c>
      <c r="W6407">
        <v>30.497199999999999</v>
      </c>
      <c r="X6407">
        <v>420.08600000000001</v>
      </c>
      <c r="Y6407">
        <v>207.81299999999999</v>
      </c>
      <c r="Z6407">
        <v>53.790500000000002</v>
      </c>
      <c r="AA6407">
        <v>91.327200000000005</v>
      </c>
      <c r="AB6407">
        <v>45.908499999999997</v>
      </c>
      <c r="AC6407">
        <v>18.284800000000001</v>
      </c>
      <c r="AD6407">
        <v>182.51</v>
      </c>
      <c r="AE6407">
        <v>24.731400000000001</v>
      </c>
      <c r="AF6407">
        <v>24.6904</v>
      </c>
      <c r="AG6407">
        <v>2.3443000000000001</v>
      </c>
      <c r="AH6407">
        <v>45.312899999999999</v>
      </c>
    </row>
    <row r="6408" spans="1:34" x14ac:dyDescent="0.3">
      <c r="A6408">
        <v>1</v>
      </c>
      <c r="B6408">
        <v>1</v>
      </c>
      <c r="C6408">
        <v>2016</v>
      </c>
      <c r="D6408">
        <v>13462.1</v>
      </c>
      <c r="E6408">
        <v>2881.88</v>
      </c>
      <c r="F6408">
        <v>11627</v>
      </c>
      <c r="G6408">
        <v>8153.76</v>
      </c>
      <c r="H6408">
        <v>2233.63</v>
      </c>
      <c r="I6408">
        <v>3974.81</v>
      </c>
      <c r="J6408">
        <v>811.20500000000004</v>
      </c>
      <c r="K6408">
        <v>2437.66</v>
      </c>
      <c r="L6408">
        <v>2313.41</v>
      </c>
      <c r="M6408">
        <v>3132.06</v>
      </c>
      <c r="N6408">
        <v>2274.15</v>
      </c>
      <c r="O6408">
        <v>1621.06</v>
      </c>
      <c r="P6408">
        <v>1928.56</v>
      </c>
      <c r="Q6408">
        <v>2030.04</v>
      </c>
      <c r="R6408">
        <v>1644.16</v>
      </c>
      <c r="S6408">
        <v>798.80799999999999</v>
      </c>
      <c r="T6408">
        <v>589.62800000000004</v>
      </c>
      <c r="U6408">
        <v>919.95100000000002</v>
      </c>
      <c r="V6408">
        <v>243.92500000000001</v>
      </c>
      <c r="W6408">
        <v>587.79999999999995</v>
      </c>
      <c r="X6408">
        <v>23.989899999999999</v>
      </c>
      <c r="Y6408">
        <v>330.45100000000002</v>
      </c>
      <c r="Z6408">
        <v>163.471</v>
      </c>
      <c r="AA6408">
        <v>42.313099999999999</v>
      </c>
      <c r="AB6408">
        <v>71.840599999999995</v>
      </c>
      <c r="AC6408">
        <v>36.112900000000003</v>
      </c>
      <c r="AD6408">
        <v>14.3834</v>
      </c>
      <c r="AE6408">
        <v>143.56700000000001</v>
      </c>
      <c r="AF6408">
        <v>19.4544</v>
      </c>
      <c r="AG6408">
        <v>19.4222</v>
      </c>
      <c r="AH6408">
        <v>37.488399999999999</v>
      </c>
    </row>
    <row r="6409" spans="1:34" x14ac:dyDescent="0.3">
      <c r="A6409">
        <v>1</v>
      </c>
      <c r="B6409">
        <v>1</v>
      </c>
      <c r="C6409">
        <v>2017</v>
      </c>
      <c r="D6409">
        <v>22049.1</v>
      </c>
      <c r="E6409">
        <v>10589.6</v>
      </c>
      <c r="F6409">
        <v>2266.9699999999998</v>
      </c>
      <c r="G6409">
        <v>9146.14</v>
      </c>
      <c r="H6409">
        <v>6413.97</v>
      </c>
      <c r="I6409">
        <v>1757.03</v>
      </c>
      <c r="J6409">
        <v>3126.69</v>
      </c>
      <c r="K6409">
        <v>638.11699999999996</v>
      </c>
      <c r="L6409">
        <v>1917.53</v>
      </c>
      <c r="M6409">
        <v>1819.79</v>
      </c>
      <c r="N6409">
        <v>2463.7600000000002</v>
      </c>
      <c r="O6409">
        <v>1788.91</v>
      </c>
      <c r="P6409">
        <v>1275.17</v>
      </c>
      <c r="Q6409">
        <v>1517.06</v>
      </c>
      <c r="R6409">
        <v>1596.89</v>
      </c>
      <c r="S6409">
        <v>1293.3399999999999</v>
      </c>
      <c r="T6409">
        <v>628.36500000000001</v>
      </c>
      <c r="U6409">
        <v>463.81799999999998</v>
      </c>
      <c r="V6409">
        <v>723.65899999999999</v>
      </c>
      <c r="W6409">
        <v>191.87799999999999</v>
      </c>
      <c r="X6409">
        <v>462.38</v>
      </c>
      <c r="Y6409">
        <v>18.871099999999998</v>
      </c>
      <c r="Z6409">
        <v>259.94200000000001</v>
      </c>
      <c r="AA6409">
        <v>128.59100000000001</v>
      </c>
      <c r="AB6409">
        <v>33.284700000000001</v>
      </c>
      <c r="AC6409">
        <v>56.511800000000001</v>
      </c>
      <c r="AD6409">
        <v>28.407399999999999</v>
      </c>
      <c r="AE6409">
        <v>11.314299999999999</v>
      </c>
      <c r="AF6409">
        <v>112.934</v>
      </c>
      <c r="AG6409">
        <v>15.3034</v>
      </c>
      <c r="AH6409">
        <v>44.767499999999998</v>
      </c>
    </row>
    <row r="6410" spans="1:34" x14ac:dyDescent="0.3">
      <c r="A6410">
        <v>1</v>
      </c>
      <c r="B6410">
        <v>1</v>
      </c>
      <c r="C6410">
        <v>2018</v>
      </c>
      <c r="D6410">
        <v>22036.5</v>
      </c>
      <c r="E6410">
        <v>17344.5</v>
      </c>
      <c r="F6410">
        <v>8330.1</v>
      </c>
      <c r="G6410">
        <v>1783.26</v>
      </c>
      <c r="H6410">
        <v>7194.61</v>
      </c>
      <c r="I6410">
        <v>5045.41</v>
      </c>
      <c r="J6410">
        <v>1382.13</v>
      </c>
      <c r="K6410">
        <v>2459.54</v>
      </c>
      <c r="L6410">
        <v>501.96</v>
      </c>
      <c r="M6410">
        <v>1508.38</v>
      </c>
      <c r="N6410">
        <v>1431.5</v>
      </c>
      <c r="O6410">
        <v>1938.06</v>
      </c>
      <c r="P6410">
        <v>1407.2</v>
      </c>
      <c r="Q6410">
        <v>1003.09</v>
      </c>
      <c r="R6410">
        <v>1193.3599999999999</v>
      </c>
      <c r="S6410">
        <v>1256.1600000000001</v>
      </c>
      <c r="T6410">
        <v>1017.38</v>
      </c>
      <c r="U6410">
        <v>494.28899999999999</v>
      </c>
      <c r="V6410">
        <v>364.85199999999998</v>
      </c>
      <c r="W6410">
        <v>569.25</v>
      </c>
      <c r="X6410">
        <v>150.93700000000001</v>
      </c>
      <c r="Y6410">
        <v>363.721</v>
      </c>
      <c r="Z6410">
        <v>14.8446</v>
      </c>
      <c r="AA6410">
        <v>204.47800000000001</v>
      </c>
      <c r="AB6410">
        <v>101.15300000000001</v>
      </c>
      <c r="AC6410">
        <v>26.182600000000001</v>
      </c>
      <c r="AD6410">
        <v>44.453699999999998</v>
      </c>
      <c r="AE6410">
        <v>22.346</v>
      </c>
      <c r="AF6410">
        <v>8.9001800000000006</v>
      </c>
      <c r="AG6410">
        <v>88.837100000000007</v>
      </c>
      <c r="AH6410">
        <v>47.253399999999999</v>
      </c>
    </row>
    <row r="6411" spans="1:34" x14ac:dyDescent="0.3">
      <c r="A6411">
        <v>1</v>
      </c>
      <c r="B6411">
        <v>1</v>
      </c>
      <c r="C6411">
        <v>2019</v>
      </c>
      <c r="D6411">
        <v>22036.1</v>
      </c>
      <c r="E6411">
        <v>17334.5</v>
      </c>
      <c r="F6411">
        <v>13643.6</v>
      </c>
      <c r="G6411">
        <v>6552.69</v>
      </c>
      <c r="H6411">
        <v>1402.76</v>
      </c>
      <c r="I6411">
        <v>5659.48</v>
      </c>
      <c r="J6411">
        <v>3968.86</v>
      </c>
      <c r="K6411">
        <v>1087.22</v>
      </c>
      <c r="L6411">
        <v>1934.75</v>
      </c>
      <c r="M6411">
        <v>394.85599999999999</v>
      </c>
      <c r="N6411">
        <v>1186.54</v>
      </c>
      <c r="O6411">
        <v>1126.06</v>
      </c>
      <c r="P6411">
        <v>1524.53</v>
      </c>
      <c r="Q6411">
        <v>1106.95</v>
      </c>
      <c r="R6411">
        <v>789.05700000000002</v>
      </c>
      <c r="S6411">
        <v>938.73299999999995</v>
      </c>
      <c r="T6411">
        <v>988.12699999999995</v>
      </c>
      <c r="U6411">
        <v>800.298</v>
      </c>
      <c r="V6411">
        <v>388.822</v>
      </c>
      <c r="W6411">
        <v>287.00299999999999</v>
      </c>
      <c r="X6411">
        <v>447.78800000000001</v>
      </c>
      <c r="Y6411">
        <v>118.73099999999999</v>
      </c>
      <c r="Z6411">
        <v>286.113</v>
      </c>
      <c r="AA6411">
        <v>11.677199999999999</v>
      </c>
      <c r="AB6411">
        <v>160.84800000000001</v>
      </c>
      <c r="AC6411">
        <v>79.569900000000004</v>
      </c>
      <c r="AD6411">
        <v>20.596</v>
      </c>
      <c r="AE6411">
        <v>34.968600000000002</v>
      </c>
      <c r="AF6411">
        <v>17.577999999999999</v>
      </c>
      <c r="AG6411">
        <v>7.0011299999999999</v>
      </c>
      <c r="AH6411">
        <v>107.053</v>
      </c>
    </row>
    <row r="6413" spans="1:34" x14ac:dyDescent="0.3">
      <c r="A6413" t="s">
        <v>42</v>
      </c>
      <c r="B6413" t="s">
        <v>1372</v>
      </c>
    </row>
    <row r="6414" spans="1:34" x14ac:dyDescent="0.3">
      <c r="A6414" t="s">
        <v>1252</v>
      </c>
      <c r="B6414" t="s">
        <v>480</v>
      </c>
      <c r="C6414" t="s">
        <v>477</v>
      </c>
      <c r="D6414">
        <v>0</v>
      </c>
      <c r="E6414">
        <v>1</v>
      </c>
      <c r="F6414">
        <v>2</v>
      </c>
      <c r="G6414">
        <v>3</v>
      </c>
      <c r="H6414">
        <v>4</v>
      </c>
      <c r="I6414">
        <v>5</v>
      </c>
      <c r="J6414">
        <v>6</v>
      </c>
      <c r="K6414">
        <v>7</v>
      </c>
      <c r="L6414">
        <v>8</v>
      </c>
      <c r="M6414">
        <v>9</v>
      </c>
      <c r="N6414">
        <v>10</v>
      </c>
      <c r="O6414">
        <v>11</v>
      </c>
      <c r="P6414">
        <v>12</v>
      </c>
      <c r="Q6414">
        <v>13</v>
      </c>
      <c r="R6414">
        <v>14</v>
      </c>
      <c r="S6414">
        <v>15</v>
      </c>
      <c r="T6414">
        <v>16</v>
      </c>
      <c r="U6414">
        <v>17</v>
      </c>
      <c r="V6414">
        <v>18</v>
      </c>
      <c r="W6414">
        <v>19</v>
      </c>
      <c r="X6414">
        <v>20</v>
      </c>
      <c r="Y6414">
        <v>21</v>
      </c>
      <c r="Z6414">
        <v>22</v>
      </c>
      <c r="AA6414">
        <v>23</v>
      </c>
      <c r="AB6414">
        <v>24</v>
      </c>
      <c r="AC6414">
        <v>25</v>
      </c>
      <c r="AD6414">
        <v>26</v>
      </c>
      <c r="AE6414">
        <v>27</v>
      </c>
      <c r="AF6414">
        <v>28</v>
      </c>
      <c r="AG6414">
        <v>29</v>
      </c>
      <c r="AH6414">
        <v>30</v>
      </c>
    </row>
    <row r="6415" spans="1:34" x14ac:dyDescent="0.3">
      <c r="A6415">
        <v>1</v>
      </c>
      <c r="B6415">
        <v>1</v>
      </c>
      <c r="C6415">
        <v>1985</v>
      </c>
      <c r="D6415">
        <v>0.24</v>
      </c>
      <c r="E6415">
        <v>0.24</v>
      </c>
      <c r="F6415">
        <v>0.24</v>
      </c>
      <c r="G6415">
        <v>0.24</v>
      </c>
      <c r="H6415">
        <v>0.24</v>
      </c>
      <c r="I6415">
        <v>0.24</v>
      </c>
      <c r="J6415">
        <v>0.24</v>
      </c>
      <c r="K6415">
        <v>0.24</v>
      </c>
      <c r="L6415">
        <v>0.24</v>
      </c>
      <c r="M6415">
        <v>0.24</v>
      </c>
      <c r="N6415">
        <v>0.24</v>
      </c>
      <c r="O6415">
        <v>0.24</v>
      </c>
      <c r="P6415">
        <v>0.24</v>
      </c>
      <c r="Q6415">
        <v>0.24</v>
      </c>
      <c r="R6415">
        <v>0.24</v>
      </c>
      <c r="S6415">
        <v>0.24</v>
      </c>
      <c r="T6415">
        <v>0.24</v>
      </c>
      <c r="U6415">
        <v>0.24</v>
      </c>
      <c r="V6415">
        <v>0.24</v>
      </c>
      <c r="W6415">
        <v>0.24</v>
      </c>
      <c r="X6415">
        <v>0.24</v>
      </c>
      <c r="Y6415">
        <v>0.24</v>
      </c>
      <c r="Z6415">
        <v>0.24</v>
      </c>
      <c r="AA6415">
        <v>0.24</v>
      </c>
      <c r="AB6415">
        <v>0.24</v>
      </c>
      <c r="AC6415">
        <v>0.24</v>
      </c>
      <c r="AD6415">
        <v>0.24</v>
      </c>
      <c r="AE6415">
        <v>0.24</v>
      </c>
      <c r="AF6415">
        <v>0.24</v>
      </c>
      <c r="AG6415">
        <v>0.24</v>
      </c>
      <c r="AH6415" t="s">
        <v>106</v>
      </c>
    </row>
    <row r="6416" spans="1:34" x14ac:dyDescent="0.3">
      <c r="A6416">
        <v>1</v>
      </c>
      <c r="B6416">
        <v>1</v>
      </c>
      <c r="C6416">
        <v>1986</v>
      </c>
      <c r="D6416">
        <v>0.24</v>
      </c>
      <c r="E6416">
        <v>0.24</v>
      </c>
      <c r="F6416">
        <v>0.24</v>
      </c>
      <c r="G6416">
        <v>0.24</v>
      </c>
      <c r="H6416">
        <v>0.24</v>
      </c>
      <c r="I6416">
        <v>0.24</v>
      </c>
      <c r="J6416">
        <v>0.24</v>
      </c>
      <c r="K6416">
        <v>0.24</v>
      </c>
      <c r="L6416">
        <v>0.24</v>
      </c>
      <c r="M6416">
        <v>0.24</v>
      </c>
      <c r="N6416">
        <v>0.24</v>
      </c>
      <c r="O6416">
        <v>0.24</v>
      </c>
      <c r="P6416">
        <v>0.24</v>
      </c>
      <c r="Q6416">
        <v>0.24</v>
      </c>
      <c r="R6416">
        <v>0.24</v>
      </c>
      <c r="S6416">
        <v>0.24</v>
      </c>
      <c r="T6416">
        <v>0.24</v>
      </c>
      <c r="U6416">
        <v>0.24</v>
      </c>
      <c r="V6416">
        <v>0.24</v>
      </c>
      <c r="W6416">
        <v>0.24</v>
      </c>
      <c r="X6416">
        <v>0.24</v>
      </c>
      <c r="Y6416">
        <v>0.24</v>
      </c>
      <c r="Z6416">
        <v>0.24</v>
      </c>
      <c r="AA6416">
        <v>0.24</v>
      </c>
      <c r="AB6416">
        <v>0.24</v>
      </c>
      <c r="AC6416">
        <v>0.24</v>
      </c>
      <c r="AD6416">
        <v>0.24</v>
      </c>
      <c r="AE6416">
        <v>0.24</v>
      </c>
      <c r="AF6416">
        <v>0.24</v>
      </c>
      <c r="AG6416">
        <v>0.24</v>
      </c>
      <c r="AH6416" t="s">
        <v>106</v>
      </c>
    </row>
    <row r="6417" spans="1:34" x14ac:dyDescent="0.3">
      <c r="A6417">
        <v>1</v>
      </c>
      <c r="B6417">
        <v>1</v>
      </c>
      <c r="C6417">
        <v>1987</v>
      </c>
      <c r="D6417">
        <v>0.24</v>
      </c>
      <c r="E6417">
        <v>0.24</v>
      </c>
      <c r="F6417">
        <v>0.24</v>
      </c>
      <c r="G6417">
        <v>0.24</v>
      </c>
      <c r="H6417">
        <v>0.24</v>
      </c>
      <c r="I6417">
        <v>0.24</v>
      </c>
      <c r="J6417">
        <v>0.24</v>
      </c>
      <c r="K6417">
        <v>0.24</v>
      </c>
      <c r="L6417">
        <v>0.24</v>
      </c>
      <c r="M6417">
        <v>0.24</v>
      </c>
      <c r="N6417">
        <v>0.24</v>
      </c>
      <c r="O6417">
        <v>0.24</v>
      </c>
      <c r="P6417">
        <v>0.24</v>
      </c>
      <c r="Q6417">
        <v>0.24</v>
      </c>
      <c r="R6417">
        <v>0.24</v>
      </c>
      <c r="S6417">
        <v>0.24</v>
      </c>
      <c r="T6417">
        <v>0.24</v>
      </c>
      <c r="U6417">
        <v>0.24</v>
      </c>
      <c r="V6417">
        <v>0.24</v>
      </c>
      <c r="W6417">
        <v>0.24</v>
      </c>
      <c r="X6417">
        <v>0.24</v>
      </c>
      <c r="Y6417">
        <v>0.24</v>
      </c>
      <c r="Z6417">
        <v>0.24</v>
      </c>
      <c r="AA6417">
        <v>0.24</v>
      </c>
      <c r="AB6417">
        <v>0.24</v>
      </c>
      <c r="AC6417">
        <v>0.24</v>
      </c>
      <c r="AD6417">
        <v>0.24</v>
      </c>
      <c r="AE6417">
        <v>0.24</v>
      </c>
      <c r="AF6417">
        <v>0.24</v>
      </c>
      <c r="AG6417">
        <v>0.24</v>
      </c>
      <c r="AH6417" t="s">
        <v>106</v>
      </c>
    </row>
    <row r="6418" spans="1:34" x14ac:dyDescent="0.3">
      <c r="A6418">
        <v>1</v>
      </c>
      <c r="B6418">
        <v>1</v>
      </c>
      <c r="C6418">
        <v>1988</v>
      </c>
      <c r="D6418">
        <v>0.24</v>
      </c>
      <c r="E6418">
        <v>0.24</v>
      </c>
      <c r="F6418">
        <v>0.24</v>
      </c>
      <c r="G6418">
        <v>0.24</v>
      </c>
      <c r="H6418">
        <v>0.24</v>
      </c>
      <c r="I6418">
        <v>0.24</v>
      </c>
      <c r="J6418">
        <v>0.24</v>
      </c>
      <c r="K6418">
        <v>0.24</v>
      </c>
      <c r="L6418">
        <v>0.24</v>
      </c>
      <c r="M6418">
        <v>0.24</v>
      </c>
      <c r="N6418">
        <v>0.24</v>
      </c>
      <c r="O6418">
        <v>0.24</v>
      </c>
      <c r="P6418">
        <v>0.24</v>
      </c>
      <c r="Q6418">
        <v>0.24</v>
      </c>
      <c r="R6418">
        <v>0.24</v>
      </c>
      <c r="S6418">
        <v>0.24</v>
      </c>
      <c r="T6418">
        <v>0.24</v>
      </c>
      <c r="U6418">
        <v>0.24</v>
      </c>
      <c r="V6418">
        <v>0.24</v>
      </c>
      <c r="W6418">
        <v>0.24</v>
      </c>
      <c r="X6418">
        <v>0.24</v>
      </c>
      <c r="Y6418">
        <v>0.24</v>
      </c>
      <c r="Z6418">
        <v>0.24</v>
      </c>
      <c r="AA6418">
        <v>0.24</v>
      </c>
      <c r="AB6418">
        <v>0.24</v>
      </c>
      <c r="AC6418">
        <v>0.24</v>
      </c>
      <c r="AD6418">
        <v>0.24</v>
      </c>
      <c r="AE6418">
        <v>0.24</v>
      </c>
      <c r="AF6418">
        <v>0.24</v>
      </c>
      <c r="AG6418">
        <v>0.24</v>
      </c>
      <c r="AH6418" t="s">
        <v>106</v>
      </c>
    </row>
    <row r="6419" spans="1:34" x14ac:dyDescent="0.3">
      <c r="A6419">
        <v>1</v>
      </c>
      <c r="B6419">
        <v>1</v>
      </c>
      <c r="C6419">
        <v>1989</v>
      </c>
      <c r="D6419">
        <v>0.24</v>
      </c>
      <c r="E6419">
        <v>0.24</v>
      </c>
      <c r="F6419">
        <v>0.24</v>
      </c>
      <c r="G6419">
        <v>0.24</v>
      </c>
      <c r="H6419">
        <v>0.24</v>
      </c>
      <c r="I6419">
        <v>0.24</v>
      </c>
      <c r="J6419">
        <v>0.24</v>
      </c>
      <c r="K6419">
        <v>0.24</v>
      </c>
      <c r="L6419">
        <v>0.24</v>
      </c>
      <c r="M6419">
        <v>0.24</v>
      </c>
      <c r="N6419">
        <v>0.24</v>
      </c>
      <c r="O6419">
        <v>0.24</v>
      </c>
      <c r="P6419">
        <v>0.24</v>
      </c>
      <c r="Q6419">
        <v>0.24</v>
      </c>
      <c r="R6419">
        <v>0.24</v>
      </c>
      <c r="S6419">
        <v>0.24</v>
      </c>
      <c r="T6419">
        <v>0.24</v>
      </c>
      <c r="U6419">
        <v>0.24</v>
      </c>
      <c r="V6419">
        <v>0.24</v>
      </c>
      <c r="W6419">
        <v>0.24</v>
      </c>
      <c r="X6419">
        <v>0.24</v>
      </c>
      <c r="Y6419">
        <v>0.24</v>
      </c>
      <c r="Z6419">
        <v>0.24</v>
      </c>
      <c r="AA6419">
        <v>0.24</v>
      </c>
      <c r="AB6419">
        <v>0.24</v>
      </c>
      <c r="AC6419">
        <v>0.24</v>
      </c>
      <c r="AD6419">
        <v>0.24</v>
      </c>
      <c r="AE6419">
        <v>0.24</v>
      </c>
      <c r="AF6419">
        <v>0.24</v>
      </c>
      <c r="AG6419">
        <v>0.24</v>
      </c>
      <c r="AH6419" t="s">
        <v>106</v>
      </c>
    </row>
    <row r="6420" spans="1:34" x14ac:dyDescent="0.3">
      <c r="A6420">
        <v>1</v>
      </c>
      <c r="B6420">
        <v>1</v>
      </c>
      <c r="C6420">
        <v>1990</v>
      </c>
      <c r="D6420">
        <v>0.24</v>
      </c>
      <c r="E6420">
        <v>0.24</v>
      </c>
      <c r="F6420">
        <v>0.24</v>
      </c>
      <c r="G6420">
        <v>0.24</v>
      </c>
      <c r="H6420">
        <v>0.24</v>
      </c>
      <c r="I6420">
        <v>0.24</v>
      </c>
      <c r="J6420">
        <v>0.24</v>
      </c>
      <c r="K6420">
        <v>0.24</v>
      </c>
      <c r="L6420">
        <v>0.24</v>
      </c>
      <c r="M6420">
        <v>0.24</v>
      </c>
      <c r="N6420">
        <v>0.24</v>
      </c>
      <c r="O6420">
        <v>0.24</v>
      </c>
      <c r="P6420">
        <v>0.24</v>
      </c>
      <c r="Q6420">
        <v>0.24</v>
      </c>
      <c r="R6420">
        <v>0.24</v>
      </c>
      <c r="S6420">
        <v>0.24</v>
      </c>
      <c r="T6420">
        <v>0.24</v>
      </c>
      <c r="U6420">
        <v>0.24</v>
      </c>
      <c r="V6420">
        <v>0.24</v>
      </c>
      <c r="W6420">
        <v>0.24</v>
      </c>
      <c r="X6420">
        <v>0.24</v>
      </c>
      <c r="Y6420">
        <v>0.24</v>
      </c>
      <c r="Z6420">
        <v>0.24</v>
      </c>
      <c r="AA6420">
        <v>0.24</v>
      </c>
      <c r="AB6420">
        <v>0.24</v>
      </c>
      <c r="AC6420">
        <v>0.24</v>
      </c>
      <c r="AD6420">
        <v>0.24</v>
      </c>
      <c r="AE6420">
        <v>0.24</v>
      </c>
      <c r="AF6420">
        <v>0.24</v>
      </c>
      <c r="AG6420">
        <v>0.24</v>
      </c>
      <c r="AH6420" t="s">
        <v>106</v>
      </c>
    </row>
    <row r="6421" spans="1:34" x14ac:dyDescent="0.3">
      <c r="A6421">
        <v>1</v>
      </c>
      <c r="B6421">
        <v>1</v>
      </c>
      <c r="C6421">
        <v>1991</v>
      </c>
      <c r="D6421">
        <v>0.24</v>
      </c>
      <c r="E6421">
        <v>0.24</v>
      </c>
      <c r="F6421">
        <v>0.24</v>
      </c>
      <c r="G6421">
        <v>0.24</v>
      </c>
      <c r="H6421">
        <v>0.24</v>
      </c>
      <c r="I6421">
        <v>0.24</v>
      </c>
      <c r="J6421">
        <v>0.24</v>
      </c>
      <c r="K6421">
        <v>0.24</v>
      </c>
      <c r="L6421">
        <v>0.24</v>
      </c>
      <c r="M6421">
        <v>0.24</v>
      </c>
      <c r="N6421">
        <v>0.24</v>
      </c>
      <c r="O6421">
        <v>0.24</v>
      </c>
      <c r="P6421">
        <v>0.24</v>
      </c>
      <c r="Q6421">
        <v>0.24</v>
      </c>
      <c r="R6421">
        <v>0.24</v>
      </c>
      <c r="S6421">
        <v>0.24</v>
      </c>
      <c r="T6421">
        <v>0.24</v>
      </c>
      <c r="U6421">
        <v>0.24</v>
      </c>
      <c r="V6421">
        <v>0.24</v>
      </c>
      <c r="W6421">
        <v>0.24</v>
      </c>
      <c r="X6421">
        <v>0.24</v>
      </c>
      <c r="Y6421">
        <v>0.24</v>
      </c>
      <c r="Z6421">
        <v>0.24</v>
      </c>
      <c r="AA6421">
        <v>0.24</v>
      </c>
      <c r="AB6421">
        <v>0.24</v>
      </c>
      <c r="AC6421">
        <v>0.24</v>
      </c>
      <c r="AD6421">
        <v>0.24</v>
      </c>
      <c r="AE6421">
        <v>0.24</v>
      </c>
      <c r="AF6421">
        <v>0.24</v>
      </c>
      <c r="AG6421">
        <v>0.24</v>
      </c>
      <c r="AH6421" t="s">
        <v>106</v>
      </c>
    </row>
    <row r="6422" spans="1:34" x14ac:dyDescent="0.3">
      <c r="A6422">
        <v>1</v>
      </c>
      <c r="B6422">
        <v>1</v>
      </c>
      <c r="C6422">
        <v>1992</v>
      </c>
      <c r="D6422">
        <v>0.24</v>
      </c>
      <c r="E6422">
        <v>0.24</v>
      </c>
      <c r="F6422">
        <v>0.24</v>
      </c>
      <c r="G6422">
        <v>0.24</v>
      </c>
      <c r="H6422">
        <v>0.24</v>
      </c>
      <c r="I6422">
        <v>0.24</v>
      </c>
      <c r="J6422">
        <v>0.24</v>
      </c>
      <c r="K6422">
        <v>0.24</v>
      </c>
      <c r="L6422">
        <v>0.24</v>
      </c>
      <c r="M6422">
        <v>0.24</v>
      </c>
      <c r="N6422">
        <v>0.24</v>
      </c>
      <c r="O6422">
        <v>0.24</v>
      </c>
      <c r="P6422">
        <v>0.24</v>
      </c>
      <c r="Q6422">
        <v>0.24</v>
      </c>
      <c r="R6422">
        <v>0.24</v>
      </c>
      <c r="S6422">
        <v>0.24</v>
      </c>
      <c r="T6422">
        <v>0.24</v>
      </c>
      <c r="U6422">
        <v>0.24</v>
      </c>
      <c r="V6422">
        <v>0.24</v>
      </c>
      <c r="W6422">
        <v>0.24</v>
      </c>
      <c r="X6422">
        <v>0.24</v>
      </c>
      <c r="Y6422">
        <v>0.24</v>
      </c>
      <c r="Z6422">
        <v>0.24</v>
      </c>
      <c r="AA6422">
        <v>0.24</v>
      </c>
      <c r="AB6422">
        <v>0.24</v>
      </c>
      <c r="AC6422">
        <v>0.24</v>
      </c>
      <c r="AD6422">
        <v>0.24</v>
      </c>
      <c r="AE6422">
        <v>0.24</v>
      </c>
      <c r="AF6422">
        <v>0.24</v>
      </c>
      <c r="AG6422">
        <v>0.24</v>
      </c>
      <c r="AH6422" t="s">
        <v>106</v>
      </c>
    </row>
    <row r="6423" spans="1:34" x14ac:dyDescent="0.3">
      <c r="A6423">
        <v>1</v>
      </c>
      <c r="B6423">
        <v>1</v>
      </c>
      <c r="C6423">
        <v>1993</v>
      </c>
      <c r="D6423">
        <v>0.24</v>
      </c>
      <c r="E6423">
        <v>0.24</v>
      </c>
      <c r="F6423">
        <v>0.24</v>
      </c>
      <c r="G6423">
        <v>0.24</v>
      </c>
      <c r="H6423">
        <v>0.24</v>
      </c>
      <c r="I6423">
        <v>0.24</v>
      </c>
      <c r="J6423">
        <v>0.24</v>
      </c>
      <c r="K6423">
        <v>0.24</v>
      </c>
      <c r="L6423">
        <v>0.24</v>
      </c>
      <c r="M6423">
        <v>0.24</v>
      </c>
      <c r="N6423">
        <v>0.24</v>
      </c>
      <c r="O6423">
        <v>0.24</v>
      </c>
      <c r="P6423">
        <v>0.24</v>
      </c>
      <c r="Q6423">
        <v>0.24</v>
      </c>
      <c r="R6423">
        <v>0.24</v>
      </c>
      <c r="S6423">
        <v>0.24</v>
      </c>
      <c r="T6423">
        <v>0.24</v>
      </c>
      <c r="U6423">
        <v>0.24</v>
      </c>
      <c r="V6423">
        <v>0.24</v>
      </c>
      <c r="W6423">
        <v>0.24</v>
      </c>
      <c r="X6423">
        <v>0.24</v>
      </c>
      <c r="Y6423">
        <v>0.24</v>
      </c>
      <c r="Z6423">
        <v>0.24</v>
      </c>
      <c r="AA6423">
        <v>0.24</v>
      </c>
      <c r="AB6423">
        <v>0.24</v>
      </c>
      <c r="AC6423">
        <v>0.24</v>
      </c>
      <c r="AD6423">
        <v>0.24</v>
      </c>
      <c r="AE6423">
        <v>0.24</v>
      </c>
      <c r="AF6423">
        <v>0.24</v>
      </c>
      <c r="AG6423">
        <v>0.24</v>
      </c>
      <c r="AH6423" t="s">
        <v>106</v>
      </c>
    </row>
    <row r="6424" spans="1:34" x14ac:dyDescent="0.3">
      <c r="A6424">
        <v>1</v>
      </c>
      <c r="B6424">
        <v>1</v>
      </c>
      <c r="C6424">
        <v>1994</v>
      </c>
      <c r="D6424">
        <v>0.24</v>
      </c>
      <c r="E6424">
        <v>0.24</v>
      </c>
      <c r="F6424">
        <v>0.24</v>
      </c>
      <c r="G6424">
        <v>0.24</v>
      </c>
      <c r="H6424">
        <v>0.24</v>
      </c>
      <c r="I6424">
        <v>0.24</v>
      </c>
      <c r="J6424">
        <v>0.24</v>
      </c>
      <c r="K6424">
        <v>0.24</v>
      </c>
      <c r="L6424">
        <v>0.24</v>
      </c>
      <c r="M6424">
        <v>0.24</v>
      </c>
      <c r="N6424">
        <v>0.24</v>
      </c>
      <c r="O6424">
        <v>0.24</v>
      </c>
      <c r="P6424">
        <v>0.24</v>
      </c>
      <c r="Q6424">
        <v>0.24</v>
      </c>
      <c r="R6424">
        <v>0.24</v>
      </c>
      <c r="S6424">
        <v>0.24</v>
      </c>
      <c r="T6424">
        <v>0.24</v>
      </c>
      <c r="U6424">
        <v>0.24</v>
      </c>
      <c r="V6424">
        <v>0.24</v>
      </c>
      <c r="W6424">
        <v>0.24</v>
      </c>
      <c r="X6424">
        <v>0.24</v>
      </c>
      <c r="Y6424">
        <v>0.24</v>
      </c>
      <c r="Z6424">
        <v>0.24</v>
      </c>
      <c r="AA6424">
        <v>0.24</v>
      </c>
      <c r="AB6424">
        <v>0.24</v>
      </c>
      <c r="AC6424">
        <v>0.24</v>
      </c>
      <c r="AD6424">
        <v>0.24</v>
      </c>
      <c r="AE6424">
        <v>0.24</v>
      </c>
      <c r="AF6424">
        <v>0.24</v>
      </c>
      <c r="AG6424">
        <v>0.24</v>
      </c>
      <c r="AH6424" t="s">
        <v>106</v>
      </c>
    </row>
    <row r="6425" spans="1:34" x14ac:dyDescent="0.3">
      <c r="A6425">
        <v>1</v>
      </c>
      <c r="B6425">
        <v>1</v>
      </c>
      <c r="C6425">
        <v>1995</v>
      </c>
      <c r="D6425">
        <v>0.24</v>
      </c>
      <c r="E6425">
        <v>0.24</v>
      </c>
      <c r="F6425">
        <v>0.24</v>
      </c>
      <c r="G6425">
        <v>0.24</v>
      </c>
      <c r="H6425">
        <v>0.24</v>
      </c>
      <c r="I6425">
        <v>0.24</v>
      </c>
      <c r="J6425">
        <v>0.24</v>
      </c>
      <c r="K6425">
        <v>0.24</v>
      </c>
      <c r="L6425">
        <v>0.24</v>
      </c>
      <c r="M6425">
        <v>0.24</v>
      </c>
      <c r="N6425">
        <v>0.24</v>
      </c>
      <c r="O6425">
        <v>0.24</v>
      </c>
      <c r="P6425">
        <v>0.24</v>
      </c>
      <c r="Q6425">
        <v>0.24</v>
      </c>
      <c r="R6425">
        <v>0.24</v>
      </c>
      <c r="S6425">
        <v>0.24</v>
      </c>
      <c r="T6425">
        <v>0.24</v>
      </c>
      <c r="U6425">
        <v>0.24</v>
      </c>
      <c r="V6425">
        <v>0.24</v>
      </c>
      <c r="W6425">
        <v>0.24</v>
      </c>
      <c r="X6425">
        <v>0.24</v>
      </c>
      <c r="Y6425">
        <v>0.24</v>
      </c>
      <c r="Z6425">
        <v>0.24</v>
      </c>
      <c r="AA6425">
        <v>0.24</v>
      </c>
      <c r="AB6425">
        <v>0.24</v>
      </c>
      <c r="AC6425">
        <v>0.24</v>
      </c>
      <c r="AD6425">
        <v>0.24</v>
      </c>
      <c r="AE6425">
        <v>0.24</v>
      </c>
      <c r="AF6425">
        <v>0.24</v>
      </c>
      <c r="AG6425">
        <v>0.24</v>
      </c>
      <c r="AH6425" t="s">
        <v>106</v>
      </c>
    </row>
    <row r="6426" spans="1:34" x14ac:dyDescent="0.3">
      <c r="A6426">
        <v>1</v>
      </c>
      <c r="B6426">
        <v>1</v>
      </c>
      <c r="C6426">
        <v>1996</v>
      </c>
      <c r="D6426">
        <v>0.24</v>
      </c>
      <c r="E6426">
        <v>0.24</v>
      </c>
      <c r="F6426">
        <v>0.24</v>
      </c>
      <c r="G6426">
        <v>0.24</v>
      </c>
      <c r="H6426">
        <v>0.24</v>
      </c>
      <c r="I6426">
        <v>0.24</v>
      </c>
      <c r="J6426">
        <v>0.24</v>
      </c>
      <c r="K6426">
        <v>0.24</v>
      </c>
      <c r="L6426">
        <v>0.24</v>
      </c>
      <c r="M6426">
        <v>0.24</v>
      </c>
      <c r="N6426">
        <v>0.24</v>
      </c>
      <c r="O6426">
        <v>0.24</v>
      </c>
      <c r="P6426">
        <v>0.24</v>
      </c>
      <c r="Q6426">
        <v>0.24</v>
      </c>
      <c r="R6426">
        <v>0.24</v>
      </c>
      <c r="S6426">
        <v>0.24</v>
      </c>
      <c r="T6426">
        <v>0.24</v>
      </c>
      <c r="U6426">
        <v>0.24</v>
      </c>
      <c r="V6426">
        <v>0.24</v>
      </c>
      <c r="W6426">
        <v>0.24</v>
      </c>
      <c r="X6426">
        <v>0.24</v>
      </c>
      <c r="Y6426">
        <v>0.24</v>
      </c>
      <c r="Z6426">
        <v>0.24</v>
      </c>
      <c r="AA6426">
        <v>0.24</v>
      </c>
      <c r="AB6426">
        <v>0.24</v>
      </c>
      <c r="AC6426">
        <v>0.24</v>
      </c>
      <c r="AD6426">
        <v>0.24</v>
      </c>
      <c r="AE6426">
        <v>0.24</v>
      </c>
      <c r="AF6426">
        <v>0.24</v>
      </c>
      <c r="AG6426">
        <v>0.24</v>
      </c>
      <c r="AH6426" t="s">
        <v>106</v>
      </c>
    </row>
    <row r="6427" spans="1:34" x14ac:dyDescent="0.3">
      <c r="A6427">
        <v>1</v>
      </c>
      <c r="B6427">
        <v>1</v>
      </c>
      <c r="C6427">
        <v>1997</v>
      </c>
      <c r="D6427">
        <v>0.24</v>
      </c>
      <c r="E6427">
        <v>0.24</v>
      </c>
      <c r="F6427">
        <v>0.24</v>
      </c>
      <c r="G6427">
        <v>0.24</v>
      </c>
      <c r="H6427">
        <v>0.24</v>
      </c>
      <c r="I6427">
        <v>0.24</v>
      </c>
      <c r="J6427">
        <v>0.24</v>
      </c>
      <c r="K6427">
        <v>0.24</v>
      </c>
      <c r="L6427">
        <v>0.24</v>
      </c>
      <c r="M6427">
        <v>0.24</v>
      </c>
      <c r="N6427">
        <v>0.24</v>
      </c>
      <c r="O6427">
        <v>0.24</v>
      </c>
      <c r="P6427">
        <v>0.24</v>
      </c>
      <c r="Q6427">
        <v>0.24</v>
      </c>
      <c r="R6427">
        <v>0.24</v>
      </c>
      <c r="S6427">
        <v>0.24</v>
      </c>
      <c r="T6427">
        <v>0.24</v>
      </c>
      <c r="U6427">
        <v>0.24</v>
      </c>
      <c r="V6427">
        <v>0.24</v>
      </c>
      <c r="W6427">
        <v>0.24</v>
      </c>
      <c r="X6427">
        <v>0.24</v>
      </c>
      <c r="Y6427">
        <v>0.24</v>
      </c>
      <c r="Z6427">
        <v>0.24</v>
      </c>
      <c r="AA6427">
        <v>0.24</v>
      </c>
      <c r="AB6427">
        <v>0.24</v>
      </c>
      <c r="AC6427">
        <v>0.24</v>
      </c>
      <c r="AD6427">
        <v>0.24</v>
      </c>
      <c r="AE6427">
        <v>0.24</v>
      </c>
      <c r="AF6427">
        <v>0.24</v>
      </c>
      <c r="AG6427">
        <v>0.24</v>
      </c>
      <c r="AH6427" t="s">
        <v>106</v>
      </c>
    </row>
    <row r="6428" spans="1:34" x14ac:dyDescent="0.3">
      <c r="A6428">
        <v>1</v>
      </c>
      <c r="B6428">
        <v>1</v>
      </c>
      <c r="C6428">
        <v>1998</v>
      </c>
      <c r="D6428">
        <v>0.24</v>
      </c>
      <c r="E6428">
        <v>0.24</v>
      </c>
      <c r="F6428">
        <v>0.24</v>
      </c>
      <c r="G6428">
        <v>0.24</v>
      </c>
      <c r="H6428">
        <v>0.24</v>
      </c>
      <c r="I6428">
        <v>0.24</v>
      </c>
      <c r="J6428">
        <v>0.24</v>
      </c>
      <c r="K6428">
        <v>0.24</v>
      </c>
      <c r="L6428">
        <v>0.24</v>
      </c>
      <c r="M6428">
        <v>0.24</v>
      </c>
      <c r="N6428">
        <v>0.24</v>
      </c>
      <c r="O6428">
        <v>0.24</v>
      </c>
      <c r="P6428">
        <v>0.24</v>
      </c>
      <c r="Q6428">
        <v>0.24</v>
      </c>
      <c r="R6428">
        <v>0.24</v>
      </c>
      <c r="S6428">
        <v>0.24</v>
      </c>
      <c r="T6428">
        <v>0.24</v>
      </c>
      <c r="U6428">
        <v>0.24</v>
      </c>
      <c r="V6428">
        <v>0.24</v>
      </c>
      <c r="W6428">
        <v>0.24</v>
      </c>
      <c r="X6428">
        <v>0.24</v>
      </c>
      <c r="Y6428">
        <v>0.24</v>
      </c>
      <c r="Z6428">
        <v>0.24</v>
      </c>
      <c r="AA6428">
        <v>0.24</v>
      </c>
      <c r="AB6428">
        <v>0.24</v>
      </c>
      <c r="AC6428">
        <v>0.24</v>
      </c>
      <c r="AD6428">
        <v>0.24</v>
      </c>
      <c r="AE6428">
        <v>0.24</v>
      </c>
      <c r="AF6428">
        <v>0.24</v>
      </c>
      <c r="AG6428">
        <v>0.24</v>
      </c>
      <c r="AH6428" t="s">
        <v>106</v>
      </c>
    </row>
    <row r="6429" spans="1:34" x14ac:dyDescent="0.3">
      <c r="A6429">
        <v>1</v>
      </c>
      <c r="B6429">
        <v>1</v>
      </c>
      <c r="C6429">
        <v>1999</v>
      </c>
      <c r="D6429">
        <v>0.24</v>
      </c>
      <c r="E6429">
        <v>0.24</v>
      </c>
      <c r="F6429">
        <v>0.24</v>
      </c>
      <c r="G6429">
        <v>0.24</v>
      </c>
      <c r="H6429">
        <v>0.24</v>
      </c>
      <c r="I6429">
        <v>0.24</v>
      </c>
      <c r="J6429">
        <v>0.24</v>
      </c>
      <c r="K6429">
        <v>0.24</v>
      </c>
      <c r="L6429">
        <v>0.24</v>
      </c>
      <c r="M6429">
        <v>0.24</v>
      </c>
      <c r="N6429">
        <v>0.24</v>
      </c>
      <c r="O6429">
        <v>0.24</v>
      </c>
      <c r="P6429">
        <v>0.24</v>
      </c>
      <c r="Q6429">
        <v>0.24</v>
      </c>
      <c r="R6429">
        <v>0.24</v>
      </c>
      <c r="S6429">
        <v>0.24</v>
      </c>
      <c r="T6429">
        <v>0.24</v>
      </c>
      <c r="U6429">
        <v>0.24</v>
      </c>
      <c r="V6429">
        <v>0.24</v>
      </c>
      <c r="W6429">
        <v>0.24</v>
      </c>
      <c r="X6429">
        <v>0.24</v>
      </c>
      <c r="Y6429">
        <v>0.24</v>
      </c>
      <c r="Z6429">
        <v>0.24</v>
      </c>
      <c r="AA6429">
        <v>0.24</v>
      </c>
      <c r="AB6429">
        <v>0.24</v>
      </c>
      <c r="AC6429">
        <v>0.24</v>
      </c>
      <c r="AD6429">
        <v>0.24</v>
      </c>
      <c r="AE6429">
        <v>0.24</v>
      </c>
      <c r="AF6429">
        <v>0.24</v>
      </c>
      <c r="AG6429">
        <v>0.24</v>
      </c>
      <c r="AH6429" t="s">
        <v>106</v>
      </c>
    </row>
    <row r="6430" spans="1:34" x14ac:dyDescent="0.3">
      <c r="A6430">
        <v>1</v>
      </c>
      <c r="B6430">
        <v>1</v>
      </c>
      <c r="C6430">
        <v>2000</v>
      </c>
      <c r="D6430">
        <v>0.24</v>
      </c>
      <c r="E6430">
        <v>0.24</v>
      </c>
      <c r="F6430">
        <v>0.24</v>
      </c>
      <c r="G6430">
        <v>0.24</v>
      </c>
      <c r="H6430">
        <v>0.24</v>
      </c>
      <c r="I6430">
        <v>0.24</v>
      </c>
      <c r="J6430">
        <v>0.24</v>
      </c>
      <c r="K6430">
        <v>0.24</v>
      </c>
      <c r="L6430">
        <v>0.24</v>
      </c>
      <c r="M6430">
        <v>0.24</v>
      </c>
      <c r="N6430">
        <v>0.24</v>
      </c>
      <c r="O6430">
        <v>0.24</v>
      </c>
      <c r="P6430">
        <v>0.24</v>
      </c>
      <c r="Q6430">
        <v>0.24</v>
      </c>
      <c r="R6430">
        <v>0.24</v>
      </c>
      <c r="S6430">
        <v>0.24</v>
      </c>
      <c r="T6430">
        <v>0.24</v>
      </c>
      <c r="U6430">
        <v>0.24</v>
      </c>
      <c r="V6430">
        <v>0.24</v>
      </c>
      <c r="W6430">
        <v>0.24</v>
      </c>
      <c r="X6430">
        <v>0.24</v>
      </c>
      <c r="Y6430">
        <v>0.24</v>
      </c>
      <c r="Z6430">
        <v>0.24</v>
      </c>
      <c r="AA6430">
        <v>0.24</v>
      </c>
      <c r="AB6430">
        <v>0.24</v>
      </c>
      <c r="AC6430">
        <v>0.24</v>
      </c>
      <c r="AD6430">
        <v>0.24</v>
      </c>
      <c r="AE6430">
        <v>0.24</v>
      </c>
      <c r="AF6430">
        <v>0.24</v>
      </c>
      <c r="AG6430">
        <v>0.24</v>
      </c>
      <c r="AH6430" t="s">
        <v>106</v>
      </c>
    </row>
    <row r="6431" spans="1:34" x14ac:dyDescent="0.3">
      <c r="A6431">
        <v>1</v>
      </c>
      <c r="B6431">
        <v>1</v>
      </c>
      <c r="C6431">
        <v>2001</v>
      </c>
      <c r="D6431">
        <v>0.24</v>
      </c>
      <c r="E6431">
        <v>0.24</v>
      </c>
      <c r="F6431">
        <v>0.24</v>
      </c>
      <c r="G6431">
        <v>0.24</v>
      </c>
      <c r="H6431">
        <v>0.24</v>
      </c>
      <c r="I6431">
        <v>0.24</v>
      </c>
      <c r="J6431">
        <v>0.24</v>
      </c>
      <c r="K6431">
        <v>0.24</v>
      </c>
      <c r="L6431">
        <v>0.24</v>
      </c>
      <c r="M6431">
        <v>0.24</v>
      </c>
      <c r="N6431">
        <v>0.24</v>
      </c>
      <c r="O6431">
        <v>0.24</v>
      </c>
      <c r="P6431">
        <v>0.24</v>
      </c>
      <c r="Q6431">
        <v>0.24</v>
      </c>
      <c r="R6431">
        <v>0.24</v>
      </c>
      <c r="S6431">
        <v>0.24</v>
      </c>
      <c r="T6431">
        <v>0.24</v>
      </c>
      <c r="U6431">
        <v>0.24</v>
      </c>
      <c r="V6431">
        <v>0.24</v>
      </c>
      <c r="W6431">
        <v>0.24</v>
      </c>
      <c r="X6431">
        <v>0.24</v>
      </c>
      <c r="Y6431">
        <v>0.24</v>
      </c>
      <c r="Z6431">
        <v>0.24</v>
      </c>
      <c r="AA6431">
        <v>0.24</v>
      </c>
      <c r="AB6431">
        <v>0.24</v>
      </c>
      <c r="AC6431">
        <v>0.24</v>
      </c>
      <c r="AD6431">
        <v>0.24</v>
      </c>
      <c r="AE6431">
        <v>0.24</v>
      </c>
      <c r="AF6431">
        <v>0.24</v>
      </c>
      <c r="AG6431">
        <v>0.24</v>
      </c>
      <c r="AH6431" t="s">
        <v>106</v>
      </c>
    </row>
    <row r="6432" spans="1:34" x14ac:dyDescent="0.3">
      <c r="A6432">
        <v>1</v>
      </c>
      <c r="B6432">
        <v>1</v>
      </c>
      <c r="C6432">
        <v>2002</v>
      </c>
      <c r="D6432">
        <v>0.24</v>
      </c>
      <c r="E6432">
        <v>0.24</v>
      </c>
      <c r="F6432">
        <v>0.24</v>
      </c>
      <c r="G6432">
        <v>0.24</v>
      </c>
      <c r="H6432">
        <v>0.24</v>
      </c>
      <c r="I6432">
        <v>0.24</v>
      </c>
      <c r="J6432">
        <v>0.24</v>
      </c>
      <c r="K6432">
        <v>0.24</v>
      </c>
      <c r="L6432">
        <v>0.24</v>
      </c>
      <c r="M6432">
        <v>0.24</v>
      </c>
      <c r="N6432">
        <v>0.24</v>
      </c>
      <c r="O6432">
        <v>0.24</v>
      </c>
      <c r="P6432">
        <v>0.24</v>
      </c>
      <c r="Q6432">
        <v>0.24</v>
      </c>
      <c r="R6432">
        <v>0.24</v>
      </c>
      <c r="S6432">
        <v>0.24</v>
      </c>
      <c r="T6432">
        <v>0.24</v>
      </c>
      <c r="U6432">
        <v>0.24</v>
      </c>
      <c r="V6432">
        <v>0.24</v>
      </c>
      <c r="W6432">
        <v>0.24</v>
      </c>
      <c r="X6432">
        <v>0.24</v>
      </c>
      <c r="Y6432">
        <v>0.24</v>
      </c>
      <c r="Z6432">
        <v>0.24</v>
      </c>
      <c r="AA6432">
        <v>0.24</v>
      </c>
      <c r="AB6432">
        <v>0.24</v>
      </c>
      <c r="AC6432">
        <v>0.24</v>
      </c>
      <c r="AD6432">
        <v>0.24</v>
      </c>
      <c r="AE6432">
        <v>0.24</v>
      </c>
      <c r="AF6432">
        <v>0.24</v>
      </c>
      <c r="AG6432">
        <v>0.24</v>
      </c>
      <c r="AH6432" t="s">
        <v>106</v>
      </c>
    </row>
    <row r="6433" spans="1:34" x14ac:dyDescent="0.3">
      <c r="A6433">
        <v>1</v>
      </c>
      <c r="B6433">
        <v>1</v>
      </c>
      <c r="C6433">
        <v>2003</v>
      </c>
      <c r="D6433">
        <v>0.24</v>
      </c>
      <c r="E6433">
        <v>0.24</v>
      </c>
      <c r="F6433">
        <v>0.24</v>
      </c>
      <c r="G6433">
        <v>0.24</v>
      </c>
      <c r="H6433">
        <v>0.24</v>
      </c>
      <c r="I6433">
        <v>0.24</v>
      </c>
      <c r="J6433">
        <v>0.24</v>
      </c>
      <c r="K6433">
        <v>0.24</v>
      </c>
      <c r="L6433">
        <v>0.24</v>
      </c>
      <c r="M6433">
        <v>0.24</v>
      </c>
      <c r="N6433">
        <v>0.24</v>
      </c>
      <c r="O6433">
        <v>0.24</v>
      </c>
      <c r="P6433">
        <v>0.24</v>
      </c>
      <c r="Q6433">
        <v>0.24</v>
      </c>
      <c r="R6433">
        <v>0.24</v>
      </c>
      <c r="S6433">
        <v>0.24</v>
      </c>
      <c r="T6433">
        <v>0.24</v>
      </c>
      <c r="U6433">
        <v>0.24</v>
      </c>
      <c r="V6433">
        <v>0.24</v>
      </c>
      <c r="W6433">
        <v>0.24</v>
      </c>
      <c r="X6433">
        <v>0.24</v>
      </c>
      <c r="Y6433">
        <v>0.24</v>
      </c>
      <c r="Z6433">
        <v>0.24</v>
      </c>
      <c r="AA6433">
        <v>0.24</v>
      </c>
      <c r="AB6433">
        <v>0.24</v>
      </c>
      <c r="AC6433">
        <v>0.24</v>
      </c>
      <c r="AD6433">
        <v>0.24</v>
      </c>
      <c r="AE6433">
        <v>0.24</v>
      </c>
      <c r="AF6433">
        <v>0.24</v>
      </c>
      <c r="AG6433">
        <v>0.24</v>
      </c>
      <c r="AH6433" t="s">
        <v>106</v>
      </c>
    </row>
    <row r="6434" spans="1:34" x14ac:dyDescent="0.3">
      <c r="A6434">
        <v>1</v>
      </c>
      <c r="B6434">
        <v>1</v>
      </c>
      <c r="C6434">
        <v>2004</v>
      </c>
      <c r="D6434">
        <v>0.24</v>
      </c>
      <c r="E6434">
        <v>0.24</v>
      </c>
      <c r="F6434">
        <v>0.24</v>
      </c>
      <c r="G6434">
        <v>0.24</v>
      </c>
      <c r="H6434">
        <v>0.24</v>
      </c>
      <c r="I6434">
        <v>0.24</v>
      </c>
      <c r="J6434">
        <v>0.24</v>
      </c>
      <c r="K6434">
        <v>0.24</v>
      </c>
      <c r="L6434">
        <v>0.24</v>
      </c>
      <c r="M6434">
        <v>0.24</v>
      </c>
      <c r="N6434">
        <v>0.24</v>
      </c>
      <c r="O6434">
        <v>0.24</v>
      </c>
      <c r="P6434">
        <v>0.24</v>
      </c>
      <c r="Q6434">
        <v>0.24</v>
      </c>
      <c r="R6434">
        <v>0.24</v>
      </c>
      <c r="S6434">
        <v>0.24</v>
      </c>
      <c r="T6434">
        <v>0.24</v>
      </c>
      <c r="U6434">
        <v>0.24</v>
      </c>
      <c r="V6434">
        <v>0.24</v>
      </c>
      <c r="W6434">
        <v>0.24</v>
      </c>
      <c r="X6434">
        <v>0.24</v>
      </c>
      <c r="Y6434">
        <v>0.24</v>
      </c>
      <c r="Z6434">
        <v>0.24</v>
      </c>
      <c r="AA6434">
        <v>0.24</v>
      </c>
      <c r="AB6434">
        <v>0.24</v>
      </c>
      <c r="AC6434">
        <v>0.24</v>
      </c>
      <c r="AD6434">
        <v>0.24</v>
      </c>
      <c r="AE6434">
        <v>0.24</v>
      </c>
      <c r="AF6434">
        <v>0.24</v>
      </c>
      <c r="AG6434">
        <v>0.24</v>
      </c>
      <c r="AH6434" t="s">
        <v>106</v>
      </c>
    </row>
    <row r="6435" spans="1:34" x14ac:dyDescent="0.3">
      <c r="A6435">
        <v>1</v>
      </c>
      <c r="B6435">
        <v>1</v>
      </c>
      <c r="C6435">
        <v>2005</v>
      </c>
      <c r="D6435">
        <v>0.24</v>
      </c>
      <c r="E6435">
        <v>0.24</v>
      </c>
      <c r="F6435">
        <v>0.24</v>
      </c>
      <c r="G6435">
        <v>0.24</v>
      </c>
      <c r="H6435">
        <v>0.24</v>
      </c>
      <c r="I6435">
        <v>0.24</v>
      </c>
      <c r="J6435">
        <v>0.24</v>
      </c>
      <c r="K6435">
        <v>0.24</v>
      </c>
      <c r="L6435">
        <v>0.24</v>
      </c>
      <c r="M6435">
        <v>0.24</v>
      </c>
      <c r="N6435">
        <v>0.24</v>
      </c>
      <c r="O6435">
        <v>0.24</v>
      </c>
      <c r="P6435">
        <v>0.24</v>
      </c>
      <c r="Q6435">
        <v>0.24</v>
      </c>
      <c r="R6435">
        <v>0.24</v>
      </c>
      <c r="S6435">
        <v>0.24</v>
      </c>
      <c r="T6435">
        <v>0.24</v>
      </c>
      <c r="U6435">
        <v>0.24</v>
      </c>
      <c r="V6435">
        <v>0.24</v>
      </c>
      <c r="W6435">
        <v>0.24</v>
      </c>
      <c r="X6435">
        <v>0.24</v>
      </c>
      <c r="Y6435">
        <v>0.24</v>
      </c>
      <c r="Z6435">
        <v>0.24</v>
      </c>
      <c r="AA6435">
        <v>0.24</v>
      </c>
      <c r="AB6435">
        <v>0.24</v>
      </c>
      <c r="AC6435">
        <v>0.24</v>
      </c>
      <c r="AD6435">
        <v>0.24</v>
      </c>
      <c r="AE6435">
        <v>0.24</v>
      </c>
      <c r="AF6435">
        <v>0.24</v>
      </c>
      <c r="AG6435">
        <v>0.24</v>
      </c>
      <c r="AH6435" t="s">
        <v>106</v>
      </c>
    </row>
    <row r="6436" spans="1:34" x14ac:dyDescent="0.3">
      <c r="A6436">
        <v>1</v>
      </c>
      <c r="B6436">
        <v>1</v>
      </c>
      <c r="C6436">
        <v>2006</v>
      </c>
      <c r="D6436">
        <v>0.24</v>
      </c>
      <c r="E6436">
        <v>0.24</v>
      </c>
      <c r="F6436">
        <v>0.24</v>
      </c>
      <c r="G6436">
        <v>0.24</v>
      </c>
      <c r="H6436">
        <v>0.24</v>
      </c>
      <c r="I6436">
        <v>0.24</v>
      </c>
      <c r="J6436">
        <v>0.24</v>
      </c>
      <c r="K6436">
        <v>0.24</v>
      </c>
      <c r="L6436">
        <v>0.24</v>
      </c>
      <c r="M6436">
        <v>0.24</v>
      </c>
      <c r="N6436">
        <v>0.24</v>
      </c>
      <c r="O6436">
        <v>0.24</v>
      </c>
      <c r="P6436">
        <v>0.24</v>
      </c>
      <c r="Q6436">
        <v>0.24</v>
      </c>
      <c r="R6436">
        <v>0.24</v>
      </c>
      <c r="S6436">
        <v>0.24</v>
      </c>
      <c r="T6436">
        <v>0.24</v>
      </c>
      <c r="U6436">
        <v>0.24</v>
      </c>
      <c r="V6436">
        <v>0.24</v>
      </c>
      <c r="W6436">
        <v>0.24</v>
      </c>
      <c r="X6436">
        <v>0.24</v>
      </c>
      <c r="Y6436">
        <v>0.24</v>
      </c>
      <c r="Z6436">
        <v>0.24</v>
      </c>
      <c r="AA6436">
        <v>0.24</v>
      </c>
      <c r="AB6436">
        <v>0.24</v>
      </c>
      <c r="AC6436">
        <v>0.24</v>
      </c>
      <c r="AD6436">
        <v>0.24</v>
      </c>
      <c r="AE6436">
        <v>0.24</v>
      </c>
      <c r="AF6436">
        <v>0.24</v>
      </c>
      <c r="AG6436">
        <v>0.24</v>
      </c>
      <c r="AH6436" t="s">
        <v>106</v>
      </c>
    </row>
    <row r="6437" spans="1:34" x14ac:dyDescent="0.3">
      <c r="A6437">
        <v>1</v>
      </c>
      <c r="B6437">
        <v>1</v>
      </c>
      <c r="C6437">
        <v>2007</v>
      </c>
      <c r="D6437">
        <v>0.24</v>
      </c>
      <c r="E6437">
        <v>0.24</v>
      </c>
      <c r="F6437">
        <v>0.24</v>
      </c>
      <c r="G6437">
        <v>0.24</v>
      </c>
      <c r="H6437">
        <v>0.24</v>
      </c>
      <c r="I6437">
        <v>0.24</v>
      </c>
      <c r="J6437">
        <v>0.24</v>
      </c>
      <c r="K6437">
        <v>0.24</v>
      </c>
      <c r="L6437">
        <v>0.24</v>
      </c>
      <c r="M6437">
        <v>0.24</v>
      </c>
      <c r="N6437">
        <v>0.24</v>
      </c>
      <c r="O6437">
        <v>0.24</v>
      </c>
      <c r="P6437">
        <v>0.24</v>
      </c>
      <c r="Q6437">
        <v>0.24</v>
      </c>
      <c r="R6437">
        <v>0.24</v>
      </c>
      <c r="S6437">
        <v>0.24</v>
      </c>
      <c r="T6437">
        <v>0.24</v>
      </c>
      <c r="U6437">
        <v>0.24</v>
      </c>
      <c r="V6437">
        <v>0.24</v>
      </c>
      <c r="W6437">
        <v>0.24</v>
      </c>
      <c r="X6437">
        <v>0.24</v>
      </c>
      <c r="Y6437">
        <v>0.24</v>
      </c>
      <c r="Z6437">
        <v>0.24</v>
      </c>
      <c r="AA6437">
        <v>0.24</v>
      </c>
      <c r="AB6437">
        <v>0.24</v>
      </c>
      <c r="AC6437">
        <v>0.24</v>
      </c>
      <c r="AD6437">
        <v>0.24</v>
      </c>
      <c r="AE6437">
        <v>0.24</v>
      </c>
      <c r="AF6437">
        <v>0.24</v>
      </c>
      <c r="AG6437">
        <v>0.24</v>
      </c>
      <c r="AH6437" t="s">
        <v>106</v>
      </c>
    </row>
    <row r="6438" spans="1:34" x14ac:dyDescent="0.3">
      <c r="A6438">
        <v>1</v>
      </c>
      <c r="B6438">
        <v>1</v>
      </c>
      <c r="C6438">
        <v>2008</v>
      </c>
      <c r="D6438">
        <v>0.24</v>
      </c>
      <c r="E6438">
        <v>0.24</v>
      </c>
      <c r="F6438">
        <v>0.24</v>
      </c>
      <c r="G6438">
        <v>0.24</v>
      </c>
      <c r="H6438">
        <v>0.24</v>
      </c>
      <c r="I6438">
        <v>0.24</v>
      </c>
      <c r="J6438">
        <v>0.24</v>
      </c>
      <c r="K6438">
        <v>0.24</v>
      </c>
      <c r="L6438">
        <v>0.24</v>
      </c>
      <c r="M6438">
        <v>0.24</v>
      </c>
      <c r="N6438">
        <v>0.24</v>
      </c>
      <c r="O6438">
        <v>0.24</v>
      </c>
      <c r="P6438">
        <v>0.24</v>
      </c>
      <c r="Q6438">
        <v>0.24</v>
      </c>
      <c r="R6438">
        <v>0.24</v>
      </c>
      <c r="S6438">
        <v>0.24</v>
      </c>
      <c r="T6438">
        <v>0.24</v>
      </c>
      <c r="U6438">
        <v>0.24</v>
      </c>
      <c r="V6438">
        <v>0.24</v>
      </c>
      <c r="W6438">
        <v>0.24</v>
      </c>
      <c r="X6438">
        <v>0.24</v>
      </c>
      <c r="Y6438">
        <v>0.24</v>
      </c>
      <c r="Z6438">
        <v>0.24</v>
      </c>
      <c r="AA6438">
        <v>0.24</v>
      </c>
      <c r="AB6438">
        <v>0.24</v>
      </c>
      <c r="AC6438">
        <v>0.24</v>
      </c>
      <c r="AD6438">
        <v>0.24</v>
      </c>
      <c r="AE6438">
        <v>0.24</v>
      </c>
      <c r="AF6438">
        <v>0.24</v>
      </c>
      <c r="AG6438">
        <v>0.24</v>
      </c>
      <c r="AH6438" t="s">
        <v>106</v>
      </c>
    </row>
    <row r="6439" spans="1:34" x14ac:dyDescent="0.3">
      <c r="A6439">
        <v>1</v>
      </c>
      <c r="B6439">
        <v>1</v>
      </c>
      <c r="C6439">
        <v>2009</v>
      </c>
      <c r="D6439">
        <v>0.24</v>
      </c>
      <c r="E6439">
        <v>0.24</v>
      </c>
      <c r="F6439">
        <v>0.24</v>
      </c>
      <c r="G6439">
        <v>0.24</v>
      </c>
      <c r="H6439">
        <v>0.24</v>
      </c>
      <c r="I6439">
        <v>0.24</v>
      </c>
      <c r="J6439">
        <v>0.24</v>
      </c>
      <c r="K6439">
        <v>0.24</v>
      </c>
      <c r="L6439">
        <v>0.24</v>
      </c>
      <c r="M6439">
        <v>0.24</v>
      </c>
      <c r="N6439">
        <v>0.24</v>
      </c>
      <c r="O6439">
        <v>0.24</v>
      </c>
      <c r="P6439">
        <v>0.24</v>
      </c>
      <c r="Q6439">
        <v>0.24</v>
      </c>
      <c r="R6439">
        <v>0.24</v>
      </c>
      <c r="S6439">
        <v>0.24</v>
      </c>
      <c r="T6439">
        <v>0.24</v>
      </c>
      <c r="U6439">
        <v>0.24</v>
      </c>
      <c r="V6439">
        <v>0.24</v>
      </c>
      <c r="W6439">
        <v>0.24</v>
      </c>
      <c r="X6439">
        <v>0.24</v>
      </c>
      <c r="Y6439">
        <v>0.24</v>
      </c>
      <c r="Z6439">
        <v>0.24</v>
      </c>
      <c r="AA6439">
        <v>0.24</v>
      </c>
      <c r="AB6439">
        <v>0.24</v>
      </c>
      <c r="AC6439">
        <v>0.24</v>
      </c>
      <c r="AD6439">
        <v>0.24</v>
      </c>
      <c r="AE6439">
        <v>0.24</v>
      </c>
      <c r="AF6439">
        <v>0.24</v>
      </c>
      <c r="AG6439">
        <v>0.24</v>
      </c>
      <c r="AH6439" t="s">
        <v>106</v>
      </c>
    </row>
    <row r="6440" spans="1:34" x14ac:dyDescent="0.3">
      <c r="A6440">
        <v>1</v>
      </c>
      <c r="B6440">
        <v>1</v>
      </c>
      <c r="C6440">
        <v>2010</v>
      </c>
      <c r="D6440">
        <v>0.24</v>
      </c>
      <c r="E6440">
        <v>0.24</v>
      </c>
      <c r="F6440">
        <v>0.24</v>
      </c>
      <c r="G6440">
        <v>0.24</v>
      </c>
      <c r="H6440">
        <v>0.24</v>
      </c>
      <c r="I6440">
        <v>0.24</v>
      </c>
      <c r="J6440">
        <v>0.24</v>
      </c>
      <c r="K6440">
        <v>0.24</v>
      </c>
      <c r="L6440">
        <v>0.24</v>
      </c>
      <c r="M6440">
        <v>0.24</v>
      </c>
      <c r="N6440">
        <v>0.24</v>
      </c>
      <c r="O6440">
        <v>0.24</v>
      </c>
      <c r="P6440">
        <v>0.24</v>
      </c>
      <c r="Q6440">
        <v>0.24</v>
      </c>
      <c r="R6440">
        <v>0.24</v>
      </c>
      <c r="S6440">
        <v>0.24</v>
      </c>
      <c r="T6440">
        <v>0.24</v>
      </c>
      <c r="U6440">
        <v>0.24</v>
      </c>
      <c r="V6440">
        <v>0.24</v>
      </c>
      <c r="W6440">
        <v>0.24</v>
      </c>
      <c r="X6440">
        <v>0.24</v>
      </c>
      <c r="Y6440">
        <v>0.24</v>
      </c>
      <c r="Z6440">
        <v>0.24</v>
      </c>
      <c r="AA6440">
        <v>0.24</v>
      </c>
      <c r="AB6440">
        <v>0.24</v>
      </c>
      <c r="AC6440">
        <v>0.24</v>
      </c>
      <c r="AD6440">
        <v>0.24</v>
      </c>
      <c r="AE6440">
        <v>0.24</v>
      </c>
      <c r="AF6440">
        <v>0.24</v>
      </c>
      <c r="AG6440">
        <v>0.24</v>
      </c>
      <c r="AH6440" t="s">
        <v>106</v>
      </c>
    </row>
    <row r="6441" spans="1:34" x14ac:dyDescent="0.3">
      <c r="A6441">
        <v>1</v>
      </c>
      <c r="B6441">
        <v>1</v>
      </c>
      <c r="C6441">
        <v>2011</v>
      </c>
      <c r="D6441">
        <v>0.24</v>
      </c>
      <c r="E6441">
        <v>0.24</v>
      </c>
      <c r="F6441">
        <v>0.24</v>
      </c>
      <c r="G6441">
        <v>0.24</v>
      </c>
      <c r="H6441">
        <v>0.24</v>
      </c>
      <c r="I6441">
        <v>0.24</v>
      </c>
      <c r="J6441">
        <v>0.24</v>
      </c>
      <c r="K6441">
        <v>0.24</v>
      </c>
      <c r="L6441">
        <v>0.24</v>
      </c>
      <c r="M6441">
        <v>0.24</v>
      </c>
      <c r="N6441">
        <v>0.24</v>
      </c>
      <c r="O6441">
        <v>0.24</v>
      </c>
      <c r="P6441">
        <v>0.24</v>
      </c>
      <c r="Q6441">
        <v>0.24</v>
      </c>
      <c r="R6441">
        <v>0.24</v>
      </c>
      <c r="S6441">
        <v>0.24</v>
      </c>
      <c r="T6441">
        <v>0.24</v>
      </c>
      <c r="U6441">
        <v>0.24</v>
      </c>
      <c r="V6441">
        <v>0.24</v>
      </c>
      <c r="W6441">
        <v>0.24</v>
      </c>
      <c r="X6441">
        <v>0.24</v>
      </c>
      <c r="Y6441">
        <v>0.24</v>
      </c>
      <c r="Z6441">
        <v>0.24</v>
      </c>
      <c r="AA6441">
        <v>0.24</v>
      </c>
      <c r="AB6441">
        <v>0.24</v>
      </c>
      <c r="AC6441">
        <v>0.24</v>
      </c>
      <c r="AD6441">
        <v>0.24</v>
      </c>
      <c r="AE6441">
        <v>0.24</v>
      </c>
      <c r="AF6441">
        <v>0.24</v>
      </c>
      <c r="AG6441">
        <v>0.24</v>
      </c>
      <c r="AH6441" t="s">
        <v>106</v>
      </c>
    </row>
    <row r="6442" spans="1:34" x14ac:dyDescent="0.3">
      <c r="A6442">
        <v>1</v>
      </c>
      <c r="B6442">
        <v>1</v>
      </c>
      <c r="C6442">
        <v>2012</v>
      </c>
      <c r="D6442">
        <v>0.24</v>
      </c>
      <c r="E6442">
        <v>0.24</v>
      </c>
      <c r="F6442">
        <v>0.24</v>
      </c>
      <c r="G6442">
        <v>0.24</v>
      </c>
      <c r="H6442">
        <v>0.24</v>
      </c>
      <c r="I6442">
        <v>0.24</v>
      </c>
      <c r="J6442">
        <v>0.24</v>
      </c>
      <c r="K6442">
        <v>0.24</v>
      </c>
      <c r="L6442">
        <v>0.24</v>
      </c>
      <c r="M6442">
        <v>0.24</v>
      </c>
      <c r="N6442">
        <v>0.24</v>
      </c>
      <c r="O6442">
        <v>0.24</v>
      </c>
      <c r="P6442">
        <v>0.24</v>
      </c>
      <c r="Q6442">
        <v>0.24</v>
      </c>
      <c r="R6442">
        <v>0.24</v>
      </c>
      <c r="S6442">
        <v>0.24</v>
      </c>
      <c r="T6442">
        <v>0.24</v>
      </c>
      <c r="U6442">
        <v>0.24</v>
      </c>
      <c r="V6442">
        <v>0.24</v>
      </c>
      <c r="W6442">
        <v>0.24</v>
      </c>
      <c r="X6442">
        <v>0.24</v>
      </c>
      <c r="Y6442">
        <v>0.24</v>
      </c>
      <c r="Z6442">
        <v>0.24</v>
      </c>
      <c r="AA6442">
        <v>0.24</v>
      </c>
      <c r="AB6442">
        <v>0.24</v>
      </c>
      <c r="AC6442">
        <v>0.24</v>
      </c>
      <c r="AD6442">
        <v>0.24</v>
      </c>
      <c r="AE6442">
        <v>0.24</v>
      </c>
      <c r="AF6442">
        <v>0.24</v>
      </c>
      <c r="AG6442">
        <v>0.24</v>
      </c>
      <c r="AH6442" t="s">
        <v>106</v>
      </c>
    </row>
    <row r="6443" spans="1:34" x14ac:dyDescent="0.3">
      <c r="A6443">
        <v>1</v>
      </c>
      <c r="B6443">
        <v>1</v>
      </c>
      <c r="C6443">
        <v>2013</v>
      </c>
      <c r="D6443">
        <v>0.24</v>
      </c>
      <c r="E6443">
        <v>0.24</v>
      </c>
      <c r="F6443">
        <v>0.24</v>
      </c>
      <c r="G6443">
        <v>0.24</v>
      </c>
      <c r="H6443">
        <v>0.24</v>
      </c>
      <c r="I6443">
        <v>0.24</v>
      </c>
      <c r="J6443">
        <v>0.24</v>
      </c>
      <c r="K6443">
        <v>0.24</v>
      </c>
      <c r="L6443">
        <v>0.24</v>
      </c>
      <c r="M6443">
        <v>0.24</v>
      </c>
      <c r="N6443">
        <v>0.24</v>
      </c>
      <c r="O6443">
        <v>0.24</v>
      </c>
      <c r="P6443">
        <v>0.24</v>
      </c>
      <c r="Q6443">
        <v>0.24</v>
      </c>
      <c r="R6443">
        <v>0.24</v>
      </c>
      <c r="S6443">
        <v>0.24</v>
      </c>
      <c r="T6443">
        <v>0.24</v>
      </c>
      <c r="U6443">
        <v>0.24</v>
      </c>
      <c r="V6443">
        <v>0.24</v>
      </c>
      <c r="W6443">
        <v>0.24</v>
      </c>
      <c r="X6443">
        <v>0.24</v>
      </c>
      <c r="Y6443">
        <v>0.24</v>
      </c>
      <c r="Z6443">
        <v>0.24</v>
      </c>
      <c r="AA6443">
        <v>0.24</v>
      </c>
      <c r="AB6443">
        <v>0.24</v>
      </c>
      <c r="AC6443">
        <v>0.24</v>
      </c>
      <c r="AD6443">
        <v>0.24</v>
      </c>
      <c r="AE6443">
        <v>0.24</v>
      </c>
      <c r="AF6443">
        <v>0.24</v>
      </c>
      <c r="AG6443">
        <v>0.24</v>
      </c>
      <c r="AH6443" t="s">
        <v>106</v>
      </c>
    </row>
    <row r="6444" spans="1:34" x14ac:dyDescent="0.3">
      <c r="A6444">
        <v>1</v>
      </c>
      <c r="B6444">
        <v>1</v>
      </c>
      <c r="C6444">
        <v>2014</v>
      </c>
      <c r="D6444">
        <v>0.24</v>
      </c>
      <c r="E6444">
        <v>0.24</v>
      </c>
      <c r="F6444">
        <v>0.24</v>
      </c>
      <c r="G6444">
        <v>0.24</v>
      </c>
      <c r="H6444">
        <v>0.24</v>
      </c>
      <c r="I6444">
        <v>0.24</v>
      </c>
      <c r="J6444">
        <v>0.24</v>
      </c>
      <c r="K6444">
        <v>0.24</v>
      </c>
      <c r="L6444">
        <v>0.24</v>
      </c>
      <c r="M6444">
        <v>0.24</v>
      </c>
      <c r="N6444">
        <v>0.24</v>
      </c>
      <c r="O6444">
        <v>0.24</v>
      </c>
      <c r="P6444">
        <v>0.24</v>
      </c>
      <c r="Q6444">
        <v>0.24</v>
      </c>
      <c r="R6444">
        <v>0.24</v>
      </c>
      <c r="S6444">
        <v>0.24</v>
      </c>
      <c r="T6444">
        <v>0.24</v>
      </c>
      <c r="U6444">
        <v>0.24</v>
      </c>
      <c r="V6444">
        <v>0.24</v>
      </c>
      <c r="W6444">
        <v>0.24</v>
      </c>
      <c r="X6444">
        <v>0.24</v>
      </c>
      <c r="Y6444">
        <v>0.24</v>
      </c>
      <c r="Z6444">
        <v>0.24</v>
      </c>
      <c r="AA6444">
        <v>0.24</v>
      </c>
      <c r="AB6444">
        <v>0.24</v>
      </c>
      <c r="AC6444">
        <v>0.24</v>
      </c>
      <c r="AD6444">
        <v>0.24</v>
      </c>
      <c r="AE6444">
        <v>0.24</v>
      </c>
      <c r="AF6444">
        <v>0.24</v>
      </c>
      <c r="AG6444">
        <v>0.24</v>
      </c>
      <c r="AH6444" t="s">
        <v>106</v>
      </c>
    </row>
    <row r="6445" spans="1:34" x14ac:dyDescent="0.3">
      <c r="A6445">
        <v>1</v>
      </c>
      <c r="B6445">
        <v>1</v>
      </c>
      <c r="C6445">
        <v>2015</v>
      </c>
      <c r="D6445">
        <v>0.24</v>
      </c>
      <c r="E6445">
        <v>0.24</v>
      </c>
      <c r="F6445">
        <v>0.24</v>
      </c>
      <c r="G6445">
        <v>0.24</v>
      </c>
      <c r="H6445">
        <v>0.24</v>
      </c>
      <c r="I6445">
        <v>0.24</v>
      </c>
      <c r="J6445">
        <v>0.24</v>
      </c>
      <c r="K6445">
        <v>0.24</v>
      </c>
      <c r="L6445">
        <v>0.24</v>
      </c>
      <c r="M6445">
        <v>0.24</v>
      </c>
      <c r="N6445">
        <v>0.24</v>
      </c>
      <c r="O6445">
        <v>0.24</v>
      </c>
      <c r="P6445">
        <v>0.24</v>
      </c>
      <c r="Q6445">
        <v>0.24</v>
      </c>
      <c r="R6445">
        <v>0.24</v>
      </c>
      <c r="S6445">
        <v>0.24</v>
      </c>
      <c r="T6445">
        <v>0.24</v>
      </c>
      <c r="U6445">
        <v>0.24</v>
      </c>
      <c r="V6445">
        <v>0.24</v>
      </c>
      <c r="W6445">
        <v>0.24</v>
      </c>
      <c r="X6445">
        <v>0.24</v>
      </c>
      <c r="Y6445">
        <v>0.24</v>
      </c>
      <c r="Z6445">
        <v>0.24</v>
      </c>
      <c r="AA6445">
        <v>0.24</v>
      </c>
      <c r="AB6445">
        <v>0.24</v>
      </c>
      <c r="AC6445">
        <v>0.24</v>
      </c>
      <c r="AD6445">
        <v>0.24</v>
      </c>
      <c r="AE6445">
        <v>0.24</v>
      </c>
      <c r="AF6445">
        <v>0.24</v>
      </c>
      <c r="AG6445">
        <v>0.24</v>
      </c>
      <c r="AH6445" t="s">
        <v>106</v>
      </c>
    </row>
    <row r="6446" spans="1:34" x14ac:dyDescent="0.3">
      <c r="A6446">
        <v>1</v>
      </c>
      <c r="B6446">
        <v>1</v>
      </c>
      <c r="C6446">
        <v>2016</v>
      </c>
      <c r="D6446">
        <v>0.24</v>
      </c>
      <c r="E6446">
        <v>0.24</v>
      </c>
      <c r="F6446">
        <v>0.24</v>
      </c>
      <c r="G6446">
        <v>0.24</v>
      </c>
      <c r="H6446">
        <v>0.24</v>
      </c>
      <c r="I6446">
        <v>0.24</v>
      </c>
      <c r="J6446">
        <v>0.24</v>
      </c>
      <c r="K6446">
        <v>0.24</v>
      </c>
      <c r="L6446">
        <v>0.24</v>
      </c>
      <c r="M6446">
        <v>0.24</v>
      </c>
      <c r="N6446">
        <v>0.24</v>
      </c>
      <c r="O6446">
        <v>0.24</v>
      </c>
      <c r="P6446">
        <v>0.24</v>
      </c>
      <c r="Q6446">
        <v>0.24</v>
      </c>
      <c r="R6446">
        <v>0.24</v>
      </c>
      <c r="S6446">
        <v>0.24</v>
      </c>
      <c r="T6446">
        <v>0.24</v>
      </c>
      <c r="U6446">
        <v>0.24</v>
      </c>
      <c r="V6446">
        <v>0.24</v>
      </c>
      <c r="W6446">
        <v>0.24</v>
      </c>
      <c r="X6446">
        <v>0.24</v>
      </c>
      <c r="Y6446">
        <v>0.24</v>
      </c>
      <c r="Z6446">
        <v>0.24</v>
      </c>
      <c r="AA6446">
        <v>0.24</v>
      </c>
      <c r="AB6446">
        <v>0.24</v>
      </c>
      <c r="AC6446">
        <v>0.24</v>
      </c>
      <c r="AD6446">
        <v>0.24</v>
      </c>
      <c r="AE6446">
        <v>0.24</v>
      </c>
      <c r="AF6446">
        <v>0.24</v>
      </c>
      <c r="AG6446">
        <v>0.24</v>
      </c>
      <c r="AH6446" t="s">
        <v>106</v>
      </c>
    </row>
    <row r="6447" spans="1:34" x14ac:dyDescent="0.3">
      <c r="A6447">
        <v>1</v>
      </c>
      <c r="B6447">
        <v>1</v>
      </c>
      <c r="C6447">
        <v>2017</v>
      </c>
      <c r="D6447">
        <v>0.24</v>
      </c>
      <c r="E6447">
        <v>0.24</v>
      </c>
      <c r="F6447">
        <v>0.24</v>
      </c>
      <c r="G6447">
        <v>0.24</v>
      </c>
      <c r="H6447">
        <v>0.24</v>
      </c>
      <c r="I6447">
        <v>0.24</v>
      </c>
      <c r="J6447">
        <v>0.24</v>
      </c>
      <c r="K6447">
        <v>0.24</v>
      </c>
      <c r="L6447">
        <v>0.24</v>
      </c>
      <c r="M6447">
        <v>0.24</v>
      </c>
      <c r="N6447">
        <v>0.24</v>
      </c>
      <c r="O6447">
        <v>0.24</v>
      </c>
      <c r="P6447">
        <v>0.24</v>
      </c>
      <c r="Q6447">
        <v>0.24</v>
      </c>
      <c r="R6447">
        <v>0.24</v>
      </c>
      <c r="S6447">
        <v>0.24</v>
      </c>
      <c r="T6447">
        <v>0.24</v>
      </c>
      <c r="U6447">
        <v>0.24</v>
      </c>
      <c r="V6447">
        <v>0.24</v>
      </c>
      <c r="W6447">
        <v>0.24</v>
      </c>
      <c r="X6447">
        <v>0.24</v>
      </c>
      <c r="Y6447">
        <v>0.24</v>
      </c>
      <c r="Z6447">
        <v>0.24</v>
      </c>
      <c r="AA6447">
        <v>0.24</v>
      </c>
      <c r="AB6447">
        <v>0.24</v>
      </c>
      <c r="AC6447">
        <v>0.24</v>
      </c>
      <c r="AD6447">
        <v>0.24</v>
      </c>
      <c r="AE6447">
        <v>0.24</v>
      </c>
      <c r="AF6447">
        <v>0.24</v>
      </c>
      <c r="AG6447">
        <v>0.24</v>
      </c>
      <c r="AH6447" t="s">
        <v>106</v>
      </c>
    </row>
    <row r="6448" spans="1:34" x14ac:dyDescent="0.3">
      <c r="A6448">
        <v>1</v>
      </c>
      <c r="B6448">
        <v>1</v>
      </c>
      <c r="C6448">
        <v>2018</v>
      </c>
      <c r="D6448">
        <v>0.24</v>
      </c>
      <c r="E6448">
        <v>0.24</v>
      </c>
      <c r="F6448">
        <v>0.24</v>
      </c>
      <c r="G6448">
        <v>0.24</v>
      </c>
      <c r="H6448">
        <v>0.24</v>
      </c>
      <c r="I6448">
        <v>0.24</v>
      </c>
      <c r="J6448">
        <v>0.24</v>
      </c>
      <c r="K6448">
        <v>0.24</v>
      </c>
      <c r="L6448">
        <v>0.24</v>
      </c>
      <c r="M6448">
        <v>0.24</v>
      </c>
      <c r="N6448">
        <v>0.24</v>
      </c>
      <c r="O6448">
        <v>0.24</v>
      </c>
      <c r="P6448">
        <v>0.24</v>
      </c>
      <c r="Q6448">
        <v>0.24</v>
      </c>
      <c r="R6448">
        <v>0.24</v>
      </c>
      <c r="S6448">
        <v>0.24</v>
      </c>
      <c r="T6448">
        <v>0.24</v>
      </c>
      <c r="U6448">
        <v>0.24</v>
      </c>
      <c r="V6448">
        <v>0.24</v>
      </c>
      <c r="W6448">
        <v>0.24</v>
      </c>
      <c r="X6448">
        <v>0.24</v>
      </c>
      <c r="Y6448">
        <v>0.24</v>
      </c>
      <c r="Z6448">
        <v>0.24</v>
      </c>
      <c r="AA6448">
        <v>0.24</v>
      </c>
      <c r="AB6448">
        <v>0.24</v>
      </c>
      <c r="AC6448">
        <v>0.24</v>
      </c>
      <c r="AD6448">
        <v>0.24</v>
      </c>
      <c r="AE6448">
        <v>0.24</v>
      </c>
      <c r="AF6448">
        <v>0.24</v>
      </c>
      <c r="AG6448">
        <v>0.24</v>
      </c>
      <c r="AH6448" t="s">
        <v>106</v>
      </c>
    </row>
    <row r="6449" spans="1:39" x14ac:dyDescent="0.3">
      <c r="B6449" t="s">
        <v>1373</v>
      </c>
      <c r="C6449" t="s">
        <v>1374</v>
      </c>
      <c r="D6449" t="s">
        <v>1375</v>
      </c>
      <c r="E6449" t="s">
        <v>130</v>
      </c>
      <c r="F6449" t="s">
        <v>1857</v>
      </c>
      <c r="G6449" t="s">
        <v>1376</v>
      </c>
      <c r="H6449" t="s">
        <v>1377</v>
      </c>
    </row>
    <row r="6450" spans="1:39" x14ac:dyDescent="0.3">
      <c r="B6450" t="s">
        <v>1373</v>
      </c>
      <c r="C6450" t="s">
        <v>1374</v>
      </c>
      <c r="D6450" t="s">
        <v>1378</v>
      </c>
      <c r="E6450" t="s">
        <v>1379</v>
      </c>
      <c r="F6450" t="s">
        <v>1380</v>
      </c>
      <c r="G6450" t="s">
        <v>1381</v>
      </c>
      <c r="H6450" t="s">
        <v>1382</v>
      </c>
      <c r="I6450" t="s">
        <v>1383</v>
      </c>
      <c r="J6450" t="s">
        <v>1384</v>
      </c>
      <c r="K6450" t="s">
        <v>1385</v>
      </c>
      <c r="L6450" t="s">
        <v>1386</v>
      </c>
      <c r="M6450" t="s">
        <v>1387</v>
      </c>
    </row>
    <row r="6452" spans="1:39" ht="21" x14ac:dyDescent="0.4">
      <c r="A6452" s="37" t="s">
        <v>1520</v>
      </c>
      <c r="AK6452" t="s">
        <v>1858</v>
      </c>
    </row>
    <row r="6453" spans="1:39" x14ac:dyDescent="0.3">
      <c r="A6453" s="38" t="s">
        <v>1252</v>
      </c>
      <c r="B6453" s="38" t="s">
        <v>480</v>
      </c>
      <c r="C6453" s="38" t="s">
        <v>477</v>
      </c>
      <c r="D6453" s="38">
        <v>0</v>
      </c>
      <c r="E6453" s="38">
        <v>1</v>
      </c>
      <c r="F6453" s="38">
        <v>2</v>
      </c>
      <c r="G6453" s="38">
        <v>3</v>
      </c>
      <c r="H6453" s="38">
        <v>4</v>
      </c>
      <c r="I6453" s="38">
        <v>5</v>
      </c>
      <c r="J6453" s="38">
        <v>6</v>
      </c>
      <c r="K6453" s="38">
        <v>7</v>
      </c>
      <c r="L6453" s="38">
        <v>8</v>
      </c>
      <c r="M6453" s="38">
        <v>9</v>
      </c>
      <c r="N6453" s="38">
        <v>10</v>
      </c>
      <c r="O6453" s="38">
        <v>11</v>
      </c>
      <c r="P6453" s="38">
        <v>12</v>
      </c>
      <c r="Q6453" s="38">
        <v>13</v>
      </c>
      <c r="R6453" s="38">
        <v>14</v>
      </c>
      <c r="S6453" s="38">
        <v>15</v>
      </c>
      <c r="T6453" s="38">
        <v>16</v>
      </c>
      <c r="U6453" s="38">
        <v>17</v>
      </c>
      <c r="V6453" s="38">
        <v>18</v>
      </c>
      <c r="W6453" s="38">
        <v>19</v>
      </c>
      <c r="X6453" s="38">
        <v>20</v>
      </c>
      <c r="Y6453" s="38">
        <v>21</v>
      </c>
      <c r="Z6453" s="38">
        <v>22</v>
      </c>
      <c r="AA6453" s="38">
        <v>23</v>
      </c>
      <c r="AB6453" s="38">
        <v>24</v>
      </c>
      <c r="AC6453" s="38">
        <v>25</v>
      </c>
      <c r="AD6453" s="38">
        <v>26</v>
      </c>
      <c r="AE6453" s="38">
        <v>27</v>
      </c>
      <c r="AF6453" s="38">
        <v>28</v>
      </c>
      <c r="AG6453" s="38">
        <v>29</v>
      </c>
      <c r="AH6453" s="38">
        <v>30</v>
      </c>
      <c r="AJ6453" t="s">
        <v>1728</v>
      </c>
    </row>
    <row r="6454" spans="1:39" x14ac:dyDescent="0.3">
      <c r="A6454" s="38"/>
      <c r="B6454" s="38"/>
      <c r="C6454" s="38">
        <v>1985</v>
      </c>
      <c r="D6454" s="38">
        <f t="shared" ref="D6454:AG6462" si="0">D6298-D6415</f>
        <v>0</v>
      </c>
      <c r="E6454" s="38">
        <f t="shared" si="0"/>
        <v>1.1590000000000211E-3</v>
      </c>
      <c r="F6454" s="38">
        <f t="shared" si="0"/>
        <v>5.4030000000000189E-3</v>
      </c>
      <c r="G6454" s="38">
        <f t="shared" si="0"/>
        <v>1.5618999999999994E-2</v>
      </c>
      <c r="H6454" s="38">
        <f>H6298-H6415</f>
        <v>3.3552000000000026E-2</v>
      </c>
      <c r="I6454" s="38">
        <f t="shared" si="0"/>
        <v>5.6362999999999996E-2</v>
      </c>
      <c r="J6454" s="38">
        <f t="shared" si="0"/>
        <v>7.8232999999999997E-2</v>
      </c>
      <c r="K6454" s="38">
        <f t="shared" si="0"/>
        <v>9.4683000000000017E-2</v>
      </c>
      <c r="L6454" s="38">
        <f t="shared" si="0"/>
        <v>0.10457700000000003</v>
      </c>
      <c r="M6454" s="38">
        <f t="shared" si="0"/>
        <v>0.10950100000000001</v>
      </c>
      <c r="N6454" s="38">
        <f t="shared" si="0"/>
        <v>0.111591</v>
      </c>
      <c r="O6454" s="38">
        <f t="shared" si="0"/>
        <v>0.11230899999999999</v>
      </c>
      <c r="P6454" s="38">
        <f t="shared" si="0"/>
        <v>0.11243799999999998</v>
      </c>
      <c r="Q6454" s="38">
        <f t="shared" si="0"/>
        <v>0.112342</v>
      </c>
      <c r="R6454" s="38">
        <f t="shared" si="0"/>
        <v>0.112176</v>
      </c>
      <c r="S6454" s="38">
        <f t="shared" si="0"/>
        <v>0.11200199999999999</v>
      </c>
      <c r="T6454" s="38">
        <f t="shared" si="0"/>
        <v>0.11184100000000002</v>
      </c>
      <c r="U6454" s="38">
        <f t="shared" si="0"/>
        <v>0.11169800000000002</v>
      </c>
      <c r="V6454" s="38">
        <f t="shared" si="0"/>
        <v>0.11157400000000001</v>
      </c>
      <c r="W6454" s="38">
        <f t="shared" si="0"/>
        <v>0.11146699999999998</v>
      </c>
      <c r="X6454" s="38">
        <f t="shared" si="0"/>
        <v>0.111377</v>
      </c>
      <c r="Y6454" s="38">
        <f t="shared" si="0"/>
        <v>0.11129899999999998</v>
      </c>
      <c r="Z6454" s="38">
        <f t="shared" si="0"/>
        <v>0.11123300000000003</v>
      </c>
      <c r="AA6454" s="38">
        <f t="shared" si="0"/>
        <v>0.111176</v>
      </c>
      <c r="AB6454" s="38">
        <f t="shared" si="0"/>
        <v>0.111128</v>
      </c>
      <c r="AC6454" s="38">
        <f t="shared" si="0"/>
        <v>0.11108699999999999</v>
      </c>
      <c r="AD6454" s="38">
        <f t="shared" si="0"/>
        <v>0.11105100000000001</v>
      </c>
      <c r="AE6454" s="38">
        <f t="shared" si="0"/>
        <v>0.11102100000000004</v>
      </c>
      <c r="AF6454" s="38">
        <f t="shared" si="0"/>
        <v>0.11099300000000001</v>
      </c>
      <c r="AG6454" s="38">
        <f t="shared" si="0"/>
        <v>0.11092600000000002</v>
      </c>
      <c r="AH6454" s="38">
        <f>AG6454</f>
        <v>0.11092600000000002</v>
      </c>
      <c r="AJ6454">
        <f>AVERAGE(H6454:S6454)</f>
        <v>9.5813916666666665E-2</v>
      </c>
      <c r="AK6454">
        <f>C391</f>
        <v>8.2478099999999999E-2</v>
      </c>
      <c r="AM6454" s="10">
        <f>AJ6454-AK6454</f>
        <v>1.3335816666666667E-2</v>
      </c>
    </row>
    <row r="6455" spans="1:39" x14ac:dyDescent="0.3">
      <c r="A6455" s="38"/>
      <c r="B6455" s="38"/>
      <c r="C6455" s="38">
        <v>1986</v>
      </c>
      <c r="D6455" s="38">
        <f t="shared" si="0"/>
        <v>0</v>
      </c>
      <c r="E6455" s="38">
        <f t="shared" si="0"/>
        <v>1.4600000000000168E-3</v>
      </c>
      <c r="F6455" s="38">
        <f t="shared" si="0"/>
        <v>6.536000000000014E-3</v>
      </c>
      <c r="G6455" s="38">
        <f t="shared" si="0"/>
        <v>1.8512000000000028E-2</v>
      </c>
      <c r="H6455" s="38">
        <f t="shared" si="0"/>
        <v>3.9355000000000029E-2</v>
      </c>
      <c r="I6455" s="38">
        <f t="shared" si="0"/>
        <v>6.5809000000000006E-2</v>
      </c>
      <c r="J6455" s="38">
        <f t="shared" si="0"/>
        <v>9.1335E-2</v>
      </c>
      <c r="K6455" s="38">
        <f t="shared" si="0"/>
        <v>0.11095300000000002</v>
      </c>
      <c r="L6455" s="38">
        <f t="shared" si="0"/>
        <v>0.12324200000000002</v>
      </c>
      <c r="M6455" s="38">
        <f t="shared" si="0"/>
        <v>0.12969999999999998</v>
      </c>
      <c r="N6455" s="38">
        <f t="shared" si="0"/>
        <v>0.13259799999999999</v>
      </c>
      <c r="O6455" s="38">
        <f t="shared" si="0"/>
        <v>0.13365500000000002</v>
      </c>
      <c r="P6455" s="38">
        <f t="shared" si="0"/>
        <v>0.13388</v>
      </c>
      <c r="Q6455" s="38">
        <f t="shared" si="0"/>
        <v>0.13377800000000001</v>
      </c>
      <c r="R6455" s="38">
        <f t="shared" si="0"/>
        <v>0.13356899999999999</v>
      </c>
      <c r="S6455" s="38">
        <f t="shared" si="0"/>
        <v>0.13334299999999999</v>
      </c>
      <c r="T6455" s="38">
        <f t="shared" si="0"/>
        <v>0.133131</v>
      </c>
      <c r="U6455" s="38">
        <f t="shared" si="0"/>
        <v>0.132942</v>
      </c>
      <c r="V6455" s="38">
        <f t="shared" si="0"/>
        <v>0.13277800000000001</v>
      </c>
      <c r="W6455" s="38">
        <f t="shared" si="0"/>
        <v>0.132637</v>
      </c>
      <c r="X6455" s="38">
        <f t="shared" si="0"/>
        <v>0.132517</v>
      </c>
      <c r="Y6455" s="38">
        <f t="shared" si="0"/>
        <v>0.13241400000000003</v>
      </c>
      <c r="Z6455" s="38">
        <f t="shared" si="0"/>
        <v>0.132326</v>
      </c>
      <c r="AA6455" s="38">
        <f t="shared" si="0"/>
        <v>0.13225100000000001</v>
      </c>
      <c r="AB6455" s="38">
        <f t="shared" si="0"/>
        <v>0.132187</v>
      </c>
      <c r="AC6455" s="38">
        <f t="shared" si="0"/>
        <v>0.132133</v>
      </c>
      <c r="AD6455" s="38">
        <f t="shared" si="0"/>
        <v>0.13208599999999998</v>
      </c>
      <c r="AE6455" s="38">
        <f t="shared" si="0"/>
        <v>0.13204500000000002</v>
      </c>
      <c r="AF6455" s="38">
        <f t="shared" si="0"/>
        <v>0.13200800000000001</v>
      </c>
      <c r="AG6455" s="38">
        <f t="shared" si="0"/>
        <v>0.13191999999999998</v>
      </c>
      <c r="AH6455" s="38">
        <f t="shared" ref="AH6455:AH6487" si="1">AG6455</f>
        <v>0.13191999999999998</v>
      </c>
      <c r="AJ6455">
        <f t="shared" ref="AJ6455:AJ6485" si="2">AVERAGE(H6455:S6455)</f>
        <v>0.11343475000000001</v>
      </c>
      <c r="AK6455">
        <f t="shared" ref="AK6455:AK6488" si="3">C392</f>
        <v>8.6080000000000004E-2</v>
      </c>
      <c r="AM6455" s="10">
        <f t="shared" ref="AM6455:AM6487" si="4">AJ6455-AK6455</f>
        <v>2.7354750000000011E-2</v>
      </c>
    </row>
    <row r="6456" spans="1:39" x14ac:dyDescent="0.3">
      <c r="A6456" s="38"/>
      <c r="B6456" s="38"/>
      <c r="C6456" s="38">
        <v>1987</v>
      </c>
      <c r="D6456" s="38">
        <f t="shared" si="0"/>
        <v>0</v>
      </c>
      <c r="E6456" s="38">
        <f t="shared" si="0"/>
        <v>2.1049999999999958E-3</v>
      </c>
      <c r="F6456" s="38">
        <f t="shared" si="0"/>
        <v>8.894000000000013E-3</v>
      </c>
      <c r="G6456" s="38">
        <f t="shared" si="0"/>
        <v>2.4315000000000031E-2</v>
      </c>
      <c r="H6456" s="38">
        <f t="shared" si="0"/>
        <v>5.0627000000000033E-2</v>
      </c>
      <c r="I6456" s="38">
        <f t="shared" si="0"/>
        <v>8.3902000000000032E-2</v>
      </c>
      <c r="J6456" s="38">
        <f t="shared" si="0"/>
        <v>0.11665599999999998</v>
      </c>
      <c r="K6456" s="38">
        <f t="shared" si="0"/>
        <v>0.142905</v>
      </c>
      <c r="L6456" s="38">
        <f t="shared" si="0"/>
        <v>0.16039000000000003</v>
      </c>
      <c r="M6456" s="38">
        <f t="shared" si="0"/>
        <v>0.17027300000000001</v>
      </c>
      <c r="N6456" s="38">
        <f t="shared" si="0"/>
        <v>0.17505799999999999</v>
      </c>
      <c r="O6456" s="38">
        <f t="shared" si="0"/>
        <v>0.17698900000000001</v>
      </c>
      <c r="P6456" s="38">
        <f t="shared" si="0"/>
        <v>0.17755799999999999</v>
      </c>
      <c r="Q6456" s="38">
        <f t="shared" si="0"/>
        <v>0.17756300000000003</v>
      </c>
      <c r="R6456" s="38">
        <f t="shared" si="0"/>
        <v>0.17736800000000003</v>
      </c>
      <c r="S6456" s="38">
        <f t="shared" si="0"/>
        <v>0.17712300000000003</v>
      </c>
      <c r="T6456" s="38">
        <f t="shared" si="0"/>
        <v>0.17688199999999998</v>
      </c>
      <c r="U6456" s="38">
        <f t="shared" si="0"/>
        <v>0.17666399999999999</v>
      </c>
      <c r="V6456" s="38">
        <f t="shared" si="0"/>
        <v>0.17647200000000002</v>
      </c>
      <c r="W6456" s="38">
        <f t="shared" si="0"/>
        <v>0.17630699999999999</v>
      </c>
      <c r="X6456" s="38">
        <f t="shared" si="0"/>
        <v>0.17616599999999999</v>
      </c>
      <c r="Y6456" s="38">
        <f t="shared" si="0"/>
        <v>0.17604500000000001</v>
      </c>
      <c r="Z6456" s="38">
        <f t="shared" si="0"/>
        <v>0.17594199999999999</v>
      </c>
      <c r="AA6456" s="38">
        <f t="shared" si="0"/>
        <v>0.17585299999999998</v>
      </c>
      <c r="AB6456" s="38">
        <f t="shared" si="0"/>
        <v>0.17577799999999999</v>
      </c>
      <c r="AC6456" s="38">
        <f t="shared" si="0"/>
        <v>0.17571300000000001</v>
      </c>
      <c r="AD6456" s="38">
        <f t="shared" si="0"/>
        <v>0.17565800000000004</v>
      </c>
      <c r="AE6456" s="38">
        <f t="shared" si="0"/>
        <v>0.17560999999999999</v>
      </c>
      <c r="AF6456" s="38">
        <f t="shared" si="0"/>
        <v>0.175566</v>
      </c>
      <c r="AG6456" s="38">
        <f t="shared" si="0"/>
        <v>0.17546200000000001</v>
      </c>
      <c r="AH6456" s="38">
        <f t="shared" si="1"/>
        <v>0.17546200000000001</v>
      </c>
      <c r="AJ6456">
        <f t="shared" si="2"/>
        <v>0.1488676666666667</v>
      </c>
      <c r="AK6456">
        <f t="shared" si="3"/>
        <v>9.3423500000000007E-2</v>
      </c>
      <c r="AM6456" s="10">
        <f t="shared" si="4"/>
        <v>5.5444166666666697E-2</v>
      </c>
    </row>
    <row r="6457" spans="1:39" x14ac:dyDescent="0.3">
      <c r="A6457" s="38"/>
      <c r="B6457" s="38"/>
      <c r="C6457" s="38">
        <v>1988</v>
      </c>
      <c r="D6457" s="38">
        <f t="shared" si="0"/>
        <v>0</v>
      </c>
      <c r="E6457" s="38">
        <f t="shared" si="0"/>
        <v>1.5330000000000066E-3</v>
      </c>
      <c r="F6457" s="38">
        <f t="shared" si="0"/>
        <v>6.9160000000000055E-3</v>
      </c>
      <c r="G6457" s="38">
        <f t="shared" si="0"/>
        <v>1.9799000000000011E-2</v>
      </c>
      <c r="H6457" s="38">
        <f t="shared" si="0"/>
        <v>4.2247000000000035E-2</v>
      </c>
      <c r="I6457" s="38">
        <f t="shared" si="0"/>
        <v>7.037199999999999E-2</v>
      </c>
      <c r="J6457" s="38">
        <f t="shared" si="0"/>
        <v>9.7121000000000013E-2</v>
      </c>
      <c r="K6457" s="38">
        <f t="shared" si="0"/>
        <v>0.11749799999999999</v>
      </c>
      <c r="L6457" s="38">
        <f t="shared" si="0"/>
        <v>0.13018099999999999</v>
      </c>
      <c r="M6457" s="38">
        <f t="shared" si="0"/>
        <v>0.13675999999999999</v>
      </c>
      <c r="N6457" s="38">
        <f t="shared" si="0"/>
        <v>0.13959300000000002</v>
      </c>
      <c r="O6457" s="38">
        <f t="shared" si="0"/>
        <v>0.14048300000000002</v>
      </c>
      <c r="P6457" s="38">
        <f t="shared" si="0"/>
        <v>0.14050400000000002</v>
      </c>
      <c r="Q6457" s="38">
        <f t="shared" si="0"/>
        <v>0.14019500000000001</v>
      </c>
      <c r="R6457" s="38">
        <f t="shared" si="0"/>
        <v>0.13979600000000003</v>
      </c>
      <c r="S6457" s="38">
        <f t="shared" si="0"/>
        <v>0.139401</v>
      </c>
      <c r="T6457" s="38">
        <f t="shared" si="0"/>
        <v>0.139042</v>
      </c>
      <c r="U6457" s="38">
        <f t="shared" si="0"/>
        <v>0.13872699999999999</v>
      </c>
      <c r="V6457" s="38">
        <f t="shared" si="0"/>
        <v>0.13845499999999999</v>
      </c>
      <c r="W6457" s="38">
        <f t="shared" si="0"/>
        <v>0.13822299999999998</v>
      </c>
      <c r="X6457" s="38">
        <f t="shared" si="0"/>
        <v>0.13802400000000004</v>
      </c>
      <c r="Y6457" s="38">
        <f t="shared" si="0"/>
        <v>0.13785500000000001</v>
      </c>
      <c r="Z6457" s="38">
        <f t="shared" si="0"/>
        <v>0.13771100000000003</v>
      </c>
      <c r="AA6457" s="38">
        <f t="shared" si="0"/>
        <v>0.13758700000000001</v>
      </c>
      <c r="AB6457" s="38">
        <f t="shared" si="0"/>
        <v>0.13748199999999999</v>
      </c>
      <c r="AC6457" s="38">
        <f t="shared" si="0"/>
        <v>0.13739200000000001</v>
      </c>
      <c r="AD6457" s="38">
        <f t="shared" si="0"/>
        <v>0.13731500000000002</v>
      </c>
      <c r="AE6457" s="38">
        <f t="shared" si="0"/>
        <v>0.13724900000000001</v>
      </c>
      <c r="AF6457" s="38">
        <f t="shared" si="0"/>
        <v>0.137187</v>
      </c>
      <c r="AG6457" s="38">
        <f t="shared" si="0"/>
        <v>0.137042</v>
      </c>
      <c r="AH6457" s="38">
        <f t="shared" si="1"/>
        <v>0.137042</v>
      </c>
      <c r="AJ6457">
        <f t="shared" si="2"/>
        <v>0.11951258333333337</v>
      </c>
      <c r="AK6457">
        <f t="shared" si="3"/>
        <v>9.4079800000000005E-2</v>
      </c>
      <c r="AM6457" s="10">
        <f t="shared" si="4"/>
        <v>2.5432783333333361E-2</v>
      </c>
    </row>
    <row r="6458" spans="1:39" x14ac:dyDescent="0.3">
      <c r="A6458" s="38"/>
      <c r="B6458" s="38"/>
      <c r="C6458" s="38">
        <v>1989</v>
      </c>
      <c r="D6458" s="38">
        <f t="shared" si="0"/>
        <v>0</v>
      </c>
      <c r="E6458" s="38">
        <f t="shared" si="0"/>
        <v>1.5300000000000036E-3</v>
      </c>
      <c r="F6458" s="38">
        <f t="shared" si="0"/>
        <v>6.975000000000009E-3</v>
      </c>
      <c r="G6458" s="38">
        <f t="shared" si="0"/>
        <v>2.0160999999999984E-2</v>
      </c>
      <c r="H6458" s="38">
        <f t="shared" si="0"/>
        <v>4.3184E-2</v>
      </c>
      <c r="I6458" s="38">
        <f t="shared" si="0"/>
        <v>7.1790999999999994E-2</v>
      </c>
      <c r="J6458" s="38">
        <f t="shared" si="0"/>
        <v>9.8660999999999999E-2</v>
      </c>
      <c r="K6458" s="38">
        <f t="shared" si="0"/>
        <v>0.11893399999999998</v>
      </c>
      <c r="L6458" s="38">
        <f t="shared" si="0"/>
        <v>0.13144400000000001</v>
      </c>
      <c r="M6458" s="38">
        <f t="shared" si="0"/>
        <v>0.13783499999999999</v>
      </c>
      <c r="N6458" s="38">
        <f t="shared" si="0"/>
        <v>0.140488</v>
      </c>
      <c r="O6458" s="38">
        <f t="shared" si="0"/>
        <v>0.14121300000000003</v>
      </c>
      <c r="P6458" s="38">
        <f t="shared" si="0"/>
        <v>0.14108399999999999</v>
      </c>
      <c r="Q6458" s="38">
        <f t="shared" si="0"/>
        <v>0.14064300000000002</v>
      </c>
      <c r="R6458" s="38">
        <f t="shared" si="0"/>
        <v>0.14012800000000003</v>
      </c>
      <c r="S6458" s="38">
        <f t="shared" si="0"/>
        <v>0.13963100000000001</v>
      </c>
      <c r="T6458" s="38">
        <f t="shared" si="0"/>
        <v>0.139185</v>
      </c>
      <c r="U6458" s="38">
        <f t="shared" si="0"/>
        <v>0.13879600000000003</v>
      </c>
      <c r="V6458" s="38">
        <f t="shared" si="0"/>
        <v>0.138461</v>
      </c>
      <c r="W6458" s="38">
        <f t="shared" si="0"/>
        <v>0.13817499999999999</v>
      </c>
      <c r="X6458" s="38">
        <f t="shared" si="0"/>
        <v>0.13793</v>
      </c>
      <c r="Y6458" s="38">
        <f t="shared" si="0"/>
        <v>0.13772200000000001</v>
      </c>
      <c r="Z6458" s="38">
        <f t="shared" si="0"/>
        <v>0.137544</v>
      </c>
      <c r="AA6458" s="38">
        <f t="shared" si="0"/>
        <v>0.13739299999999999</v>
      </c>
      <c r="AB6458" s="38">
        <f t="shared" si="0"/>
        <v>0.13726300000000002</v>
      </c>
      <c r="AC6458" s="38">
        <f t="shared" si="0"/>
        <v>0.13715300000000002</v>
      </c>
      <c r="AD6458" s="38">
        <f t="shared" si="0"/>
        <v>0.13705800000000001</v>
      </c>
      <c r="AE6458" s="38">
        <f t="shared" si="0"/>
        <v>0.13697700000000002</v>
      </c>
      <c r="AF6458" s="38">
        <f t="shared" si="0"/>
        <v>0.13690099999999999</v>
      </c>
      <c r="AG6458" s="38">
        <f t="shared" si="0"/>
        <v>0.13672299999999998</v>
      </c>
      <c r="AH6458" s="38">
        <f t="shared" si="1"/>
        <v>0.13672299999999998</v>
      </c>
      <c r="AJ6458">
        <f t="shared" si="2"/>
        <v>0.12041966666666669</v>
      </c>
      <c r="AK6458">
        <f t="shared" si="3"/>
        <v>0.111596</v>
      </c>
      <c r="AM6458" s="10">
        <f t="shared" si="4"/>
        <v>8.823666666666688E-3</v>
      </c>
    </row>
    <row r="6459" spans="1:39" x14ac:dyDescent="0.3">
      <c r="A6459" s="38"/>
      <c r="B6459" s="38"/>
      <c r="C6459" s="38">
        <v>1990</v>
      </c>
      <c r="D6459" s="38">
        <f t="shared" si="0"/>
        <v>0</v>
      </c>
      <c r="E6459" s="38">
        <f t="shared" si="0"/>
        <v>1.5509999999999968E-3</v>
      </c>
      <c r="F6459" s="38">
        <f t="shared" si="0"/>
        <v>7.083000000000006E-3</v>
      </c>
      <c r="G6459" s="38">
        <f t="shared" si="0"/>
        <v>2.0506000000000024E-2</v>
      </c>
      <c r="H6459" s="38">
        <f t="shared" si="0"/>
        <v>4.3905000000000027E-2</v>
      </c>
      <c r="I6459" s="38">
        <f t="shared" si="0"/>
        <v>7.2954999999999992E-2</v>
      </c>
      <c r="J6459" s="38">
        <f t="shared" si="0"/>
        <v>0.100383</v>
      </c>
      <c r="K6459" s="38">
        <f t="shared" si="0"/>
        <v>0.12112000000000001</v>
      </c>
      <c r="L6459" s="38">
        <f t="shared" si="0"/>
        <v>0.13387100000000002</v>
      </c>
      <c r="M6459" s="38">
        <f t="shared" si="0"/>
        <v>0.140347</v>
      </c>
      <c r="N6459" s="38">
        <f t="shared" si="0"/>
        <v>0.14300499999999999</v>
      </c>
      <c r="O6459" s="38">
        <f t="shared" si="0"/>
        <v>0.14369700000000002</v>
      </c>
      <c r="P6459" s="38">
        <f t="shared" si="0"/>
        <v>0.14352100000000001</v>
      </c>
      <c r="Q6459" s="38">
        <f t="shared" si="0"/>
        <v>0.14303100000000002</v>
      </c>
      <c r="R6459" s="38">
        <f t="shared" si="0"/>
        <v>0.14246999999999999</v>
      </c>
      <c r="S6459" s="38">
        <f t="shared" si="0"/>
        <v>0.14193300000000003</v>
      </c>
      <c r="T6459" s="38">
        <f t="shared" si="0"/>
        <v>0.14145099999999999</v>
      </c>
      <c r="U6459" s="38">
        <f t="shared" si="0"/>
        <v>0.14103100000000002</v>
      </c>
      <c r="V6459" s="38">
        <f t="shared" si="0"/>
        <v>0.14067000000000002</v>
      </c>
      <c r="W6459" s="38">
        <f t="shared" si="0"/>
        <v>0.14036100000000001</v>
      </c>
      <c r="X6459" s="38">
        <f t="shared" si="0"/>
        <v>0.140098</v>
      </c>
      <c r="Y6459" s="38">
        <f t="shared" si="0"/>
        <v>0.13987300000000003</v>
      </c>
      <c r="Z6459" s="38">
        <f t="shared" si="0"/>
        <v>0.13968200000000003</v>
      </c>
      <c r="AA6459" s="38">
        <f t="shared" si="0"/>
        <v>0.139519</v>
      </c>
      <c r="AB6459" s="38">
        <f t="shared" si="0"/>
        <v>0.13937900000000003</v>
      </c>
      <c r="AC6459" s="38">
        <f t="shared" si="0"/>
        <v>0.13925999999999999</v>
      </c>
      <c r="AD6459" s="38">
        <f t="shared" si="0"/>
        <v>0.139158</v>
      </c>
      <c r="AE6459" s="38">
        <f t="shared" si="0"/>
        <v>0.13907000000000003</v>
      </c>
      <c r="AF6459" s="38">
        <f t="shared" si="0"/>
        <v>0.13898900000000003</v>
      </c>
      <c r="AG6459" s="38">
        <f t="shared" si="0"/>
        <v>0.13879600000000003</v>
      </c>
      <c r="AH6459" s="38">
        <f t="shared" si="1"/>
        <v>0.13879600000000003</v>
      </c>
      <c r="AJ6459">
        <f t="shared" si="2"/>
        <v>0.12251983333333333</v>
      </c>
      <c r="AK6459">
        <f t="shared" si="3"/>
        <v>0.120074</v>
      </c>
      <c r="AM6459" s="10">
        <f t="shared" si="4"/>
        <v>2.4458333333333276E-3</v>
      </c>
    </row>
    <row r="6460" spans="1:39" x14ac:dyDescent="0.3">
      <c r="A6460" s="38"/>
      <c r="B6460" s="38"/>
      <c r="C6460" s="38">
        <v>1991</v>
      </c>
      <c r="D6460" s="38">
        <f t="shared" si="0"/>
        <v>0</v>
      </c>
      <c r="E6460" s="38">
        <f t="shared" si="0"/>
        <v>1.821000000000017E-3</v>
      </c>
      <c r="F6460" s="38">
        <f t="shared" si="0"/>
        <v>8.1859999999999988E-3</v>
      </c>
      <c r="G6460" s="38">
        <f t="shared" si="0"/>
        <v>2.3631000000000013E-2</v>
      </c>
      <c r="H6460" s="38">
        <f t="shared" si="0"/>
        <v>5.0858999999999988E-2</v>
      </c>
      <c r="I6460" s="38">
        <f t="shared" si="0"/>
        <v>8.4882000000000013E-2</v>
      </c>
      <c r="J6460" s="38">
        <f t="shared" si="0"/>
        <v>0.11652499999999999</v>
      </c>
      <c r="K6460" s="38">
        <f t="shared" si="0"/>
        <v>0.14022400000000002</v>
      </c>
      <c r="L6460" s="38">
        <f t="shared" si="0"/>
        <v>0.15496399999999999</v>
      </c>
      <c r="M6460" s="38">
        <f t="shared" si="0"/>
        <v>0.162603</v>
      </c>
      <c r="N6460" s="38">
        <f t="shared" si="0"/>
        <v>0.16577000000000003</v>
      </c>
      <c r="O6460" s="38">
        <f t="shared" si="0"/>
        <v>0.16656300000000002</v>
      </c>
      <c r="P6460" s="38">
        <f t="shared" si="0"/>
        <v>0.16628900000000002</v>
      </c>
      <c r="Q6460" s="38">
        <f t="shared" si="0"/>
        <v>0.165626</v>
      </c>
      <c r="R6460" s="38">
        <f t="shared" si="0"/>
        <v>0.16488000000000003</v>
      </c>
      <c r="S6460" s="38">
        <f t="shared" si="0"/>
        <v>0.16416800000000004</v>
      </c>
      <c r="T6460" s="38">
        <f t="shared" si="0"/>
        <v>0.16353200000000001</v>
      </c>
      <c r="U6460" s="38">
        <f t="shared" si="0"/>
        <v>0.16297699999999998</v>
      </c>
      <c r="V6460" s="38">
        <f t="shared" si="0"/>
        <v>0.16250000000000003</v>
      </c>
      <c r="W6460" s="38">
        <f t="shared" si="0"/>
        <v>0.16209200000000001</v>
      </c>
      <c r="X6460" s="38">
        <f t="shared" si="0"/>
        <v>0.161744</v>
      </c>
      <c r="Y6460" s="38">
        <f t="shared" si="0"/>
        <v>0.16144800000000004</v>
      </c>
      <c r="Z6460" s="38">
        <f t="shared" si="0"/>
        <v>0.16119500000000003</v>
      </c>
      <c r="AA6460" s="38">
        <f t="shared" si="0"/>
        <v>0.16097899999999998</v>
      </c>
      <c r="AB6460" s="38">
        <f t="shared" si="0"/>
        <v>0.16079500000000002</v>
      </c>
      <c r="AC6460" s="38">
        <f t="shared" si="0"/>
        <v>0.160638</v>
      </c>
      <c r="AD6460" s="38">
        <f t="shared" si="0"/>
        <v>0.16050300000000001</v>
      </c>
      <c r="AE6460" s="38">
        <f t="shared" si="0"/>
        <v>0.160387</v>
      </c>
      <c r="AF6460" s="38">
        <f t="shared" si="0"/>
        <v>0.16028000000000003</v>
      </c>
      <c r="AG6460" s="38">
        <f t="shared" si="0"/>
        <v>0.160026</v>
      </c>
      <c r="AH6460" s="38">
        <f t="shared" si="1"/>
        <v>0.160026</v>
      </c>
      <c r="AJ6460">
        <f t="shared" si="2"/>
        <v>0.14194608333333336</v>
      </c>
      <c r="AK6460">
        <f t="shared" si="3"/>
        <v>9.9004800000000004E-2</v>
      </c>
      <c r="AM6460" s="10">
        <f t="shared" si="4"/>
        <v>4.2941283333333358E-2</v>
      </c>
    </row>
    <row r="6461" spans="1:39" x14ac:dyDescent="0.3">
      <c r="A6461" s="38"/>
      <c r="B6461" s="38"/>
      <c r="C6461" s="38">
        <v>1992</v>
      </c>
      <c r="D6461" s="38">
        <f t="shared" si="0"/>
        <v>0</v>
      </c>
      <c r="E6461" s="38">
        <f t="shared" si="0"/>
        <v>1.9720000000000015E-3</v>
      </c>
      <c r="F6461" s="38">
        <f t="shared" si="0"/>
        <v>8.5310000000000108E-3</v>
      </c>
      <c r="G6461" s="38">
        <f t="shared" si="0"/>
        <v>2.3807999999999996E-2</v>
      </c>
      <c r="H6461" s="38">
        <f t="shared" si="0"/>
        <v>5.0165000000000015E-2</v>
      </c>
      <c r="I6461" s="38">
        <f t="shared" si="0"/>
        <v>8.3313999999999999E-2</v>
      </c>
      <c r="J6461" s="38">
        <f t="shared" si="0"/>
        <v>0.115338</v>
      </c>
      <c r="K6461" s="38">
        <f t="shared" si="0"/>
        <v>0.14041100000000001</v>
      </c>
      <c r="L6461" s="38">
        <f t="shared" si="0"/>
        <v>0.15668700000000002</v>
      </c>
      <c r="M6461" s="38">
        <f t="shared" si="0"/>
        <v>0.16560200000000003</v>
      </c>
      <c r="N6461" s="38">
        <f t="shared" si="0"/>
        <v>0.169709</v>
      </c>
      <c r="O6461" s="38">
        <f t="shared" si="0"/>
        <v>0.17118100000000003</v>
      </c>
      <c r="P6461" s="38">
        <f t="shared" si="0"/>
        <v>0.17142400000000002</v>
      </c>
      <c r="Q6461" s="38">
        <f t="shared" si="0"/>
        <v>0.17117700000000002</v>
      </c>
      <c r="R6461" s="38">
        <f t="shared" si="0"/>
        <v>0.17077799999999999</v>
      </c>
      <c r="S6461" s="38">
        <f t="shared" si="0"/>
        <v>0.17036200000000001</v>
      </c>
      <c r="T6461" s="38">
        <f t="shared" si="0"/>
        <v>0.16997600000000002</v>
      </c>
      <c r="U6461" s="38">
        <f t="shared" si="0"/>
        <v>0.16963400000000001</v>
      </c>
      <c r="V6461" s="38">
        <f t="shared" si="0"/>
        <v>0.16933900000000002</v>
      </c>
      <c r="W6461" s="38">
        <f t="shared" si="0"/>
        <v>0.16908499999999999</v>
      </c>
      <c r="X6461" s="38">
        <f t="shared" si="0"/>
        <v>0.16886800000000002</v>
      </c>
      <c r="Y6461" s="38">
        <f t="shared" si="0"/>
        <v>0.16868300000000003</v>
      </c>
      <c r="Z6461" s="38">
        <f t="shared" si="0"/>
        <v>0.16852600000000001</v>
      </c>
      <c r="AA6461" s="38">
        <f t="shared" si="0"/>
        <v>0.16839100000000001</v>
      </c>
      <c r="AB6461" s="38">
        <f t="shared" si="0"/>
        <v>0.16827599999999998</v>
      </c>
      <c r="AC6461" s="38">
        <f t="shared" si="0"/>
        <v>0.16817700000000002</v>
      </c>
      <c r="AD6461" s="38">
        <f t="shared" si="0"/>
        <v>0.16809299999999999</v>
      </c>
      <c r="AE6461" s="38">
        <f t="shared" si="0"/>
        <v>0.16802</v>
      </c>
      <c r="AF6461" s="38">
        <f t="shared" si="0"/>
        <v>0.16795300000000002</v>
      </c>
      <c r="AG6461" s="38">
        <f t="shared" si="0"/>
        <v>0.16779500000000003</v>
      </c>
      <c r="AH6461" s="38">
        <f t="shared" si="1"/>
        <v>0.16779500000000003</v>
      </c>
      <c r="AJ6461">
        <f t="shared" si="2"/>
        <v>0.144679</v>
      </c>
      <c r="AK6461">
        <f t="shared" si="3"/>
        <v>9.2771699999999999E-2</v>
      </c>
      <c r="AM6461" s="10">
        <f t="shared" si="4"/>
        <v>5.1907300000000003E-2</v>
      </c>
    </row>
    <row r="6462" spans="1:39" x14ac:dyDescent="0.3">
      <c r="A6462" s="38"/>
      <c r="B6462" s="38"/>
      <c r="C6462" s="38">
        <v>1993</v>
      </c>
      <c r="D6462" s="38">
        <f t="shared" si="0"/>
        <v>0</v>
      </c>
      <c r="E6462" s="38">
        <f t="shared" si="0"/>
        <v>1.8470000000000153E-3</v>
      </c>
      <c r="F6462" s="38">
        <f t="shared" si="0"/>
        <v>8.0759999999999998E-3</v>
      </c>
      <c r="G6462" s="38">
        <f t="shared" si="0"/>
        <v>2.2726999999999997E-2</v>
      </c>
      <c r="H6462" s="38">
        <f t="shared" si="0"/>
        <v>4.8356999999999983E-2</v>
      </c>
      <c r="I6462" s="38">
        <f t="shared" si="0"/>
        <v>8.0878000000000005E-2</v>
      </c>
      <c r="J6462" s="38">
        <f t="shared" si="0"/>
        <v>0.11188399999999998</v>
      </c>
      <c r="K6462" s="38">
        <f t="shared" si="0"/>
        <v>0.13570100000000002</v>
      </c>
      <c r="L6462" s="38">
        <f t="shared" si="0"/>
        <v>0.15093800000000002</v>
      </c>
      <c r="M6462" s="38">
        <f t="shared" si="0"/>
        <v>0.15917200000000004</v>
      </c>
      <c r="N6462" s="38">
        <f t="shared" si="0"/>
        <v>0.16290700000000002</v>
      </c>
      <c r="O6462" s="38">
        <f t="shared" si="0"/>
        <v>0.16420699999999999</v>
      </c>
      <c r="P6462" s="38">
        <f t="shared" si="0"/>
        <v>0.164381</v>
      </c>
      <c r="Q6462" s="38">
        <f t="shared" si="0"/>
        <v>0.16411200000000004</v>
      </c>
      <c r="R6462" s="38">
        <f t="shared" si="0"/>
        <v>0.16370800000000002</v>
      </c>
      <c r="S6462" s="38">
        <f t="shared" si="0"/>
        <v>0.16329399999999999</v>
      </c>
      <c r="T6462" s="38">
        <f t="shared" ref="T6462:AG6462" si="5">T6306-T6423</f>
        <v>0.162912</v>
      </c>
      <c r="U6462" s="38">
        <f t="shared" si="5"/>
        <v>0.162576</v>
      </c>
      <c r="V6462" s="38">
        <f t="shared" si="5"/>
        <v>0.16228500000000001</v>
      </c>
      <c r="W6462" s="38">
        <f t="shared" si="5"/>
        <v>0.16203499999999998</v>
      </c>
      <c r="X6462" s="38">
        <f t="shared" si="5"/>
        <v>0.16182200000000002</v>
      </c>
      <c r="Y6462" s="38">
        <f t="shared" si="5"/>
        <v>0.16164000000000001</v>
      </c>
      <c r="Z6462" s="38">
        <f t="shared" si="5"/>
        <v>0.16148499999999999</v>
      </c>
      <c r="AA6462" s="38">
        <f t="shared" si="5"/>
        <v>0.161352</v>
      </c>
      <c r="AB6462" s="38">
        <f t="shared" si="5"/>
        <v>0.16123900000000002</v>
      </c>
      <c r="AC6462" s="38">
        <f t="shared" si="5"/>
        <v>0.16114200000000001</v>
      </c>
      <c r="AD6462" s="38">
        <f t="shared" si="5"/>
        <v>0.16105900000000001</v>
      </c>
      <c r="AE6462" s="38">
        <f t="shared" si="5"/>
        <v>0.16098800000000002</v>
      </c>
      <c r="AF6462" s="38">
        <f t="shared" si="5"/>
        <v>0.16092200000000001</v>
      </c>
      <c r="AG6462" s="38">
        <f t="shared" si="5"/>
        <v>0.16076600000000002</v>
      </c>
      <c r="AH6462" s="38">
        <f t="shared" si="1"/>
        <v>0.16076600000000002</v>
      </c>
      <c r="AJ6462">
        <f t="shared" si="2"/>
        <v>0.13912825000000004</v>
      </c>
      <c r="AK6462">
        <f t="shared" si="3"/>
        <v>6.4110500000000001E-2</v>
      </c>
      <c r="AM6462" s="10">
        <f t="shared" si="4"/>
        <v>7.5017750000000036E-2</v>
      </c>
    </row>
    <row r="6463" spans="1:39" x14ac:dyDescent="0.3">
      <c r="A6463" s="38"/>
      <c r="B6463" s="38"/>
      <c r="C6463" s="38">
        <v>1994</v>
      </c>
      <c r="D6463" s="38">
        <f t="shared" ref="D6463:AG6471" si="6">D6307-D6424</f>
        <v>0</v>
      </c>
      <c r="E6463" s="38">
        <f t="shared" si="6"/>
        <v>1.4399999999999968E-3</v>
      </c>
      <c r="F6463" s="38">
        <f t="shared" si="6"/>
        <v>6.8860000000000032E-3</v>
      </c>
      <c r="G6463" s="38">
        <f t="shared" si="6"/>
        <v>2.0757000000000025E-2</v>
      </c>
      <c r="H6463" s="38">
        <f t="shared" si="6"/>
        <v>4.5914999999999984E-2</v>
      </c>
      <c r="I6463" s="38">
        <f t="shared" si="6"/>
        <v>7.7311999999999992E-2</v>
      </c>
      <c r="J6463" s="38">
        <f t="shared" si="6"/>
        <v>0.10519899999999999</v>
      </c>
      <c r="K6463" s="38">
        <f t="shared" si="6"/>
        <v>0.12481100000000001</v>
      </c>
      <c r="L6463" s="38">
        <f t="shared" si="6"/>
        <v>0.13619799999999999</v>
      </c>
      <c r="M6463" s="38">
        <f t="shared" si="6"/>
        <v>0.14155299999999998</v>
      </c>
      <c r="N6463" s="38">
        <f t="shared" si="6"/>
        <v>0.14336900000000002</v>
      </c>
      <c r="O6463" s="38">
        <f t="shared" si="6"/>
        <v>0.14342700000000003</v>
      </c>
      <c r="P6463" s="38">
        <f t="shared" si="6"/>
        <v>0.14275199999999999</v>
      </c>
      <c r="Q6463" s="38">
        <f t="shared" si="6"/>
        <v>0.141849</v>
      </c>
      <c r="R6463" s="38">
        <f t="shared" si="6"/>
        <v>0.14093900000000004</v>
      </c>
      <c r="S6463" s="38">
        <f t="shared" si="6"/>
        <v>0.14010400000000001</v>
      </c>
      <c r="T6463" s="38">
        <f t="shared" si="6"/>
        <v>0.13936799999999999</v>
      </c>
      <c r="U6463" s="38">
        <f t="shared" si="6"/>
        <v>0.13873099999999999</v>
      </c>
      <c r="V6463" s="38">
        <f t="shared" si="6"/>
        <v>0.138185</v>
      </c>
      <c r="W6463" s="38">
        <f t="shared" si="6"/>
        <v>0.13772000000000001</v>
      </c>
      <c r="X6463" s="38">
        <f t="shared" si="6"/>
        <v>0.13732300000000003</v>
      </c>
      <c r="Y6463" s="38">
        <f t="shared" si="6"/>
        <v>0.13698500000000002</v>
      </c>
      <c r="Z6463" s="38">
        <f t="shared" si="6"/>
        <v>0.13669700000000001</v>
      </c>
      <c r="AA6463" s="38">
        <f t="shared" si="6"/>
        <v>0.13645200000000002</v>
      </c>
      <c r="AB6463" s="38">
        <f t="shared" si="6"/>
        <v>0.13624200000000003</v>
      </c>
      <c r="AC6463" s="38">
        <f t="shared" si="6"/>
        <v>0.13606299999999999</v>
      </c>
      <c r="AD6463" s="38">
        <f t="shared" si="6"/>
        <v>0.135909</v>
      </c>
      <c r="AE6463" s="38">
        <f t="shared" si="6"/>
        <v>0.13577800000000001</v>
      </c>
      <c r="AF6463" s="38">
        <f t="shared" si="6"/>
        <v>0.13565500000000003</v>
      </c>
      <c r="AG6463" s="38">
        <f t="shared" si="6"/>
        <v>0.13536700000000002</v>
      </c>
      <c r="AH6463" s="38">
        <f t="shared" si="1"/>
        <v>0.13536700000000002</v>
      </c>
      <c r="AJ6463">
        <f t="shared" si="2"/>
        <v>0.12361899999999999</v>
      </c>
      <c r="AK6463">
        <f t="shared" si="3"/>
        <v>8.4514099999999995E-2</v>
      </c>
      <c r="AM6463" s="10">
        <f t="shared" si="4"/>
        <v>3.9104899999999998E-2</v>
      </c>
    </row>
    <row r="6464" spans="1:39" x14ac:dyDescent="0.3">
      <c r="A6464" s="38"/>
      <c r="B6464" s="38"/>
      <c r="C6464" s="38">
        <v>1995</v>
      </c>
      <c r="D6464" s="38">
        <f t="shared" si="6"/>
        <v>0</v>
      </c>
      <c r="E6464" s="38">
        <f t="shared" si="6"/>
        <v>1.6400000000000026E-3</v>
      </c>
      <c r="F6464" s="38">
        <f t="shared" si="6"/>
        <v>7.6760000000000161E-3</v>
      </c>
      <c r="G6464" s="38">
        <f t="shared" si="6"/>
        <v>2.2882999999999987E-2</v>
      </c>
      <c r="H6464" s="38">
        <f t="shared" si="6"/>
        <v>5.0231999999999999E-2</v>
      </c>
      <c r="I6464" s="38">
        <f t="shared" si="6"/>
        <v>8.4181000000000006E-2</v>
      </c>
      <c r="J6464" s="38">
        <f t="shared" si="6"/>
        <v>0.11450300000000002</v>
      </c>
      <c r="K6464" s="38">
        <f t="shared" si="6"/>
        <v>0.13617699999999999</v>
      </c>
      <c r="L6464" s="38">
        <f t="shared" si="6"/>
        <v>0.14907900000000002</v>
      </c>
      <c r="M6464" s="38">
        <f t="shared" si="6"/>
        <v>0.15536</v>
      </c>
      <c r="N6464" s="38">
        <f t="shared" si="6"/>
        <v>0.15761700000000001</v>
      </c>
      <c r="O6464" s="38">
        <f t="shared" si="6"/>
        <v>0.15780900000000003</v>
      </c>
      <c r="P6464" s="38">
        <f t="shared" si="6"/>
        <v>0.15711400000000003</v>
      </c>
      <c r="Q6464" s="38">
        <f t="shared" si="6"/>
        <v>0.15613100000000002</v>
      </c>
      <c r="R6464" s="38">
        <f t="shared" si="6"/>
        <v>0.15512500000000001</v>
      </c>
      <c r="S6464" s="38">
        <f t="shared" si="6"/>
        <v>0.15419700000000003</v>
      </c>
      <c r="T6464" s="38">
        <f t="shared" si="6"/>
        <v>0.15337699999999999</v>
      </c>
      <c r="U6464" s="38">
        <f t="shared" si="6"/>
        <v>0.152667</v>
      </c>
      <c r="V6464" s="38">
        <f t="shared" si="6"/>
        <v>0.15205800000000003</v>
      </c>
      <c r="W6464" s="38">
        <f t="shared" si="6"/>
        <v>0.15153900000000003</v>
      </c>
      <c r="X6464" s="38">
        <f t="shared" si="6"/>
        <v>0.15109600000000001</v>
      </c>
      <c r="Y6464" s="38">
        <f t="shared" si="6"/>
        <v>0.15071899999999999</v>
      </c>
      <c r="Z6464" s="38">
        <f t="shared" si="6"/>
        <v>0.15039800000000003</v>
      </c>
      <c r="AA6464" s="38">
        <f t="shared" si="6"/>
        <v>0.15012400000000004</v>
      </c>
      <c r="AB6464" s="38">
        <f t="shared" si="6"/>
        <v>0.14988899999999999</v>
      </c>
      <c r="AC6464" s="38">
        <f t="shared" si="6"/>
        <v>0.14968900000000002</v>
      </c>
      <c r="AD6464" s="38">
        <f t="shared" si="6"/>
        <v>0.14951799999999998</v>
      </c>
      <c r="AE6464" s="38">
        <f t="shared" si="6"/>
        <v>0.14937100000000003</v>
      </c>
      <c r="AF6464" s="38">
        <f t="shared" si="6"/>
        <v>0.14923400000000003</v>
      </c>
      <c r="AG6464" s="38">
        <f t="shared" si="6"/>
        <v>0.14891300000000002</v>
      </c>
      <c r="AH6464" s="38">
        <f t="shared" si="1"/>
        <v>0.14891300000000002</v>
      </c>
      <c r="AJ6464">
        <f t="shared" si="2"/>
        <v>0.13562708333333331</v>
      </c>
      <c r="AK6464">
        <f t="shared" si="3"/>
        <v>0.10677499999999999</v>
      </c>
      <c r="AM6464" s="10">
        <f t="shared" si="4"/>
        <v>2.885208333333332E-2</v>
      </c>
    </row>
    <row r="6465" spans="1:39" x14ac:dyDescent="0.3">
      <c r="A6465" s="38"/>
      <c r="B6465" s="38"/>
      <c r="C6465" s="38">
        <v>1996</v>
      </c>
      <c r="D6465" s="38">
        <f t="shared" si="6"/>
        <v>0</v>
      </c>
      <c r="E6465" s="38">
        <f t="shared" si="6"/>
        <v>2.586000000000005E-3</v>
      </c>
      <c r="F6465" s="38">
        <f t="shared" si="6"/>
        <v>1.092700000000002E-2</v>
      </c>
      <c r="G6465" s="38">
        <f t="shared" si="6"/>
        <v>3.0241999999999991E-2</v>
      </c>
      <c r="H6465" s="38">
        <f t="shared" si="6"/>
        <v>6.3850999999999991E-2</v>
      </c>
      <c r="I6465" s="38">
        <f t="shared" si="6"/>
        <v>0.10680100000000003</v>
      </c>
      <c r="J6465" s="38">
        <f t="shared" si="6"/>
        <v>0.14861200000000002</v>
      </c>
      <c r="K6465" s="38">
        <f t="shared" si="6"/>
        <v>0.18140899999999999</v>
      </c>
      <c r="L6465" s="38">
        <f t="shared" si="6"/>
        <v>0.202907</v>
      </c>
      <c r="M6465" s="38">
        <f t="shared" si="6"/>
        <v>0.21488400000000002</v>
      </c>
      <c r="N6465" s="38">
        <f t="shared" si="6"/>
        <v>0.22045900000000002</v>
      </c>
      <c r="O6465" s="38">
        <f t="shared" si="6"/>
        <v>0.22242499999999998</v>
      </c>
      <c r="P6465" s="38">
        <f t="shared" si="6"/>
        <v>0.22267799999999999</v>
      </c>
      <c r="Q6465" s="38">
        <f t="shared" si="6"/>
        <v>0.222248</v>
      </c>
      <c r="R6465" s="38">
        <f t="shared" si="6"/>
        <v>0.221611</v>
      </c>
      <c r="S6465" s="38">
        <f t="shared" si="6"/>
        <v>0.22095700000000001</v>
      </c>
      <c r="T6465" s="38">
        <f t="shared" si="6"/>
        <v>0.22035500000000002</v>
      </c>
      <c r="U6465" s="38">
        <f t="shared" si="6"/>
        <v>0.21982400000000002</v>
      </c>
      <c r="V6465" s="38">
        <f t="shared" si="6"/>
        <v>0.21936500000000003</v>
      </c>
      <c r="W6465" s="38">
        <f t="shared" si="6"/>
        <v>0.21897100000000003</v>
      </c>
      <c r="X6465" s="38">
        <f t="shared" si="6"/>
        <v>0.21863500000000002</v>
      </c>
      <c r="Y6465" s="38">
        <f t="shared" si="6"/>
        <v>0.21834799999999999</v>
      </c>
      <c r="Z6465" s="38">
        <f t="shared" si="6"/>
        <v>0.21810299999999999</v>
      </c>
      <c r="AA6465" s="38">
        <f t="shared" si="6"/>
        <v>0.21789400000000003</v>
      </c>
      <c r="AB6465" s="38">
        <f t="shared" si="6"/>
        <v>0.21771499999999999</v>
      </c>
      <c r="AC6465" s="38">
        <f t="shared" si="6"/>
        <v>0.21756200000000003</v>
      </c>
      <c r="AD6465" s="38">
        <f t="shared" si="6"/>
        <v>0.21743200000000001</v>
      </c>
      <c r="AE6465" s="38">
        <f t="shared" si="6"/>
        <v>0.21731899999999998</v>
      </c>
      <c r="AF6465" s="38">
        <f t="shared" si="6"/>
        <v>0.21721499999999999</v>
      </c>
      <c r="AG6465" s="38">
        <f t="shared" si="6"/>
        <v>0.21697100000000002</v>
      </c>
      <c r="AH6465" s="38">
        <f t="shared" si="1"/>
        <v>0.21697100000000002</v>
      </c>
      <c r="AJ6465">
        <f t="shared" si="2"/>
        <v>0.18740349999999997</v>
      </c>
      <c r="AK6465">
        <f t="shared" si="3"/>
        <v>0.14030999999999999</v>
      </c>
      <c r="AM6465" s="10">
        <f t="shared" si="4"/>
        <v>4.7093499999999983E-2</v>
      </c>
    </row>
    <row r="6466" spans="1:39" x14ac:dyDescent="0.3">
      <c r="A6466" s="38"/>
      <c r="B6466" s="38"/>
      <c r="C6466" s="38">
        <v>1997</v>
      </c>
      <c r="D6466" s="38">
        <f t="shared" si="6"/>
        <v>0</v>
      </c>
      <c r="E6466" s="38">
        <f t="shared" si="6"/>
        <v>2.3309999999999997E-3</v>
      </c>
      <c r="F6466" s="38">
        <f t="shared" si="6"/>
        <v>1.0109000000000035E-2</v>
      </c>
      <c r="G6466" s="38">
        <f t="shared" si="6"/>
        <v>2.8571000000000013E-2</v>
      </c>
      <c r="H6466" s="38">
        <f t="shared" si="6"/>
        <v>6.0921000000000003E-2</v>
      </c>
      <c r="I6466" s="38">
        <f t="shared" si="6"/>
        <v>0.10178300000000001</v>
      </c>
      <c r="J6466" s="38">
        <f t="shared" si="6"/>
        <v>0.14069599999999999</v>
      </c>
      <c r="K6466" s="38">
        <f t="shared" si="6"/>
        <v>0.17055999999999999</v>
      </c>
      <c r="L6466" s="38">
        <f t="shared" si="6"/>
        <v>0.18968400000000002</v>
      </c>
      <c r="M6466" s="38">
        <f t="shared" si="6"/>
        <v>0.20000899999999999</v>
      </c>
      <c r="N6466" s="38">
        <f t="shared" si="6"/>
        <v>0.20455800000000002</v>
      </c>
      <c r="O6466" s="38">
        <f t="shared" si="6"/>
        <v>0.20591599999999999</v>
      </c>
      <c r="P6466" s="38">
        <f t="shared" si="6"/>
        <v>0.205793</v>
      </c>
      <c r="Q6466" s="38">
        <f t="shared" si="6"/>
        <v>0.20510699999999998</v>
      </c>
      <c r="R6466" s="38">
        <f t="shared" si="6"/>
        <v>0.20427600000000001</v>
      </c>
      <c r="S6466" s="38">
        <f t="shared" si="6"/>
        <v>0.20346500000000001</v>
      </c>
      <c r="T6466" s="38">
        <f t="shared" si="6"/>
        <v>0.20273400000000003</v>
      </c>
      <c r="U6466" s="38">
        <f t="shared" si="6"/>
        <v>0.202094</v>
      </c>
      <c r="V6466" s="38">
        <f t="shared" si="6"/>
        <v>0.20154300000000003</v>
      </c>
      <c r="W6466" s="38">
        <f t="shared" si="6"/>
        <v>0.201071</v>
      </c>
      <c r="X6466" s="38">
        <f t="shared" si="6"/>
        <v>0.20066800000000001</v>
      </c>
      <c r="Y6466" s="38">
        <f t="shared" si="6"/>
        <v>0.20032500000000003</v>
      </c>
      <c r="Z6466" s="38">
        <f t="shared" si="6"/>
        <v>0.20003300000000002</v>
      </c>
      <c r="AA6466" s="38">
        <f t="shared" si="6"/>
        <v>0.19978299999999999</v>
      </c>
      <c r="AB6466" s="38">
        <f t="shared" si="6"/>
        <v>0.199569</v>
      </c>
      <c r="AC6466" s="38">
        <f t="shared" si="6"/>
        <v>0.19938700000000004</v>
      </c>
      <c r="AD6466" s="38">
        <f t="shared" si="6"/>
        <v>0.19923099999999999</v>
      </c>
      <c r="AE6466" s="38">
        <f t="shared" si="6"/>
        <v>0.19909700000000002</v>
      </c>
      <c r="AF6466" s="38">
        <f t="shared" si="6"/>
        <v>0.19897199999999998</v>
      </c>
      <c r="AG6466" s="38">
        <f t="shared" si="6"/>
        <v>0.198681</v>
      </c>
      <c r="AH6466" s="38">
        <f t="shared" si="1"/>
        <v>0.198681</v>
      </c>
      <c r="AJ6466">
        <f t="shared" si="2"/>
        <v>0.17439733333333332</v>
      </c>
      <c r="AK6466">
        <f t="shared" si="3"/>
        <v>0.14143</v>
      </c>
      <c r="AM6466" s="10">
        <f t="shared" si="4"/>
        <v>3.2967333333333321E-2</v>
      </c>
    </row>
    <row r="6467" spans="1:39" x14ac:dyDescent="0.3">
      <c r="A6467" s="38"/>
      <c r="B6467" s="38"/>
      <c r="C6467" s="38">
        <v>1998</v>
      </c>
      <c r="D6467" s="38">
        <f t="shared" si="6"/>
        <v>0</v>
      </c>
      <c r="E6467" s="38">
        <f t="shared" si="6"/>
        <v>2.26800000000002E-3</v>
      </c>
      <c r="F6467" s="38">
        <f t="shared" si="6"/>
        <v>9.7290000000000154E-3</v>
      </c>
      <c r="G6467" s="38">
        <f t="shared" si="6"/>
        <v>2.7185000000000015E-2</v>
      </c>
      <c r="H6467" s="38">
        <f t="shared" si="6"/>
        <v>5.7831000000000021E-2</v>
      </c>
      <c r="I6467" s="38">
        <f t="shared" si="6"/>
        <v>9.7308000000000006E-2</v>
      </c>
      <c r="J6467" s="38">
        <f t="shared" si="6"/>
        <v>0.13570599999999999</v>
      </c>
      <c r="K6467" s="38">
        <f t="shared" si="6"/>
        <v>0.16543600000000003</v>
      </c>
      <c r="L6467" s="38">
        <f t="shared" si="6"/>
        <v>0.18451800000000002</v>
      </c>
      <c r="M6467" s="38">
        <f t="shared" si="6"/>
        <v>0.194915</v>
      </c>
      <c r="N6467" s="38">
        <f t="shared" si="6"/>
        <v>0.19965500000000003</v>
      </c>
      <c r="O6467" s="38">
        <f t="shared" si="6"/>
        <v>0.20127600000000001</v>
      </c>
      <c r="P6467" s="38">
        <f t="shared" si="6"/>
        <v>0.20143700000000003</v>
      </c>
      <c r="Q6467" s="38">
        <f t="shared" si="6"/>
        <v>0.20102500000000001</v>
      </c>
      <c r="R6467" s="38">
        <f t="shared" si="6"/>
        <v>0.20044200000000001</v>
      </c>
      <c r="S6467" s="38">
        <f t="shared" si="6"/>
        <v>0.199851</v>
      </c>
      <c r="T6467" s="38">
        <f t="shared" si="6"/>
        <v>0.19930900000000001</v>
      </c>
      <c r="U6467" s="38">
        <f t="shared" si="6"/>
        <v>0.19883299999999998</v>
      </c>
      <c r="V6467" s="38">
        <f t="shared" si="6"/>
        <v>0.19842100000000001</v>
      </c>
      <c r="W6467" s="38">
        <f t="shared" si="6"/>
        <v>0.19806699999999999</v>
      </c>
      <c r="X6467" s="38">
        <f t="shared" si="6"/>
        <v>0.197766</v>
      </c>
      <c r="Y6467" s="38">
        <f t="shared" si="6"/>
        <v>0.19750899999999999</v>
      </c>
      <c r="Z6467" s="38">
        <f t="shared" si="6"/>
        <v>0.19728899999999999</v>
      </c>
      <c r="AA6467" s="38">
        <f t="shared" si="6"/>
        <v>0.197102</v>
      </c>
      <c r="AB6467" s="38">
        <f t="shared" si="6"/>
        <v>0.19694200000000001</v>
      </c>
      <c r="AC6467" s="38">
        <f t="shared" si="6"/>
        <v>0.19680500000000001</v>
      </c>
      <c r="AD6467" s="38">
        <f t="shared" si="6"/>
        <v>0.196687</v>
      </c>
      <c r="AE6467" s="38">
        <f t="shared" si="6"/>
        <v>0.19658700000000001</v>
      </c>
      <c r="AF6467" s="38">
        <f t="shared" si="6"/>
        <v>0.19649300000000003</v>
      </c>
      <c r="AG6467" s="38">
        <f t="shared" si="6"/>
        <v>0.19627500000000003</v>
      </c>
      <c r="AH6467" s="38">
        <f t="shared" si="1"/>
        <v>0.19627500000000003</v>
      </c>
      <c r="AJ6467">
        <f t="shared" si="2"/>
        <v>0.16995000000000005</v>
      </c>
      <c r="AK6467">
        <f t="shared" si="3"/>
        <v>0.11643000000000001</v>
      </c>
      <c r="AM6467" s="10">
        <f t="shared" si="4"/>
        <v>5.352000000000004E-2</v>
      </c>
    </row>
    <row r="6468" spans="1:39" x14ac:dyDescent="0.3">
      <c r="A6468" s="38"/>
      <c r="B6468" s="38"/>
      <c r="C6468" s="38">
        <v>1999</v>
      </c>
      <c r="D6468" s="38">
        <f t="shared" si="6"/>
        <v>0</v>
      </c>
      <c r="E6468" s="38">
        <f t="shared" si="6"/>
        <v>2.359E-3</v>
      </c>
      <c r="F6468" s="38">
        <f t="shared" si="6"/>
        <v>1.0097000000000023E-2</v>
      </c>
      <c r="G6468" s="38">
        <f t="shared" si="6"/>
        <v>2.8222999999999998E-2</v>
      </c>
      <c r="H6468" s="38">
        <f t="shared" si="6"/>
        <v>6.0323999999999989E-2</v>
      </c>
      <c r="I6468" s="38">
        <f t="shared" si="6"/>
        <v>0.102904</v>
      </c>
      <c r="J6468" s="38">
        <f t="shared" si="6"/>
        <v>0.14582100000000003</v>
      </c>
      <c r="K6468" s="38">
        <f t="shared" si="6"/>
        <v>0.17912100000000003</v>
      </c>
      <c r="L6468" s="38">
        <f t="shared" si="6"/>
        <v>0.20000400000000002</v>
      </c>
      <c r="M6468" s="38">
        <f t="shared" si="6"/>
        <v>0.21114500000000003</v>
      </c>
      <c r="N6468" s="38">
        <f t="shared" si="6"/>
        <v>0.21615499999999999</v>
      </c>
      <c r="O6468" s="38">
        <f t="shared" si="6"/>
        <v>0.21784200000000004</v>
      </c>
      <c r="P6468" s="38">
        <f t="shared" si="6"/>
        <v>0.21798499999999998</v>
      </c>
      <c r="Q6468" s="38">
        <f t="shared" si="6"/>
        <v>0.217524</v>
      </c>
      <c r="R6468" s="38">
        <f t="shared" si="6"/>
        <v>0.21688600000000002</v>
      </c>
      <c r="S6468" s="38">
        <f t="shared" si="6"/>
        <v>0.21624300000000002</v>
      </c>
      <c r="T6468" s="38">
        <f t="shared" si="6"/>
        <v>0.21565400000000001</v>
      </c>
      <c r="U6468" s="38">
        <f t="shared" si="6"/>
        <v>0.21513599999999999</v>
      </c>
      <c r="V6468" s="38">
        <f t="shared" si="6"/>
        <v>0.21468900000000002</v>
      </c>
      <c r="W6468" s="38">
        <f t="shared" si="6"/>
        <v>0.21430500000000002</v>
      </c>
      <c r="X6468" s="38">
        <f t="shared" si="6"/>
        <v>0.213978</v>
      </c>
      <c r="Y6468" s="38">
        <f t="shared" si="6"/>
        <v>0.21369900000000003</v>
      </c>
      <c r="Z6468" s="38">
        <f t="shared" si="6"/>
        <v>0.21346100000000001</v>
      </c>
      <c r="AA6468" s="38">
        <f t="shared" si="6"/>
        <v>0.213258</v>
      </c>
      <c r="AB6468" s="38">
        <f t="shared" si="6"/>
        <v>0.213084</v>
      </c>
      <c r="AC6468" s="38">
        <f t="shared" si="6"/>
        <v>0.21293499999999999</v>
      </c>
      <c r="AD6468" s="38">
        <f t="shared" si="6"/>
        <v>0.212808</v>
      </c>
      <c r="AE6468" s="38">
        <f t="shared" si="6"/>
        <v>0.21269900000000003</v>
      </c>
      <c r="AF6468" s="38">
        <f t="shared" si="6"/>
        <v>0.21259800000000001</v>
      </c>
      <c r="AG6468" s="38">
        <f t="shared" si="6"/>
        <v>0.212362</v>
      </c>
      <c r="AH6468" s="38">
        <f t="shared" si="1"/>
        <v>0.212362</v>
      </c>
      <c r="AJ6468">
        <f t="shared" si="2"/>
        <v>0.18349616666666668</v>
      </c>
      <c r="AK6468">
        <f t="shared" si="3"/>
        <v>0.10650999999999999</v>
      </c>
      <c r="AM6468" s="10">
        <f t="shared" si="4"/>
        <v>7.6986166666666689E-2</v>
      </c>
    </row>
    <row r="6469" spans="1:39" x14ac:dyDescent="0.3">
      <c r="A6469" s="38"/>
      <c r="B6469" s="38"/>
      <c r="C6469" s="38">
        <v>2000</v>
      </c>
      <c r="D6469" s="38">
        <f t="shared" si="6"/>
        <v>0</v>
      </c>
      <c r="E6469" s="38">
        <f t="shared" si="6"/>
        <v>2.3340000000000027E-3</v>
      </c>
      <c r="F6469" s="38">
        <f t="shared" si="6"/>
        <v>9.9150000000000071E-3</v>
      </c>
      <c r="G6469" s="38">
        <f t="shared" si="6"/>
        <v>2.7419000000000027E-2</v>
      </c>
      <c r="H6469" s="38">
        <f t="shared" si="6"/>
        <v>5.7566000000000006E-2</v>
      </c>
      <c r="I6469" s="38">
        <f t="shared" si="6"/>
        <v>9.5735000000000015E-2</v>
      </c>
      <c r="J6469" s="38">
        <f t="shared" si="6"/>
        <v>0.133077</v>
      </c>
      <c r="K6469" s="38">
        <f t="shared" si="6"/>
        <v>0.16261700000000001</v>
      </c>
      <c r="L6469" s="38">
        <f t="shared" si="6"/>
        <v>0.18201300000000004</v>
      </c>
      <c r="M6469" s="38">
        <f t="shared" si="6"/>
        <v>0.19280000000000003</v>
      </c>
      <c r="N6469" s="38">
        <f t="shared" si="6"/>
        <v>0.19784000000000002</v>
      </c>
      <c r="O6469" s="38">
        <f t="shared" si="6"/>
        <v>0.19966800000000001</v>
      </c>
      <c r="P6469" s="38">
        <f t="shared" si="6"/>
        <v>0.19997500000000001</v>
      </c>
      <c r="Q6469" s="38">
        <f t="shared" si="6"/>
        <v>0.19967400000000002</v>
      </c>
      <c r="R6469" s="38">
        <f t="shared" si="6"/>
        <v>0.19918000000000002</v>
      </c>
      <c r="S6469" s="38">
        <f t="shared" si="6"/>
        <v>0.19866400000000001</v>
      </c>
      <c r="T6469" s="38">
        <f t="shared" si="6"/>
        <v>0.198185</v>
      </c>
      <c r="U6469" s="38">
        <f t="shared" si="6"/>
        <v>0.19776199999999999</v>
      </c>
      <c r="V6469" s="38">
        <f t="shared" si="6"/>
        <v>0.19739499999999999</v>
      </c>
      <c r="W6469" s="38">
        <f t="shared" si="6"/>
        <v>0.19708000000000003</v>
      </c>
      <c r="X6469" s="38">
        <f t="shared" si="6"/>
        <v>0.19681100000000001</v>
      </c>
      <c r="Y6469" s="38">
        <f t="shared" si="6"/>
        <v>0.19658200000000003</v>
      </c>
      <c r="Z6469" s="38">
        <f t="shared" si="6"/>
        <v>0.19638600000000001</v>
      </c>
      <c r="AA6469" s="38">
        <f t="shared" si="6"/>
        <v>0.19621900000000003</v>
      </c>
      <c r="AB6469" s="38">
        <f t="shared" si="6"/>
        <v>0.19607600000000003</v>
      </c>
      <c r="AC6469" s="38">
        <f t="shared" si="6"/>
        <v>0.19595400000000002</v>
      </c>
      <c r="AD6469" s="38">
        <f t="shared" si="6"/>
        <v>0.195849</v>
      </c>
      <c r="AE6469" s="38">
        <f t="shared" si="6"/>
        <v>0.19575900000000002</v>
      </c>
      <c r="AF6469" s="38">
        <f t="shared" si="6"/>
        <v>0.19567600000000002</v>
      </c>
      <c r="AG6469" s="38">
        <f t="shared" si="6"/>
        <v>0.19548100000000002</v>
      </c>
      <c r="AH6469" s="38">
        <f t="shared" si="1"/>
        <v>0.19548100000000002</v>
      </c>
      <c r="AJ6469">
        <f t="shared" si="2"/>
        <v>0.16823408333333334</v>
      </c>
      <c r="AK6469">
        <f t="shared" si="3"/>
        <v>0.12512100000000001</v>
      </c>
      <c r="AM6469" s="10">
        <f t="shared" si="4"/>
        <v>4.311308333333333E-2</v>
      </c>
    </row>
    <row r="6470" spans="1:39" x14ac:dyDescent="0.3">
      <c r="A6470" s="38"/>
      <c r="B6470" s="38"/>
      <c r="C6470" s="38">
        <v>2001</v>
      </c>
      <c r="D6470" s="38">
        <f t="shared" si="6"/>
        <v>0</v>
      </c>
      <c r="E6470" s="38">
        <f t="shared" si="6"/>
        <v>2.2999999999999965E-3</v>
      </c>
      <c r="F6470" s="38">
        <f t="shared" si="6"/>
        <v>9.8160000000000192E-3</v>
      </c>
      <c r="G6470" s="38">
        <f t="shared" si="6"/>
        <v>2.726400000000001E-2</v>
      </c>
      <c r="H6470" s="38">
        <f t="shared" si="6"/>
        <v>5.7416000000000023E-2</v>
      </c>
      <c r="I6470" s="38">
        <f t="shared" si="6"/>
        <v>9.5832000000000028E-2</v>
      </c>
      <c r="J6470" s="38">
        <f t="shared" si="6"/>
        <v>0.13369400000000004</v>
      </c>
      <c r="K6470" s="38">
        <f t="shared" si="6"/>
        <v>0.16354299999999999</v>
      </c>
      <c r="L6470" s="38">
        <f t="shared" si="6"/>
        <v>0.18290400000000001</v>
      </c>
      <c r="M6470" s="38">
        <f t="shared" si="6"/>
        <v>0.19353300000000001</v>
      </c>
      <c r="N6470" s="38">
        <f t="shared" si="6"/>
        <v>0.19843</v>
      </c>
      <c r="O6470" s="38">
        <f t="shared" si="6"/>
        <v>0.20015500000000003</v>
      </c>
      <c r="P6470" s="38">
        <f t="shared" si="6"/>
        <v>0.20038800000000001</v>
      </c>
      <c r="Q6470" s="38">
        <f t="shared" si="6"/>
        <v>0.20002999999999999</v>
      </c>
      <c r="R6470" s="38">
        <f t="shared" si="6"/>
        <v>0.19949100000000003</v>
      </c>
      <c r="S6470" s="38">
        <f t="shared" si="6"/>
        <v>0.19893700000000003</v>
      </c>
      <c r="T6470" s="38">
        <f t="shared" si="6"/>
        <v>0.19842599999999999</v>
      </c>
      <c r="U6470" s="38">
        <f t="shared" si="6"/>
        <v>0.19797500000000001</v>
      </c>
      <c r="V6470" s="38">
        <f t="shared" si="6"/>
        <v>0.19758599999999998</v>
      </c>
      <c r="W6470" s="38">
        <f t="shared" si="6"/>
        <v>0.19725100000000001</v>
      </c>
      <c r="X6470" s="38">
        <f t="shared" si="6"/>
        <v>0.19696600000000003</v>
      </c>
      <c r="Y6470" s="38">
        <f t="shared" si="6"/>
        <v>0.19672200000000001</v>
      </c>
      <c r="Z6470" s="38">
        <f t="shared" si="6"/>
        <v>0.19651400000000002</v>
      </c>
      <c r="AA6470" s="38">
        <f t="shared" si="6"/>
        <v>0.19633699999999998</v>
      </c>
      <c r="AB6470" s="38">
        <f t="shared" si="6"/>
        <v>0.196185</v>
      </c>
      <c r="AC6470" s="38">
        <f t="shared" si="6"/>
        <v>0.19605500000000003</v>
      </c>
      <c r="AD6470" s="38">
        <f t="shared" si="6"/>
        <v>0.19594400000000001</v>
      </c>
      <c r="AE6470" s="38">
        <f t="shared" si="6"/>
        <v>0.195849</v>
      </c>
      <c r="AF6470" s="38">
        <f t="shared" si="6"/>
        <v>0.19575999999999999</v>
      </c>
      <c r="AG6470" s="38">
        <f t="shared" si="6"/>
        <v>0.195552</v>
      </c>
      <c r="AH6470" s="38">
        <f t="shared" si="1"/>
        <v>0.195552</v>
      </c>
      <c r="AJ6470">
        <f t="shared" si="2"/>
        <v>0.16869608333333339</v>
      </c>
      <c r="AK6470">
        <f t="shared" si="3"/>
        <v>0.10306700000000001</v>
      </c>
      <c r="AM6470" s="10">
        <f t="shared" si="4"/>
        <v>6.562908333333338E-2</v>
      </c>
    </row>
    <row r="6471" spans="1:39" x14ac:dyDescent="0.3">
      <c r="A6471" s="38"/>
      <c r="B6471" s="38"/>
      <c r="C6471" s="38">
        <v>2002</v>
      </c>
      <c r="D6471" s="38">
        <f t="shared" si="6"/>
        <v>0</v>
      </c>
      <c r="E6471" s="38">
        <f t="shared" si="6"/>
        <v>2.2150000000000225E-3</v>
      </c>
      <c r="F6471" s="38">
        <f t="shared" si="6"/>
        <v>9.6370000000000067E-3</v>
      </c>
      <c r="G6471" s="38">
        <f t="shared" si="6"/>
        <v>2.7231000000000005E-2</v>
      </c>
      <c r="H6471" s="38">
        <f t="shared" si="6"/>
        <v>5.7854000000000017E-2</v>
      </c>
      <c r="I6471" s="38">
        <f t="shared" si="6"/>
        <v>9.6556000000000031E-2</v>
      </c>
      <c r="J6471" s="38">
        <f t="shared" si="6"/>
        <v>0.13405899999999998</v>
      </c>
      <c r="K6471" s="38">
        <f t="shared" si="6"/>
        <v>0.163103</v>
      </c>
      <c r="L6471" s="38">
        <f t="shared" si="6"/>
        <v>0.18158200000000002</v>
      </c>
      <c r="M6471" s="38">
        <f t="shared" si="6"/>
        <v>0.19146400000000002</v>
      </c>
      <c r="N6471" s="38">
        <f t="shared" si="6"/>
        <v>0.195799</v>
      </c>
      <c r="O6471" s="38">
        <f t="shared" si="6"/>
        <v>0.19710700000000003</v>
      </c>
      <c r="P6471" s="38">
        <f t="shared" si="6"/>
        <v>0.19701800000000003</v>
      </c>
      <c r="Q6471" s="38">
        <f t="shared" si="6"/>
        <v>0.19639699999999999</v>
      </c>
      <c r="R6471" s="38">
        <f t="shared" si="6"/>
        <v>0.19563700000000001</v>
      </c>
      <c r="S6471" s="38">
        <f t="shared" ref="S6471:AG6471" si="7">S6315-S6432</f>
        <v>0.19489400000000001</v>
      </c>
      <c r="T6471" s="38">
        <f t="shared" si="7"/>
        <v>0.19422300000000003</v>
      </c>
      <c r="U6471" s="38">
        <f t="shared" si="7"/>
        <v>0.19363600000000003</v>
      </c>
      <c r="V6471" s="38">
        <f t="shared" si="7"/>
        <v>0.19313000000000002</v>
      </c>
      <c r="W6471" s="38">
        <f t="shared" si="7"/>
        <v>0.19269700000000001</v>
      </c>
      <c r="X6471" s="38">
        <f t="shared" si="7"/>
        <v>0.192328</v>
      </c>
      <c r="Y6471" s="38">
        <f t="shared" si="7"/>
        <v>0.19201299999999999</v>
      </c>
      <c r="Z6471" s="38">
        <f t="shared" si="7"/>
        <v>0.19174400000000003</v>
      </c>
      <c r="AA6471" s="38">
        <f t="shared" si="7"/>
        <v>0.19151499999999999</v>
      </c>
      <c r="AB6471" s="38">
        <f t="shared" si="7"/>
        <v>0.19131900000000002</v>
      </c>
      <c r="AC6471" s="38">
        <f t="shared" si="7"/>
        <v>0.19115199999999999</v>
      </c>
      <c r="AD6471" s="38">
        <f t="shared" si="7"/>
        <v>0.19100800000000001</v>
      </c>
      <c r="AE6471" s="38">
        <f t="shared" si="7"/>
        <v>0.19088500000000003</v>
      </c>
      <c r="AF6471" s="38">
        <f t="shared" si="7"/>
        <v>0.19077100000000002</v>
      </c>
      <c r="AG6471" s="38">
        <f t="shared" si="7"/>
        <v>0.190498</v>
      </c>
      <c r="AH6471" s="38">
        <f t="shared" si="1"/>
        <v>0.190498</v>
      </c>
      <c r="AJ6471">
        <f t="shared" si="2"/>
        <v>0.16678916666666666</v>
      </c>
      <c r="AK6471">
        <f t="shared" si="3"/>
        <v>0.11704100000000001</v>
      </c>
      <c r="AM6471" s="10">
        <f t="shared" si="4"/>
        <v>4.9748166666666649E-2</v>
      </c>
    </row>
    <row r="6472" spans="1:39" x14ac:dyDescent="0.3">
      <c r="A6472" s="38"/>
      <c r="B6472" s="38"/>
      <c r="C6472" s="38">
        <v>2003</v>
      </c>
      <c r="D6472" s="38">
        <f t="shared" ref="D6472:AG6480" si="8">D6316-D6433</f>
        <v>0</v>
      </c>
      <c r="E6472" s="38">
        <f t="shared" si="8"/>
        <v>2.7590000000000114E-3</v>
      </c>
      <c r="F6472" s="38">
        <f t="shared" si="8"/>
        <v>1.1554999999999982E-2</v>
      </c>
      <c r="G6472" s="38">
        <f t="shared" si="8"/>
        <v>3.1739000000000017E-2</v>
      </c>
      <c r="H6472" s="38">
        <f t="shared" si="8"/>
        <v>6.6400000000000015E-2</v>
      </c>
      <c r="I6472" s="38">
        <f t="shared" si="8"/>
        <v>0.11047400000000002</v>
      </c>
      <c r="J6472" s="38">
        <f t="shared" si="8"/>
        <v>0.15416800000000003</v>
      </c>
      <c r="K6472" s="38">
        <f t="shared" si="8"/>
        <v>0.18907499999999999</v>
      </c>
      <c r="L6472" s="38">
        <f t="shared" si="8"/>
        <v>0.21217000000000003</v>
      </c>
      <c r="M6472" s="38">
        <f t="shared" si="8"/>
        <v>0.225136</v>
      </c>
      <c r="N6472" s="38">
        <f t="shared" si="8"/>
        <v>0.23123700000000003</v>
      </c>
      <c r="O6472" s="38">
        <f t="shared" si="8"/>
        <v>0.23344500000000001</v>
      </c>
      <c r="P6472" s="38">
        <f t="shared" si="8"/>
        <v>0.23379300000000003</v>
      </c>
      <c r="Q6472" s="38">
        <f t="shared" si="8"/>
        <v>0.23339399999999999</v>
      </c>
      <c r="R6472" s="38">
        <f t="shared" si="8"/>
        <v>0.232763</v>
      </c>
      <c r="S6472" s="38">
        <f t="shared" si="8"/>
        <v>0.23210500000000001</v>
      </c>
      <c r="T6472" s="38">
        <f t="shared" si="8"/>
        <v>0.23149700000000001</v>
      </c>
      <c r="U6472" s="38">
        <f t="shared" si="8"/>
        <v>0.23095900000000003</v>
      </c>
      <c r="V6472" s="38">
        <f t="shared" si="8"/>
        <v>0.230493</v>
      </c>
      <c r="W6472" s="38">
        <f t="shared" si="8"/>
        <v>0.23009400000000002</v>
      </c>
      <c r="X6472" s="38">
        <f t="shared" si="8"/>
        <v>0.22975200000000001</v>
      </c>
      <c r="Y6472" s="38">
        <f t="shared" si="8"/>
        <v>0.22946100000000003</v>
      </c>
      <c r="Z6472" s="38">
        <f t="shared" si="8"/>
        <v>0.229213</v>
      </c>
      <c r="AA6472" s="38">
        <f t="shared" si="8"/>
        <v>0.22899999999999998</v>
      </c>
      <c r="AB6472" s="38">
        <f t="shared" si="8"/>
        <v>0.22881899999999999</v>
      </c>
      <c r="AC6472" s="38">
        <f t="shared" si="8"/>
        <v>0.22866400000000003</v>
      </c>
      <c r="AD6472" s="38">
        <f t="shared" si="8"/>
        <v>0.22853099999999998</v>
      </c>
      <c r="AE6472" s="38">
        <f t="shared" si="8"/>
        <v>0.22841699999999998</v>
      </c>
      <c r="AF6472" s="38">
        <f t="shared" si="8"/>
        <v>0.22831099999999999</v>
      </c>
      <c r="AG6472" s="38">
        <f t="shared" si="8"/>
        <v>0.22805799999999998</v>
      </c>
      <c r="AH6472" s="38">
        <f t="shared" si="1"/>
        <v>0.22805799999999998</v>
      </c>
      <c r="AJ6472">
        <f t="shared" si="2"/>
        <v>0.19618000000000002</v>
      </c>
      <c r="AK6472">
        <f t="shared" si="3"/>
        <v>0.120909</v>
      </c>
      <c r="AM6472" s="10">
        <f t="shared" si="4"/>
        <v>7.5271000000000018E-2</v>
      </c>
    </row>
    <row r="6473" spans="1:39" x14ac:dyDescent="0.3">
      <c r="A6473" s="38"/>
      <c r="B6473" s="38"/>
      <c r="C6473" s="38">
        <v>2004</v>
      </c>
      <c r="D6473" s="38">
        <f t="shared" si="8"/>
        <v>0</v>
      </c>
      <c r="E6473" s="38">
        <f t="shared" si="8"/>
        <v>2.8500000000000192E-3</v>
      </c>
      <c r="F6473" s="38">
        <f t="shared" si="8"/>
        <v>1.190800000000003E-2</v>
      </c>
      <c r="G6473" s="38">
        <f t="shared" si="8"/>
        <v>3.2665E-2</v>
      </c>
      <c r="H6473" s="38">
        <f t="shared" si="8"/>
        <v>6.8290999999999991E-2</v>
      </c>
      <c r="I6473" s="38">
        <f t="shared" si="8"/>
        <v>0.11355599999999999</v>
      </c>
      <c r="J6473" s="38">
        <f t="shared" si="8"/>
        <v>0.15839300000000001</v>
      </c>
      <c r="K6473" s="38">
        <f t="shared" si="8"/>
        <v>0.19425799999999999</v>
      </c>
      <c r="L6473" s="38">
        <f t="shared" si="8"/>
        <v>0.21806400000000004</v>
      </c>
      <c r="M6473" s="38">
        <f t="shared" si="8"/>
        <v>0.23147800000000002</v>
      </c>
      <c r="N6473" s="38">
        <f t="shared" si="8"/>
        <v>0.23780600000000002</v>
      </c>
      <c r="O6473" s="38">
        <f t="shared" si="8"/>
        <v>0.24009900000000001</v>
      </c>
      <c r="P6473" s="38">
        <f t="shared" si="8"/>
        <v>0.24045800000000001</v>
      </c>
      <c r="Q6473" s="38">
        <f t="shared" si="8"/>
        <v>0.24004200000000003</v>
      </c>
      <c r="R6473" s="38">
        <f t="shared" si="8"/>
        <v>0.23938399999999999</v>
      </c>
      <c r="S6473" s="38">
        <f t="shared" si="8"/>
        <v>0.23869800000000002</v>
      </c>
      <c r="T6473" s="38">
        <f t="shared" si="8"/>
        <v>0.238064</v>
      </c>
      <c r="U6473" s="38">
        <f t="shared" si="8"/>
        <v>0.23750300000000002</v>
      </c>
      <c r="V6473" s="38">
        <f t="shared" si="8"/>
        <v>0.23701800000000001</v>
      </c>
      <c r="W6473" s="38">
        <f t="shared" si="8"/>
        <v>0.23660100000000001</v>
      </c>
      <c r="X6473" s="38">
        <f t="shared" si="8"/>
        <v>0.23624600000000001</v>
      </c>
      <c r="Y6473" s="38">
        <f t="shared" si="8"/>
        <v>0.23594199999999999</v>
      </c>
      <c r="Z6473" s="38">
        <f t="shared" si="8"/>
        <v>0.23568300000000003</v>
      </c>
      <c r="AA6473" s="38">
        <f t="shared" si="8"/>
        <v>0.235462</v>
      </c>
      <c r="AB6473" s="38">
        <f t="shared" si="8"/>
        <v>0.23527300000000001</v>
      </c>
      <c r="AC6473" s="38">
        <f t="shared" si="8"/>
        <v>0.23511100000000001</v>
      </c>
      <c r="AD6473" s="38">
        <f t="shared" si="8"/>
        <v>0.23497200000000001</v>
      </c>
      <c r="AE6473" s="38">
        <f t="shared" si="8"/>
        <v>0.23485400000000001</v>
      </c>
      <c r="AF6473" s="38">
        <f t="shared" si="8"/>
        <v>0.23474300000000003</v>
      </c>
      <c r="AG6473" s="38">
        <f t="shared" si="8"/>
        <v>0.23448600000000003</v>
      </c>
      <c r="AH6473" s="38">
        <f t="shared" si="1"/>
        <v>0.23448600000000003</v>
      </c>
      <c r="AJ6473">
        <f t="shared" si="2"/>
        <v>0.20171058333333333</v>
      </c>
      <c r="AK6473">
        <f t="shared" si="3"/>
        <v>0.13531099999999999</v>
      </c>
      <c r="AM6473" s="10">
        <f t="shared" si="4"/>
        <v>6.6399583333333345E-2</v>
      </c>
    </row>
    <row r="6474" spans="1:39" x14ac:dyDescent="0.3">
      <c r="A6474" s="38"/>
      <c r="B6474" s="38"/>
      <c r="C6474" s="38">
        <v>2005</v>
      </c>
      <c r="D6474" s="38">
        <f t="shared" si="8"/>
        <v>0</v>
      </c>
      <c r="E6474" s="38">
        <f t="shared" si="8"/>
        <v>3.4000000000000141E-3</v>
      </c>
      <c r="F6474" s="38">
        <f t="shared" si="8"/>
        <v>1.3854000000000033E-2</v>
      </c>
      <c r="G6474" s="38">
        <f t="shared" si="8"/>
        <v>3.7264999999999993E-2</v>
      </c>
      <c r="H6474" s="38">
        <f t="shared" si="8"/>
        <v>7.6968000000000036E-2</v>
      </c>
      <c r="I6474" s="38">
        <f t="shared" si="8"/>
        <v>0.127112</v>
      </c>
      <c r="J6474" s="38">
        <f t="shared" si="8"/>
        <v>0.17687800000000004</v>
      </c>
      <c r="K6474" s="38">
        <f t="shared" si="8"/>
        <v>0.21753800000000001</v>
      </c>
      <c r="L6474" s="38">
        <f t="shared" si="8"/>
        <v>0.24549900000000002</v>
      </c>
      <c r="M6474" s="38">
        <f t="shared" si="8"/>
        <v>0.26185999999999998</v>
      </c>
      <c r="N6474" s="38">
        <f t="shared" si="8"/>
        <v>0.26991500000000002</v>
      </c>
      <c r="O6474" s="38">
        <f t="shared" si="8"/>
        <v>0.27308699999999997</v>
      </c>
      <c r="P6474" s="38">
        <f t="shared" si="8"/>
        <v>0.273868</v>
      </c>
      <c r="Q6474" s="38">
        <f t="shared" si="8"/>
        <v>0.27366000000000001</v>
      </c>
      <c r="R6474" s="38">
        <f t="shared" si="8"/>
        <v>0.27311600000000003</v>
      </c>
      <c r="S6474" s="38">
        <f t="shared" si="8"/>
        <v>0.27250399999999997</v>
      </c>
      <c r="T6474" s="38">
        <f t="shared" si="8"/>
        <v>0.271922</v>
      </c>
      <c r="U6474" s="38">
        <f t="shared" si="8"/>
        <v>0.27140200000000003</v>
      </c>
      <c r="V6474" s="38">
        <f t="shared" si="8"/>
        <v>0.27095000000000002</v>
      </c>
      <c r="W6474" s="38">
        <f t="shared" si="8"/>
        <v>0.27056000000000002</v>
      </c>
      <c r="X6474" s="38">
        <f t="shared" si="8"/>
        <v>0.27022699999999999</v>
      </c>
      <c r="Y6474" s="38">
        <f t="shared" si="8"/>
        <v>0.26994300000000004</v>
      </c>
      <c r="Z6474" s="38">
        <f t="shared" si="8"/>
        <v>0.26970000000000005</v>
      </c>
      <c r="AA6474" s="38">
        <f t="shared" si="8"/>
        <v>0.26949199999999995</v>
      </c>
      <c r="AB6474" s="38">
        <f t="shared" si="8"/>
        <v>0.26931499999999997</v>
      </c>
      <c r="AC6474" s="38">
        <f t="shared" si="8"/>
        <v>0.26916300000000004</v>
      </c>
      <c r="AD6474" s="38">
        <f t="shared" si="8"/>
        <v>0.26903299999999997</v>
      </c>
      <c r="AE6474" s="38">
        <f t="shared" si="8"/>
        <v>0.26892199999999999</v>
      </c>
      <c r="AF6474" s="38">
        <f t="shared" si="8"/>
        <v>0.268818</v>
      </c>
      <c r="AG6474" s="38">
        <f t="shared" si="8"/>
        <v>0.26860600000000001</v>
      </c>
      <c r="AH6474" s="38">
        <f t="shared" si="1"/>
        <v>0.26860600000000001</v>
      </c>
      <c r="AJ6474">
        <f t="shared" si="2"/>
        <v>0.22850041666666668</v>
      </c>
      <c r="AK6474">
        <f t="shared" si="3"/>
        <v>0.15640899999999999</v>
      </c>
      <c r="AM6474" s="10">
        <f t="shared" si="4"/>
        <v>7.2091416666666686E-2</v>
      </c>
    </row>
    <row r="6475" spans="1:39" x14ac:dyDescent="0.3">
      <c r="A6475" s="38"/>
      <c r="B6475" s="38"/>
      <c r="C6475" s="38">
        <v>2006</v>
      </c>
      <c r="D6475" s="38">
        <f t="shared" si="8"/>
        <v>0</v>
      </c>
      <c r="E6475" s="38">
        <f t="shared" si="8"/>
        <v>3.4000000000000141E-3</v>
      </c>
      <c r="F6475" s="38">
        <f t="shared" si="8"/>
        <v>1.3867999999999991E-2</v>
      </c>
      <c r="G6475" s="38">
        <f t="shared" si="8"/>
        <v>3.7368999999999986E-2</v>
      </c>
      <c r="H6475" s="38">
        <f t="shared" si="8"/>
        <v>7.7496999999999983E-2</v>
      </c>
      <c r="I6475" s="38">
        <f t="shared" si="8"/>
        <v>0.128191</v>
      </c>
      <c r="J6475" s="38">
        <f t="shared" si="8"/>
        <v>0.17772900000000003</v>
      </c>
      <c r="K6475" s="38">
        <f t="shared" si="8"/>
        <v>0.21784200000000004</v>
      </c>
      <c r="L6475" s="38">
        <f t="shared" si="8"/>
        <v>0.24549799999999999</v>
      </c>
      <c r="M6475" s="38">
        <f t="shared" si="8"/>
        <v>0.26174300000000006</v>
      </c>
      <c r="N6475" s="38">
        <f t="shared" si="8"/>
        <v>0.26975000000000005</v>
      </c>
      <c r="O6475" s="38">
        <f t="shared" si="8"/>
        <v>0.27289300000000005</v>
      </c>
      <c r="P6475" s="38">
        <f t="shared" si="8"/>
        <v>0.27365200000000001</v>
      </c>
      <c r="Q6475" s="38">
        <f t="shared" si="8"/>
        <v>0.27342500000000003</v>
      </c>
      <c r="R6475" s="38">
        <f t="shared" si="8"/>
        <v>0.272864</v>
      </c>
      <c r="S6475" s="38">
        <f t="shared" si="8"/>
        <v>0.27223700000000006</v>
      </c>
      <c r="T6475" s="38">
        <f t="shared" si="8"/>
        <v>0.27164299999999997</v>
      </c>
      <c r="U6475" s="38">
        <f t="shared" si="8"/>
        <v>0.27111200000000002</v>
      </c>
      <c r="V6475" s="38">
        <f t="shared" si="8"/>
        <v>0.27065099999999997</v>
      </c>
      <c r="W6475" s="38">
        <f t="shared" si="8"/>
        <v>0.27025399999999999</v>
      </c>
      <c r="X6475" s="38">
        <f t="shared" si="8"/>
        <v>0.26991399999999999</v>
      </c>
      <c r="Y6475" s="38">
        <f t="shared" si="8"/>
        <v>0.26962399999999997</v>
      </c>
      <c r="Z6475" s="38">
        <f t="shared" si="8"/>
        <v>0.26937600000000006</v>
      </c>
      <c r="AA6475" s="38">
        <f t="shared" si="8"/>
        <v>0.26916399999999996</v>
      </c>
      <c r="AB6475" s="38">
        <f t="shared" si="8"/>
        <v>0.26898299999999997</v>
      </c>
      <c r="AC6475" s="38">
        <f t="shared" si="8"/>
        <v>0.26882899999999998</v>
      </c>
      <c r="AD6475" s="38">
        <f t="shared" si="8"/>
        <v>0.26869600000000005</v>
      </c>
      <c r="AE6475" s="38">
        <f t="shared" si="8"/>
        <v>0.26858199999999999</v>
      </c>
      <c r="AF6475" s="38">
        <f t="shared" si="8"/>
        <v>0.26847699999999997</v>
      </c>
      <c r="AG6475" s="38">
        <f t="shared" si="8"/>
        <v>0.26819999999999999</v>
      </c>
      <c r="AH6475" s="38">
        <f t="shared" si="1"/>
        <v>0.26819999999999999</v>
      </c>
      <c r="AJ6475">
        <f t="shared" si="2"/>
        <v>0.22861008333333335</v>
      </c>
      <c r="AK6475">
        <f t="shared" si="3"/>
        <v>0.145148</v>
      </c>
      <c r="AM6475" s="10">
        <f t="shared" si="4"/>
        <v>8.3462083333333353E-2</v>
      </c>
    </row>
    <row r="6476" spans="1:39" x14ac:dyDescent="0.3">
      <c r="A6476" s="38"/>
      <c r="B6476" s="38"/>
      <c r="C6476" s="38">
        <v>2007</v>
      </c>
      <c r="D6476" s="38">
        <f t="shared" si="8"/>
        <v>0</v>
      </c>
      <c r="E6476" s="38">
        <f t="shared" si="8"/>
        <v>3.0470000000000219E-3</v>
      </c>
      <c r="F6476" s="38">
        <f t="shared" si="8"/>
        <v>1.2655000000000027E-2</v>
      </c>
      <c r="G6476" s="38">
        <f t="shared" si="8"/>
        <v>3.4640000000000004E-2</v>
      </c>
      <c r="H6476" s="38">
        <f t="shared" si="8"/>
        <v>7.2666000000000008E-2</v>
      </c>
      <c r="I6476" s="38">
        <f t="shared" si="8"/>
        <v>0.12088599999999999</v>
      </c>
      <c r="J6476" s="38">
        <f t="shared" si="8"/>
        <v>0.16747800000000002</v>
      </c>
      <c r="K6476" s="38">
        <f t="shared" si="8"/>
        <v>0.204403</v>
      </c>
      <c r="L6476" s="38">
        <f t="shared" si="8"/>
        <v>0.22925200000000001</v>
      </c>
      <c r="M6476" s="38">
        <f t="shared" si="8"/>
        <v>0.24349300000000001</v>
      </c>
      <c r="N6476" s="38">
        <f t="shared" si="8"/>
        <v>0.25029499999999999</v>
      </c>
      <c r="O6476" s="38">
        <f t="shared" si="8"/>
        <v>0.25278699999999998</v>
      </c>
      <c r="P6476" s="38">
        <f t="shared" si="8"/>
        <v>0.25319700000000001</v>
      </c>
      <c r="Q6476" s="38">
        <f t="shared" si="8"/>
        <v>0.25276599999999999</v>
      </c>
      <c r="R6476" s="38">
        <f t="shared" si="8"/>
        <v>0.25207000000000002</v>
      </c>
      <c r="S6476" s="38">
        <f t="shared" si="8"/>
        <v>0.25134299999999998</v>
      </c>
      <c r="T6476" s="38">
        <f t="shared" si="8"/>
        <v>0.25066900000000003</v>
      </c>
      <c r="U6476" s="38">
        <f t="shared" si="8"/>
        <v>0.25007400000000002</v>
      </c>
      <c r="V6476" s="38">
        <f t="shared" si="8"/>
        <v>0.24955700000000003</v>
      </c>
      <c r="W6476" s="38">
        <f t="shared" si="8"/>
        <v>0.24911500000000003</v>
      </c>
      <c r="X6476" s="38">
        <f t="shared" si="8"/>
        <v>0.24873600000000001</v>
      </c>
      <c r="Y6476" s="38">
        <f t="shared" si="8"/>
        <v>0.24841299999999999</v>
      </c>
      <c r="Z6476" s="38">
        <f t="shared" si="8"/>
        <v>0.248137</v>
      </c>
      <c r="AA6476" s="38">
        <f t="shared" si="8"/>
        <v>0.24790200000000001</v>
      </c>
      <c r="AB6476" s="38">
        <f t="shared" si="8"/>
        <v>0.247701</v>
      </c>
      <c r="AC6476" s="38">
        <f t="shared" si="8"/>
        <v>0.247529</v>
      </c>
      <c r="AD6476" s="38">
        <f t="shared" si="8"/>
        <v>0.24738199999999999</v>
      </c>
      <c r="AE6476" s="38">
        <f t="shared" si="8"/>
        <v>0.247255</v>
      </c>
      <c r="AF6476" s="38">
        <f t="shared" si="8"/>
        <v>0.24713800000000002</v>
      </c>
      <c r="AG6476" s="38">
        <f t="shared" si="8"/>
        <v>0.24681700000000001</v>
      </c>
      <c r="AH6476" s="38">
        <f t="shared" si="1"/>
        <v>0.24681700000000001</v>
      </c>
      <c r="AJ6476">
        <f t="shared" si="2"/>
        <v>0.21255299999999996</v>
      </c>
      <c r="AK6476">
        <f t="shared" si="3"/>
        <v>0.13386600000000001</v>
      </c>
      <c r="AM6476" s="10">
        <f t="shared" si="4"/>
        <v>7.8686999999999951E-2</v>
      </c>
    </row>
    <row r="6477" spans="1:39" x14ac:dyDescent="0.3">
      <c r="A6477" s="38"/>
      <c r="B6477" s="38"/>
      <c r="C6477" s="38">
        <v>2008</v>
      </c>
      <c r="D6477" s="38">
        <f t="shared" si="8"/>
        <v>0</v>
      </c>
      <c r="E6477" s="38">
        <f t="shared" si="8"/>
        <v>2.9700000000000004E-3</v>
      </c>
      <c r="F6477" s="38">
        <f t="shared" si="8"/>
        <v>1.2502000000000013E-2</v>
      </c>
      <c r="G6477" s="38">
        <f t="shared" si="8"/>
        <v>3.4652000000000016E-2</v>
      </c>
      <c r="H6477" s="38">
        <f t="shared" si="8"/>
        <v>7.3021000000000003E-2</v>
      </c>
      <c r="I6477" s="38">
        <f t="shared" si="8"/>
        <v>0.12100100000000003</v>
      </c>
      <c r="J6477" s="38">
        <f t="shared" si="8"/>
        <v>0.16650599999999999</v>
      </c>
      <c r="K6477" s="38">
        <f t="shared" si="8"/>
        <v>0.202158</v>
      </c>
      <c r="L6477" s="38">
        <f t="shared" si="8"/>
        <v>0.22596900000000003</v>
      </c>
      <c r="M6477" s="38">
        <f t="shared" si="8"/>
        <v>0.23944300000000002</v>
      </c>
      <c r="N6477" s="38">
        <f t="shared" si="8"/>
        <v>0.24569299999999999</v>
      </c>
      <c r="O6477" s="38">
        <f t="shared" si="8"/>
        <v>0.24777700000000003</v>
      </c>
      <c r="P6477" s="38">
        <f t="shared" si="8"/>
        <v>0.24787100000000001</v>
      </c>
      <c r="Q6477" s="38">
        <f t="shared" si="8"/>
        <v>0.24718099999999998</v>
      </c>
      <c r="R6477" s="38">
        <f t="shared" si="8"/>
        <v>0.24626700000000001</v>
      </c>
      <c r="S6477" s="38">
        <f t="shared" si="8"/>
        <v>0.24535400000000002</v>
      </c>
      <c r="T6477" s="38">
        <f t="shared" si="8"/>
        <v>0.24452099999999999</v>
      </c>
      <c r="U6477" s="38">
        <f t="shared" si="8"/>
        <v>0.24379000000000001</v>
      </c>
      <c r="V6477" s="38">
        <f t="shared" si="8"/>
        <v>0.24315900000000001</v>
      </c>
      <c r="W6477" s="38">
        <f t="shared" si="8"/>
        <v>0.242618</v>
      </c>
      <c r="X6477" s="38">
        <f t="shared" si="8"/>
        <v>0.24215599999999998</v>
      </c>
      <c r="Y6477" s="38">
        <f t="shared" si="8"/>
        <v>0.24176300000000001</v>
      </c>
      <c r="Z6477" s="38">
        <f t="shared" si="8"/>
        <v>0.241427</v>
      </c>
      <c r="AA6477" s="38">
        <f t="shared" si="8"/>
        <v>0.24114000000000002</v>
      </c>
      <c r="AB6477" s="38">
        <f t="shared" si="8"/>
        <v>0.24089500000000003</v>
      </c>
      <c r="AC6477" s="38">
        <f t="shared" si="8"/>
        <v>0.24068600000000001</v>
      </c>
      <c r="AD6477" s="38">
        <f t="shared" si="8"/>
        <v>0.24050700000000003</v>
      </c>
      <c r="AE6477" s="38">
        <f t="shared" si="8"/>
        <v>0.24035299999999998</v>
      </c>
      <c r="AF6477" s="38">
        <f t="shared" si="8"/>
        <v>0.24021000000000003</v>
      </c>
      <c r="AG6477" s="38">
        <f t="shared" si="8"/>
        <v>0.23982200000000004</v>
      </c>
      <c r="AH6477" s="38">
        <f t="shared" si="1"/>
        <v>0.23982200000000004</v>
      </c>
      <c r="AJ6477">
        <f t="shared" si="2"/>
        <v>0.20902008333333333</v>
      </c>
      <c r="AK6477">
        <f t="shared" si="3"/>
        <v>0.14025299999999999</v>
      </c>
      <c r="AM6477" s="10">
        <f t="shared" si="4"/>
        <v>6.876708333333334E-2</v>
      </c>
    </row>
    <row r="6478" spans="1:39" x14ac:dyDescent="0.3">
      <c r="A6478" s="38"/>
      <c r="B6478" s="38"/>
      <c r="C6478" s="38">
        <v>2009</v>
      </c>
      <c r="D6478" s="38">
        <f t="shared" si="8"/>
        <v>0</v>
      </c>
      <c r="E6478" s="38">
        <f t="shared" si="8"/>
        <v>2.8400000000000092E-3</v>
      </c>
      <c r="F6478" s="38">
        <f t="shared" si="8"/>
        <v>1.2010999999999994E-2</v>
      </c>
      <c r="G6478" s="38">
        <f t="shared" si="8"/>
        <v>3.3392000000000033E-2</v>
      </c>
      <c r="H6478" s="38">
        <f t="shared" si="8"/>
        <v>7.0419000000000009E-2</v>
      </c>
      <c r="I6478" s="38">
        <f t="shared" si="8"/>
        <v>0.11658400000000002</v>
      </c>
      <c r="J6478" s="38">
        <f t="shared" si="8"/>
        <v>0.16023500000000002</v>
      </c>
      <c r="K6478" s="38">
        <f t="shared" si="8"/>
        <v>0.19435400000000003</v>
      </c>
      <c r="L6478" s="38">
        <f t="shared" si="8"/>
        <v>0.21706599999999998</v>
      </c>
      <c r="M6478" s="38">
        <f t="shared" si="8"/>
        <v>0.229856</v>
      </c>
      <c r="N6478" s="38">
        <f t="shared" si="8"/>
        <v>0.23574899999999999</v>
      </c>
      <c r="O6478" s="38">
        <f t="shared" si="8"/>
        <v>0.23768500000000004</v>
      </c>
      <c r="P6478" s="38">
        <f t="shared" si="8"/>
        <v>0.237736</v>
      </c>
      <c r="Q6478" s="38">
        <f t="shared" si="8"/>
        <v>0.23704900000000001</v>
      </c>
      <c r="R6478" s="38">
        <f t="shared" si="8"/>
        <v>0.236153</v>
      </c>
      <c r="S6478" s="38">
        <f t="shared" si="8"/>
        <v>0.23526200000000003</v>
      </c>
      <c r="T6478" s="38">
        <f t="shared" si="8"/>
        <v>0.23445100000000002</v>
      </c>
      <c r="U6478" s="38">
        <f t="shared" si="8"/>
        <v>0.23373900000000003</v>
      </c>
      <c r="V6478" s="38">
        <f t="shared" si="8"/>
        <v>0.23312500000000003</v>
      </c>
      <c r="W6478" s="38">
        <f t="shared" si="8"/>
        <v>0.23260000000000003</v>
      </c>
      <c r="X6478" s="38">
        <f t="shared" si="8"/>
        <v>0.232151</v>
      </c>
      <c r="Y6478" s="38">
        <f t="shared" si="8"/>
        <v>0.23176800000000003</v>
      </c>
      <c r="Z6478" s="38">
        <f t="shared" si="8"/>
        <v>0.23144100000000001</v>
      </c>
      <c r="AA6478" s="38">
        <f t="shared" si="8"/>
        <v>0.23116300000000001</v>
      </c>
      <c r="AB6478" s="38">
        <f t="shared" si="8"/>
        <v>0.23092400000000002</v>
      </c>
      <c r="AC6478" s="38">
        <f t="shared" si="8"/>
        <v>0.23072100000000001</v>
      </c>
      <c r="AD6478" s="38">
        <f t="shared" si="8"/>
        <v>0.23054600000000003</v>
      </c>
      <c r="AE6478" s="38">
        <f t="shared" si="8"/>
        <v>0.23039700000000002</v>
      </c>
      <c r="AF6478" s="38">
        <f t="shared" si="8"/>
        <v>0.23025800000000002</v>
      </c>
      <c r="AG6478" s="38">
        <f t="shared" si="8"/>
        <v>0.229881</v>
      </c>
      <c r="AH6478" s="38">
        <f t="shared" si="1"/>
        <v>0.229881</v>
      </c>
      <c r="AJ6478">
        <f t="shared" si="2"/>
        <v>0.20067900000000002</v>
      </c>
      <c r="AK6478">
        <f t="shared" si="3"/>
        <v>0.14611299999999999</v>
      </c>
      <c r="AM6478" s="10">
        <f t="shared" si="4"/>
        <v>5.4566000000000031E-2</v>
      </c>
    </row>
    <row r="6479" spans="1:39" x14ac:dyDescent="0.3">
      <c r="A6479" s="38"/>
      <c r="B6479" s="38"/>
      <c r="C6479" s="38">
        <v>2010</v>
      </c>
      <c r="D6479" s="38">
        <f t="shared" si="8"/>
        <v>0</v>
      </c>
      <c r="E6479" s="38">
        <f t="shared" si="8"/>
        <v>3.3790000000000209E-3</v>
      </c>
      <c r="F6479" s="38">
        <f t="shared" si="8"/>
        <v>1.396200000000003E-2</v>
      </c>
      <c r="G6479" s="38">
        <f t="shared" si="8"/>
        <v>3.8162000000000029E-2</v>
      </c>
      <c r="H6479" s="38">
        <f t="shared" si="8"/>
        <v>7.9975000000000018E-2</v>
      </c>
      <c r="I6479" s="38">
        <f t="shared" si="8"/>
        <v>0.13282500000000003</v>
      </c>
      <c r="J6479" s="38">
        <f t="shared" si="8"/>
        <v>0.18373800000000001</v>
      </c>
      <c r="K6479" s="38">
        <f t="shared" si="8"/>
        <v>0.22416700000000001</v>
      </c>
      <c r="L6479" s="38">
        <f t="shared" si="8"/>
        <v>0.251552</v>
      </c>
      <c r="M6479" s="38">
        <f t="shared" si="8"/>
        <v>0.26734500000000005</v>
      </c>
      <c r="N6479" s="38">
        <f t="shared" si="8"/>
        <v>0.274895</v>
      </c>
      <c r="O6479" s="38">
        <f t="shared" si="8"/>
        <v>0.27762300000000006</v>
      </c>
      <c r="P6479" s="38">
        <f t="shared" si="8"/>
        <v>0.27801299999999995</v>
      </c>
      <c r="Q6479" s="38">
        <f t="shared" si="8"/>
        <v>0.27746099999999996</v>
      </c>
      <c r="R6479" s="38">
        <f t="shared" si="8"/>
        <v>0.276617</v>
      </c>
      <c r="S6479" s="38">
        <f t="shared" si="8"/>
        <v>0.27574500000000002</v>
      </c>
      <c r="T6479" s="38">
        <f t="shared" si="8"/>
        <v>0.27493999999999996</v>
      </c>
      <c r="U6479" s="38">
        <f t="shared" si="8"/>
        <v>0.27422900000000006</v>
      </c>
      <c r="V6479" s="38">
        <f t="shared" si="8"/>
        <v>0.27361400000000002</v>
      </c>
      <c r="W6479" s="38">
        <f t="shared" si="8"/>
        <v>0.27308699999999997</v>
      </c>
      <c r="X6479" s="38">
        <f t="shared" si="8"/>
        <v>0.27263599999999999</v>
      </c>
      <c r="Y6479" s="38">
        <f t="shared" si="8"/>
        <v>0.27225200000000005</v>
      </c>
      <c r="Z6479" s="38">
        <f t="shared" si="8"/>
        <v>0.27192300000000003</v>
      </c>
      <c r="AA6479" s="38">
        <f t="shared" si="8"/>
        <v>0.27164299999999997</v>
      </c>
      <c r="AB6479" s="38">
        <f t="shared" si="8"/>
        <v>0.27140399999999998</v>
      </c>
      <c r="AC6479" s="38">
        <f t="shared" si="8"/>
        <v>0.27119899999999997</v>
      </c>
      <c r="AD6479" s="38">
        <f t="shared" si="8"/>
        <v>0.27102300000000001</v>
      </c>
      <c r="AE6479" s="38">
        <f t="shared" si="8"/>
        <v>0.27087300000000003</v>
      </c>
      <c r="AF6479" s="38">
        <f t="shared" si="8"/>
        <v>0.27073400000000003</v>
      </c>
      <c r="AG6479" s="38">
        <f t="shared" si="8"/>
        <v>0.27039900000000006</v>
      </c>
      <c r="AH6479" s="38">
        <f t="shared" si="1"/>
        <v>0.27039900000000006</v>
      </c>
      <c r="AJ6479">
        <f t="shared" si="2"/>
        <v>0.23332966666666669</v>
      </c>
      <c r="AK6479">
        <f t="shared" si="3"/>
        <v>0.16996900000000001</v>
      </c>
      <c r="AM6479" s="10">
        <f t="shared" si="4"/>
        <v>6.3360666666666676E-2</v>
      </c>
    </row>
    <row r="6480" spans="1:39" x14ac:dyDescent="0.3">
      <c r="A6480" s="38"/>
      <c r="B6480" s="38"/>
      <c r="C6480" s="38">
        <v>2011</v>
      </c>
      <c r="D6480" s="38">
        <f t="shared" si="8"/>
        <v>0</v>
      </c>
      <c r="E6480" s="38">
        <f t="shared" si="8"/>
        <v>3.0249999999999999E-3</v>
      </c>
      <c r="F6480" s="38">
        <f t="shared" si="8"/>
        <v>1.276900000000003E-2</v>
      </c>
      <c r="G6480" s="38">
        <f t="shared" si="8"/>
        <v>3.5517000000000021E-2</v>
      </c>
      <c r="H6480" s="38">
        <f t="shared" si="8"/>
        <v>7.5020000000000031E-2</v>
      </c>
      <c r="I6480" s="38">
        <f t="shared" si="8"/>
        <v>0.12478300000000003</v>
      </c>
      <c r="J6480" s="38">
        <f t="shared" si="8"/>
        <v>0.17256900000000003</v>
      </c>
      <c r="K6480" s="38">
        <f t="shared" si="8"/>
        <v>0.20996999999999999</v>
      </c>
      <c r="L6480" s="38">
        <f t="shared" si="8"/>
        <v>0.234628</v>
      </c>
      <c r="M6480" s="38">
        <f t="shared" si="8"/>
        <v>0.24839700000000003</v>
      </c>
      <c r="N6480" s="38">
        <f t="shared" si="8"/>
        <v>0.25468800000000003</v>
      </c>
      <c r="O6480" s="38">
        <f t="shared" si="8"/>
        <v>0.25670500000000002</v>
      </c>
      <c r="P6480" s="38">
        <f t="shared" si="8"/>
        <v>0.25669000000000003</v>
      </c>
      <c r="Q6480" s="38">
        <f t="shared" si="8"/>
        <v>0.25588500000000003</v>
      </c>
      <c r="R6480" s="38">
        <f t="shared" si="8"/>
        <v>0.254861</v>
      </c>
      <c r="S6480" s="38">
        <f t="shared" ref="S6480:AG6480" si="9">S6324-S6441</f>
        <v>0.25385099999999999</v>
      </c>
      <c r="T6480" s="38">
        <f t="shared" si="9"/>
        <v>0.25293300000000002</v>
      </c>
      <c r="U6480" s="38">
        <f t="shared" si="9"/>
        <v>0.25212899999999999</v>
      </c>
      <c r="V6480" s="38">
        <f t="shared" si="9"/>
        <v>0.25143500000000002</v>
      </c>
      <c r="W6480" s="38">
        <f t="shared" si="9"/>
        <v>0.25084100000000004</v>
      </c>
      <c r="X6480" s="38">
        <f t="shared" si="9"/>
        <v>0.250334</v>
      </c>
      <c r="Y6480" s="38">
        <f t="shared" si="9"/>
        <v>0.24990200000000001</v>
      </c>
      <c r="Z6480" s="38">
        <f t="shared" si="9"/>
        <v>0.249533</v>
      </c>
      <c r="AA6480" s="38">
        <f t="shared" si="9"/>
        <v>0.249218</v>
      </c>
      <c r="AB6480" s="38">
        <f t="shared" si="9"/>
        <v>0.24895</v>
      </c>
      <c r="AC6480" s="38">
        <f t="shared" si="9"/>
        <v>0.24871900000000002</v>
      </c>
      <c r="AD6480" s="38">
        <f t="shared" si="9"/>
        <v>0.24852299999999999</v>
      </c>
      <c r="AE6480" s="38">
        <f t="shared" si="9"/>
        <v>0.24835400000000002</v>
      </c>
      <c r="AF6480" s="38">
        <f t="shared" si="9"/>
        <v>0.248197</v>
      </c>
      <c r="AG6480" s="38">
        <f t="shared" si="9"/>
        <v>0.24784499999999998</v>
      </c>
      <c r="AH6480" s="38">
        <f t="shared" si="1"/>
        <v>0.24784499999999998</v>
      </c>
      <c r="AJ6480">
        <f t="shared" si="2"/>
        <v>0.21650391666666668</v>
      </c>
      <c r="AK6480">
        <f t="shared" si="3"/>
        <v>0.15440799999999999</v>
      </c>
      <c r="AM6480" s="10">
        <f t="shared" si="4"/>
        <v>6.2095916666666695E-2</v>
      </c>
    </row>
    <row r="6481" spans="1:39" x14ac:dyDescent="0.3">
      <c r="A6481" s="38"/>
      <c r="B6481" s="38"/>
      <c r="C6481" s="38">
        <v>2012</v>
      </c>
      <c r="D6481" s="38">
        <f t="shared" ref="D6481:AD6487" si="10">D6325-D6442</f>
        <v>0</v>
      </c>
      <c r="E6481" s="38">
        <f t="shared" si="10"/>
        <v>3.2950000000000201E-3</v>
      </c>
      <c r="F6481" s="38">
        <f t="shared" si="10"/>
        <v>1.402500000000001E-2</v>
      </c>
      <c r="G6481" s="38">
        <f t="shared" si="10"/>
        <v>3.9472000000000007E-2</v>
      </c>
      <c r="H6481" s="38">
        <f t="shared" si="10"/>
        <v>8.3923999999999999E-2</v>
      </c>
      <c r="I6481" s="38">
        <f t="shared" si="10"/>
        <v>0.139127</v>
      </c>
      <c r="J6481" s="38">
        <f t="shared" si="10"/>
        <v>0.19054900000000002</v>
      </c>
      <c r="K6481" s="38">
        <f t="shared" si="10"/>
        <v>0.23011799999999999</v>
      </c>
      <c r="L6481" s="38">
        <f t="shared" si="10"/>
        <v>0.25617899999999999</v>
      </c>
      <c r="M6481" s="38">
        <f t="shared" si="10"/>
        <v>0.27066199999999996</v>
      </c>
      <c r="N6481" s="38">
        <f t="shared" si="10"/>
        <v>0.27706900000000001</v>
      </c>
      <c r="O6481" s="38">
        <f t="shared" si="10"/>
        <v>0.27882799999999996</v>
      </c>
      <c r="P6481" s="38">
        <f t="shared" si="10"/>
        <v>0.278389</v>
      </c>
      <c r="Q6481" s="38">
        <f t="shared" si="10"/>
        <v>0.27712000000000003</v>
      </c>
      <c r="R6481" s="38">
        <f t="shared" si="10"/>
        <v>0.27565499999999998</v>
      </c>
      <c r="S6481" s="38">
        <f t="shared" si="10"/>
        <v>0.27424800000000005</v>
      </c>
      <c r="T6481" s="38">
        <f t="shared" si="10"/>
        <v>0.27298299999999998</v>
      </c>
      <c r="U6481" s="38">
        <f t="shared" si="10"/>
        <v>0.27188000000000001</v>
      </c>
      <c r="V6481" s="38">
        <f t="shared" si="10"/>
        <v>0.27093100000000003</v>
      </c>
      <c r="W6481" s="38">
        <f t="shared" si="10"/>
        <v>0.270119</v>
      </c>
      <c r="X6481" s="38">
        <f t="shared" si="10"/>
        <v>0.26942600000000005</v>
      </c>
      <c r="Y6481" s="38">
        <f t="shared" si="10"/>
        <v>0.26883599999999996</v>
      </c>
      <c r="Z6481" s="38">
        <f t="shared" si="10"/>
        <v>0.26833300000000004</v>
      </c>
      <c r="AA6481" s="38">
        <f t="shared" si="10"/>
        <v>0.267903</v>
      </c>
      <c r="AB6481" s="38">
        <f t="shared" si="10"/>
        <v>0.267536</v>
      </c>
      <c r="AC6481" s="38">
        <f t="shared" si="10"/>
        <v>0.26722199999999996</v>
      </c>
      <c r="AD6481" s="38">
        <f t="shared" si="10"/>
        <v>0.266953</v>
      </c>
      <c r="AE6481" s="38">
        <f t="shared" ref="AE6481:AG6487" si="11">AE6325-AE6442</f>
        <v>0.26672300000000004</v>
      </c>
      <c r="AF6481" s="38">
        <f t="shared" si="11"/>
        <v>0.266509</v>
      </c>
      <c r="AG6481" s="38">
        <f t="shared" si="11"/>
        <v>0.26608699999999996</v>
      </c>
      <c r="AH6481" s="38">
        <f t="shared" si="1"/>
        <v>0.26608699999999996</v>
      </c>
      <c r="AJ6481">
        <f t="shared" si="2"/>
        <v>0.23598899999999998</v>
      </c>
      <c r="AK6481">
        <f t="shared" si="3"/>
        <v>0.17856</v>
      </c>
      <c r="AM6481" s="10">
        <f t="shared" si="4"/>
        <v>5.742899999999998E-2</v>
      </c>
    </row>
    <row r="6482" spans="1:39" x14ac:dyDescent="0.3">
      <c r="A6482" s="38"/>
      <c r="B6482" s="38"/>
      <c r="C6482" s="38">
        <v>2013</v>
      </c>
      <c r="D6482" s="38">
        <f t="shared" si="10"/>
        <v>0</v>
      </c>
      <c r="E6482" s="38">
        <f t="shared" si="10"/>
        <v>3.8700000000000123E-3</v>
      </c>
      <c r="F6482" s="38">
        <f t="shared" si="10"/>
        <v>1.621800000000001E-2</v>
      </c>
      <c r="G6482" s="38">
        <f t="shared" si="10"/>
        <v>4.5189000000000035E-2</v>
      </c>
      <c r="H6482" s="38">
        <f t="shared" si="10"/>
        <v>9.5641000000000032E-2</v>
      </c>
      <c r="I6482" s="38">
        <f t="shared" si="10"/>
        <v>0.15837699999999999</v>
      </c>
      <c r="J6482" s="38">
        <f t="shared" si="10"/>
        <v>0.21702100000000002</v>
      </c>
      <c r="K6482" s="38">
        <f t="shared" si="10"/>
        <v>0.26259600000000005</v>
      </c>
      <c r="L6482" s="38">
        <f t="shared" si="10"/>
        <v>0.29312899999999997</v>
      </c>
      <c r="M6482" s="38">
        <f t="shared" si="10"/>
        <v>0.310446</v>
      </c>
      <c r="N6482" s="38">
        <f t="shared" si="10"/>
        <v>0.31830999999999998</v>
      </c>
      <c r="O6482" s="38">
        <f t="shared" si="10"/>
        <v>0.32063600000000003</v>
      </c>
      <c r="P6482" s="38">
        <f t="shared" si="10"/>
        <v>0.32030800000000004</v>
      </c>
      <c r="Q6482" s="38">
        <f t="shared" si="10"/>
        <v>0.31896100000000005</v>
      </c>
      <c r="R6482" s="38">
        <f t="shared" si="10"/>
        <v>0.31735500000000005</v>
      </c>
      <c r="S6482" s="38">
        <f t="shared" si="10"/>
        <v>0.31579599999999997</v>
      </c>
      <c r="T6482" s="38">
        <f t="shared" si="10"/>
        <v>0.31439099999999998</v>
      </c>
      <c r="U6482" s="38">
        <f t="shared" si="10"/>
        <v>0.31316299999999997</v>
      </c>
      <c r="V6482" s="38">
        <f t="shared" si="10"/>
        <v>0.31210599999999999</v>
      </c>
      <c r="W6482" s="38">
        <f t="shared" si="10"/>
        <v>0.31120100000000006</v>
      </c>
      <c r="X6482" s="38">
        <f t="shared" si="10"/>
        <v>0.31042899999999995</v>
      </c>
      <c r="Y6482" s="38">
        <f t="shared" si="10"/>
        <v>0.30977100000000002</v>
      </c>
      <c r="Z6482" s="38">
        <f t="shared" si="10"/>
        <v>0.30920899999999996</v>
      </c>
      <c r="AA6482" s="38">
        <f t="shared" si="10"/>
        <v>0.30873000000000006</v>
      </c>
      <c r="AB6482" s="38">
        <f t="shared" si="10"/>
        <v>0.30832099999999996</v>
      </c>
      <c r="AC6482" s="38">
        <f t="shared" si="10"/>
        <v>0.30797099999999999</v>
      </c>
      <c r="AD6482" s="38">
        <f t="shared" si="10"/>
        <v>0.30767100000000003</v>
      </c>
      <c r="AE6482" s="38">
        <f t="shared" si="11"/>
        <v>0.30741499999999999</v>
      </c>
      <c r="AF6482" s="38">
        <f t="shared" si="11"/>
        <v>0.307176</v>
      </c>
      <c r="AG6482" s="38">
        <f t="shared" si="11"/>
        <v>0.30648799999999998</v>
      </c>
      <c r="AH6482" s="38">
        <f t="shared" si="1"/>
        <v>0.30648799999999998</v>
      </c>
      <c r="AJ6482">
        <f>AVERAGE(H6482:S6482)</f>
        <v>0.27071466666666666</v>
      </c>
      <c r="AK6482">
        <f t="shared" si="3"/>
        <v>0.20968600000000001</v>
      </c>
      <c r="AM6482" s="10">
        <f t="shared" si="4"/>
        <v>6.1028666666666648E-2</v>
      </c>
    </row>
    <row r="6483" spans="1:39" x14ac:dyDescent="0.3">
      <c r="C6483" s="38">
        <v>2014</v>
      </c>
      <c r="D6483" s="38">
        <f t="shared" si="10"/>
        <v>0</v>
      </c>
      <c r="E6483" s="38">
        <f t="shared" si="10"/>
        <v>2.6280000000000192E-3</v>
      </c>
      <c r="F6483" s="38">
        <f t="shared" si="10"/>
        <v>1.2618000000000018E-2</v>
      </c>
      <c r="G6483" s="38">
        <f t="shared" si="10"/>
        <v>3.9252999999999982E-2</v>
      </c>
      <c r="H6483" s="38">
        <f t="shared" si="10"/>
        <v>8.7604000000000015E-2</v>
      </c>
      <c r="I6483" s="38">
        <f t="shared" si="10"/>
        <v>0.14476100000000003</v>
      </c>
      <c r="J6483" s="38">
        <f t="shared" si="10"/>
        <v>0.19164500000000001</v>
      </c>
      <c r="K6483" s="38">
        <f t="shared" si="10"/>
        <v>0.22317799999999999</v>
      </c>
      <c r="L6483" s="38">
        <f t="shared" si="10"/>
        <v>0.24150700000000003</v>
      </c>
      <c r="M6483" s="38">
        <f t="shared" si="10"/>
        <v>0.24987000000000004</v>
      </c>
      <c r="N6483" s="38">
        <f t="shared" si="10"/>
        <v>0.25179000000000001</v>
      </c>
      <c r="O6483" s="38">
        <f t="shared" si="10"/>
        <v>0.25025800000000004</v>
      </c>
      <c r="P6483" s="38">
        <f t="shared" si="10"/>
        <v>0.24728</v>
      </c>
      <c r="Q6483" s="38">
        <f t="shared" si="10"/>
        <v>0.24394399999999999</v>
      </c>
      <c r="R6483" s="38">
        <f t="shared" si="10"/>
        <v>0.24074200000000001</v>
      </c>
      <c r="S6483" s="38">
        <f t="shared" si="10"/>
        <v>0.23785699999999999</v>
      </c>
      <c r="T6483" s="38">
        <f t="shared" si="10"/>
        <v>0.23533399999999999</v>
      </c>
      <c r="U6483" s="38">
        <f t="shared" si="10"/>
        <v>0.23315900000000001</v>
      </c>
      <c r="V6483" s="38">
        <f t="shared" si="10"/>
        <v>0.231298</v>
      </c>
      <c r="W6483" s="38">
        <f t="shared" si="10"/>
        <v>0.229711</v>
      </c>
      <c r="X6483" s="38">
        <f t="shared" si="10"/>
        <v>0.22836000000000001</v>
      </c>
      <c r="Y6483" s="38">
        <f t="shared" si="10"/>
        <v>0.22721000000000002</v>
      </c>
      <c r="Z6483" s="38">
        <f t="shared" si="10"/>
        <v>0.22622999999999999</v>
      </c>
      <c r="AA6483" s="38">
        <f t="shared" si="10"/>
        <v>0.22539399999999998</v>
      </c>
      <c r="AB6483" s="38">
        <f t="shared" si="10"/>
        <v>0.22467999999999999</v>
      </c>
      <c r="AC6483" s="38">
        <f t="shared" si="10"/>
        <v>0.22406999999999999</v>
      </c>
      <c r="AD6483" s="38">
        <f t="shared" si="10"/>
        <v>0.223547</v>
      </c>
      <c r="AE6483" s="38">
        <f t="shared" si="11"/>
        <v>0.22310000000000002</v>
      </c>
      <c r="AF6483" s="38">
        <f t="shared" si="11"/>
        <v>0.22268399999999999</v>
      </c>
      <c r="AG6483" s="38">
        <f t="shared" si="11"/>
        <v>0.22147700000000003</v>
      </c>
      <c r="AH6483" s="38">
        <f t="shared" si="1"/>
        <v>0.22147700000000003</v>
      </c>
      <c r="AJ6483">
        <f t="shared" si="2"/>
        <v>0.21753633333333336</v>
      </c>
      <c r="AK6483">
        <f t="shared" si="3"/>
        <v>0.197246</v>
      </c>
      <c r="AM6483" s="10">
        <f t="shared" si="4"/>
        <v>2.0290333333333355E-2</v>
      </c>
    </row>
    <row r="6484" spans="1:39" x14ac:dyDescent="0.3">
      <c r="C6484" s="38">
        <v>2015</v>
      </c>
      <c r="D6484" s="38">
        <f t="shared" si="10"/>
        <v>0</v>
      </c>
      <c r="E6484" s="38">
        <f t="shared" si="10"/>
        <v>5.9300000000001019E-4</v>
      </c>
      <c r="F6484" s="38">
        <f t="shared" si="10"/>
        <v>5.1049999999999984E-3</v>
      </c>
      <c r="G6484" s="38">
        <f t="shared" si="10"/>
        <v>2.3581000000000019E-2</v>
      </c>
      <c r="H6484" s="38">
        <f t="shared" si="10"/>
        <v>6.7278000000000004E-2</v>
      </c>
      <c r="I6484" s="38">
        <f t="shared" si="10"/>
        <v>0.13131399999999999</v>
      </c>
      <c r="J6484" s="38">
        <f t="shared" si="10"/>
        <v>0.18940600000000002</v>
      </c>
      <c r="K6484" s="38">
        <f t="shared" si="10"/>
        <v>0.21950800000000004</v>
      </c>
      <c r="L6484" s="38">
        <f t="shared" si="10"/>
        <v>0.22863</v>
      </c>
      <c r="M6484" s="38">
        <f t="shared" si="10"/>
        <v>0.22905999999999999</v>
      </c>
      <c r="N6484" s="38">
        <f t="shared" si="10"/>
        <v>0.226493</v>
      </c>
      <c r="O6484" s="38">
        <f t="shared" si="10"/>
        <v>0.22290500000000002</v>
      </c>
      <c r="P6484" s="38">
        <f t="shared" si="10"/>
        <v>0.21901799999999999</v>
      </c>
      <c r="Q6484" s="38">
        <f t="shared" si="10"/>
        <v>0.215146</v>
      </c>
      <c r="R6484" s="38">
        <f t="shared" si="10"/>
        <v>0.21144499999999999</v>
      </c>
      <c r="S6484" s="38">
        <f t="shared" si="10"/>
        <v>0.20799600000000001</v>
      </c>
      <c r="T6484" s="38">
        <f t="shared" si="10"/>
        <v>0.20483099999999999</v>
      </c>
      <c r="U6484" s="38">
        <f t="shared" si="10"/>
        <v>0.20195800000000003</v>
      </c>
      <c r="V6484" s="38">
        <f t="shared" si="10"/>
        <v>0.19936700000000002</v>
      </c>
      <c r="W6484" s="38">
        <f t="shared" si="10"/>
        <v>0.19704100000000002</v>
      </c>
      <c r="X6484" s="38">
        <f t="shared" si="10"/>
        <v>0.19495899999999999</v>
      </c>
      <c r="Y6484" s="38">
        <f t="shared" si="10"/>
        <v>0.19309799999999999</v>
      </c>
      <c r="Z6484" s="38">
        <f t="shared" si="10"/>
        <v>0.191436</v>
      </c>
      <c r="AA6484" s="38">
        <f t="shared" si="10"/>
        <v>0.18995400000000001</v>
      </c>
      <c r="AB6484" s="38">
        <f t="shared" si="10"/>
        <v>0.18863200000000002</v>
      </c>
      <c r="AC6484" s="38">
        <f t="shared" si="10"/>
        <v>0.18745400000000001</v>
      </c>
      <c r="AD6484" s="38">
        <f t="shared" si="10"/>
        <v>0.18640600000000002</v>
      </c>
      <c r="AE6484" s="38">
        <f t="shared" si="11"/>
        <v>0.185475</v>
      </c>
      <c r="AF6484" s="38">
        <f t="shared" si="11"/>
        <v>0.18462600000000001</v>
      </c>
      <c r="AG6484" s="38">
        <f t="shared" si="11"/>
        <v>0.18230600000000002</v>
      </c>
      <c r="AH6484" s="38">
        <f t="shared" si="1"/>
        <v>0.18230600000000002</v>
      </c>
      <c r="AJ6484">
        <f t="shared" si="2"/>
        <v>0.19734991666666668</v>
      </c>
      <c r="AK6484">
        <f t="shared" si="3"/>
        <v>0.160914</v>
      </c>
      <c r="AM6484" s="10">
        <f t="shared" si="4"/>
        <v>3.6435916666666679E-2</v>
      </c>
    </row>
    <row r="6485" spans="1:39" x14ac:dyDescent="0.3">
      <c r="C6485" s="38">
        <v>2016</v>
      </c>
      <c r="D6485" s="38">
        <f t="shared" si="10"/>
        <v>0</v>
      </c>
      <c r="E6485" s="38">
        <f t="shared" si="10"/>
        <v>2.3600000000001398E-4</v>
      </c>
      <c r="F6485" s="38">
        <f t="shared" si="10"/>
        <v>2.4180000000000035E-3</v>
      </c>
      <c r="G6485" s="38">
        <f t="shared" si="10"/>
        <v>1.2241000000000002E-2</v>
      </c>
      <c r="H6485" s="38">
        <f t="shared" si="10"/>
        <v>3.6824000000000023E-2</v>
      </c>
      <c r="I6485" s="38">
        <f t="shared" si="10"/>
        <v>7.6533999999999991E-2</v>
      </c>
      <c r="J6485" s="38">
        <f t="shared" si="10"/>
        <v>0.11620600000000003</v>
      </c>
      <c r="K6485" s="38">
        <f t="shared" si="10"/>
        <v>0.13697599999999999</v>
      </c>
      <c r="L6485" s="38">
        <f t="shared" si="10"/>
        <v>0.14263799999999999</v>
      </c>
      <c r="M6485" s="38">
        <f t="shared" si="10"/>
        <v>0.14238899999999999</v>
      </c>
      <c r="N6485" s="38">
        <f t="shared" si="10"/>
        <v>0.14024799999999998</v>
      </c>
      <c r="O6485" s="38">
        <f t="shared" si="10"/>
        <v>0.13747300000000001</v>
      </c>
      <c r="P6485" s="38">
        <f t="shared" si="10"/>
        <v>0.134519</v>
      </c>
      <c r="Q6485" s="38">
        <f t="shared" si="10"/>
        <v>0.13159599999999999</v>
      </c>
      <c r="R6485" s="38">
        <f t="shared" si="10"/>
        <v>0.12881700000000001</v>
      </c>
      <c r="S6485" s="38">
        <f t="shared" si="10"/>
        <v>0.12623899999999999</v>
      </c>
      <c r="T6485" s="38">
        <f t="shared" si="10"/>
        <v>0.123886</v>
      </c>
      <c r="U6485" s="38">
        <f t="shared" si="10"/>
        <v>0.12176100000000001</v>
      </c>
      <c r="V6485" s="38">
        <f t="shared" si="10"/>
        <v>0.11985499999999999</v>
      </c>
      <c r="W6485" s="38">
        <f t="shared" si="10"/>
        <v>0.11815300000000001</v>
      </c>
      <c r="X6485" s="38">
        <f t="shared" si="10"/>
        <v>0.11663699999999999</v>
      </c>
      <c r="Y6485" s="38">
        <f t="shared" si="10"/>
        <v>0.11528900000000003</v>
      </c>
      <c r="Z6485" s="38">
        <f t="shared" si="10"/>
        <v>0.114091</v>
      </c>
      <c r="AA6485" s="38">
        <f t="shared" si="10"/>
        <v>0.11302800000000002</v>
      </c>
      <c r="AB6485" s="38">
        <f t="shared" si="10"/>
        <v>0.11208400000000002</v>
      </c>
      <c r="AC6485" s="38">
        <f t="shared" si="10"/>
        <v>0.11124699999999998</v>
      </c>
      <c r="AD6485" s="38">
        <f t="shared" si="10"/>
        <v>0.11050500000000002</v>
      </c>
      <c r="AE6485" s="38">
        <f t="shared" si="11"/>
        <v>0.109848</v>
      </c>
      <c r="AF6485" s="38">
        <f t="shared" si="11"/>
        <v>0.10924800000000001</v>
      </c>
      <c r="AG6485" s="38">
        <f t="shared" si="11"/>
        <v>0.10814699999999999</v>
      </c>
      <c r="AH6485" s="38">
        <f t="shared" si="1"/>
        <v>0.10814699999999999</v>
      </c>
      <c r="AJ6485">
        <f t="shared" si="2"/>
        <v>0.12087158333333332</v>
      </c>
      <c r="AK6485">
        <f t="shared" si="3"/>
        <v>0.100858</v>
      </c>
      <c r="AM6485" s="10">
        <f t="shared" si="4"/>
        <v>2.0013583333333321E-2</v>
      </c>
    </row>
    <row r="6486" spans="1:39" x14ac:dyDescent="0.3">
      <c r="C6486" s="38">
        <v>2017</v>
      </c>
      <c r="D6486" s="38">
        <f t="shared" si="10"/>
        <v>0</v>
      </c>
      <c r="E6486" s="38">
        <f t="shared" si="10"/>
        <v>2.3100000000000898E-4</v>
      </c>
      <c r="F6486" s="38">
        <f t="shared" si="10"/>
        <v>2.3160000000000125E-3</v>
      </c>
      <c r="G6486" s="38">
        <f t="shared" si="10"/>
        <v>1.158300000000001E-2</v>
      </c>
      <c r="H6486" s="38">
        <f t="shared" si="10"/>
        <v>3.3899000000000012E-2</v>
      </c>
      <c r="I6486" s="38">
        <f t="shared" si="10"/>
        <v>6.6352000000000022E-2</v>
      </c>
      <c r="J6486" s="38">
        <f t="shared" si="10"/>
        <v>9.5498000000000027E-2</v>
      </c>
      <c r="K6486" s="38">
        <f t="shared" si="10"/>
        <v>0.11002600000000001</v>
      </c>
      <c r="L6486" s="38">
        <f t="shared" si="10"/>
        <v>0.11413899999999999</v>
      </c>
      <c r="M6486" s="38">
        <f t="shared" si="10"/>
        <v>0.114313</v>
      </c>
      <c r="N6486" s="38">
        <f t="shared" si="10"/>
        <v>0.11324600000000001</v>
      </c>
      <c r="O6486" s="38">
        <f t="shared" si="10"/>
        <v>0.11177000000000004</v>
      </c>
      <c r="P6486" s="38">
        <f t="shared" si="10"/>
        <v>0.11016900000000002</v>
      </c>
      <c r="Q6486" s="38">
        <f t="shared" si="10"/>
        <v>0.10856500000000002</v>
      </c>
      <c r="R6486" s="38">
        <f t="shared" si="10"/>
        <v>0.10702</v>
      </c>
      <c r="S6486" s="38">
        <f t="shared" si="10"/>
        <v>0.10556700000000002</v>
      </c>
      <c r="T6486" s="38">
        <f t="shared" si="10"/>
        <v>0.10422100000000001</v>
      </c>
      <c r="U6486" s="38">
        <f t="shared" si="10"/>
        <v>0.10298800000000002</v>
      </c>
      <c r="V6486" s="38">
        <f t="shared" si="10"/>
        <v>0.10186499999999998</v>
      </c>
      <c r="W6486" s="38">
        <f t="shared" si="10"/>
        <v>0.10084700000000002</v>
      </c>
      <c r="X6486" s="38">
        <f t="shared" si="10"/>
        <v>9.9926999999999988E-2</v>
      </c>
      <c r="Y6486" s="38">
        <f t="shared" si="10"/>
        <v>9.9098000000000019E-2</v>
      </c>
      <c r="Z6486" s="38">
        <f t="shared" si="10"/>
        <v>9.8351000000000022E-2</v>
      </c>
      <c r="AA6486" s="38">
        <f t="shared" si="10"/>
        <v>9.7679000000000016E-2</v>
      </c>
      <c r="AB6486" s="38">
        <f t="shared" si="10"/>
        <v>9.7075999999999996E-2</v>
      </c>
      <c r="AC6486" s="38">
        <f t="shared" si="10"/>
        <v>9.6534000000000009E-2</v>
      </c>
      <c r="AD6486" s="38">
        <f t="shared" si="10"/>
        <v>9.6048999999999995E-2</v>
      </c>
      <c r="AE6486" s="38">
        <f t="shared" si="11"/>
        <v>9.5615000000000006E-2</v>
      </c>
      <c r="AF6486" s="38">
        <f t="shared" si="11"/>
        <v>9.5221E-2</v>
      </c>
      <c r="AG6486" s="38">
        <f t="shared" si="11"/>
        <v>9.4376000000000015E-2</v>
      </c>
      <c r="AH6486" s="38">
        <f t="shared" si="1"/>
        <v>9.4376000000000015E-2</v>
      </c>
      <c r="AJ6486">
        <f>AVERAGE(H6486:S6486)</f>
        <v>9.9213666666666658E-2</v>
      </c>
      <c r="AK6486">
        <f t="shared" si="3"/>
        <v>7.06175E-2</v>
      </c>
      <c r="AM6486" s="10">
        <f t="shared" si="4"/>
        <v>2.8596166666666659E-2</v>
      </c>
    </row>
    <row r="6487" spans="1:39" x14ac:dyDescent="0.3">
      <c r="C6487" s="38">
        <v>2018</v>
      </c>
      <c r="D6487" s="38">
        <f t="shared" si="10"/>
        <v>0</v>
      </c>
      <c r="E6487" s="38">
        <f t="shared" si="10"/>
        <v>1.4600000000000724E-4</v>
      </c>
      <c r="F6487" s="38">
        <f t="shared" si="10"/>
        <v>1.3650000000000051E-3</v>
      </c>
      <c r="G6487" s="38">
        <f t="shared" si="10"/>
        <v>6.6120000000000068E-3</v>
      </c>
      <c r="H6487" s="38">
        <f t="shared" si="10"/>
        <v>1.9859999999999989E-2</v>
      </c>
      <c r="I6487" s="38">
        <f t="shared" si="10"/>
        <v>4.4254999999999989E-2</v>
      </c>
      <c r="J6487" s="38">
        <f t="shared" si="10"/>
        <v>7.2597999999999996E-2</v>
      </c>
      <c r="K6487" s="38">
        <f t="shared" si="10"/>
        <v>8.8421000000000027E-2</v>
      </c>
      <c r="L6487" s="38">
        <f t="shared" si="10"/>
        <v>9.2924000000000007E-2</v>
      </c>
      <c r="M6487" s="38">
        <f t="shared" si="10"/>
        <v>9.3091000000000035E-2</v>
      </c>
      <c r="N6487" s="38">
        <f t="shared" si="10"/>
        <v>9.1978000000000004E-2</v>
      </c>
      <c r="O6487" s="38">
        <f t="shared" si="10"/>
        <v>9.0471999999999997E-2</v>
      </c>
      <c r="P6487" s="38">
        <f t="shared" si="10"/>
        <v>8.8859000000000021E-2</v>
      </c>
      <c r="Q6487" s="38">
        <f t="shared" si="10"/>
        <v>8.7264000000000008E-2</v>
      </c>
      <c r="R6487" s="38">
        <f t="shared" si="10"/>
        <v>8.574900000000002E-2</v>
      </c>
      <c r="S6487" s="38">
        <f t="shared" si="10"/>
        <v>8.4346000000000032E-2</v>
      </c>
      <c r="T6487" s="38">
        <f t="shared" si="10"/>
        <v>8.3067000000000002E-2</v>
      </c>
      <c r="U6487" s="38">
        <f t="shared" si="10"/>
        <v>8.1913999999999987E-2</v>
      </c>
      <c r="V6487" s="38">
        <f t="shared" si="10"/>
        <v>8.0882000000000009E-2</v>
      </c>
      <c r="W6487" s="38">
        <f t="shared" si="10"/>
        <v>7.9963000000000006E-2</v>
      </c>
      <c r="X6487" s="38">
        <f t="shared" si="10"/>
        <v>7.9145000000000021E-2</v>
      </c>
      <c r="Y6487" s="38">
        <f t="shared" si="10"/>
        <v>7.8419000000000016E-2</v>
      </c>
      <c r="Z6487" s="38">
        <f t="shared" si="10"/>
        <v>7.7776000000000012E-2</v>
      </c>
      <c r="AA6487" s="38">
        <f t="shared" si="10"/>
        <v>7.7205999999999997E-2</v>
      </c>
      <c r="AB6487" s="38">
        <f t="shared" si="10"/>
        <v>7.669999999999999E-2</v>
      </c>
      <c r="AC6487" s="38">
        <f t="shared" si="10"/>
        <v>7.6253000000000015E-2</v>
      </c>
      <c r="AD6487" s="38">
        <f t="shared" si="10"/>
        <v>7.5857000000000008E-2</v>
      </c>
      <c r="AE6487" s="38">
        <f t="shared" si="11"/>
        <v>7.5506999999999991E-2</v>
      </c>
      <c r="AF6487" s="38">
        <f t="shared" si="11"/>
        <v>7.5187000000000004E-2</v>
      </c>
      <c r="AG6487" s="38">
        <f t="shared" si="11"/>
        <v>7.4745000000000006E-2</v>
      </c>
      <c r="AH6487" s="38">
        <f t="shared" si="1"/>
        <v>7.4745000000000006E-2</v>
      </c>
      <c r="AJ6487">
        <f>AVERAGE(H6487:S6487)</f>
        <v>7.8318083333333344E-2</v>
      </c>
      <c r="AK6487">
        <f t="shared" si="3"/>
        <v>4.8371400000000002E-2</v>
      </c>
      <c r="AM6487" s="10">
        <f t="shared" si="4"/>
        <v>2.9946683333333342E-2</v>
      </c>
    </row>
    <row r="6488" spans="1:39" x14ac:dyDescent="0.3">
      <c r="AK6488">
        <f t="shared" si="3"/>
        <v>9.2606300000000003E-2</v>
      </c>
    </row>
    <row r="6490" spans="1:39" x14ac:dyDescent="0.3">
      <c r="D6490" s="39">
        <f>AVERAGE(D6485:D6487)</f>
        <v>0</v>
      </c>
      <c r="E6490" s="39">
        <f t="shared" ref="E6490:AH6490" si="12">AVERAGE(E6485:E6487)</f>
        <v>2.0433333333334339E-4</v>
      </c>
      <c r="F6490" s="39">
        <f t="shared" si="12"/>
        <v>2.033000000000007E-3</v>
      </c>
      <c r="G6490" s="39">
        <f t="shared" si="12"/>
        <v>1.014533333333334E-2</v>
      </c>
      <c r="H6490" s="39">
        <f t="shared" si="12"/>
        <v>3.019433333333334E-2</v>
      </c>
      <c r="I6490" s="39">
        <f t="shared" si="12"/>
        <v>6.2380333333333336E-2</v>
      </c>
      <c r="J6490" s="39">
        <f t="shared" si="12"/>
        <v>9.4767333333333356E-2</v>
      </c>
      <c r="K6490" s="39">
        <f t="shared" si="12"/>
        <v>0.11180766666666668</v>
      </c>
      <c r="L6490" s="39">
        <f t="shared" si="12"/>
        <v>0.11656699999999999</v>
      </c>
      <c r="M6490" s="39">
        <f t="shared" si="12"/>
        <v>0.11659766666666667</v>
      </c>
      <c r="N6490" s="39">
        <f t="shared" si="12"/>
        <v>0.11515733333333333</v>
      </c>
      <c r="O6490" s="39">
        <f t="shared" si="12"/>
        <v>0.11323833333333334</v>
      </c>
      <c r="P6490" s="39">
        <f t="shared" si="12"/>
        <v>0.11118233333333334</v>
      </c>
      <c r="Q6490" s="39">
        <f t="shared" si="12"/>
        <v>0.10914166666666668</v>
      </c>
      <c r="R6490" s="39">
        <f t="shared" si="12"/>
        <v>0.10719533333333335</v>
      </c>
      <c r="S6490" s="39">
        <f t="shared" si="12"/>
        <v>0.10538400000000002</v>
      </c>
      <c r="T6490" s="39">
        <f t="shared" si="12"/>
        <v>0.10372466666666667</v>
      </c>
      <c r="U6490" s="39">
        <f t="shared" si="12"/>
        <v>0.10222100000000001</v>
      </c>
      <c r="V6490" s="39">
        <f t="shared" si="12"/>
        <v>0.10086733333333332</v>
      </c>
      <c r="W6490" s="39">
        <f t="shared" si="12"/>
        <v>9.9654333333333345E-2</v>
      </c>
      <c r="X6490" s="39">
        <f t="shared" si="12"/>
        <v>9.8569666666666667E-2</v>
      </c>
      <c r="Y6490" s="39">
        <f t="shared" si="12"/>
        <v>9.7602000000000022E-2</v>
      </c>
      <c r="Z6490" s="39">
        <f t="shared" si="12"/>
        <v>9.6739333333333344E-2</v>
      </c>
      <c r="AA6490" s="39">
        <f t="shared" si="12"/>
        <v>9.5971000000000015E-2</v>
      </c>
      <c r="AB6490" s="39">
        <f t="shared" si="12"/>
        <v>9.5286666666666672E-2</v>
      </c>
      <c r="AC6490" s="39">
        <f t="shared" si="12"/>
        <v>9.4677999999999998E-2</v>
      </c>
      <c r="AD6490" s="39">
        <f t="shared" si="12"/>
        <v>9.4137000000000012E-2</v>
      </c>
      <c r="AE6490" s="39">
        <f t="shared" si="12"/>
        <v>9.3656666666666666E-2</v>
      </c>
      <c r="AF6490" s="39">
        <f t="shared" si="12"/>
        <v>9.3218666666666672E-2</v>
      </c>
      <c r="AG6490" s="39">
        <f t="shared" si="12"/>
        <v>9.2422666666666667E-2</v>
      </c>
      <c r="AH6490" s="39">
        <f t="shared" si="12"/>
        <v>9.2422666666666667E-2</v>
      </c>
    </row>
    <row r="6496" spans="1:39" x14ac:dyDescent="0.3">
      <c r="A6496" t="s">
        <v>1252</v>
      </c>
      <c r="B6496" t="s">
        <v>480</v>
      </c>
      <c r="C6496" t="s">
        <v>477</v>
      </c>
      <c r="D6496">
        <v>0</v>
      </c>
      <c r="E6496">
        <v>1</v>
      </c>
      <c r="F6496">
        <v>2</v>
      </c>
      <c r="G6496">
        <v>3</v>
      </c>
      <c r="H6496">
        <v>4</v>
      </c>
      <c r="I6496">
        <v>5</v>
      </c>
      <c r="J6496">
        <v>6</v>
      </c>
      <c r="K6496">
        <v>7</v>
      </c>
      <c r="L6496">
        <v>8</v>
      </c>
      <c r="M6496">
        <v>9</v>
      </c>
      <c r="N6496">
        <v>10</v>
      </c>
      <c r="O6496">
        <v>11</v>
      </c>
      <c r="P6496">
        <v>12</v>
      </c>
      <c r="Q6496">
        <v>13</v>
      </c>
      <c r="R6496">
        <v>14</v>
      </c>
      <c r="S6496">
        <v>15</v>
      </c>
      <c r="T6496">
        <v>16</v>
      </c>
      <c r="U6496">
        <v>17</v>
      </c>
      <c r="V6496">
        <v>18</v>
      </c>
      <c r="W6496">
        <v>19</v>
      </c>
      <c r="X6496">
        <v>20</v>
      </c>
      <c r="Y6496">
        <v>21</v>
      </c>
      <c r="Z6496">
        <v>22</v>
      </c>
      <c r="AA6496">
        <v>23</v>
      </c>
      <c r="AB6496">
        <v>24</v>
      </c>
      <c r="AC6496">
        <v>25</v>
      </c>
      <c r="AD6496">
        <v>26</v>
      </c>
      <c r="AE6496">
        <v>27</v>
      </c>
      <c r="AF6496">
        <v>28</v>
      </c>
      <c r="AG6496">
        <v>29</v>
      </c>
      <c r="AH6496">
        <v>30</v>
      </c>
      <c r="AJ6496" t="s">
        <v>1454</v>
      </c>
    </row>
    <row r="6497" spans="1:36" x14ac:dyDescent="0.3">
      <c r="B6497" t="s">
        <v>1672</v>
      </c>
      <c r="D6497">
        <f>D6481</f>
        <v>0</v>
      </c>
      <c r="E6497">
        <f t="shared" ref="E6497:AH6497" si="13">E6481</f>
        <v>3.2950000000000201E-3</v>
      </c>
      <c r="F6497">
        <f t="shared" si="13"/>
        <v>1.402500000000001E-2</v>
      </c>
      <c r="G6497">
        <f t="shared" si="13"/>
        <v>3.9472000000000007E-2</v>
      </c>
      <c r="H6497" s="11">
        <f>H6481</f>
        <v>8.3923999999999999E-2</v>
      </c>
      <c r="I6497" s="11">
        <f t="shared" si="13"/>
        <v>0.139127</v>
      </c>
      <c r="J6497" s="11">
        <f t="shared" si="13"/>
        <v>0.19054900000000002</v>
      </c>
      <c r="K6497" s="11">
        <f t="shared" si="13"/>
        <v>0.23011799999999999</v>
      </c>
      <c r="L6497" s="11">
        <f t="shared" si="13"/>
        <v>0.25617899999999999</v>
      </c>
      <c r="M6497" s="11">
        <f t="shared" si="13"/>
        <v>0.27066199999999996</v>
      </c>
      <c r="N6497" s="11">
        <f t="shared" si="13"/>
        <v>0.27706900000000001</v>
      </c>
      <c r="O6497" s="11">
        <f t="shared" si="13"/>
        <v>0.27882799999999996</v>
      </c>
      <c r="P6497" s="11">
        <f t="shared" si="13"/>
        <v>0.278389</v>
      </c>
      <c r="Q6497" s="11">
        <f t="shared" si="13"/>
        <v>0.27712000000000003</v>
      </c>
      <c r="R6497" s="11">
        <f t="shared" si="13"/>
        <v>0.27565499999999998</v>
      </c>
      <c r="S6497" s="11">
        <f t="shared" si="13"/>
        <v>0.27424800000000005</v>
      </c>
      <c r="T6497">
        <f t="shared" si="13"/>
        <v>0.27298299999999998</v>
      </c>
      <c r="U6497">
        <f t="shared" si="13"/>
        <v>0.27188000000000001</v>
      </c>
      <c r="V6497">
        <f t="shared" si="13"/>
        <v>0.27093100000000003</v>
      </c>
      <c r="W6497">
        <f t="shared" si="13"/>
        <v>0.270119</v>
      </c>
      <c r="X6497">
        <f t="shared" si="13"/>
        <v>0.26942600000000005</v>
      </c>
      <c r="Y6497">
        <f t="shared" si="13"/>
        <v>0.26883599999999996</v>
      </c>
      <c r="Z6497">
        <f t="shared" si="13"/>
        <v>0.26833300000000004</v>
      </c>
      <c r="AA6497">
        <f t="shared" si="13"/>
        <v>0.267903</v>
      </c>
      <c r="AB6497">
        <f t="shared" si="13"/>
        <v>0.267536</v>
      </c>
      <c r="AC6497">
        <f t="shared" si="13"/>
        <v>0.26722199999999996</v>
      </c>
      <c r="AD6497">
        <f t="shared" si="13"/>
        <v>0.266953</v>
      </c>
      <c r="AE6497">
        <f t="shared" si="13"/>
        <v>0.26672300000000004</v>
      </c>
      <c r="AF6497">
        <f t="shared" si="13"/>
        <v>0.266509</v>
      </c>
      <c r="AG6497">
        <f t="shared" si="13"/>
        <v>0.26608699999999996</v>
      </c>
      <c r="AH6497">
        <f t="shared" si="13"/>
        <v>0.26608699999999996</v>
      </c>
      <c r="AJ6497">
        <f>AVERAGE(H6497:S6497)</f>
        <v>0.23598899999999998</v>
      </c>
    </row>
    <row r="6498" spans="1:36" x14ac:dyDescent="0.3">
      <c r="H6498" s="40"/>
      <c r="I6498" s="40"/>
      <c r="J6498" s="40"/>
      <c r="K6498" s="40"/>
      <c r="L6498" s="40"/>
      <c r="M6498" s="40"/>
      <c r="N6498" s="40"/>
      <c r="O6498" s="40"/>
      <c r="P6498" s="40"/>
      <c r="Q6498" s="40"/>
      <c r="R6498" s="40"/>
      <c r="S6498" s="40"/>
    </row>
    <row r="6499" spans="1:36" x14ac:dyDescent="0.3">
      <c r="B6499" s="99" t="s">
        <v>1521</v>
      </c>
      <c r="D6499">
        <f>D6485</f>
        <v>0</v>
      </c>
      <c r="E6499">
        <f t="shared" ref="E6499:G6499" si="14">E6485</f>
        <v>2.3600000000001398E-4</v>
      </c>
      <c r="F6499">
        <f t="shared" si="14"/>
        <v>2.4180000000000035E-3</v>
      </c>
      <c r="G6499">
        <f t="shared" si="14"/>
        <v>1.2241000000000002E-2</v>
      </c>
      <c r="H6499" s="11">
        <f>H6485</f>
        <v>3.6824000000000023E-2</v>
      </c>
      <c r="I6499" s="11">
        <f t="shared" ref="I6499:T6501" si="15">I6485</f>
        <v>7.6533999999999991E-2</v>
      </c>
      <c r="J6499" s="11">
        <f t="shared" si="15"/>
        <v>0.11620600000000003</v>
      </c>
      <c r="K6499" s="11">
        <f t="shared" si="15"/>
        <v>0.13697599999999999</v>
      </c>
      <c r="L6499" s="11">
        <f t="shared" si="15"/>
        <v>0.14263799999999999</v>
      </c>
      <c r="M6499" s="11">
        <f t="shared" si="15"/>
        <v>0.14238899999999999</v>
      </c>
      <c r="N6499" s="11">
        <f t="shared" si="15"/>
        <v>0.14024799999999998</v>
      </c>
      <c r="O6499" s="11">
        <f t="shared" si="15"/>
        <v>0.13747300000000001</v>
      </c>
      <c r="P6499" s="11">
        <f t="shared" si="15"/>
        <v>0.134519</v>
      </c>
      <c r="Q6499" s="11">
        <f t="shared" si="15"/>
        <v>0.13159599999999999</v>
      </c>
      <c r="R6499" s="11">
        <f t="shared" si="15"/>
        <v>0.12881700000000001</v>
      </c>
      <c r="S6499" s="11">
        <f t="shared" si="15"/>
        <v>0.12623899999999999</v>
      </c>
      <c r="T6499">
        <f>T6485</f>
        <v>0.123886</v>
      </c>
      <c r="U6499">
        <f t="shared" ref="U6499:AH6501" si="16">U6485</f>
        <v>0.12176100000000001</v>
      </c>
      <c r="V6499">
        <f t="shared" si="16"/>
        <v>0.11985499999999999</v>
      </c>
      <c r="W6499">
        <f t="shared" si="16"/>
        <v>0.11815300000000001</v>
      </c>
      <c r="X6499">
        <f t="shared" si="16"/>
        <v>0.11663699999999999</v>
      </c>
      <c r="Y6499">
        <f t="shared" si="16"/>
        <v>0.11528900000000003</v>
      </c>
      <c r="Z6499">
        <f t="shared" si="16"/>
        <v>0.114091</v>
      </c>
      <c r="AA6499">
        <f t="shared" si="16"/>
        <v>0.11302800000000002</v>
      </c>
      <c r="AB6499">
        <f t="shared" si="16"/>
        <v>0.11208400000000002</v>
      </c>
      <c r="AC6499">
        <f t="shared" si="16"/>
        <v>0.11124699999999998</v>
      </c>
      <c r="AD6499">
        <f t="shared" si="16"/>
        <v>0.11050500000000002</v>
      </c>
      <c r="AE6499">
        <f t="shared" si="16"/>
        <v>0.109848</v>
      </c>
      <c r="AF6499">
        <f t="shared" si="16"/>
        <v>0.10924800000000001</v>
      </c>
      <c r="AG6499">
        <f t="shared" si="16"/>
        <v>0.10814699999999999</v>
      </c>
      <c r="AH6499">
        <f t="shared" si="16"/>
        <v>0.10814699999999999</v>
      </c>
      <c r="AJ6499">
        <f>AVERAGE(H6499:S6499)</f>
        <v>0.12087158333333332</v>
      </c>
    </row>
    <row r="6500" spans="1:36" x14ac:dyDescent="0.3">
      <c r="B6500" s="99" t="s">
        <v>1721</v>
      </c>
      <c r="D6500">
        <f t="shared" ref="D6500:G6501" si="17">D6486</f>
        <v>0</v>
      </c>
      <c r="E6500">
        <f t="shared" si="17"/>
        <v>2.3100000000000898E-4</v>
      </c>
      <c r="F6500">
        <f t="shared" si="17"/>
        <v>2.3160000000000125E-3</v>
      </c>
      <c r="G6500">
        <f t="shared" si="17"/>
        <v>1.158300000000001E-2</v>
      </c>
      <c r="H6500" s="11">
        <f>H6486</f>
        <v>3.3899000000000012E-2</v>
      </c>
      <c r="I6500" s="11">
        <f t="shared" si="15"/>
        <v>6.6352000000000022E-2</v>
      </c>
      <c r="J6500" s="11">
        <f t="shared" si="15"/>
        <v>9.5498000000000027E-2</v>
      </c>
      <c r="K6500" s="11">
        <f t="shared" si="15"/>
        <v>0.11002600000000001</v>
      </c>
      <c r="L6500" s="11">
        <f t="shared" si="15"/>
        <v>0.11413899999999999</v>
      </c>
      <c r="M6500" s="11">
        <f t="shared" si="15"/>
        <v>0.114313</v>
      </c>
      <c r="N6500" s="11">
        <f t="shared" si="15"/>
        <v>0.11324600000000001</v>
      </c>
      <c r="O6500" s="11">
        <f t="shared" si="15"/>
        <v>0.11177000000000004</v>
      </c>
      <c r="P6500" s="11">
        <f t="shared" si="15"/>
        <v>0.11016900000000002</v>
      </c>
      <c r="Q6500" s="11">
        <f t="shared" si="15"/>
        <v>0.10856500000000002</v>
      </c>
      <c r="R6500" s="11">
        <f t="shared" si="15"/>
        <v>0.10702</v>
      </c>
      <c r="S6500" s="11">
        <f t="shared" si="15"/>
        <v>0.10556700000000002</v>
      </c>
      <c r="T6500">
        <f t="shared" si="15"/>
        <v>0.10422100000000001</v>
      </c>
      <c r="U6500">
        <f t="shared" si="16"/>
        <v>0.10298800000000002</v>
      </c>
      <c r="V6500">
        <f t="shared" si="16"/>
        <v>0.10186499999999998</v>
      </c>
      <c r="W6500">
        <f t="shared" si="16"/>
        <v>0.10084700000000002</v>
      </c>
      <c r="X6500">
        <f t="shared" si="16"/>
        <v>9.9926999999999988E-2</v>
      </c>
      <c r="Y6500">
        <f t="shared" si="16"/>
        <v>9.9098000000000019E-2</v>
      </c>
      <c r="Z6500">
        <f t="shared" si="16"/>
        <v>9.8351000000000022E-2</v>
      </c>
      <c r="AA6500">
        <f t="shared" si="16"/>
        <v>9.7679000000000016E-2</v>
      </c>
      <c r="AB6500">
        <f t="shared" si="16"/>
        <v>9.7075999999999996E-2</v>
      </c>
      <c r="AC6500">
        <f t="shared" si="16"/>
        <v>9.6534000000000009E-2</v>
      </c>
      <c r="AD6500">
        <f t="shared" si="16"/>
        <v>9.6048999999999995E-2</v>
      </c>
      <c r="AE6500">
        <f t="shared" si="16"/>
        <v>9.5615000000000006E-2</v>
      </c>
      <c r="AF6500">
        <f t="shared" si="16"/>
        <v>9.5221E-2</v>
      </c>
      <c r="AG6500">
        <f t="shared" si="16"/>
        <v>9.4376000000000015E-2</v>
      </c>
      <c r="AH6500">
        <f t="shared" si="16"/>
        <v>9.4376000000000015E-2</v>
      </c>
      <c r="AJ6500">
        <f>AVERAGE(H6500:S6500)</f>
        <v>9.9213666666666658E-2</v>
      </c>
    </row>
    <row r="6501" spans="1:36" x14ac:dyDescent="0.3">
      <c r="B6501" s="99" t="s">
        <v>1859</v>
      </c>
      <c r="D6501">
        <f t="shared" si="17"/>
        <v>0</v>
      </c>
      <c r="E6501">
        <f t="shared" si="17"/>
        <v>1.4600000000000724E-4</v>
      </c>
      <c r="F6501">
        <f t="shared" si="17"/>
        <v>1.3650000000000051E-3</v>
      </c>
      <c r="G6501">
        <f t="shared" si="17"/>
        <v>6.6120000000000068E-3</v>
      </c>
      <c r="H6501" s="11">
        <f>H6487</f>
        <v>1.9859999999999989E-2</v>
      </c>
      <c r="I6501" s="11">
        <f t="shared" si="15"/>
        <v>4.4254999999999989E-2</v>
      </c>
      <c r="J6501" s="11">
        <f t="shared" si="15"/>
        <v>7.2597999999999996E-2</v>
      </c>
      <c r="K6501" s="11">
        <f t="shared" si="15"/>
        <v>8.8421000000000027E-2</v>
      </c>
      <c r="L6501" s="11">
        <f t="shared" si="15"/>
        <v>9.2924000000000007E-2</v>
      </c>
      <c r="M6501" s="11">
        <f t="shared" si="15"/>
        <v>9.3091000000000035E-2</v>
      </c>
      <c r="N6501" s="11">
        <f t="shared" si="15"/>
        <v>9.1978000000000004E-2</v>
      </c>
      <c r="O6501" s="11">
        <f t="shared" si="15"/>
        <v>9.0471999999999997E-2</v>
      </c>
      <c r="P6501" s="11">
        <f t="shared" si="15"/>
        <v>8.8859000000000021E-2</v>
      </c>
      <c r="Q6501" s="11">
        <f t="shared" si="15"/>
        <v>8.7264000000000008E-2</v>
      </c>
      <c r="R6501" s="11">
        <f t="shared" si="15"/>
        <v>8.574900000000002E-2</v>
      </c>
      <c r="S6501" s="11">
        <f t="shared" si="15"/>
        <v>8.4346000000000032E-2</v>
      </c>
      <c r="T6501">
        <f t="shared" si="15"/>
        <v>8.3067000000000002E-2</v>
      </c>
      <c r="U6501">
        <f t="shared" si="16"/>
        <v>8.1913999999999987E-2</v>
      </c>
      <c r="V6501">
        <f t="shared" si="16"/>
        <v>8.0882000000000009E-2</v>
      </c>
      <c r="W6501">
        <f t="shared" si="16"/>
        <v>7.9963000000000006E-2</v>
      </c>
      <c r="X6501">
        <f t="shared" si="16"/>
        <v>7.9145000000000021E-2</v>
      </c>
      <c r="Y6501">
        <f t="shared" si="16"/>
        <v>7.8419000000000016E-2</v>
      </c>
      <c r="Z6501">
        <f t="shared" si="16"/>
        <v>7.7776000000000012E-2</v>
      </c>
      <c r="AA6501">
        <f t="shared" si="16"/>
        <v>7.7205999999999997E-2</v>
      </c>
      <c r="AB6501">
        <f t="shared" si="16"/>
        <v>7.669999999999999E-2</v>
      </c>
      <c r="AC6501">
        <f t="shared" si="16"/>
        <v>7.6253000000000015E-2</v>
      </c>
      <c r="AD6501">
        <f t="shared" si="16"/>
        <v>7.5857000000000008E-2</v>
      </c>
      <c r="AE6501">
        <f t="shared" si="16"/>
        <v>7.5506999999999991E-2</v>
      </c>
      <c r="AF6501">
        <f t="shared" si="16"/>
        <v>7.5187000000000004E-2</v>
      </c>
      <c r="AG6501">
        <f t="shared" si="16"/>
        <v>7.4745000000000006E-2</v>
      </c>
      <c r="AH6501">
        <f t="shared" si="16"/>
        <v>7.4745000000000006E-2</v>
      </c>
      <c r="AJ6501">
        <f>AVERAGE(H6501:S6501)</f>
        <v>7.8318083333333344E-2</v>
      </c>
    </row>
    <row r="6503" spans="1:36" x14ac:dyDescent="0.3">
      <c r="B6503" t="s">
        <v>1878</v>
      </c>
      <c r="D6503">
        <f>AVERAGE(D6499:D6501)*$AJ$6501/AVERAGE($H$6499:$S$6501)</f>
        <v>0</v>
      </c>
      <c r="E6503">
        <f>AVERAGE(E6499:E6501)*$AJ$6501/AVERAGE($H$6499:$S$6501)</f>
        <v>1.6088622250645887E-4</v>
      </c>
      <c r="F6503">
        <f t="shared" ref="F6503:AH6503" si="18">AVERAGE(F6499:F6501)*$AJ$6501/AVERAGE($H$6499:$S$6501)</f>
        <v>1.6007260539426555E-3</v>
      </c>
      <c r="G6503">
        <f t="shared" si="18"/>
        <v>7.9881452988684251E-3</v>
      </c>
      <c r="H6503">
        <f t="shared" si="18"/>
        <v>2.3774154475206939E-2</v>
      </c>
      <c r="I6503">
        <f t="shared" si="18"/>
        <v>4.9116490319869074E-2</v>
      </c>
      <c r="J6503">
        <f t="shared" si="18"/>
        <v>7.4617087815708055E-2</v>
      </c>
      <c r="K6503">
        <f t="shared" si="18"/>
        <v>8.8034158909920571E-2</v>
      </c>
      <c r="L6503">
        <f t="shared" si="18"/>
        <v>9.1781521854369344E-2</v>
      </c>
      <c r="M6503">
        <f t="shared" si="18"/>
        <v>9.1805667910601962E-2</v>
      </c>
      <c r="N6503">
        <f t="shared" si="18"/>
        <v>9.0671590639067906E-2</v>
      </c>
      <c r="O6503">
        <f t="shared" si="18"/>
        <v>8.9160624924598697E-2</v>
      </c>
      <c r="P6503">
        <f t="shared" si="18"/>
        <v>8.7541789328481584E-2</v>
      </c>
      <c r="Q6503">
        <f t="shared" si="18"/>
        <v>8.5935026760480773E-2</v>
      </c>
      <c r="R6503">
        <f t="shared" si="18"/>
        <v>8.4402539561108561E-2</v>
      </c>
      <c r="S6503">
        <f t="shared" si="18"/>
        <v>8.2976347500586453E-2</v>
      </c>
      <c r="T6503">
        <f t="shared" si="18"/>
        <v>8.1669835892695566E-2</v>
      </c>
      <c r="U6503">
        <f t="shared" si="18"/>
        <v>8.0485891765898501E-2</v>
      </c>
      <c r="V6503">
        <f t="shared" si="18"/>
        <v>7.9420053348934858E-2</v>
      </c>
      <c r="W6503">
        <f t="shared" si="18"/>
        <v>7.8464971842081746E-2</v>
      </c>
      <c r="X6503">
        <f t="shared" si="18"/>
        <v>7.7610936331419425E-2</v>
      </c>
      <c r="Y6503">
        <f t="shared" si="18"/>
        <v>7.6849023274427233E-2</v>
      </c>
      <c r="Z6503">
        <f t="shared" si="18"/>
        <v>7.6169784214318428E-2</v>
      </c>
      <c r="AA6503">
        <f t="shared" si="18"/>
        <v>7.5564820522838208E-2</v>
      </c>
      <c r="AB6503">
        <f t="shared" si="18"/>
        <v>7.5025996028864728E-2</v>
      </c>
      <c r="AC6503">
        <f t="shared" si="18"/>
        <v>7.4546749304073887E-2</v>
      </c>
      <c r="AD6503">
        <f t="shared" si="18"/>
        <v>7.4120781377274611E-2</v>
      </c>
      <c r="AE6503">
        <f t="shared" si="18"/>
        <v>7.3742580648674602E-2</v>
      </c>
      <c r="AF6503">
        <f t="shared" si="18"/>
        <v>7.3397711975960941E-2</v>
      </c>
      <c r="AG6503">
        <f t="shared" si="18"/>
        <v>7.2770964342444774E-2</v>
      </c>
      <c r="AH6503">
        <f t="shared" si="18"/>
        <v>7.2770964342444774E-2</v>
      </c>
      <c r="AJ6503">
        <f t="shared" ref="AJ6503" si="19">AVERAGE(H6503:S6503)</f>
        <v>7.831808333333333E-2</v>
      </c>
    </row>
    <row r="6505" spans="1:36" x14ac:dyDescent="0.3">
      <c r="A6505" t="s">
        <v>1860</v>
      </c>
      <c r="C6505" s="99" t="s">
        <v>1456</v>
      </c>
      <c r="D6505">
        <f>K2726</f>
        <v>0</v>
      </c>
      <c r="E6505">
        <f t="shared" ref="E6505:AH6505" si="20">L2726</f>
        <v>2.3793299999999998E-6</v>
      </c>
      <c r="F6505">
        <f t="shared" si="20"/>
        <v>1.9394099999999999E-3</v>
      </c>
      <c r="G6505">
        <f t="shared" si="20"/>
        <v>6.5462199999999998E-2</v>
      </c>
      <c r="H6505">
        <f t="shared" si="20"/>
        <v>6.0309200000000001</v>
      </c>
      <c r="I6505">
        <f t="shared" si="20"/>
        <v>23.4755</v>
      </c>
      <c r="J6505">
        <f t="shared" si="20"/>
        <v>13.319100000000001</v>
      </c>
      <c r="K6505">
        <f t="shared" si="20"/>
        <v>27.1005</v>
      </c>
      <c r="L6505">
        <f t="shared" si="20"/>
        <v>4.7495200000000004</v>
      </c>
      <c r="M6505">
        <f t="shared" si="20"/>
        <v>11.0459</v>
      </c>
      <c r="N6505">
        <f t="shared" si="20"/>
        <v>7.87486</v>
      </c>
      <c r="O6505">
        <f t="shared" si="20"/>
        <v>7.8536400000000004</v>
      </c>
      <c r="P6505">
        <f t="shared" si="20"/>
        <v>4.12364</v>
      </c>
      <c r="Q6505">
        <f t="shared" si="20"/>
        <v>2.0998100000000002</v>
      </c>
      <c r="R6505">
        <f t="shared" si="20"/>
        <v>1.7776000000000001</v>
      </c>
      <c r="S6505">
        <f t="shared" si="20"/>
        <v>1.33389</v>
      </c>
      <c r="T6505">
        <f t="shared" si="20"/>
        <v>0.77303900000000003</v>
      </c>
      <c r="U6505">
        <f t="shared" si="20"/>
        <v>0.27019399999999999</v>
      </c>
      <c r="V6505">
        <f t="shared" si="20"/>
        <v>0.14453299999999999</v>
      </c>
      <c r="W6505">
        <f t="shared" si="20"/>
        <v>0.16487599999999999</v>
      </c>
      <c r="X6505">
        <f t="shared" si="20"/>
        <v>3.2318300000000001E-2</v>
      </c>
      <c r="Y6505">
        <f t="shared" si="20"/>
        <v>5.8370900000000003E-2</v>
      </c>
      <c r="Z6505">
        <f t="shared" si="20"/>
        <v>1.81142E-3</v>
      </c>
      <c r="AA6505">
        <f t="shared" si="20"/>
        <v>1.9189000000000001E-2</v>
      </c>
      <c r="AB6505">
        <f t="shared" si="20"/>
        <v>7.3515300000000002E-3</v>
      </c>
      <c r="AC6505">
        <f t="shared" si="20"/>
        <v>1.48145E-3</v>
      </c>
      <c r="AD6505">
        <f t="shared" si="20"/>
        <v>1.9741400000000001E-3</v>
      </c>
      <c r="AE6505">
        <f t="shared" si="20"/>
        <v>7.8720799999999996E-4</v>
      </c>
      <c r="AF6505">
        <f t="shared" si="20"/>
        <v>2.5116500000000003E-4</v>
      </c>
      <c r="AG6505">
        <f t="shared" si="20"/>
        <v>2.0316800000000001E-3</v>
      </c>
      <c r="AH6505">
        <f t="shared" si="20"/>
        <v>5.5146800000000005E-4</v>
      </c>
    </row>
    <row r="6506" spans="1:36" x14ac:dyDescent="0.3">
      <c r="C6506" s="99" t="s">
        <v>1457</v>
      </c>
      <c r="D6506">
        <f>K2761</f>
        <v>0</v>
      </c>
      <c r="E6506">
        <f t="shared" ref="E6506:AH6506" si="21">L2761</f>
        <v>8.0063600000000003E-11</v>
      </c>
      <c r="F6506">
        <f t="shared" si="21"/>
        <v>3.81815E-6</v>
      </c>
      <c r="G6506">
        <f t="shared" si="21"/>
        <v>4.1053399999999999E-3</v>
      </c>
      <c r="H6506">
        <f t="shared" si="21"/>
        <v>2.6724600000000001</v>
      </c>
      <c r="I6506">
        <f t="shared" si="21"/>
        <v>23.733899999999998</v>
      </c>
      <c r="J6506">
        <f t="shared" si="21"/>
        <v>17.457599999999999</v>
      </c>
      <c r="K6506">
        <f t="shared" si="21"/>
        <v>37.576500000000003</v>
      </c>
      <c r="L6506">
        <f t="shared" si="21"/>
        <v>6.7463100000000003</v>
      </c>
      <c r="M6506">
        <f t="shared" si="21"/>
        <v>16.363</v>
      </c>
      <c r="N6506">
        <f t="shared" si="21"/>
        <v>12.4209</v>
      </c>
      <c r="O6506">
        <f t="shared" si="21"/>
        <v>13.388299999999999</v>
      </c>
      <c r="P6506">
        <f t="shared" si="21"/>
        <v>7.67103</v>
      </c>
      <c r="Q6506">
        <f t="shared" si="21"/>
        <v>4.2860399999999998</v>
      </c>
      <c r="R6506">
        <f t="shared" si="21"/>
        <v>3.99051</v>
      </c>
      <c r="S6506">
        <f t="shared" si="21"/>
        <v>3.2931599999999999</v>
      </c>
      <c r="T6506">
        <f t="shared" si="21"/>
        <v>2.0951</v>
      </c>
      <c r="U6506">
        <f t="shared" si="21"/>
        <v>0.80139300000000002</v>
      </c>
      <c r="V6506">
        <f t="shared" si="21"/>
        <v>0.46727000000000002</v>
      </c>
      <c r="W6506">
        <f t="shared" si="21"/>
        <v>0.57834399999999997</v>
      </c>
      <c r="X6506">
        <f t="shared" si="21"/>
        <v>0.12239</v>
      </c>
      <c r="Y6506">
        <f t="shared" si="21"/>
        <v>0.23741999999999999</v>
      </c>
      <c r="Z6506">
        <f t="shared" si="21"/>
        <v>7.8721299999999998E-3</v>
      </c>
      <c r="AA6506">
        <f t="shared" si="21"/>
        <v>8.8639399999999993E-2</v>
      </c>
      <c r="AB6506">
        <f t="shared" si="21"/>
        <v>3.5912899999999998E-2</v>
      </c>
      <c r="AC6506">
        <f t="shared" si="21"/>
        <v>7.6160100000000003E-3</v>
      </c>
      <c r="AD6506">
        <f t="shared" si="21"/>
        <v>1.06304E-2</v>
      </c>
      <c r="AE6506">
        <f t="shared" si="21"/>
        <v>4.4203100000000002E-3</v>
      </c>
      <c r="AF6506">
        <f t="shared" si="21"/>
        <v>1.4682899999999999E-3</v>
      </c>
      <c r="AG6506">
        <f t="shared" si="21"/>
        <v>1.23535E-2</v>
      </c>
      <c r="AH6506">
        <f t="shared" si="21"/>
        <v>3.6673399999999998E-3</v>
      </c>
    </row>
    <row r="6507" spans="1:36" x14ac:dyDescent="0.3">
      <c r="C6507" s="99" t="s">
        <v>1458</v>
      </c>
      <c r="D6507">
        <f>K2796</f>
        <v>0</v>
      </c>
      <c r="E6507">
        <f t="shared" ref="E6507:AH6507" si="22">L2796</f>
        <v>0</v>
      </c>
      <c r="F6507">
        <f t="shared" si="22"/>
        <v>0</v>
      </c>
      <c r="G6507">
        <f t="shared" si="22"/>
        <v>0</v>
      </c>
      <c r="H6507">
        <f t="shared" si="22"/>
        <v>0</v>
      </c>
      <c r="I6507">
        <f t="shared" si="22"/>
        <v>0</v>
      </c>
      <c r="J6507">
        <f t="shared" si="22"/>
        <v>0</v>
      </c>
      <c r="K6507">
        <f t="shared" si="22"/>
        <v>0</v>
      </c>
      <c r="L6507">
        <f t="shared" si="22"/>
        <v>0</v>
      </c>
      <c r="M6507">
        <f t="shared" si="22"/>
        <v>0</v>
      </c>
      <c r="N6507">
        <f t="shared" si="22"/>
        <v>0</v>
      </c>
      <c r="O6507">
        <f t="shared" si="22"/>
        <v>0</v>
      </c>
      <c r="P6507">
        <f t="shared" si="22"/>
        <v>0</v>
      </c>
      <c r="Q6507">
        <f t="shared" si="22"/>
        <v>0</v>
      </c>
      <c r="R6507">
        <f t="shared" si="22"/>
        <v>0</v>
      </c>
      <c r="S6507">
        <f t="shared" si="22"/>
        <v>0</v>
      </c>
      <c r="T6507">
        <f t="shared" si="22"/>
        <v>0</v>
      </c>
      <c r="U6507">
        <f t="shared" si="22"/>
        <v>0</v>
      </c>
      <c r="V6507">
        <f t="shared" si="22"/>
        <v>0</v>
      </c>
      <c r="W6507">
        <f t="shared" si="22"/>
        <v>0</v>
      </c>
      <c r="X6507">
        <f t="shared" si="22"/>
        <v>0</v>
      </c>
      <c r="Y6507">
        <f t="shared" si="22"/>
        <v>0</v>
      </c>
      <c r="Z6507">
        <f t="shared" si="22"/>
        <v>0</v>
      </c>
      <c r="AA6507">
        <f t="shared" si="22"/>
        <v>0</v>
      </c>
      <c r="AB6507">
        <f t="shared" si="22"/>
        <v>0</v>
      </c>
      <c r="AC6507">
        <f t="shared" si="22"/>
        <v>0</v>
      </c>
      <c r="AD6507">
        <f t="shared" si="22"/>
        <v>0</v>
      </c>
      <c r="AE6507">
        <f t="shared" si="22"/>
        <v>0</v>
      </c>
      <c r="AF6507">
        <f t="shared" si="22"/>
        <v>0</v>
      </c>
      <c r="AG6507">
        <f t="shared" si="22"/>
        <v>0</v>
      </c>
      <c r="AH6507">
        <f t="shared" si="22"/>
        <v>0</v>
      </c>
    </row>
    <row r="6508" spans="1:36" x14ac:dyDescent="0.3">
      <c r="C6508" s="99" t="s">
        <v>1459</v>
      </c>
      <c r="D6508">
        <f>K2831</f>
        <v>0</v>
      </c>
      <c r="E6508">
        <f t="shared" ref="E6508:AH6508" si="23">L2831</f>
        <v>0.51213500000000001</v>
      </c>
      <c r="F6508">
        <f t="shared" si="23"/>
        <v>4.9332900000000004</v>
      </c>
      <c r="G6508">
        <f t="shared" si="23"/>
        <v>6.4636500000000003</v>
      </c>
      <c r="H6508">
        <f t="shared" si="23"/>
        <v>77.949299999999994</v>
      </c>
      <c r="I6508">
        <f t="shared" si="23"/>
        <v>93.705699999999993</v>
      </c>
      <c r="J6508">
        <f t="shared" si="23"/>
        <v>29.418099999999999</v>
      </c>
      <c r="K6508">
        <f t="shared" si="23"/>
        <v>47.5197</v>
      </c>
      <c r="L6508">
        <f t="shared" si="23"/>
        <v>7.9257900000000001</v>
      </c>
      <c r="M6508">
        <f t="shared" si="23"/>
        <v>18.873000000000001</v>
      </c>
      <c r="N6508">
        <f t="shared" si="23"/>
        <v>14.196199999999999</v>
      </c>
      <c r="O6508">
        <f t="shared" si="23"/>
        <v>15.1715</v>
      </c>
      <c r="P6508">
        <f t="shared" si="23"/>
        <v>8.6144400000000001</v>
      </c>
      <c r="Q6508">
        <f t="shared" si="23"/>
        <v>4.7679200000000002</v>
      </c>
      <c r="R6508">
        <f t="shared" si="23"/>
        <v>4.3967400000000003</v>
      </c>
      <c r="S6508">
        <f t="shared" si="23"/>
        <v>3.59382</v>
      </c>
      <c r="T6508">
        <f t="shared" si="23"/>
        <v>2.2649900000000001</v>
      </c>
      <c r="U6508">
        <f t="shared" si="23"/>
        <v>0.85851100000000002</v>
      </c>
      <c r="V6508">
        <f t="shared" si="23"/>
        <v>0.49620700000000001</v>
      </c>
      <c r="W6508">
        <f t="shared" si="23"/>
        <v>0.60904899999999995</v>
      </c>
      <c r="X6508">
        <f t="shared" si="23"/>
        <v>0.12787200000000001</v>
      </c>
      <c r="Y6508">
        <f t="shared" si="23"/>
        <v>0.24621100000000001</v>
      </c>
      <c r="Z6508">
        <f t="shared" si="23"/>
        <v>8.1067199999999996E-3</v>
      </c>
      <c r="AA6508">
        <f t="shared" si="23"/>
        <v>9.0687199999999996E-2</v>
      </c>
      <c r="AB6508">
        <f t="shared" si="23"/>
        <v>3.6520499999999997E-2</v>
      </c>
      <c r="AC6508">
        <f t="shared" si="23"/>
        <v>7.7015499999999997E-3</v>
      </c>
      <c r="AD6508">
        <f t="shared" si="23"/>
        <v>1.06944E-2</v>
      </c>
      <c r="AE6508">
        <f t="shared" si="23"/>
        <v>4.4258700000000002E-3</v>
      </c>
      <c r="AF6508">
        <f t="shared" si="23"/>
        <v>1.46385E-3</v>
      </c>
      <c r="AG6508">
        <f t="shared" si="23"/>
        <v>1.2268599999999999E-2</v>
      </c>
      <c r="AH6508">
        <f t="shared" si="23"/>
        <v>3.61042E-3</v>
      </c>
    </row>
    <row r="6509" spans="1:36" x14ac:dyDescent="0.3">
      <c r="C6509" s="99" t="s">
        <v>1460</v>
      </c>
      <c r="D6509">
        <f>K2865</f>
        <v>0</v>
      </c>
      <c r="E6509">
        <f t="shared" ref="E6509:AH6509" si="24">L2865</f>
        <v>0.22336400000000001</v>
      </c>
      <c r="F6509">
        <f t="shared" si="24"/>
        <v>0.95872500000000005</v>
      </c>
      <c r="G6509">
        <f t="shared" si="24"/>
        <v>23.616700000000002</v>
      </c>
      <c r="H6509">
        <f t="shared" si="24"/>
        <v>49.049599999999998</v>
      </c>
      <c r="I6509">
        <f t="shared" si="24"/>
        <v>22.543600000000001</v>
      </c>
      <c r="J6509">
        <f t="shared" si="24"/>
        <v>44.320099999999996</v>
      </c>
      <c r="K6509">
        <f t="shared" si="24"/>
        <v>7.89398</v>
      </c>
      <c r="L6509">
        <f t="shared" si="24"/>
        <v>19.0867</v>
      </c>
      <c r="M6509">
        <f t="shared" si="24"/>
        <v>14.398899999999999</v>
      </c>
      <c r="N6509">
        <f t="shared" si="24"/>
        <v>15.3903</v>
      </c>
      <c r="O6509">
        <f t="shared" si="24"/>
        <v>8.7321200000000001</v>
      </c>
      <c r="P6509">
        <f t="shared" si="24"/>
        <v>4.82742</v>
      </c>
      <c r="Q6509">
        <f t="shared" si="24"/>
        <v>4.4454000000000002</v>
      </c>
      <c r="R6509">
        <f t="shared" si="24"/>
        <v>3.62812</v>
      </c>
      <c r="S6509">
        <f t="shared" si="24"/>
        <v>2.2830699999999999</v>
      </c>
      <c r="T6509">
        <f t="shared" si="24"/>
        <v>0.86403600000000003</v>
      </c>
      <c r="U6509">
        <f t="shared" si="24"/>
        <v>0.49865300000000001</v>
      </c>
      <c r="V6509">
        <f t="shared" si="24"/>
        <v>0.61117299999999997</v>
      </c>
      <c r="W6509">
        <f t="shared" si="24"/>
        <v>0.12814300000000001</v>
      </c>
      <c r="X6509">
        <f t="shared" si="24"/>
        <v>0.246415</v>
      </c>
      <c r="Y6509">
        <f t="shared" si="24"/>
        <v>8.1036500000000004E-3</v>
      </c>
      <c r="Z6509">
        <f t="shared" si="24"/>
        <v>9.0550400000000003E-2</v>
      </c>
      <c r="AA6509">
        <f t="shared" si="24"/>
        <v>3.6426800000000002E-2</v>
      </c>
      <c r="AB6509">
        <f t="shared" si="24"/>
        <v>7.6742499999999996E-3</v>
      </c>
      <c r="AC6509">
        <f t="shared" si="24"/>
        <v>1.06467E-2</v>
      </c>
      <c r="AD6509">
        <f t="shared" si="24"/>
        <v>4.4024199999999998E-3</v>
      </c>
      <c r="AE6509">
        <f t="shared" si="24"/>
        <v>1.45487E-3</v>
      </c>
      <c r="AF6509">
        <f t="shared" si="24"/>
        <v>1.21841E-2</v>
      </c>
      <c r="AG6509">
        <f t="shared" si="24"/>
        <v>1.39978E-3</v>
      </c>
      <c r="AH6509">
        <f t="shared" si="24"/>
        <v>2.1814199999999999E-3</v>
      </c>
    </row>
    <row r="6510" spans="1:36" x14ac:dyDescent="0.3">
      <c r="C6510" s="99" t="s">
        <v>1461</v>
      </c>
      <c r="D6510">
        <f>K2901</f>
        <v>0</v>
      </c>
      <c r="E6510">
        <f t="shared" ref="E6510:AH6510" si="25">L2901</f>
        <v>1.66333</v>
      </c>
      <c r="F6510">
        <f t="shared" si="25"/>
        <v>4.4026300000000003</v>
      </c>
      <c r="G6510">
        <f t="shared" si="25"/>
        <v>2.8948</v>
      </c>
      <c r="H6510">
        <f t="shared" si="25"/>
        <v>25.361699999999999</v>
      </c>
      <c r="I6510">
        <f t="shared" si="25"/>
        <v>28.834299999999999</v>
      </c>
      <c r="J6510">
        <f t="shared" si="25"/>
        <v>9.94862</v>
      </c>
      <c r="K6510">
        <f t="shared" si="25"/>
        <v>18.079799999999999</v>
      </c>
      <c r="L6510">
        <f t="shared" si="25"/>
        <v>3.2452899999999998</v>
      </c>
      <c r="M6510">
        <f t="shared" si="25"/>
        <v>7.99153</v>
      </c>
      <c r="N6510">
        <f t="shared" si="25"/>
        <v>6.1071600000000004</v>
      </c>
      <c r="O6510">
        <f t="shared" si="25"/>
        <v>6.5963799999999999</v>
      </c>
      <c r="P6510">
        <f t="shared" si="25"/>
        <v>3.7816200000000002</v>
      </c>
      <c r="Q6510">
        <f t="shared" si="25"/>
        <v>2.1132200000000001</v>
      </c>
      <c r="R6510">
        <f t="shared" si="25"/>
        <v>1.96759</v>
      </c>
      <c r="S6510">
        <f t="shared" si="25"/>
        <v>1.6237600000000001</v>
      </c>
      <c r="T6510">
        <f t="shared" si="25"/>
        <v>1.03304</v>
      </c>
      <c r="U6510">
        <f t="shared" si="25"/>
        <v>0.39514700000000003</v>
      </c>
      <c r="V6510">
        <f t="shared" si="25"/>
        <v>0.23039899999999999</v>
      </c>
      <c r="W6510">
        <f t="shared" si="25"/>
        <v>0.285167</v>
      </c>
      <c r="X6510">
        <f t="shared" si="25"/>
        <v>6.0347499999999998E-2</v>
      </c>
      <c r="Y6510">
        <f t="shared" si="25"/>
        <v>0.117066</v>
      </c>
      <c r="Z6510">
        <f t="shared" si="25"/>
        <v>3.8815500000000001E-3</v>
      </c>
      <c r="AA6510">
        <f t="shared" si="25"/>
        <v>4.3705899999999999E-2</v>
      </c>
      <c r="AB6510">
        <f t="shared" si="25"/>
        <v>1.77077E-2</v>
      </c>
      <c r="AC6510">
        <f t="shared" si="25"/>
        <v>3.7552699999999998E-3</v>
      </c>
      <c r="AD6510">
        <f t="shared" si="25"/>
        <v>5.24159E-3</v>
      </c>
      <c r="AE6510">
        <f t="shared" si="25"/>
        <v>2.1795400000000002E-3</v>
      </c>
      <c r="AF6510">
        <f t="shared" si="25"/>
        <v>7.2397800000000001E-4</v>
      </c>
      <c r="AG6510">
        <f t="shared" si="25"/>
        <v>6.0912099999999997E-3</v>
      </c>
      <c r="AH6510">
        <f t="shared" si="25"/>
        <v>1.8082700000000001E-3</v>
      </c>
    </row>
    <row r="6512" spans="1:36" x14ac:dyDescent="0.3">
      <c r="C6512" t="s">
        <v>1453</v>
      </c>
      <c r="D6512">
        <f>SUM(D6505:D6510)</f>
        <v>0</v>
      </c>
      <c r="E6512">
        <f>SUM(E6505:E6510)</f>
        <v>2.3988313794100637</v>
      </c>
      <c r="F6512">
        <f t="shared" ref="F6512:AH6512" si="26">SUM(F6505:F6510)</f>
        <v>10.29658822815</v>
      </c>
      <c r="G6512">
        <f t="shared" si="26"/>
        <v>33.044717540000008</v>
      </c>
      <c r="H6512">
        <f t="shared" si="26"/>
        <v>161.06397999999996</v>
      </c>
      <c r="I6512">
        <f t="shared" si="26"/>
        <v>192.29300000000001</v>
      </c>
      <c r="J6512">
        <f t="shared" si="26"/>
        <v>114.46352</v>
      </c>
      <c r="K6512">
        <f t="shared" si="26"/>
        <v>138.17048</v>
      </c>
      <c r="L6512">
        <f t="shared" si="26"/>
        <v>41.753609999999995</v>
      </c>
      <c r="M6512">
        <f t="shared" si="26"/>
        <v>68.672330000000002</v>
      </c>
      <c r="N6512">
        <f t="shared" si="26"/>
        <v>55.989420000000003</v>
      </c>
      <c r="O6512">
        <f t="shared" si="26"/>
        <v>51.74194</v>
      </c>
      <c r="P6512">
        <f t="shared" si="26"/>
        <v>29.018149999999999</v>
      </c>
      <c r="Q6512">
        <f t="shared" si="26"/>
        <v>17.712389999999999</v>
      </c>
      <c r="R6512">
        <f t="shared" si="26"/>
        <v>15.76056</v>
      </c>
      <c r="S6512">
        <f t="shared" si="26"/>
        <v>12.127700000000001</v>
      </c>
      <c r="T6512">
        <f t="shared" si="26"/>
        <v>7.0302050000000005</v>
      </c>
      <c r="U6512">
        <f t="shared" si="26"/>
        <v>2.8238980000000002</v>
      </c>
      <c r="V6512">
        <f t="shared" si="26"/>
        <v>1.9495819999999999</v>
      </c>
      <c r="W6512">
        <f t="shared" si="26"/>
        <v>1.7655789999999998</v>
      </c>
      <c r="X6512">
        <f t="shared" si="26"/>
        <v>0.58934280000000006</v>
      </c>
      <c r="Y6512">
        <f t="shared" si="26"/>
        <v>0.66717155000000006</v>
      </c>
      <c r="Z6512">
        <f t="shared" si="26"/>
        <v>0.11222222</v>
      </c>
      <c r="AA6512">
        <f t="shared" si="26"/>
        <v>0.27864830000000002</v>
      </c>
      <c r="AB6512">
        <f t="shared" si="26"/>
        <v>0.10516687999999999</v>
      </c>
      <c r="AC6512">
        <f t="shared" si="26"/>
        <v>3.1200979999999996E-2</v>
      </c>
      <c r="AD6512">
        <f t="shared" si="26"/>
        <v>3.2942949999999999E-2</v>
      </c>
      <c r="AE6512">
        <f t="shared" si="26"/>
        <v>1.3267798000000001E-2</v>
      </c>
      <c r="AF6512">
        <f t="shared" si="26"/>
        <v>1.6091383000000001E-2</v>
      </c>
      <c r="AG6512">
        <f t="shared" si="26"/>
        <v>3.4144770000000005E-2</v>
      </c>
      <c r="AH6512">
        <f t="shared" si="26"/>
        <v>1.1818918000000001E-2</v>
      </c>
    </row>
    <row r="6514" spans="1:36" x14ac:dyDescent="0.3">
      <c r="A6514" t="s">
        <v>1588</v>
      </c>
    </row>
    <row r="6515" spans="1:36" x14ac:dyDescent="0.3">
      <c r="C6515" s="99" t="s">
        <v>1586</v>
      </c>
      <c r="D6515">
        <v>0</v>
      </c>
      <c r="E6515">
        <f t="shared" ref="E6515:AH6515" si="27">I2431/I2432</f>
        <v>1.3716909256654371E-2</v>
      </c>
      <c r="F6515">
        <f t="shared" si="27"/>
        <v>0.10883861462625456</v>
      </c>
      <c r="G6515">
        <f t="shared" si="27"/>
        <v>0.37026716654845138</v>
      </c>
      <c r="H6515">
        <f t="shared" si="27"/>
        <v>0.62401488067754585</v>
      </c>
      <c r="I6515">
        <f t="shared" si="27"/>
        <v>0.82551126119395546</v>
      </c>
      <c r="J6515">
        <f t="shared" si="27"/>
        <v>0.95019438289982316</v>
      </c>
      <c r="K6515">
        <f t="shared" si="27"/>
        <v>0.98944210497343998</v>
      </c>
      <c r="L6515">
        <f t="shared" si="27"/>
        <v>0.99796853026242471</v>
      </c>
      <c r="M6515">
        <f t="shared" si="27"/>
        <v>0.99956384446869984</v>
      </c>
      <c r="N6515">
        <f t="shared" si="27"/>
        <v>0.99987984676929165</v>
      </c>
      <c r="O6515">
        <f t="shared" si="27"/>
        <v>0.99995648473446097</v>
      </c>
      <c r="P6515">
        <f t="shared" si="27"/>
        <v>0.99998175620394325</v>
      </c>
      <c r="Q6515">
        <f t="shared" si="27"/>
        <v>0.99999072163991931</v>
      </c>
      <c r="R6515">
        <f t="shared" si="27"/>
        <v>0.99999487868457315</v>
      </c>
      <c r="S6515">
        <f t="shared" si="27"/>
        <v>0.99999623284058881</v>
      </c>
      <c r="T6515">
        <f t="shared" si="27"/>
        <v>0.99999792628782702</v>
      </c>
      <c r="U6515">
        <f t="shared" si="27"/>
        <v>0.99999772482691618</v>
      </c>
      <c r="V6515">
        <f t="shared" si="27"/>
        <v>0.99999751452758634</v>
      </c>
      <c r="W6515">
        <f t="shared" si="27"/>
        <v>1</v>
      </c>
      <c r="X6515">
        <f t="shared" si="27"/>
        <v>1</v>
      </c>
      <c r="Y6515">
        <f t="shared" si="27"/>
        <v>1</v>
      </c>
      <c r="Z6515">
        <f t="shared" si="27"/>
        <v>1</v>
      </c>
      <c r="AA6515">
        <f t="shared" si="27"/>
        <v>0.99999642174718939</v>
      </c>
      <c r="AB6515">
        <f t="shared" si="27"/>
        <v>1</v>
      </c>
      <c r="AC6515">
        <f t="shared" si="27"/>
        <v>1</v>
      </c>
      <c r="AD6515">
        <f t="shared" si="27"/>
        <v>1</v>
      </c>
      <c r="AE6515">
        <f t="shared" si="27"/>
        <v>1</v>
      </c>
      <c r="AF6515">
        <f t="shared" si="27"/>
        <v>1</v>
      </c>
      <c r="AG6515">
        <f t="shared" si="27"/>
        <v>1</v>
      </c>
      <c r="AH6515">
        <f t="shared" si="27"/>
        <v>1</v>
      </c>
    </row>
    <row r="6516" spans="1:36" x14ac:dyDescent="0.3">
      <c r="C6516" s="99" t="s">
        <v>1587</v>
      </c>
      <c r="D6516">
        <v>0</v>
      </c>
      <c r="E6516">
        <f t="shared" ref="E6516:AH6516" si="28">I2449/I2450</f>
        <v>1.6477677421410872E-5</v>
      </c>
      <c r="F6516">
        <f t="shared" si="28"/>
        <v>1.2335641138677901E-3</v>
      </c>
      <c r="G6516">
        <f t="shared" si="28"/>
        <v>2.6584283033548449E-2</v>
      </c>
      <c r="H6516">
        <f t="shared" si="28"/>
        <v>0.17391253958628125</v>
      </c>
      <c r="I6516">
        <f t="shared" si="28"/>
        <v>0.4650390574725522</v>
      </c>
      <c r="J6516">
        <f t="shared" si="28"/>
        <v>0.74645914836124272</v>
      </c>
      <c r="K6516">
        <f t="shared" si="28"/>
        <v>0.90888619584182073</v>
      </c>
      <c r="L6516">
        <f t="shared" si="28"/>
        <v>0.97248976368133344</v>
      </c>
      <c r="M6516">
        <f t="shared" si="28"/>
        <v>0.9921098065590308</v>
      </c>
      <c r="N6516">
        <f t="shared" si="28"/>
        <v>0.9976484264785952</v>
      </c>
      <c r="O6516">
        <f t="shared" si="28"/>
        <v>0.99923729689830665</v>
      </c>
      <c r="P6516">
        <f t="shared" si="28"/>
        <v>0.99972521535089076</v>
      </c>
      <c r="Q6516">
        <f t="shared" si="28"/>
        <v>0.99988914019413944</v>
      </c>
      <c r="R6516">
        <f t="shared" si="28"/>
        <v>0.99995094857114231</v>
      </c>
      <c r="S6516">
        <f t="shared" si="28"/>
        <v>0.99997581699140237</v>
      </c>
      <c r="T6516">
        <f t="shared" si="28"/>
        <v>0.999986230403481</v>
      </c>
      <c r="U6516">
        <f t="shared" si="28"/>
        <v>0.99999253236951113</v>
      </c>
      <c r="V6516">
        <f t="shared" si="28"/>
        <v>0.99999570334612664</v>
      </c>
      <c r="W6516">
        <f t="shared" si="28"/>
        <v>0.99999675633946428</v>
      </c>
      <c r="X6516">
        <f t="shared" si="28"/>
        <v>0.99999782412157057</v>
      </c>
      <c r="Y6516">
        <f t="shared" si="28"/>
        <v>0.99999781140193933</v>
      </c>
      <c r="Z6516">
        <f t="shared" si="28"/>
        <v>0.99999889971326528</v>
      </c>
      <c r="AA6516">
        <f t="shared" si="28"/>
        <v>0.99999889410380383</v>
      </c>
      <c r="AB6516">
        <f t="shared" si="28"/>
        <v>0.99999888887283928</v>
      </c>
      <c r="AC6516">
        <f t="shared" si="28"/>
        <v>0.99999888401700321</v>
      </c>
      <c r="AD6516">
        <f t="shared" si="28"/>
        <v>0.99999887953047839</v>
      </c>
      <c r="AE6516">
        <f t="shared" si="28"/>
        <v>0.99999887539993582</v>
      </c>
      <c r="AF6516">
        <f t="shared" si="28"/>
        <v>0.99999887166167001</v>
      </c>
      <c r="AG6516">
        <f t="shared" si="28"/>
        <v>1</v>
      </c>
      <c r="AH6516">
        <f t="shared" si="28"/>
        <v>1</v>
      </c>
    </row>
    <row r="6519" spans="1:36" x14ac:dyDescent="0.3">
      <c r="A6519" t="s">
        <v>1462</v>
      </c>
      <c r="C6519" t="s">
        <v>1579</v>
      </c>
      <c r="D6519" t="e">
        <f>D6505/D$6512*D$6501*D6515</f>
        <v>#DIV/0!</v>
      </c>
      <c r="E6519">
        <f>E6505/E$6512*E$6501*E6515</f>
        <v>1.9863879893095501E-12</v>
      </c>
      <c r="F6519">
        <f t="shared" ref="F6519:AH6519" si="29">F6505/F$6512*F$6501*F6515</f>
        <v>2.7982849836199073E-8</v>
      </c>
      <c r="G6519">
        <f t="shared" si="29"/>
        <v>4.8499426176637094E-6</v>
      </c>
      <c r="H6519">
        <f t="shared" si="29"/>
        <v>4.6404418137520169E-4</v>
      </c>
      <c r="I6519">
        <f t="shared" si="29"/>
        <v>4.4600191467504442E-3</v>
      </c>
      <c r="J6519">
        <f t="shared" si="29"/>
        <v>8.0268453854589871E-3</v>
      </c>
      <c r="K6519">
        <f t="shared" si="29"/>
        <v>1.7159627147497025E-2</v>
      </c>
      <c r="L6519">
        <f t="shared" si="29"/>
        <v>1.0548736233698178E-2</v>
      </c>
      <c r="M6519">
        <f t="shared" si="29"/>
        <v>1.4967096493753726E-2</v>
      </c>
      <c r="N6519">
        <f t="shared" si="29"/>
        <v>1.2935066025475931E-2</v>
      </c>
      <c r="O6519">
        <f t="shared" si="29"/>
        <v>1.3731676836658446E-2</v>
      </c>
      <c r="P6519">
        <f t="shared" si="29"/>
        <v>1.2627126189028292E-2</v>
      </c>
      <c r="Q6519">
        <f t="shared" si="29"/>
        <v>1.0345081589414369E-2</v>
      </c>
      <c r="R6519">
        <f t="shared" si="29"/>
        <v>9.671397575409137E-3</v>
      </c>
      <c r="S6519">
        <f t="shared" si="29"/>
        <v>9.2769331450606313E-3</v>
      </c>
      <c r="T6519">
        <f t="shared" si="29"/>
        <v>9.1340007085971252E-3</v>
      </c>
      <c r="U6519">
        <f t="shared" si="29"/>
        <v>7.8376134549979996E-3</v>
      </c>
      <c r="V6519">
        <f t="shared" si="29"/>
        <v>5.9962028016948953E-3</v>
      </c>
      <c r="W6519">
        <f t="shared" si="29"/>
        <v>7.4672272314068094E-3</v>
      </c>
      <c r="X6519">
        <f t="shared" si="29"/>
        <v>4.3401427038728575E-3</v>
      </c>
      <c r="Y6519">
        <f t="shared" si="29"/>
        <v>6.8608854905458736E-3</v>
      </c>
      <c r="Z6519">
        <f t="shared" si="29"/>
        <v>1.2554109330576424E-3</v>
      </c>
      <c r="AA6519">
        <f t="shared" si="29"/>
        <v>5.3167402521286785E-3</v>
      </c>
      <c r="AB6519">
        <f t="shared" si="29"/>
        <v>5.3615962649077352E-3</v>
      </c>
      <c r="AC6519">
        <f t="shared" si="29"/>
        <v>3.6205595737697997E-3</v>
      </c>
      <c r="AD6519">
        <f t="shared" si="29"/>
        <v>4.5458083741741415E-3</v>
      </c>
      <c r="AE6519">
        <f t="shared" si="29"/>
        <v>4.4799984485745098E-3</v>
      </c>
      <c r="AF6519">
        <f t="shared" si="29"/>
        <v>1.173568664359055E-3</v>
      </c>
      <c r="AG6519">
        <f t="shared" si="29"/>
        <v>4.4474723830325996E-3</v>
      </c>
      <c r="AH6519">
        <f t="shared" si="29"/>
        <v>3.4875845369263074E-3</v>
      </c>
      <c r="AJ6519">
        <f t="shared" ref="AJ6519:AJ6532" si="30">AVERAGE(H6519:S6519)</f>
        <v>1.0351137495798364E-2</v>
      </c>
    </row>
    <row r="6520" spans="1:36" x14ac:dyDescent="0.3">
      <c r="C6520" t="s">
        <v>1584</v>
      </c>
      <c r="D6520" t="e">
        <f>D6505/D$6512*D$6501*(1-D6515)</f>
        <v>#DIV/0!</v>
      </c>
      <c r="E6520">
        <f>E6505/E$6512*E$6501*(1-E6515)</f>
        <v>1.428267001592404E-10</v>
      </c>
      <c r="F6520">
        <f t="shared" ref="F6520:AH6520" si="31">F6505/F$6512*F$6501*(1-F6515)</f>
        <v>2.2912121136754321E-7</v>
      </c>
      <c r="G6520">
        <f t="shared" si="31"/>
        <v>8.2485523498317931E-6</v>
      </c>
      <c r="H6520">
        <f t="shared" si="31"/>
        <v>2.7959863187205548E-4</v>
      </c>
      <c r="I6520">
        <f t="shared" si="31"/>
        <v>9.4271653525566002E-4</v>
      </c>
      <c r="J6520">
        <f t="shared" si="31"/>
        <v>4.2073705652776919E-4</v>
      </c>
      <c r="K6520">
        <f t="shared" si="31"/>
        <v>1.8310272143011975E-4</v>
      </c>
      <c r="L6520">
        <f t="shared" si="31"/>
        <v>2.1473060300595544E-5</v>
      </c>
      <c r="M6520">
        <f t="shared" si="31"/>
        <v>6.530830381048658E-6</v>
      </c>
      <c r="N6520">
        <f t="shared" si="31"/>
        <v>1.5543767357733297E-6</v>
      </c>
      <c r="O6520">
        <f t="shared" si="31"/>
        <v>5.9756356698062209E-7</v>
      </c>
      <c r="P6520">
        <f t="shared" si="31"/>
        <v>2.303709178155137E-7</v>
      </c>
      <c r="Q6520">
        <f t="shared" si="31"/>
        <v>9.5986282645985575E-8</v>
      </c>
      <c r="R6520">
        <f t="shared" si="31"/>
        <v>4.9530531263598249E-8</v>
      </c>
      <c r="S6520">
        <f t="shared" si="31"/>
        <v>3.4947817658435881E-8</v>
      </c>
      <c r="T6520">
        <f t="shared" si="31"/>
        <v>1.8941327736274743E-8</v>
      </c>
      <c r="U6520">
        <f t="shared" si="31"/>
        <v>1.7831967745018436E-8</v>
      </c>
      <c r="V6520">
        <f t="shared" si="31"/>
        <v>1.4903433692398341E-8</v>
      </c>
      <c r="W6520">
        <f t="shared" si="31"/>
        <v>0</v>
      </c>
      <c r="X6520">
        <f t="shared" si="31"/>
        <v>0</v>
      </c>
      <c r="Y6520">
        <f t="shared" si="31"/>
        <v>0</v>
      </c>
      <c r="Z6520">
        <f t="shared" si="31"/>
        <v>0</v>
      </c>
      <c r="AA6520">
        <f t="shared" si="31"/>
        <v>1.9024708825679852E-8</v>
      </c>
      <c r="AB6520">
        <f t="shared" si="31"/>
        <v>0</v>
      </c>
      <c r="AC6520">
        <f t="shared" si="31"/>
        <v>0</v>
      </c>
      <c r="AD6520">
        <f t="shared" si="31"/>
        <v>0</v>
      </c>
      <c r="AE6520">
        <f t="shared" si="31"/>
        <v>0</v>
      </c>
      <c r="AF6520">
        <f t="shared" si="31"/>
        <v>0</v>
      </c>
      <c r="AG6520">
        <f t="shared" si="31"/>
        <v>0</v>
      </c>
      <c r="AH6520">
        <f t="shared" si="31"/>
        <v>0</v>
      </c>
      <c r="AJ6520">
        <f t="shared" si="30"/>
        <v>1.547268009682822E-4</v>
      </c>
    </row>
    <row r="6521" spans="1:36" x14ac:dyDescent="0.3">
      <c r="C6521" t="s">
        <v>1580</v>
      </c>
      <c r="D6521" t="e">
        <f>D6506/D$6512*D$6501</f>
        <v>#DIV/0!</v>
      </c>
      <c r="E6521">
        <f t="shared" ref="E6521:AH6522" si="32">E6506/E$6512*E$6501</f>
        <v>4.8729084087916529E-15</v>
      </c>
      <c r="F6521">
        <f t="shared" si="32"/>
        <v>5.0616521070071233E-10</v>
      </c>
      <c r="G6521">
        <f t="shared" si="32"/>
        <v>8.2144772601376047E-7</v>
      </c>
      <c r="H6521">
        <f t="shared" si="32"/>
        <v>3.2952777896088243E-4</v>
      </c>
      <c r="I6521">
        <f t="shared" si="32"/>
        <v>5.4622047838454833E-3</v>
      </c>
      <c r="J6521">
        <f t="shared" si="32"/>
        <v>1.107240843895068E-2</v>
      </c>
      <c r="K6521">
        <f t="shared" si="32"/>
        <v>2.4046755186057121E-2</v>
      </c>
      <c r="L6521">
        <f t="shared" si="32"/>
        <v>1.5014129567239819E-2</v>
      </c>
      <c r="M6521">
        <f t="shared" si="32"/>
        <v>2.2181394354902483E-2</v>
      </c>
      <c r="N6521">
        <f t="shared" si="32"/>
        <v>2.0404739684747583E-2</v>
      </c>
      <c r="O6521">
        <f t="shared" si="32"/>
        <v>2.3409757685931371E-2</v>
      </c>
      <c r="P6521">
        <f t="shared" si="32"/>
        <v>2.3490127894783101E-2</v>
      </c>
      <c r="Q6521">
        <f t="shared" si="32"/>
        <v>2.1116122361804365E-2</v>
      </c>
      <c r="R6521">
        <f t="shared" si="32"/>
        <v>2.1711299724755977E-2</v>
      </c>
      <c r="S6521">
        <f t="shared" si="32"/>
        <v>2.2903343037839002E-2</v>
      </c>
      <c r="T6521">
        <f t="shared" si="32"/>
        <v>2.4755134693796269E-2</v>
      </c>
      <c r="U6521">
        <f t="shared" si="32"/>
        <v>2.3246344663298741E-2</v>
      </c>
      <c r="V6521">
        <f t="shared" si="32"/>
        <v>1.938555656545865E-2</v>
      </c>
      <c r="W6521">
        <f t="shared" si="32"/>
        <v>2.619317587714852E-2</v>
      </c>
      <c r="X6521">
        <f t="shared" si="32"/>
        <v>1.6436200713744194E-2</v>
      </c>
      <c r="Y6521">
        <f t="shared" si="32"/>
        <v>2.7906224388614894E-2</v>
      </c>
      <c r="Z6521">
        <f t="shared" si="32"/>
        <v>5.4558070841942002E-3</v>
      </c>
      <c r="AA6521">
        <f t="shared" si="32"/>
        <v>2.4559609789114086E-2</v>
      </c>
      <c r="AB6521">
        <f t="shared" si="32"/>
        <v>2.6191890735942719E-2</v>
      </c>
      <c r="AC6521">
        <f t="shared" si="32"/>
        <v>1.8612992621706119E-2</v>
      </c>
      <c r="AD6521">
        <f t="shared" si="32"/>
        <v>2.4478386204028483E-2</v>
      </c>
      <c r="AE6521">
        <f t="shared" si="32"/>
        <v>2.515597141062895E-2</v>
      </c>
      <c r="AF6521">
        <f t="shared" si="32"/>
        <v>6.8605862050514855E-3</v>
      </c>
      <c r="AG6521">
        <f t="shared" si="32"/>
        <v>2.7042570721665427E-2</v>
      </c>
      <c r="AH6521">
        <f t="shared" si="32"/>
        <v>2.3192929191995407E-2</v>
      </c>
      <c r="AJ6521">
        <f t="shared" si="30"/>
        <v>1.7595150874984821E-2</v>
      </c>
    </row>
    <row r="6522" spans="1:36" x14ac:dyDescent="0.3">
      <c r="C6522" t="s">
        <v>1581</v>
      </c>
      <c r="D6522" t="e">
        <f>D6507/D$6512*D$6501</f>
        <v>#DIV/0!</v>
      </c>
      <c r="E6522">
        <f t="shared" si="32"/>
        <v>0</v>
      </c>
      <c r="F6522">
        <f t="shared" si="32"/>
        <v>0</v>
      </c>
      <c r="G6522">
        <f t="shared" si="32"/>
        <v>0</v>
      </c>
      <c r="H6522">
        <f t="shared" si="32"/>
        <v>0</v>
      </c>
      <c r="I6522">
        <f t="shared" si="32"/>
        <v>0</v>
      </c>
      <c r="J6522">
        <f t="shared" si="32"/>
        <v>0</v>
      </c>
      <c r="K6522">
        <f t="shared" si="32"/>
        <v>0</v>
      </c>
      <c r="L6522">
        <f t="shared" si="32"/>
        <v>0</v>
      </c>
      <c r="M6522">
        <f t="shared" si="32"/>
        <v>0</v>
      </c>
      <c r="N6522">
        <f t="shared" si="32"/>
        <v>0</v>
      </c>
      <c r="O6522">
        <f t="shared" si="32"/>
        <v>0</v>
      </c>
      <c r="P6522">
        <f t="shared" si="32"/>
        <v>0</v>
      </c>
      <c r="Q6522">
        <f t="shared" si="32"/>
        <v>0</v>
      </c>
      <c r="R6522">
        <f t="shared" si="32"/>
        <v>0</v>
      </c>
      <c r="S6522">
        <f t="shared" si="32"/>
        <v>0</v>
      </c>
      <c r="T6522">
        <f t="shared" si="32"/>
        <v>0</v>
      </c>
      <c r="U6522">
        <f t="shared" si="32"/>
        <v>0</v>
      </c>
      <c r="V6522">
        <f t="shared" si="32"/>
        <v>0</v>
      </c>
      <c r="W6522">
        <f t="shared" si="32"/>
        <v>0</v>
      </c>
      <c r="X6522">
        <f t="shared" si="32"/>
        <v>0</v>
      </c>
      <c r="Y6522">
        <f t="shared" si="32"/>
        <v>0</v>
      </c>
      <c r="Z6522">
        <f t="shared" si="32"/>
        <v>0</v>
      </c>
      <c r="AA6522">
        <f t="shared" si="32"/>
        <v>0</v>
      </c>
      <c r="AB6522">
        <f t="shared" si="32"/>
        <v>0</v>
      </c>
      <c r="AC6522">
        <f t="shared" si="32"/>
        <v>0</v>
      </c>
      <c r="AD6522">
        <f t="shared" si="32"/>
        <v>0</v>
      </c>
      <c r="AE6522">
        <f t="shared" si="32"/>
        <v>0</v>
      </c>
      <c r="AF6522">
        <f t="shared" si="32"/>
        <v>0</v>
      </c>
      <c r="AG6522">
        <f t="shared" si="32"/>
        <v>0</v>
      </c>
      <c r="AH6522">
        <f t="shared" si="32"/>
        <v>0</v>
      </c>
      <c r="AJ6522">
        <f t="shared" si="30"/>
        <v>0</v>
      </c>
    </row>
    <row r="6523" spans="1:36" x14ac:dyDescent="0.3">
      <c r="C6523" t="s">
        <v>1582</v>
      </c>
      <c r="D6523" t="e">
        <f>D6508/D$6512*D$6501*D6516</f>
        <v>#DIV/0!</v>
      </c>
      <c r="E6523">
        <f t="shared" ref="E6523:AH6523" si="33">E6508/E$6512*E$6501*E6516</f>
        <v>5.1361013875445465E-10</v>
      </c>
      <c r="F6523">
        <f t="shared" si="33"/>
        <v>8.0674759380572791E-7</v>
      </c>
      <c r="G6523">
        <f t="shared" si="33"/>
        <v>3.4382193869072133E-5</v>
      </c>
      <c r="H6523">
        <f t="shared" si="33"/>
        <v>1.6715675592915435E-3</v>
      </c>
      <c r="I6523">
        <f t="shared" si="33"/>
        <v>1.0028923281645417E-2</v>
      </c>
      <c r="J6523">
        <f t="shared" si="33"/>
        <v>1.3927662174961259E-2</v>
      </c>
      <c r="K6523">
        <f t="shared" si="33"/>
        <v>2.7639065402817683E-2</v>
      </c>
      <c r="L6523">
        <f t="shared" si="33"/>
        <v>1.7153844372432038E-2</v>
      </c>
      <c r="M6523">
        <f t="shared" si="33"/>
        <v>2.538204414073391E-2</v>
      </c>
      <c r="N6523">
        <f t="shared" si="33"/>
        <v>2.3266316109306299E-2</v>
      </c>
      <c r="O6523">
        <f t="shared" si="33"/>
        <v>2.6507492081145174E-2</v>
      </c>
      <c r="P6523">
        <f t="shared" si="33"/>
        <v>2.6371777126063183E-2</v>
      </c>
      <c r="Q6523">
        <f t="shared" si="33"/>
        <v>2.3487606454447734E-2</v>
      </c>
      <c r="R6523">
        <f t="shared" si="33"/>
        <v>2.3920315336741854E-2</v>
      </c>
      <c r="S6523">
        <f t="shared" si="33"/>
        <v>2.4993775510726526E-2</v>
      </c>
      <c r="T6523">
        <f t="shared" si="33"/>
        <v>2.6762140454870843E-2</v>
      </c>
      <c r="U6523">
        <f t="shared" si="33"/>
        <v>2.4903004605630354E-2</v>
      </c>
      <c r="V6523">
        <f t="shared" si="33"/>
        <v>2.0585972855294881E-2</v>
      </c>
      <c r="W6523">
        <f t="shared" si="33"/>
        <v>2.7583714586681674E-2</v>
      </c>
      <c r="X6523">
        <f t="shared" si="33"/>
        <v>1.717236117786777E-2</v>
      </c>
      <c r="Y6523">
        <f t="shared" si="33"/>
        <v>2.8939450659098729E-2</v>
      </c>
      <c r="Z6523">
        <f t="shared" si="33"/>
        <v>5.6183843180087796E-3</v>
      </c>
      <c r="AA6523">
        <f t="shared" si="33"/>
        <v>2.5126972675453812E-2</v>
      </c>
      <c r="AB6523">
        <f t="shared" si="33"/>
        <v>2.6634994188254671E-2</v>
      </c>
      <c r="AC6523">
        <f t="shared" si="33"/>
        <v>1.8822025358524109E-2</v>
      </c>
      <c r="AD6523">
        <f t="shared" si="33"/>
        <v>2.4625729991533549E-2</v>
      </c>
      <c r="AE6523">
        <f t="shared" si="33"/>
        <v>2.518758502853792E-2</v>
      </c>
      <c r="AF6523">
        <f t="shared" si="33"/>
        <v>6.8398325838291158E-3</v>
      </c>
      <c r="AG6523">
        <f t="shared" si="33"/>
        <v>2.6856719403879421E-2</v>
      </c>
      <c r="AH6523">
        <f t="shared" si="33"/>
        <v>2.2832956697051286E-2</v>
      </c>
      <c r="AJ6523">
        <f t="shared" si="30"/>
        <v>2.0362532462526048E-2</v>
      </c>
    </row>
    <row r="6524" spans="1:36" x14ac:dyDescent="0.3">
      <c r="C6524" t="s">
        <v>1585</v>
      </c>
      <c r="D6524" t="e">
        <f>D6508/D$6512*D$6501*(1-D6516)</f>
        <v>#DIV/0!</v>
      </c>
      <c r="E6524">
        <f t="shared" ref="E6524:AH6524" si="34">E6508/E$6512*E$6501*(1-E6516)</f>
        <v>3.1169543044027598E-5</v>
      </c>
      <c r="F6524">
        <f t="shared" si="34"/>
        <v>6.5319054750924627E-4</v>
      </c>
      <c r="G6524">
        <f t="shared" si="34"/>
        <v>1.2589456655162266E-3</v>
      </c>
      <c r="H6524">
        <f t="shared" si="34"/>
        <v>7.9399737549116656E-3</v>
      </c>
      <c r="I6524">
        <f t="shared" si="34"/>
        <v>1.1536842261042037E-2</v>
      </c>
      <c r="J6524">
        <f t="shared" si="34"/>
        <v>4.7306424429641716E-3</v>
      </c>
      <c r="K6524">
        <f t="shared" si="34"/>
        <v>2.7707543625909736E-3</v>
      </c>
      <c r="L6524">
        <f t="shared" si="34"/>
        <v>4.8525581459371391E-4</v>
      </c>
      <c r="M6524">
        <f t="shared" si="34"/>
        <v>2.0186196817488392E-4</v>
      </c>
      <c r="N6524">
        <f t="shared" si="34"/>
        <v>5.4841416526258213E-5</v>
      </c>
      <c r="O6524">
        <f t="shared" si="34"/>
        <v>2.023277803096147E-5</v>
      </c>
      <c r="P6524">
        <f t="shared" si="34"/>
        <v>7.2485513146018531E-6</v>
      </c>
      <c r="Q6524">
        <f t="shared" si="34"/>
        <v>2.6041201839274255E-6</v>
      </c>
      <c r="R6524">
        <f t="shared" si="34"/>
        <v>1.1733832021164553E-6</v>
      </c>
      <c r="S6524">
        <f t="shared" si="34"/>
        <v>6.0443930522413767E-7</v>
      </c>
      <c r="T6524">
        <f t="shared" si="34"/>
        <v>3.6850895026787519E-7</v>
      </c>
      <c r="U6524">
        <f t="shared" si="34"/>
        <v>1.8596782519639101E-7</v>
      </c>
      <c r="V6524">
        <f t="shared" si="34"/>
        <v>8.8451180049673222E-8</v>
      </c>
      <c r="W6524">
        <f t="shared" si="34"/>
        <v>8.9472496651881898E-8</v>
      </c>
      <c r="X6524">
        <f t="shared" si="34"/>
        <v>3.7365051571172657E-8</v>
      </c>
      <c r="Y6524">
        <f t="shared" si="34"/>
        <v>6.3336964208533644E-8</v>
      </c>
      <c r="Z6524">
        <f t="shared" si="34"/>
        <v>6.181840537478924E-9</v>
      </c>
      <c r="AA6524">
        <f t="shared" si="34"/>
        <v>2.7787854233636512E-8</v>
      </c>
      <c r="AB6524">
        <f t="shared" si="34"/>
        <v>2.9594898352003783E-8</v>
      </c>
      <c r="AC6524">
        <f t="shared" si="34"/>
        <v>2.1005083706599211E-8</v>
      </c>
      <c r="AD6524">
        <f t="shared" si="34"/>
        <v>2.7592410819350698E-8</v>
      </c>
      <c r="AE6524">
        <f t="shared" si="34"/>
        <v>2.8325991595146235E-8</v>
      </c>
      <c r="AF6524">
        <f t="shared" si="34"/>
        <v>7.7176539831876919E-9</v>
      </c>
      <c r="AG6524">
        <f t="shared" si="34"/>
        <v>0</v>
      </c>
      <c r="AH6524">
        <f t="shared" si="34"/>
        <v>0</v>
      </c>
      <c r="AJ6524">
        <f t="shared" si="30"/>
        <v>2.3126696077367119E-3</v>
      </c>
    </row>
    <row r="6525" spans="1:36" x14ac:dyDescent="0.3">
      <c r="C6525" t="s">
        <v>1583</v>
      </c>
      <c r="D6525" t="e">
        <f>D6509/D$6512*D$6501</f>
        <v>#DIV/0!</v>
      </c>
      <c r="E6525">
        <f t="shared" ref="E6525:AH6526" si="35">E6509/E$6512*E$6501</f>
        <v>1.3594596218772811E-5</v>
      </c>
      <c r="F6525">
        <f t="shared" si="35"/>
        <v>1.2709643194453869E-4</v>
      </c>
      <c r="G6525">
        <f t="shared" si="35"/>
        <v>4.7255244415685847E-3</v>
      </c>
      <c r="H6525">
        <f t="shared" si="35"/>
        <v>6.048062738794855E-3</v>
      </c>
      <c r="I6525">
        <f t="shared" si="35"/>
        <v>5.1882648770366045E-3</v>
      </c>
      <c r="J6525">
        <f t="shared" si="35"/>
        <v>2.8109834642513175E-2</v>
      </c>
      <c r="K6525">
        <f t="shared" si="35"/>
        <v>5.0516840180333759E-3</v>
      </c>
      <c r="L6525">
        <f t="shared" si="35"/>
        <v>4.2478063832085425E-2</v>
      </c>
      <c r="M6525">
        <f t="shared" si="35"/>
        <v>1.9518895017833243E-2</v>
      </c>
      <c r="N6525">
        <f t="shared" si="35"/>
        <v>2.528279473872028E-2</v>
      </c>
      <c r="O6525">
        <f t="shared" si="35"/>
        <v>1.5268317358027163E-2</v>
      </c>
      <c r="P6525">
        <f t="shared" si="35"/>
        <v>1.478246248572015E-2</v>
      </c>
      <c r="Q6525">
        <f t="shared" si="35"/>
        <v>2.1901244586416631E-2</v>
      </c>
      <c r="R6525">
        <f t="shared" si="35"/>
        <v>1.9739632467374261E-2</v>
      </c>
      <c r="S6525">
        <f t="shared" si="35"/>
        <v>1.5878346448213596E-2</v>
      </c>
      <c r="T6525">
        <f t="shared" si="35"/>
        <v>1.0209215579346549E-2</v>
      </c>
      <c r="U6525">
        <f t="shared" si="35"/>
        <v>1.446463783111146E-2</v>
      </c>
      <c r="V6525">
        <f t="shared" si="35"/>
        <v>2.5355637560256512E-2</v>
      </c>
      <c r="W6525">
        <f t="shared" si="35"/>
        <v>5.8035911783046821E-3</v>
      </c>
      <c r="X6525">
        <f t="shared" si="35"/>
        <v>3.3091971557131103E-2</v>
      </c>
      <c r="Y6525">
        <f t="shared" si="35"/>
        <v>9.5249884283884719E-4</v>
      </c>
      <c r="Z6525">
        <f t="shared" si="35"/>
        <v>6.2756269751213276E-2</v>
      </c>
      <c r="AA6525">
        <f t="shared" si="35"/>
        <v>1.0092893158867289E-2</v>
      </c>
      <c r="AB6525">
        <f t="shared" si="35"/>
        <v>5.5969614673364847E-3</v>
      </c>
      <c r="AC6525">
        <f t="shared" si="35"/>
        <v>2.6019785759934473E-2</v>
      </c>
      <c r="AD6525">
        <f t="shared" si="35"/>
        <v>1.0137354849520157E-2</v>
      </c>
      <c r="AE6525">
        <f t="shared" si="35"/>
        <v>8.2796609573042926E-3</v>
      </c>
      <c r="AF6525">
        <f t="shared" si="35"/>
        <v>5.6930217042251749E-2</v>
      </c>
      <c r="AG6525">
        <f t="shared" si="35"/>
        <v>3.0642044477089754E-3</v>
      </c>
      <c r="AH6525">
        <f t="shared" si="35"/>
        <v>1.3795699225597469E-2</v>
      </c>
      <c r="AJ6525">
        <f t="shared" si="30"/>
        <v>1.8270633600897396E-2</v>
      </c>
    </row>
    <row r="6526" spans="1:36" x14ac:dyDescent="0.3">
      <c r="C6526" t="s">
        <v>1589</v>
      </c>
      <c r="D6526" t="e">
        <f>D6510/D$6512*D$6501</f>
        <v>#DIV/0!</v>
      </c>
      <c r="E6526">
        <f t="shared" si="35"/>
        <v>1.0123520230910701E-4</v>
      </c>
      <c r="F6526">
        <f t="shared" si="35"/>
        <v>5.8364866272600014E-4</v>
      </c>
      <c r="G6526">
        <f t="shared" si="35"/>
        <v>5.7922775635261235E-4</v>
      </c>
      <c r="H6526">
        <f t="shared" si="35"/>
        <v>3.1272253547937894E-3</v>
      </c>
      <c r="I6526">
        <f t="shared" si="35"/>
        <v>6.6360291144243397E-3</v>
      </c>
      <c r="J6526">
        <f t="shared" si="35"/>
        <v>6.3098698586239524E-3</v>
      </c>
      <c r="K6526">
        <f t="shared" si="35"/>
        <v>1.1570011161573735E-2</v>
      </c>
      <c r="L6526">
        <f t="shared" si="35"/>
        <v>7.2224971196502546E-3</v>
      </c>
      <c r="M6526">
        <f t="shared" si="35"/>
        <v>1.0833177194220733E-2</v>
      </c>
      <c r="N6526">
        <f t="shared" si="35"/>
        <v>1.0032687648487876E-2</v>
      </c>
      <c r="O6526">
        <f t="shared" si="35"/>
        <v>1.1533925696639902E-2</v>
      </c>
      <c r="P6526">
        <f t="shared" si="35"/>
        <v>1.1580027382172885E-2</v>
      </c>
      <c r="Q6526">
        <f t="shared" si="35"/>
        <v>1.0411244901450343E-2</v>
      </c>
      <c r="R6526">
        <f t="shared" si="35"/>
        <v>1.0705131981985413E-2</v>
      </c>
      <c r="S6526">
        <f t="shared" si="35"/>
        <v>1.1292962471037381E-2</v>
      </c>
      <c r="T6526">
        <f t="shared" si="35"/>
        <v>1.220612111311121E-2</v>
      </c>
      <c r="U6526">
        <f t="shared" si="35"/>
        <v>1.1462195645168484E-2</v>
      </c>
      <c r="V6526">
        <f t="shared" si="35"/>
        <v>9.5585268626813356E-3</v>
      </c>
      <c r="W6526">
        <f t="shared" si="35"/>
        <v>1.2915201653961678E-2</v>
      </c>
      <c r="X6526">
        <f t="shared" si="35"/>
        <v>8.1042864823325251E-3</v>
      </c>
      <c r="Y6526">
        <f t="shared" si="35"/>
        <v>1.375987728193746E-2</v>
      </c>
      <c r="Z6526">
        <f t="shared" si="35"/>
        <v>2.6901217316855795E-3</v>
      </c>
      <c r="AA6526">
        <f t="shared" si="35"/>
        <v>1.2109737311873066E-2</v>
      </c>
      <c r="AB6526">
        <f t="shared" si="35"/>
        <v>1.2914527748660035E-2</v>
      </c>
      <c r="AC6526">
        <f t="shared" si="35"/>
        <v>9.1776156809818179E-3</v>
      </c>
      <c r="AD6526">
        <f t="shared" si="35"/>
        <v>1.2069692988332863E-2</v>
      </c>
      <c r="AE6526">
        <f t="shared" si="35"/>
        <v>1.2403755828962726E-2</v>
      </c>
      <c r="AF6526">
        <f t="shared" si="35"/>
        <v>3.382787786854617E-3</v>
      </c>
      <c r="AG6526">
        <f t="shared" si="35"/>
        <v>1.3334033043713573E-2</v>
      </c>
      <c r="AH6526">
        <f t="shared" si="35"/>
        <v>1.1435830348429526E-2</v>
      </c>
      <c r="AJ6526">
        <f t="shared" si="30"/>
        <v>9.2712324904217162E-3</v>
      </c>
    </row>
    <row r="6528" spans="1:36" x14ac:dyDescent="0.3">
      <c r="A6528" t="s">
        <v>1463</v>
      </c>
      <c r="D6528">
        <v>0</v>
      </c>
      <c r="E6528">
        <f>SUM(E6519:E6526)</f>
        <v>1.4600000000000724E-4</v>
      </c>
      <c r="F6528">
        <f t="shared" ref="F6528:AH6528" si="36">SUM(F6519:F6526)</f>
        <v>1.3650000000000051E-3</v>
      </c>
      <c r="G6528">
        <f t="shared" si="36"/>
        <v>6.612000000000005E-3</v>
      </c>
      <c r="H6528">
        <f t="shared" si="36"/>
        <v>1.9859999999999992E-2</v>
      </c>
      <c r="I6528">
        <f t="shared" si="36"/>
        <v>4.4254999999999982E-2</v>
      </c>
      <c r="J6528">
        <f t="shared" si="36"/>
        <v>7.2597999999999996E-2</v>
      </c>
      <c r="K6528">
        <f t="shared" si="36"/>
        <v>8.8421000000000041E-2</v>
      </c>
      <c r="L6528">
        <f t="shared" si="36"/>
        <v>9.2924000000000034E-2</v>
      </c>
      <c r="M6528">
        <f t="shared" si="36"/>
        <v>9.3091000000000035E-2</v>
      </c>
      <c r="N6528">
        <f t="shared" si="36"/>
        <v>9.197799999999999E-2</v>
      </c>
      <c r="O6528">
        <f t="shared" si="36"/>
        <v>9.0471999999999997E-2</v>
      </c>
      <c r="P6528">
        <f t="shared" si="36"/>
        <v>8.8859000000000021E-2</v>
      </c>
      <c r="Q6528">
        <f t="shared" si="36"/>
        <v>8.7264000000000022E-2</v>
      </c>
      <c r="R6528">
        <f t="shared" si="36"/>
        <v>8.574900000000002E-2</v>
      </c>
      <c r="S6528">
        <f t="shared" si="36"/>
        <v>8.4346000000000018E-2</v>
      </c>
      <c r="T6528">
        <f t="shared" si="36"/>
        <v>8.3066999999999988E-2</v>
      </c>
      <c r="U6528">
        <f t="shared" si="36"/>
        <v>8.1913999999999973E-2</v>
      </c>
      <c r="V6528">
        <f t="shared" si="36"/>
        <v>8.0882000000000009E-2</v>
      </c>
      <c r="W6528">
        <f t="shared" si="36"/>
        <v>7.996300000000002E-2</v>
      </c>
      <c r="X6528">
        <f t="shared" si="36"/>
        <v>7.9145000000000021E-2</v>
      </c>
      <c r="Y6528">
        <f t="shared" si="36"/>
        <v>7.841900000000003E-2</v>
      </c>
      <c r="Z6528">
        <f t="shared" si="36"/>
        <v>7.7776000000000012E-2</v>
      </c>
      <c r="AA6528">
        <f t="shared" si="36"/>
        <v>7.7205999999999997E-2</v>
      </c>
      <c r="AB6528">
        <f t="shared" si="36"/>
        <v>7.669999999999999E-2</v>
      </c>
      <c r="AC6528">
        <f t="shared" si="36"/>
        <v>7.6253000000000015E-2</v>
      </c>
      <c r="AD6528">
        <f t="shared" si="36"/>
        <v>7.5857000000000022E-2</v>
      </c>
      <c r="AE6528">
        <f t="shared" si="36"/>
        <v>7.5506999999999991E-2</v>
      </c>
      <c r="AF6528">
        <f t="shared" si="36"/>
        <v>7.5187000000000004E-2</v>
      </c>
      <c r="AG6528">
        <f t="shared" si="36"/>
        <v>7.4744999999999992E-2</v>
      </c>
      <c r="AH6528">
        <f t="shared" si="36"/>
        <v>7.4744999999999992E-2</v>
      </c>
      <c r="AJ6528">
        <f t="shared" si="30"/>
        <v>7.8318083333333344E-2</v>
      </c>
    </row>
    <row r="6530" spans="1:38" x14ac:dyDescent="0.3">
      <c r="C6530" t="s">
        <v>1590</v>
      </c>
      <c r="D6530">
        <v>0</v>
      </c>
      <c r="E6530">
        <f>SUM(E6519,E6521:E6523,E6525)</f>
        <v>1.3595111820172463E-5</v>
      </c>
      <c r="F6530">
        <f t="shared" ref="F6530:AH6530" si="37">SUM(F6519,F6521:F6523,F6525)</f>
        <v>1.2793166855339132E-4</v>
      </c>
      <c r="G6530">
        <f t="shared" si="37"/>
        <v>4.765578025781334E-3</v>
      </c>
      <c r="H6530">
        <f>SUM(H6519,H6521:H6523,H6525)</f>
        <v>8.5132022584224823E-3</v>
      </c>
      <c r="I6530">
        <f t="shared" si="37"/>
        <v>2.5139412089277949E-2</v>
      </c>
      <c r="J6530">
        <f t="shared" si="37"/>
        <v>6.1136750641884105E-2</v>
      </c>
      <c r="K6530">
        <f t="shared" si="37"/>
        <v>7.389713175440521E-2</v>
      </c>
      <c r="L6530">
        <f t="shared" si="37"/>
        <v>8.5194774005455456E-2</v>
      </c>
      <c r="M6530">
        <f t="shared" si="37"/>
        <v>8.2049430007223367E-2</v>
      </c>
      <c r="N6530">
        <f t="shared" si="37"/>
        <v>8.1888916558250091E-2</v>
      </c>
      <c r="O6530">
        <f t="shared" si="37"/>
        <v>7.8917243961762168E-2</v>
      </c>
      <c r="P6530">
        <f t="shared" si="37"/>
        <v>7.7271493695594731E-2</v>
      </c>
      <c r="Q6530">
        <f t="shared" si="37"/>
        <v>7.6850054992083111E-2</v>
      </c>
      <c r="R6530">
        <f t="shared" si="37"/>
        <v>7.5042645104281228E-2</v>
      </c>
      <c r="S6530">
        <f t="shared" si="37"/>
        <v>7.3052398141839753E-2</v>
      </c>
      <c r="T6530">
        <f t="shared" si="37"/>
        <v>7.0860491436610787E-2</v>
      </c>
      <c r="U6530">
        <f t="shared" si="37"/>
        <v>7.045160055503856E-2</v>
      </c>
      <c r="V6530">
        <f t="shared" si="37"/>
        <v>7.132336978270494E-2</v>
      </c>
      <c r="W6530">
        <f t="shared" si="37"/>
        <v>6.7047708873541695E-2</v>
      </c>
      <c r="X6530">
        <f t="shared" si="37"/>
        <v>7.1040676152615917E-2</v>
      </c>
      <c r="Y6530">
        <f t="shared" si="37"/>
        <v>6.4659059381098352E-2</v>
      </c>
      <c r="Z6530">
        <f t="shared" si="37"/>
        <v>7.5085872086473895E-2</v>
      </c>
      <c r="AA6530">
        <f t="shared" si="37"/>
        <v>6.509621587556387E-2</v>
      </c>
      <c r="AB6530">
        <f t="shared" si="37"/>
        <v>6.3785442656441607E-2</v>
      </c>
      <c r="AC6530">
        <f t="shared" si="37"/>
        <v>6.7075363313934488E-2</v>
      </c>
      <c r="AD6530">
        <f t="shared" si="37"/>
        <v>6.3787279419256326E-2</v>
      </c>
      <c r="AE6530">
        <f t="shared" si="37"/>
        <v>6.3103215845045663E-2</v>
      </c>
      <c r="AF6530">
        <f t="shared" si="37"/>
        <v>7.1804204495491408E-2</v>
      </c>
      <c r="AG6530">
        <f t="shared" si="37"/>
        <v>6.1410966956286415E-2</v>
      </c>
      <c r="AH6530">
        <f t="shared" si="37"/>
        <v>6.3309169651570463E-2</v>
      </c>
      <c r="AJ6530" s="103">
        <f t="shared" si="30"/>
        <v>6.6579454434206639E-2</v>
      </c>
      <c r="AL6530" t="s">
        <v>1879</v>
      </c>
    </row>
    <row r="6531" spans="1:38" x14ac:dyDescent="0.3">
      <c r="C6531" t="s">
        <v>1591</v>
      </c>
      <c r="D6531">
        <v>0</v>
      </c>
      <c r="E6531">
        <f>SUM(E6520,E6524)</f>
        <v>3.1169685870727759E-5</v>
      </c>
      <c r="F6531">
        <f t="shared" ref="F6531:AH6531" si="38">SUM(F6520,F6524)</f>
        <v>6.5341966872061385E-4</v>
      </c>
      <c r="G6531">
        <f t="shared" si="38"/>
        <v>1.2671942178660584E-3</v>
      </c>
      <c r="H6531">
        <f t="shared" si="38"/>
        <v>8.219572386783721E-3</v>
      </c>
      <c r="I6531">
        <f t="shared" si="38"/>
        <v>1.2479558796297698E-2</v>
      </c>
      <c r="J6531">
        <f t="shared" si="38"/>
        <v>5.1513794994919411E-3</v>
      </c>
      <c r="K6531">
        <f t="shared" si="38"/>
        <v>2.9538570840210933E-3</v>
      </c>
      <c r="L6531">
        <f t="shared" si="38"/>
        <v>5.0672887489430947E-4</v>
      </c>
      <c r="M6531">
        <f t="shared" si="38"/>
        <v>2.0839279855593257E-4</v>
      </c>
      <c r="N6531">
        <f t="shared" si="38"/>
        <v>5.639579326203154E-5</v>
      </c>
      <c r="O6531">
        <f t="shared" si="38"/>
        <v>2.0830341597942094E-5</v>
      </c>
      <c r="P6531">
        <f t="shared" si="38"/>
        <v>7.4789222324173669E-6</v>
      </c>
      <c r="Q6531">
        <f t="shared" si="38"/>
        <v>2.700106466573411E-6</v>
      </c>
      <c r="R6531">
        <f t="shared" si="38"/>
        <v>1.2229137333800534E-6</v>
      </c>
      <c r="S6531">
        <f t="shared" si="38"/>
        <v>6.3938712288257355E-7</v>
      </c>
      <c r="T6531">
        <f t="shared" si="38"/>
        <v>3.8745027800414993E-7</v>
      </c>
      <c r="U6531">
        <f t="shared" si="38"/>
        <v>2.0379979294140944E-7</v>
      </c>
      <c r="V6531">
        <f t="shared" si="38"/>
        <v>1.0335461374207156E-7</v>
      </c>
      <c r="W6531">
        <f t="shared" si="38"/>
        <v>8.9472496651881898E-8</v>
      </c>
      <c r="X6531">
        <f t="shared" si="38"/>
        <v>3.7365051571172657E-8</v>
      </c>
      <c r="Y6531">
        <f t="shared" si="38"/>
        <v>6.3336964208533644E-8</v>
      </c>
      <c r="Z6531">
        <f t="shared" si="38"/>
        <v>6.181840537478924E-9</v>
      </c>
      <c r="AA6531">
        <f t="shared" si="38"/>
        <v>4.6812563059316367E-8</v>
      </c>
      <c r="AB6531">
        <f t="shared" si="38"/>
        <v>2.9594898352003783E-8</v>
      </c>
      <c r="AC6531">
        <f t="shared" si="38"/>
        <v>2.1005083706599211E-8</v>
      </c>
      <c r="AD6531">
        <f t="shared" si="38"/>
        <v>2.7592410819350698E-8</v>
      </c>
      <c r="AE6531">
        <f t="shared" si="38"/>
        <v>2.8325991595146235E-8</v>
      </c>
      <c r="AF6531">
        <f t="shared" si="38"/>
        <v>7.7176539831876919E-9</v>
      </c>
      <c r="AG6531">
        <f t="shared" si="38"/>
        <v>0</v>
      </c>
      <c r="AH6531">
        <f t="shared" si="38"/>
        <v>0</v>
      </c>
      <c r="AJ6531" s="103">
        <f t="shared" si="30"/>
        <v>2.4673964087049936E-3</v>
      </c>
    </row>
    <row r="6532" spans="1:38" x14ac:dyDescent="0.3">
      <c r="C6532" t="s">
        <v>1464</v>
      </c>
      <c r="D6532">
        <v>0</v>
      </c>
      <c r="E6532">
        <f>E6526</f>
        <v>1.0123520230910701E-4</v>
      </c>
      <c r="F6532">
        <f t="shared" ref="F6532:AH6532" si="39">F6526</f>
        <v>5.8364866272600014E-4</v>
      </c>
      <c r="G6532">
        <f t="shared" si="39"/>
        <v>5.7922775635261235E-4</v>
      </c>
      <c r="H6532">
        <f t="shared" si="39"/>
        <v>3.1272253547937894E-3</v>
      </c>
      <c r="I6532">
        <f t="shared" si="39"/>
        <v>6.6360291144243397E-3</v>
      </c>
      <c r="J6532">
        <f t="shared" si="39"/>
        <v>6.3098698586239524E-3</v>
      </c>
      <c r="K6532">
        <f t="shared" si="39"/>
        <v>1.1570011161573735E-2</v>
      </c>
      <c r="L6532">
        <f t="shared" si="39"/>
        <v>7.2224971196502546E-3</v>
      </c>
      <c r="M6532">
        <f t="shared" si="39"/>
        <v>1.0833177194220733E-2</v>
      </c>
      <c r="N6532">
        <f t="shared" si="39"/>
        <v>1.0032687648487876E-2</v>
      </c>
      <c r="O6532">
        <f t="shared" si="39"/>
        <v>1.1533925696639902E-2</v>
      </c>
      <c r="P6532">
        <f t="shared" si="39"/>
        <v>1.1580027382172885E-2</v>
      </c>
      <c r="Q6532">
        <f t="shared" si="39"/>
        <v>1.0411244901450343E-2</v>
      </c>
      <c r="R6532">
        <f t="shared" si="39"/>
        <v>1.0705131981985413E-2</v>
      </c>
      <c r="S6532">
        <f t="shared" si="39"/>
        <v>1.1292962471037381E-2</v>
      </c>
      <c r="T6532">
        <f t="shared" si="39"/>
        <v>1.220612111311121E-2</v>
      </c>
      <c r="U6532">
        <f t="shared" si="39"/>
        <v>1.1462195645168484E-2</v>
      </c>
      <c r="V6532">
        <f t="shared" si="39"/>
        <v>9.5585268626813356E-3</v>
      </c>
      <c r="W6532">
        <f t="shared" si="39"/>
        <v>1.2915201653961678E-2</v>
      </c>
      <c r="X6532">
        <f t="shared" si="39"/>
        <v>8.1042864823325251E-3</v>
      </c>
      <c r="Y6532">
        <f t="shared" si="39"/>
        <v>1.375987728193746E-2</v>
      </c>
      <c r="Z6532">
        <f t="shared" si="39"/>
        <v>2.6901217316855795E-3</v>
      </c>
      <c r="AA6532">
        <f t="shared" si="39"/>
        <v>1.2109737311873066E-2</v>
      </c>
      <c r="AB6532">
        <f t="shared" si="39"/>
        <v>1.2914527748660035E-2</v>
      </c>
      <c r="AC6532">
        <f t="shared" si="39"/>
        <v>9.1776156809818179E-3</v>
      </c>
      <c r="AD6532">
        <f t="shared" si="39"/>
        <v>1.2069692988332863E-2</v>
      </c>
      <c r="AE6532">
        <f t="shared" si="39"/>
        <v>1.2403755828962726E-2</v>
      </c>
      <c r="AF6532">
        <f t="shared" si="39"/>
        <v>3.382787786854617E-3</v>
      </c>
      <c r="AG6532">
        <f t="shared" si="39"/>
        <v>1.3334033043713573E-2</v>
      </c>
      <c r="AH6532">
        <f t="shared" si="39"/>
        <v>1.1435830348429526E-2</v>
      </c>
      <c r="AJ6532" s="103">
        <f t="shared" si="30"/>
        <v>9.2712324904217162E-3</v>
      </c>
    </row>
    <row r="6534" spans="1:38" x14ac:dyDescent="0.3">
      <c r="C6534" t="s">
        <v>1592</v>
      </c>
      <c r="D6534">
        <v>0</v>
      </c>
      <c r="E6534">
        <f>E6530/SUM(E6530:E6531)</f>
        <v>0.30370095524716451</v>
      </c>
      <c r="F6534">
        <f t="shared" ref="F6534:AH6534" si="40">F6530/SUM(F6530:F6531)</f>
        <v>0.16373129788159319</v>
      </c>
      <c r="G6534">
        <f t="shared" si="40"/>
        <v>0.78994827474210805</v>
      </c>
      <c r="H6534">
        <f t="shared" si="40"/>
        <v>0.50877409389251782</v>
      </c>
      <c r="I6534">
        <f t="shared" si="40"/>
        <v>0.66826421609840547</v>
      </c>
      <c r="J6534">
        <f t="shared" si="40"/>
        <v>0.92228805536518621</v>
      </c>
      <c r="K6534">
        <f t="shared" si="40"/>
        <v>0.96156383764649567</v>
      </c>
      <c r="L6534">
        <f t="shared" si="40"/>
        <v>0.99408728134439173</v>
      </c>
      <c r="M6534">
        <f t="shared" si="40"/>
        <v>0.9974665899066163</v>
      </c>
      <c r="N6534">
        <f t="shared" si="40"/>
        <v>0.99931178743916294</v>
      </c>
      <c r="O6534">
        <f t="shared" si="40"/>
        <v>0.9997361179407811</v>
      </c>
      <c r="P6534">
        <f t="shared" si="40"/>
        <v>0.9999032217694015</v>
      </c>
      <c r="Q6534">
        <f t="shared" si="40"/>
        <v>0.99996486649745842</v>
      </c>
      <c r="R6534">
        <f t="shared" si="40"/>
        <v>0.9999837040151891</v>
      </c>
      <c r="S6534">
        <f t="shared" si="40"/>
        <v>0.99999124763124825</v>
      </c>
      <c r="T6534">
        <f t="shared" si="40"/>
        <v>0.99999453224001611</v>
      </c>
      <c r="U6534">
        <f t="shared" si="40"/>
        <v>0.99999710724523228</v>
      </c>
      <c r="V6534">
        <f t="shared" si="40"/>
        <v>0.9999985509032413</v>
      </c>
      <c r="W6534">
        <f t="shared" si="40"/>
        <v>0.99999866554161576</v>
      </c>
      <c r="X6534">
        <f t="shared" si="40"/>
        <v>0.99999947403327305</v>
      </c>
      <c r="Y6534">
        <f t="shared" si="40"/>
        <v>0.99999902044813549</v>
      </c>
      <c r="Z6534">
        <f t="shared" si="40"/>
        <v>0.99999991766973118</v>
      </c>
      <c r="AA6534">
        <f t="shared" si="40"/>
        <v>0.99999928087172552</v>
      </c>
      <c r="AB6534">
        <f t="shared" si="40"/>
        <v>0.99999953602446912</v>
      </c>
      <c r="AC6534">
        <f t="shared" si="40"/>
        <v>0.9999996868436325</v>
      </c>
      <c r="AD6534">
        <f t="shared" si="40"/>
        <v>0.99999956743101237</v>
      </c>
      <c r="AE6534">
        <f t="shared" si="40"/>
        <v>0.99999955111671412</v>
      </c>
      <c r="AF6534">
        <f t="shared" si="40"/>
        <v>0.99999989251808841</v>
      </c>
      <c r="AG6534">
        <f t="shared" si="40"/>
        <v>1</v>
      </c>
      <c r="AH6534">
        <f t="shared" si="40"/>
        <v>1</v>
      </c>
    </row>
    <row r="6537" spans="1:38" ht="21" x14ac:dyDescent="0.4">
      <c r="A6537" s="100" t="s">
        <v>1673</v>
      </c>
    </row>
    <row r="6539" spans="1:38" x14ac:dyDescent="0.3">
      <c r="A6539" t="s">
        <v>1674</v>
      </c>
      <c r="C6539" s="99" t="s">
        <v>1456</v>
      </c>
      <c r="D6539">
        <f>K2720</f>
        <v>0</v>
      </c>
      <c r="E6539">
        <f t="shared" ref="E6539:AH6539" si="41">L2720</f>
        <v>0.887768</v>
      </c>
      <c r="F6539">
        <f t="shared" si="41"/>
        <v>2.6058400000000002</v>
      </c>
      <c r="G6539">
        <f t="shared" si="41"/>
        <v>36.2896</v>
      </c>
      <c r="H6539">
        <f t="shared" si="41"/>
        <v>79.680599999999998</v>
      </c>
      <c r="I6539">
        <f t="shared" si="41"/>
        <v>147.642</v>
      </c>
      <c r="J6539">
        <f t="shared" si="41"/>
        <v>104.703</v>
      </c>
      <c r="K6539">
        <f t="shared" si="41"/>
        <v>61.587899999999998</v>
      </c>
      <c r="L6539">
        <f t="shared" si="41"/>
        <v>55.7746</v>
      </c>
      <c r="M6539">
        <f t="shared" si="41"/>
        <v>42.718400000000003</v>
      </c>
      <c r="N6539">
        <f t="shared" si="41"/>
        <v>24.5045</v>
      </c>
      <c r="O6539">
        <f t="shared" si="41"/>
        <v>8.3144100000000005</v>
      </c>
      <c r="P6539">
        <f t="shared" si="41"/>
        <v>4.2668600000000003</v>
      </c>
      <c r="Q6539">
        <f t="shared" si="41"/>
        <v>4.6375000000000002</v>
      </c>
      <c r="R6539">
        <f t="shared" si="41"/>
        <v>0.86287899999999995</v>
      </c>
      <c r="S6539">
        <f t="shared" si="41"/>
        <v>1.4770099999999999</v>
      </c>
      <c r="T6539">
        <f t="shared" si="41"/>
        <v>4.3435799999999997E-2</v>
      </c>
      <c r="U6539">
        <f t="shared" si="41"/>
        <v>0.436442</v>
      </c>
      <c r="V6539">
        <f t="shared" si="41"/>
        <v>0.158861</v>
      </c>
      <c r="W6539">
        <f t="shared" si="41"/>
        <v>3.04806E-2</v>
      </c>
      <c r="X6539">
        <f t="shared" si="41"/>
        <v>3.8769499999999998E-2</v>
      </c>
      <c r="Y6539">
        <f t="shared" si="41"/>
        <v>1.47957E-2</v>
      </c>
      <c r="Z6539">
        <f t="shared" si="41"/>
        <v>4.5422600000000002E-3</v>
      </c>
      <c r="AA6539">
        <f t="shared" si="41"/>
        <v>3.5559800000000003E-2</v>
      </c>
      <c r="AB6539">
        <f t="shared" si="41"/>
        <v>3.84198E-3</v>
      </c>
      <c r="AC6539">
        <f t="shared" si="41"/>
        <v>3.0970799999999999E-3</v>
      </c>
      <c r="AD6539">
        <f t="shared" si="41"/>
        <v>2.3969700000000001E-4</v>
      </c>
      <c r="AE6539">
        <f t="shared" si="41"/>
        <v>5.4139399999999999E-5</v>
      </c>
      <c r="AF6539">
        <f t="shared" si="41"/>
        <v>6.5359799999999997E-5</v>
      </c>
      <c r="AG6539">
        <f t="shared" si="41"/>
        <v>8.83427E-4</v>
      </c>
      <c r="AH6539">
        <f t="shared" si="41"/>
        <v>8.4409899999999996E-4</v>
      </c>
    </row>
    <row r="6540" spans="1:38" x14ac:dyDescent="0.3">
      <c r="C6540" s="99" t="s">
        <v>1457</v>
      </c>
      <c r="D6540">
        <f>K2755</f>
        <v>0</v>
      </c>
      <c r="E6540">
        <f t="shared" ref="E6540:AH6540" si="42">L2755</f>
        <v>6.3201200000000005E-4</v>
      </c>
      <c r="F6540">
        <f t="shared" si="42"/>
        <v>9.7953499999999995E-3</v>
      </c>
      <c r="G6540">
        <f t="shared" si="42"/>
        <v>0.88088</v>
      </c>
      <c r="H6540">
        <f t="shared" si="42"/>
        <v>7.7419599999999997</v>
      </c>
      <c r="I6540">
        <f t="shared" si="42"/>
        <v>29.340199999999999</v>
      </c>
      <c r="J6540">
        <f t="shared" si="42"/>
        <v>28.005800000000001</v>
      </c>
      <c r="K6540">
        <f t="shared" si="42"/>
        <v>18.593599999999999</v>
      </c>
      <c r="L6540">
        <f t="shared" si="42"/>
        <v>18.231400000000001</v>
      </c>
      <c r="M6540">
        <f t="shared" si="42"/>
        <v>15.208</v>
      </c>
      <c r="N6540">
        <f t="shared" si="42"/>
        <v>9.6296700000000008</v>
      </c>
      <c r="O6540">
        <f t="shared" si="42"/>
        <v>3.6445099999999999</v>
      </c>
      <c r="P6540">
        <f t="shared" si="42"/>
        <v>2.0991499999999998</v>
      </c>
      <c r="Q6540">
        <f t="shared" si="42"/>
        <v>2.5671200000000001</v>
      </c>
      <c r="R6540">
        <f t="shared" si="42"/>
        <v>0.53728500000000001</v>
      </c>
      <c r="S6540">
        <f t="shared" si="42"/>
        <v>1.03199</v>
      </c>
      <c r="T6540">
        <f t="shared" si="42"/>
        <v>3.3919699999999997E-2</v>
      </c>
      <c r="U6540">
        <f t="shared" si="42"/>
        <v>0.37900699999999998</v>
      </c>
      <c r="V6540">
        <f t="shared" si="42"/>
        <v>0.15252599999999999</v>
      </c>
      <c r="W6540">
        <f t="shared" si="42"/>
        <v>3.2155599999999999E-2</v>
      </c>
      <c r="X6540">
        <f t="shared" si="42"/>
        <v>4.4651400000000001E-2</v>
      </c>
      <c r="Y6540">
        <f t="shared" si="42"/>
        <v>1.84829E-2</v>
      </c>
      <c r="Z6540">
        <f t="shared" si="42"/>
        <v>6.1151399999999998E-3</v>
      </c>
      <c r="AA6540">
        <f t="shared" si="42"/>
        <v>5.12706E-2</v>
      </c>
      <c r="AB6540">
        <f t="shared" si="42"/>
        <v>5.8967200000000003E-3</v>
      </c>
      <c r="AC6540">
        <f t="shared" si="42"/>
        <v>5.0308200000000001E-3</v>
      </c>
      <c r="AD6540">
        <f t="shared" si="42"/>
        <v>4.0981900000000001E-4</v>
      </c>
      <c r="AE6540">
        <f t="shared" si="42"/>
        <v>9.6924199999999996E-5</v>
      </c>
      <c r="AF6540">
        <f t="shared" si="42"/>
        <v>1.2238E-4</v>
      </c>
      <c r="AG6540">
        <f t="shared" si="42"/>
        <v>1.72934E-3</v>
      </c>
      <c r="AH6540">
        <f t="shared" si="42"/>
        <v>1.8280200000000001E-3</v>
      </c>
    </row>
    <row r="6541" spans="1:38" x14ac:dyDescent="0.3">
      <c r="C6541" s="99" t="s">
        <v>1458</v>
      </c>
      <c r="D6541">
        <f>K2790</f>
        <v>0</v>
      </c>
      <c r="E6541">
        <f t="shared" ref="E6541:AH6541" si="43">L2790</f>
        <v>2.26241E-6</v>
      </c>
      <c r="F6541">
        <f t="shared" si="43"/>
        <v>6.3664400000000007E-5</v>
      </c>
      <c r="G6541">
        <f t="shared" si="43"/>
        <v>1.1890100000000001E-2</v>
      </c>
      <c r="H6541">
        <f t="shared" si="43"/>
        <v>0.30133799999999999</v>
      </c>
      <c r="I6541">
        <f t="shared" si="43"/>
        <v>3.0518900000000002</v>
      </c>
      <c r="J6541">
        <f t="shared" si="43"/>
        <v>5.5348699999999997</v>
      </c>
      <c r="K6541">
        <f t="shared" si="43"/>
        <v>5.0310699999999997</v>
      </c>
      <c r="L6541">
        <f t="shared" si="43"/>
        <v>5.5399000000000003</v>
      </c>
      <c r="M6541">
        <f t="shared" si="43"/>
        <v>4.7811300000000001</v>
      </c>
      <c r="N6541">
        <f t="shared" si="43"/>
        <v>3.0539399999999999</v>
      </c>
      <c r="O6541">
        <f t="shared" si="43"/>
        <v>1.15832</v>
      </c>
      <c r="P6541">
        <f t="shared" si="43"/>
        <v>0.66753899999999999</v>
      </c>
      <c r="Q6541">
        <f t="shared" si="43"/>
        <v>0.81648299999999996</v>
      </c>
      <c r="R6541">
        <f t="shared" si="43"/>
        <v>0.17089399999999999</v>
      </c>
      <c r="S6541">
        <f t="shared" si="43"/>
        <v>0.32825199999999999</v>
      </c>
      <c r="T6541">
        <f t="shared" si="43"/>
        <v>1.0789099999999999E-2</v>
      </c>
      <c r="U6541">
        <f t="shared" si="43"/>
        <v>0.12055399999999999</v>
      </c>
      <c r="V6541">
        <f t="shared" si="43"/>
        <v>4.8515200000000001E-2</v>
      </c>
      <c r="W6541">
        <f t="shared" si="43"/>
        <v>1.0227999999999999E-2</v>
      </c>
      <c r="X6541">
        <f t="shared" si="43"/>
        <v>1.42027E-2</v>
      </c>
      <c r="Y6541">
        <f t="shared" si="43"/>
        <v>5.8790400000000003E-3</v>
      </c>
      <c r="Z6541">
        <f t="shared" si="43"/>
        <v>1.9451E-3</v>
      </c>
      <c r="AA6541">
        <f t="shared" si="43"/>
        <v>1.6308099999999999E-2</v>
      </c>
      <c r="AB6541">
        <f t="shared" si="43"/>
        <v>1.8756300000000001E-3</v>
      </c>
      <c r="AC6541">
        <f t="shared" si="43"/>
        <v>1.6002E-3</v>
      </c>
      <c r="AD6541">
        <f t="shared" si="43"/>
        <v>1.3035499999999999E-4</v>
      </c>
      <c r="AE6541">
        <f t="shared" si="43"/>
        <v>3.08296E-5</v>
      </c>
      <c r="AF6541">
        <f t="shared" si="43"/>
        <v>3.8926500000000001E-5</v>
      </c>
      <c r="AG6541">
        <f t="shared" si="43"/>
        <v>5.50067E-4</v>
      </c>
      <c r="AH6541">
        <f t="shared" si="43"/>
        <v>5.8145699999999996E-4</v>
      </c>
    </row>
    <row r="6542" spans="1:38" x14ac:dyDescent="0.3">
      <c r="C6542" s="99" t="s">
        <v>1459</v>
      </c>
      <c r="D6542">
        <f>K2825</f>
        <v>0</v>
      </c>
      <c r="E6542">
        <f t="shared" ref="E6542:AH6542" si="44">L2825</f>
        <v>19.966899999999999</v>
      </c>
      <c r="F6542">
        <f t="shared" si="44"/>
        <v>14.5701</v>
      </c>
      <c r="G6542">
        <f t="shared" si="44"/>
        <v>103.416</v>
      </c>
      <c r="H6542">
        <f t="shared" si="44"/>
        <v>179.78100000000001</v>
      </c>
      <c r="I6542">
        <f t="shared" si="44"/>
        <v>357.512</v>
      </c>
      <c r="J6542">
        <f t="shared" si="44"/>
        <v>316.32600000000002</v>
      </c>
      <c r="K6542">
        <f t="shared" si="44"/>
        <v>236.34100000000001</v>
      </c>
      <c r="L6542">
        <f t="shared" si="44"/>
        <v>262.91800000000001</v>
      </c>
      <c r="M6542">
        <f t="shared" si="44"/>
        <v>238.69800000000001</v>
      </c>
      <c r="N6542">
        <f t="shared" si="44"/>
        <v>158.27000000000001</v>
      </c>
      <c r="O6542">
        <f t="shared" si="44"/>
        <v>61.218899999999998</v>
      </c>
      <c r="P6542">
        <f t="shared" si="44"/>
        <v>35.592500000000001</v>
      </c>
      <c r="Q6542">
        <f t="shared" si="44"/>
        <v>43.694699999999997</v>
      </c>
      <c r="R6542">
        <f t="shared" si="44"/>
        <v>9.1593599999999995</v>
      </c>
      <c r="S6542">
        <f t="shared" si="44"/>
        <v>17.604299999999999</v>
      </c>
      <c r="T6542">
        <f t="shared" si="44"/>
        <v>0.57878200000000002</v>
      </c>
      <c r="U6542">
        <f t="shared" si="44"/>
        <v>6.46793</v>
      </c>
      <c r="V6542">
        <f t="shared" si="44"/>
        <v>2.6030799999999998</v>
      </c>
      <c r="W6542">
        <f t="shared" si="44"/>
        <v>0.54880099999999998</v>
      </c>
      <c r="X6542">
        <f t="shared" si="44"/>
        <v>0.762077</v>
      </c>
      <c r="Y6542">
        <f t="shared" si="44"/>
        <v>0.31545600000000001</v>
      </c>
      <c r="Z6542">
        <f t="shared" si="44"/>
        <v>0.10437</v>
      </c>
      <c r="AA6542">
        <f t="shared" si="44"/>
        <v>0.87505900000000003</v>
      </c>
      <c r="AB6542">
        <f t="shared" si="44"/>
        <v>0.100642</v>
      </c>
      <c r="AC6542">
        <f t="shared" si="44"/>
        <v>8.5863300000000004E-2</v>
      </c>
      <c r="AD6542">
        <f t="shared" si="44"/>
        <v>6.9945399999999996E-3</v>
      </c>
      <c r="AE6542">
        <f t="shared" si="44"/>
        <v>1.65424E-3</v>
      </c>
      <c r="AF6542">
        <f t="shared" si="44"/>
        <v>2.0887000000000002E-3</v>
      </c>
      <c r="AG6542">
        <f t="shared" si="44"/>
        <v>2.9515300000000001E-2</v>
      </c>
      <c r="AH6542">
        <f t="shared" si="44"/>
        <v>3.1199600000000001E-2</v>
      </c>
    </row>
    <row r="6543" spans="1:38" x14ac:dyDescent="0.3">
      <c r="C6543" s="99" t="s">
        <v>1460</v>
      </c>
      <c r="D6543">
        <f>K2860</f>
        <v>0</v>
      </c>
      <c r="E6543">
        <f t="shared" ref="E6543:AH6543" si="45">L2860</f>
        <v>4.2382099999999996</v>
      </c>
      <c r="F6543">
        <f t="shared" si="45"/>
        <v>3.0926900000000002</v>
      </c>
      <c r="G6543">
        <f t="shared" si="45"/>
        <v>21.9512</v>
      </c>
      <c r="H6543">
        <f t="shared" si="45"/>
        <v>38.160600000000002</v>
      </c>
      <c r="I6543">
        <f t="shared" si="45"/>
        <v>75.886099999999999</v>
      </c>
      <c r="J6543">
        <f t="shared" si="45"/>
        <v>67.144099999999995</v>
      </c>
      <c r="K6543">
        <f t="shared" si="45"/>
        <v>50.1663</v>
      </c>
      <c r="L6543">
        <f t="shared" si="45"/>
        <v>55.807400000000001</v>
      </c>
      <c r="M6543">
        <f t="shared" si="45"/>
        <v>50.666600000000003</v>
      </c>
      <c r="N6543">
        <f t="shared" si="45"/>
        <v>33.594700000000003</v>
      </c>
      <c r="O6543">
        <f t="shared" si="45"/>
        <v>12.9945</v>
      </c>
      <c r="P6543">
        <f t="shared" si="45"/>
        <v>7.5549499999999998</v>
      </c>
      <c r="Q6543">
        <f t="shared" si="45"/>
        <v>9.2747299999999999</v>
      </c>
      <c r="R6543">
        <f t="shared" si="45"/>
        <v>1.9441900000000001</v>
      </c>
      <c r="S6543">
        <f t="shared" si="45"/>
        <v>3.73672</v>
      </c>
      <c r="T6543">
        <f t="shared" si="45"/>
        <v>0.122854</v>
      </c>
      <c r="U6543">
        <f t="shared" si="45"/>
        <v>1.3729</v>
      </c>
      <c r="V6543">
        <f t="shared" si="45"/>
        <v>0.552535</v>
      </c>
      <c r="W6543">
        <f t="shared" si="45"/>
        <v>0.11649</v>
      </c>
      <c r="X6543">
        <f t="shared" si="45"/>
        <v>0.16175999999999999</v>
      </c>
      <c r="Y6543">
        <f t="shared" si="45"/>
        <v>6.6959299999999999E-2</v>
      </c>
      <c r="Z6543">
        <f t="shared" si="45"/>
        <v>2.2153800000000001E-2</v>
      </c>
      <c r="AA6543">
        <f t="shared" si="45"/>
        <v>0.18574199999999999</v>
      </c>
      <c r="AB6543">
        <f t="shared" si="45"/>
        <v>2.13625E-2</v>
      </c>
      <c r="AC6543">
        <f t="shared" si="45"/>
        <v>1.8225499999999999E-2</v>
      </c>
      <c r="AD6543">
        <f t="shared" si="45"/>
        <v>1.4846799999999999E-3</v>
      </c>
      <c r="AE6543">
        <f t="shared" si="45"/>
        <v>3.51133E-4</v>
      </c>
      <c r="AF6543">
        <f t="shared" si="45"/>
        <v>4.4335199999999999E-4</v>
      </c>
      <c r="AG6543">
        <f t="shared" si="45"/>
        <v>6.2649799999999999E-3</v>
      </c>
      <c r="AH6543">
        <f t="shared" si="45"/>
        <v>6.62249E-3</v>
      </c>
    </row>
    <row r="6544" spans="1:38" x14ac:dyDescent="0.3">
      <c r="C6544" s="99" t="s">
        <v>1461</v>
      </c>
      <c r="D6544">
        <f>K2895</f>
        <v>0</v>
      </c>
      <c r="E6544">
        <f t="shared" ref="E6544:AH6544" si="46">L2895</f>
        <v>5.2608899999999998</v>
      </c>
      <c r="F6544">
        <f t="shared" si="46"/>
        <v>5.8738400000000004</v>
      </c>
      <c r="G6544">
        <f t="shared" si="46"/>
        <v>53.1098</v>
      </c>
      <c r="H6544">
        <f t="shared" si="46"/>
        <v>105.265</v>
      </c>
      <c r="I6544">
        <f t="shared" si="46"/>
        <v>219.55500000000001</v>
      </c>
      <c r="J6544">
        <f t="shared" si="46"/>
        <v>191.62</v>
      </c>
      <c r="K6544">
        <f t="shared" si="46"/>
        <v>135.52699999999999</v>
      </c>
      <c r="L6544">
        <f t="shared" si="46"/>
        <v>140.5</v>
      </c>
      <c r="M6544">
        <f t="shared" si="46"/>
        <v>120.11199999999999</v>
      </c>
      <c r="N6544">
        <f t="shared" si="46"/>
        <v>76.657600000000002</v>
      </c>
      <c r="O6544">
        <f t="shared" si="46"/>
        <v>29.075099999999999</v>
      </c>
      <c r="P6544">
        <f t="shared" si="46"/>
        <v>16.755700000000001</v>
      </c>
      <c r="Q6544">
        <f t="shared" si="46"/>
        <v>20.494</v>
      </c>
      <c r="R6544">
        <f t="shared" si="46"/>
        <v>4.2894600000000001</v>
      </c>
      <c r="S6544">
        <f t="shared" si="46"/>
        <v>8.2390899999999991</v>
      </c>
      <c r="T6544">
        <f t="shared" si="46"/>
        <v>0.27080399999999999</v>
      </c>
      <c r="U6544">
        <f t="shared" si="46"/>
        <v>3.0258699999999998</v>
      </c>
      <c r="V6544">
        <f t="shared" si="46"/>
        <v>1.2177199999999999</v>
      </c>
      <c r="W6544">
        <f t="shared" si="46"/>
        <v>0.25672099999999998</v>
      </c>
      <c r="X6544">
        <f t="shared" si="46"/>
        <v>0.35648299999999999</v>
      </c>
      <c r="Y6544">
        <f t="shared" si="46"/>
        <v>0.147562</v>
      </c>
      <c r="Z6544">
        <f t="shared" si="46"/>
        <v>4.8821400000000001E-2</v>
      </c>
      <c r="AA6544">
        <f t="shared" si="46"/>
        <v>0.409329</v>
      </c>
      <c r="AB6544">
        <f t="shared" si="46"/>
        <v>4.7077599999999997E-2</v>
      </c>
      <c r="AC6544">
        <f t="shared" si="46"/>
        <v>4.0164600000000002E-2</v>
      </c>
      <c r="AD6544">
        <f t="shared" si="46"/>
        <v>3.2718700000000001E-3</v>
      </c>
      <c r="AE6544">
        <f t="shared" si="46"/>
        <v>7.7381300000000004E-4</v>
      </c>
      <c r="AF6544">
        <f t="shared" si="46"/>
        <v>9.7704200000000001E-4</v>
      </c>
      <c r="AG6544">
        <f t="shared" si="46"/>
        <v>1.3806499999999999E-2</v>
      </c>
      <c r="AH6544">
        <f t="shared" si="46"/>
        <v>1.45944E-2</v>
      </c>
    </row>
    <row r="6546" spans="1:36" x14ac:dyDescent="0.3">
      <c r="C6546" t="s">
        <v>1453</v>
      </c>
      <c r="D6546">
        <f>SUM(D6539:D6544)</f>
        <v>0</v>
      </c>
      <c r="E6546">
        <f>SUM(E6539:E6544)</f>
        <v>30.354402274409999</v>
      </c>
      <c r="F6546">
        <f t="shared" ref="F6546:AH6546" si="47">SUM(F6539:F6544)</f>
        <v>26.152329014400003</v>
      </c>
      <c r="G6546">
        <f t="shared" si="47"/>
        <v>215.65937010000002</v>
      </c>
      <c r="H6546">
        <f t="shared" si="47"/>
        <v>410.930498</v>
      </c>
      <c r="I6546">
        <f t="shared" si="47"/>
        <v>832.98719000000006</v>
      </c>
      <c r="J6546">
        <f t="shared" si="47"/>
        <v>713.33377000000007</v>
      </c>
      <c r="K6546">
        <f t="shared" si="47"/>
        <v>507.24687</v>
      </c>
      <c r="L6546">
        <f t="shared" si="47"/>
        <v>538.7713</v>
      </c>
      <c r="M6546">
        <f t="shared" si="47"/>
        <v>472.18412999999998</v>
      </c>
      <c r="N6546">
        <f t="shared" si="47"/>
        <v>305.71041000000002</v>
      </c>
      <c r="O6546">
        <f t="shared" si="47"/>
        <v>116.40574000000001</v>
      </c>
      <c r="P6546">
        <f t="shared" si="47"/>
        <v>66.936699000000004</v>
      </c>
      <c r="Q6546">
        <f t="shared" si="47"/>
        <v>81.484532999999999</v>
      </c>
      <c r="R6546">
        <f t="shared" si="47"/>
        <v>16.964068000000001</v>
      </c>
      <c r="S6546">
        <f t="shared" si="47"/>
        <v>32.417361999999997</v>
      </c>
      <c r="T6546">
        <f t="shared" si="47"/>
        <v>1.0605846000000001</v>
      </c>
      <c r="U6546">
        <f t="shared" si="47"/>
        <v>11.802702999999999</v>
      </c>
      <c r="V6546">
        <f t="shared" si="47"/>
        <v>4.7332371999999996</v>
      </c>
      <c r="W6546">
        <f t="shared" si="47"/>
        <v>0.99487619999999999</v>
      </c>
      <c r="X6546">
        <f t="shared" si="47"/>
        <v>1.3779436</v>
      </c>
      <c r="Y6546">
        <f t="shared" si="47"/>
        <v>0.56913493999999998</v>
      </c>
      <c r="Z6546">
        <f t="shared" si="47"/>
        <v>0.1879477</v>
      </c>
      <c r="AA6546">
        <f t="shared" si="47"/>
        <v>1.5732685000000002</v>
      </c>
      <c r="AB6546">
        <f t="shared" si="47"/>
        <v>0.18069642999999999</v>
      </c>
      <c r="AC6546">
        <f t="shared" si="47"/>
        <v>0.15398149999999999</v>
      </c>
      <c r="AD6546">
        <f t="shared" si="47"/>
        <v>1.2530960999999998E-2</v>
      </c>
      <c r="AE6546">
        <f t="shared" si="47"/>
        <v>2.9610791999999998E-3</v>
      </c>
      <c r="AF6546">
        <f t="shared" si="47"/>
        <v>3.7357603000000004E-3</v>
      </c>
      <c r="AG6546">
        <f t="shared" si="47"/>
        <v>5.2749614E-2</v>
      </c>
      <c r="AH6546">
        <f t="shared" si="47"/>
        <v>5.5670066000000004E-2</v>
      </c>
    </row>
    <row r="6548" spans="1:36" x14ac:dyDescent="0.3">
      <c r="A6548" t="s">
        <v>1588</v>
      </c>
    </row>
    <row r="6549" spans="1:36" x14ac:dyDescent="0.3">
      <c r="C6549" s="99" t="s">
        <v>1586</v>
      </c>
      <c r="D6549" t="e">
        <f>H2431/H2432</f>
        <v>#DIV/0!</v>
      </c>
      <c r="E6549">
        <f t="shared" ref="E6549:AH6549" si="48">I2431/I2432</f>
        <v>1.3716909256654371E-2</v>
      </c>
      <c r="F6549">
        <f t="shared" si="48"/>
        <v>0.10883861462625456</v>
      </c>
      <c r="G6549">
        <f t="shared" si="48"/>
        <v>0.37026716654845138</v>
      </c>
      <c r="H6549">
        <f t="shared" si="48"/>
        <v>0.62401488067754585</v>
      </c>
      <c r="I6549">
        <f t="shared" si="48"/>
        <v>0.82551126119395546</v>
      </c>
      <c r="J6549">
        <f t="shared" si="48"/>
        <v>0.95019438289982316</v>
      </c>
      <c r="K6549">
        <f t="shared" si="48"/>
        <v>0.98944210497343998</v>
      </c>
      <c r="L6549">
        <f t="shared" si="48"/>
        <v>0.99796853026242471</v>
      </c>
      <c r="M6549">
        <f t="shared" si="48"/>
        <v>0.99956384446869984</v>
      </c>
      <c r="N6549">
        <f t="shared" si="48"/>
        <v>0.99987984676929165</v>
      </c>
      <c r="O6549">
        <f t="shared" si="48"/>
        <v>0.99995648473446097</v>
      </c>
      <c r="P6549">
        <f t="shared" si="48"/>
        <v>0.99998175620394325</v>
      </c>
      <c r="Q6549">
        <f t="shared" si="48"/>
        <v>0.99999072163991931</v>
      </c>
      <c r="R6549">
        <f t="shared" si="48"/>
        <v>0.99999487868457315</v>
      </c>
      <c r="S6549">
        <f t="shared" si="48"/>
        <v>0.99999623284058881</v>
      </c>
      <c r="T6549">
        <f t="shared" si="48"/>
        <v>0.99999792628782702</v>
      </c>
      <c r="U6549">
        <f t="shared" si="48"/>
        <v>0.99999772482691618</v>
      </c>
      <c r="V6549">
        <f t="shared" si="48"/>
        <v>0.99999751452758634</v>
      </c>
      <c r="W6549">
        <f t="shared" si="48"/>
        <v>1</v>
      </c>
      <c r="X6549">
        <f t="shared" si="48"/>
        <v>1</v>
      </c>
      <c r="Y6549">
        <f t="shared" si="48"/>
        <v>1</v>
      </c>
      <c r="Z6549">
        <f t="shared" si="48"/>
        <v>1</v>
      </c>
      <c r="AA6549">
        <f t="shared" si="48"/>
        <v>0.99999642174718939</v>
      </c>
      <c r="AB6549">
        <f t="shared" si="48"/>
        <v>1</v>
      </c>
      <c r="AC6549">
        <f t="shared" si="48"/>
        <v>1</v>
      </c>
      <c r="AD6549">
        <f t="shared" si="48"/>
        <v>1</v>
      </c>
      <c r="AE6549">
        <f t="shared" si="48"/>
        <v>1</v>
      </c>
      <c r="AF6549">
        <f t="shared" si="48"/>
        <v>1</v>
      </c>
      <c r="AG6549">
        <f t="shared" si="48"/>
        <v>1</v>
      </c>
      <c r="AH6549">
        <f t="shared" si="48"/>
        <v>1</v>
      </c>
    </row>
    <row r="6550" spans="1:36" x14ac:dyDescent="0.3">
      <c r="C6550" s="99" t="s">
        <v>1587</v>
      </c>
      <c r="D6550" t="e">
        <f>H2449/H2450</f>
        <v>#DIV/0!</v>
      </c>
      <c r="E6550">
        <f t="shared" ref="E6550:AH6550" si="49">I2449/I2450</f>
        <v>1.6477677421410872E-5</v>
      </c>
      <c r="F6550">
        <f t="shared" si="49"/>
        <v>1.2335641138677901E-3</v>
      </c>
      <c r="G6550">
        <f t="shared" si="49"/>
        <v>2.6584283033548449E-2</v>
      </c>
      <c r="H6550">
        <f t="shared" si="49"/>
        <v>0.17391253958628125</v>
      </c>
      <c r="I6550">
        <f t="shared" si="49"/>
        <v>0.4650390574725522</v>
      </c>
      <c r="J6550">
        <f t="shared" si="49"/>
        <v>0.74645914836124272</v>
      </c>
      <c r="K6550">
        <f t="shared" si="49"/>
        <v>0.90888619584182073</v>
      </c>
      <c r="L6550">
        <f t="shared" si="49"/>
        <v>0.97248976368133344</v>
      </c>
      <c r="M6550">
        <f t="shared" si="49"/>
        <v>0.9921098065590308</v>
      </c>
      <c r="N6550">
        <f t="shared" si="49"/>
        <v>0.9976484264785952</v>
      </c>
      <c r="O6550">
        <f t="shared" si="49"/>
        <v>0.99923729689830665</v>
      </c>
      <c r="P6550">
        <f t="shared" si="49"/>
        <v>0.99972521535089076</v>
      </c>
      <c r="Q6550">
        <f t="shared" si="49"/>
        <v>0.99988914019413944</v>
      </c>
      <c r="R6550">
        <f t="shared" si="49"/>
        <v>0.99995094857114231</v>
      </c>
      <c r="S6550">
        <f t="shared" si="49"/>
        <v>0.99997581699140237</v>
      </c>
      <c r="T6550">
        <f t="shared" si="49"/>
        <v>0.999986230403481</v>
      </c>
      <c r="U6550">
        <f t="shared" si="49"/>
        <v>0.99999253236951113</v>
      </c>
      <c r="V6550">
        <f t="shared" si="49"/>
        <v>0.99999570334612664</v>
      </c>
      <c r="W6550">
        <f t="shared" si="49"/>
        <v>0.99999675633946428</v>
      </c>
      <c r="X6550">
        <f t="shared" si="49"/>
        <v>0.99999782412157057</v>
      </c>
      <c r="Y6550">
        <f t="shared" si="49"/>
        <v>0.99999781140193933</v>
      </c>
      <c r="Z6550">
        <f t="shared" si="49"/>
        <v>0.99999889971326528</v>
      </c>
      <c r="AA6550">
        <f t="shared" si="49"/>
        <v>0.99999889410380383</v>
      </c>
      <c r="AB6550">
        <f t="shared" si="49"/>
        <v>0.99999888887283928</v>
      </c>
      <c r="AC6550">
        <f t="shared" si="49"/>
        <v>0.99999888401700321</v>
      </c>
      <c r="AD6550">
        <f t="shared" si="49"/>
        <v>0.99999887953047839</v>
      </c>
      <c r="AE6550">
        <f t="shared" si="49"/>
        <v>0.99999887539993582</v>
      </c>
      <c r="AF6550">
        <f t="shared" si="49"/>
        <v>0.99999887166167001</v>
      </c>
      <c r="AG6550">
        <f t="shared" si="49"/>
        <v>1</v>
      </c>
      <c r="AH6550">
        <f t="shared" si="49"/>
        <v>1</v>
      </c>
    </row>
    <row r="6553" spans="1:36" x14ac:dyDescent="0.3">
      <c r="A6553" t="s">
        <v>1462</v>
      </c>
      <c r="C6553" t="s">
        <v>1579</v>
      </c>
      <c r="D6553" t="e">
        <f>D6539/D$6546*D$6497*D6549</f>
        <v>#DIV/0!</v>
      </c>
      <c r="E6553" s="2">
        <f>E6539/E$6546*E$6497*E6549</f>
        <v>1.3218722507448358E-6</v>
      </c>
      <c r="F6553">
        <f t="shared" ref="F6553:AH6553" si="50">F6539/F$6546*F$6497*F6549</f>
        <v>1.5209791126923126E-4</v>
      </c>
      <c r="G6553">
        <f t="shared" si="50"/>
        <v>2.4593377928872938E-3</v>
      </c>
      <c r="H6553">
        <f t="shared" si="50"/>
        <v>1.0154658965280261E-2</v>
      </c>
      <c r="I6553">
        <f t="shared" si="50"/>
        <v>2.0356636397821336E-2</v>
      </c>
      <c r="J6553">
        <f t="shared" si="50"/>
        <v>2.6575746572298106E-2</v>
      </c>
      <c r="K6553">
        <f t="shared" si="50"/>
        <v>2.7645025724718122E-2</v>
      </c>
      <c r="L6553">
        <f t="shared" si="50"/>
        <v>2.6466248373719518E-2</v>
      </c>
      <c r="M6553">
        <f t="shared" si="50"/>
        <v>2.4476054802103093E-2</v>
      </c>
      <c r="N6553">
        <f t="shared" si="50"/>
        <v>2.2206052903702068E-2</v>
      </c>
      <c r="O6553">
        <f t="shared" si="50"/>
        <v>1.9914734706909635E-2</v>
      </c>
      <c r="P6553">
        <f t="shared" si="50"/>
        <v>1.7745500382437725E-2</v>
      </c>
      <c r="Q6553">
        <f t="shared" si="50"/>
        <v>1.5771484828552836E-2</v>
      </c>
      <c r="R6553">
        <f t="shared" si="50"/>
        <v>1.4021147085989845E-2</v>
      </c>
      <c r="S6553">
        <f t="shared" si="50"/>
        <v>1.2495326193658013E-2</v>
      </c>
      <c r="T6553">
        <f t="shared" si="50"/>
        <v>1.117988173966269E-2</v>
      </c>
      <c r="U6553">
        <f t="shared" si="50"/>
        <v>1.0053593739357923E-2</v>
      </c>
      <c r="V6553">
        <f t="shared" si="50"/>
        <v>9.0931979101636223E-3</v>
      </c>
      <c r="W6553">
        <f t="shared" si="50"/>
        <v>8.2757926980261461E-3</v>
      </c>
      <c r="X6553">
        <f t="shared" si="50"/>
        <v>7.5805071463011997E-3</v>
      </c>
      <c r="Y6553">
        <f t="shared" si="50"/>
        <v>6.9888817671253838E-3</v>
      </c>
      <c r="Z6553">
        <f t="shared" si="50"/>
        <v>6.4849862625613415E-3</v>
      </c>
      <c r="AA6553">
        <f t="shared" si="50"/>
        <v>6.0552556737128588E-3</v>
      </c>
      <c r="AB6553">
        <f t="shared" si="50"/>
        <v>5.6883689471894944E-3</v>
      </c>
      <c r="AC6553">
        <f t="shared" si="50"/>
        <v>5.3747230138685483E-3</v>
      </c>
      <c r="AD6553">
        <f t="shared" si="50"/>
        <v>5.1063787718276356E-3</v>
      </c>
      <c r="AE6553">
        <f t="shared" si="50"/>
        <v>4.8766757694964739E-3</v>
      </c>
      <c r="AF6553">
        <f t="shared" si="50"/>
        <v>4.6627656860639584E-3</v>
      </c>
      <c r="AG6553">
        <f t="shared" si="50"/>
        <v>4.4563063560806339E-3</v>
      </c>
      <c r="AH6553">
        <f t="shared" si="50"/>
        <v>4.034551901070136E-3</v>
      </c>
      <c r="AJ6553">
        <f>AVERAGE(H6553:S6553)</f>
        <v>1.9819051411432545E-2</v>
      </c>
    </row>
    <row r="6554" spans="1:36" x14ac:dyDescent="0.3">
      <c r="C6554" t="s">
        <v>1584</v>
      </c>
      <c r="D6554" t="e">
        <f>D6539/D$6546*D$6497*(1-D6549)</f>
        <v>#DIV/0!</v>
      </c>
      <c r="E6554">
        <f t="shared" ref="E6554:AH6554" si="51">E6539/E$6546*E$6497*(1-E6549)</f>
        <v>9.5046210821873493E-5</v>
      </c>
      <c r="F6554">
        <f t="shared" si="51"/>
        <v>1.2453648531322323E-3</v>
      </c>
      <c r="G6554">
        <f t="shared" si="51"/>
        <v>4.1827250608426131E-3</v>
      </c>
      <c r="H6554">
        <f t="shared" si="51"/>
        <v>6.1184448976508389E-3</v>
      </c>
      <c r="I6554">
        <f t="shared" si="51"/>
        <v>4.302792679353306E-3</v>
      </c>
      <c r="J6554">
        <f t="shared" si="51"/>
        <v>1.39300071832856E-3</v>
      </c>
      <c r="K6554">
        <f t="shared" si="51"/>
        <v>2.9498772908593781E-4</v>
      </c>
      <c r="L6554">
        <f t="shared" si="51"/>
        <v>5.3874827720493613E-5</v>
      </c>
      <c r="M6554">
        <f t="shared" si="51"/>
        <v>1.0680024838250835E-5</v>
      </c>
      <c r="N6554">
        <f t="shared" si="51"/>
        <v>2.6684496205032936E-6</v>
      </c>
      <c r="O6554">
        <f t="shared" si="51"/>
        <v>8.6663268066171691E-7</v>
      </c>
      <c r="P6554">
        <f t="shared" si="51"/>
        <v>3.2375119635296199E-7</v>
      </c>
      <c r="Q6554">
        <f t="shared" si="51"/>
        <v>1.4633487299407991E-7</v>
      </c>
      <c r="R6554">
        <f t="shared" si="51"/>
        <v>7.180708462031668E-8</v>
      </c>
      <c r="S6554">
        <f t="shared" si="51"/>
        <v>4.7072062994346806E-8</v>
      </c>
      <c r="T6554">
        <f t="shared" si="51"/>
        <v>2.3183904932745353E-8</v>
      </c>
      <c r="U6554">
        <f t="shared" si="51"/>
        <v>2.2873717913126597E-8</v>
      </c>
      <c r="V6554">
        <f t="shared" si="51"/>
        <v>2.2600948731699417E-8</v>
      </c>
      <c r="W6554">
        <f t="shared" si="51"/>
        <v>0</v>
      </c>
      <c r="X6554">
        <f t="shared" si="51"/>
        <v>0</v>
      </c>
      <c r="Y6554">
        <f t="shared" si="51"/>
        <v>0</v>
      </c>
      <c r="Z6554">
        <f t="shared" si="51"/>
        <v>0</v>
      </c>
      <c r="AA6554">
        <f t="shared" si="51"/>
        <v>2.1667313164548573E-8</v>
      </c>
      <c r="AB6554">
        <f t="shared" si="51"/>
        <v>0</v>
      </c>
      <c r="AC6554">
        <f t="shared" si="51"/>
        <v>0</v>
      </c>
      <c r="AD6554">
        <f t="shared" si="51"/>
        <v>0</v>
      </c>
      <c r="AE6554">
        <f t="shared" si="51"/>
        <v>0</v>
      </c>
      <c r="AF6554">
        <f t="shared" si="51"/>
        <v>0</v>
      </c>
      <c r="AG6554">
        <f t="shared" si="51"/>
        <v>0</v>
      </c>
      <c r="AH6554">
        <f t="shared" si="51"/>
        <v>0</v>
      </c>
      <c r="AJ6554">
        <f t="shared" ref="AJ6554:AJ6559" si="52">AVERAGE(H6554:S6554)</f>
        <v>1.014825410374626E-3</v>
      </c>
    </row>
    <row r="6555" spans="1:36" x14ac:dyDescent="0.3">
      <c r="C6555" t="s">
        <v>1580</v>
      </c>
      <c r="D6555" t="e">
        <f>D6540/D$6546*D$6497</f>
        <v>#DIV/0!</v>
      </c>
      <c r="E6555">
        <f t="shared" ref="E6555:AH6556" si="53">E6540/E$6546*E$6497</f>
        <v>6.8605519593961116E-8</v>
      </c>
      <c r="F6555">
        <f t="shared" si="53"/>
        <v>5.2530611585054615E-6</v>
      </c>
      <c r="G6555">
        <f t="shared" si="53"/>
        <v>1.6122691698430407E-4</v>
      </c>
      <c r="H6555">
        <f t="shared" si="53"/>
        <v>1.5811341679487609E-3</v>
      </c>
      <c r="I6555">
        <f t="shared" si="53"/>
        <v>4.900452317159883E-3</v>
      </c>
      <c r="J6555">
        <f t="shared" si="53"/>
        <v>7.4810382020747464E-3</v>
      </c>
      <c r="K6555">
        <f t="shared" si="53"/>
        <v>8.4351866869084857E-3</v>
      </c>
      <c r="L6555">
        <f t="shared" si="53"/>
        <v>8.6688021811852263E-3</v>
      </c>
      <c r="M6555">
        <f t="shared" si="53"/>
        <v>8.7174206723127264E-3</v>
      </c>
      <c r="N6555">
        <f t="shared" si="53"/>
        <v>8.7274850641494341E-3</v>
      </c>
      <c r="O6555">
        <f t="shared" si="53"/>
        <v>8.7297364741635557E-3</v>
      </c>
      <c r="P6555">
        <f t="shared" si="53"/>
        <v>8.7303419212530903E-3</v>
      </c>
      <c r="Q6555">
        <f t="shared" si="53"/>
        <v>8.7304948339091554E-3</v>
      </c>
      <c r="R6555">
        <f t="shared" si="53"/>
        <v>8.7305295330695441E-3</v>
      </c>
      <c r="S6555">
        <f t="shared" si="53"/>
        <v>8.7305436364624629E-3</v>
      </c>
      <c r="T6555">
        <f t="shared" si="53"/>
        <v>8.7305637523871233E-3</v>
      </c>
      <c r="U6555">
        <f t="shared" si="53"/>
        <v>8.730578339554932E-3</v>
      </c>
      <c r="V6555">
        <f t="shared" si="53"/>
        <v>8.7306044383323976E-3</v>
      </c>
      <c r="W6555">
        <f t="shared" si="53"/>
        <v>8.730572222352892E-3</v>
      </c>
      <c r="X6555">
        <f t="shared" si="53"/>
        <v>8.7305809152130771E-3</v>
      </c>
      <c r="Y6555">
        <f t="shared" si="53"/>
        <v>8.7305637998608895E-3</v>
      </c>
      <c r="Z6555">
        <f t="shared" si="53"/>
        <v>8.7305876135754801E-3</v>
      </c>
      <c r="AA6555">
        <f t="shared" si="53"/>
        <v>8.7305806680804936E-3</v>
      </c>
      <c r="AB6555">
        <f t="shared" si="53"/>
        <v>8.7305813508324441E-3</v>
      </c>
      <c r="AC6555">
        <f t="shared" si="53"/>
        <v>8.7305668670587047E-3</v>
      </c>
      <c r="AD6555">
        <f t="shared" si="53"/>
        <v>8.7305683504242029E-3</v>
      </c>
      <c r="AE6555">
        <f t="shared" si="53"/>
        <v>8.7305714067357626E-3</v>
      </c>
      <c r="AF6555">
        <f t="shared" si="53"/>
        <v>8.7305846202177361E-3</v>
      </c>
      <c r="AG6555">
        <f t="shared" si="53"/>
        <v>8.7233793327852593E-3</v>
      </c>
      <c r="AH6555">
        <f t="shared" si="53"/>
        <v>8.7374129885170217E-3</v>
      </c>
      <c r="AJ6555">
        <f t="shared" si="52"/>
        <v>7.6802638075497559E-3</v>
      </c>
    </row>
    <row r="6556" spans="1:36" x14ac:dyDescent="0.3">
      <c r="C6556" t="s">
        <v>1581</v>
      </c>
      <c r="D6556" t="e">
        <f>D6541/D$6546*D$6497</f>
        <v>#DIV/0!</v>
      </c>
      <c r="E6556">
        <f t="shared" si="53"/>
        <v>2.4558681415000591E-10</v>
      </c>
      <c r="F6556">
        <f t="shared" si="53"/>
        <v>3.4142015019326027E-8</v>
      </c>
      <c r="G6556">
        <f t="shared" si="53"/>
        <v>2.1762375869983128E-6</v>
      </c>
      <c r="H6556">
        <f t="shared" si="53"/>
        <v>6.1542013637547053E-5</v>
      </c>
      <c r="I6556">
        <f t="shared" si="53"/>
        <v>5.0973208847305326E-4</v>
      </c>
      <c r="J6556">
        <f t="shared" si="53"/>
        <v>1.4784999504930208E-3</v>
      </c>
      <c r="K6556">
        <f t="shared" si="53"/>
        <v>2.2823990343400244E-3</v>
      </c>
      <c r="L6556">
        <f t="shared" si="53"/>
        <v>2.6341530109343239E-3</v>
      </c>
      <c r="M6556">
        <f t="shared" si="53"/>
        <v>2.7406050433334125E-3</v>
      </c>
      <c r="N6556">
        <f t="shared" si="53"/>
        <v>2.7678223383364666E-3</v>
      </c>
      <c r="O6556">
        <f t="shared" si="53"/>
        <v>2.7745371401788257E-3</v>
      </c>
      <c r="P6556">
        <f t="shared" si="53"/>
        <v>2.7762874095569007E-3</v>
      </c>
      <c r="Q6556">
        <f t="shared" si="53"/>
        <v>2.776769536864131E-3</v>
      </c>
      <c r="R6556">
        <f t="shared" si="53"/>
        <v>2.7769156295530052E-3</v>
      </c>
      <c r="S6556">
        <f t="shared" si="53"/>
        <v>2.7769827321544554E-3</v>
      </c>
      <c r="T6556">
        <f t="shared" si="53"/>
        <v>2.7769975967027989E-3</v>
      </c>
      <c r="U6556">
        <f t="shared" si="53"/>
        <v>2.7770097680166993E-3</v>
      </c>
      <c r="V6556">
        <f t="shared" si="53"/>
        <v>2.7770152003368867E-3</v>
      </c>
      <c r="W6556">
        <f t="shared" si="53"/>
        <v>2.7770059551128069E-3</v>
      </c>
      <c r="X6556">
        <f t="shared" si="53"/>
        <v>2.777019792537228E-3</v>
      </c>
      <c r="Y6556">
        <f t="shared" si="53"/>
        <v>2.7770173404570802E-3</v>
      </c>
      <c r="Z6556">
        <f t="shared" si="53"/>
        <v>2.7770199810904848E-3</v>
      </c>
      <c r="AA6556">
        <f t="shared" si="53"/>
        <v>2.7770141678295848E-3</v>
      </c>
      <c r="AB6556">
        <f t="shared" si="53"/>
        <v>2.7770252443836329E-3</v>
      </c>
      <c r="AC6556">
        <f t="shared" si="53"/>
        <v>2.7770131113153203E-3</v>
      </c>
      <c r="AD6556">
        <f t="shared" si="53"/>
        <v>2.7770143339365598E-3</v>
      </c>
      <c r="AE6556">
        <f t="shared" si="53"/>
        <v>2.7770156910358907E-3</v>
      </c>
      <c r="AF6556">
        <f t="shared" si="53"/>
        <v>2.7770150532677373E-3</v>
      </c>
      <c r="AG6556">
        <f t="shared" si="53"/>
        <v>2.7747250971163501E-3</v>
      </c>
      <c r="AH6556">
        <f t="shared" si="53"/>
        <v>2.779198227625596E-3</v>
      </c>
      <c r="AJ6556">
        <f t="shared" si="52"/>
        <v>2.1963538273212639E-3</v>
      </c>
    </row>
    <row r="6557" spans="1:36" x14ac:dyDescent="0.3">
      <c r="C6557" t="s">
        <v>1582</v>
      </c>
      <c r="D6557" t="e">
        <f>D6542/D$6546*D$6497*D6550</f>
        <v>#DIV/0!</v>
      </c>
      <c r="E6557">
        <f t="shared" ref="E6557:AH6557" si="54">E6542/E$6546*E$6497*E6550</f>
        <v>3.5714154494677062E-8</v>
      </c>
      <c r="F6557">
        <f t="shared" si="54"/>
        <v>9.6386621478378178E-6</v>
      </c>
      <c r="G6557">
        <f t="shared" si="54"/>
        <v>5.0319172166960542E-4</v>
      </c>
      <c r="H6557">
        <f t="shared" si="54"/>
        <v>6.3854644211029377E-3</v>
      </c>
      <c r="I6557">
        <f t="shared" si="54"/>
        <v>2.7768546708538316E-2</v>
      </c>
      <c r="J6557">
        <f t="shared" si="54"/>
        <v>6.3074646336920837E-2</v>
      </c>
      <c r="K6557">
        <f t="shared" si="54"/>
        <v>9.7449539489870979E-2</v>
      </c>
      <c r="L6557">
        <f t="shared" si="54"/>
        <v>0.12157504293643275</v>
      </c>
      <c r="M6557">
        <f t="shared" si="54"/>
        <v>0.13574518158083929</v>
      </c>
      <c r="N6557">
        <f t="shared" si="54"/>
        <v>0.14310467906020663</v>
      </c>
      <c r="O6557">
        <f t="shared" si="54"/>
        <v>0.14652648963416068</v>
      </c>
      <c r="P6557">
        <f t="shared" si="54"/>
        <v>0.14798814268066371</v>
      </c>
      <c r="Q6557">
        <f t="shared" si="54"/>
        <v>0.14858443011032541</v>
      </c>
      <c r="R6557">
        <f t="shared" si="54"/>
        <v>0.14882630360863669</v>
      </c>
      <c r="S6557">
        <f t="shared" si="54"/>
        <v>0.14892721104780623</v>
      </c>
      <c r="T6557">
        <f t="shared" si="54"/>
        <v>0.14897017281049893</v>
      </c>
      <c r="U6557">
        <f t="shared" si="54"/>
        <v>0.14899025050157991</v>
      </c>
      <c r="V6557">
        <f t="shared" si="54"/>
        <v>0.14899993544441056</v>
      </c>
      <c r="W6557">
        <f t="shared" si="54"/>
        <v>0.14900456606927162</v>
      </c>
      <c r="X6557">
        <f t="shared" si="54"/>
        <v>0.14900675981465045</v>
      </c>
      <c r="Y6557">
        <f t="shared" si="54"/>
        <v>0.14900814841891061</v>
      </c>
      <c r="Z6557">
        <f t="shared" si="54"/>
        <v>0.14900892320290701</v>
      </c>
      <c r="AA6557">
        <f t="shared" si="54"/>
        <v>0.14900868607025747</v>
      </c>
      <c r="AB6557">
        <f t="shared" si="54"/>
        <v>0.14900863395310734</v>
      </c>
      <c r="AC6557">
        <f t="shared" si="54"/>
        <v>0.14900840131352205</v>
      </c>
      <c r="AD6557">
        <f t="shared" si="54"/>
        <v>0.14900783303565099</v>
      </c>
      <c r="AE6557">
        <f t="shared" si="54"/>
        <v>0.14900761834388757</v>
      </c>
      <c r="AF6557">
        <f t="shared" si="54"/>
        <v>0.14900761170414956</v>
      </c>
      <c r="AG6557">
        <f t="shared" si="54"/>
        <v>0.14888521518091105</v>
      </c>
      <c r="AH6557">
        <f t="shared" si="54"/>
        <v>0.14912516836606585</v>
      </c>
      <c r="AJ6557">
        <f t="shared" si="52"/>
        <v>0.11132963980129201</v>
      </c>
    </row>
    <row r="6558" spans="1:36" x14ac:dyDescent="0.3">
      <c r="C6558" t="s">
        <v>1585</v>
      </c>
      <c r="D6558" t="e">
        <f>D6542/D$6546*D$6497*(1-D6550)</f>
        <v>#DIV/0!</v>
      </c>
      <c r="E6558">
        <f t="shared" ref="E6558:AH6558" si="55">E6542/E$6546*E$6497*(1-E6550)</f>
        <v>2.1673907732866642E-3</v>
      </c>
      <c r="F6558">
        <f t="shared" si="55"/>
        <v>7.8040307203183761E-3</v>
      </c>
      <c r="G6558">
        <f t="shared" si="55"/>
        <v>1.8424974256498576E-2</v>
      </c>
      <c r="H6558">
        <f t="shared" si="55"/>
        <v>3.0331062381928363E-2</v>
      </c>
      <c r="I6558">
        <f t="shared" si="55"/>
        <v>3.1943742533268614E-2</v>
      </c>
      <c r="J6558">
        <f t="shared" si="55"/>
        <v>2.1423810779444205E-2</v>
      </c>
      <c r="K6558">
        <f t="shared" si="55"/>
        <v>9.7690979321795428E-3</v>
      </c>
      <c r="L6558">
        <f t="shared" si="55"/>
        <v>3.4391705563794985E-3</v>
      </c>
      <c r="M6558">
        <f t="shared" si="55"/>
        <v>1.0795737873684475E-3</v>
      </c>
      <c r="N6558">
        <f t="shared" si="55"/>
        <v>3.3731439366364255E-4</v>
      </c>
      <c r="O6558">
        <f t="shared" si="55"/>
        <v>1.1184150999078112E-4</v>
      </c>
      <c r="P6558">
        <f t="shared" si="55"/>
        <v>4.067604701213951E-5</v>
      </c>
      <c r="Q6558">
        <f t="shared" si="55"/>
        <v>1.6473867365671094E-5</v>
      </c>
      <c r="R6558">
        <f t="shared" si="55"/>
        <v>7.3005009436152351E-6</v>
      </c>
      <c r="S6558">
        <f t="shared" si="55"/>
        <v>3.6015951225965012E-6</v>
      </c>
      <c r="T6558">
        <f t="shared" si="55"/>
        <v>2.0512874183660233E-6</v>
      </c>
      <c r="U6558">
        <f t="shared" si="55"/>
        <v>1.1126124457680868E-6</v>
      </c>
      <c r="V6558">
        <f t="shared" si="55"/>
        <v>6.4020390049205E-7</v>
      </c>
      <c r="W6558">
        <f t="shared" si="55"/>
        <v>4.8332179833332014E-7</v>
      </c>
      <c r="X6558">
        <f t="shared" si="55"/>
        <v>3.2422129998660241E-7</v>
      </c>
      <c r="Y6558">
        <f t="shared" si="55"/>
        <v>3.2611965839859977E-7</v>
      </c>
      <c r="Z6558">
        <f t="shared" si="55"/>
        <v>1.6395272195054829E-7</v>
      </c>
      <c r="AA6558">
        <f t="shared" si="55"/>
        <v>1.6478832136077193E-7</v>
      </c>
      <c r="AB6558">
        <f t="shared" si="55"/>
        <v>1.6556772433454479E-7</v>
      </c>
      <c r="AC6558">
        <f t="shared" si="55"/>
        <v>1.6629102782286795E-7</v>
      </c>
      <c r="AD6558">
        <f t="shared" si="55"/>
        <v>1.6695892246989017E-7</v>
      </c>
      <c r="AE6558">
        <f t="shared" si="55"/>
        <v>1.675741656073617E-7</v>
      </c>
      <c r="AF6558">
        <f t="shared" si="55"/>
        <v>1.6813118945522802E-7</v>
      </c>
      <c r="AG6558">
        <f t="shared" si="55"/>
        <v>0</v>
      </c>
      <c r="AH6558">
        <f t="shared" si="55"/>
        <v>0</v>
      </c>
      <c r="AJ6558">
        <f t="shared" si="52"/>
        <v>8.2086388237222613E-3</v>
      </c>
    </row>
    <row r="6559" spans="1:36" x14ac:dyDescent="0.3">
      <c r="C6559" t="s">
        <v>1583</v>
      </c>
      <c r="D6559" t="e">
        <f>D6543/D$6546*D$6497</f>
        <v>#DIV/0!</v>
      </c>
      <c r="E6559">
        <f t="shared" ref="E6559:AH6560" si="56">E6543/E$6546*E$6497</f>
        <v>4.6006183300051562E-4</v>
      </c>
      <c r="F6559">
        <f t="shared" si="56"/>
        <v>1.6585512221919849E-3</v>
      </c>
      <c r="G6559">
        <f t="shared" si="56"/>
        <v>4.0177144447664324E-3</v>
      </c>
      <c r="H6559">
        <f t="shared" si="56"/>
        <v>7.7935081722749133E-3</v>
      </c>
      <c r="I6559">
        <f t="shared" si="56"/>
        <v>1.267463120855436E-2</v>
      </c>
      <c r="J6559">
        <f t="shared" si="56"/>
        <v>1.7935841045209452E-2</v>
      </c>
      <c r="K6559">
        <f t="shared" si="56"/>
        <v>2.2758481729813332E-2</v>
      </c>
      <c r="L6559">
        <f t="shared" si="56"/>
        <v>2.6535719190313216E-2</v>
      </c>
      <c r="M6559">
        <f t="shared" si="56"/>
        <v>2.904274501813519E-2</v>
      </c>
      <c r="N6559">
        <f t="shared" si="56"/>
        <v>3.0447278305962826E-2</v>
      </c>
      <c r="O6559">
        <f t="shared" si="56"/>
        <v>3.1125874428529033E-2</v>
      </c>
      <c r="P6559">
        <f t="shared" si="56"/>
        <v>3.1420954528247648E-2</v>
      </c>
      <c r="Q6559">
        <f t="shared" si="56"/>
        <v>3.1542344086331088E-2</v>
      </c>
      <c r="R6559">
        <f t="shared" si="56"/>
        <v>3.1591814796427364E-2</v>
      </c>
      <c r="S6559">
        <f t="shared" si="56"/>
        <v>3.1612318934526512E-2</v>
      </c>
      <c r="T6559">
        <f t="shared" si="56"/>
        <v>3.1621290260107487E-2</v>
      </c>
      <c r="U6559">
        <f t="shared" si="56"/>
        <v>3.162530244131366E-2</v>
      </c>
      <c r="V6559">
        <f t="shared" si="56"/>
        <v>3.162716207947492E-2</v>
      </c>
      <c r="W6559">
        <f t="shared" si="56"/>
        <v>3.1628218978401533E-2</v>
      </c>
      <c r="X6559">
        <f t="shared" si="56"/>
        <v>3.1628543983948258E-2</v>
      </c>
      <c r="Y6559">
        <f t="shared" si="56"/>
        <v>3.1628826680013704E-2</v>
      </c>
      <c r="Z6559">
        <f t="shared" si="56"/>
        <v>3.1628988358995622E-2</v>
      </c>
      <c r="AA6559">
        <f t="shared" si="56"/>
        <v>3.1628955277500308E-2</v>
      </c>
      <c r="AB6559">
        <f t="shared" si="56"/>
        <v>3.1628946958166246E-2</v>
      </c>
      <c r="AC6559">
        <f t="shared" si="56"/>
        <v>3.1628829184025348E-2</v>
      </c>
      <c r="AD6559">
        <f t="shared" si="56"/>
        <v>3.1628841558121519E-2</v>
      </c>
      <c r="AE6559">
        <f t="shared" si="56"/>
        <v>3.1628754529429683E-2</v>
      </c>
      <c r="AF6559">
        <f t="shared" si="56"/>
        <v>3.1628715088599227E-2</v>
      </c>
      <c r="AG6559">
        <f t="shared" si="56"/>
        <v>3.1602690652105997E-2</v>
      </c>
      <c r="AH6559">
        <f t="shared" si="56"/>
        <v>3.1653608900517549E-2</v>
      </c>
      <c r="AJ6559">
        <f t="shared" si="52"/>
        <v>2.5373459287027084E-2</v>
      </c>
    </row>
    <row r="6560" spans="1:36" x14ac:dyDescent="0.3">
      <c r="C6560" t="s">
        <v>1589</v>
      </c>
      <c r="D6560" t="e">
        <f>D6544/D$6546*D$6497</f>
        <v>#DIV/0!</v>
      </c>
      <c r="E6560">
        <f>E6544/E$6546*E$6497</f>
        <v>5.7107474537931879E-4</v>
      </c>
      <c r="F6560">
        <f t="shared" si="56"/>
        <v>3.1500294277668206E-3</v>
      </c>
      <c r="G6560">
        <f t="shared" si="56"/>
        <v>9.7206535687641808E-3</v>
      </c>
      <c r="H6560">
        <f t="shared" si="56"/>
        <v>2.1498184980176378E-2</v>
      </c>
      <c r="I6560">
        <f t="shared" si="56"/>
        <v>3.6670466066831116E-2</v>
      </c>
      <c r="J6560">
        <f t="shared" si="56"/>
        <v>5.1186416395231082E-2</v>
      </c>
      <c r="K6560">
        <f t="shared" si="56"/>
        <v>6.1483281673083548E-2</v>
      </c>
      <c r="L6560">
        <f t="shared" si="56"/>
        <v>6.6805988923314949E-2</v>
      </c>
      <c r="M6560">
        <f t="shared" si="56"/>
        <v>6.8849739071069574E-2</v>
      </c>
      <c r="N6560">
        <f t="shared" si="56"/>
        <v>6.9475699484358416E-2</v>
      </c>
      <c r="O6560">
        <f t="shared" si="56"/>
        <v>6.9643919473386787E-2</v>
      </c>
      <c r="P6560">
        <f t="shared" si="56"/>
        <v>6.968677327963245E-2</v>
      </c>
      <c r="Q6560">
        <f t="shared" si="56"/>
        <v>6.9697856401778724E-2</v>
      </c>
      <c r="R6560">
        <f t="shared" si="56"/>
        <v>6.9700917038295285E-2</v>
      </c>
      <c r="S6560">
        <f t="shared" si="56"/>
        <v>6.9701968788206767E-2</v>
      </c>
      <c r="T6560">
        <f t="shared" si="56"/>
        <v>6.9702019369317622E-2</v>
      </c>
      <c r="U6560">
        <f t="shared" si="56"/>
        <v>6.9702129724013226E-2</v>
      </c>
      <c r="V6560">
        <f t="shared" si="56"/>
        <v>6.9702422122432411E-2</v>
      </c>
      <c r="W6560">
        <f t="shared" si="56"/>
        <v>6.9702360755036649E-2</v>
      </c>
      <c r="X6560">
        <f t="shared" si="56"/>
        <v>6.9702264126049865E-2</v>
      </c>
      <c r="Y6560">
        <f t="shared" si="56"/>
        <v>6.9702235873973922E-2</v>
      </c>
      <c r="Z6560">
        <f t="shared" si="56"/>
        <v>6.9702330628148165E-2</v>
      </c>
      <c r="AA6560">
        <f t="shared" si="56"/>
        <v>6.9702321686984758E-2</v>
      </c>
      <c r="AB6560">
        <f t="shared" si="56"/>
        <v>6.9702277978596475E-2</v>
      </c>
      <c r="AC6560">
        <f t="shared" si="56"/>
        <v>6.9702300219182167E-2</v>
      </c>
      <c r="AD6560">
        <f t="shared" si="56"/>
        <v>6.9702196991116655E-2</v>
      </c>
      <c r="AE6560">
        <f t="shared" si="56"/>
        <v>6.9702196685249102E-2</v>
      </c>
      <c r="AF6560">
        <f t="shared" si="56"/>
        <v>6.9702139716512318E-2</v>
      </c>
      <c r="AG6560">
        <f t="shared" si="56"/>
        <v>6.964468338100066E-2</v>
      </c>
      <c r="AH6560">
        <f t="shared" si="56"/>
        <v>6.9757059616203779E-2</v>
      </c>
      <c r="AJ6560" s="53">
        <f>AVERAGE(H6560:S6560)</f>
        <v>6.0366767631280425E-2</v>
      </c>
    </row>
    <row r="6562" spans="1:36" x14ac:dyDescent="0.3">
      <c r="A6562" t="s">
        <v>1463</v>
      </c>
      <c r="D6562">
        <v>0</v>
      </c>
      <c r="E6562" s="2">
        <f>SUM(E6553:E6560)</f>
        <v>3.2950000000000201E-3</v>
      </c>
      <c r="F6562">
        <f t="shared" ref="F6562:AH6562" si="57">SUM(F6553:F6560)</f>
        <v>1.4025000000000008E-2</v>
      </c>
      <c r="G6562">
        <f t="shared" si="57"/>
        <v>3.9472000000000007E-2</v>
      </c>
      <c r="H6562">
        <f t="shared" si="57"/>
        <v>8.3923999999999999E-2</v>
      </c>
      <c r="I6562">
        <f t="shared" si="57"/>
        <v>0.13912699999999997</v>
      </c>
      <c r="J6562">
        <f t="shared" si="57"/>
        <v>0.190549</v>
      </c>
      <c r="K6562">
        <f t="shared" si="57"/>
        <v>0.23011799999999993</v>
      </c>
      <c r="L6562">
        <f t="shared" si="57"/>
        <v>0.25617899999999999</v>
      </c>
      <c r="M6562">
        <f t="shared" si="57"/>
        <v>0.27066199999999996</v>
      </c>
      <c r="N6562">
        <f t="shared" si="57"/>
        <v>0.27706900000000001</v>
      </c>
      <c r="O6562">
        <f t="shared" si="57"/>
        <v>0.27882799999999996</v>
      </c>
      <c r="P6562">
        <f t="shared" si="57"/>
        <v>0.278389</v>
      </c>
      <c r="Q6562">
        <f t="shared" si="57"/>
        <v>0.27712000000000003</v>
      </c>
      <c r="R6562">
        <f t="shared" si="57"/>
        <v>0.27565499999999998</v>
      </c>
      <c r="S6562">
        <f t="shared" si="57"/>
        <v>0.27424800000000005</v>
      </c>
      <c r="T6562">
        <f t="shared" si="57"/>
        <v>0.27298299999999998</v>
      </c>
      <c r="U6562">
        <f t="shared" si="57"/>
        <v>0.27188000000000001</v>
      </c>
      <c r="V6562">
        <f t="shared" si="57"/>
        <v>0.27093100000000003</v>
      </c>
      <c r="W6562">
        <f t="shared" si="57"/>
        <v>0.270119</v>
      </c>
      <c r="X6562">
        <f t="shared" si="57"/>
        <v>0.26942600000000005</v>
      </c>
      <c r="Y6562">
        <f t="shared" si="57"/>
        <v>0.26883599999999996</v>
      </c>
      <c r="Z6562">
        <f t="shared" si="57"/>
        <v>0.2683330000000001</v>
      </c>
      <c r="AA6562">
        <f t="shared" si="57"/>
        <v>0.267903</v>
      </c>
      <c r="AB6562">
        <f t="shared" si="57"/>
        <v>0.26753599999999994</v>
      </c>
      <c r="AC6562">
        <f t="shared" si="57"/>
        <v>0.26722199999999996</v>
      </c>
      <c r="AD6562">
        <f t="shared" si="57"/>
        <v>0.266953</v>
      </c>
      <c r="AE6562">
        <f t="shared" si="57"/>
        <v>0.26672300000000004</v>
      </c>
      <c r="AF6562">
        <f t="shared" si="57"/>
        <v>0.266509</v>
      </c>
      <c r="AG6562">
        <f t="shared" si="57"/>
        <v>0.26608699999999996</v>
      </c>
      <c r="AH6562">
        <f t="shared" si="57"/>
        <v>0.26608699999999991</v>
      </c>
      <c r="AJ6562">
        <f>AVERAGE(H6562:S6562)</f>
        <v>0.23598899999999998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226"/>
  <sheetViews>
    <sheetView showGridLines="0" topLeftCell="A142" workbookViewId="0">
      <selection activeCell="G81" sqref="G81"/>
    </sheetView>
  </sheetViews>
  <sheetFormatPr defaultRowHeight="14.4" x14ac:dyDescent="0.3"/>
  <cols>
    <col min="3" max="3" width="9.109375" style="15"/>
    <col min="4" max="5" width="10.6640625" style="15" customWidth="1"/>
    <col min="6" max="6" width="12" style="15" customWidth="1"/>
    <col min="7" max="11" width="10.6640625" style="15" customWidth="1"/>
    <col min="12" max="12" width="12.44140625" style="15" customWidth="1"/>
    <col min="13" max="13" width="19.5546875" style="15" customWidth="1"/>
    <col min="14" max="14" width="10" style="15" customWidth="1"/>
    <col min="15" max="15" width="9.109375" style="15"/>
    <col min="16" max="16" width="9.88671875" style="15" customWidth="1"/>
    <col min="17" max="17" width="10" style="15" customWidth="1"/>
  </cols>
  <sheetData>
    <row r="1" spans="1:17" ht="12" customHeight="1" x14ac:dyDescent="0.3">
      <c r="C1" s="15" t="s">
        <v>1445</v>
      </c>
      <c r="D1" s="15" t="s">
        <v>1522</v>
      </c>
      <c r="G1" s="15">
        <v>2019</v>
      </c>
    </row>
    <row r="2" spans="1:17" ht="12" customHeight="1" x14ac:dyDescent="0.3">
      <c r="G2" s="18"/>
    </row>
    <row r="3" spans="1:17" ht="12" customHeight="1" x14ac:dyDescent="0.3">
      <c r="D3" s="24" t="s">
        <v>1611</v>
      </c>
      <c r="E3" s="24"/>
      <c r="F3" s="24"/>
      <c r="G3" s="18">
        <v>1</v>
      </c>
      <c r="H3" s="24" t="s">
        <v>1610</v>
      </c>
      <c r="I3" s="25">
        <f>G3*AVERAGE('Forecast inputs Tab10.1.5.1'!T$8:T$19)</f>
        <v>6.6579454434206639E-2</v>
      </c>
      <c r="J3" s="15" t="s">
        <v>1526</v>
      </c>
      <c r="K3" s="25">
        <f>I3+I5+I4</f>
        <v>8.7881282343871131E-2</v>
      </c>
      <c r="M3" s="54" t="s">
        <v>1675</v>
      </c>
      <c r="N3" s="55">
        <f>Reportnew!$AJ$6560</f>
        <v>6.0366767631280425E-2</v>
      </c>
    </row>
    <row r="4" spans="1:17" ht="12" customHeight="1" x14ac:dyDescent="0.3">
      <c r="D4" s="24" t="s">
        <v>1612</v>
      </c>
      <c r="E4" s="24"/>
      <c r="F4" s="24"/>
      <c r="G4" s="18">
        <v>1</v>
      </c>
      <c r="H4" s="24" t="s">
        <v>1610</v>
      </c>
      <c r="I4" s="25">
        <f>G4*AVERAGE('Forecast inputs Tab10.1.5.1'!U$8:U$19)</f>
        <v>2.4673964087049936E-3</v>
      </c>
      <c r="J4" s="24"/>
      <c r="K4" s="24"/>
      <c r="M4" s="15" t="s">
        <v>1875</v>
      </c>
      <c r="N4" s="56">
        <f>AVERAGE('Forecast inputs Tab10.1.5.1'!$Y$8:$Y$19)</f>
        <v>9.2712324904217162E-3</v>
      </c>
      <c r="O4" s="25">
        <f>N4*G5</f>
        <v>1.8834431500959491E-2</v>
      </c>
    </row>
    <row r="5" spans="1:17" ht="12" customHeight="1" x14ac:dyDescent="0.3">
      <c r="D5" s="24" t="s">
        <v>1446</v>
      </c>
      <c r="E5" s="24"/>
      <c r="F5" s="24"/>
      <c r="G5" s="17">
        <f>I5/N4</f>
        <v>2.0314916620220336</v>
      </c>
      <c r="H5" s="24" t="s">
        <v>1610</v>
      </c>
      <c r="I5" s="25">
        <f>N5*N3</f>
        <v>1.8834431500959491E-2</v>
      </c>
      <c r="J5" s="24"/>
      <c r="K5" s="24"/>
      <c r="M5" s="15" t="s">
        <v>1738</v>
      </c>
      <c r="N5" s="78">
        <v>0.312</v>
      </c>
      <c r="O5" s="15" t="s">
        <v>1876</v>
      </c>
    </row>
    <row r="6" spans="1:17" ht="9.75" customHeight="1" x14ac:dyDescent="0.3">
      <c r="D6" s="24"/>
      <c r="E6" s="24"/>
      <c r="F6" s="24"/>
      <c r="G6" s="18"/>
      <c r="H6" s="24"/>
      <c r="I6" s="24"/>
      <c r="J6" s="24"/>
      <c r="K6" s="24"/>
      <c r="L6" s="25"/>
    </row>
    <row r="7" spans="1:17" ht="40.5" customHeight="1" x14ac:dyDescent="0.3">
      <c r="A7" t="s">
        <v>1374</v>
      </c>
      <c r="C7" s="26" t="s">
        <v>1292</v>
      </c>
      <c r="D7" s="27" t="s">
        <v>1604</v>
      </c>
      <c r="E7" s="27" t="s">
        <v>1605</v>
      </c>
      <c r="F7" s="27" t="s">
        <v>1877</v>
      </c>
      <c r="G7" s="27" t="s">
        <v>1606</v>
      </c>
      <c r="H7" s="27" t="s">
        <v>1607</v>
      </c>
      <c r="I7" s="27" t="s">
        <v>1608</v>
      </c>
      <c r="J7" s="27" t="s">
        <v>1609</v>
      </c>
      <c r="K7" s="27" t="s">
        <v>1613</v>
      </c>
      <c r="L7" s="27" t="s">
        <v>1448</v>
      </c>
      <c r="M7" s="27" t="s">
        <v>1578</v>
      </c>
      <c r="N7" s="27" t="s">
        <v>1449</v>
      </c>
      <c r="O7" s="27" t="s">
        <v>1450</v>
      </c>
      <c r="P7" s="27" t="s">
        <v>1451</v>
      </c>
      <c r="Q7" s="27" t="s">
        <v>1452</v>
      </c>
    </row>
    <row r="8" spans="1:17" ht="12" customHeight="1" x14ac:dyDescent="0.3">
      <c r="A8" s="10">
        <f>D8+F8+E8+'Forecast inputs Tab10.1.5.1'!AA4</f>
        <v>0.24</v>
      </c>
      <c r="C8" s="18">
        <v>0</v>
      </c>
      <c r="D8" s="17">
        <f>$G$3*'Forecast inputs Tab10.1.5.1'!T4</f>
        <v>0</v>
      </c>
      <c r="E8" s="17">
        <f>$G$4*'Forecast inputs Tab10.1.5.1'!U4</f>
        <v>0</v>
      </c>
      <c r="F8" s="17">
        <f>$G$5*'Forecast inputs Tab10.1.5.1'!Y4</f>
        <v>0</v>
      </c>
      <c r="G8" s="28">
        <f>N8*(D8/A8)*(1-EXP(-A8))</f>
        <v>0</v>
      </c>
      <c r="H8" s="28">
        <f>G8*'Forecast inputs Tab10.1.5.1'!V4</f>
        <v>0</v>
      </c>
      <c r="I8" s="28">
        <f>N8*(E8/A8)*(1-EXP(-A8))</f>
        <v>0</v>
      </c>
      <c r="J8" s="28">
        <f>I8*'Forecast inputs Tab10.1.5.1'!W4</f>
        <v>0</v>
      </c>
      <c r="K8" s="28">
        <f>H8+J8</f>
        <v>0</v>
      </c>
      <c r="L8" s="28">
        <f t="shared" ref="L8:L24" si="0">N8*(F8/A8)*(1-EXP(-A8))</f>
        <v>0</v>
      </c>
      <c r="M8" s="28">
        <f>L8*'Forecast inputs Tab10.1.5.1'!Z4</f>
        <v>0</v>
      </c>
      <c r="N8" s="19">
        <f>'Forecast inputs Tab10.1.5.1'!Q4</f>
        <v>12382.797429009221</v>
      </c>
      <c r="O8" s="19">
        <f>N8*'Forecast inputs Tab10.1.5.1'!R4</f>
        <v>34.976078134056579</v>
      </c>
      <c r="P8" s="19">
        <f>N8*'Forecast inputs Tab10.1.5.1'!S4</f>
        <v>0</v>
      </c>
      <c r="Q8" s="19">
        <f>P8*'Forecast inputs Tab10.1.5.1'!R4</f>
        <v>0</v>
      </c>
    </row>
    <row r="9" spans="1:17" ht="12" customHeight="1" x14ac:dyDescent="0.3">
      <c r="A9" s="10">
        <f>D9+F9+E9+'Forecast inputs Tab10.1.5.1'!AA5</f>
        <v>0.24025042326708496</v>
      </c>
      <c r="C9" s="18">
        <v>1</v>
      </c>
      <c r="D9" s="17">
        <f>$G$3*'Forecast inputs Tab10.1.5.1'!T5</f>
        <v>1.3595111820172463E-5</v>
      </c>
      <c r="E9" s="17">
        <f>$G$4*'Forecast inputs Tab10.1.5.1'!U5</f>
        <v>3.1169685870727759E-5</v>
      </c>
      <c r="F9" s="17">
        <f>$G$5*'Forecast inputs Tab10.1.5.1'!Y5</f>
        <v>2.0565846939406461E-4</v>
      </c>
      <c r="G9" s="28">
        <f t="shared" ref="G9:G24" si="1">N9*(D9/A9)*(1-EXP(-A9))</f>
        <v>0.11771860378315742</v>
      </c>
      <c r="H9" s="28">
        <f>G9*'Forecast inputs Tab10.1.5.1'!V5</f>
        <v>1.2104769423513805E-2</v>
      </c>
      <c r="I9" s="28">
        <f t="shared" ref="I9:I24" si="2">N9*(E9/A9)*(1-EXP(-A9))</f>
        <v>0.26989494088730009</v>
      </c>
      <c r="J9" s="28">
        <f>I9*'Forecast inputs Tab10.1.5.1'!W5</f>
        <v>2.7752816237807319E-2</v>
      </c>
      <c r="K9" s="28">
        <f t="shared" ref="K9:K24" si="3">H9+J9</f>
        <v>3.9857585661321124E-2</v>
      </c>
      <c r="L9" s="28">
        <f t="shared" si="0"/>
        <v>1.780774457281616</v>
      </c>
      <c r="M9" s="28">
        <f>L9*'Forecast inputs Tab10.1.5.1'!Z5</f>
        <v>0.1372636978642785</v>
      </c>
      <c r="N9" s="19">
        <f>'Forecast inputs Tab10.1.5.1'!Q5</f>
        <v>9740.6525854677402</v>
      </c>
      <c r="O9" s="19">
        <f>N9*'Forecast inputs Tab10.1.5.1'!R5</f>
        <v>231.17198561513024</v>
      </c>
      <c r="P9" s="19">
        <f>N9*'Forecast inputs Tab10.1.5.1'!S5</f>
        <v>0</v>
      </c>
      <c r="Q9" s="19">
        <f>P9*'Forecast inputs Tab10.1.5.1'!R5</f>
        <v>0</v>
      </c>
    </row>
    <row r="10" spans="1:17" ht="12" customHeight="1" x14ac:dyDescent="0.3">
      <c r="A10" s="10">
        <f>D10+F10+E10+'Forecast inputs Tab10.1.5.1'!AA6</f>
        <v>0.24196702872915218</v>
      </c>
      <c r="C10" s="18">
        <v>2</v>
      </c>
      <c r="D10" s="17">
        <f>$G$3*'Forecast inputs Tab10.1.5.1'!T6</f>
        <v>1.2793166855339132E-4</v>
      </c>
      <c r="E10" s="17">
        <f>$G$4*'Forecast inputs Tab10.1.5.1'!U6</f>
        <v>6.5341966872061385E-4</v>
      </c>
      <c r="F10" s="17">
        <f>$G$5*'Forecast inputs Tab10.1.5.1'!Y6</f>
        <v>1.1856773918781794E-3</v>
      </c>
      <c r="G10" s="28">
        <f t="shared" si="1"/>
        <v>0.87054036052238171</v>
      </c>
      <c r="H10" s="28">
        <f>G10*'Forecast inputs Tab10.1.5.1'!V6</f>
        <v>0.19112422096637796</v>
      </c>
      <c r="I10" s="28">
        <f t="shared" si="2"/>
        <v>4.4463438991500546</v>
      </c>
      <c r="J10" s="28">
        <f>I10*'Forecast inputs Tab10.1.5.1'!W6</f>
        <v>0.976272629412272</v>
      </c>
      <c r="K10" s="28">
        <f t="shared" si="3"/>
        <v>1.16739685037865</v>
      </c>
      <c r="L10" s="28">
        <f t="shared" si="0"/>
        <v>8.0682135694813901</v>
      </c>
      <c r="M10" s="28">
        <f>L10*'Forecast inputs Tab10.1.5.1'!Z6</f>
        <v>1.5170661974695858</v>
      </c>
      <c r="N10" s="19">
        <f>'Forecast inputs Tab10.1.5.1'!Q6</f>
        <v>7661.1571985107503</v>
      </c>
      <c r="O10" s="19">
        <f>N10*'Forecast inputs Tab10.1.5.1'!R6</f>
        <v>736.97114563650041</v>
      </c>
      <c r="P10" s="19">
        <f>N10*'Forecast inputs Tab10.1.5.1'!S6</f>
        <v>0</v>
      </c>
      <c r="Q10" s="19">
        <f>P10*'Forecast inputs Tab10.1.5.1'!R6</f>
        <v>0</v>
      </c>
    </row>
    <row r="11" spans="1:17" ht="12" customHeight="1" x14ac:dyDescent="0.3">
      <c r="A11" s="10">
        <f>D11+F11+E11+'Forecast inputs Tab10.1.5.1'!AA7</f>
        <v>0.24720946860108944</v>
      </c>
      <c r="C11" s="18">
        <v>3</v>
      </c>
      <c r="D11" s="17">
        <f>$G$3*'Forecast inputs Tab10.1.5.1'!T7</f>
        <v>4.765578025781334E-3</v>
      </c>
      <c r="E11" s="17">
        <f>$G$4*'Forecast inputs Tab10.1.5.1'!U7</f>
        <v>1.2671942178660584E-3</v>
      </c>
      <c r="F11" s="17">
        <f>$G$5*'Forecast inputs Tab10.1.5.1'!Y7</f>
        <v>1.1766963574420619E-3</v>
      </c>
      <c r="G11" s="28">
        <f t="shared" si="1"/>
        <v>27.601317625763958</v>
      </c>
      <c r="H11" s="28">
        <f>G11*'Forecast inputs Tab10.1.5.1'!V7</f>
        <v>10.136723152292523</v>
      </c>
      <c r="I11" s="28">
        <f t="shared" si="2"/>
        <v>7.3393468560654043</v>
      </c>
      <c r="J11" s="28">
        <f>I11*'Forecast inputs Tab10.1.5.1'!W7</f>
        <v>2.7020664397486907</v>
      </c>
      <c r="K11" s="28">
        <f t="shared" si="3"/>
        <v>12.838789592041215</v>
      </c>
      <c r="L11" s="28">
        <f t="shared" si="0"/>
        <v>6.8152005349892217</v>
      </c>
      <c r="M11" s="28">
        <f>L11*'Forecast inputs Tab10.1.5.1'!Z7</f>
        <v>2.3020248063075894</v>
      </c>
      <c r="N11" s="19">
        <f>'Forecast inputs Tab10.1.5.1'!Q7</f>
        <v>6537.17</v>
      </c>
      <c r="O11" s="19">
        <f>N11*'Forecast inputs Tab10.1.5.1'!R7</f>
        <v>1368.19699515</v>
      </c>
      <c r="P11" s="19">
        <f>N11*'Forecast inputs Tab10.1.5.1'!S7</f>
        <v>0</v>
      </c>
      <c r="Q11" s="19">
        <f>P11*'Forecast inputs Tab10.1.5.1'!R7</f>
        <v>0</v>
      </c>
    </row>
    <row r="12" spans="1:17" ht="12" customHeight="1" x14ac:dyDescent="0.3">
      <c r="A12" s="10">
        <f>D12+F12+E12+'Forecast inputs Tab10.1.5.1'!AA8</f>
        <v>0.26308570687873367</v>
      </c>
      <c r="C12" s="18">
        <v>4</v>
      </c>
      <c r="D12" s="17">
        <f>$G$3*'Forecast inputs Tab10.1.5.1'!T8</f>
        <v>8.5132022584224823E-3</v>
      </c>
      <c r="E12" s="17">
        <f>$G$4*'Forecast inputs Tab10.1.5.1'!U8</f>
        <v>8.219572386783721E-3</v>
      </c>
      <c r="F12" s="17">
        <f>$G$5*'Forecast inputs Tab10.1.5.1'!Y8</f>
        <v>6.352932233527479E-3</v>
      </c>
      <c r="G12" s="28">
        <f t="shared" si="1"/>
        <v>10.397702103454527</v>
      </c>
      <c r="H12" s="28">
        <f>G12*'Forecast inputs Tab10.1.5.1'!V8</f>
        <v>5.8573765353361038</v>
      </c>
      <c r="I12" s="28">
        <f t="shared" si="2"/>
        <v>10.039073723522067</v>
      </c>
      <c r="J12" s="28">
        <f>I12*'Forecast inputs Tab10.1.5.1'!W8</f>
        <v>5.5009374398519109</v>
      </c>
      <c r="K12" s="28">
        <f t="shared" si="3"/>
        <v>11.358313975188015</v>
      </c>
      <c r="L12" s="28">
        <f t="shared" si="0"/>
        <v>7.7592302922558627</v>
      </c>
      <c r="M12" s="28">
        <f>L12*'Forecast inputs Tab10.1.5.1'!Z8</f>
        <v>4.0844510666131937</v>
      </c>
      <c r="N12" s="19">
        <f>'Forecast inputs Tab10.1.5.1'!Q8</f>
        <v>1389.06</v>
      </c>
      <c r="O12" s="19">
        <f>N12*'Forecast inputs Tab10.1.5.1'!R8</f>
        <v>512.08391429999995</v>
      </c>
      <c r="P12" s="19">
        <f>N12*'Forecast inputs Tab10.1.5.1'!S8</f>
        <v>123.84339063351912</v>
      </c>
      <c r="Q12" s="19">
        <f>P12*'Forecast inputs Tab10.1.5.1'!R8</f>
        <v>45.655485173999992</v>
      </c>
    </row>
    <row r="13" spans="1:17" ht="12" customHeight="1" x14ac:dyDescent="0.3">
      <c r="A13" s="10">
        <f>D13+F13+E13+'Forecast inputs Tab10.1.5.1'!AA9</f>
        <v>0.29110000870046415</v>
      </c>
      <c r="C13" s="18">
        <v>5</v>
      </c>
      <c r="D13" s="17">
        <f>$G$3*'Forecast inputs Tab10.1.5.1'!T9</f>
        <v>2.5139412089277949E-2</v>
      </c>
      <c r="E13" s="17">
        <f>$G$4*'Forecast inputs Tab10.1.5.1'!U9</f>
        <v>1.2479558796297698E-2</v>
      </c>
      <c r="F13" s="17">
        <f>$G$5*'Forecast inputs Tab10.1.5.1'!Y9</f>
        <v>1.3481037814888505E-2</v>
      </c>
      <c r="G13" s="28">
        <f t="shared" si="1"/>
        <v>119.19370796563986</v>
      </c>
      <c r="H13" s="28">
        <f>G13*'Forecast inputs Tab10.1.5.1'!V9</f>
        <v>96.017365545320288</v>
      </c>
      <c r="I13" s="28">
        <f t="shared" si="2"/>
        <v>59.169438068933907</v>
      </c>
      <c r="J13" s="28">
        <f>I13*'Forecast inputs Tab10.1.5.1'!W9</f>
        <v>44.298694570165878</v>
      </c>
      <c r="K13" s="28">
        <f t="shared" si="3"/>
        <v>140.31606011548615</v>
      </c>
      <c r="L13" s="28">
        <f t="shared" si="0"/>
        <v>63.917759042061988</v>
      </c>
      <c r="M13" s="28">
        <f>L13*'Forecast inputs Tab10.1.5.1'!Z9</f>
        <v>47.691468896126047</v>
      </c>
      <c r="N13" s="19">
        <f>'Forecast inputs Tab10.1.5.1'!Q9</f>
        <v>5464.84</v>
      </c>
      <c r="O13" s="19">
        <f>N13*'Forecast inputs Tab10.1.5.1'!R9</f>
        <v>3113.8876913599997</v>
      </c>
      <c r="P13" s="19">
        <f>N13*'Forecast inputs Tab10.1.5.1'!S9</f>
        <v>1589.5302985588025</v>
      </c>
      <c r="Q13" s="19">
        <f>P13*'Forecast inputs Tab10.1.5.1'!R9</f>
        <v>905.72072223999987</v>
      </c>
    </row>
    <row r="14" spans="1:17" ht="12" customHeight="1" x14ac:dyDescent="0.3">
      <c r="A14" s="10">
        <f>D14+F14+E14+'Forecast inputs Tab10.1.5.1'!AA10</f>
        <v>0.31910657814761473</v>
      </c>
      <c r="C14" s="18">
        <v>6</v>
      </c>
      <c r="D14" s="17">
        <f>$G$3*'Forecast inputs Tab10.1.5.1'!T10</f>
        <v>6.1136750641884105E-2</v>
      </c>
      <c r="E14" s="17">
        <f>$G$4*'Forecast inputs Tab10.1.5.1'!U10</f>
        <v>5.1513794994919411E-3</v>
      </c>
      <c r="F14" s="17">
        <f>$G$5*'Forecast inputs Tab10.1.5.1'!Y10</f>
        <v>1.2818448006238707E-2</v>
      </c>
      <c r="G14" s="28">
        <f t="shared" si="1"/>
        <v>188.23911473754103</v>
      </c>
      <c r="H14" s="28">
        <f>G14*'Forecast inputs Tab10.1.5.1'!V10</f>
        <v>186.49354525067585</v>
      </c>
      <c r="I14" s="28">
        <f t="shared" si="2"/>
        <v>15.861018233395535</v>
      </c>
      <c r="J14" s="28">
        <f>I14*'Forecast inputs Tab10.1.5.1'!W10</f>
        <v>15.348712458631928</v>
      </c>
      <c r="K14" s="28">
        <f t="shared" si="3"/>
        <v>201.84225770930777</v>
      </c>
      <c r="L14" s="28">
        <f t="shared" si="0"/>
        <v>39.467804220371804</v>
      </c>
      <c r="M14" s="28">
        <f>L14*'Forecast inputs Tab10.1.5.1'!Z10</f>
        <v>39.02426503654327</v>
      </c>
      <c r="N14" s="19">
        <f>'Forecast inputs Tab10.1.5.1'!Q10</f>
        <v>3596.33</v>
      </c>
      <c r="O14" s="19">
        <f>N14*'Forecast inputs Tab10.1.5.1'!R10</f>
        <v>2899.4619432399995</v>
      </c>
      <c r="P14" s="19">
        <f>N14*'Forecast inputs Tab10.1.5.1'!S10</f>
        <v>2066.9124136844662</v>
      </c>
      <c r="Q14" s="19">
        <f>P14*'Forecast inputs Tab10.1.5.1'!R10</f>
        <v>1666.4026614599998</v>
      </c>
    </row>
    <row r="15" spans="1:17" ht="12" customHeight="1" x14ac:dyDescent="0.3">
      <c r="A15" s="10">
        <f>D15+F15+E15+'Forecast inputs Tab10.1.5.1'!AA11</f>
        <v>0.3403553700426652</v>
      </c>
      <c r="C15" s="18">
        <v>7</v>
      </c>
      <c r="D15" s="17">
        <f>$G$3*'Forecast inputs Tab10.1.5.1'!T11</f>
        <v>7.389713175440521E-2</v>
      </c>
      <c r="E15" s="17">
        <f>$G$4*'Forecast inputs Tab10.1.5.1'!U11</f>
        <v>2.9538570840210933E-3</v>
      </c>
      <c r="F15" s="17">
        <f>$G$5*'Forecast inputs Tab10.1.5.1'!Y11</f>
        <v>2.3504381204238905E-2</v>
      </c>
      <c r="G15" s="28">
        <f t="shared" si="1"/>
        <v>54.85672973545222</v>
      </c>
      <c r="H15" s="28">
        <f>G15*'Forecast inputs Tab10.1.5.1'!V11</f>
        <v>67.981923572116102</v>
      </c>
      <c r="I15" s="28">
        <f t="shared" si="2"/>
        <v>2.1927635875479905</v>
      </c>
      <c r="J15" s="28">
        <f>I15*'Forecast inputs Tab10.1.5.1'!W11</f>
        <v>2.6758164849712975</v>
      </c>
      <c r="K15" s="28">
        <f t="shared" si="3"/>
        <v>70.657740057087395</v>
      </c>
      <c r="L15" s="28">
        <f t="shared" si="0"/>
        <v>17.448221016279344</v>
      </c>
      <c r="M15" s="28">
        <f>L15*'Forecast inputs Tab10.1.5.1'!Z11</f>
        <v>21.780439812411341</v>
      </c>
      <c r="N15" s="19">
        <f>'Forecast inputs Tab10.1.5.1'!Q11</f>
        <v>875.82100000000003</v>
      </c>
      <c r="O15" s="19">
        <f>N15*'Forecast inputs Tab10.1.5.1'!R11</f>
        <v>937.6889954400001</v>
      </c>
      <c r="P15" s="19">
        <f>N15*'Forecast inputs Tab10.1.5.1'!S11</f>
        <v>698.55772217178503</v>
      </c>
      <c r="Q15" s="19">
        <f>P15*'Forecast inputs Tab10.1.5.1'!R11</f>
        <v>747.90383966599995</v>
      </c>
    </row>
    <row r="16" spans="1:17" ht="12" customHeight="1" x14ac:dyDescent="0.3">
      <c r="A16" s="10">
        <f>D16+F16+E16+'Forecast inputs Tab10.1.5.1'!AA12</f>
        <v>0.34037394555789741</v>
      </c>
      <c r="C16" s="18">
        <v>8</v>
      </c>
      <c r="D16" s="17">
        <f>$G$3*'Forecast inputs Tab10.1.5.1'!T12</f>
        <v>8.5194774005455456E-2</v>
      </c>
      <c r="E16" s="17">
        <f>$G$4*'Forecast inputs Tab10.1.5.1'!U12</f>
        <v>5.0672887489430947E-4</v>
      </c>
      <c r="F16" s="17">
        <f>$G$5*'Forecast inputs Tab10.1.5.1'!Y12</f>
        <v>1.4672442677547646E-2</v>
      </c>
      <c r="G16" s="28">
        <f t="shared" si="1"/>
        <v>94.889450768937877</v>
      </c>
      <c r="H16" s="28">
        <f>G16*'Forecast inputs Tab10.1.5.1'!V12</f>
        <v>142.90419253496245</v>
      </c>
      <c r="I16" s="28">
        <f t="shared" si="2"/>
        <v>0.56439171520548725</v>
      </c>
      <c r="J16" s="28">
        <f>I16*'Forecast inputs Tab10.1.5.1'!W12</f>
        <v>0.84871609411742888</v>
      </c>
      <c r="K16" s="28">
        <f t="shared" si="3"/>
        <v>143.75290862907988</v>
      </c>
      <c r="L16" s="28">
        <f t="shared" si="0"/>
        <v>16.342082520484965</v>
      </c>
      <c r="M16" s="28">
        <f>L16*'Forecast inputs Tab10.1.5.1'!Z12</f>
        <v>24.907621652771955</v>
      </c>
      <c r="N16" s="19">
        <f>'Forecast inputs Tab10.1.5.1'!Q12</f>
        <v>1314.08</v>
      </c>
      <c r="O16" s="19">
        <f>N16*'Forecast inputs Tab10.1.5.1'!R12</f>
        <v>1781.5902415999999</v>
      </c>
      <c r="P16" s="19">
        <f>N16*'Forecast inputs Tab10.1.5.1'!S12</f>
        <v>1203.1008811229044</v>
      </c>
      <c r="Q16" s="19">
        <f>P16*'Forecast inputs Tab10.1.5.1'!R12</f>
        <v>1631.1280816000001</v>
      </c>
    </row>
    <row r="17" spans="1:17" ht="12" customHeight="1" x14ac:dyDescent="0.3">
      <c r="A17" s="10">
        <f>D17+F17+E17+'Forecast inputs Tab10.1.5.1'!AA13</f>
        <v>0.34426533194904596</v>
      </c>
      <c r="C17" s="18">
        <v>9</v>
      </c>
      <c r="D17" s="17">
        <f>$G$3*'Forecast inputs Tab10.1.5.1'!T13</f>
        <v>8.2049430007223367E-2</v>
      </c>
      <c r="E17" s="17">
        <f>$G$4*'Forecast inputs Tab10.1.5.1'!U13</f>
        <v>2.0839279855593257E-4</v>
      </c>
      <c r="F17" s="17">
        <f>$G$5*'Forecast inputs Tab10.1.5.1'!Y13</f>
        <v>2.2007509143266667E-2</v>
      </c>
      <c r="G17" s="28">
        <f t="shared" si="1"/>
        <v>15.033362818698009</v>
      </c>
      <c r="H17" s="28">
        <f>G17*'Forecast inputs Tab10.1.5.1'!V13</f>
        <v>27.082808809121914</v>
      </c>
      <c r="I17" s="28">
        <f t="shared" si="2"/>
        <v>3.8182404792079308E-2</v>
      </c>
      <c r="J17" s="28">
        <f>I17*'Forecast inputs Tab10.1.5.1'!W13</f>
        <v>6.8865773308278172E-2</v>
      </c>
      <c r="K17" s="28">
        <f t="shared" si="3"/>
        <v>27.151674582430193</v>
      </c>
      <c r="L17" s="28">
        <f t="shared" si="0"/>
        <v>4.0322872402332948</v>
      </c>
      <c r="M17" s="28">
        <f>L17*'Forecast inputs Tab10.1.5.1'!Z13</f>
        <v>7.3238836373081364</v>
      </c>
      <c r="N17" s="19">
        <f>'Forecast inputs Tab10.1.5.1'!Q13</f>
        <v>216.56800000000001</v>
      </c>
      <c r="O17" s="19">
        <f>N17*'Forecast inputs Tab10.1.5.1'!R13</f>
        <v>358.38322344000005</v>
      </c>
      <c r="P17" s="19">
        <f>N17*'Forecast inputs Tab10.1.5.1'!S13</f>
        <v>209.20916637962813</v>
      </c>
      <c r="Q17" s="19">
        <f>P17*'Forecast inputs Tab10.1.5.1'!R13</f>
        <v>346.2056048</v>
      </c>
    </row>
    <row r="18" spans="1:17" ht="12" customHeight="1" x14ac:dyDescent="0.3">
      <c r="A18" s="10">
        <f>D18+F18+E18+'Forecast inputs Tab10.1.5.1'!AA14</f>
        <v>0.34232663365708665</v>
      </c>
      <c r="C18" s="18">
        <v>10</v>
      </c>
      <c r="D18" s="17">
        <f>$G$3*'Forecast inputs Tab10.1.5.1'!T14</f>
        <v>8.1888916558250091E-2</v>
      </c>
      <c r="E18" s="17">
        <f>$G$4*'Forecast inputs Tab10.1.5.1'!U14</f>
        <v>5.639579326203154E-5</v>
      </c>
      <c r="F18" s="17">
        <f>$G$5*'Forecast inputs Tab10.1.5.1'!Y14</f>
        <v>2.0381321305574563E-2</v>
      </c>
      <c r="G18" s="28">
        <f t="shared" si="1"/>
        <v>35.880066839622138</v>
      </c>
      <c r="H18" s="28">
        <f>G18*'Forecast inputs Tab10.1.5.1'!V14</f>
        <v>75.523219437983343</v>
      </c>
      <c r="I18" s="28">
        <f t="shared" si="2"/>
        <v>2.4710118496632405E-2</v>
      </c>
      <c r="J18" s="28">
        <f>I18*'Forecast inputs Tab10.1.5.1'!W14</f>
        <v>5.2125017810542955E-2</v>
      </c>
      <c r="K18" s="28">
        <f t="shared" si="3"/>
        <v>75.575344455793882</v>
      </c>
      <c r="L18" s="28">
        <f t="shared" si="0"/>
        <v>8.9301849561490538</v>
      </c>
      <c r="M18" s="28">
        <f>L18*'Forecast inputs Tab10.1.5.1'!Z14</f>
        <v>18.928866542301343</v>
      </c>
      <c r="N18" s="19">
        <f>'Forecast inputs Tab10.1.5.1'!Q14</f>
        <v>517.42200000000003</v>
      </c>
      <c r="O18" s="19">
        <f>N18*'Forecast inputs Tab10.1.5.1'!R14</f>
        <v>1015.0526085000001</v>
      </c>
      <c r="P18" s="19">
        <f>N18*'Forecast inputs Tab10.1.5.1'!S14</f>
        <v>510.16872868612205</v>
      </c>
      <c r="Q18" s="19">
        <f>P18*'Forecast inputs Tab10.1.5.1'!R14</f>
        <v>1000.8235035</v>
      </c>
    </row>
    <row r="19" spans="1:17" ht="12" customHeight="1" x14ac:dyDescent="0.3">
      <c r="A19" s="10">
        <f>D19+F19+E19+'Forecast inputs Tab10.1.5.1'!AA15</f>
        <v>0.34236914818646574</v>
      </c>
      <c r="C19" s="18">
        <v>11</v>
      </c>
      <c r="D19" s="17">
        <f>$G$3*'Forecast inputs Tab10.1.5.1'!T15</f>
        <v>7.8917243961762168E-2</v>
      </c>
      <c r="E19" s="17">
        <f>$G$4*'Forecast inputs Tab10.1.5.1'!U15</f>
        <v>2.0830341597942094E-5</v>
      </c>
      <c r="F19" s="17">
        <f>$G$5*'Forecast inputs Tab10.1.5.1'!Y15</f>
        <v>2.3431073883105637E-2</v>
      </c>
      <c r="G19" s="28">
        <f t="shared" si="1"/>
        <v>26.201329968855529</v>
      </c>
      <c r="H19" s="28">
        <f>G19*'Forecast inputs Tab10.1.5.1'!V15</f>
        <v>63.074214704434382</v>
      </c>
      <c r="I19" s="28">
        <f t="shared" si="2"/>
        <v>6.9158858846630105E-3</v>
      </c>
      <c r="J19" s="28">
        <f>I19*'Forecast inputs Tab10.1.5.1'!W15</f>
        <v>1.6703476430770501E-2</v>
      </c>
      <c r="K19" s="28">
        <f t="shared" si="3"/>
        <v>63.090918180865152</v>
      </c>
      <c r="L19" s="28">
        <f t="shared" si="0"/>
        <v>7.7793555313886724</v>
      </c>
      <c r="M19" s="28">
        <f>L19*'Forecast inputs Tab10.1.5.1'!Z15</f>
        <v>18.878628829352774</v>
      </c>
      <c r="N19" s="19">
        <f>'Forecast inputs Tab10.1.5.1'!Q15</f>
        <v>392.08199999999999</v>
      </c>
      <c r="O19" s="19">
        <f>N19*'Forecast inputs Tab10.1.5.1'!R15</f>
        <v>890.54368823999994</v>
      </c>
      <c r="P19" s="19">
        <f>N19*'Forecast inputs Tab10.1.5.1'!S15</f>
        <v>389.68254074282805</v>
      </c>
      <c r="Q19" s="19">
        <f>P19*'Forecast inputs Tab10.1.5.1'!R15</f>
        <v>885.09374844000013</v>
      </c>
    </row>
    <row r="20" spans="1:17" ht="12" customHeight="1" x14ac:dyDescent="0.3">
      <c r="A20" s="10">
        <f>D20+F20+E20+'Forecast inputs Tab10.1.5.1'!AA16</f>
        <v>0.34080370169069818</v>
      </c>
      <c r="C20" s="18">
        <v>12</v>
      </c>
      <c r="D20" s="17">
        <f>$G$3*'Forecast inputs Tab10.1.5.1'!T16</f>
        <v>7.7271493695594731E-2</v>
      </c>
      <c r="E20" s="17">
        <f>$G$4*'Forecast inputs Tab10.1.5.1'!U16</f>
        <v>7.4789222324173669E-6</v>
      </c>
      <c r="F20" s="17">
        <f>$G$5*'Forecast inputs Tab10.1.5.1'!Y16</f>
        <v>2.3524729072871054E-2</v>
      </c>
      <c r="G20" s="28">
        <f t="shared" si="1"/>
        <v>27.685574106113762</v>
      </c>
      <c r="H20" s="28">
        <f>G20*'Forecast inputs Tab10.1.5.1'!V16</f>
        <v>74.94462505249254</v>
      </c>
      <c r="I20" s="28">
        <f t="shared" si="2"/>
        <v>2.6796202039932513E-3</v>
      </c>
      <c r="J20" s="28">
        <f>I20*'Forecast inputs Tab10.1.5.1'!W16</f>
        <v>7.2799992616939743E-3</v>
      </c>
      <c r="K20" s="28">
        <f t="shared" si="3"/>
        <v>74.951905051754238</v>
      </c>
      <c r="L20" s="28">
        <f t="shared" si="0"/>
        <v>8.428666238017227</v>
      </c>
      <c r="M20" s="28">
        <f>L20*'Forecast inputs Tab10.1.5.1'!Z16</f>
        <v>23.024250415742141</v>
      </c>
      <c r="N20" s="19">
        <f>'Forecast inputs Tab10.1.5.1'!Q16</f>
        <v>422.80399999999997</v>
      </c>
      <c r="O20" s="19">
        <f>N20*'Forecast inputs Tab10.1.5.1'!R16</f>
        <v>1090.48339268</v>
      </c>
      <c r="P20" s="19">
        <f>N20*'Forecast inputs Tab10.1.5.1'!S16</f>
        <v>421.59419470604882</v>
      </c>
      <c r="Q20" s="19">
        <f>P20*'Forecast inputs Tab10.1.5.1'!R16</f>
        <v>1087.3630991599998</v>
      </c>
    </row>
    <row r="21" spans="1:17" ht="12" customHeight="1" x14ac:dyDescent="0.3">
      <c r="A21" s="10">
        <f>D21+F21+E21+'Forecast inputs Tab10.1.5.1'!AA17</f>
        <v>0.33800311230711544</v>
      </c>
      <c r="C21" s="18">
        <v>13</v>
      </c>
      <c r="D21" s="17">
        <f>$G$3*'Forecast inputs Tab10.1.5.1'!T17</f>
        <v>7.6850054992083111E-2</v>
      </c>
      <c r="E21" s="17">
        <f>$G$4*'Forecast inputs Tab10.1.5.1'!U17</f>
        <v>2.700106466573411E-6</v>
      </c>
      <c r="F21" s="17">
        <f>$G$5*'Forecast inputs Tab10.1.5.1'!Y17</f>
        <v>2.1150357208565781E-2</v>
      </c>
      <c r="G21" s="28">
        <f t="shared" si="1"/>
        <v>15.809734166661645</v>
      </c>
      <c r="H21" s="28">
        <f>G21*'Forecast inputs Tab10.1.5.1'!V17</f>
        <v>47.455882182603041</v>
      </c>
      <c r="I21" s="28">
        <f t="shared" si="2"/>
        <v>5.5547085116083915E-4</v>
      </c>
      <c r="J21" s="28">
        <f>I21*'Forecast inputs Tab10.1.5.1'!W17</f>
        <v>1.6723330631791568E-3</v>
      </c>
      <c r="K21" s="28">
        <f t="shared" si="3"/>
        <v>47.457554515666217</v>
      </c>
      <c r="L21" s="28">
        <f t="shared" si="0"/>
        <v>4.3510902501215893</v>
      </c>
      <c r="M21" s="28">
        <f>L21*'Forecast inputs Tab10.1.5.1'!Z17</f>
        <v>13.185065274040952</v>
      </c>
      <c r="N21" s="19">
        <f>'Forecast inputs Tab10.1.5.1'!Q17</f>
        <v>242.44399999999999</v>
      </c>
      <c r="O21" s="19">
        <f>N21*'Forecast inputs Tab10.1.5.1'!R17</f>
        <v>698.6629969999999</v>
      </c>
      <c r="P21" s="19">
        <f>N21*'Forecast inputs Tab10.1.5.1'!S17</f>
        <v>242.09653969983515</v>
      </c>
      <c r="Q21" s="19">
        <f>P21*'Forecast inputs Tab10.1.5.1'!R17</f>
        <v>697.66170327999987</v>
      </c>
    </row>
    <row r="22" spans="1:17" ht="12" customHeight="1" x14ac:dyDescent="0.3">
      <c r="A22" s="10">
        <f>D22+F22+E22+'Forecast inputs Tab10.1.5.1'!AA18</f>
        <v>0.33679125438026336</v>
      </c>
      <c r="C22" s="18">
        <v>14</v>
      </c>
      <c r="D22" s="17">
        <f>$G$3*'Forecast inputs Tab10.1.5.1'!T18</f>
        <v>7.5042645104281228E-2</v>
      </c>
      <c r="E22" s="17">
        <f>$G$4*'Forecast inputs Tab10.1.5.1'!U18</f>
        <v>1.2229137333800534E-6</v>
      </c>
      <c r="F22" s="17">
        <f>$G$5*'Forecast inputs Tab10.1.5.1'!Y18</f>
        <v>2.1747386362248773E-2</v>
      </c>
      <c r="G22" s="28">
        <f t="shared" si="1"/>
        <v>8.6377746479723019</v>
      </c>
      <c r="H22" s="28">
        <f>G22*'Forecast inputs Tab10.1.5.1'!V18</f>
        <v>28.376561732857208</v>
      </c>
      <c r="I22" s="28">
        <f t="shared" si="2"/>
        <v>1.4076333834139786E-4</v>
      </c>
      <c r="J22" s="28">
        <f>I22*'Forecast inputs Tab10.1.5.1'!W18</f>
        <v>4.6374174274171903E-4</v>
      </c>
      <c r="K22" s="28">
        <f t="shared" si="3"/>
        <v>28.37702547459995</v>
      </c>
      <c r="L22" s="28">
        <f t="shared" si="0"/>
        <v>2.5032302941674174</v>
      </c>
      <c r="M22" s="28">
        <f>L22*'Forecast inputs Tab10.1.5.1'!Z18</f>
        <v>8.3103490920917018</v>
      </c>
      <c r="N22" s="19">
        <f>'Forecast inputs Tab10.1.5.1'!Q18</f>
        <v>135.57400000000001</v>
      </c>
      <c r="O22" s="19">
        <f>N22*'Forecast inputs Tab10.1.5.1'!R18</f>
        <v>430.61827324000006</v>
      </c>
      <c r="P22" s="19">
        <f>N22*'Forecast inputs Tab10.1.5.1'!S18</f>
        <v>135.46985217834813</v>
      </c>
      <c r="Q22" s="19">
        <f>P22*'Forecast inputs Tab10.1.5.1'!R18</f>
        <v>430.28747268000006</v>
      </c>
    </row>
    <row r="23" spans="1:17" ht="12" customHeight="1" x14ac:dyDescent="0.3">
      <c r="A23" s="10">
        <f>D23+F23+E23+'Forecast inputs Tab10.1.5.1'!AA19</f>
        <v>0.33599459662840281</v>
      </c>
      <c r="C23" s="18">
        <v>15</v>
      </c>
      <c r="D23" s="17">
        <f>$G$3*'Forecast inputs Tab10.1.5.1'!T19</f>
        <v>7.3052398141839753E-2</v>
      </c>
      <c r="E23" s="17">
        <f>$G$4*'Forecast inputs Tab10.1.5.1'!U19</f>
        <v>6.3938712288257355E-7</v>
      </c>
      <c r="F23" s="17">
        <f>$G$5*'Forecast inputs Tab10.1.5.1'!Y19</f>
        <v>2.2941559099440182E-2</v>
      </c>
      <c r="G23" s="28">
        <f t="shared" si="1"/>
        <v>7.8380469338814684</v>
      </c>
      <c r="H23" s="28">
        <f>G23*'Forecast inputs Tab10.1.5.1'!V19</f>
        <v>27.879736326461906</v>
      </c>
      <c r="I23" s="28">
        <f t="shared" si="2"/>
        <v>6.8602077488853243E-5</v>
      </c>
      <c r="J23" s="28">
        <f>I23*'Forecast inputs Tab10.1.5.1'!W19</f>
        <v>2.4453788847452038E-4</v>
      </c>
      <c r="K23" s="28">
        <f t="shared" si="3"/>
        <v>27.879980864350379</v>
      </c>
      <c r="L23" s="28">
        <f t="shared" si="0"/>
        <v>2.4614799997214587</v>
      </c>
      <c r="M23" s="28">
        <f>L23*'Forecast inputs Tab10.1.5.1'!Z19</f>
        <v>8.857438860597691</v>
      </c>
      <c r="N23" s="19">
        <f>'Forecast inputs Tab10.1.5.1'!Q19</f>
        <v>126.32599999999999</v>
      </c>
      <c r="O23" s="19">
        <f>N23*'Forecast inputs Tab10.1.5.1'!R19</f>
        <v>437.16122908</v>
      </c>
      <c r="P23" s="19">
        <f>N23*'Forecast inputs Tab10.1.5.1'!S19</f>
        <v>126.27014844332452</v>
      </c>
      <c r="Q23" s="19">
        <f>P23*'Forecast inputs Tab10.1.5.1'!R19</f>
        <v>436.96795029999998</v>
      </c>
    </row>
    <row r="24" spans="1:17" ht="12" customHeight="1" x14ac:dyDescent="0.3">
      <c r="A24" s="10">
        <f>D24+F24+E24+'Forecast inputs Tab10.1.5.1'!AA20</f>
        <v>0.33565751215380529</v>
      </c>
      <c r="B24" s="29"/>
      <c r="C24" s="23" t="s">
        <v>1443</v>
      </c>
      <c r="D24" s="17">
        <f>$G$3*'Forecast inputs Tab10.1.5.1'!T20</f>
        <v>7.0860491436610787E-2</v>
      </c>
      <c r="E24" s="17">
        <f>$G$4*'Forecast inputs Tab10.1.5.1'!U20</f>
        <v>3.8745027800414993E-7</v>
      </c>
      <c r="F24" s="17">
        <f>$G$5*'Forecast inputs Tab10.1.5.1'!Y20</f>
        <v>2.4796633266916526E-2</v>
      </c>
      <c r="G24" s="28">
        <f t="shared" si="1"/>
        <v>14.824722789435867</v>
      </c>
      <c r="H24" s="30">
        <f>G24*'Forecast inputs Tab10.1.5.1'!V20</f>
        <v>61.514713403743528</v>
      </c>
      <c r="I24" s="28">
        <f t="shared" si="2"/>
        <v>8.1058469249251769E-5</v>
      </c>
      <c r="J24" s="30">
        <f>I24*'Forecast inputs Tab10.1.5.1'!W20</f>
        <v>3.3634952745066653E-4</v>
      </c>
      <c r="K24" s="28">
        <f t="shared" si="3"/>
        <v>61.515049753270979</v>
      </c>
      <c r="L24" s="30">
        <f t="shared" si="0"/>
        <v>5.1877034274054603</v>
      </c>
      <c r="M24" s="30">
        <f>L24*'Forecast inputs Tab10.1.5.1'!Z20</f>
        <v>20.048709927756786</v>
      </c>
      <c r="N24" s="21">
        <f>'Forecast inputs Tab10.1.5.1'!Q20</f>
        <v>246.28200240000001</v>
      </c>
      <c r="O24" s="21">
        <f>N24*'Forecast inputs Tab10.1.5.1'!R20</f>
        <v>1002.9678244688379</v>
      </c>
      <c r="P24" s="21">
        <f>N24*'Forecast inputs Tab10.1.5.1'!S20</f>
        <v>246.2160304133829</v>
      </c>
      <c r="Q24" s="21">
        <f>P24*'Forecast inputs Tab10.1.5.1'!R20</f>
        <v>1002.6991577402565</v>
      </c>
    </row>
    <row r="25" spans="1:17" ht="12" customHeight="1" x14ac:dyDescent="0.3">
      <c r="C25" s="31" t="s">
        <v>1453</v>
      </c>
      <c r="D25" s="12"/>
      <c r="E25" s="12"/>
      <c r="F25" s="12"/>
      <c r="G25" s="32">
        <f>SUM(G8:G24)</f>
        <v>648.07689417233576</v>
      </c>
      <c r="H25" s="52">
        <f t="shared" ref="H25:Q25" si="4">SUM(H8:H24)</f>
        <v>915.44611723079095</v>
      </c>
      <c r="I25" s="32">
        <f>SUM(I8:I24)</f>
        <v>99.955604948821346</v>
      </c>
      <c r="J25" s="52">
        <f t="shared" ref="J25:K25" si="5">SUM(J8:J24)</f>
        <v>72.526660162170344</v>
      </c>
      <c r="K25" s="32">
        <f t="shared" si="5"/>
        <v>987.97277739296146</v>
      </c>
      <c r="L25" s="32">
        <f t="shared" si="4"/>
        <v>205.27328359041039</v>
      </c>
      <c r="M25" s="52">
        <f t="shared" si="4"/>
        <v>260.00179374529881</v>
      </c>
      <c r="N25" s="32">
        <f t="shared" si="4"/>
        <v>51261.410215387717</v>
      </c>
      <c r="O25" s="32">
        <f t="shared" si="4"/>
        <v>17539.902227124523</v>
      </c>
      <c r="P25" s="32">
        <f t="shared" si="4"/>
        <v>7962.6519074209973</v>
      </c>
      <c r="Q25" s="32">
        <f t="shared" si="4"/>
        <v>10883.913030040258</v>
      </c>
    </row>
    <row r="26" spans="1:17" ht="12" customHeight="1" x14ac:dyDescent="0.3">
      <c r="A26" s="10"/>
    </row>
    <row r="27" spans="1:17" ht="12" customHeight="1" x14ac:dyDescent="0.3">
      <c r="C27" s="15" t="s">
        <v>1445</v>
      </c>
      <c r="D27" s="15" t="s">
        <v>1523</v>
      </c>
      <c r="G27" s="15">
        <f>G1+1</f>
        <v>2020</v>
      </c>
    </row>
    <row r="28" spans="1:17" ht="12" customHeight="1" x14ac:dyDescent="0.3">
      <c r="G28" s="18"/>
    </row>
    <row r="29" spans="1:17" ht="12" customHeight="1" x14ac:dyDescent="0.3">
      <c r="D29" s="24" t="s">
        <v>1611</v>
      </c>
      <c r="E29" s="24"/>
      <c r="F29" s="24"/>
      <c r="G29" s="18">
        <v>3.7</v>
      </c>
      <c r="H29" s="24" t="s">
        <v>1610</v>
      </c>
      <c r="I29" s="25">
        <f>G29*I3</f>
        <v>0.24634398140656458</v>
      </c>
      <c r="J29" s="15" t="s">
        <v>1526</v>
      </c>
      <c r="K29" s="25">
        <f>I29+I31+I30</f>
        <v>0.29549651505831198</v>
      </c>
      <c r="M29" s="54" t="s">
        <v>1675</v>
      </c>
      <c r="N29" s="55">
        <f>Reportnew!$AJ$6560</f>
        <v>6.0366767631280425E-2</v>
      </c>
    </row>
    <row r="30" spans="1:17" ht="12" customHeight="1" x14ac:dyDescent="0.3">
      <c r="D30" s="24" t="s">
        <v>1612</v>
      </c>
      <c r="E30" s="24"/>
      <c r="F30" s="24"/>
      <c r="G30" s="18">
        <f>G29</f>
        <v>3.7</v>
      </c>
      <c r="H30" s="24" t="s">
        <v>1610</v>
      </c>
      <c r="I30" s="25">
        <f>G30*I4</f>
        <v>9.1293667122084761E-3</v>
      </c>
      <c r="J30" s="24"/>
      <c r="K30" s="24"/>
      <c r="N30" s="56">
        <f>AVERAGE('Forecast inputs Tab10.1.5.1'!$Y$8:$Y$19)</f>
        <v>9.2712324904217162E-3</v>
      </c>
      <c r="O30" s="25">
        <f>N30*F31</f>
        <v>4.0023166939538925E-2</v>
      </c>
    </row>
    <row r="31" spans="1:17" ht="12" customHeight="1" x14ac:dyDescent="0.3">
      <c r="D31" s="24" t="s">
        <v>1446</v>
      </c>
      <c r="E31" s="24"/>
      <c r="F31" s="92">
        <f>IF(I31/N29=F5,1,I31/N4)</f>
        <v>4.3169197817968223</v>
      </c>
      <c r="G31" s="17">
        <f>I31/I5</f>
        <v>2.1250000000000004</v>
      </c>
      <c r="H31" s="24" t="s">
        <v>1610</v>
      </c>
      <c r="I31" s="25">
        <f>N31*N29</f>
        <v>4.0023166939538925E-2</v>
      </c>
      <c r="J31" s="24"/>
      <c r="K31" s="24"/>
      <c r="N31" s="79">
        <v>0.66300000000000003</v>
      </c>
    </row>
    <row r="32" spans="1:17" ht="12" customHeight="1" x14ac:dyDescent="0.3">
      <c r="D32" s="24"/>
      <c r="E32" s="24"/>
      <c r="F32" s="24"/>
      <c r="G32" s="18"/>
      <c r="H32" s="24"/>
      <c r="I32" s="24"/>
      <c r="J32" s="24"/>
      <c r="K32" s="24"/>
      <c r="L32" s="25"/>
    </row>
    <row r="33" spans="1:17" ht="27.75" customHeight="1" x14ac:dyDescent="0.3">
      <c r="A33" t="s">
        <v>1374</v>
      </c>
      <c r="C33" s="26" t="s">
        <v>1292</v>
      </c>
      <c r="D33" s="27" t="s">
        <v>1604</v>
      </c>
      <c r="E33" s="27" t="s">
        <v>1605</v>
      </c>
      <c r="F33" s="27" t="s">
        <v>1877</v>
      </c>
      <c r="G33" s="27" t="s">
        <v>1606</v>
      </c>
      <c r="H33" s="27" t="s">
        <v>1607</v>
      </c>
      <c r="I33" s="27" t="s">
        <v>1608</v>
      </c>
      <c r="J33" s="27" t="s">
        <v>1609</v>
      </c>
      <c r="K33" s="27" t="s">
        <v>1613</v>
      </c>
      <c r="L33" s="27" t="s">
        <v>1448</v>
      </c>
      <c r="M33" s="27" t="s">
        <v>1578</v>
      </c>
      <c r="N33" s="27" t="s">
        <v>1449</v>
      </c>
      <c r="O33" s="27" t="s">
        <v>1450</v>
      </c>
      <c r="P33" s="27" t="s">
        <v>1451</v>
      </c>
      <c r="Q33" s="27" t="s">
        <v>1452</v>
      </c>
    </row>
    <row r="34" spans="1:17" ht="12" customHeight="1" x14ac:dyDescent="0.3">
      <c r="A34" s="10">
        <f>D34+F34+E34+'Forecast inputs Tab10.1.5.1'!AA4</f>
        <v>0.24</v>
      </c>
      <c r="C34" s="18">
        <v>0</v>
      </c>
      <c r="D34" s="17">
        <f>$G$29*'Forecast inputs Tab10.1.5.1'!T4</f>
        <v>0</v>
      </c>
      <c r="E34" s="17">
        <f>$G$30*'Forecast inputs Tab10.1.5.1'!U4</f>
        <v>0</v>
      </c>
      <c r="F34" s="17">
        <f>$F$31*'Forecast inputs Tab10.1.5.1'!Y4</f>
        <v>0</v>
      </c>
      <c r="G34" s="28">
        <f>N34*(D34/A34)*(1-EXP(-A34))</f>
        <v>0</v>
      </c>
      <c r="H34" s="28">
        <f>G34*'Forecast inputs Tab10.1.5.1'!V4</f>
        <v>0</v>
      </c>
      <c r="I34" s="28">
        <f>N34*(E34/A34)*(1-EXP(-A34))</f>
        <v>0</v>
      </c>
      <c r="J34" s="28">
        <f>I34*'Forecast inputs Tab10.1.5.1'!W4</f>
        <v>0</v>
      </c>
      <c r="K34" s="28">
        <f>H34+J34</f>
        <v>0</v>
      </c>
      <c r="L34" s="28">
        <f t="shared" ref="L34:L50" si="6">N34*(F34/A34)*(1-EXP(-A34))</f>
        <v>0</v>
      </c>
      <c r="M34" s="28">
        <f>L34*'Forecast inputs Tab10.1.5.1'!Z4</f>
        <v>0</v>
      </c>
      <c r="N34" s="19">
        <f>'Forecast inputs Tab10.1.5.1'!Q4</f>
        <v>12382.797429009221</v>
      </c>
      <c r="O34" s="19">
        <f>N34*'Forecast inputs Tab10.1.5.1'!R4</f>
        <v>34.976078134056579</v>
      </c>
      <c r="P34" s="19">
        <f>N34*'Forecast inputs Tab10.1.5.1'!S4</f>
        <v>0</v>
      </c>
      <c r="Q34" s="19">
        <f>P34*'Forecast inputs Tab10.1.5.1'!R4</f>
        <v>0</v>
      </c>
    </row>
    <row r="35" spans="1:17" ht="12" customHeight="1" x14ac:dyDescent="0.3">
      <c r="A35" s="10">
        <f>D35+F35+E35+'Forecast inputs Tab10.1.5.1'!AA5</f>
        <v>0.2406026539989187</v>
      </c>
      <c r="C35" s="18">
        <v>1</v>
      </c>
      <c r="D35" s="17">
        <f>$G$29*'Forecast inputs Tab10.1.5.1'!T5</f>
        <v>5.0301913734638115E-5</v>
      </c>
      <c r="E35" s="17">
        <f>$G$30*'Forecast inputs Tab10.1.5.1'!U5</f>
        <v>1.1532783772169272E-4</v>
      </c>
      <c r="F35" s="17">
        <f>$F$31*'Forecast inputs Tab10.1.5.1'!Y5</f>
        <v>4.3702424746238738E-4</v>
      </c>
      <c r="G35" s="28">
        <f t="shared" ref="G35:G50" si="7">N35*(D35/A35)*(1-EXP(-A35))</f>
        <v>0.43548524136071731</v>
      </c>
      <c r="H35" s="28">
        <f>G35*'Forecast inputs Tab10.1.5.1'!V5</f>
        <v>4.4780079482806039E-2</v>
      </c>
      <c r="I35" s="28">
        <f t="shared" ref="I35:I50" si="8">N35*(E35/A35)*(1-EXP(-A35))</f>
        <v>0.99844255450775876</v>
      </c>
      <c r="J35" s="28">
        <f>I35*'Forecast inputs Tab10.1.5.1'!W5</f>
        <v>0.10266807020599704</v>
      </c>
      <c r="K35" s="28">
        <f t="shared" ref="K35:K50" si="9">H35+J35</f>
        <v>0.14744814968880307</v>
      </c>
      <c r="L35" s="28">
        <f t="shared" si="6"/>
        <v>3.7835063471072292</v>
      </c>
      <c r="M35" s="28">
        <f>L35*'Forecast inputs Tab10.1.5.1'!Z5</f>
        <v>0.29163607439073758</v>
      </c>
      <c r="N35" s="19">
        <f>N8*EXP(-A8)</f>
        <v>9740.6534556019415</v>
      </c>
      <c r="O35" s="19">
        <f>N35*'Forecast inputs Tab10.1.5.1'!R5</f>
        <v>231.1720062657642</v>
      </c>
      <c r="P35" s="19">
        <f>N35*'Forecast inputs Tab10.1.5.1'!S5</f>
        <v>0</v>
      </c>
      <c r="Q35" s="19">
        <f>P35*'Forecast inputs Tab10.1.5.1'!R5</f>
        <v>0</v>
      </c>
    </row>
    <row r="36" spans="1:17" ht="12" customHeight="1" x14ac:dyDescent="0.3">
      <c r="A36" s="10">
        <f>D36+F36+E36+'Forecast inputs Tab10.1.5.1'!AA6</f>
        <v>0.24541056440565495</v>
      </c>
      <c r="C36" s="18">
        <v>2</v>
      </c>
      <c r="D36" s="17">
        <f>$G$29*'Forecast inputs Tab10.1.5.1'!T6</f>
        <v>4.7334717364754794E-4</v>
      </c>
      <c r="E36" s="17">
        <f>$G$30*'Forecast inputs Tab10.1.5.1'!U6</f>
        <v>2.4176527742662715E-3</v>
      </c>
      <c r="F36" s="17">
        <f>$F$31*'Forecast inputs Tab10.1.5.1'!Y6</f>
        <v>2.5195644577411316E-3</v>
      </c>
      <c r="G36" s="28">
        <f t="shared" si="7"/>
        <v>3.2153441784824572</v>
      </c>
      <c r="H36" s="28">
        <f>G36*'Forecast inputs Tab10.1.5.1'!V6</f>
        <v>0.70591804713394279</v>
      </c>
      <c r="I36" s="28">
        <f t="shared" si="8"/>
        <v>16.422588337069474</v>
      </c>
      <c r="J36" s="28">
        <f>I36*'Forecast inputs Tab10.1.5.1'!W6</f>
        <v>3.6058667213417559</v>
      </c>
      <c r="K36" s="28">
        <f t="shared" si="9"/>
        <v>4.3117847684756985</v>
      </c>
      <c r="L36" s="28">
        <f t="shared" si="6"/>
        <v>17.114852189951854</v>
      </c>
      <c r="M36" s="28">
        <f>L36*'Forecast inputs Tab10.1.5.1'!Z6</f>
        <v>3.2181056572766473</v>
      </c>
      <c r="N36" s="19">
        <f t="shared" ref="N36:N49" si="10">N9*EXP(-A9)</f>
        <v>7660.3501385728923</v>
      </c>
      <c r="O36" s="19">
        <f>N36*'Forecast inputs Tab10.1.5.1'!R6</f>
        <v>736.89350986013017</v>
      </c>
      <c r="P36" s="19">
        <f>N36*'Forecast inputs Tab10.1.5.1'!S6</f>
        <v>0</v>
      </c>
      <c r="Q36" s="19">
        <f>P36*'Forecast inputs Tab10.1.5.1'!R6</f>
        <v>0</v>
      </c>
    </row>
    <row r="37" spans="1:17" ht="12" customHeight="1" x14ac:dyDescent="0.3">
      <c r="A37" s="10">
        <f>D37+F37+E37+'Forecast inputs Tab10.1.5.1'!AA7</f>
        <v>0.26482173706105971</v>
      </c>
      <c r="C37" s="18">
        <v>3</v>
      </c>
      <c r="D37" s="17">
        <f>$G$29*'Forecast inputs Tab10.1.5.1'!T7</f>
        <v>1.7632638695390938E-2</v>
      </c>
      <c r="E37" s="17">
        <f>$G$30*'Forecast inputs Tab10.1.5.1'!U7</f>
        <v>4.6886186061044161E-3</v>
      </c>
      <c r="F37" s="17">
        <f>$F$31*'Forecast inputs Tab10.1.5.1'!Y7</f>
        <v>2.5004797595643822E-3</v>
      </c>
      <c r="G37" s="28">
        <f t="shared" si="7"/>
        <v>93.172927484151671</v>
      </c>
      <c r="H37" s="28">
        <f>G37*'Forecast inputs Tab10.1.5.1'!V7</f>
        <v>34.218227694821195</v>
      </c>
      <c r="I37" s="28">
        <f t="shared" si="8"/>
        <v>24.77520970821012</v>
      </c>
      <c r="J37" s="28">
        <f>I37*'Forecast inputs Tab10.1.5.1'!W7</f>
        <v>9.1212834061611687</v>
      </c>
      <c r="K37" s="28">
        <f t="shared" si="9"/>
        <v>43.339511100982364</v>
      </c>
      <c r="L37" s="28">
        <f t="shared" si="6"/>
        <v>13.212827832420789</v>
      </c>
      <c r="M37" s="28">
        <f>L37*'Forecast inputs Tab10.1.5.1'!Z7</f>
        <v>4.4630025595794294</v>
      </c>
      <c r="N37" s="19">
        <f t="shared" si="10"/>
        <v>6014.6370928459373</v>
      </c>
      <c r="O37" s="19">
        <f>N37*'Forecast inputs Tab10.1.5.1'!R7</f>
        <v>1258.8334703471905</v>
      </c>
      <c r="P37" s="19">
        <f>N37*'Forecast inputs Tab10.1.5.1'!S7</f>
        <v>0</v>
      </c>
      <c r="Q37" s="19">
        <f>P37*'Forecast inputs Tab10.1.5.1'!R7</f>
        <v>0</v>
      </c>
    </row>
    <row r="38" spans="1:17" ht="12" customHeight="1" x14ac:dyDescent="0.3">
      <c r="A38" s="10">
        <f>D38+F38+E38+'Forecast inputs Tab10.1.5.1'!AA8</f>
        <v>0.31541124718350882</v>
      </c>
      <c r="C38" s="18">
        <v>4</v>
      </c>
      <c r="D38" s="17">
        <f>$G$29*'Forecast inputs Tab10.1.5.1'!T8</f>
        <v>3.1498848356163185E-2</v>
      </c>
      <c r="E38" s="17">
        <f>$G$30*'Forecast inputs Tab10.1.5.1'!U8</f>
        <v>3.0412417831099769E-2</v>
      </c>
      <c r="F38" s="17">
        <f>$F$31*'Forecast inputs Tab10.1.5.1'!Y8</f>
        <v>1.3499980996245895E-2</v>
      </c>
      <c r="G38" s="28">
        <f t="shared" si="7"/>
        <v>137.921128499395</v>
      </c>
      <c r="H38" s="28">
        <f>G38*'Forecast inputs Tab10.1.5.1'!V8</f>
        <v>77.695626760746507</v>
      </c>
      <c r="I38" s="28">
        <f t="shared" si="8"/>
        <v>133.16407445225497</v>
      </c>
      <c r="J38" s="28">
        <f>I38*'Forecast inputs Tab10.1.5.1'!W8</f>
        <v>72.967612647498299</v>
      </c>
      <c r="K38" s="28">
        <f t="shared" si="9"/>
        <v>150.66323940824481</v>
      </c>
      <c r="L38" s="28">
        <f t="shared" si="6"/>
        <v>59.111132974431669</v>
      </c>
      <c r="M38" s="28">
        <f>L38*'Forecast inputs Tab10.1.5.1'!Z8</f>
        <v>31.116041286607853</v>
      </c>
      <c r="N38" s="19">
        <f t="shared" si="10"/>
        <v>5105.3799787178941</v>
      </c>
      <c r="O38" s="19">
        <f>N38*'Forecast inputs Tab10.1.5.1'!R8</f>
        <v>1882.1238560542454</v>
      </c>
      <c r="P38" s="19">
        <f>N38*'Forecast inputs Tab10.1.5.1'!S8</f>
        <v>455.17657051308635</v>
      </c>
      <c r="Q38" s="19">
        <f>P38*'Forecast inputs Tab10.1.5.1'!R8</f>
        <v>167.80311860250185</v>
      </c>
    </row>
    <row r="39" spans="1:17" ht="12" customHeight="1" x14ac:dyDescent="0.3">
      <c r="A39" s="10">
        <f>D39+F39+E39+'Forecast inputs Tab10.1.5.1'!AA9</f>
        <v>0.40783739763326798</v>
      </c>
      <c r="C39" s="18">
        <v>5</v>
      </c>
      <c r="D39" s="17">
        <f>$G$29*'Forecast inputs Tab10.1.5.1'!T9</f>
        <v>9.301582473032842E-2</v>
      </c>
      <c r="E39" s="17">
        <f>$G$30*'Forecast inputs Tab10.1.5.1'!U9</f>
        <v>4.6174367546301484E-2</v>
      </c>
      <c r="F39" s="17">
        <f>$F$31*'Forecast inputs Tab10.1.5.1'!Y9</f>
        <v>2.8647205356638082E-2</v>
      </c>
      <c r="G39" s="28">
        <f t="shared" si="7"/>
        <v>81.55791508104906</v>
      </c>
      <c r="H39" s="28">
        <f>G39*'Forecast inputs Tab10.1.5.1'!V9</f>
        <v>65.699576589300548</v>
      </c>
      <c r="I39" s="28">
        <f t="shared" si="8"/>
        <v>40.486499562633156</v>
      </c>
      <c r="J39" s="28">
        <f>I39*'Forecast inputs Tab10.1.5.1'!W9</f>
        <v>30.311240682238157</v>
      </c>
      <c r="K39" s="28">
        <f t="shared" si="9"/>
        <v>96.010817271538713</v>
      </c>
      <c r="L39" s="28">
        <f t="shared" si="6"/>
        <v>25.11837473418931</v>
      </c>
      <c r="M39" s="28">
        <f>L39*'Forecast inputs Tab10.1.5.1'!Z9</f>
        <v>18.741773887418542</v>
      </c>
      <c r="N39" s="19">
        <f t="shared" si="10"/>
        <v>1067.7371035428537</v>
      </c>
      <c r="O39" s="19">
        <f>N39*'Forecast inputs Tab10.1.5.1'!R9</f>
        <v>608.40087254713217</v>
      </c>
      <c r="P39" s="19">
        <f>N39*'Forecast inputs Tab10.1.5.1'!S9</f>
        <v>310.56727680531969</v>
      </c>
      <c r="Q39" s="19">
        <f>P39*'Forecast inputs Tab10.1.5.1'!R9</f>
        <v>176.96247659277839</v>
      </c>
    </row>
    <row r="40" spans="1:17" ht="12" customHeight="1" x14ac:dyDescent="0.3">
      <c r="A40" s="10">
        <f>D40+F40+E40+'Forecast inputs Tab10.1.5.1'!AA10</f>
        <v>0.51250528353634861</v>
      </c>
      <c r="C40" s="18">
        <v>6</v>
      </c>
      <c r="D40" s="17">
        <f>$G$29*'Forecast inputs Tab10.1.5.1'!T10</f>
        <v>0.2262059773749712</v>
      </c>
      <c r="E40" s="17">
        <f>$G$30*'Forecast inputs Tab10.1.5.1'!U10</f>
        <v>1.9060104148120184E-2</v>
      </c>
      <c r="F40" s="17">
        <f>$F$31*'Forecast inputs Tab10.1.5.1'!Y10</f>
        <v>2.723920201325726E-2</v>
      </c>
      <c r="G40" s="28">
        <f t="shared" si="7"/>
        <v>722.95614419169567</v>
      </c>
      <c r="H40" s="28">
        <f>G40*'Forecast inputs Tab10.1.5.1'!V10</f>
        <v>716.25206365348083</v>
      </c>
      <c r="I40" s="28">
        <f t="shared" si="8"/>
        <v>60.916247937936994</v>
      </c>
      <c r="J40" s="28">
        <f>I40*'Forecast inputs Tab10.1.5.1'!W10</f>
        <v>58.948672771178245</v>
      </c>
      <c r="K40" s="28">
        <f t="shared" si="9"/>
        <v>775.20073642465911</v>
      </c>
      <c r="L40" s="28">
        <f t="shared" si="6"/>
        <v>87.056711263289841</v>
      </c>
      <c r="M40" s="28">
        <f>L40*'Forecast inputs Tab10.1.5.1'!Z10</f>
        <v>86.07836794211299</v>
      </c>
      <c r="N40" s="19">
        <f t="shared" si="10"/>
        <v>4084.6450573888774</v>
      </c>
      <c r="O40" s="19">
        <f>N40*'Forecast inputs Tab10.1.5.1'!R10</f>
        <v>3293.1552153285197</v>
      </c>
      <c r="P40" s="19">
        <f>N40*'Forecast inputs Tab10.1.5.1'!S10</f>
        <v>2347.560867498803</v>
      </c>
      <c r="Q40" s="19">
        <f>P40*'Forecast inputs Tab10.1.5.1'!R10</f>
        <v>1892.6693030818249</v>
      </c>
    </row>
    <row r="41" spans="1:17" ht="12" customHeight="1" x14ac:dyDescent="0.3">
      <c r="A41" s="10">
        <f>D41+F41+E41+'Forecast inputs Tab10.1.5.1'!AA11</f>
        <v>0.57429546876118498</v>
      </c>
      <c r="C41" s="18">
        <v>7</v>
      </c>
      <c r="D41" s="17">
        <f>$G$29*'Forecast inputs Tab10.1.5.1'!T11</f>
        <v>0.27341938749129929</v>
      </c>
      <c r="E41" s="17">
        <f>$G$30*'Forecast inputs Tab10.1.5.1'!U11</f>
        <v>1.0929271210878045E-2</v>
      </c>
      <c r="F41" s="17">
        <f>$F$31*'Forecast inputs Tab10.1.5.1'!Y11</f>
        <v>4.9946810059007689E-2</v>
      </c>
      <c r="G41" s="28">
        <f t="shared" si="7"/>
        <v>543.68559680229873</v>
      </c>
      <c r="H41" s="28">
        <f>G41*'Forecast inputs Tab10.1.5.1'!V11</f>
        <v>673.7695241280046</v>
      </c>
      <c r="I41" s="28">
        <f t="shared" si="8"/>
        <v>21.732501836906135</v>
      </c>
      <c r="J41" s="28">
        <f>I41*'Forecast inputs Tab10.1.5.1'!W11</f>
        <v>26.520043932273538</v>
      </c>
      <c r="K41" s="28">
        <f t="shared" si="9"/>
        <v>700.28956806027816</v>
      </c>
      <c r="L41" s="28">
        <f t="shared" si="6"/>
        <v>99.317614176744456</v>
      </c>
      <c r="M41" s="28">
        <f>L41*'Forecast inputs Tab10.1.5.1'!Z11</f>
        <v>123.97718460068833</v>
      </c>
      <c r="N41" s="19">
        <f t="shared" si="10"/>
        <v>2613.8057548157817</v>
      </c>
      <c r="O41" s="19">
        <f>N41*'Forecast inputs Tab10.1.5.1'!R11</f>
        <v>2798.4449933359688</v>
      </c>
      <c r="P41" s="19">
        <f>N41*'Forecast inputs Tab10.1.5.1'!S11</f>
        <v>2084.7801026506736</v>
      </c>
      <c r="Q41" s="19">
        <f>P41*'Forecast inputs Tab10.1.5.1'!R11</f>
        <v>2232.0489691019175</v>
      </c>
    </row>
    <row r="42" spans="1:17" ht="12" customHeight="1" x14ac:dyDescent="0.3">
      <c r="A42" s="10">
        <f>D42+F42+E42+'Forecast inputs Tab10.1.5.1'!AA12</f>
        <v>0.58827450134708292</v>
      </c>
      <c r="C42" s="18">
        <v>8</v>
      </c>
      <c r="D42" s="17">
        <f>$G$29*'Forecast inputs Tab10.1.5.1'!T12</f>
        <v>0.31522066382018521</v>
      </c>
      <c r="E42" s="17">
        <f>$G$30*'Forecast inputs Tab10.1.5.1'!U12</f>
        <v>1.8748968371089451E-3</v>
      </c>
      <c r="F42" s="17">
        <f>$F$31*'Forecast inputs Tab10.1.5.1'!Y12</f>
        <v>3.1178940689788756E-2</v>
      </c>
      <c r="G42" s="28">
        <f t="shared" si="7"/>
        <v>148.49701286158583</v>
      </c>
      <c r="H42" s="28">
        <f>G42*'Forecast inputs Tab10.1.5.1'!V12</f>
        <v>223.63756502830884</v>
      </c>
      <c r="I42" s="28">
        <f t="shared" si="8"/>
        <v>0.88324342814382828</v>
      </c>
      <c r="J42" s="28">
        <f>I42*'Forecast inputs Tab10.1.5.1'!W12</f>
        <v>1.3281961664093358</v>
      </c>
      <c r="K42" s="28">
        <f t="shared" si="9"/>
        <v>224.96576119471817</v>
      </c>
      <c r="L42" s="28">
        <f t="shared" si="6"/>
        <v>14.688058519105564</v>
      </c>
      <c r="M42" s="28">
        <f>L42*'Forecast inputs Tab10.1.5.1'!Z12</f>
        <v>22.386657511309554</v>
      </c>
      <c r="N42" s="19">
        <f t="shared" si="10"/>
        <v>623.16190342650816</v>
      </c>
      <c r="O42" s="19">
        <f>N42*'Forecast inputs Tab10.1.5.1'!R12</f>
        <v>844.86421380855688</v>
      </c>
      <c r="P42" s="19">
        <f>N42*'Forecast inputs Tab10.1.5.1'!S12</f>
        <v>570.53347976885595</v>
      </c>
      <c r="Q42" s="19">
        <f>P42*'Forecast inputs Tab10.1.5.1'!R12</f>
        <v>773.51217586622181</v>
      </c>
    </row>
    <row r="43" spans="1:17" ht="12" customHeight="1" x14ac:dyDescent="0.3">
      <c r="A43" s="10">
        <f>D43+F43+E43+'Forecast inputs Tab10.1.5.1'!AA13</f>
        <v>0.59111990131082504</v>
      </c>
      <c r="C43" s="18">
        <v>9</v>
      </c>
      <c r="D43" s="17">
        <f>$G$29*'Forecast inputs Tab10.1.5.1'!T13</f>
        <v>0.30358289102672648</v>
      </c>
      <c r="E43" s="17">
        <f>$G$30*'Forecast inputs Tab10.1.5.1'!U13</f>
        <v>7.7105335465695057E-4</v>
      </c>
      <c r="F43" s="17">
        <f>$F$31*'Forecast inputs Tab10.1.5.1'!Y13</f>
        <v>4.6765956929441674E-2</v>
      </c>
      <c r="G43" s="28">
        <f t="shared" si="7"/>
        <v>214.29953119739579</v>
      </c>
      <c r="H43" s="28">
        <f>G43*'Forecast inputs Tab10.1.5.1'!V13</f>
        <v>386.06353756625282</v>
      </c>
      <c r="I43" s="28">
        <f t="shared" si="8"/>
        <v>0.54428749878601357</v>
      </c>
      <c r="J43" s="28">
        <f>I43*'Forecast inputs Tab10.1.5.1'!W13</f>
        <v>0.98167676211171762</v>
      </c>
      <c r="K43" s="28">
        <f t="shared" si="9"/>
        <v>387.04521432836452</v>
      </c>
      <c r="L43" s="28">
        <f t="shared" si="6"/>
        <v>33.012145750646589</v>
      </c>
      <c r="M43" s="28">
        <f>L43*'Forecast inputs Tab10.1.5.1'!Z13</f>
        <v>59.960290448356908</v>
      </c>
      <c r="N43" s="19">
        <f t="shared" si="10"/>
        <v>934.97345118777992</v>
      </c>
      <c r="O43" s="19">
        <f>N43*'Forecast inputs Tab10.1.5.1'!R13</f>
        <v>1547.2221162290739</v>
      </c>
      <c r="P43" s="19">
        <f>N43*'Forecast inputs Tab10.1.5.1'!S13</f>
        <v>903.20368803368626</v>
      </c>
      <c r="Q43" s="19">
        <f>P43*'Forecast inputs Tab10.1.5.1'!R13</f>
        <v>1494.6485590687851</v>
      </c>
    </row>
    <row r="44" spans="1:17" ht="12" customHeight="1" x14ac:dyDescent="0.3">
      <c r="A44" s="10">
        <f>D44+F44+E44+'Forecast inputs Tab10.1.5.1'!AA14</f>
        <v>0.58650796347494083</v>
      </c>
      <c r="C44" s="18">
        <v>10</v>
      </c>
      <c r="D44" s="17">
        <f>$G$29*'Forecast inputs Tab10.1.5.1'!T14</f>
        <v>0.30298899126552536</v>
      </c>
      <c r="E44" s="17">
        <f>$G$30*'Forecast inputs Tab10.1.5.1'!U14</f>
        <v>2.0866443506951672E-4</v>
      </c>
      <c r="F44" s="17">
        <f>$F$31*'Forecast inputs Tab10.1.5.1'!Y14</f>
        <v>4.3310307774345962E-2</v>
      </c>
      <c r="G44" s="28">
        <f t="shared" si="7"/>
        <v>35.184955286386668</v>
      </c>
      <c r="H44" s="28">
        <f>G44*'Forecast inputs Tab10.1.5.1'!V14</f>
        <v>74.060093335026707</v>
      </c>
      <c r="I44" s="28">
        <f t="shared" si="8"/>
        <v>2.4231404537553073E-2</v>
      </c>
      <c r="J44" s="28">
        <f>I44*'Forecast inputs Tab10.1.5.1'!W14</f>
        <v>5.1115189644540177E-2</v>
      </c>
      <c r="K44" s="28">
        <f t="shared" si="9"/>
        <v>74.111208524671241</v>
      </c>
      <c r="L44" s="28">
        <f t="shared" si="6"/>
        <v>5.0294607606537038</v>
      </c>
      <c r="M44" s="28">
        <f>L44*'Forecast inputs Tab10.1.5.1'!Z14</f>
        <v>10.660696501319624</v>
      </c>
      <c r="N44" s="19">
        <f t="shared" si="10"/>
        <v>153.49058872933202</v>
      </c>
      <c r="O44" s="19">
        <f>N44*'Forecast inputs Tab10.1.5.1'!R14</f>
        <v>301.11016243976712</v>
      </c>
      <c r="P44" s="19">
        <f>N44*'Forecast inputs Tab10.1.5.1'!S14</f>
        <v>151.33894290797014</v>
      </c>
      <c r="Q44" s="19">
        <f>P44*'Forecast inputs Tab10.1.5.1'!R14</f>
        <v>296.88917124971044</v>
      </c>
    </row>
    <row r="45" spans="1:17" ht="12" customHeight="1" x14ac:dyDescent="0.3">
      <c r="A45" s="10">
        <f>D45+F45+E45+'Forecast inputs Tab10.1.5.1'!AA15</f>
        <v>0.58186190692403195</v>
      </c>
      <c r="C45" s="18">
        <v>11</v>
      </c>
      <c r="D45" s="17">
        <f>$G$29*'Forecast inputs Tab10.1.5.1'!T15</f>
        <v>0.29199380265852004</v>
      </c>
      <c r="E45" s="17">
        <f>$G$30*'Forecast inputs Tab10.1.5.1'!U15</f>
        <v>7.7072263912385757E-5</v>
      </c>
      <c r="F45" s="17">
        <f>$F$31*'Forecast inputs Tab10.1.5.1'!Y15</f>
        <v>4.979103200159949E-2</v>
      </c>
      <c r="G45" s="28">
        <f t="shared" si="7"/>
        <v>81.3406357780826</v>
      </c>
      <c r="H45" s="28">
        <f>G45*'Forecast inputs Tab10.1.5.1'!V15</f>
        <v>195.81054592879045</v>
      </c>
      <c r="I45" s="28">
        <f t="shared" si="8"/>
        <v>2.1470000015107182E-2</v>
      </c>
      <c r="J45" s="28">
        <f>I45*'Forecast inputs Tab10.1.5.1'!W15</f>
        <v>5.1855054464719483E-2</v>
      </c>
      <c r="K45" s="28">
        <f t="shared" si="9"/>
        <v>195.86240098325516</v>
      </c>
      <c r="L45" s="28">
        <f t="shared" si="6"/>
        <v>13.870274513303215</v>
      </c>
      <c r="M45" s="28">
        <f>L45*'Forecast inputs Tab10.1.5.1'!Z15</f>
        <v>33.65982737790371</v>
      </c>
      <c r="N45" s="19">
        <f t="shared" si="10"/>
        <v>367.42975425008774</v>
      </c>
      <c r="O45" s="19">
        <f>N45*'Forecast inputs Tab10.1.5.1'!R15</f>
        <v>834.55054942330923</v>
      </c>
      <c r="P45" s="19">
        <f>N45*'Forecast inputs Tab10.1.5.1'!S15</f>
        <v>365.18116154449098</v>
      </c>
      <c r="Q45" s="19">
        <f>P45*'Forecast inputs Tab10.1.5.1'!R15</f>
        <v>829.44327583923314</v>
      </c>
    </row>
    <row r="46" spans="1:17" ht="12" customHeight="1" x14ac:dyDescent="0.3">
      <c r="A46" s="10">
        <f>D46+F46+E46+'Forecast inputs Tab10.1.5.1'!AA16</f>
        <v>0.57592224796581148</v>
      </c>
      <c r="C46" s="18">
        <v>12</v>
      </c>
      <c r="D46" s="17">
        <f>$G$29*'Forecast inputs Tab10.1.5.1'!T16</f>
        <v>0.28590452667370053</v>
      </c>
      <c r="E46" s="17">
        <f>$G$30*'Forecast inputs Tab10.1.5.1'!U16</f>
        <v>2.7672012259944259E-5</v>
      </c>
      <c r="F46" s="17">
        <f>$F$31*'Forecast inputs Tab10.1.5.1'!Y16</f>
        <v>4.9990049279850998E-2</v>
      </c>
      <c r="G46" s="28">
        <f t="shared" si="7"/>
        <v>60.511029292250427</v>
      </c>
      <c r="H46" s="28">
        <f>G46*'Forecast inputs Tab10.1.5.1'!V16</f>
        <v>163.80286659277365</v>
      </c>
      <c r="I46" s="28">
        <f t="shared" si="8"/>
        <v>5.8567171493162269E-3</v>
      </c>
      <c r="J46" s="28">
        <f>I46*'Forecast inputs Tab10.1.5.1'!W16</f>
        <v>1.5911544650780648E-2</v>
      </c>
      <c r="K46" s="28">
        <f t="shared" si="9"/>
        <v>163.81877813742443</v>
      </c>
      <c r="L46" s="28">
        <f t="shared" si="6"/>
        <v>10.580277869284826</v>
      </c>
      <c r="M46" s="28">
        <f>L46*'Forecast inputs Tab10.1.5.1'!Z16</f>
        <v>28.901721844410591</v>
      </c>
      <c r="N46" s="19">
        <f t="shared" si="10"/>
        <v>278.41195056015789</v>
      </c>
      <c r="O46" s="19">
        <f>N46*'Forecast inputs Tab10.1.5.1'!R16</f>
        <v>718.07175052624245</v>
      </c>
      <c r="P46" s="19">
        <f>N46*'Forecast inputs Tab10.1.5.1'!S16</f>
        <v>277.61530660294147</v>
      </c>
      <c r="Q46" s="19">
        <f>P46*'Forecast inputs Tab10.1.5.1'!R16</f>
        <v>716.01707033110858</v>
      </c>
    </row>
    <row r="47" spans="1:17" ht="12" customHeight="1" x14ac:dyDescent="0.3">
      <c r="A47" s="10">
        <f>D47+F47+E47+'Forecast inputs Tab10.1.5.1'!AA17</f>
        <v>0.56929970293283616</v>
      </c>
      <c r="C47" s="18">
        <v>13</v>
      </c>
      <c r="D47" s="17">
        <f>$G$29*'Forecast inputs Tab10.1.5.1'!T17</f>
        <v>0.28434520347070752</v>
      </c>
      <c r="E47" s="17">
        <f>$G$30*'Forecast inputs Tab10.1.5.1'!U17</f>
        <v>9.9903939263216204E-6</v>
      </c>
      <c r="F47" s="17">
        <f>$F$31*'Forecast inputs Tab10.1.5.1'!Y17</f>
        <v>4.4944509068202292E-2</v>
      </c>
      <c r="G47" s="28">
        <f t="shared" si="7"/>
        <v>65.193310084261881</v>
      </c>
      <c r="H47" s="28">
        <f>G47*'Forecast inputs Tab10.1.5.1'!V17</f>
        <v>195.68994708188194</v>
      </c>
      <c r="I47" s="28">
        <f t="shared" si="8"/>
        <v>2.2905498005691095E-3</v>
      </c>
      <c r="J47" s="28">
        <f>I47*'Forecast inputs Tab10.1.5.1'!W17</f>
        <v>6.8960633241959054E-3</v>
      </c>
      <c r="K47" s="28">
        <f t="shared" si="9"/>
        <v>195.69684314520615</v>
      </c>
      <c r="L47" s="28">
        <f t="shared" si="6"/>
        <v>10.304662362873588</v>
      </c>
      <c r="M47" s="28">
        <f>L47*'Forecast inputs Tab10.1.5.1'!Z17</f>
        <v>31.226115311592203</v>
      </c>
      <c r="N47" s="19">
        <f t="shared" si="10"/>
        <v>300.69757125713716</v>
      </c>
      <c r="O47" s="19">
        <f>N47*'Forecast inputs Tab10.1.5.1'!R17</f>
        <v>866.53522597025494</v>
      </c>
      <c r="P47" s="19">
        <f>N47*'Forecast inputs Tab10.1.5.1'!S17</f>
        <v>300.26662444728481</v>
      </c>
      <c r="Q47" s="19">
        <f>P47*'Forecast inputs Tab10.1.5.1'!R17</f>
        <v>865.29334500096297</v>
      </c>
    </row>
    <row r="48" spans="1:17" ht="12" customHeight="1" x14ac:dyDescent="0.3">
      <c r="A48" s="10">
        <f>D48+F48+E48+'Forecast inputs Tab10.1.5.1'!AA18</f>
        <v>0.56387550768643269</v>
      </c>
      <c r="C48" s="18">
        <v>14</v>
      </c>
      <c r="D48" s="17">
        <f>$G$29*'Forecast inputs Tab10.1.5.1'!T18</f>
        <v>0.27765778688584053</v>
      </c>
      <c r="E48" s="17">
        <f>$G$30*'Forecast inputs Tab10.1.5.1'!U18</f>
        <v>4.5247808135061979E-6</v>
      </c>
      <c r="F48" s="17">
        <f>$F$31*'Forecast inputs Tab10.1.5.1'!Y18</f>
        <v>4.6213196019778656E-2</v>
      </c>
      <c r="G48" s="28">
        <f t="shared" si="7"/>
        <v>36.696346755220546</v>
      </c>
      <c r="H48" s="28">
        <f>G48*'Forecast inputs Tab10.1.5.1'!V18</f>
        <v>120.55375273240044</v>
      </c>
      <c r="I48" s="28">
        <f t="shared" si="8"/>
        <v>5.9801285455055931E-4</v>
      </c>
      <c r="J48" s="28">
        <f>I48*'Forecast inputs Tab10.1.5.1'!W18</f>
        <v>1.9701402838189644E-3</v>
      </c>
      <c r="K48" s="28">
        <f t="shared" si="9"/>
        <v>120.55572287268426</v>
      </c>
      <c r="L48" s="28">
        <f t="shared" si="6"/>
        <v>6.1077180108261446</v>
      </c>
      <c r="M48" s="28">
        <f>L48*'Forecast inputs Tab10.1.5.1'!Z18</f>
        <v>20.276707638241177</v>
      </c>
      <c r="N48" s="19">
        <f t="shared" si="10"/>
        <v>172.90938023127927</v>
      </c>
      <c r="O48" s="19">
        <f>N48*'Forecast inputs Tab10.1.5.1'!R18</f>
        <v>549.20514805340315</v>
      </c>
      <c r="P48" s="19">
        <f>N48*'Forecast inputs Tab10.1.5.1'!S18</f>
        <v>172.77655140499795</v>
      </c>
      <c r="Q48" s="19">
        <f>P48*'Forecast inputs Tab10.1.5.1'!R18</f>
        <v>548.78324916563884</v>
      </c>
    </row>
    <row r="49" spans="1:17" ht="12" customHeight="1" x14ac:dyDescent="0.3">
      <c r="A49" s="10">
        <f>D49+F49+E49+'Forecast inputs Tab10.1.5.1'!AA19</f>
        <v>0.55904705194347215</v>
      </c>
      <c r="C49" s="18">
        <v>15</v>
      </c>
      <c r="D49" s="17">
        <f>$G$29*'Forecast inputs Tab10.1.5.1'!T19</f>
        <v>0.27029387312480707</v>
      </c>
      <c r="E49" s="17">
        <f>$G$30*'Forecast inputs Tab10.1.5.1'!U19</f>
        <v>2.3657323546655222E-6</v>
      </c>
      <c r="F49" s="17">
        <f>$F$31*'Forecast inputs Tab10.1.5.1'!Y19</f>
        <v>4.8750813086310393E-2</v>
      </c>
      <c r="G49" s="28">
        <f t="shared" si="7"/>
        <v>20.044320135514173</v>
      </c>
      <c r="H49" s="28">
        <f>G49*'Forecast inputs Tab10.1.5.1'!V19</f>
        <v>71.297143910388499</v>
      </c>
      <c r="I49" s="28">
        <f t="shared" si="8"/>
        <v>1.7543681669012057E-4</v>
      </c>
      <c r="J49" s="28">
        <f>I49*'Forecast inputs Tab10.1.5.1'!W19</f>
        <v>6.2535932269783387E-4</v>
      </c>
      <c r="K49" s="28">
        <f t="shared" si="9"/>
        <v>71.297769269711196</v>
      </c>
      <c r="L49" s="28">
        <f t="shared" si="6"/>
        <v>3.6152388253262848</v>
      </c>
      <c r="M49" s="28">
        <f>L49*'Forecast inputs Tab10.1.5.1'!Z19</f>
        <v>13.009147693830609</v>
      </c>
      <c r="N49" s="19">
        <f t="shared" si="10"/>
        <v>96.807683131744241</v>
      </c>
      <c r="O49" s="19">
        <f>N49*'Forecast inputs Tab10.1.5.1'!R19</f>
        <v>335.01073209205151</v>
      </c>
      <c r="P49" s="19">
        <f>N49*'Forecast inputs Tab10.1.5.1'!S19</f>
        <v>96.764882284721025</v>
      </c>
      <c r="Q49" s="19">
        <f>P49*'Forecast inputs Tab10.1.5.1'!R19</f>
        <v>334.8626163368599</v>
      </c>
    </row>
    <row r="50" spans="1:17" ht="12" customHeight="1" x14ac:dyDescent="0.3">
      <c r="A50" s="10">
        <f>D50+F50+E50+'Forecast inputs Tab10.1.5.1'!AA20</f>
        <v>0.55487809757368622</v>
      </c>
      <c r="C50" s="23" t="s">
        <v>1443</v>
      </c>
      <c r="D50" s="17">
        <f>$G$29*'Forecast inputs Tab10.1.5.1'!T20</f>
        <v>0.26218381831545995</v>
      </c>
      <c r="E50" s="17">
        <f>$G$30*'Forecast inputs Tab10.1.5.1'!U20</f>
        <v>1.4335660286153548E-6</v>
      </c>
      <c r="F50" s="17">
        <f>$F$31*'Forecast inputs Tab10.1.5.1'!Y20</f>
        <v>5.2692845692197628E-2</v>
      </c>
      <c r="G50" s="28">
        <f t="shared" si="7"/>
        <v>53.592153218961599</v>
      </c>
      <c r="H50" s="28">
        <f>G50*'Forecast inputs Tab10.1.5.1'!V20</f>
        <v>222.37892693030147</v>
      </c>
      <c r="I50" s="28">
        <f t="shared" si="8"/>
        <v>2.9303063304468683E-4</v>
      </c>
      <c r="J50" s="28">
        <f>I50*'Forecast inputs Tab10.1.5.1'!W20</f>
        <v>1.2159212463053006E-3</v>
      </c>
      <c r="K50" s="28">
        <f t="shared" si="9"/>
        <v>222.38014285154779</v>
      </c>
      <c r="L50" s="30">
        <f t="shared" si="6"/>
        <v>10.770775549853377</v>
      </c>
      <c r="M50" s="28">
        <f>L50*'Forecast inputs Tab10.1.5.1'!Z20</f>
        <v>41.625385436496359</v>
      </c>
      <c r="N50" s="19">
        <f>N23*EXP(-A23)+N24*EXP(-A24)</f>
        <v>266.3350634967905</v>
      </c>
      <c r="O50" s="19">
        <f>N50*'Forecast inputs Tab10.1.5.1'!R20</f>
        <v>1084.6326431165387</v>
      </c>
      <c r="P50" s="19">
        <f>N50*'Forecast inputs Tab10.1.5.1'!S20</f>
        <v>266.26371986195949</v>
      </c>
      <c r="Q50" s="19">
        <f>P50*'Forecast inputs Tab10.1.5.1'!R20</f>
        <v>1084.3421006915185</v>
      </c>
    </row>
    <row r="51" spans="1:17" ht="12" customHeight="1" x14ac:dyDescent="0.3">
      <c r="C51" s="31" t="s">
        <v>1453</v>
      </c>
      <c r="D51" s="12"/>
      <c r="E51" s="12"/>
      <c r="F51" s="12"/>
      <c r="G51" s="32">
        <f>SUM(G34:G50)</f>
        <v>2298.3038360880928</v>
      </c>
      <c r="H51" s="32">
        <f t="shared" ref="H51" si="11">SUM(H34:H50)</f>
        <v>3221.6800960590954</v>
      </c>
      <c r="I51" s="32">
        <f>SUM(I34:I50)</f>
        <v>299.97801046825521</v>
      </c>
      <c r="J51" s="32">
        <f t="shared" ref="J51:Q51" si="12">SUM(J34:J50)</f>
        <v>204.01685043235526</v>
      </c>
      <c r="K51" s="32">
        <f t="shared" si="12"/>
        <v>3425.6969464914509</v>
      </c>
      <c r="L51" s="32">
        <f t="shared" si="12"/>
        <v>412.69363168000848</v>
      </c>
      <c r="M51" s="32">
        <f t="shared" si="12"/>
        <v>529.59266177153529</v>
      </c>
      <c r="N51" s="32">
        <f t="shared" si="12"/>
        <v>51864.223356766226</v>
      </c>
      <c r="O51" s="32">
        <f t="shared" si="12"/>
        <v>17925.202543532203</v>
      </c>
      <c r="P51" s="32">
        <f t="shared" si="12"/>
        <v>8302.0291743247908</v>
      </c>
      <c r="Q51" s="32">
        <f t="shared" si="12"/>
        <v>11413.275430929059</v>
      </c>
    </row>
    <row r="52" spans="1:17" ht="12" customHeight="1" x14ac:dyDescent="0.3"/>
    <row r="53" spans="1:17" ht="12" customHeight="1" x14ac:dyDescent="0.3">
      <c r="C53" s="15" t="s">
        <v>1445</v>
      </c>
      <c r="D53" s="15" t="s">
        <v>1524</v>
      </c>
      <c r="G53" s="15">
        <f>G27+1</f>
        <v>2021</v>
      </c>
    </row>
    <row r="54" spans="1:17" ht="12" customHeight="1" x14ac:dyDescent="0.3">
      <c r="D54" s="24" t="s">
        <v>1611</v>
      </c>
      <c r="E54" s="24"/>
      <c r="F54" s="24"/>
      <c r="G54" s="18">
        <f>G29</f>
        <v>3.7</v>
      </c>
      <c r="H54" s="24" t="s">
        <v>1610</v>
      </c>
      <c r="I54" s="25">
        <f>G54*I3</f>
        <v>0.24634398140656458</v>
      </c>
      <c r="J54" s="15" t="s">
        <v>1526</v>
      </c>
      <c r="K54" s="25">
        <f>I54+I56+I55</f>
        <v>0.29549651505831198</v>
      </c>
    </row>
    <row r="55" spans="1:17" ht="12" customHeight="1" x14ac:dyDescent="0.3">
      <c r="D55" s="24" t="s">
        <v>1612</v>
      </c>
      <c r="E55" s="24"/>
      <c r="F55" s="24"/>
      <c r="G55" s="18">
        <f>G30</f>
        <v>3.7</v>
      </c>
      <c r="H55" s="24" t="s">
        <v>1610</v>
      </c>
      <c r="I55" s="25">
        <f>G55*I4</f>
        <v>9.1293667122084761E-3</v>
      </c>
      <c r="K55" s="25"/>
    </row>
    <row r="56" spans="1:17" ht="12" customHeight="1" x14ac:dyDescent="0.3">
      <c r="D56" s="24" t="s">
        <v>1446</v>
      </c>
      <c r="E56" s="24"/>
      <c r="F56" s="24"/>
      <c r="G56" s="80">
        <v>1</v>
      </c>
      <c r="H56" s="24" t="s">
        <v>1610</v>
      </c>
      <c r="I56" s="25">
        <f>G56*I31</f>
        <v>4.0023166939538925E-2</v>
      </c>
    </row>
    <row r="57" spans="1:17" ht="12" customHeight="1" x14ac:dyDescent="0.3">
      <c r="D57" s="24"/>
      <c r="E57" s="24"/>
      <c r="F57" s="24"/>
      <c r="G57" s="18"/>
      <c r="H57" s="24"/>
      <c r="I57" s="24"/>
      <c r="J57" s="24"/>
      <c r="K57" s="24"/>
      <c r="L57" s="25"/>
    </row>
    <row r="58" spans="1:17" ht="27.75" customHeight="1" x14ac:dyDescent="0.3">
      <c r="A58" t="s">
        <v>1374</v>
      </c>
      <c r="C58" s="26" t="s">
        <v>1292</v>
      </c>
      <c r="D58" s="27" t="s">
        <v>1604</v>
      </c>
      <c r="E58" s="27" t="s">
        <v>1605</v>
      </c>
      <c r="F58" s="27" t="s">
        <v>1877</v>
      </c>
      <c r="G58" s="27" t="s">
        <v>1606</v>
      </c>
      <c r="H58" s="27" t="s">
        <v>1607</v>
      </c>
      <c r="I58" s="27" t="s">
        <v>1608</v>
      </c>
      <c r="J58" s="27" t="s">
        <v>1609</v>
      </c>
      <c r="K58" s="27" t="s">
        <v>1613</v>
      </c>
      <c r="L58" s="27" t="s">
        <v>1448</v>
      </c>
      <c r="M58" s="27" t="s">
        <v>1578</v>
      </c>
      <c r="N58" s="27" t="s">
        <v>1449</v>
      </c>
      <c r="O58" s="27" t="s">
        <v>1450</v>
      </c>
      <c r="P58" s="27" t="s">
        <v>1451</v>
      </c>
      <c r="Q58" s="27" t="s">
        <v>1452</v>
      </c>
    </row>
    <row r="59" spans="1:17" ht="12" customHeight="1" x14ac:dyDescent="0.3">
      <c r="A59" s="10">
        <f>D59+F59+E59+'Forecast inputs Tab10.1.5.1'!AA4</f>
        <v>0.24</v>
      </c>
      <c r="C59" s="18">
        <v>0</v>
      </c>
      <c r="D59" s="17">
        <f>$G$54*'Forecast inputs Tab10.1.5.1'!T4</f>
        <v>0</v>
      </c>
      <c r="E59" s="17">
        <f>$G$55*'Forecast inputs Tab10.1.5.1'!U4</f>
        <v>0</v>
      </c>
      <c r="F59" s="17">
        <f>$F$31*'Forecast inputs Tab10.1.5.1'!Y4</f>
        <v>0</v>
      </c>
      <c r="G59" s="28">
        <f>N59*(D59/A59)*(1-EXP(-A59))</f>
        <v>0</v>
      </c>
      <c r="H59" s="28">
        <f>G59*'Forecast inputs Tab10.1.5.1'!V4</f>
        <v>0</v>
      </c>
      <c r="I59" s="28">
        <f>N59*(E59/A59)*(1-EXP(-A59))</f>
        <v>0</v>
      </c>
      <c r="J59" s="28">
        <f>I59*'Forecast inputs Tab10.1.5.1'!W4</f>
        <v>0</v>
      </c>
      <c r="K59" s="28">
        <f>H59+J59</f>
        <v>0</v>
      </c>
      <c r="L59" s="28">
        <f t="shared" ref="L59:L75" si="13">N59*(F59/A59)*(1-EXP(-A59))</f>
        <v>0</v>
      </c>
      <c r="M59" s="28">
        <f>L59*'Forecast inputs Tab10.1.5.1'!Z4</f>
        <v>0</v>
      </c>
      <c r="N59" s="19">
        <f>'Forecast inputs Tab10.1.5.1'!Q4</f>
        <v>12382.797429009221</v>
      </c>
      <c r="O59" s="19">
        <f>N59*'Forecast inputs Tab10.1.5.1'!R4</f>
        <v>34.976078134056579</v>
      </c>
      <c r="P59" s="19">
        <f>N59*'Forecast inputs Tab10.1.5.1'!S4</f>
        <v>0</v>
      </c>
      <c r="Q59" s="19">
        <f>P59*'Forecast inputs Tab10.1.5.1'!R4</f>
        <v>0</v>
      </c>
    </row>
    <row r="60" spans="1:17" ht="12" customHeight="1" x14ac:dyDescent="0.3">
      <c r="A60" s="10">
        <f>D60+F60+E60+'Forecast inputs Tab10.1.5.1'!AA5</f>
        <v>0.2406026539989187</v>
      </c>
      <c r="C60" s="18">
        <v>1</v>
      </c>
      <c r="D60" s="17">
        <f>$G$54*'Forecast inputs Tab10.1.5.1'!T5</f>
        <v>5.0301913734638115E-5</v>
      </c>
      <c r="E60" s="17">
        <f>$G$55*'Forecast inputs Tab10.1.5.1'!U5</f>
        <v>1.1532783772169272E-4</v>
      </c>
      <c r="F60" s="17">
        <f>$F$31*'Forecast inputs Tab10.1.5.1'!Y5</f>
        <v>4.3702424746238738E-4</v>
      </c>
      <c r="G60" s="28">
        <f t="shared" ref="G60:G75" si="14">N60*(D60/A60)*(1-EXP(-A60))</f>
        <v>0.43548524136071731</v>
      </c>
      <c r="H60" s="28">
        <f>G60*'Forecast inputs Tab10.1.5.1'!V5</f>
        <v>4.4780079482806039E-2</v>
      </c>
      <c r="I60" s="28">
        <f t="shared" ref="I60:I75" si="15">N60*(E60/A60)*(1-EXP(-A60))</f>
        <v>0.99844255450775876</v>
      </c>
      <c r="J60" s="28">
        <f>I60*'Forecast inputs Tab10.1.5.1'!W5</f>
        <v>0.10266807020599704</v>
      </c>
      <c r="K60" s="28">
        <f t="shared" ref="K60:K75" si="16">H60+J60</f>
        <v>0.14744814968880307</v>
      </c>
      <c r="L60" s="28">
        <f t="shared" si="13"/>
        <v>3.7835063471072292</v>
      </c>
      <c r="M60" s="28">
        <f>L60*'Forecast inputs Tab10.1.5.1'!Z5</f>
        <v>0.29163607439073758</v>
      </c>
      <c r="N60" s="19">
        <f>N34*EXP(-A34)</f>
        <v>9740.6534556019415</v>
      </c>
      <c r="O60" s="19">
        <f>N60*'Forecast inputs Tab10.1.5.1'!R5</f>
        <v>231.1720062657642</v>
      </c>
      <c r="P60" s="19">
        <f>N60*'Forecast inputs Tab10.1.5.1'!S5</f>
        <v>0</v>
      </c>
      <c r="Q60" s="19">
        <f>P60*'Forecast inputs Tab10.1.5.1'!R5</f>
        <v>0</v>
      </c>
    </row>
    <row r="61" spans="1:17" ht="12" customHeight="1" x14ac:dyDescent="0.3">
      <c r="A61" s="10">
        <f>D61+F61+E61+'Forecast inputs Tab10.1.5.1'!AA6</f>
        <v>0.24541056440565495</v>
      </c>
      <c r="C61" s="18">
        <v>2</v>
      </c>
      <c r="D61" s="17">
        <f>$G$54*'Forecast inputs Tab10.1.5.1'!T6</f>
        <v>4.7334717364754794E-4</v>
      </c>
      <c r="E61" s="17">
        <f>$G$55*'Forecast inputs Tab10.1.5.1'!U6</f>
        <v>2.4176527742662715E-3</v>
      </c>
      <c r="F61" s="17">
        <f>$F$31*'Forecast inputs Tab10.1.5.1'!Y6</f>
        <v>2.5195644577411316E-3</v>
      </c>
      <c r="G61" s="28">
        <f t="shared" si="14"/>
        <v>3.2142121220102937</v>
      </c>
      <c r="H61" s="28">
        <f>G61*'Forecast inputs Tab10.1.5.1'!V6</f>
        <v>0.70566950792640692</v>
      </c>
      <c r="I61" s="28">
        <f t="shared" si="15"/>
        <v>16.416806281903781</v>
      </c>
      <c r="J61" s="28">
        <f>I61*'Forecast inputs Tab10.1.5.1'!W6</f>
        <v>3.6045971699242201</v>
      </c>
      <c r="K61" s="28">
        <f t="shared" si="16"/>
        <v>4.3102666778506267</v>
      </c>
      <c r="L61" s="28">
        <f t="shared" si="13"/>
        <v>17.10882640293925</v>
      </c>
      <c r="M61" s="28">
        <f>L61*'Forecast inputs Tab10.1.5.1'!Z6</f>
        <v>3.2169726285446671</v>
      </c>
      <c r="N61" s="19">
        <f t="shared" ref="N61:N74" si="17">N35*EXP(-A35)</f>
        <v>7657.6530870374936</v>
      </c>
      <c r="O61" s="19">
        <f>N61*'Forecast inputs Tab10.1.5.1'!R6</f>
        <v>736.63406483004132</v>
      </c>
      <c r="P61" s="19">
        <f>N61*'Forecast inputs Tab10.1.5.1'!S6</f>
        <v>0</v>
      </c>
      <c r="Q61" s="19">
        <f>P61*'Forecast inputs Tab10.1.5.1'!R6</f>
        <v>0</v>
      </c>
    </row>
    <row r="62" spans="1:17" ht="12" customHeight="1" x14ac:dyDescent="0.3">
      <c r="A62" s="10">
        <f>D62+F62+E62+'Forecast inputs Tab10.1.5.1'!AA7</f>
        <v>0.26482173706105971</v>
      </c>
      <c r="C62" s="18">
        <v>3</v>
      </c>
      <c r="D62" s="17">
        <f>$G$54*'Forecast inputs Tab10.1.5.1'!T7</f>
        <v>1.7632638695390938E-2</v>
      </c>
      <c r="E62" s="17">
        <f>$G$55*'Forecast inputs Tab10.1.5.1'!U7</f>
        <v>4.6886186061044161E-3</v>
      </c>
      <c r="F62" s="17">
        <f>$F$31*'Forecast inputs Tab10.1.5.1'!Y7</f>
        <v>2.5004797595643822E-3</v>
      </c>
      <c r="G62" s="28">
        <f t="shared" si="14"/>
        <v>92.842853465861353</v>
      </c>
      <c r="H62" s="28">
        <f>G62*'Forecast inputs Tab10.1.5.1'!V7</f>
        <v>34.097006346313883</v>
      </c>
      <c r="I62" s="28">
        <f t="shared" si="15"/>
        <v>24.687441155228193</v>
      </c>
      <c r="J62" s="28">
        <f>I62*'Forecast inputs Tab10.1.5.1'!W7</f>
        <v>9.0889703861978486</v>
      </c>
      <c r="K62" s="28">
        <f t="shared" si="16"/>
        <v>43.185976732511733</v>
      </c>
      <c r="L62" s="28">
        <f t="shared" si="13"/>
        <v>13.166020124501909</v>
      </c>
      <c r="M62" s="28">
        <f>L62*'Forecast inputs Tab10.1.5.1'!Z7</f>
        <v>4.4471919456140059</v>
      </c>
      <c r="N62" s="19">
        <f t="shared" si="17"/>
        <v>5993.3296649545973</v>
      </c>
      <c r="O62" s="19">
        <f>N62*'Forecast inputs Tab10.1.5.1'!R7</f>
        <v>1254.3739322266724</v>
      </c>
      <c r="P62" s="19">
        <f>N62*'Forecast inputs Tab10.1.5.1'!S7</f>
        <v>0</v>
      </c>
      <c r="Q62" s="19">
        <f>P62*'Forecast inputs Tab10.1.5.1'!R7</f>
        <v>0</v>
      </c>
    </row>
    <row r="63" spans="1:17" ht="12" customHeight="1" x14ac:dyDescent="0.3">
      <c r="A63" s="10">
        <f>D63+F63+E63+'Forecast inputs Tab10.1.5.1'!AA8</f>
        <v>0.31541124718350882</v>
      </c>
      <c r="C63" s="18">
        <v>4</v>
      </c>
      <c r="D63" s="17">
        <f>$G$54*'Forecast inputs Tab10.1.5.1'!T8</f>
        <v>3.1498848356163185E-2</v>
      </c>
      <c r="E63" s="17">
        <f>$G$55*'Forecast inputs Tab10.1.5.1'!U8</f>
        <v>3.0412417831099769E-2</v>
      </c>
      <c r="F63" s="17">
        <f>$F$31*'Forecast inputs Tab10.1.5.1'!Y8</f>
        <v>1.3499980996245895E-2</v>
      </c>
      <c r="G63" s="28">
        <f t="shared" si="14"/>
        <v>124.6813627109137</v>
      </c>
      <c r="H63" s="28">
        <f>G63*'Forecast inputs Tab10.1.5.1'!V8</f>
        <v>70.237219827061537</v>
      </c>
      <c r="I63" s="28">
        <f t="shared" si="15"/>
        <v>120.38096300029585</v>
      </c>
      <c r="J63" s="28">
        <f>I63*'Forecast inputs Tab10.1.5.1'!W8</f>
        <v>65.963072356184341</v>
      </c>
      <c r="K63" s="28">
        <f t="shared" si="16"/>
        <v>136.20029218324589</v>
      </c>
      <c r="L63" s="28">
        <f t="shared" si="13"/>
        <v>53.436748167779797</v>
      </c>
      <c r="M63" s="28">
        <f>L63*'Forecast inputs Tab10.1.5.1'!Z8</f>
        <v>28.129050798771114</v>
      </c>
      <c r="N63" s="19">
        <f t="shared" si="17"/>
        <v>4615.288026057262</v>
      </c>
      <c r="O63" s="19">
        <f>N63*'Forecast inputs Tab10.1.5.1'!R8</f>
        <v>1701.4490072461399</v>
      </c>
      <c r="P63" s="19">
        <f>N63*'Forecast inputs Tab10.1.5.1'!S8</f>
        <v>411.48180632745374</v>
      </c>
      <c r="Q63" s="19">
        <f>P63*'Forecast inputs Tab10.1.5.1'!R8</f>
        <v>151.69482531164746</v>
      </c>
    </row>
    <row r="64" spans="1:17" ht="12" customHeight="1" x14ac:dyDescent="0.3">
      <c r="A64" s="10">
        <f>D64+F64+E64+'Forecast inputs Tab10.1.5.1'!AA9</f>
        <v>0.40783739763326798</v>
      </c>
      <c r="C64" s="18">
        <v>5</v>
      </c>
      <c r="D64" s="17">
        <f>$G$54*'Forecast inputs Tab10.1.5.1'!T9</f>
        <v>9.301582473032842E-2</v>
      </c>
      <c r="E64" s="17">
        <f>$G$55*'Forecast inputs Tab10.1.5.1'!U9</f>
        <v>4.6174367546301484E-2</v>
      </c>
      <c r="F64" s="17">
        <f>$F$31*'Forecast inputs Tab10.1.5.1'!Y9</f>
        <v>2.8647205356638082E-2</v>
      </c>
      <c r="G64" s="28">
        <f t="shared" si="14"/>
        <v>284.47786978243664</v>
      </c>
      <c r="H64" s="28">
        <f>G64*'Forecast inputs Tab10.1.5.1'!V9</f>
        <v>229.16323418957924</v>
      </c>
      <c r="I64" s="28">
        <f t="shared" si="15"/>
        <v>141.21882761568611</v>
      </c>
      <c r="J64" s="28">
        <f>I64*'Forecast inputs Tab10.1.5.1'!W9</f>
        <v>105.72704281585381</v>
      </c>
      <c r="K64" s="28">
        <f t="shared" si="16"/>
        <v>334.89027700543306</v>
      </c>
      <c r="L64" s="28">
        <f t="shared" si="13"/>
        <v>87.614080493329354</v>
      </c>
      <c r="M64" s="28">
        <f>L64*'Forecast inputs Tab10.1.5.1'!Z9</f>
        <v>65.372194791131776</v>
      </c>
      <c r="N64" s="19">
        <f t="shared" si="17"/>
        <v>3724.3175772907825</v>
      </c>
      <c r="O64" s="19">
        <f>N64*'Forecast inputs Tab10.1.5.1'!R9</f>
        <v>2122.1310528105969</v>
      </c>
      <c r="P64" s="19">
        <f>N64*'Forecast inputs Tab10.1.5.1'!S9</f>
        <v>1083.2733676665398</v>
      </c>
      <c r="Q64" s="19">
        <f>P64*'Forecast inputs Tab10.1.5.1'!R9</f>
        <v>617.25349798986497</v>
      </c>
    </row>
    <row r="65" spans="1:17" ht="12" customHeight="1" x14ac:dyDescent="0.3">
      <c r="A65" s="10">
        <f>D65+F65+E65+'Forecast inputs Tab10.1.5.1'!AA10</f>
        <v>0.51250528353634861</v>
      </c>
      <c r="C65" s="18">
        <v>6</v>
      </c>
      <c r="D65" s="17">
        <f>$G$54*'Forecast inputs Tab10.1.5.1'!T10</f>
        <v>0.2262059773749712</v>
      </c>
      <c r="E65" s="17">
        <f>$G$55*'Forecast inputs Tab10.1.5.1'!U10</f>
        <v>1.9060104148120184E-2</v>
      </c>
      <c r="F65" s="17">
        <f>$F$31*'Forecast inputs Tab10.1.5.1'!Y10</f>
        <v>2.723920201325726E-2</v>
      </c>
      <c r="G65" s="28">
        <f t="shared" si="14"/>
        <v>125.68991501727662</v>
      </c>
      <c r="H65" s="28">
        <f>G65*'Forecast inputs Tab10.1.5.1'!V10</f>
        <v>124.52437362187246</v>
      </c>
      <c r="I65" s="28">
        <f t="shared" si="15"/>
        <v>10.590625846400547</v>
      </c>
      <c r="J65" s="28">
        <f>I65*'Forecast inputs Tab10.1.5.1'!W10</f>
        <v>10.248552046368719</v>
      </c>
      <c r="K65" s="28">
        <f t="shared" si="16"/>
        <v>134.77292566824119</v>
      </c>
      <c r="L65" s="28">
        <f t="shared" si="13"/>
        <v>15.135289641393683</v>
      </c>
      <c r="M65" s="28">
        <f>L65*'Forecast inputs Tab10.1.5.1'!Z10</f>
        <v>14.965199256403702</v>
      </c>
      <c r="N65" s="19">
        <f t="shared" si="17"/>
        <v>710.13808273661562</v>
      </c>
      <c r="O65" s="19">
        <f>N65*'Forecast inputs Tab10.1.5.1'!R10</f>
        <v>572.53320616857604</v>
      </c>
      <c r="P65" s="19">
        <f>N65*'Forecast inputs Tab10.1.5.1'!S10</f>
        <v>408.13641090734097</v>
      </c>
      <c r="Q65" s="19">
        <f>P65*'Forecast inputs Tab10.1.5.1'!R10</f>
        <v>329.05100229300365</v>
      </c>
    </row>
    <row r="66" spans="1:17" ht="12" customHeight="1" x14ac:dyDescent="0.3">
      <c r="A66" s="10">
        <f>D66+F66+E66+'Forecast inputs Tab10.1.5.1'!AA11</f>
        <v>0.57429546876118498</v>
      </c>
      <c r="C66" s="18">
        <v>7</v>
      </c>
      <c r="D66" s="17">
        <f>$G$54*'Forecast inputs Tab10.1.5.1'!T11</f>
        <v>0.27341938749129929</v>
      </c>
      <c r="E66" s="17">
        <f>$G$55*'Forecast inputs Tab10.1.5.1'!U11</f>
        <v>1.0929271210878045E-2</v>
      </c>
      <c r="F66" s="17">
        <f>$F$31*'Forecast inputs Tab10.1.5.1'!Y11</f>
        <v>4.9946810059007689E-2</v>
      </c>
      <c r="G66" s="28">
        <f t="shared" si="14"/>
        <v>508.92129688880863</v>
      </c>
      <c r="H66" s="28">
        <f>G66*'Forecast inputs Tab10.1.5.1'!V11</f>
        <v>630.68740838478971</v>
      </c>
      <c r="I66" s="28">
        <f t="shared" si="15"/>
        <v>20.342883983918558</v>
      </c>
      <c r="J66" s="28">
        <f>I66*'Forecast inputs Tab10.1.5.1'!W11</f>
        <v>24.824301454630266</v>
      </c>
      <c r="K66" s="28">
        <f t="shared" si="16"/>
        <v>655.51170983941995</v>
      </c>
      <c r="L66" s="28">
        <f t="shared" si="13"/>
        <v>92.967055423229866</v>
      </c>
      <c r="M66" s="28">
        <f>L66*'Forecast inputs Tab10.1.5.1'!Z11</f>
        <v>116.0498456142636</v>
      </c>
      <c r="N66" s="19">
        <f t="shared" si="17"/>
        <v>2446.6740012610439</v>
      </c>
      <c r="O66" s="19">
        <f>N66*'Forecast inputs Tab10.1.5.1'!R11</f>
        <v>2619.5070527101243</v>
      </c>
      <c r="P66" s="19">
        <f>N66*'Forecast inputs Tab10.1.5.1'!S11</f>
        <v>1951.4752640297984</v>
      </c>
      <c r="Q66" s="19">
        <f>P66*'Forecast inputs Tab10.1.5.1'!R11</f>
        <v>2089.3274766808636</v>
      </c>
    </row>
    <row r="67" spans="1:17" ht="12" customHeight="1" x14ac:dyDescent="0.3">
      <c r="A67" s="10">
        <f>D67+F67+E67+'Forecast inputs Tab10.1.5.1'!AA12</f>
        <v>0.58827450134708292</v>
      </c>
      <c r="C67" s="18">
        <v>8</v>
      </c>
      <c r="D67" s="17">
        <f>$G$54*'Forecast inputs Tab10.1.5.1'!T12</f>
        <v>0.31522066382018521</v>
      </c>
      <c r="E67" s="17">
        <f>$G$55*'Forecast inputs Tab10.1.5.1'!U12</f>
        <v>1.8748968371089451E-3</v>
      </c>
      <c r="F67" s="17">
        <f>$F$31*'Forecast inputs Tab10.1.5.1'!Y12</f>
        <v>3.1178940689788756E-2</v>
      </c>
      <c r="G67" s="28">
        <f t="shared" si="14"/>
        <v>350.73312043522526</v>
      </c>
      <c r="H67" s="28">
        <f>G67*'Forecast inputs Tab10.1.5.1'!V12</f>
        <v>528.2065916169347</v>
      </c>
      <c r="I67" s="28">
        <f t="shared" si="15"/>
        <v>2.0861209103616063</v>
      </c>
      <c r="J67" s="28">
        <f>I67*'Forecast inputs Tab10.1.5.1'!W12</f>
        <v>3.1370488672998573</v>
      </c>
      <c r="K67" s="28">
        <f t="shared" si="16"/>
        <v>531.34364048423458</v>
      </c>
      <c r="L67" s="28">
        <f t="shared" si="13"/>
        <v>34.69153014103312</v>
      </c>
      <c r="M67" s="28">
        <f>L67*'Forecast inputs Tab10.1.5.1'!Z12</f>
        <v>52.874748749154222</v>
      </c>
      <c r="N67" s="19">
        <f t="shared" si="17"/>
        <v>1471.8378148714473</v>
      </c>
      <c r="O67" s="19">
        <f>N67*'Forecast inputs Tab10.1.5.1'!R12</f>
        <v>1995.473554268262</v>
      </c>
      <c r="P67" s="19">
        <f>N67*'Forecast inputs Tab10.1.5.1'!S12</f>
        <v>1347.535440720389</v>
      </c>
      <c r="Q67" s="19">
        <f>P67*'Forecast inputs Tab10.1.5.1'!R12</f>
        <v>1826.9481244654817</v>
      </c>
    </row>
    <row r="68" spans="1:17" ht="12" customHeight="1" x14ac:dyDescent="0.3">
      <c r="A68" s="10">
        <f>D68+F68+E68+'Forecast inputs Tab10.1.5.1'!AA13</f>
        <v>0.59111990131082504</v>
      </c>
      <c r="C68" s="18">
        <v>9</v>
      </c>
      <c r="D68" s="17">
        <f>$G$54*'Forecast inputs Tab10.1.5.1'!T13</f>
        <v>0.30358289102672648</v>
      </c>
      <c r="E68" s="17">
        <f>$G$55*'Forecast inputs Tab10.1.5.1'!U13</f>
        <v>7.7105335465695057E-4</v>
      </c>
      <c r="F68" s="17">
        <f>$F$31*'Forecast inputs Tab10.1.5.1'!Y13</f>
        <v>4.6765956929441674E-2</v>
      </c>
      <c r="G68" s="28">
        <f t="shared" si="14"/>
        <v>79.311920682690584</v>
      </c>
      <c r="H68" s="28">
        <f>G68*'Forecast inputs Tab10.1.5.1'!V13</f>
        <v>142.88151028071718</v>
      </c>
      <c r="I68" s="28">
        <f t="shared" si="15"/>
        <v>0.20143995038669937</v>
      </c>
      <c r="J68" s="28">
        <f>I68*'Forecast inputs Tab10.1.5.1'!W13</f>
        <v>0.36331703134211613</v>
      </c>
      <c r="K68" s="28">
        <f t="shared" si="16"/>
        <v>143.2448273120593</v>
      </c>
      <c r="L68" s="28">
        <f t="shared" si="13"/>
        <v>12.217743411342191</v>
      </c>
      <c r="M68" s="28">
        <f>L68*'Forecast inputs Tab10.1.5.1'!Z13</f>
        <v>22.191209535454934</v>
      </c>
      <c r="N68" s="19">
        <f t="shared" si="17"/>
        <v>346.03220915458451</v>
      </c>
      <c r="O68" s="19">
        <f>N68*'Forecast inputs Tab10.1.5.1'!R13</f>
        <v>572.62448067528112</v>
      </c>
      <c r="P68" s="19">
        <f>N68*'Forecast inputs Tab10.1.5.1'!S13</f>
        <v>334.27426959537763</v>
      </c>
      <c r="Q68" s="19">
        <f>P68*'Forecast inputs Tab10.1.5.1'!R13</f>
        <v>553.16708955451872</v>
      </c>
    </row>
    <row r="69" spans="1:17" ht="12" customHeight="1" x14ac:dyDescent="0.3">
      <c r="A69" s="10">
        <f>D69+F69+E69+'Forecast inputs Tab10.1.5.1'!AA14</f>
        <v>0.58650796347494083</v>
      </c>
      <c r="C69" s="18">
        <v>10</v>
      </c>
      <c r="D69" s="17">
        <f>$G$54*'Forecast inputs Tab10.1.5.1'!T14</f>
        <v>0.30298899126552536</v>
      </c>
      <c r="E69" s="17">
        <f>$G$55*'Forecast inputs Tab10.1.5.1'!U14</f>
        <v>2.0866443506951672E-4</v>
      </c>
      <c r="F69" s="17">
        <f>$F$31*'Forecast inputs Tab10.1.5.1'!Y14</f>
        <v>4.3310307774345962E-2</v>
      </c>
      <c r="G69" s="28">
        <f t="shared" si="14"/>
        <v>118.67368263776288</v>
      </c>
      <c r="H69" s="28">
        <f>G69*'Forecast inputs Tab10.1.5.1'!V14</f>
        <v>249.79380934340944</v>
      </c>
      <c r="I69" s="28">
        <f t="shared" si="15"/>
        <v>8.1728965933045364E-2</v>
      </c>
      <c r="J69" s="28">
        <f>I69*'Forecast inputs Tab10.1.5.1'!W14</f>
        <v>0.1724040216754863</v>
      </c>
      <c r="K69" s="28">
        <f t="shared" si="16"/>
        <v>249.96621336508491</v>
      </c>
      <c r="L69" s="28">
        <f t="shared" si="13"/>
        <v>16.96363190718138</v>
      </c>
      <c r="M69" s="28">
        <f>L69*'Forecast inputs Tab10.1.5.1'!Z14</f>
        <v>35.956962372057014</v>
      </c>
      <c r="N69" s="19">
        <f t="shared" si="17"/>
        <v>517.70119548214313</v>
      </c>
      <c r="O69" s="19">
        <f>N69*'Forecast inputs Tab10.1.5.1'!R14</f>
        <v>1015.6003202370944</v>
      </c>
      <c r="P69" s="19">
        <f>N69*'Forecast inputs Tab10.1.5.1'!S14</f>
        <v>510.44401037916924</v>
      </c>
      <c r="Q69" s="19">
        <f>P69*'Forecast inputs Tab10.1.5.1'!R14</f>
        <v>1001.3635373613353</v>
      </c>
    </row>
    <row r="70" spans="1:17" ht="12" customHeight="1" x14ac:dyDescent="0.3">
      <c r="A70" s="10">
        <f>D70+F70+E70+'Forecast inputs Tab10.1.5.1'!AA15</f>
        <v>0.58186190692403195</v>
      </c>
      <c r="C70" s="18">
        <v>11</v>
      </c>
      <c r="D70" s="17">
        <f>$G$54*'Forecast inputs Tab10.1.5.1'!T15</f>
        <v>0.29199380265852004</v>
      </c>
      <c r="E70" s="17">
        <f>$G$55*'Forecast inputs Tab10.1.5.1'!U15</f>
        <v>7.7072263912385757E-5</v>
      </c>
      <c r="F70" s="17">
        <f>$F$31*'Forecast inputs Tab10.1.5.1'!Y15</f>
        <v>4.979103200159949E-2</v>
      </c>
      <c r="G70" s="28">
        <f t="shared" si="14"/>
        <v>18.901567435649234</v>
      </c>
      <c r="H70" s="28">
        <f>G70*'Forecast inputs Tab10.1.5.1'!V15</f>
        <v>45.501565153509659</v>
      </c>
      <c r="I70" s="28">
        <f t="shared" si="15"/>
        <v>4.9891010716477165E-3</v>
      </c>
      <c r="J70" s="28">
        <f>I70*'Forecast inputs Tab10.1.5.1'!W15</f>
        <v>1.2049841994328995E-2</v>
      </c>
      <c r="K70" s="28">
        <f t="shared" si="16"/>
        <v>45.513614995503985</v>
      </c>
      <c r="L70" s="28">
        <f t="shared" si="13"/>
        <v>3.2231113828447575</v>
      </c>
      <c r="M70" s="28">
        <f>L70*'Forecast inputs Tab10.1.5.1'!Z15</f>
        <v>7.8217177794323431</v>
      </c>
      <c r="N70" s="19">
        <f t="shared" si="17"/>
        <v>85.381657167885123</v>
      </c>
      <c r="O70" s="19">
        <f>N70*'Forecast inputs Tab10.1.5.1'!R15</f>
        <v>193.92906555856081</v>
      </c>
      <c r="P70" s="19">
        <f>N70*'Forecast inputs Tab10.1.5.1'!S15</f>
        <v>84.859139409650453</v>
      </c>
      <c r="Q70" s="19">
        <f>P70*'Forecast inputs Tab10.1.5.1'!R15</f>
        <v>192.74226052392726</v>
      </c>
    </row>
    <row r="71" spans="1:17" ht="12" customHeight="1" x14ac:dyDescent="0.3">
      <c r="A71" s="10">
        <f>D71+F71+E71+'Forecast inputs Tab10.1.5.1'!AA16</f>
        <v>0.57592224796581148</v>
      </c>
      <c r="C71" s="18">
        <v>12</v>
      </c>
      <c r="D71" s="17">
        <f>$G$54*'Forecast inputs Tab10.1.5.1'!T16</f>
        <v>0.28590452667370053</v>
      </c>
      <c r="E71" s="17">
        <f>$G$55*'Forecast inputs Tab10.1.5.1'!U16</f>
        <v>2.7672012259944259E-5</v>
      </c>
      <c r="F71" s="17">
        <f>$F$31*'Forecast inputs Tab10.1.5.1'!Y16</f>
        <v>4.9990049279850998E-2</v>
      </c>
      <c r="G71" s="28">
        <f t="shared" si="14"/>
        <v>44.629454057528591</v>
      </c>
      <c r="H71" s="28">
        <f>G71*'Forecast inputs Tab10.1.5.1'!V16</f>
        <v>120.81157095818754</v>
      </c>
      <c r="I71" s="28">
        <f t="shared" si="15"/>
        <v>4.3195776373419446E-3</v>
      </c>
      <c r="J71" s="28">
        <f>I71*'Forecast inputs Tab10.1.5.1'!W16</f>
        <v>1.1735439956683637E-2</v>
      </c>
      <c r="K71" s="28">
        <f t="shared" si="16"/>
        <v>120.82330639814423</v>
      </c>
      <c r="L71" s="28">
        <f t="shared" si="13"/>
        <v>7.8034042819299163</v>
      </c>
      <c r="M71" s="28">
        <f>L71*'Forecast inputs Tab10.1.5.1'!Z16</f>
        <v>21.316247340776677</v>
      </c>
      <c r="N71" s="19">
        <f t="shared" si="17"/>
        <v>205.34063792867573</v>
      </c>
      <c r="O71" s="19">
        <f>N71*'Forecast inputs Tab10.1.5.1'!R16</f>
        <v>529.60841312650257</v>
      </c>
      <c r="P71" s="19">
        <f>N71*'Forecast inputs Tab10.1.5.1'!S16</f>
        <v>204.75307917608725</v>
      </c>
      <c r="Q71" s="19">
        <f>P71*'Forecast inputs Tab10.1.5.1'!R16</f>
        <v>528.09299921858894</v>
      </c>
    </row>
    <row r="72" spans="1:17" ht="12" customHeight="1" x14ac:dyDescent="0.3">
      <c r="A72" s="10">
        <f>D72+F72+E72+'Forecast inputs Tab10.1.5.1'!AA17</f>
        <v>0.56929970293283616</v>
      </c>
      <c r="C72" s="18">
        <v>13</v>
      </c>
      <c r="D72" s="17">
        <f>$G$54*'Forecast inputs Tab10.1.5.1'!T17</f>
        <v>0.28434520347070752</v>
      </c>
      <c r="E72" s="17">
        <f>$G$55*'Forecast inputs Tab10.1.5.1'!U17</f>
        <v>9.9903939263216204E-6</v>
      </c>
      <c r="F72" s="17">
        <f>$F$31*'Forecast inputs Tab10.1.5.1'!Y17</f>
        <v>4.4944509068202292E-2</v>
      </c>
      <c r="G72" s="28">
        <f t="shared" si="14"/>
        <v>33.934474686198897</v>
      </c>
      <c r="H72" s="28">
        <f>G72*'Forecast inputs Tab10.1.5.1'!V17</f>
        <v>101.86069010778485</v>
      </c>
      <c r="I72" s="28">
        <f t="shared" si="15"/>
        <v>1.1922788415625271E-3</v>
      </c>
      <c r="J72" s="28">
        <f>I72*'Forecast inputs Tab10.1.5.1'!W17</f>
        <v>3.5895444794395129E-3</v>
      </c>
      <c r="K72" s="28">
        <f t="shared" si="16"/>
        <v>101.86427965226429</v>
      </c>
      <c r="L72" s="28">
        <f t="shared" si="13"/>
        <v>5.3637912180068339</v>
      </c>
      <c r="M72" s="28">
        <f>L72*'Forecast inputs Tab10.1.5.1'!Z17</f>
        <v>16.253842890013928</v>
      </c>
      <c r="N72" s="19">
        <f t="shared" si="17"/>
        <v>156.51934388418374</v>
      </c>
      <c r="O72" s="19">
        <f>N72*'Forecast inputs Tab10.1.5.1'!R17</f>
        <v>451.04961923824646</v>
      </c>
      <c r="P72" s="19">
        <f>N72*'Forecast inputs Tab10.1.5.1'!S17</f>
        <v>156.29502710089523</v>
      </c>
      <c r="Q72" s="19">
        <f>P72*'Forecast inputs Tab10.1.5.1'!R17</f>
        <v>450.40319434800477</v>
      </c>
    </row>
    <row r="73" spans="1:17" ht="12" customHeight="1" x14ac:dyDescent="0.3">
      <c r="A73" s="10">
        <f>D73+F73+E73+'Forecast inputs Tab10.1.5.1'!AA18</f>
        <v>0.56387550768643269</v>
      </c>
      <c r="C73" s="18">
        <v>14</v>
      </c>
      <c r="D73" s="17">
        <f>$G$54*'Forecast inputs Tab10.1.5.1'!T18</f>
        <v>0.27765778688584053</v>
      </c>
      <c r="E73" s="17">
        <f>$G$55*'Forecast inputs Tab10.1.5.1'!U18</f>
        <v>4.5247808135061979E-6</v>
      </c>
      <c r="F73" s="17">
        <f>$F$31*'Forecast inputs Tab10.1.5.1'!Y18</f>
        <v>4.6213196019778656E-2</v>
      </c>
      <c r="G73" s="28">
        <f t="shared" si="14"/>
        <v>36.115237696954786</v>
      </c>
      <c r="H73" s="28">
        <f>G73*'Forecast inputs Tab10.1.5.1'!V18</f>
        <v>118.64471044576567</v>
      </c>
      <c r="I73" s="28">
        <f t="shared" si="15"/>
        <v>5.885429558422021E-4</v>
      </c>
      <c r="J73" s="28">
        <f>I73*'Forecast inputs Tab10.1.5.1'!W18</f>
        <v>1.9389419094244182E-3</v>
      </c>
      <c r="K73" s="28">
        <f t="shared" si="16"/>
        <v>118.6466493876751</v>
      </c>
      <c r="L73" s="28">
        <f t="shared" si="13"/>
        <v>6.010998566650982</v>
      </c>
      <c r="M73" s="28">
        <f>L73*'Forecast inputs Tab10.1.5.1'!Z18</f>
        <v>19.955613591496263</v>
      </c>
      <c r="N73" s="19">
        <f t="shared" si="17"/>
        <v>170.17125461398689</v>
      </c>
      <c r="O73" s="19">
        <f>N73*'Forecast inputs Tab10.1.5.1'!R18</f>
        <v>540.50814918022206</v>
      </c>
      <c r="P73" s="19">
        <f>N73*'Forecast inputs Tab10.1.5.1'!S18</f>
        <v>170.04052921327721</v>
      </c>
      <c r="Q73" s="19">
        <f>P73*'Forecast inputs Tab10.1.5.1'!R18</f>
        <v>540.09293131896391</v>
      </c>
    </row>
    <row r="74" spans="1:17" ht="12" customHeight="1" x14ac:dyDescent="0.3">
      <c r="A74" s="10">
        <f>D74+F74+E74+'Forecast inputs Tab10.1.5.1'!AA19</f>
        <v>0.55904705194347215</v>
      </c>
      <c r="C74" s="18">
        <v>15</v>
      </c>
      <c r="D74" s="17">
        <f>$G$54*'Forecast inputs Tab10.1.5.1'!T19</f>
        <v>0.27029387312480707</v>
      </c>
      <c r="E74" s="17">
        <f>$G$55*'Forecast inputs Tab10.1.5.1'!U19</f>
        <v>2.3657323546655222E-6</v>
      </c>
      <c r="F74" s="17">
        <f>$F$31*'Forecast inputs Tab10.1.5.1'!Y19</f>
        <v>4.8750813086310393E-2</v>
      </c>
      <c r="G74" s="28">
        <f t="shared" si="14"/>
        <v>20.370985359879029</v>
      </c>
      <c r="H74" s="28">
        <f>G74*'Forecast inputs Tab10.1.5.1'!V19</f>
        <v>72.459083919059339</v>
      </c>
      <c r="I74" s="28">
        <f t="shared" si="15"/>
        <v>1.7829593621617498E-4</v>
      </c>
      <c r="J74" s="28">
        <f>I74*'Forecast inputs Tab10.1.5.1'!W19</f>
        <v>6.3555089527683078E-4</v>
      </c>
      <c r="K74" s="28">
        <f t="shared" si="16"/>
        <v>72.459719469954621</v>
      </c>
      <c r="L74" s="28">
        <f t="shared" si="13"/>
        <v>3.6741569025682916</v>
      </c>
      <c r="M74" s="28">
        <f>L74*'Forecast inputs Tab10.1.5.1'!Z19</f>
        <v>13.221159681339792</v>
      </c>
      <c r="N74" s="19">
        <f t="shared" si="17"/>
        <v>98.385372138738433</v>
      </c>
      <c r="O74" s="19">
        <f>N74*'Forecast inputs Tab10.1.5.1'!R19</f>
        <v>340.47045111587545</v>
      </c>
      <c r="P74" s="19">
        <f>N74*'Forecast inputs Tab10.1.5.1'!S19</f>
        <v>98.341873760035355</v>
      </c>
      <c r="Q74" s="19">
        <f>P74*'Forecast inputs Tab10.1.5.1'!R19</f>
        <v>340.31992149650318</v>
      </c>
    </row>
    <row r="75" spans="1:17" ht="12" customHeight="1" x14ac:dyDescent="0.3">
      <c r="A75" s="10">
        <f>D75+F75+E75+'Forecast inputs Tab10.1.5.1'!AA20</f>
        <v>0.55487809757368622</v>
      </c>
      <c r="C75" s="23" t="s">
        <v>1443</v>
      </c>
      <c r="D75" s="17">
        <f>$G$54*'Forecast inputs Tab10.1.5.1'!T20</f>
        <v>0.26218381831545995</v>
      </c>
      <c r="E75" s="17">
        <f>$G$55*'Forecast inputs Tab10.1.5.1'!U20</f>
        <v>1.4335660286153548E-6</v>
      </c>
      <c r="F75" s="17">
        <f>$F$31*'Forecast inputs Tab10.1.5.1'!Y20</f>
        <v>5.2692845692197628E-2</v>
      </c>
      <c r="G75" s="28">
        <f t="shared" si="14"/>
        <v>30.934783333009612</v>
      </c>
      <c r="H75" s="28">
        <f>G75*'Forecast inputs Tab10.1.5.1'!V20</f>
        <v>128.3628947377708</v>
      </c>
      <c r="I75" s="28">
        <f t="shared" si="15"/>
        <v>1.6914489526359943E-4</v>
      </c>
      <c r="J75" s="28">
        <f>I75*'Forecast inputs Tab10.1.5.1'!W20</f>
        <v>7.0186133687849409E-4</v>
      </c>
      <c r="K75" s="28">
        <f t="shared" si="16"/>
        <v>128.36359659910767</v>
      </c>
      <c r="L75" s="30">
        <f t="shared" si="13"/>
        <v>6.2171715064679312</v>
      </c>
      <c r="M75" s="28">
        <f>L75*'Forecast inputs Tab10.1.5.1'!Z20</f>
        <v>24.027254034186356</v>
      </c>
      <c r="N75" s="19">
        <f>N48*EXP(-A48)+N49*EXP(-A49)</f>
        <v>153.73551888453514</v>
      </c>
      <c r="O75" s="19">
        <f>N75*'Forecast inputs Tab10.1.5.1'!R20</f>
        <v>626.07814382140225</v>
      </c>
      <c r="P75" s="19">
        <f>N75*'Forecast inputs Tab10.1.5.1'!S20</f>
        <v>153.69433748477556</v>
      </c>
      <c r="Q75" s="19">
        <f>P75*'Forecast inputs Tab10.1.5.1'!R20</f>
        <v>625.9104351844619</v>
      </c>
    </row>
    <row r="76" spans="1:17" ht="12" customHeight="1" x14ac:dyDescent="0.3">
      <c r="C76" s="31" t="s">
        <v>1453</v>
      </c>
      <c r="D76" s="12"/>
      <c r="E76" s="12"/>
      <c r="F76" s="12"/>
      <c r="G76" s="32">
        <f>SUM(G59:G75)</f>
        <v>1873.8682215535669</v>
      </c>
      <c r="H76" s="32">
        <f t="shared" ref="H76" si="18">SUM(H59:H75)</f>
        <v>2597.9821185201645</v>
      </c>
      <c r="I76" s="32">
        <f>SUM(I59:I75)</f>
        <v>337.01671720596005</v>
      </c>
      <c r="J76" s="32">
        <f t="shared" ref="J76:Q76" si="19">SUM(J59:J75)</f>
        <v>223.26262540025471</v>
      </c>
      <c r="K76" s="32">
        <f t="shared" si="19"/>
        <v>2821.2447439204193</v>
      </c>
      <c r="L76" s="32">
        <f t="shared" si="19"/>
        <v>379.37706591830658</v>
      </c>
      <c r="M76" s="32">
        <f t="shared" si="19"/>
        <v>446.09084708303112</v>
      </c>
      <c r="N76" s="32">
        <f t="shared" si="19"/>
        <v>50475.956328075132</v>
      </c>
      <c r="O76" s="32">
        <f t="shared" si="19"/>
        <v>15538.118597613418</v>
      </c>
      <c r="P76" s="32">
        <f t="shared" si="19"/>
        <v>6914.6045557707885</v>
      </c>
      <c r="Q76" s="32">
        <f t="shared" si="19"/>
        <v>9246.3672957471645</v>
      </c>
    </row>
    <row r="78" spans="1:17" x14ac:dyDescent="0.3">
      <c r="C78" s="15" t="s">
        <v>1445</v>
      </c>
      <c r="D78" s="15" t="s">
        <v>1731</v>
      </c>
      <c r="G78" s="15">
        <f>G53+1</f>
        <v>2022</v>
      </c>
    </row>
    <row r="79" spans="1:17" x14ac:dyDescent="0.3">
      <c r="D79" s="24" t="s">
        <v>1611</v>
      </c>
      <c r="E79" s="24"/>
      <c r="F79" s="24"/>
      <c r="G79" s="18">
        <v>1</v>
      </c>
      <c r="H79" s="24" t="s">
        <v>1610</v>
      </c>
      <c r="I79" s="25">
        <f>G79*I29</f>
        <v>0.24634398140656458</v>
      </c>
      <c r="J79" s="15" t="s">
        <v>1526</v>
      </c>
      <c r="K79" s="25">
        <f>I79+I81+I80</f>
        <v>0.29549651505831198</v>
      </c>
    </row>
    <row r="80" spans="1:17" x14ac:dyDescent="0.3">
      <c r="D80" s="24" t="s">
        <v>1612</v>
      </c>
      <c r="E80" s="24"/>
      <c r="F80" s="24"/>
      <c r="G80" s="18">
        <v>1</v>
      </c>
      <c r="H80" s="24" t="s">
        <v>1610</v>
      </c>
      <c r="I80" s="25">
        <f>G80*I30</f>
        <v>9.1293667122084761E-3</v>
      </c>
      <c r="K80" s="25"/>
    </row>
    <row r="81" spans="1:17" x14ac:dyDescent="0.3">
      <c r="D81" s="24" t="s">
        <v>1446</v>
      </c>
      <c r="E81" s="24"/>
      <c r="F81" s="24"/>
      <c r="G81" s="80">
        <v>1</v>
      </c>
      <c r="H81" s="24" t="s">
        <v>1610</v>
      </c>
      <c r="I81" s="25">
        <f>G81*I56</f>
        <v>4.0023166939538925E-2</v>
      </c>
    </row>
    <row r="82" spans="1:17" x14ac:dyDescent="0.3">
      <c r="D82" s="24"/>
      <c r="E82" s="24"/>
      <c r="F82" s="24"/>
      <c r="G82" s="18"/>
      <c r="H82" s="24"/>
      <c r="I82" s="24"/>
      <c r="J82" s="24"/>
      <c r="K82" s="24"/>
      <c r="L82" s="25"/>
    </row>
    <row r="83" spans="1:17" ht="41.4" x14ac:dyDescent="0.3">
      <c r="A83" t="s">
        <v>1374</v>
      </c>
      <c r="C83" s="26" t="s">
        <v>1292</v>
      </c>
      <c r="D83" s="27" t="s">
        <v>1604</v>
      </c>
      <c r="E83" s="27" t="s">
        <v>1605</v>
      </c>
      <c r="F83" s="27" t="s">
        <v>1877</v>
      </c>
      <c r="G83" s="27" t="s">
        <v>1606</v>
      </c>
      <c r="H83" s="27" t="s">
        <v>1607</v>
      </c>
      <c r="I83" s="27" t="s">
        <v>1608</v>
      </c>
      <c r="J83" s="27" t="s">
        <v>1609</v>
      </c>
      <c r="K83" s="27" t="s">
        <v>1613</v>
      </c>
      <c r="L83" s="27" t="s">
        <v>1448</v>
      </c>
      <c r="M83" s="27" t="s">
        <v>1578</v>
      </c>
      <c r="N83" s="27" t="s">
        <v>1449</v>
      </c>
      <c r="O83" s="27" t="s">
        <v>1450</v>
      </c>
      <c r="P83" s="27" t="s">
        <v>1451</v>
      </c>
      <c r="Q83" s="27" t="s">
        <v>1452</v>
      </c>
    </row>
    <row r="84" spans="1:17" x14ac:dyDescent="0.3">
      <c r="A84" s="10">
        <f>D84+F84+E84+'Forecast inputs Tab10.1.5.1'!AA4</f>
        <v>0.24</v>
      </c>
      <c r="C84" s="18">
        <v>0</v>
      </c>
      <c r="D84" s="17">
        <f>$G$54*'Forecast inputs Tab10.1.5.1'!T4</f>
        <v>0</v>
      </c>
      <c r="E84" s="17">
        <f>$G$55*'Forecast inputs Tab10.1.5.1'!U4</f>
        <v>0</v>
      </c>
      <c r="F84" s="17">
        <f>$F$31*'Forecast inputs Tab10.1.5.1'!Y4</f>
        <v>0</v>
      </c>
      <c r="G84" s="28">
        <f>N84*(D84/A84)*(1-EXP(-A84))</f>
        <v>0</v>
      </c>
      <c r="H84" s="28">
        <f>G84*'Forecast inputs Tab10.1.5.1'!V4</f>
        <v>0</v>
      </c>
      <c r="I84" s="28">
        <f>N84*(E84/A84)*(1-EXP(-A84))</f>
        <v>0</v>
      </c>
      <c r="J84" s="28">
        <f>I84*'Forecast inputs Tab10.1.5.1'!W4</f>
        <v>0</v>
      </c>
      <c r="K84" s="28">
        <f>H84+J84</f>
        <v>0</v>
      </c>
      <c r="L84" s="28">
        <f t="shared" ref="L84:L100" si="20">N84*(F84/A84)*(1-EXP(-A84))</f>
        <v>0</v>
      </c>
      <c r="M84" s="28">
        <f>L84*'Forecast inputs Tab10.1.5.1'!Z4</f>
        <v>0</v>
      </c>
      <c r="N84" s="19">
        <f>'Forecast inputs Tab10.1.5.1'!Q4</f>
        <v>12382.797429009221</v>
      </c>
      <c r="O84" s="19">
        <f>N84*'Forecast inputs Tab10.1.5.1'!R4</f>
        <v>34.976078134056579</v>
      </c>
      <c r="P84" s="19">
        <f>N84*'Forecast inputs Tab10.1.5.1'!S4</f>
        <v>0</v>
      </c>
      <c r="Q84" s="19">
        <f>P84*'Forecast inputs Tab10.1.5.1'!R4</f>
        <v>0</v>
      </c>
    </row>
    <row r="85" spans="1:17" x14ac:dyDescent="0.3">
      <c r="A85" s="10">
        <f>D85+F85+E85+'Forecast inputs Tab10.1.5.1'!AA5</f>
        <v>0.2406026539989187</v>
      </c>
      <c r="C85" s="18">
        <v>1</v>
      </c>
      <c r="D85" s="17">
        <f>$G$54*'Forecast inputs Tab10.1.5.1'!T5</f>
        <v>5.0301913734638115E-5</v>
      </c>
      <c r="E85" s="17">
        <f>$G$55*'Forecast inputs Tab10.1.5.1'!U5</f>
        <v>1.1532783772169272E-4</v>
      </c>
      <c r="F85" s="17">
        <f>$F$31*'Forecast inputs Tab10.1.5.1'!Y5</f>
        <v>4.3702424746238738E-4</v>
      </c>
      <c r="G85" s="28">
        <f t="shared" ref="G85:G99" si="21">N85*(D85/A85)*(1-EXP(-A85))</f>
        <v>0.43548524136071731</v>
      </c>
      <c r="H85" s="28">
        <f>G85*'Forecast inputs Tab10.1.5.1'!V5</f>
        <v>4.4780079482806039E-2</v>
      </c>
      <c r="I85" s="28">
        <f t="shared" ref="I85:I100" si="22">N85*(E85/A85)*(1-EXP(-A85))</f>
        <v>0.99844255450775876</v>
      </c>
      <c r="J85" s="28">
        <f>I85*'Forecast inputs Tab10.1.5.1'!W5</f>
        <v>0.10266807020599704</v>
      </c>
      <c r="K85" s="28">
        <f t="shared" ref="K85:K100" si="23">H85+J85</f>
        <v>0.14744814968880307</v>
      </c>
      <c r="L85" s="28">
        <f t="shared" si="20"/>
        <v>3.7835063471072292</v>
      </c>
      <c r="M85" s="28">
        <f>L85*'Forecast inputs Tab10.1.5.1'!Z5</f>
        <v>0.29163607439073758</v>
      </c>
      <c r="N85" s="19">
        <f>N59*EXP(-A59)</f>
        <v>9740.6534556019415</v>
      </c>
      <c r="O85" s="19">
        <f>N85*'Forecast inputs Tab10.1.5.1'!R5</f>
        <v>231.1720062657642</v>
      </c>
      <c r="P85" s="19">
        <f>N85*'Forecast inputs Tab10.1.5.1'!S5</f>
        <v>0</v>
      </c>
      <c r="Q85" s="19">
        <f>P85*'Forecast inputs Tab10.1.5.1'!R5</f>
        <v>0</v>
      </c>
    </row>
    <row r="86" spans="1:17" x14ac:dyDescent="0.3">
      <c r="A86" s="10">
        <f>D86+F86+E86+'Forecast inputs Tab10.1.5.1'!AA6</f>
        <v>0.24541056440565495</v>
      </c>
      <c r="C86" s="18">
        <v>2</v>
      </c>
      <c r="D86" s="17">
        <f>$G$54*'Forecast inputs Tab10.1.5.1'!T6</f>
        <v>4.7334717364754794E-4</v>
      </c>
      <c r="E86" s="17">
        <f>$G$55*'Forecast inputs Tab10.1.5.1'!U6</f>
        <v>2.4176527742662715E-3</v>
      </c>
      <c r="F86" s="17">
        <f>$F$31*'Forecast inputs Tab10.1.5.1'!Y6</f>
        <v>2.5195644577411316E-3</v>
      </c>
      <c r="G86" s="28">
        <f t="shared" si="21"/>
        <v>3.2142121220102937</v>
      </c>
      <c r="H86" s="28">
        <f>G86*'Forecast inputs Tab10.1.5.1'!V6</f>
        <v>0.70566950792640692</v>
      </c>
      <c r="I86" s="28">
        <f t="shared" si="22"/>
        <v>16.416806281903781</v>
      </c>
      <c r="J86" s="28">
        <f>I86*'Forecast inputs Tab10.1.5.1'!W6</f>
        <v>3.6045971699242201</v>
      </c>
      <c r="K86" s="28">
        <f t="shared" si="23"/>
        <v>4.3102666778506267</v>
      </c>
      <c r="L86" s="28">
        <f t="shared" si="20"/>
        <v>17.10882640293925</v>
      </c>
      <c r="M86" s="28">
        <f>L86*'Forecast inputs Tab10.1.5.1'!Z6</f>
        <v>3.2169726285446671</v>
      </c>
      <c r="N86" s="19">
        <f t="shared" ref="N86:N99" si="24">N60*EXP(-A60)</f>
        <v>7657.6530870374936</v>
      </c>
      <c r="O86" s="19">
        <f>N86*'Forecast inputs Tab10.1.5.1'!R6</f>
        <v>736.63406483004132</v>
      </c>
      <c r="P86" s="19">
        <f>N86*'Forecast inputs Tab10.1.5.1'!S6</f>
        <v>0</v>
      </c>
      <c r="Q86" s="19">
        <f>P86*'Forecast inputs Tab10.1.5.1'!R6</f>
        <v>0</v>
      </c>
    </row>
    <row r="87" spans="1:17" x14ac:dyDescent="0.3">
      <c r="A87" s="10">
        <f>D87+F87+E87+'Forecast inputs Tab10.1.5.1'!AA7</f>
        <v>0.26482173706105971</v>
      </c>
      <c r="C87" s="18">
        <v>3</v>
      </c>
      <c r="D87" s="17">
        <f>$G$54*'Forecast inputs Tab10.1.5.1'!T7</f>
        <v>1.7632638695390938E-2</v>
      </c>
      <c r="E87" s="17">
        <f>$G$55*'Forecast inputs Tab10.1.5.1'!U7</f>
        <v>4.6886186061044161E-3</v>
      </c>
      <c r="F87" s="17">
        <f>$F$31*'Forecast inputs Tab10.1.5.1'!Y7</f>
        <v>2.5004797595643822E-3</v>
      </c>
      <c r="G87" s="28">
        <f t="shared" si="21"/>
        <v>92.810165409054392</v>
      </c>
      <c r="H87" s="28">
        <f>G87*'Forecast inputs Tab10.1.5.1'!V7</f>
        <v>34.085001492533664</v>
      </c>
      <c r="I87" s="28">
        <f t="shared" si="22"/>
        <v>24.678749215582055</v>
      </c>
      <c r="J87" s="28">
        <f>I87*'Forecast inputs Tab10.1.5.1'!W7</f>
        <v>9.0857703468926161</v>
      </c>
      <c r="K87" s="28">
        <f t="shared" si="23"/>
        <v>43.17077183942628</v>
      </c>
      <c r="L87" s="28">
        <f t="shared" si="20"/>
        <v>13.161384639941865</v>
      </c>
      <c r="M87" s="28">
        <f>L87*'Forecast inputs Tab10.1.5.1'!Z7</f>
        <v>4.4456261809102839</v>
      </c>
      <c r="N87" s="19">
        <f t="shared" si="24"/>
        <v>5991.2195369992678</v>
      </c>
      <c r="O87" s="19">
        <f>N87*'Forecast inputs Tab10.1.5.1'!R7</f>
        <v>1253.9322929962618</v>
      </c>
      <c r="P87" s="19">
        <f>N87*'Forecast inputs Tab10.1.5.1'!S7</f>
        <v>0</v>
      </c>
      <c r="Q87" s="19">
        <f>P87*'Forecast inputs Tab10.1.5.1'!R7</f>
        <v>0</v>
      </c>
    </row>
    <row r="88" spans="1:17" x14ac:dyDescent="0.3">
      <c r="A88" s="10">
        <f>D88+F88+E88+'Forecast inputs Tab10.1.5.1'!AA8</f>
        <v>0.31541124718350882</v>
      </c>
      <c r="C88" s="18">
        <v>4</v>
      </c>
      <c r="D88" s="17">
        <f>$G$54*'Forecast inputs Tab10.1.5.1'!T8</f>
        <v>3.1498848356163185E-2</v>
      </c>
      <c r="E88" s="17">
        <f>$G$55*'Forecast inputs Tab10.1.5.1'!U8</f>
        <v>3.0412417831099769E-2</v>
      </c>
      <c r="F88" s="17">
        <f>$F$31*'Forecast inputs Tab10.1.5.1'!Y8</f>
        <v>1.3499980996245895E-2</v>
      </c>
      <c r="G88" s="28">
        <f t="shared" si="21"/>
        <v>124.23966704343667</v>
      </c>
      <c r="H88" s="28">
        <f>G88*'Forecast inputs Tab10.1.5.1'!V8</f>
        <v>69.9883977495777</v>
      </c>
      <c r="I88" s="28">
        <f t="shared" si="22"/>
        <v>119.95450191062017</v>
      </c>
      <c r="J88" s="28">
        <f>I88*'Forecast inputs Tab10.1.5.1'!W8</f>
        <v>65.729391855428545</v>
      </c>
      <c r="K88" s="28">
        <f t="shared" si="23"/>
        <v>135.71778960500626</v>
      </c>
      <c r="L88" s="28">
        <f t="shared" si="20"/>
        <v>53.247443370041132</v>
      </c>
      <c r="M88" s="28">
        <f>L88*'Forecast inputs Tab10.1.5.1'!Z8</f>
        <v>28.029400942546278</v>
      </c>
      <c r="N88" s="19">
        <f t="shared" si="24"/>
        <v>4598.9379262432685</v>
      </c>
      <c r="O88" s="19">
        <f>N88*'Forecast inputs Tab10.1.5.1'!R8</f>
        <v>1695.4214611992122</v>
      </c>
      <c r="P88" s="19">
        <f>N88*'Forecast inputs Tab10.1.5.1'!S8</f>
        <v>410.0240926231059</v>
      </c>
      <c r="Q88" s="19">
        <f>P88*'Forecast inputs Tab10.1.5.1'!R8</f>
        <v>151.15743186597112</v>
      </c>
    </row>
    <row r="89" spans="1:17" x14ac:dyDescent="0.3">
      <c r="A89" s="10">
        <f>D89+F89+E89+'Forecast inputs Tab10.1.5.1'!AA9</f>
        <v>0.40783739763326798</v>
      </c>
      <c r="C89" s="18">
        <v>5</v>
      </c>
      <c r="D89" s="17">
        <f>$G$54*'Forecast inputs Tab10.1.5.1'!T9</f>
        <v>9.301582473032842E-2</v>
      </c>
      <c r="E89" s="17">
        <f>$G$55*'Forecast inputs Tab10.1.5.1'!U9</f>
        <v>4.6174367546301484E-2</v>
      </c>
      <c r="F89" s="17">
        <f>$F$31*'Forecast inputs Tab10.1.5.1'!Y9</f>
        <v>2.8647205356638082E-2</v>
      </c>
      <c r="G89" s="28">
        <f t="shared" si="21"/>
        <v>257.1693608621224</v>
      </c>
      <c r="H89" s="28">
        <f>G89*'Forecast inputs Tab10.1.5.1'!V9</f>
        <v>207.16466456495337</v>
      </c>
      <c r="I89" s="28">
        <f t="shared" si="22"/>
        <v>127.66249855357438</v>
      </c>
      <c r="J89" s="28">
        <f>I89*'Forecast inputs Tab10.1.5.1'!W9</f>
        <v>95.577754598590005</v>
      </c>
      <c r="K89" s="28">
        <f t="shared" si="23"/>
        <v>302.74241916354339</v>
      </c>
      <c r="L89" s="28">
        <f t="shared" si="20"/>
        <v>79.203549647724259</v>
      </c>
      <c r="M89" s="28">
        <f>L89*'Forecast inputs Tab10.1.5.1'!Z9</f>
        <v>59.096778127053682</v>
      </c>
      <c r="N89" s="19">
        <f t="shared" si="24"/>
        <v>3366.8009808001275</v>
      </c>
      <c r="O89" s="19">
        <f>N89*'Forecast inputs Tab10.1.5.1'!R9</f>
        <v>1918.4166660638357</v>
      </c>
      <c r="P89" s="19">
        <f>N89*'Forecast inputs Tab10.1.5.1'!S9</f>
        <v>979.28432821442084</v>
      </c>
      <c r="Q89" s="19">
        <f>P89*'Forecast inputs Tab10.1.5.1'!R9</f>
        <v>558.00012735388987</v>
      </c>
    </row>
    <row r="90" spans="1:17" x14ac:dyDescent="0.3">
      <c r="A90" s="10">
        <f>D90+F90+E90+'Forecast inputs Tab10.1.5.1'!AA10</f>
        <v>0.51250528353634861</v>
      </c>
      <c r="C90" s="18">
        <v>6</v>
      </c>
      <c r="D90" s="17">
        <f>$G$54*'Forecast inputs Tab10.1.5.1'!T10</f>
        <v>0.2262059773749712</v>
      </c>
      <c r="E90" s="17">
        <f>$G$55*'Forecast inputs Tab10.1.5.1'!U10</f>
        <v>1.9060104148120184E-2</v>
      </c>
      <c r="F90" s="17">
        <f>$F$31*'Forecast inputs Tab10.1.5.1'!Y10</f>
        <v>2.723920201325726E-2</v>
      </c>
      <c r="G90" s="28">
        <f t="shared" si="21"/>
        <v>438.41237532515925</v>
      </c>
      <c r="H90" s="28">
        <f>G90*'Forecast inputs Tab10.1.5.1'!V10</f>
        <v>434.34691174656825</v>
      </c>
      <c r="I90" s="28">
        <f t="shared" si="22"/>
        <v>36.940604445967523</v>
      </c>
      <c r="J90" s="28">
        <f>I90*'Forecast inputs Tab10.1.5.1'!W10</f>
        <v>35.747434833370974</v>
      </c>
      <c r="K90" s="28">
        <f t="shared" si="23"/>
        <v>470.09434657993921</v>
      </c>
      <c r="L90" s="28">
        <f t="shared" si="20"/>
        <v>52.792606964573132</v>
      </c>
      <c r="M90" s="28">
        <f>L90*'Forecast inputs Tab10.1.5.1'!Z10</f>
        <v>52.19932364750526</v>
      </c>
      <c r="N90" s="19">
        <f t="shared" si="24"/>
        <v>2476.9952594734432</v>
      </c>
      <c r="O90" s="19">
        <f>N90*'Forecast inputs Tab10.1.5.1'!R10</f>
        <v>1997.0229340547551</v>
      </c>
      <c r="P90" s="19">
        <f>N90*'Forecast inputs Tab10.1.5.1'!S10</f>
        <v>1423.5991275670574</v>
      </c>
      <c r="Q90" s="19">
        <f>P90*'Forecast inputs Tab10.1.5.1'!R10</f>
        <v>1147.7454774201335</v>
      </c>
    </row>
    <row r="91" spans="1:17" x14ac:dyDescent="0.3">
      <c r="A91" s="10">
        <f>D91+F91+E91+'Forecast inputs Tab10.1.5.1'!AA11</f>
        <v>0.57429546876118498</v>
      </c>
      <c r="C91" s="18">
        <v>7</v>
      </c>
      <c r="D91" s="17">
        <f>$G$54*'Forecast inputs Tab10.1.5.1'!T11</f>
        <v>0.27341938749129929</v>
      </c>
      <c r="E91" s="17">
        <f>$G$55*'Forecast inputs Tab10.1.5.1'!U11</f>
        <v>1.0929271210878045E-2</v>
      </c>
      <c r="F91" s="17">
        <f>$F$31*'Forecast inputs Tab10.1.5.1'!Y11</f>
        <v>4.9946810059007689E-2</v>
      </c>
      <c r="G91" s="28">
        <f t="shared" si="21"/>
        <v>88.478775746424205</v>
      </c>
      <c r="H91" s="28">
        <f>G91*'Forecast inputs Tab10.1.5.1'!V11</f>
        <v>109.6484861484648</v>
      </c>
      <c r="I91" s="28">
        <f t="shared" si="22"/>
        <v>3.53672263482011</v>
      </c>
      <c r="J91" s="28">
        <f>I91*'Forecast inputs Tab10.1.5.1'!W11</f>
        <v>4.3158417910456359</v>
      </c>
      <c r="K91" s="28">
        <f t="shared" si="23"/>
        <v>113.96432793951044</v>
      </c>
      <c r="L91" s="28">
        <f t="shared" si="20"/>
        <v>16.162835587512294</v>
      </c>
      <c r="M91" s="28">
        <f>L91*'Forecast inputs Tab10.1.5.1'!Z11</f>
        <v>20.175906035535721</v>
      </c>
      <c r="N91" s="19">
        <f t="shared" si="24"/>
        <v>425.36777612880985</v>
      </c>
      <c r="O91" s="19">
        <f>N91*'Forecast inputs Tab10.1.5.1'!R11</f>
        <v>455.41575583454897</v>
      </c>
      <c r="P91" s="19">
        <f>N91*'Forecast inputs Tab10.1.5.1'!S11</f>
        <v>339.27474310140911</v>
      </c>
      <c r="Q91" s="19">
        <f>P91*'Forecast inputs Tab10.1.5.1'!R11</f>
        <v>363.24111095409268</v>
      </c>
    </row>
    <row r="92" spans="1:17" x14ac:dyDescent="0.3">
      <c r="A92" s="10">
        <f>D92+F92+E92+'Forecast inputs Tab10.1.5.1'!AA12</f>
        <v>0.58827450134708292</v>
      </c>
      <c r="C92" s="18">
        <v>8</v>
      </c>
      <c r="D92" s="17">
        <f>$G$54*'Forecast inputs Tab10.1.5.1'!T12</f>
        <v>0.31522066382018521</v>
      </c>
      <c r="E92" s="17">
        <f>$G$55*'Forecast inputs Tab10.1.5.1'!U12</f>
        <v>1.8748968371089451E-3</v>
      </c>
      <c r="F92" s="17">
        <f>$F$31*'Forecast inputs Tab10.1.5.1'!Y12</f>
        <v>3.1178940689788756E-2</v>
      </c>
      <c r="G92" s="28">
        <f t="shared" si="21"/>
        <v>328.3065719665554</v>
      </c>
      <c r="H92" s="28">
        <f>G92*'Forecast inputs Tab10.1.5.1'!V12</f>
        <v>494.43204898557849</v>
      </c>
      <c r="I92" s="28">
        <f t="shared" si="22"/>
        <v>1.9527303379238641</v>
      </c>
      <c r="J92" s="28">
        <f>I92*'Forecast inputs Tab10.1.5.1'!W12</f>
        <v>2.9364599454900642</v>
      </c>
      <c r="K92" s="28">
        <f t="shared" si="23"/>
        <v>497.36850893106856</v>
      </c>
      <c r="L92" s="28">
        <f t="shared" si="20"/>
        <v>32.47328716131463</v>
      </c>
      <c r="M92" s="28">
        <f>L92*'Forecast inputs Tab10.1.5.1'!Z12</f>
        <v>49.493835894046079</v>
      </c>
      <c r="N92" s="19">
        <f t="shared" si="24"/>
        <v>1377.7256818277369</v>
      </c>
      <c r="O92" s="19">
        <f>N92*'Forecast inputs Tab10.1.5.1'!R12</f>
        <v>1867.8791476515908</v>
      </c>
      <c r="P92" s="19">
        <f>N92*'Forecast inputs Tab10.1.5.1'!S12</f>
        <v>1261.3714399067064</v>
      </c>
      <c r="Q92" s="19">
        <f>P92*'Forecast inputs Tab10.1.5.1'!R12</f>
        <v>1710.1295570823152</v>
      </c>
    </row>
    <row r="93" spans="1:17" x14ac:dyDescent="0.3">
      <c r="A93" s="10">
        <f>D93+F93+E93+'Forecast inputs Tab10.1.5.1'!AA13</f>
        <v>0.59111990131082504</v>
      </c>
      <c r="C93" s="18">
        <v>9</v>
      </c>
      <c r="D93" s="17">
        <f>$G$54*'Forecast inputs Tab10.1.5.1'!T13</f>
        <v>0.30358289102672648</v>
      </c>
      <c r="E93" s="17">
        <f>$G$55*'Forecast inputs Tab10.1.5.1'!U13</f>
        <v>7.7105335465695057E-4</v>
      </c>
      <c r="F93" s="17">
        <f>$F$31*'Forecast inputs Tab10.1.5.1'!Y13</f>
        <v>4.6765956929441674E-2</v>
      </c>
      <c r="G93" s="28">
        <f t="shared" si="21"/>
        <v>187.32577102193756</v>
      </c>
      <c r="H93" s="28">
        <f>G93*'Forecast inputs Tab10.1.5.1'!V13</f>
        <v>337.46993954662418</v>
      </c>
      <c r="I93" s="28">
        <f t="shared" si="22"/>
        <v>0.47577834070843222</v>
      </c>
      <c r="J93" s="28">
        <f>I93*'Forecast inputs Tab10.1.5.1'!W13</f>
        <v>0.85811366608874484</v>
      </c>
      <c r="K93" s="28">
        <f t="shared" si="23"/>
        <v>338.32805321271292</v>
      </c>
      <c r="L93" s="28">
        <f t="shared" si="20"/>
        <v>28.856925730426429</v>
      </c>
      <c r="M93" s="28">
        <f>L93*'Forecast inputs Tab10.1.5.1'!Z13</f>
        <v>52.413122773430828</v>
      </c>
      <c r="N93" s="19">
        <f t="shared" si="24"/>
        <v>817.28887436278796</v>
      </c>
      <c r="O93" s="19">
        <f>N93*'Forecast inputs Tab10.1.5.1'!R13</f>
        <v>1352.4741479617724</v>
      </c>
      <c r="P93" s="19">
        <f>N93*'Forecast inputs Tab10.1.5.1'!S13</f>
        <v>789.51795323770591</v>
      </c>
      <c r="Q93" s="19">
        <f>P93*'Forecast inputs Tab10.1.5.1'!R13</f>
        <v>1306.517994556353</v>
      </c>
    </row>
    <row r="94" spans="1:17" x14ac:dyDescent="0.3">
      <c r="A94" s="10">
        <f>D94+F94+E94+'Forecast inputs Tab10.1.5.1'!AA14</f>
        <v>0.58650796347494083</v>
      </c>
      <c r="C94" s="18">
        <v>10</v>
      </c>
      <c r="D94" s="17">
        <f>$G$54*'Forecast inputs Tab10.1.5.1'!T14</f>
        <v>0.30298899126552536</v>
      </c>
      <c r="E94" s="17">
        <f>$G$55*'Forecast inputs Tab10.1.5.1'!U14</f>
        <v>2.0866443506951672E-4</v>
      </c>
      <c r="F94" s="17">
        <f>$F$31*'Forecast inputs Tab10.1.5.1'!Y14</f>
        <v>4.3310307774345962E-2</v>
      </c>
      <c r="G94" s="28">
        <f t="shared" si="21"/>
        <v>43.920943979197197</v>
      </c>
      <c r="H94" s="28">
        <f>G94*'Forecast inputs Tab10.1.5.1'!V14</f>
        <v>92.44829740398599</v>
      </c>
      <c r="I94" s="28">
        <f t="shared" si="22"/>
        <v>3.0247762220203988E-2</v>
      </c>
      <c r="J94" s="28">
        <f>I94*'Forecast inputs Tab10.1.5.1'!W14</f>
        <v>6.3806458260087892E-2</v>
      </c>
      <c r="K94" s="28">
        <f t="shared" si="23"/>
        <v>92.512103862246079</v>
      </c>
      <c r="L94" s="28">
        <f t="shared" si="20"/>
        <v>6.278213586353746</v>
      </c>
      <c r="M94" s="28">
        <f>L94*'Forecast inputs Tab10.1.5.1'!Z14</f>
        <v>13.307615428314717</v>
      </c>
      <c r="N94" s="19">
        <f t="shared" si="24"/>
        <v>191.60040119543103</v>
      </c>
      <c r="O94" s="19">
        <f>N94*'Forecast inputs Tab10.1.5.1'!R14</f>
        <v>375.87208704513682</v>
      </c>
      <c r="P94" s="19">
        <f>N94*'Forecast inputs Tab10.1.5.1'!S14</f>
        <v>188.91452836103605</v>
      </c>
      <c r="Q94" s="19">
        <f>P94*'Forecast inputs Tab10.1.5.1'!R14</f>
        <v>370.60307601226248</v>
      </c>
    </row>
    <row r="95" spans="1:17" x14ac:dyDescent="0.3">
      <c r="A95" s="10">
        <f>D95+F95+E95+'Forecast inputs Tab10.1.5.1'!AA15</f>
        <v>0.58186190692403195</v>
      </c>
      <c r="C95" s="18">
        <v>11</v>
      </c>
      <c r="D95" s="17">
        <f>$G$54*'Forecast inputs Tab10.1.5.1'!T15</f>
        <v>0.29199380265852004</v>
      </c>
      <c r="E95" s="17">
        <f>$G$55*'Forecast inputs Tab10.1.5.1'!U15</f>
        <v>7.7072263912385757E-5</v>
      </c>
      <c r="F95" s="17">
        <f>$F$31*'Forecast inputs Tab10.1.5.1'!Y15</f>
        <v>4.979103200159949E-2</v>
      </c>
      <c r="G95" s="28">
        <f t="shared" si="21"/>
        <v>63.752208776641261</v>
      </c>
      <c r="H95" s="28">
        <f>G95*'Forecast inputs Tab10.1.5.1'!V15</f>
        <v>153.47009136710014</v>
      </c>
      <c r="I95" s="28">
        <f t="shared" si="22"/>
        <v>1.682750460829837E-2</v>
      </c>
      <c r="J95" s="28">
        <f>I95*'Forecast inputs Tab10.1.5.1'!W15</f>
        <v>4.0642345941063751E-2</v>
      </c>
      <c r="K95" s="28">
        <f t="shared" si="23"/>
        <v>153.51073371304119</v>
      </c>
      <c r="L95" s="28">
        <f t="shared" si="20"/>
        <v>10.871080956066224</v>
      </c>
      <c r="M95" s="28">
        <f>L95*'Forecast inputs Tab10.1.5.1'!Z15</f>
        <v>26.381504420943269</v>
      </c>
      <c r="N95" s="19">
        <f t="shared" si="24"/>
        <v>287.97978008936775</v>
      </c>
      <c r="O95" s="19">
        <f>N95*'Forecast inputs Tab10.1.5.1'!R15</f>
        <v>654.09423411258274</v>
      </c>
      <c r="P95" s="19">
        <f>N95*'Forecast inputs Tab10.1.5.1'!S15</f>
        <v>286.21740449137093</v>
      </c>
      <c r="Q95" s="19">
        <f>P95*'Forecast inputs Tab10.1.5.1'!R15</f>
        <v>650.09131516934053</v>
      </c>
    </row>
    <row r="96" spans="1:17" x14ac:dyDescent="0.3">
      <c r="A96" s="10">
        <f>D96+F96+E96+'Forecast inputs Tab10.1.5.1'!AA16</f>
        <v>0.57592224796581148</v>
      </c>
      <c r="C96" s="18">
        <v>12</v>
      </c>
      <c r="D96" s="17">
        <f>$G$54*'Forecast inputs Tab10.1.5.1'!T16</f>
        <v>0.28590452667370053</v>
      </c>
      <c r="E96" s="17">
        <f>$G$55*'Forecast inputs Tab10.1.5.1'!U16</f>
        <v>2.7672012259944259E-5</v>
      </c>
      <c r="F96" s="17">
        <f>$F$31*'Forecast inputs Tab10.1.5.1'!Y16</f>
        <v>4.9990049279850998E-2</v>
      </c>
      <c r="G96" s="28">
        <f t="shared" si="21"/>
        <v>10.370789795472518</v>
      </c>
      <c r="H96" s="28">
        <f>G96*'Forecast inputs Tab10.1.5.1'!V16</f>
        <v>28.073644048012287</v>
      </c>
      <c r="I96" s="28">
        <f t="shared" si="22"/>
        <v>1.0037638288013118E-3</v>
      </c>
      <c r="J96" s="28">
        <f>I96*'Forecast inputs Tab10.1.5.1'!W16</f>
        <v>2.7270282264997697E-3</v>
      </c>
      <c r="K96" s="28">
        <f t="shared" si="23"/>
        <v>28.076371076238786</v>
      </c>
      <c r="L96" s="28">
        <f t="shared" si="20"/>
        <v>1.8133196384761423</v>
      </c>
      <c r="M96" s="28">
        <f>L96*'Forecast inputs Tab10.1.5.1'!Z16</f>
        <v>4.9533727236397391</v>
      </c>
      <c r="N96" s="19">
        <f t="shared" si="24"/>
        <v>47.716124640052428</v>
      </c>
      <c r="O96" s="19">
        <f>N96*'Forecast inputs Tab10.1.5.1'!R16</f>
        <v>123.06799718788402</v>
      </c>
      <c r="P96" s="19">
        <f>N96*'Forecast inputs Tab10.1.5.1'!S16</f>
        <v>47.579590406231631</v>
      </c>
      <c r="Q96" s="19">
        <f>P96*'Forecast inputs Tab10.1.5.1'!R16</f>
        <v>122.71585218804043</v>
      </c>
    </row>
    <row r="97" spans="1:17" x14ac:dyDescent="0.3">
      <c r="A97" s="10">
        <f>D97+F97+E97+'Forecast inputs Tab10.1.5.1'!AA17</f>
        <v>0.56929970293283616</v>
      </c>
      <c r="C97" s="18">
        <v>13</v>
      </c>
      <c r="D97" s="17">
        <f>$G$54*'Forecast inputs Tab10.1.5.1'!T17</f>
        <v>0.28434520347070752</v>
      </c>
      <c r="E97" s="17">
        <f>$G$55*'Forecast inputs Tab10.1.5.1'!U17</f>
        <v>9.9903939263216204E-6</v>
      </c>
      <c r="F97" s="17">
        <f>$F$31*'Forecast inputs Tab10.1.5.1'!Y17</f>
        <v>4.4944509068202292E-2</v>
      </c>
      <c r="G97" s="28">
        <f t="shared" si="21"/>
        <v>25.028116306857097</v>
      </c>
      <c r="H97" s="28">
        <f>G97*'Forecast inputs Tab10.1.5.1'!V17</f>
        <v>75.126585063985004</v>
      </c>
      <c r="I97" s="28">
        <f t="shared" si="22"/>
        <v>8.7935628274121648E-4</v>
      </c>
      <c r="J97" s="28">
        <f>I97*'Forecast inputs Tab10.1.5.1'!W17</f>
        <v>2.6474415045707645E-3</v>
      </c>
      <c r="K97" s="28">
        <f t="shared" si="23"/>
        <v>75.129232505489568</v>
      </c>
      <c r="L97" s="28">
        <f t="shared" si="20"/>
        <v>3.9560238280208662</v>
      </c>
      <c r="M97" s="28">
        <f>L97*'Forecast inputs Tab10.1.5.1'!Z17</f>
        <v>11.987899445813349</v>
      </c>
      <c r="N97" s="19">
        <f t="shared" si="24"/>
        <v>115.4396636232447</v>
      </c>
      <c r="O97" s="19">
        <f>N97*'Forecast inputs Tab10.1.5.1'!R17</f>
        <v>332.6682506462854</v>
      </c>
      <c r="P97" s="19">
        <f>N97*'Forecast inputs Tab10.1.5.1'!S17</f>
        <v>115.27422046864628</v>
      </c>
      <c r="Q97" s="19">
        <f>P97*'Forecast inputs Tab10.1.5.1'!R17</f>
        <v>332.19148483552141</v>
      </c>
    </row>
    <row r="98" spans="1:17" x14ac:dyDescent="0.3">
      <c r="A98" s="10">
        <f>D98+F98+E98+'Forecast inputs Tab10.1.5.1'!AA18</f>
        <v>0.56387550768643269</v>
      </c>
      <c r="C98" s="18">
        <v>14</v>
      </c>
      <c r="D98" s="17">
        <f>$G$54*'Forecast inputs Tab10.1.5.1'!T18</f>
        <v>0.27765778688584053</v>
      </c>
      <c r="E98" s="17">
        <f>$G$55*'Forecast inputs Tab10.1.5.1'!U18</f>
        <v>4.5247808135061979E-6</v>
      </c>
      <c r="F98" s="17">
        <f>$F$31*'Forecast inputs Tab10.1.5.1'!Y18</f>
        <v>4.6213196019778656E-2</v>
      </c>
      <c r="G98" s="28">
        <f t="shared" si="21"/>
        <v>18.798732842823163</v>
      </c>
      <c r="H98" s="28">
        <f>G98*'Forecast inputs Tab10.1.5.1'!V18</f>
        <v>61.757040991927987</v>
      </c>
      <c r="I98" s="28">
        <f t="shared" si="22"/>
        <v>3.0634885712896537E-4</v>
      </c>
      <c r="J98" s="28">
        <f>I98*'Forecast inputs Tab10.1.5.1'!W18</f>
        <v>1.009259616643655E-3</v>
      </c>
      <c r="K98" s="28">
        <f t="shared" si="23"/>
        <v>61.758050251544631</v>
      </c>
      <c r="L98" s="28">
        <f t="shared" si="20"/>
        <v>3.1288498533845388</v>
      </c>
      <c r="M98" s="28">
        <f>L98*'Forecast inputs Tab10.1.5.1'!Z18</f>
        <v>10.387312185758661</v>
      </c>
      <c r="N98" s="19">
        <f t="shared" si="24"/>
        <v>88.577679589413734</v>
      </c>
      <c r="O98" s="19">
        <f>N98*'Forecast inputs Tab10.1.5.1'!R18</f>
        <v>281.34574057267128</v>
      </c>
      <c r="P98" s="19">
        <f>N98*'Forecast inputs Tab10.1.5.1'!S18</f>
        <v>88.509634297719046</v>
      </c>
      <c r="Q98" s="19">
        <f>P98*'Forecast inputs Tab10.1.5.1'!R18</f>
        <v>281.1296110344731</v>
      </c>
    </row>
    <row r="99" spans="1:17" x14ac:dyDescent="0.3">
      <c r="A99" s="10">
        <f>D99+F99+E99+'Forecast inputs Tab10.1.5.1'!AA19</f>
        <v>0.55904705194347215</v>
      </c>
      <c r="C99" s="18">
        <v>15</v>
      </c>
      <c r="D99" s="17">
        <f>$G$54*'Forecast inputs Tab10.1.5.1'!T19</f>
        <v>0.27029387312480707</v>
      </c>
      <c r="E99" s="17">
        <f>$G$55*'Forecast inputs Tab10.1.5.1'!U19</f>
        <v>2.3657323546655222E-6</v>
      </c>
      <c r="F99" s="17">
        <f>$F$31*'Forecast inputs Tab10.1.5.1'!Y19</f>
        <v>4.8750813086310393E-2</v>
      </c>
      <c r="G99" s="28">
        <f t="shared" si="21"/>
        <v>20.048398367844445</v>
      </c>
      <c r="H99" s="28">
        <f>G99*'Forecast inputs Tab10.1.5.1'!V19</f>
        <v>71.311650080484839</v>
      </c>
      <c r="I99" s="28">
        <f t="shared" si="22"/>
        <v>1.7547251119574153E-4</v>
      </c>
      <c r="J99" s="28">
        <f>I99*'Forecast inputs Tab10.1.5.1'!W19</f>
        <v>6.2548655877222399E-4</v>
      </c>
      <c r="K99" s="28">
        <f t="shared" si="23"/>
        <v>71.312275567043613</v>
      </c>
      <c r="L99" s="28">
        <f t="shared" si="20"/>
        <v>3.6159743845150927</v>
      </c>
      <c r="M99" s="28">
        <f>L99*'Forecast inputs Tab10.1.5.1'!Z19</f>
        <v>13.011794544726799</v>
      </c>
      <c r="N99" s="19">
        <f t="shared" si="24"/>
        <v>96.827379695184518</v>
      </c>
      <c r="O99" s="19">
        <f>N99*'Forecast inputs Tab10.1.5.1'!R19</f>
        <v>335.07889362556165</v>
      </c>
      <c r="P99" s="19">
        <f>N99*'Forecast inputs Tab10.1.5.1'!S19</f>
        <v>96.784570139869032</v>
      </c>
      <c r="Q99" s="19">
        <f>P99*'Forecast inputs Tab10.1.5.1'!R19</f>
        <v>334.93074773462797</v>
      </c>
    </row>
    <row r="100" spans="1:17" x14ac:dyDescent="0.3">
      <c r="A100" s="10">
        <f>D100+F100+E100+'Forecast inputs Tab10.1.5.1'!AA20</f>
        <v>0.55487809757368622</v>
      </c>
      <c r="C100" s="23" t="s">
        <v>1443</v>
      </c>
      <c r="D100" s="17">
        <f>$G$54*'Forecast inputs Tab10.1.5.1'!T20</f>
        <v>0.26218381831545995</v>
      </c>
      <c r="E100" s="17">
        <f>$G$55*'Forecast inputs Tab10.1.5.1'!U20</f>
        <v>1.4335660286153548E-6</v>
      </c>
      <c r="F100" s="17">
        <f>$F$31*'Forecast inputs Tab10.1.5.1'!Y20</f>
        <v>5.2692845692197628E-2</v>
      </c>
      <c r="G100" s="28">
        <f>N100*(D100/A100)*(1-EXP(-A100))</f>
        <v>30.802793963878489</v>
      </c>
      <c r="H100" s="28">
        <f>G100*'Forecast inputs Tab10.1.5.1'!V20</f>
        <v>127.81520906905612</v>
      </c>
      <c r="I100" s="28">
        <f t="shared" si="22"/>
        <v>1.684232051267311E-4</v>
      </c>
      <c r="J100" s="28">
        <f>I100*'Forecast inputs Tab10.1.5.1'!W20</f>
        <v>6.9886670672140278E-4</v>
      </c>
      <c r="K100" s="28">
        <f t="shared" si="23"/>
        <v>127.81590793576285</v>
      </c>
      <c r="L100" s="30">
        <f t="shared" si="20"/>
        <v>6.1906447150537156</v>
      </c>
      <c r="M100" s="28">
        <f>L100*'Forecast inputs Tab10.1.5.1'!Z20</f>
        <v>23.924737004479493</v>
      </c>
      <c r="N100" s="19">
        <f>N73*EXP(-A73)+N74*EXP(-A74)</f>
        <v>153.07957589853842</v>
      </c>
      <c r="O100" s="19">
        <f>N100*'Forecast inputs Tab10.1.5.1'!R20</f>
        <v>623.40685764039983</v>
      </c>
      <c r="P100" s="19">
        <f>N100*'Forecast inputs Tab10.1.5.1'!S20</f>
        <v>153.03857020736277</v>
      </c>
      <c r="Q100" s="19">
        <f>P100*'Forecast inputs Tab10.1.5.1'!R20</f>
        <v>623.2398645655162</v>
      </c>
    </row>
    <row r="101" spans="1:17" x14ac:dyDescent="0.3">
      <c r="C101" s="31" t="s">
        <v>1453</v>
      </c>
      <c r="D101" s="12"/>
      <c r="E101" s="12"/>
      <c r="F101" s="12"/>
      <c r="G101" s="32">
        <f>SUM(G84:G100)</f>
        <v>1733.1143687707749</v>
      </c>
      <c r="H101" s="32">
        <f t="shared" ref="H101" si="25">SUM(H84:H100)</f>
        <v>2297.8884178462622</v>
      </c>
      <c r="I101" s="32">
        <f>SUM(I84:I100)</f>
        <v>332.66644290712162</v>
      </c>
      <c r="J101" s="32">
        <f t="shared" ref="J101:Q101" si="26">SUM(J84:J100)</f>
        <v>218.0701891638511</v>
      </c>
      <c r="K101" s="32">
        <f t="shared" si="26"/>
        <v>2515.9586070101141</v>
      </c>
      <c r="L101" s="32">
        <f t="shared" si="26"/>
        <v>332.64447281345059</v>
      </c>
      <c r="M101" s="32">
        <f t="shared" si="26"/>
        <v>373.31683805763953</v>
      </c>
      <c r="N101" s="32">
        <f t="shared" si="26"/>
        <v>49816.660612215324</v>
      </c>
      <c r="O101" s="32">
        <f t="shared" si="26"/>
        <v>14268.878615822361</v>
      </c>
      <c r="P101" s="32">
        <f t="shared" si="26"/>
        <v>6179.3902030226418</v>
      </c>
      <c r="Q101" s="32">
        <f t="shared" si="26"/>
        <v>7951.6936507725368</v>
      </c>
    </row>
    <row r="103" spans="1:17" x14ac:dyDescent="0.3">
      <c r="C103" s="15" t="s">
        <v>1445</v>
      </c>
      <c r="D103" s="15" t="s">
        <v>1732</v>
      </c>
      <c r="G103" s="15">
        <f>G78+1</f>
        <v>2023</v>
      </c>
    </row>
    <row r="104" spans="1:17" x14ac:dyDescent="0.3">
      <c r="D104" s="24" t="s">
        <v>1611</v>
      </c>
      <c r="E104" s="24"/>
      <c r="F104" s="24"/>
      <c r="G104" s="18">
        <f>G79</f>
        <v>1</v>
      </c>
      <c r="H104" s="24" t="s">
        <v>1610</v>
      </c>
      <c r="I104" s="25">
        <f>G104*I54</f>
        <v>0.24634398140656458</v>
      </c>
      <c r="J104" s="15" t="s">
        <v>1526</v>
      </c>
      <c r="K104" s="25">
        <f>I104+I106+I105</f>
        <v>0.29549651505831198</v>
      </c>
    </row>
    <row r="105" spans="1:17" x14ac:dyDescent="0.3">
      <c r="D105" s="24" t="s">
        <v>1612</v>
      </c>
      <c r="E105" s="24"/>
      <c r="F105" s="24"/>
      <c r="G105" s="18">
        <f>G80</f>
        <v>1</v>
      </c>
      <c r="H105" s="24" t="s">
        <v>1610</v>
      </c>
      <c r="I105" s="25">
        <f>G105*I55</f>
        <v>9.1293667122084761E-3</v>
      </c>
      <c r="K105" s="25"/>
    </row>
    <row r="106" spans="1:17" x14ac:dyDescent="0.3">
      <c r="D106" s="24" t="s">
        <v>1446</v>
      </c>
      <c r="E106" s="24"/>
      <c r="F106" s="24"/>
      <c r="G106" s="18">
        <f>G81</f>
        <v>1</v>
      </c>
      <c r="H106" s="24" t="s">
        <v>1610</v>
      </c>
      <c r="I106" s="25">
        <f>G106*I56</f>
        <v>4.0023166939538925E-2</v>
      </c>
    </row>
    <row r="107" spans="1:17" x14ac:dyDescent="0.3">
      <c r="D107" s="24"/>
      <c r="E107" s="24"/>
      <c r="F107" s="24"/>
      <c r="G107" s="18"/>
      <c r="H107" s="24"/>
      <c r="I107" s="24"/>
      <c r="J107" s="24"/>
      <c r="K107" s="24"/>
      <c r="L107" s="25"/>
    </row>
    <row r="108" spans="1:17" ht="41.4" x14ac:dyDescent="0.3">
      <c r="A108" t="s">
        <v>1374</v>
      </c>
      <c r="C108" s="26" t="s">
        <v>1292</v>
      </c>
      <c r="D108" s="27" t="s">
        <v>1604</v>
      </c>
      <c r="E108" s="27" t="s">
        <v>1605</v>
      </c>
      <c r="F108" s="27" t="s">
        <v>1877</v>
      </c>
      <c r="G108" s="27" t="s">
        <v>1606</v>
      </c>
      <c r="H108" s="27" t="s">
        <v>1607</v>
      </c>
      <c r="I108" s="27" t="s">
        <v>1608</v>
      </c>
      <c r="J108" s="27" t="s">
        <v>1609</v>
      </c>
      <c r="K108" s="27" t="s">
        <v>1613</v>
      </c>
      <c r="L108" s="27" t="s">
        <v>1448</v>
      </c>
      <c r="M108" s="27" t="s">
        <v>1578</v>
      </c>
      <c r="N108" s="27" t="s">
        <v>1449</v>
      </c>
      <c r="O108" s="27" t="s">
        <v>1450</v>
      </c>
      <c r="P108" s="27" t="s">
        <v>1451</v>
      </c>
      <c r="Q108" s="27" t="s">
        <v>1452</v>
      </c>
    </row>
    <row r="109" spans="1:17" x14ac:dyDescent="0.3">
      <c r="A109" s="10">
        <f>D109+F109+E109+'Forecast inputs Tab10.1.5.1'!AA4</f>
        <v>0.24</v>
      </c>
      <c r="C109" s="18">
        <v>0</v>
      </c>
      <c r="D109" s="17">
        <f>$G$54*'Forecast inputs Tab10.1.5.1'!T4</f>
        <v>0</v>
      </c>
      <c r="E109" s="17">
        <f>$G$55*'Forecast inputs Tab10.1.5.1'!U4</f>
        <v>0</v>
      </c>
      <c r="F109" s="17">
        <f>$F$31*'Forecast inputs Tab10.1.5.1'!Y4</f>
        <v>0</v>
      </c>
      <c r="G109" s="28">
        <f>N109*(D109/A109)*(1-EXP(-A109))</f>
        <v>0</v>
      </c>
      <c r="H109" s="28">
        <f>G109*'Forecast inputs Tab10.1.5.1'!V4</f>
        <v>0</v>
      </c>
      <c r="I109" s="28">
        <f>N109*(E109/A109)*(1-EXP(-A109))</f>
        <v>0</v>
      </c>
      <c r="J109" s="28">
        <f>I109*'Forecast inputs Tab10.1.5.1'!W4</f>
        <v>0</v>
      </c>
      <c r="K109" s="28">
        <f>H109+J109</f>
        <v>0</v>
      </c>
      <c r="L109" s="28">
        <f t="shared" ref="L109:L125" si="27">N109*(F109/A109)*(1-EXP(-A109))</f>
        <v>0</v>
      </c>
      <c r="M109" s="28">
        <f>L109*'Forecast inputs Tab10.1.5.1'!Z4</f>
        <v>0</v>
      </c>
      <c r="N109" s="19">
        <f>'Forecast inputs Tab10.1.5.1'!Q4</f>
        <v>12382.797429009221</v>
      </c>
      <c r="O109" s="19">
        <f>N109*'Forecast inputs Tab10.1.5.1'!R4</f>
        <v>34.976078134056579</v>
      </c>
      <c r="P109" s="19">
        <f>N109*'Forecast inputs Tab10.1.5.1'!S4</f>
        <v>0</v>
      </c>
      <c r="Q109" s="19">
        <f>P109*'Forecast inputs Tab10.1.5.1'!R4</f>
        <v>0</v>
      </c>
    </row>
    <row r="110" spans="1:17" x14ac:dyDescent="0.3">
      <c r="A110" s="10">
        <f>D110+F110+E110+'Forecast inputs Tab10.1.5.1'!AA5</f>
        <v>0.2406026539989187</v>
      </c>
      <c r="C110" s="18">
        <v>1</v>
      </c>
      <c r="D110" s="17">
        <f>$G$54*'Forecast inputs Tab10.1.5.1'!T5</f>
        <v>5.0301913734638115E-5</v>
      </c>
      <c r="E110" s="17">
        <f>$G$55*'Forecast inputs Tab10.1.5.1'!U5</f>
        <v>1.1532783772169272E-4</v>
      </c>
      <c r="F110" s="17">
        <f>$F$31*'Forecast inputs Tab10.1.5.1'!Y5</f>
        <v>4.3702424746238738E-4</v>
      </c>
      <c r="G110" s="28">
        <f t="shared" ref="G110:G124" si="28">N110*(D110/A110)*(1-EXP(-A110))</f>
        <v>0.43548524136071731</v>
      </c>
      <c r="H110" s="28">
        <f>G110*'Forecast inputs Tab10.1.5.1'!V5</f>
        <v>4.4780079482806039E-2</v>
      </c>
      <c r="I110" s="28">
        <f t="shared" ref="I110:I125" si="29">N110*(E110/A110)*(1-EXP(-A110))</f>
        <v>0.99844255450775876</v>
      </c>
      <c r="J110" s="28">
        <f>I110*'Forecast inputs Tab10.1.5.1'!W5</f>
        <v>0.10266807020599704</v>
      </c>
      <c r="K110" s="28">
        <f t="shared" ref="K110:K125" si="30">H110+J110</f>
        <v>0.14744814968880307</v>
      </c>
      <c r="L110" s="28">
        <f t="shared" si="27"/>
        <v>3.7835063471072292</v>
      </c>
      <c r="M110" s="28">
        <f>L110*'Forecast inputs Tab10.1.5.1'!Z5</f>
        <v>0.29163607439073758</v>
      </c>
      <c r="N110" s="19">
        <f>N84*EXP(-A84)</f>
        <v>9740.6534556019415</v>
      </c>
      <c r="O110" s="19">
        <f>N110*'Forecast inputs Tab10.1.5.1'!R5</f>
        <v>231.1720062657642</v>
      </c>
      <c r="P110" s="19">
        <f>N110*'Forecast inputs Tab10.1.5.1'!S5</f>
        <v>0</v>
      </c>
      <c r="Q110" s="19">
        <f>P110*'Forecast inputs Tab10.1.5.1'!R5</f>
        <v>0</v>
      </c>
    </row>
    <row r="111" spans="1:17" x14ac:dyDescent="0.3">
      <c r="A111" s="10">
        <f>D111+F111+E111+'Forecast inputs Tab10.1.5.1'!AA6</f>
        <v>0.24541056440565495</v>
      </c>
      <c r="C111" s="18">
        <v>2</v>
      </c>
      <c r="D111" s="17">
        <f>$G$54*'Forecast inputs Tab10.1.5.1'!T6</f>
        <v>4.7334717364754794E-4</v>
      </c>
      <c r="E111" s="17">
        <f>$G$55*'Forecast inputs Tab10.1.5.1'!U6</f>
        <v>2.4176527742662715E-3</v>
      </c>
      <c r="F111" s="17">
        <f>$F$31*'Forecast inputs Tab10.1.5.1'!Y6</f>
        <v>2.5195644577411316E-3</v>
      </c>
      <c r="G111" s="28">
        <f t="shared" si="28"/>
        <v>3.2142121220102937</v>
      </c>
      <c r="H111" s="28">
        <f>G111*'Forecast inputs Tab10.1.5.1'!V6</f>
        <v>0.70566950792640692</v>
      </c>
      <c r="I111" s="28">
        <f t="shared" si="29"/>
        <v>16.416806281903781</v>
      </c>
      <c r="J111" s="28">
        <f>I111*'Forecast inputs Tab10.1.5.1'!W6</f>
        <v>3.6045971699242201</v>
      </c>
      <c r="K111" s="28">
        <f t="shared" si="30"/>
        <v>4.3102666778506267</v>
      </c>
      <c r="L111" s="28">
        <f t="shared" si="27"/>
        <v>17.10882640293925</v>
      </c>
      <c r="M111" s="28">
        <f>L111*'Forecast inputs Tab10.1.5.1'!Z6</f>
        <v>3.2169726285446671</v>
      </c>
      <c r="N111" s="19">
        <f t="shared" ref="N111:N124" si="31">N85*EXP(-A85)</f>
        <v>7657.6530870374936</v>
      </c>
      <c r="O111" s="19">
        <f>N111*'Forecast inputs Tab10.1.5.1'!R6</f>
        <v>736.63406483004132</v>
      </c>
      <c r="P111" s="19">
        <f>N111*'Forecast inputs Tab10.1.5.1'!S6</f>
        <v>0</v>
      </c>
      <c r="Q111" s="19">
        <f>P111*'Forecast inputs Tab10.1.5.1'!R6</f>
        <v>0</v>
      </c>
    </row>
    <row r="112" spans="1:17" x14ac:dyDescent="0.3">
      <c r="A112" s="10">
        <f>D112+F112+E112+'Forecast inputs Tab10.1.5.1'!AA7</f>
        <v>0.26482173706105971</v>
      </c>
      <c r="C112" s="18">
        <v>3</v>
      </c>
      <c r="D112" s="17">
        <f>$G$54*'Forecast inputs Tab10.1.5.1'!T7</f>
        <v>1.7632638695390938E-2</v>
      </c>
      <c r="E112" s="17">
        <f>$G$55*'Forecast inputs Tab10.1.5.1'!U7</f>
        <v>4.6886186061044161E-3</v>
      </c>
      <c r="F112" s="17">
        <f>$F$31*'Forecast inputs Tab10.1.5.1'!Y7</f>
        <v>2.5004797595643822E-3</v>
      </c>
      <c r="G112" s="28">
        <f t="shared" si="28"/>
        <v>92.810165409054392</v>
      </c>
      <c r="H112" s="28">
        <f>G112*'Forecast inputs Tab10.1.5.1'!V7</f>
        <v>34.085001492533664</v>
      </c>
      <c r="I112" s="28">
        <f t="shared" si="29"/>
        <v>24.678749215582055</v>
      </c>
      <c r="J112" s="28">
        <f>I112*'Forecast inputs Tab10.1.5.1'!W7</f>
        <v>9.0857703468926161</v>
      </c>
      <c r="K112" s="28">
        <f t="shared" si="30"/>
        <v>43.17077183942628</v>
      </c>
      <c r="L112" s="28">
        <f t="shared" si="27"/>
        <v>13.161384639941865</v>
      </c>
      <c r="M112" s="28">
        <f>L112*'Forecast inputs Tab10.1.5.1'!Z7</f>
        <v>4.4456261809102839</v>
      </c>
      <c r="N112" s="19">
        <f t="shared" si="31"/>
        <v>5991.2195369992678</v>
      </c>
      <c r="O112" s="19">
        <f>N112*'Forecast inputs Tab10.1.5.1'!R7</f>
        <v>1253.9322929962618</v>
      </c>
      <c r="P112" s="19">
        <f>N112*'Forecast inputs Tab10.1.5.1'!S7</f>
        <v>0</v>
      </c>
      <c r="Q112" s="19">
        <f>P112*'Forecast inputs Tab10.1.5.1'!R7</f>
        <v>0</v>
      </c>
    </row>
    <row r="113" spans="1:17" x14ac:dyDescent="0.3">
      <c r="A113" s="10">
        <f>D113+F113+E113+'Forecast inputs Tab10.1.5.1'!AA8</f>
        <v>0.31541124718350882</v>
      </c>
      <c r="C113" s="18">
        <v>4</v>
      </c>
      <c r="D113" s="17">
        <f>$G$54*'Forecast inputs Tab10.1.5.1'!T8</f>
        <v>3.1498848356163185E-2</v>
      </c>
      <c r="E113" s="17">
        <f>$G$55*'Forecast inputs Tab10.1.5.1'!U8</f>
        <v>3.0412417831099769E-2</v>
      </c>
      <c r="F113" s="17">
        <f>$F$31*'Forecast inputs Tab10.1.5.1'!Y8</f>
        <v>1.3499980996245895E-2</v>
      </c>
      <c r="G113" s="28">
        <f t="shared" si="28"/>
        <v>124.19592481511869</v>
      </c>
      <c r="H113" s="28">
        <f>G113*'Forecast inputs Tab10.1.5.1'!V8</f>
        <v>69.963756275990193</v>
      </c>
      <c r="I113" s="28">
        <f t="shared" si="29"/>
        <v>119.91226840070173</v>
      </c>
      <c r="J113" s="28">
        <f>I113*'Forecast inputs Tab10.1.5.1'!W8</f>
        <v>65.706249890111337</v>
      </c>
      <c r="K113" s="28">
        <f t="shared" si="30"/>
        <v>135.67000616610153</v>
      </c>
      <c r="L113" s="28">
        <f t="shared" si="27"/>
        <v>53.228696041746808</v>
      </c>
      <c r="M113" s="28">
        <f>L113*'Forecast inputs Tab10.1.5.1'!Z8</f>
        <v>28.019532367679474</v>
      </c>
      <c r="N113" s="19">
        <f t="shared" si="31"/>
        <v>4597.3187349046475</v>
      </c>
      <c r="O113" s="19">
        <f>N113*'Forecast inputs Tab10.1.5.1'!R8</f>
        <v>1694.8245382162729</v>
      </c>
      <c r="P113" s="19">
        <f>N113*'Forecast inputs Tab10.1.5.1'!S8</f>
        <v>409.87973158365531</v>
      </c>
      <c r="Q113" s="19">
        <f>P113*'Forecast inputs Tab10.1.5.1'!R8</f>
        <v>151.10421244697244</v>
      </c>
    </row>
    <row r="114" spans="1:17" x14ac:dyDescent="0.3">
      <c r="A114" s="10">
        <f>D114+F114+E114+'Forecast inputs Tab10.1.5.1'!AA9</f>
        <v>0.40783739763326798</v>
      </c>
      <c r="C114" s="18">
        <v>5</v>
      </c>
      <c r="D114" s="17">
        <f>$G$54*'Forecast inputs Tab10.1.5.1'!T9</f>
        <v>9.301582473032842E-2</v>
      </c>
      <c r="E114" s="17">
        <f>$G$55*'Forecast inputs Tab10.1.5.1'!U9</f>
        <v>4.6174367546301484E-2</v>
      </c>
      <c r="F114" s="17">
        <f>$F$31*'Forecast inputs Tab10.1.5.1'!Y9</f>
        <v>2.8647205356638082E-2</v>
      </c>
      <c r="G114" s="28">
        <f t="shared" si="28"/>
        <v>256.25831377352091</v>
      </c>
      <c r="H114" s="28">
        <f>G114*'Forecast inputs Tab10.1.5.1'!V9</f>
        <v>206.43076390166948</v>
      </c>
      <c r="I114" s="28">
        <f t="shared" si="29"/>
        <v>127.21024192688712</v>
      </c>
      <c r="J114" s="28">
        <f>I114*'Forecast inputs Tab10.1.5.1'!W9</f>
        <v>95.239161249949248</v>
      </c>
      <c r="K114" s="28">
        <f t="shared" si="30"/>
        <v>301.66992515161871</v>
      </c>
      <c r="L114" s="28">
        <f t="shared" si="27"/>
        <v>78.922963488192806</v>
      </c>
      <c r="M114" s="28">
        <f>L114*'Forecast inputs Tab10.1.5.1'!Z9</f>
        <v>58.887422131153201</v>
      </c>
      <c r="N114" s="19">
        <f t="shared" si="31"/>
        <v>3354.873765904948</v>
      </c>
      <c r="O114" s="19">
        <f>N114*'Forecast inputs Tab10.1.5.1'!R9</f>
        <v>1911.6204913077029</v>
      </c>
      <c r="P114" s="19">
        <f>N114*'Forecast inputs Tab10.1.5.1'!S9</f>
        <v>975.81511970084875</v>
      </c>
      <c r="Q114" s="19">
        <f>P114*'Forecast inputs Tab10.1.5.1'!R9</f>
        <v>556.02335846602239</v>
      </c>
    </row>
    <row r="115" spans="1:17" x14ac:dyDescent="0.3">
      <c r="A115" s="10">
        <f>D115+F115+E115+'Forecast inputs Tab10.1.5.1'!AA10</f>
        <v>0.51250528353634861</v>
      </c>
      <c r="C115" s="18">
        <v>6</v>
      </c>
      <c r="D115" s="17">
        <f>$G$54*'Forecast inputs Tab10.1.5.1'!T10</f>
        <v>0.2262059773749712</v>
      </c>
      <c r="E115" s="17">
        <f>$G$55*'Forecast inputs Tab10.1.5.1'!U10</f>
        <v>1.9060104148120184E-2</v>
      </c>
      <c r="F115" s="17">
        <f>$F$31*'Forecast inputs Tab10.1.5.1'!Y10</f>
        <v>2.723920201325726E-2</v>
      </c>
      <c r="G115" s="28">
        <f t="shared" si="28"/>
        <v>396.32689334549053</v>
      </c>
      <c r="H115" s="28">
        <f>G115*'Forecast inputs Tab10.1.5.1'!V10</f>
        <v>392.65169474071303</v>
      </c>
      <c r="I115" s="28">
        <f t="shared" si="29"/>
        <v>33.394483874950836</v>
      </c>
      <c r="J115" s="28">
        <f>I115*'Forecast inputs Tab10.1.5.1'!W10</f>
        <v>32.315852813398557</v>
      </c>
      <c r="K115" s="28">
        <f t="shared" si="30"/>
        <v>424.9675475541116</v>
      </c>
      <c r="L115" s="28">
        <f t="shared" si="27"/>
        <v>47.724770301843385</v>
      </c>
      <c r="M115" s="28">
        <f>L115*'Forecast inputs Tab10.1.5.1'!Z10</f>
        <v>47.188439333191269</v>
      </c>
      <c r="N115" s="19">
        <f t="shared" si="31"/>
        <v>2239.2156135887253</v>
      </c>
      <c r="O115" s="19">
        <f>N115*'Forecast inputs Tab10.1.5.1'!R10</f>
        <v>1805.3183257124108</v>
      </c>
      <c r="P115" s="19">
        <f>N115*'Forecast inputs Tab10.1.5.1'!S10</f>
        <v>1286.9404500261699</v>
      </c>
      <c r="Q115" s="19">
        <f>P115*'Forecast inputs Tab10.1.5.1'!R10</f>
        <v>1037.5674251436988</v>
      </c>
    </row>
    <row r="116" spans="1:17" x14ac:dyDescent="0.3">
      <c r="A116" s="10">
        <f>D116+F116+E116+'Forecast inputs Tab10.1.5.1'!AA11</f>
        <v>0.57429546876118498</v>
      </c>
      <c r="C116" s="18">
        <v>7</v>
      </c>
      <c r="D116" s="17">
        <f>$G$54*'Forecast inputs Tab10.1.5.1'!T11</f>
        <v>0.27341938749129929</v>
      </c>
      <c r="E116" s="17">
        <f>$G$55*'Forecast inputs Tab10.1.5.1'!U11</f>
        <v>1.0929271210878045E-2</v>
      </c>
      <c r="F116" s="17">
        <f>$F$31*'Forecast inputs Tab10.1.5.1'!Y11</f>
        <v>4.9946810059007689E-2</v>
      </c>
      <c r="G116" s="28">
        <f t="shared" si="28"/>
        <v>308.6181595040465</v>
      </c>
      <c r="H116" s="28">
        <f>G116*'Forecast inputs Tab10.1.5.1'!V11</f>
        <v>382.45911182729873</v>
      </c>
      <c r="I116" s="28">
        <f t="shared" si="29"/>
        <v>12.33625602328247</v>
      </c>
      <c r="J116" s="28">
        <f>I116*'Forecast inputs Tab10.1.5.1'!W11</f>
        <v>15.053860533518757</v>
      </c>
      <c r="K116" s="28">
        <f t="shared" si="30"/>
        <v>397.51297236081746</v>
      </c>
      <c r="L116" s="28">
        <f t="shared" si="27"/>
        <v>56.376735881612156</v>
      </c>
      <c r="M116" s="28">
        <f>L116*'Forecast inputs Tab10.1.5.1'!Z11</f>
        <v>70.374515633657637</v>
      </c>
      <c r="N116" s="19">
        <f t="shared" si="31"/>
        <v>1483.7029454095721</v>
      </c>
      <c r="O116" s="19">
        <f>N116*'Forecast inputs Tab10.1.5.1'!R11</f>
        <v>1588.5117214733043</v>
      </c>
      <c r="P116" s="19">
        <f>N116*'Forecast inputs Tab10.1.5.1'!S11</f>
        <v>1183.4063694806118</v>
      </c>
      <c r="Q116" s="19">
        <f>P116*'Forecast inputs Tab10.1.5.1'!R11</f>
        <v>1267.0021954207223</v>
      </c>
    </row>
    <row r="117" spans="1:17" x14ac:dyDescent="0.3">
      <c r="A117" s="10">
        <f>D117+F117+E117+'Forecast inputs Tab10.1.5.1'!AA12</f>
        <v>0.58827450134708292</v>
      </c>
      <c r="C117" s="18">
        <v>8</v>
      </c>
      <c r="D117" s="17">
        <f>$G$54*'Forecast inputs Tab10.1.5.1'!T12</f>
        <v>0.31522066382018521</v>
      </c>
      <c r="E117" s="17">
        <f>$G$55*'Forecast inputs Tab10.1.5.1'!U12</f>
        <v>1.8748968371089451E-3</v>
      </c>
      <c r="F117" s="17">
        <f>$F$31*'Forecast inputs Tab10.1.5.1'!Y12</f>
        <v>3.1178940689788756E-2</v>
      </c>
      <c r="G117" s="28">
        <f t="shared" si="28"/>
        <v>57.077909167265027</v>
      </c>
      <c r="H117" s="28">
        <f>G117*'Forecast inputs Tab10.1.5.1'!V12</f>
        <v>85.959740045223555</v>
      </c>
      <c r="I117" s="28">
        <f t="shared" si="29"/>
        <v>0.33949294462352481</v>
      </c>
      <c r="J117" s="28">
        <f>I117*'Forecast inputs Tab10.1.5.1'!W12</f>
        <v>0.51051976522440135</v>
      </c>
      <c r="K117" s="28">
        <f t="shared" si="30"/>
        <v>86.470259810447956</v>
      </c>
      <c r="L117" s="28">
        <f t="shared" si="27"/>
        <v>5.6456601640762969</v>
      </c>
      <c r="M117" s="28">
        <f>L117*'Forecast inputs Tab10.1.5.1'!Z12</f>
        <v>8.6047764824752466</v>
      </c>
      <c r="N117" s="19">
        <f t="shared" si="31"/>
        <v>239.52521222384385</v>
      </c>
      <c r="O117" s="19">
        <f>N117*'Forecast inputs Tab10.1.5.1'!R12</f>
        <v>324.74109697672077</v>
      </c>
      <c r="P117" s="19">
        <f>N117*'Forecast inputs Tab10.1.5.1'!S12</f>
        <v>219.29638521068523</v>
      </c>
      <c r="Q117" s="19">
        <f>P117*'Forecast inputs Tab10.1.5.1'!R12</f>
        <v>297.3154601770907</v>
      </c>
    </row>
    <row r="118" spans="1:17" x14ac:dyDescent="0.3">
      <c r="A118" s="10">
        <f>D118+F118+E118+'Forecast inputs Tab10.1.5.1'!AA13</f>
        <v>0.59111990131082504</v>
      </c>
      <c r="C118" s="18">
        <v>9</v>
      </c>
      <c r="D118" s="17">
        <f>$G$54*'Forecast inputs Tab10.1.5.1'!T13</f>
        <v>0.30358289102672648</v>
      </c>
      <c r="E118" s="17">
        <f>$G$55*'Forecast inputs Tab10.1.5.1'!U13</f>
        <v>7.7105335465695057E-4</v>
      </c>
      <c r="F118" s="17">
        <f>$F$31*'Forecast inputs Tab10.1.5.1'!Y13</f>
        <v>4.6765956929441674E-2</v>
      </c>
      <c r="G118" s="28">
        <f t="shared" si="28"/>
        <v>175.34780190957852</v>
      </c>
      <c r="H118" s="28">
        <f>G118*'Forecast inputs Tab10.1.5.1'!V13</f>
        <v>315.89146430433755</v>
      </c>
      <c r="I118" s="28">
        <f t="shared" si="29"/>
        <v>0.44535616100381681</v>
      </c>
      <c r="J118" s="28">
        <f>I118*'Forecast inputs Tab10.1.5.1'!W13</f>
        <v>0.80324423231446485</v>
      </c>
      <c r="K118" s="28">
        <f t="shared" si="30"/>
        <v>316.694708536652</v>
      </c>
      <c r="L118" s="28">
        <f t="shared" si="27"/>
        <v>27.011758548190688</v>
      </c>
      <c r="M118" s="28">
        <f>L118*'Forecast inputs Tab10.1.5.1'!Z13</f>
        <v>49.061727168664234</v>
      </c>
      <c r="N118" s="19">
        <f t="shared" si="31"/>
        <v>765.0298560782951</v>
      </c>
      <c r="O118" s="19">
        <f>N118*'Forecast inputs Tab10.1.5.1'!R13</f>
        <v>1265.9943567340451</v>
      </c>
      <c r="P118" s="19">
        <f>N118*'Forecast inputs Tab10.1.5.1'!S13</f>
        <v>739.03466091789642</v>
      </c>
      <c r="Q118" s="19">
        <f>P118*'Forecast inputs Tab10.1.5.1'!R13</f>
        <v>1222.9767279267626</v>
      </c>
    </row>
    <row r="119" spans="1:17" x14ac:dyDescent="0.3">
      <c r="A119" s="10">
        <f>D119+F119+E119+'Forecast inputs Tab10.1.5.1'!AA14</f>
        <v>0.58650796347494083</v>
      </c>
      <c r="C119" s="18">
        <v>10</v>
      </c>
      <c r="D119" s="17">
        <f>$G$54*'Forecast inputs Tab10.1.5.1'!T14</f>
        <v>0.30298899126552536</v>
      </c>
      <c r="E119" s="17">
        <f>$G$55*'Forecast inputs Tab10.1.5.1'!U14</f>
        <v>2.0866443506951672E-4</v>
      </c>
      <c r="F119" s="17">
        <f>$F$31*'Forecast inputs Tab10.1.5.1'!Y14</f>
        <v>4.3310307774345962E-2</v>
      </c>
      <c r="G119" s="28">
        <f t="shared" si="28"/>
        <v>103.73629366297843</v>
      </c>
      <c r="H119" s="28">
        <f>G119*'Forecast inputs Tab10.1.5.1'!V14</f>
        <v>218.35240455406876</v>
      </c>
      <c r="I119" s="28">
        <f t="shared" si="29"/>
        <v>7.1441787449040575E-2</v>
      </c>
      <c r="J119" s="28">
        <f>I119*'Forecast inputs Tab10.1.5.1'!W14</f>
        <v>0.15070362546848057</v>
      </c>
      <c r="K119" s="28">
        <f t="shared" si="30"/>
        <v>218.50310817953724</v>
      </c>
      <c r="L119" s="28">
        <f t="shared" si="27"/>
        <v>14.828429201826035</v>
      </c>
      <c r="M119" s="28">
        <f>L119*'Forecast inputs Tab10.1.5.1'!Z14</f>
        <v>31.431079957650557</v>
      </c>
      <c r="N119" s="19">
        <f t="shared" si="31"/>
        <v>452.53844028871015</v>
      </c>
      <c r="O119" s="19">
        <f>N119*'Forecast inputs Tab10.1.5.1'!R14</f>
        <v>887.76728523637723</v>
      </c>
      <c r="P119" s="19">
        <f>N119*'Forecast inputs Tab10.1.5.1'!S14</f>
        <v>446.19471294937557</v>
      </c>
      <c r="Q119" s="19">
        <f>P119*'Forecast inputs Tab10.1.5.1'!R14</f>
        <v>875.32247812843752</v>
      </c>
    </row>
    <row r="120" spans="1:17" x14ac:dyDescent="0.3">
      <c r="A120" s="10">
        <f>D120+F120+E120+'Forecast inputs Tab10.1.5.1'!AA15</f>
        <v>0.58186190692403195</v>
      </c>
      <c r="C120" s="18">
        <v>11</v>
      </c>
      <c r="D120" s="17">
        <f>$G$54*'Forecast inputs Tab10.1.5.1'!T15</f>
        <v>0.29199380265852004</v>
      </c>
      <c r="E120" s="17">
        <f>$G$55*'Forecast inputs Tab10.1.5.1'!U15</f>
        <v>7.7072263912385757E-5</v>
      </c>
      <c r="F120" s="17">
        <f>$F$31*'Forecast inputs Tab10.1.5.1'!Y15</f>
        <v>4.979103200159949E-2</v>
      </c>
      <c r="G120" s="28">
        <f t="shared" si="28"/>
        <v>23.594592566709014</v>
      </c>
      <c r="H120" s="28">
        <f>G120*'Forecast inputs Tab10.1.5.1'!V15</f>
        <v>56.799040322961929</v>
      </c>
      <c r="I120" s="28">
        <f t="shared" si="29"/>
        <v>6.2278330863524949E-3</v>
      </c>
      <c r="J120" s="28">
        <f>I120*'Forecast inputs Tab10.1.5.1'!W15</f>
        <v>1.5041668545074683E-2</v>
      </c>
      <c r="K120" s="28">
        <f t="shared" si="30"/>
        <v>56.814081991507003</v>
      </c>
      <c r="L120" s="28">
        <f t="shared" si="27"/>
        <v>4.0233700265467967</v>
      </c>
      <c r="M120" s="28">
        <f>L120*'Forecast inputs Tab10.1.5.1'!Z15</f>
        <v>9.7637534456227026</v>
      </c>
      <c r="N120" s="19">
        <f t="shared" si="31"/>
        <v>106.58086533856201</v>
      </c>
      <c r="O120" s="19">
        <f>N120*'Forecast inputs Tab10.1.5.1'!R15</f>
        <v>242.07925106078264</v>
      </c>
      <c r="P120" s="19">
        <f>N120*'Forecast inputs Tab10.1.5.1'!S15</f>
        <v>105.92861289143612</v>
      </c>
      <c r="Q120" s="19">
        <f>P120*'Forecast inputs Tab10.1.5.1'!R15</f>
        <v>240.59777703257666</v>
      </c>
    </row>
    <row r="121" spans="1:17" x14ac:dyDescent="0.3">
      <c r="A121" s="10">
        <f>D121+F121+E121+'Forecast inputs Tab10.1.5.1'!AA16</f>
        <v>0.57592224796581148</v>
      </c>
      <c r="C121" s="18">
        <v>12</v>
      </c>
      <c r="D121" s="17">
        <f>$G$54*'Forecast inputs Tab10.1.5.1'!T16</f>
        <v>0.28590452667370053</v>
      </c>
      <c r="E121" s="17">
        <f>$G$55*'Forecast inputs Tab10.1.5.1'!U16</f>
        <v>2.7672012259944259E-5</v>
      </c>
      <c r="F121" s="17">
        <f>$F$31*'Forecast inputs Tab10.1.5.1'!Y16</f>
        <v>4.9990049279850998E-2</v>
      </c>
      <c r="G121" s="28">
        <f t="shared" si="28"/>
        <v>34.9791496642043</v>
      </c>
      <c r="H121" s="28">
        <f>G121*'Forecast inputs Tab10.1.5.1'!V16</f>
        <v>94.688275063073746</v>
      </c>
      <c r="I121" s="28">
        <f t="shared" si="29"/>
        <v>3.3855478596706129E-3</v>
      </c>
      <c r="J121" s="28">
        <f>I121*'Forecast inputs Tab10.1.5.1'!W16</f>
        <v>9.1978653848415869E-3</v>
      </c>
      <c r="K121" s="28">
        <f t="shared" si="30"/>
        <v>94.697472928458595</v>
      </c>
      <c r="L121" s="28">
        <f t="shared" si="27"/>
        <v>6.1160606158451065</v>
      </c>
      <c r="M121" s="28">
        <f>L121*'Forecast inputs Tab10.1.5.1'!Z16</f>
        <v>16.706998141879446</v>
      </c>
      <c r="N121" s="19">
        <f t="shared" si="31"/>
        <v>160.93947501557409</v>
      </c>
      <c r="O121" s="19">
        <f>N121*'Forecast inputs Tab10.1.5.1'!R16</f>
        <v>415.09026577591823</v>
      </c>
      <c r="P121" s="19">
        <f>N121*'Forecast inputs Tab10.1.5.1'!S16</f>
        <v>160.47896511292521</v>
      </c>
      <c r="Q121" s="19">
        <f>P121*'Forecast inputs Tab10.1.5.1'!R16</f>
        <v>413.90253245030328</v>
      </c>
    </row>
    <row r="122" spans="1:17" x14ac:dyDescent="0.3">
      <c r="A122" s="10">
        <f>D122+F122+E122+'Forecast inputs Tab10.1.5.1'!AA17</f>
        <v>0.56929970293283616</v>
      </c>
      <c r="C122" s="18">
        <v>13</v>
      </c>
      <c r="D122" s="17">
        <f>$G$54*'Forecast inputs Tab10.1.5.1'!T17</f>
        <v>0.28434520347070752</v>
      </c>
      <c r="E122" s="17">
        <f>$G$55*'Forecast inputs Tab10.1.5.1'!U17</f>
        <v>9.9903939263216204E-6</v>
      </c>
      <c r="F122" s="17">
        <f>$F$31*'Forecast inputs Tab10.1.5.1'!Y17</f>
        <v>4.4944509068202292E-2</v>
      </c>
      <c r="G122" s="28">
        <f t="shared" si="28"/>
        <v>5.8159199720541341</v>
      </c>
      <c r="H122" s="28">
        <f>G122*'Forecast inputs Tab10.1.5.1'!V17</f>
        <v>17.457574559302568</v>
      </c>
      <c r="I122" s="28">
        <f t="shared" si="29"/>
        <v>2.0434081832777559E-4</v>
      </c>
      <c r="J122" s="28">
        <f>I122*'Forecast inputs Tab10.1.5.1'!W17</f>
        <v>6.1520043028806244E-4</v>
      </c>
      <c r="K122" s="28">
        <f t="shared" si="30"/>
        <v>17.458189759732857</v>
      </c>
      <c r="L122" s="28">
        <f t="shared" si="27"/>
        <v>0.91928284610875766</v>
      </c>
      <c r="M122" s="28">
        <f>L122*'Forecast inputs Tab10.1.5.1'!Z17</f>
        <v>2.7856936157349073</v>
      </c>
      <c r="N122" s="19">
        <f t="shared" si="31"/>
        <v>26.825344624505199</v>
      </c>
      <c r="O122" s="19">
        <f>N122*'Forecast inputs Tab10.1.5.1'!R17</f>
        <v>77.303936871667858</v>
      </c>
      <c r="P122" s="19">
        <f>N122*'Forecast inputs Tab10.1.5.1'!S17</f>
        <v>26.786899695798958</v>
      </c>
      <c r="Q122" s="19">
        <f>P122*'Forecast inputs Tab10.1.5.1'!R17</f>
        <v>77.193148198368647</v>
      </c>
    </row>
    <row r="123" spans="1:17" x14ac:dyDescent="0.3">
      <c r="A123" s="10">
        <f>D123+F123+E123+'Forecast inputs Tab10.1.5.1'!AA18</f>
        <v>0.56387550768643269</v>
      </c>
      <c r="C123" s="18">
        <v>14</v>
      </c>
      <c r="D123" s="17">
        <f>$G$54*'Forecast inputs Tab10.1.5.1'!T18</f>
        <v>0.27765778688584053</v>
      </c>
      <c r="E123" s="17">
        <f>$G$55*'Forecast inputs Tab10.1.5.1'!U18</f>
        <v>4.5247808135061979E-6</v>
      </c>
      <c r="F123" s="17">
        <f>$F$31*'Forecast inputs Tab10.1.5.1'!Y18</f>
        <v>4.6213196019778656E-2</v>
      </c>
      <c r="G123" s="28">
        <f t="shared" si="28"/>
        <v>13.864863869634702</v>
      </c>
      <c r="H123" s="28">
        <f>G123*'Forecast inputs Tab10.1.5.1'!V18</f>
        <v>45.548440605209478</v>
      </c>
      <c r="I123" s="28">
        <f t="shared" si="29"/>
        <v>2.2594529302717592E-4</v>
      </c>
      <c r="J123" s="28">
        <f>I123*'Forecast inputs Tab10.1.5.1'!W18</f>
        <v>7.4437183138257202E-4</v>
      </c>
      <c r="K123" s="28">
        <f t="shared" si="30"/>
        <v>45.549184977040859</v>
      </c>
      <c r="L123" s="28">
        <f t="shared" si="27"/>
        <v>2.3076596517655621</v>
      </c>
      <c r="M123" s="28">
        <f>L123*'Forecast inputs Tab10.1.5.1'!Z18</f>
        <v>7.6610838949139017</v>
      </c>
      <c r="N123" s="19">
        <f t="shared" si="31"/>
        <v>65.329800666016865</v>
      </c>
      <c r="O123" s="19">
        <f>N123*'Forecast inputs Tab10.1.5.1'!R18</f>
        <v>207.50443266344274</v>
      </c>
      <c r="P123" s="19">
        <f>N123*'Forecast inputs Tab10.1.5.1'!S18</f>
        <v>65.279614373451054</v>
      </c>
      <c r="Q123" s="19">
        <f>P123*'Forecast inputs Tab10.1.5.1'!R18</f>
        <v>207.34502794981765</v>
      </c>
    </row>
    <row r="124" spans="1:17" x14ac:dyDescent="0.3">
      <c r="A124" s="10">
        <f>D124+F124+E124+'Forecast inputs Tab10.1.5.1'!AA19</f>
        <v>0.55904705194347215</v>
      </c>
      <c r="C124" s="18">
        <v>15</v>
      </c>
      <c r="D124" s="17">
        <f>$G$54*'Forecast inputs Tab10.1.5.1'!T19</f>
        <v>0.27029387312480707</v>
      </c>
      <c r="E124" s="17">
        <f>$G$55*'Forecast inputs Tab10.1.5.1'!U19</f>
        <v>2.3657323546655222E-6</v>
      </c>
      <c r="F124" s="17">
        <f>$F$31*'Forecast inputs Tab10.1.5.1'!Y19</f>
        <v>4.8750813086310393E-2</v>
      </c>
      <c r="G124" s="28">
        <f t="shared" si="28"/>
        <v>10.435608592862126</v>
      </c>
      <c r="H124" s="28">
        <f>G124*'Forecast inputs Tab10.1.5.1'!V19</f>
        <v>37.11919798763941</v>
      </c>
      <c r="I124" s="28">
        <f t="shared" si="29"/>
        <v>9.1337093968681845E-5</v>
      </c>
      <c r="J124" s="28">
        <f>I124*'Forecast inputs Tab10.1.5.1'!W19</f>
        <v>3.2557877131533602E-4</v>
      </c>
      <c r="K124" s="28">
        <f t="shared" si="30"/>
        <v>37.119523566410727</v>
      </c>
      <c r="L124" s="28">
        <f t="shared" si="27"/>
        <v>1.8821899219210401</v>
      </c>
      <c r="M124" s="28">
        <f>L124*'Forecast inputs Tab10.1.5.1'!Z19</f>
        <v>6.7729098588391086</v>
      </c>
      <c r="N124" s="19">
        <f t="shared" si="31"/>
        <v>50.400666279260129</v>
      </c>
      <c r="O124" s="19">
        <f>N124*'Forecast inputs Tab10.1.5.1'!R19</f>
        <v>174.41553771268204</v>
      </c>
      <c r="P124" s="19">
        <f>N124*'Forecast inputs Tab10.1.5.1'!S19</f>
        <v>50.378383014776347</v>
      </c>
      <c r="Q124" s="19">
        <f>P124*'Forecast inputs Tab10.1.5.1'!R19</f>
        <v>174.33842469327473</v>
      </c>
    </row>
    <row r="125" spans="1:17" x14ac:dyDescent="0.3">
      <c r="A125" s="10">
        <f>D125+F125+E125+'Forecast inputs Tab10.1.5.1'!AA20</f>
        <v>0.55487809757368622</v>
      </c>
      <c r="C125" s="23" t="s">
        <v>1443</v>
      </c>
      <c r="D125" s="17">
        <f>$G$54*'Forecast inputs Tab10.1.5.1'!T20</f>
        <v>0.26218381831545995</v>
      </c>
      <c r="E125" s="17">
        <f>$G$55*'Forecast inputs Tab10.1.5.1'!U20</f>
        <v>1.4335660286153548E-6</v>
      </c>
      <c r="F125" s="17">
        <f>$F$31*'Forecast inputs Tab10.1.5.1'!Y20</f>
        <v>5.2692845692197628E-2</v>
      </c>
      <c r="G125" s="28">
        <f>N125*(D125/A125)*(1-EXP(-A125))</f>
        <v>21.281528735600517</v>
      </c>
      <c r="H125" s="28">
        <f>G125*'Forecast inputs Tab10.1.5.1'!V20</f>
        <v>88.307023312225795</v>
      </c>
      <c r="I125" s="28">
        <f t="shared" si="29"/>
        <v>1.1636292746202415E-4</v>
      </c>
      <c r="J125" s="28">
        <f>I125*'Forecast inputs Tab10.1.5.1'!W20</f>
        <v>4.828442484434073E-4</v>
      </c>
      <c r="K125" s="28">
        <f t="shared" si="30"/>
        <v>88.307506156474233</v>
      </c>
      <c r="L125" s="30">
        <f t="shared" si="27"/>
        <v>4.27709199203826</v>
      </c>
      <c r="M125" s="28">
        <f>L125*'Forecast inputs Tab10.1.5.1'!Z20</f>
        <v>16.529506337950583</v>
      </c>
      <c r="N125" s="19">
        <f>N98*EXP(-A98)+N99*EXP(-A99)</f>
        <v>105.76207460721166</v>
      </c>
      <c r="O125" s="19">
        <f>N125*'Forecast inputs Tab10.1.5.1'!R20</f>
        <v>430.70933664012631</v>
      </c>
      <c r="P125" s="19">
        <f>N125*'Forecast inputs Tab10.1.5.1'!S20</f>
        <v>105.73374393707502</v>
      </c>
      <c r="Q125" s="19">
        <f>P125*'Forecast inputs Tab10.1.5.1'!R20</f>
        <v>430.59396178400289</v>
      </c>
    </row>
    <row r="126" spans="1:17" x14ac:dyDescent="0.3">
      <c r="C126" s="31" t="s">
        <v>1453</v>
      </c>
      <c r="D126" s="12"/>
      <c r="E126" s="12"/>
      <c r="F126" s="12"/>
      <c r="G126" s="32">
        <f>SUM(G109:G125)</f>
        <v>1627.9928223514885</v>
      </c>
      <c r="H126" s="32">
        <f t="shared" ref="H126" si="32">SUM(H109:H125)</f>
        <v>2046.4639385796568</v>
      </c>
      <c r="I126" s="32">
        <f>SUM(I109:I125)</f>
        <v>335.81379053797104</v>
      </c>
      <c r="J126" s="32">
        <f t="shared" ref="J126:Q126" si="33">SUM(J109:J125)</f>
        <v>222.59903522621937</v>
      </c>
      <c r="K126" s="32">
        <f t="shared" si="33"/>
        <v>2269.0629738058765</v>
      </c>
      <c r="L126" s="32">
        <f t="shared" si="33"/>
        <v>337.31838607170215</v>
      </c>
      <c r="M126" s="32">
        <f t="shared" si="33"/>
        <v>361.741673253258</v>
      </c>
      <c r="N126" s="32">
        <f t="shared" si="33"/>
        <v>49420.366303577815</v>
      </c>
      <c r="O126" s="32">
        <f t="shared" si="33"/>
        <v>13282.595018607577</v>
      </c>
      <c r="P126" s="32">
        <f t="shared" si="33"/>
        <v>5775.1536488947049</v>
      </c>
      <c r="Q126" s="32">
        <f t="shared" si="33"/>
        <v>6951.28272981805</v>
      </c>
    </row>
    <row r="128" spans="1:17" x14ac:dyDescent="0.3">
      <c r="C128" s="15" t="s">
        <v>1445</v>
      </c>
      <c r="D128" s="15" t="s">
        <v>1733</v>
      </c>
      <c r="G128" s="15">
        <f>G103+1</f>
        <v>2024</v>
      </c>
    </row>
    <row r="129" spans="1:17" x14ac:dyDescent="0.3">
      <c r="D129" s="24" t="s">
        <v>1611</v>
      </c>
      <c r="E129" s="24"/>
      <c r="F129" s="24"/>
      <c r="G129" s="18">
        <f>G104</f>
        <v>1</v>
      </c>
      <c r="H129" s="24" t="s">
        <v>1610</v>
      </c>
      <c r="I129" s="25">
        <f>G129*I79</f>
        <v>0.24634398140656458</v>
      </c>
      <c r="J129" s="15" t="s">
        <v>1526</v>
      </c>
      <c r="K129" s="25">
        <f>I129+I131+I130</f>
        <v>0.29549651505831198</v>
      </c>
    </row>
    <row r="130" spans="1:17" x14ac:dyDescent="0.3">
      <c r="D130" s="24" t="s">
        <v>1612</v>
      </c>
      <c r="E130" s="24"/>
      <c r="F130" s="24"/>
      <c r="G130" s="18">
        <f>G105</f>
        <v>1</v>
      </c>
      <c r="H130" s="24" t="s">
        <v>1610</v>
      </c>
      <c r="I130" s="25">
        <f>G130*I80</f>
        <v>9.1293667122084761E-3</v>
      </c>
      <c r="K130" s="25"/>
    </row>
    <row r="131" spans="1:17" x14ac:dyDescent="0.3">
      <c r="D131" s="24" t="s">
        <v>1446</v>
      </c>
      <c r="E131" s="24"/>
      <c r="F131" s="24"/>
      <c r="G131" s="18">
        <f>G106</f>
        <v>1</v>
      </c>
      <c r="H131" s="24" t="s">
        <v>1610</v>
      </c>
      <c r="I131" s="25">
        <f>G131*I81</f>
        <v>4.0023166939538925E-2</v>
      </c>
    </row>
    <row r="132" spans="1:17" x14ac:dyDescent="0.3">
      <c r="D132" s="24"/>
      <c r="E132" s="24"/>
      <c r="F132" s="24"/>
      <c r="G132" s="18"/>
      <c r="H132" s="24"/>
      <c r="I132" s="24"/>
      <c r="J132" s="24"/>
      <c r="K132" s="24"/>
      <c r="L132" s="25"/>
    </row>
    <row r="133" spans="1:17" ht="41.4" x14ac:dyDescent="0.3">
      <c r="A133" t="s">
        <v>1374</v>
      </c>
      <c r="C133" s="26" t="s">
        <v>1292</v>
      </c>
      <c r="D133" s="27" t="s">
        <v>1604</v>
      </c>
      <c r="E133" s="27" t="s">
        <v>1605</v>
      </c>
      <c r="F133" s="27" t="s">
        <v>1877</v>
      </c>
      <c r="G133" s="27" t="s">
        <v>1606</v>
      </c>
      <c r="H133" s="27" t="s">
        <v>1607</v>
      </c>
      <c r="I133" s="27" t="s">
        <v>1608</v>
      </c>
      <c r="J133" s="27" t="s">
        <v>1609</v>
      </c>
      <c r="K133" s="27" t="s">
        <v>1613</v>
      </c>
      <c r="L133" s="27" t="s">
        <v>1448</v>
      </c>
      <c r="M133" s="27" t="s">
        <v>1578</v>
      </c>
      <c r="N133" s="27" t="s">
        <v>1449</v>
      </c>
      <c r="O133" s="27" t="s">
        <v>1450</v>
      </c>
      <c r="P133" s="27" t="s">
        <v>1451</v>
      </c>
      <c r="Q133" s="27" t="s">
        <v>1452</v>
      </c>
    </row>
    <row r="134" spans="1:17" x14ac:dyDescent="0.3">
      <c r="A134" s="10">
        <f>D134+F134+E134+'Forecast inputs Tab10.1.5.1'!AA4</f>
        <v>0.24</v>
      </c>
      <c r="C134" s="18">
        <v>0</v>
      </c>
      <c r="D134" s="17">
        <f>$G$54*'Forecast inputs Tab10.1.5.1'!T4</f>
        <v>0</v>
      </c>
      <c r="E134" s="17">
        <f>$G$55*'Forecast inputs Tab10.1.5.1'!U4</f>
        <v>0</v>
      </c>
      <c r="F134" s="17">
        <f>$F$31*'Forecast inputs Tab10.1.5.1'!Y4</f>
        <v>0</v>
      </c>
      <c r="G134" s="28">
        <f>N134*(D134/A134)*(1-EXP(-A134))</f>
        <v>0</v>
      </c>
      <c r="H134" s="28">
        <f>G134*'Forecast inputs Tab10.1.5.1'!V4</f>
        <v>0</v>
      </c>
      <c r="I134" s="28">
        <f>N134*(E134/A134)*(1-EXP(-A134))</f>
        <v>0</v>
      </c>
      <c r="J134" s="28">
        <f>I134*'Forecast inputs Tab10.1.5.1'!W4</f>
        <v>0</v>
      </c>
      <c r="K134" s="28">
        <f>H134+J134</f>
        <v>0</v>
      </c>
      <c r="L134" s="28">
        <f t="shared" ref="L134:L150" si="34">N134*(F134/A134)*(1-EXP(-A134))</f>
        <v>0</v>
      </c>
      <c r="M134" s="28">
        <f>L134*'Forecast inputs Tab10.1.5.1'!Z4</f>
        <v>0</v>
      </c>
      <c r="N134" s="19">
        <f>'Forecast inputs Tab10.1.5.1'!Q4</f>
        <v>12382.797429009221</v>
      </c>
      <c r="O134" s="19">
        <f>N134*'Forecast inputs Tab10.1.5.1'!R4</f>
        <v>34.976078134056579</v>
      </c>
      <c r="P134" s="19">
        <f>N134*'Forecast inputs Tab10.1.5.1'!S4</f>
        <v>0</v>
      </c>
      <c r="Q134" s="19">
        <f>P134*'Forecast inputs Tab10.1.5.1'!R4</f>
        <v>0</v>
      </c>
    </row>
    <row r="135" spans="1:17" x14ac:dyDescent="0.3">
      <c r="A135" s="10">
        <f>D135+F135+E135+'Forecast inputs Tab10.1.5.1'!AA5</f>
        <v>0.2406026539989187</v>
      </c>
      <c r="C135" s="18">
        <v>1</v>
      </c>
      <c r="D135" s="17">
        <f>$G$54*'Forecast inputs Tab10.1.5.1'!T5</f>
        <v>5.0301913734638115E-5</v>
      </c>
      <c r="E135" s="17">
        <f>$G$55*'Forecast inputs Tab10.1.5.1'!U5</f>
        <v>1.1532783772169272E-4</v>
      </c>
      <c r="F135" s="17">
        <f>$F$31*'Forecast inputs Tab10.1.5.1'!Y5</f>
        <v>4.3702424746238738E-4</v>
      </c>
      <c r="G135" s="28">
        <f t="shared" ref="G135:G149" si="35">N135*(D135/A135)*(1-EXP(-A135))</f>
        <v>0.43548524136071731</v>
      </c>
      <c r="H135" s="28">
        <f>G135*'Forecast inputs Tab10.1.5.1'!V5</f>
        <v>4.4780079482806039E-2</v>
      </c>
      <c r="I135" s="28">
        <f t="shared" ref="I135:I150" si="36">N135*(E135/A135)*(1-EXP(-A135))</f>
        <v>0.99844255450775876</v>
      </c>
      <c r="J135" s="28">
        <f>I135*'Forecast inputs Tab10.1.5.1'!W5</f>
        <v>0.10266807020599704</v>
      </c>
      <c r="K135" s="28">
        <f t="shared" ref="K135:K150" si="37">H135+J135</f>
        <v>0.14744814968880307</v>
      </c>
      <c r="L135" s="28">
        <f t="shared" si="34"/>
        <v>3.7835063471072292</v>
      </c>
      <c r="M135" s="28">
        <f>L135*'Forecast inputs Tab10.1.5.1'!Z5</f>
        <v>0.29163607439073758</v>
      </c>
      <c r="N135" s="19">
        <f>N109*EXP(-A109)</f>
        <v>9740.6534556019415</v>
      </c>
      <c r="O135" s="19">
        <f>N135*'Forecast inputs Tab10.1.5.1'!R5</f>
        <v>231.1720062657642</v>
      </c>
      <c r="P135" s="19">
        <f>N135*'Forecast inputs Tab10.1.5.1'!S5</f>
        <v>0</v>
      </c>
      <c r="Q135" s="19">
        <f>P135*'Forecast inputs Tab10.1.5.1'!R5</f>
        <v>0</v>
      </c>
    </row>
    <row r="136" spans="1:17" x14ac:dyDescent="0.3">
      <c r="A136" s="10">
        <f>D136+F136+E136+'Forecast inputs Tab10.1.5.1'!AA6</f>
        <v>0.24541056440565495</v>
      </c>
      <c r="C136" s="18">
        <v>2</v>
      </c>
      <c r="D136" s="17">
        <f>$G$54*'Forecast inputs Tab10.1.5.1'!T6</f>
        <v>4.7334717364754794E-4</v>
      </c>
      <c r="E136" s="17">
        <f>$G$55*'Forecast inputs Tab10.1.5.1'!U6</f>
        <v>2.4176527742662715E-3</v>
      </c>
      <c r="F136" s="17">
        <f>$F$31*'Forecast inputs Tab10.1.5.1'!Y6</f>
        <v>2.5195644577411316E-3</v>
      </c>
      <c r="G136" s="28">
        <f t="shared" si="35"/>
        <v>3.2142121220102937</v>
      </c>
      <c r="H136" s="28">
        <f>G136*'Forecast inputs Tab10.1.5.1'!V6</f>
        <v>0.70566950792640692</v>
      </c>
      <c r="I136" s="28">
        <f t="shared" si="36"/>
        <v>16.416806281903781</v>
      </c>
      <c r="J136" s="28">
        <f>I136*'Forecast inputs Tab10.1.5.1'!W6</f>
        <v>3.6045971699242201</v>
      </c>
      <c r="K136" s="28">
        <f t="shared" si="37"/>
        <v>4.3102666778506267</v>
      </c>
      <c r="L136" s="28">
        <f t="shared" si="34"/>
        <v>17.10882640293925</v>
      </c>
      <c r="M136" s="28">
        <f>L136*'Forecast inputs Tab10.1.5.1'!Z6</f>
        <v>3.2169726285446671</v>
      </c>
      <c r="N136" s="19">
        <f t="shared" ref="N136:N149" si="38">N110*EXP(-A110)</f>
        <v>7657.6530870374936</v>
      </c>
      <c r="O136" s="19">
        <f>N136*'Forecast inputs Tab10.1.5.1'!R6</f>
        <v>736.63406483004132</v>
      </c>
      <c r="P136" s="19">
        <f>N136*'Forecast inputs Tab10.1.5.1'!S6</f>
        <v>0</v>
      </c>
      <c r="Q136" s="19">
        <f>P136*'Forecast inputs Tab10.1.5.1'!R6</f>
        <v>0</v>
      </c>
    </row>
    <row r="137" spans="1:17" x14ac:dyDescent="0.3">
      <c r="A137" s="10">
        <f>D137+F137+E137+'Forecast inputs Tab10.1.5.1'!AA7</f>
        <v>0.26482173706105971</v>
      </c>
      <c r="C137" s="18">
        <v>3</v>
      </c>
      <c r="D137" s="17">
        <f>$G$54*'Forecast inputs Tab10.1.5.1'!T7</f>
        <v>1.7632638695390938E-2</v>
      </c>
      <c r="E137" s="17">
        <f>$G$55*'Forecast inputs Tab10.1.5.1'!U7</f>
        <v>4.6886186061044161E-3</v>
      </c>
      <c r="F137" s="17">
        <f>$F$31*'Forecast inputs Tab10.1.5.1'!Y7</f>
        <v>2.5004797595643822E-3</v>
      </c>
      <c r="G137" s="28">
        <f t="shared" si="35"/>
        <v>92.810165409054392</v>
      </c>
      <c r="H137" s="28">
        <f>G137*'Forecast inputs Tab10.1.5.1'!V7</f>
        <v>34.085001492533664</v>
      </c>
      <c r="I137" s="28">
        <f t="shared" si="36"/>
        <v>24.678749215582055</v>
      </c>
      <c r="J137" s="28">
        <f>I137*'Forecast inputs Tab10.1.5.1'!W7</f>
        <v>9.0857703468926161</v>
      </c>
      <c r="K137" s="28">
        <f t="shared" si="37"/>
        <v>43.17077183942628</v>
      </c>
      <c r="L137" s="28">
        <f t="shared" si="34"/>
        <v>13.161384639941865</v>
      </c>
      <c r="M137" s="28">
        <f>L137*'Forecast inputs Tab10.1.5.1'!Z7</f>
        <v>4.4456261809102839</v>
      </c>
      <c r="N137" s="19">
        <f t="shared" si="38"/>
        <v>5991.2195369992678</v>
      </c>
      <c r="O137" s="19">
        <f>N137*'Forecast inputs Tab10.1.5.1'!R7</f>
        <v>1253.9322929962618</v>
      </c>
      <c r="P137" s="19">
        <f>N137*'Forecast inputs Tab10.1.5.1'!S7</f>
        <v>0</v>
      </c>
      <c r="Q137" s="19">
        <f>P137*'Forecast inputs Tab10.1.5.1'!R7</f>
        <v>0</v>
      </c>
    </row>
    <row r="138" spans="1:17" x14ac:dyDescent="0.3">
      <c r="A138" s="10">
        <f>D138+F138+E138+'Forecast inputs Tab10.1.5.1'!AA8</f>
        <v>0.31541124718350882</v>
      </c>
      <c r="C138" s="18">
        <v>4</v>
      </c>
      <c r="D138" s="17">
        <f>$G$54*'Forecast inputs Tab10.1.5.1'!T8</f>
        <v>3.1498848356163185E-2</v>
      </c>
      <c r="E138" s="17">
        <f>$G$55*'Forecast inputs Tab10.1.5.1'!U8</f>
        <v>3.0412417831099769E-2</v>
      </c>
      <c r="F138" s="17">
        <f>$F$31*'Forecast inputs Tab10.1.5.1'!Y8</f>
        <v>1.3499980996245895E-2</v>
      </c>
      <c r="G138" s="28">
        <f t="shared" si="35"/>
        <v>124.19592481511869</v>
      </c>
      <c r="H138" s="28">
        <f>G138*'Forecast inputs Tab10.1.5.1'!V8</f>
        <v>69.963756275990193</v>
      </c>
      <c r="I138" s="28">
        <f t="shared" si="36"/>
        <v>119.91226840070173</v>
      </c>
      <c r="J138" s="28">
        <f>I138*'Forecast inputs Tab10.1.5.1'!W8</f>
        <v>65.706249890111337</v>
      </c>
      <c r="K138" s="28">
        <f t="shared" si="37"/>
        <v>135.67000616610153</v>
      </c>
      <c r="L138" s="28">
        <f t="shared" si="34"/>
        <v>53.228696041746808</v>
      </c>
      <c r="M138" s="28">
        <f>L138*'Forecast inputs Tab10.1.5.1'!Z8</f>
        <v>28.019532367679474</v>
      </c>
      <c r="N138" s="19">
        <f t="shared" si="38"/>
        <v>4597.3187349046475</v>
      </c>
      <c r="O138" s="19">
        <f>N138*'Forecast inputs Tab10.1.5.1'!R8</f>
        <v>1694.8245382162729</v>
      </c>
      <c r="P138" s="19">
        <f>N138*'Forecast inputs Tab10.1.5.1'!S8</f>
        <v>409.87973158365531</v>
      </c>
      <c r="Q138" s="19">
        <f>P138*'Forecast inputs Tab10.1.5.1'!R8</f>
        <v>151.10421244697244</v>
      </c>
    </row>
    <row r="139" spans="1:17" x14ac:dyDescent="0.3">
      <c r="A139" s="10">
        <f>D139+F139+E139+'Forecast inputs Tab10.1.5.1'!AA9</f>
        <v>0.40783739763326798</v>
      </c>
      <c r="C139" s="18">
        <v>5</v>
      </c>
      <c r="D139" s="17">
        <f>$G$54*'Forecast inputs Tab10.1.5.1'!T9</f>
        <v>9.301582473032842E-2</v>
      </c>
      <c r="E139" s="17">
        <f>$G$55*'Forecast inputs Tab10.1.5.1'!U9</f>
        <v>4.6174367546301484E-2</v>
      </c>
      <c r="F139" s="17">
        <f>$F$31*'Forecast inputs Tab10.1.5.1'!Y9</f>
        <v>2.8647205356638082E-2</v>
      </c>
      <c r="G139" s="28">
        <f t="shared" si="35"/>
        <v>256.16809049832864</v>
      </c>
      <c r="H139" s="28">
        <f>G139*'Forecast inputs Tab10.1.5.1'!V9</f>
        <v>206.35808388069614</v>
      </c>
      <c r="I139" s="28">
        <f t="shared" si="36"/>
        <v>127.16545382032527</v>
      </c>
      <c r="J139" s="28">
        <f>I139*'Forecast inputs Tab10.1.5.1'!W9</f>
        <v>95.205629502518292</v>
      </c>
      <c r="K139" s="28">
        <f t="shared" si="37"/>
        <v>301.56371338321446</v>
      </c>
      <c r="L139" s="28">
        <f t="shared" si="34"/>
        <v>78.895176337996858</v>
      </c>
      <c r="M139" s="28">
        <f>L139*'Forecast inputs Tab10.1.5.1'!Z9</f>
        <v>58.866689082480299</v>
      </c>
      <c r="N139" s="19">
        <f t="shared" si="38"/>
        <v>3353.6925839383634</v>
      </c>
      <c r="O139" s="19">
        <f>N139*'Forecast inputs Tab10.1.5.1'!R9</f>
        <v>1910.9474490984151</v>
      </c>
      <c r="P139" s="19">
        <f>N139*'Forecast inputs Tab10.1.5.1'!S9</f>
        <v>975.47155529201018</v>
      </c>
      <c r="Q139" s="19">
        <f>P139*'Forecast inputs Tab10.1.5.1'!R9</f>
        <v>555.8275940916086</v>
      </c>
    </row>
    <row r="140" spans="1:17" x14ac:dyDescent="0.3">
      <c r="A140" s="10">
        <f>D140+F140+E140+'Forecast inputs Tab10.1.5.1'!AA10</f>
        <v>0.51250528353634861</v>
      </c>
      <c r="C140" s="18">
        <v>6</v>
      </c>
      <c r="D140" s="17">
        <f>$G$54*'Forecast inputs Tab10.1.5.1'!T10</f>
        <v>0.2262059773749712</v>
      </c>
      <c r="E140" s="17">
        <f>$G$55*'Forecast inputs Tab10.1.5.1'!U10</f>
        <v>1.9060104148120184E-2</v>
      </c>
      <c r="F140" s="17">
        <f>$F$31*'Forecast inputs Tab10.1.5.1'!Y10</f>
        <v>2.723920201325726E-2</v>
      </c>
      <c r="G140" s="28">
        <f t="shared" si="35"/>
        <v>394.922867371687</v>
      </c>
      <c r="H140" s="28">
        <f>G140*'Forecast inputs Tab10.1.5.1'!V10</f>
        <v>391.26068850992124</v>
      </c>
      <c r="I140" s="28">
        <f t="shared" si="36"/>
        <v>33.276180717811002</v>
      </c>
      <c r="J140" s="28">
        <f>I140*'Forecast inputs Tab10.1.5.1'!W10</f>
        <v>32.201370810089053</v>
      </c>
      <c r="K140" s="28">
        <f t="shared" si="37"/>
        <v>423.46205932001027</v>
      </c>
      <c r="L140" s="28">
        <f t="shared" si="34"/>
        <v>47.555700732700657</v>
      </c>
      <c r="M140" s="28">
        <f>L140*'Forecast inputs Tab10.1.5.1'!Z10</f>
        <v>47.021269767866571</v>
      </c>
      <c r="N140" s="19">
        <f t="shared" si="38"/>
        <v>2231.2829778397695</v>
      </c>
      <c r="O140" s="19">
        <f>N140*'Forecast inputs Tab10.1.5.1'!R10</f>
        <v>1798.9228126578016</v>
      </c>
      <c r="P140" s="19">
        <f>N140*'Forecast inputs Tab10.1.5.1'!S10</f>
        <v>1282.3813402384824</v>
      </c>
      <c r="Q140" s="19">
        <f>P140*'Forecast inputs Tab10.1.5.1'!R10</f>
        <v>1033.8917431777911</v>
      </c>
    </row>
    <row r="141" spans="1:17" x14ac:dyDescent="0.3">
      <c r="A141" s="10">
        <f>D141+F141+E141+'Forecast inputs Tab10.1.5.1'!AA11</f>
        <v>0.57429546876118498</v>
      </c>
      <c r="C141" s="18">
        <v>7</v>
      </c>
      <c r="D141" s="17">
        <f>$G$54*'Forecast inputs Tab10.1.5.1'!T11</f>
        <v>0.27341938749129929</v>
      </c>
      <c r="E141" s="17">
        <f>$G$55*'Forecast inputs Tab10.1.5.1'!U11</f>
        <v>1.0929271210878045E-2</v>
      </c>
      <c r="F141" s="17">
        <f>$F$31*'Forecast inputs Tab10.1.5.1'!Y11</f>
        <v>4.9946810059007689E-2</v>
      </c>
      <c r="G141" s="28">
        <f t="shared" si="35"/>
        <v>278.99229873592162</v>
      </c>
      <c r="H141" s="28">
        <f>G141*'Forecast inputs Tab10.1.5.1'!V11</f>
        <v>345.74487435434895</v>
      </c>
      <c r="I141" s="28">
        <f t="shared" si="36"/>
        <v>11.152034706127877</v>
      </c>
      <c r="J141" s="28">
        <f>I141*'Forecast inputs Tab10.1.5.1'!W11</f>
        <v>13.608762238248323</v>
      </c>
      <c r="K141" s="28">
        <f t="shared" si="37"/>
        <v>359.3536365925973</v>
      </c>
      <c r="L141" s="28">
        <f t="shared" si="34"/>
        <v>50.964840060335661</v>
      </c>
      <c r="M141" s="28">
        <f>L141*'Forecast inputs Tab10.1.5.1'!Z11</f>
        <v>63.6189001989164</v>
      </c>
      <c r="N141" s="19">
        <f t="shared" si="38"/>
        <v>1341.2745900833702</v>
      </c>
      <c r="O141" s="19">
        <f>N141*'Forecast inputs Tab10.1.5.1'!R11</f>
        <v>1436.0222271268594</v>
      </c>
      <c r="P141" s="19">
        <f>N141*'Forecast inputs Tab10.1.5.1'!S11</f>
        <v>1069.8050428746672</v>
      </c>
      <c r="Q141" s="19">
        <f>P141*'Forecast inputs Tab10.1.5.1'!R11</f>
        <v>1145.3760711033337</v>
      </c>
    </row>
    <row r="142" spans="1:17" x14ac:dyDescent="0.3">
      <c r="A142" s="10">
        <f>D142+F142+E142+'Forecast inputs Tab10.1.5.1'!AA12</f>
        <v>0.58827450134708292</v>
      </c>
      <c r="C142" s="18">
        <v>8</v>
      </c>
      <c r="D142" s="17">
        <f>$G$54*'Forecast inputs Tab10.1.5.1'!T12</f>
        <v>0.31522066382018521</v>
      </c>
      <c r="E142" s="17">
        <f>$G$55*'Forecast inputs Tab10.1.5.1'!U12</f>
        <v>1.8748968371089451E-3</v>
      </c>
      <c r="F142" s="17">
        <f>$F$31*'Forecast inputs Tab10.1.5.1'!Y12</f>
        <v>3.1178940689788756E-2</v>
      </c>
      <c r="G142" s="28">
        <f t="shared" si="35"/>
        <v>199.09044996310752</v>
      </c>
      <c r="H142" s="28">
        <f>G142*'Forecast inputs Tab10.1.5.1'!V12</f>
        <v>299.83164369535615</v>
      </c>
      <c r="I142" s="28">
        <f t="shared" si="36"/>
        <v>1.184167466722162</v>
      </c>
      <c r="J142" s="28">
        <f>I142*'Forecast inputs Tab10.1.5.1'!W12</f>
        <v>1.7807171155435</v>
      </c>
      <c r="K142" s="28">
        <f t="shared" si="37"/>
        <v>301.61236081089965</v>
      </c>
      <c r="L142" s="28">
        <f t="shared" si="34"/>
        <v>19.692329989013846</v>
      </c>
      <c r="M142" s="28">
        <f>L142*'Forecast inputs Tab10.1.5.1'!Z12</f>
        <v>30.013867829455563</v>
      </c>
      <c r="N142" s="19">
        <f t="shared" si="38"/>
        <v>835.47528237952963</v>
      </c>
      <c r="O142" s="19">
        <f>N142*'Forecast inputs Tab10.1.5.1'!R12</f>
        <v>1132.7123235916947</v>
      </c>
      <c r="P142" s="19">
        <f>N142*'Forecast inputs Tab10.1.5.1'!S12</f>
        <v>764.91617586997711</v>
      </c>
      <c r="Q142" s="19">
        <f>P142*'Forecast inputs Tab10.1.5.1'!R12</f>
        <v>1037.0504037592389</v>
      </c>
    </row>
    <row r="143" spans="1:17" x14ac:dyDescent="0.3">
      <c r="A143" s="10">
        <f>D143+F143+E143+'Forecast inputs Tab10.1.5.1'!AA13</f>
        <v>0.59111990131082504</v>
      </c>
      <c r="C143" s="18">
        <v>9</v>
      </c>
      <c r="D143" s="17">
        <f>$G$54*'Forecast inputs Tab10.1.5.1'!T13</f>
        <v>0.30358289102672648</v>
      </c>
      <c r="E143" s="17">
        <f>$G$55*'Forecast inputs Tab10.1.5.1'!U13</f>
        <v>7.7105335465695057E-4</v>
      </c>
      <c r="F143" s="17">
        <f>$F$31*'Forecast inputs Tab10.1.5.1'!Y13</f>
        <v>4.6765956929441674E-2</v>
      </c>
      <c r="G143" s="28">
        <f t="shared" si="35"/>
        <v>30.485182949959555</v>
      </c>
      <c r="H143" s="28">
        <f>G143*'Forecast inputs Tab10.1.5.1'!V13</f>
        <v>54.919474192292689</v>
      </c>
      <c r="I143" s="28">
        <f t="shared" si="36"/>
        <v>7.7427626113580353E-2</v>
      </c>
      <c r="J143" s="28">
        <f>I143*'Forecast inputs Tab10.1.5.1'!W13</f>
        <v>0.13964844217570227</v>
      </c>
      <c r="K143" s="28">
        <f t="shared" si="37"/>
        <v>55.059122634468395</v>
      </c>
      <c r="L143" s="28">
        <f t="shared" si="34"/>
        <v>4.6961432773839906</v>
      </c>
      <c r="M143" s="28">
        <f>L143*'Forecast inputs Tab10.1.5.1'!Z13</f>
        <v>8.5296519961453168</v>
      </c>
      <c r="N143" s="19">
        <f t="shared" si="38"/>
        <v>133.00466199601709</v>
      </c>
      <c r="O143" s="19">
        <f>N143*'Forecast inputs Tab10.1.5.1'!R13</f>
        <v>220.10010481086897</v>
      </c>
      <c r="P143" s="19">
        <f>N143*'Forecast inputs Tab10.1.5.1'!S13</f>
        <v>128.48525387310656</v>
      </c>
      <c r="Q143" s="19">
        <f>P143*'Forecast inputs Tab10.1.5.1'!R13</f>
        <v>212.62125266683293</v>
      </c>
    </row>
    <row r="144" spans="1:17" x14ac:dyDescent="0.3">
      <c r="A144" s="10">
        <f>D144+F144+E144+'Forecast inputs Tab10.1.5.1'!AA14</f>
        <v>0.58650796347494083</v>
      </c>
      <c r="C144" s="18">
        <v>10</v>
      </c>
      <c r="D144" s="17">
        <f>$G$54*'Forecast inputs Tab10.1.5.1'!T14</f>
        <v>0.30298899126552536</v>
      </c>
      <c r="E144" s="17">
        <f>$G$55*'Forecast inputs Tab10.1.5.1'!U14</f>
        <v>2.0866443506951672E-4</v>
      </c>
      <c r="F144" s="17">
        <f>$F$31*'Forecast inputs Tab10.1.5.1'!Y14</f>
        <v>4.3310307774345962E-2</v>
      </c>
      <c r="G144" s="28">
        <f t="shared" si="35"/>
        <v>97.103196067558684</v>
      </c>
      <c r="H144" s="28">
        <f>G144*'Forecast inputs Tab10.1.5.1'!V14</f>
        <v>204.3905329808741</v>
      </c>
      <c r="I144" s="28">
        <f t="shared" si="36"/>
        <v>6.6873662525662514E-2</v>
      </c>
      <c r="J144" s="28">
        <f>I144*'Forecast inputs Tab10.1.5.1'!W14</f>
        <v>0.14106734658846154</v>
      </c>
      <c r="K144" s="28">
        <f t="shared" si="37"/>
        <v>204.53160032746257</v>
      </c>
      <c r="L144" s="28">
        <f t="shared" si="34"/>
        <v>13.880270995961906</v>
      </c>
      <c r="M144" s="28">
        <f>L144*'Forecast inputs Tab10.1.5.1'!Z14</f>
        <v>29.421316416590656</v>
      </c>
      <c r="N144" s="19">
        <f t="shared" si="38"/>
        <v>423.60226439383814</v>
      </c>
      <c r="O144" s="19">
        <f>N144*'Forecast inputs Tab10.1.5.1'!R14</f>
        <v>831.00174217461199</v>
      </c>
      <c r="P144" s="19">
        <f>N144*'Forecast inputs Tab10.1.5.1'!S14</f>
        <v>417.66416714860782</v>
      </c>
      <c r="Q144" s="19">
        <f>P144*'Forecast inputs Tab10.1.5.1'!R14</f>
        <v>819.35267990378145</v>
      </c>
    </row>
    <row r="145" spans="1:17" x14ac:dyDescent="0.3">
      <c r="A145" s="10">
        <f>D145+F145+E145+'Forecast inputs Tab10.1.5.1'!AA15</f>
        <v>0.58186190692403195</v>
      </c>
      <c r="C145" s="18">
        <v>11</v>
      </c>
      <c r="D145" s="17">
        <f>$G$54*'Forecast inputs Tab10.1.5.1'!T15</f>
        <v>0.29199380265852004</v>
      </c>
      <c r="E145" s="17">
        <f>$G$55*'Forecast inputs Tab10.1.5.1'!U15</f>
        <v>7.7072263912385757E-5</v>
      </c>
      <c r="F145" s="17">
        <f>$F$31*'Forecast inputs Tab10.1.5.1'!Y15</f>
        <v>4.979103200159949E-2</v>
      </c>
      <c r="G145" s="28">
        <f t="shared" si="35"/>
        <v>55.727754497210888</v>
      </c>
      <c r="H145" s="28">
        <f>G145*'Forecast inputs Tab10.1.5.1'!V15</f>
        <v>134.1528982052136</v>
      </c>
      <c r="I145" s="28">
        <f t="shared" si="36"/>
        <v>1.4709436168673267E-2</v>
      </c>
      <c r="J145" s="28">
        <f>I145*'Forecast inputs Tab10.1.5.1'!W15</f>
        <v>3.5526716960184369E-2</v>
      </c>
      <c r="K145" s="28">
        <f t="shared" si="37"/>
        <v>134.18842492217379</v>
      </c>
      <c r="L145" s="28">
        <f t="shared" si="34"/>
        <v>9.502744175680002</v>
      </c>
      <c r="M145" s="28">
        <f>L145*'Forecast inputs Tab10.1.5.1'!Z15</f>
        <v>23.0608794557732</v>
      </c>
      <c r="N145" s="19">
        <f t="shared" si="38"/>
        <v>251.73192886865445</v>
      </c>
      <c r="O145" s="19">
        <f>N145*'Forecast inputs Tab10.1.5.1'!R15</f>
        <v>571.76376467795217</v>
      </c>
      <c r="P145" s="19">
        <f>N145*'Forecast inputs Tab10.1.5.1'!S15</f>
        <v>250.19138248537328</v>
      </c>
      <c r="Q145" s="19">
        <f>P145*'Forecast inputs Tab10.1.5.1'!R15</f>
        <v>568.26469086667794</v>
      </c>
    </row>
    <row r="146" spans="1:17" x14ac:dyDescent="0.3">
      <c r="A146" s="10">
        <f>D146+F146+E146+'Forecast inputs Tab10.1.5.1'!AA16</f>
        <v>0.57592224796581148</v>
      </c>
      <c r="C146" s="18">
        <v>12</v>
      </c>
      <c r="D146" s="17">
        <f>$G$54*'Forecast inputs Tab10.1.5.1'!T16</f>
        <v>0.28590452667370053</v>
      </c>
      <c r="E146" s="17">
        <f>$G$55*'Forecast inputs Tab10.1.5.1'!U16</f>
        <v>2.7672012259944259E-5</v>
      </c>
      <c r="F146" s="17">
        <f>$F$31*'Forecast inputs Tab10.1.5.1'!Y16</f>
        <v>4.9990049279850998E-2</v>
      </c>
      <c r="G146" s="28">
        <f t="shared" si="35"/>
        <v>12.945728477398774</v>
      </c>
      <c r="H146" s="28">
        <f>G146*'Forecast inputs Tab10.1.5.1'!V16</f>
        <v>35.043982221621178</v>
      </c>
      <c r="I146" s="28">
        <f t="shared" si="36"/>
        <v>1.2529859576142252E-3</v>
      </c>
      <c r="J146" s="28">
        <f>I146*'Forecast inputs Tab10.1.5.1'!W16</f>
        <v>3.404115565612988E-3</v>
      </c>
      <c r="K146" s="28">
        <f t="shared" si="37"/>
        <v>35.047386337186794</v>
      </c>
      <c r="L146" s="28">
        <f t="shared" si="34"/>
        <v>2.2635444498831898</v>
      </c>
      <c r="M146" s="28">
        <f>L146*'Forecast inputs Tab10.1.5.1'!Z16</f>
        <v>6.1832338319679145</v>
      </c>
      <c r="N146" s="19">
        <f t="shared" si="38"/>
        <v>59.563447506525335</v>
      </c>
      <c r="O146" s="19">
        <f>N146*'Forecast inputs Tab10.1.5.1'!R16</f>
        <v>153.62425690540493</v>
      </c>
      <c r="P146" s="19">
        <f>N146*'Forecast inputs Tab10.1.5.1'!S16</f>
        <v>59.393013513187107</v>
      </c>
      <c r="Q146" s="19">
        <f>P146*'Forecast inputs Tab10.1.5.1'!R16</f>
        <v>153.18467866280679</v>
      </c>
    </row>
    <row r="147" spans="1:17" x14ac:dyDescent="0.3">
      <c r="A147" s="10">
        <f>D147+F147+E147+'Forecast inputs Tab10.1.5.1'!AA17</f>
        <v>0.56929970293283616</v>
      </c>
      <c r="C147" s="18">
        <v>13</v>
      </c>
      <c r="D147" s="17">
        <f>$G$54*'Forecast inputs Tab10.1.5.1'!T17</f>
        <v>0.28434520347070752</v>
      </c>
      <c r="E147" s="17">
        <f>$G$55*'Forecast inputs Tab10.1.5.1'!U17</f>
        <v>9.9903939263216204E-6</v>
      </c>
      <c r="F147" s="17">
        <f>$F$31*'Forecast inputs Tab10.1.5.1'!Y17</f>
        <v>4.4944509068202292E-2</v>
      </c>
      <c r="G147" s="28">
        <f t="shared" si="35"/>
        <v>19.616243232152733</v>
      </c>
      <c r="H147" s="28">
        <f>G147*'Forecast inputs Tab10.1.5.1'!V17</f>
        <v>58.881833045197418</v>
      </c>
      <c r="I147" s="28">
        <f t="shared" si="36"/>
        <v>6.8921154586641361E-4</v>
      </c>
      <c r="J147" s="28">
        <f>I147*'Forecast inputs Tab10.1.5.1'!W17</f>
        <v>2.0749806281796833E-3</v>
      </c>
      <c r="K147" s="28">
        <f t="shared" si="37"/>
        <v>58.883908025825598</v>
      </c>
      <c r="L147" s="28">
        <f t="shared" si="34"/>
        <v>3.100605922203906</v>
      </c>
      <c r="M147" s="28">
        <f>L147*'Forecast inputs Tab10.1.5.1'!Z17</f>
        <v>9.3957351199952743</v>
      </c>
      <c r="N147" s="19">
        <f t="shared" si="38"/>
        <v>90.477944584708752</v>
      </c>
      <c r="O147" s="19">
        <f>N147*'Forecast inputs Tab10.1.5.1'!R17</f>
        <v>260.73481680698444</v>
      </c>
      <c r="P147" s="19">
        <f>N147*'Forecast inputs Tab10.1.5.1'!S17</f>
        <v>90.348275490882145</v>
      </c>
      <c r="Q147" s="19">
        <f>P147*'Forecast inputs Tab10.1.5.1'!R17</f>
        <v>260.36114289584958</v>
      </c>
    </row>
    <row r="148" spans="1:17" x14ac:dyDescent="0.3">
      <c r="A148" s="10">
        <f>D148+F148+E148+'Forecast inputs Tab10.1.5.1'!AA18</f>
        <v>0.56387550768643269</v>
      </c>
      <c r="C148" s="18">
        <v>14</v>
      </c>
      <c r="D148" s="17">
        <f>$G$54*'Forecast inputs Tab10.1.5.1'!T18</f>
        <v>0.27765778688584053</v>
      </c>
      <c r="E148" s="17">
        <f>$G$55*'Forecast inputs Tab10.1.5.1'!U18</f>
        <v>4.5247808135061979E-6</v>
      </c>
      <c r="F148" s="17">
        <f>$F$31*'Forecast inputs Tab10.1.5.1'!Y18</f>
        <v>4.6213196019778656E-2</v>
      </c>
      <c r="G148" s="28">
        <f t="shared" si="35"/>
        <v>3.221854082048023</v>
      </c>
      <c r="H148" s="28">
        <f>G148*'Forecast inputs Tab10.1.5.1'!V18</f>
        <v>10.584339714738398</v>
      </c>
      <c r="I148" s="28">
        <f t="shared" si="36"/>
        <v>5.2504140790985143E-5</v>
      </c>
      <c r="J148" s="28">
        <f>I148*'Forecast inputs Tab10.1.5.1'!W18</f>
        <v>1.7297374471551082E-4</v>
      </c>
      <c r="K148" s="28">
        <f t="shared" si="37"/>
        <v>10.584512688483114</v>
      </c>
      <c r="L148" s="28">
        <f t="shared" si="34"/>
        <v>0.53624346686169688</v>
      </c>
      <c r="M148" s="28">
        <f>L148*'Forecast inputs Tab10.1.5.1'!Z18</f>
        <v>1.7802478734608045</v>
      </c>
      <c r="N148" s="19">
        <f t="shared" si="38"/>
        <v>15.181042304798027</v>
      </c>
      <c r="O148" s="19">
        <f>N148*'Forecast inputs Tab10.1.5.1'!R18</f>
        <v>48.21893743103778</v>
      </c>
      <c r="P148" s="19">
        <f>N148*'Forecast inputs Tab10.1.5.1'!S18</f>
        <v>15.169380242113075</v>
      </c>
      <c r="Q148" s="19">
        <f>P148*'Forecast inputs Tab10.1.5.1'!R18</f>
        <v>48.181895687814077</v>
      </c>
    </row>
    <row r="149" spans="1:17" x14ac:dyDescent="0.3">
      <c r="A149" s="10">
        <f>D149+F149+E149+'Forecast inputs Tab10.1.5.1'!AA19</f>
        <v>0.55904705194347215</v>
      </c>
      <c r="C149" s="18">
        <v>15</v>
      </c>
      <c r="D149" s="17">
        <f>$G$54*'Forecast inputs Tab10.1.5.1'!T19</f>
        <v>0.27029387312480707</v>
      </c>
      <c r="E149" s="17">
        <f>$G$55*'Forecast inputs Tab10.1.5.1'!U19</f>
        <v>2.3657323546655222E-6</v>
      </c>
      <c r="F149" s="17">
        <f>$F$31*'Forecast inputs Tab10.1.5.1'!Y19</f>
        <v>4.8750813086310393E-2</v>
      </c>
      <c r="G149" s="28">
        <f t="shared" si="35"/>
        <v>7.6967045463418851</v>
      </c>
      <c r="H149" s="28">
        <f>G149*'Forecast inputs Tab10.1.5.1'!V19</f>
        <v>27.376984999556448</v>
      </c>
      <c r="I149" s="28">
        <f t="shared" si="36"/>
        <v>6.7364985965385129E-5</v>
      </c>
      <c r="J149" s="28">
        <f>I149*'Forecast inputs Tab10.1.5.1'!W19</f>
        <v>2.4012817145031257E-4</v>
      </c>
      <c r="K149" s="28">
        <f t="shared" si="37"/>
        <v>27.3772251277279</v>
      </c>
      <c r="L149" s="28">
        <f t="shared" si="34"/>
        <v>1.3881950056115853</v>
      </c>
      <c r="M149" s="28">
        <f>L149*'Forecast inputs Tab10.1.5.1'!Z19</f>
        <v>4.9953086720928406</v>
      </c>
      <c r="N149" s="19">
        <f t="shared" si="38"/>
        <v>37.17263193979651</v>
      </c>
      <c r="O149" s="19">
        <f>N149*'Forecast inputs Tab10.1.5.1'!R19</f>
        <v>128.638866638221</v>
      </c>
      <c r="P149" s="19">
        <f>N149*'Forecast inputs Tab10.1.5.1'!S19</f>
        <v>37.156197085850671</v>
      </c>
      <c r="Q149" s="19">
        <f>P149*'Forecast inputs Tab10.1.5.1'!R19</f>
        <v>128.58199251135312</v>
      </c>
    </row>
    <row r="150" spans="1:17" x14ac:dyDescent="0.3">
      <c r="A150" s="10">
        <f>D150+F150+E150+'Forecast inputs Tab10.1.5.1'!AA20</f>
        <v>0.55487809757368622</v>
      </c>
      <c r="C150" s="23" t="s">
        <v>1443</v>
      </c>
      <c r="D150" s="17">
        <f>$G$54*'Forecast inputs Tab10.1.5.1'!T20</f>
        <v>0.26218381831545995</v>
      </c>
      <c r="E150" s="17">
        <f>$G$55*'Forecast inputs Tab10.1.5.1'!U20</f>
        <v>1.4335660286153548E-6</v>
      </c>
      <c r="F150" s="17">
        <f>$F$31*'Forecast inputs Tab10.1.5.1'!Y20</f>
        <v>5.2692845692197628E-2</v>
      </c>
      <c r="G150" s="28">
        <f>N150*(D150/A150)*(1-EXP(-A150))</f>
        <v>13.278438956049165</v>
      </c>
      <c r="H150" s="28">
        <f>G150*'Forecast inputs Tab10.1.5.1'!V20</f>
        <v>55.098458057680183</v>
      </c>
      <c r="I150" s="28">
        <f t="shared" si="36"/>
        <v>7.2603714152683736E-5</v>
      </c>
      <c r="J150" s="28">
        <f>I150*'Forecast inputs Tab10.1.5.1'!W20</f>
        <v>3.0126679139877617E-4</v>
      </c>
      <c r="K150" s="28">
        <f t="shared" si="37"/>
        <v>55.09875932447158</v>
      </c>
      <c r="L150" s="30">
        <f t="shared" si="34"/>
        <v>2.6686572018052996</v>
      </c>
      <c r="M150" s="28">
        <f>L150*'Forecast inputs Tab10.1.5.1'!Z20</f>
        <v>10.31345274152887</v>
      </c>
      <c r="N150" s="19">
        <f>N123*EXP(-A123)+N124*EXP(-A124)</f>
        <v>65.989397142683686</v>
      </c>
      <c r="O150" s="19">
        <f>N150*'Forecast inputs Tab10.1.5.1'!R20</f>
        <v>268.73763184169889</v>
      </c>
      <c r="P150" s="19">
        <f>N150*'Forecast inputs Tab10.1.5.1'!S20</f>
        <v>65.971720448557662</v>
      </c>
      <c r="Q150" s="19">
        <f>P150*'Forecast inputs Tab10.1.5.1'!R20</f>
        <v>268.66564462672329</v>
      </c>
    </row>
    <row r="151" spans="1:17" x14ac:dyDescent="0.3">
      <c r="C151" s="31" t="s">
        <v>1453</v>
      </c>
      <c r="D151" s="12"/>
      <c r="E151" s="12"/>
      <c r="F151" s="12"/>
      <c r="G151" s="32">
        <f>SUM(G134:G150)</f>
        <v>1589.9045969653082</v>
      </c>
      <c r="H151" s="32">
        <f t="shared" ref="H151" si="39">SUM(H134:H150)</f>
        <v>1928.4430012134299</v>
      </c>
      <c r="I151" s="32">
        <f>SUM(I134:I150)</f>
        <v>334.94524855883401</v>
      </c>
      <c r="J151" s="32">
        <f t="shared" ref="J151:Q151" si="40">SUM(J134:J150)</f>
        <v>221.61820111415909</v>
      </c>
      <c r="K151" s="32">
        <f t="shared" si="40"/>
        <v>2150.0612023275889</v>
      </c>
      <c r="L151" s="32">
        <f t="shared" si="40"/>
        <v>322.42686504717375</v>
      </c>
      <c r="M151" s="32">
        <f t="shared" si="40"/>
        <v>329.17432023779884</v>
      </c>
      <c r="N151" s="32">
        <f t="shared" si="40"/>
        <v>49208.090996530635</v>
      </c>
      <c r="O151" s="32">
        <f t="shared" si="40"/>
        <v>12712.963914203947</v>
      </c>
      <c r="P151" s="32">
        <f t="shared" si="40"/>
        <v>5566.8332361464709</v>
      </c>
      <c r="Q151" s="32">
        <f t="shared" si="40"/>
        <v>6382.4640024007849</v>
      </c>
    </row>
    <row r="153" spans="1:17" x14ac:dyDescent="0.3">
      <c r="C153" s="15" t="s">
        <v>1445</v>
      </c>
      <c r="D153" s="15" t="s">
        <v>1734</v>
      </c>
      <c r="G153" s="15">
        <f>G128+1</f>
        <v>2025</v>
      </c>
    </row>
    <row r="154" spans="1:17" x14ac:dyDescent="0.3">
      <c r="D154" s="24" t="s">
        <v>1611</v>
      </c>
      <c r="E154" s="24"/>
      <c r="F154" s="24"/>
      <c r="G154" s="18">
        <f>G129</f>
        <v>1</v>
      </c>
      <c r="H154" s="24" t="s">
        <v>1610</v>
      </c>
      <c r="I154" s="25">
        <f>G154*I104</f>
        <v>0.24634398140656458</v>
      </c>
      <c r="J154" s="15" t="s">
        <v>1526</v>
      </c>
      <c r="K154" s="25">
        <f>I154+I156+I155</f>
        <v>0.29549651505831198</v>
      </c>
    </row>
    <row r="155" spans="1:17" x14ac:dyDescent="0.3">
      <c r="D155" s="24" t="s">
        <v>1612</v>
      </c>
      <c r="E155" s="24"/>
      <c r="F155" s="24"/>
      <c r="G155" s="18">
        <f>G130</f>
        <v>1</v>
      </c>
      <c r="H155" s="24" t="s">
        <v>1610</v>
      </c>
      <c r="I155" s="25">
        <f>G155*I105</f>
        <v>9.1293667122084761E-3</v>
      </c>
      <c r="K155" s="25"/>
    </row>
    <row r="156" spans="1:17" x14ac:dyDescent="0.3">
      <c r="D156" s="24" t="s">
        <v>1446</v>
      </c>
      <c r="E156" s="24"/>
      <c r="F156" s="24"/>
      <c r="G156" s="18">
        <f>G131</f>
        <v>1</v>
      </c>
      <c r="H156" s="24" t="s">
        <v>1610</v>
      </c>
      <c r="I156" s="25">
        <f>G156*I106</f>
        <v>4.0023166939538925E-2</v>
      </c>
    </row>
    <row r="157" spans="1:17" x14ac:dyDescent="0.3">
      <c r="D157" s="24"/>
      <c r="E157" s="24"/>
      <c r="F157" s="24"/>
      <c r="G157" s="18"/>
      <c r="H157" s="24"/>
      <c r="I157" s="24"/>
      <c r="J157" s="24"/>
      <c r="K157" s="24"/>
      <c r="L157" s="25"/>
    </row>
    <row r="158" spans="1:17" ht="41.4" x14ac:dyDescent="0.3">
      <c r="A158" t="s">
        <v>1374</v>
      </c>
      <c r="C158" s="26" t="s">
        <v>1292</v>
      </c>
      <c r="D158" s="27" t="s">
        <v>1604</v>
      </c>
      <c r="E158" s="27" t="s">
        <v>1605</v>
      </c>
      <c r="F158" s="27" t="s">
        <v>1877</v>
      </c>
      <c r="G158" s="27" t="s">
        <v>1606</v>
      </c>
      <c r="H158" s="27" t="s">
        <v>1607</v>
      </c>
      <c r="I158" s="27" t="s">
        <v>1608</v>
      </c>
      <c r="J158" s="27" t="s">
        <v>1609</v>
      </c>
      <c r="K158" s="27" t="s">
        <v>1613</v>
      </c>
      <c r="L158" s="27" t="s">
        <v>1448</v>
      </c>
      <c r="M158" s="27" t="s">
        <v>1578</v>
      </c>
      <c r="N158" s="27" t="s">
        <v>1449</v>
      </c>
      <c r="O158" s="27" t="s">
        <v>1450</v>
      </c>
      <c r="P158" s="27" t="s">
        <v>1451</v>
      </c>
      <c r="Q158" s="27" t="s">
        <v>1452</v>
      </c>
    </row>
    <row r="159" spans="1:17" x14ac:dyDescent="0.3">
      <c r="A159" s="10">
        <f>D159+F159+E159+'Forecast inputs Tab10.1.5.1'!AA4</f>
        <v>0.24</v>
      </c>
      <c r="C159" s="18">
        <v>0</v>
      </c>
      <c r="D159" s="17">
        <f>$G$54*'Forecast inputs Tab10.1.5.1'!T4</f>
        <v>0</v>
      </c>
      <c r="E159" s="17">
        <f>$G$55*'Forecast inputs Tab10.1.5.1'!U4</f>
        <v>0</v>
      </c>
      <c r="F159" s="17">
        <f>$F$31*'Forecast inputs Tab10.1.5.1'!Y4</f>
        <v>0</v>
      </c>
      <c r="G159" s="28">
        <f>N159*(D159/A159)*(1-EXP(-A159))</f>
        <v>0</v>
      </c>
      <c r="H159" s="28">
        <f>G159*'Forecast inputs Tab10.1.5.1'!V4</f>
        <v>0</v>
      </c>
      <c r="I159" s="28">
        <f>N159*(E159/A159)*(1-EXP(-A159))</f>
        <v>0</v>
      </c>
      <c r="J159" s="28">
        <f>I159*'Forecast inputs Tab10.1.5.1'!W4</f>
        <v>0</v>
      </c>
      <c r="K159" s="28">
        <f>H159+J159</f>
        <v>0</v>
      </c>
      <c r="L159" s="28">
        <f t="shared" ref="L159:L175" si="41">N159*(F159/A159)*(1-EXP(-A159))</f>
        <v>0</v>
      </c>
      <c r="M159" s="28">
        <f>L159*'Forecast inputs Tab10.1.5.1'!Z4</f>
        <v>0</v>
      </c>
      <c r="N159" s="19">
        <f>'Forecast inputs Tab10.1.5.1'!Q4</f>
        <v>12382.797429009221</v>
      </c>
      <c r="O159" s="19">
        <f>N159*'Forecast inputs Tab10.1.5.1'!R4</f>
        <v>34.976078134056579</v>
      </c>
      <c r="P159" s="19">
        <f>N159*'Forecast inputs Tab10.1.5.1'!S4</f>
        <v>0</v>
      </c>
      <c r="Q159" s="19">
        <f>P159*'Forecast inputs Tab10.1.5.1'!R4</f>
        <v>0</v>
      </c>
    </row>
    <row r="160" spans="1:17" x14ac:dyDescent="0.3">
      <c r="A160" s="10">
        <f>D160+F160+E160+'Forecast inputs Tab10.1.5.1'!AA5</f>
        <v>0.2406026539989187</v>
      </c>
      <c r="C160" s="18">
        <v>1</v>
      </c>
      <c r="D160" s="17">
        <f>$G$54*'Forecast inputs Tab10.1.5.1'!T5</f>
        <v>5.0301913734638115E-5</v>
      </c>
      <c r="E160" s="17">
        <f>$G$55*'Forecast inputs Tab10.1.5.1'!U5</f>
        <v>1.1532783772169272E-4</v>
      </c>
      <c r="F160" s="17">
        <f>$F$31*'Forecast inputs Tab10.1.5.1'!Y5</f>
        <v>4.3702424746238738E-4</v>
      </c>
      <c r="G160" s="28">
        <f t="shared" ref="G160:G174" si="42">N160*(D160/A160)*(1-EXP(-A160))</f>
        <v>0.43548524136071731</v>
      </c>
      <c r="H160" s="28">
        <f>G160*'Forecast inputs Tab10.1.5.1'!V5</f>
        <v>4.4780079482806039E-2</v>
      </c>
      <c r="I160" s="28">
        <f t="shared" ref="I160:I175" si="43">N160*(E160/A160)*(1-EXP(-A160))</f>
        <v>0.99844255450775876</v>
      </c>
      <c r="J160" s="28">
        <f>I160*'Forecast inputs Tab10.1.5.1'!W5</f>
        <v>0.10266807020599704</v>
      </c>
      <c r="K160" s="28">
        <f t="shared" ref="K160:K175" si="44">H160+J160</f>
        <v>0.14744814968880307</v>
      </c>
      <c r="L160" s="28">
        <f t="shared" si="41"/>
        <v>3.7835063471072292</v>
      </c>
      <c r="M160" s="28">
        <f>L160*'Forecast inputs Tab10.1.5.1'!Z5</f>
        <v>0.29163607439073758</v>
      </c>
      <c r="N160" s="19">
        <f>N134*EXP(-A134)</f>
        <v>9740.6534556019415</v>
      </c>
      <c r="O160" s="19">
        <f>N160*'Forecast inputs Tab10.1.5.1'!R5</f>
        <v>231.1720062657642</v>
      </c>
      <c r="P160" s="19">
        <f>N160*'Forecast inputs Tab10.1.5.1'!S5</f>
        <v>0</v>
      </c>
      <c r="Q160" s="19">
        <f>P160*'Forecast inputs Tab10.1.5.1'!R5</f>
        <v>0</v>
      </c>
    </row>
    <row r="161" spans="1:17" x14ac:dyDescent="0.3">
      <c r="A161" s="10">
        <f>D161+F161+E161+'Forecast inputs Tab10.1.5.1'!AA6</f>
        <v>0.24541056440565495</v>
      </c>
      <c r="C161" s="18">
        <v>2</v>
      </c>
      <c r="D161" s="17">
        <f>$G$54*'Forecast inputs Tab10.1.5.1'!T6</f>
        <v>4.7334717364754794E-4</v>
      </c>
      <c r="E161" s="17">
        <f>$G$55*'Forecast inputs Tab10.1.5.1'!U6</f>
        <v>2.4176527742662715E-3</v>
      </c>
      <c r="F161" s="17">
        <f>$F$31*'Forecast inputs Tab10.1.5.1'!Y6</f>
        <v>2.5195644577411316E-3</v>
      </c>
      <c r="G161" s="28">
        <f t="shared" si="42"/>
        <v>3.2142121220102937</v>
      </c>
      <c r="H161" s="28">
        <f>G161*'Forecast inputs Tab10.1.5.1'!V6</f>
        <v>0.70566950792640692</v>
      </c>
      <c r="I161" s="28">
        <f t="shared" si="43"/>
        <v>16.416806281903781</v>
      </c>
      <c r="J161" s="28">
        <f>I161*'Forecast inputs Tab10.1.5.1'!W6</f>
        <v>3.6045971699242201</v>
      </c>
      <c r="K161" s="28">
        <f t="shared" si="44"/>
        <v>4.3102666778506267</v>
      </c>
      <c r="L161" s="28">
        <f t="shared" si="41"/>
        <v>17.10882640293925</v>
      </c>
      <c r="M161" s="28">
        <f>L161*'Forecast inputs Tab10.1.5.1'!Z6</f>
        <v>3.2169726285446671</v>
      </c>
      <c r="N161" s="19">
        <f t="shared" ref="N161:N174" si="45">N135*EXP(-A135)</f>
        <v>7657.6530870374936</v>
      </c>
      <c r="O161" s="19">
        <f>N161*'Forecast inputs Tab10.1.5.1'!R6</f>
        <v>736.63406483004132</v>
      </c>
      <c r="P161" s="19">
        <f>N161*'Forecast inputs Tab10.1.5.1'!S6</f>
        <v>0</v>
      </c>
      <c r="Q161" s="19">
        <f>P161*'Forecast inputs Tab10.1.5.1'!R6</f>
        <v>0</v>
      </c>
    </row>
    <row r="162" spans="1:17" x14ac:dyDescent="0.3">
      <c r="A162" s="10">
        <f>D162+F162+E162+'Forecast inputs Tab10.1.5.1'!AA7</f>
        <v>0.26482173706105971</v>
      </c>
      <c r="C162" s="18">
        <v>3</v>
      </c>
      <c r="D162" s="17">
        <f>$G$54*'Forecast inputs Tab10.1.5.1'!T7</f>
        <v>1.7632638695390938E-2</v>
      </c>
      <c r="E162" s="17">
        <f>$G$55*'Forecast inputs Tab10.1.5.1'!U7</f>
        <v>4.6886186061044161E-3</v>
      </c>
      <c r="F162" s="17">
        <f>$F$31*'Forecast inputs Tab10.1.5.1'!Y7</f>
        <v>2.5004797595643822E-3</v>
      </c>
      <c r="G162" s="28">
        <f t="shared" si="42"/>
        <v>92.810165409054392</v>
      </c>
      <c r="H162" s="28">
        <f>G162*'Forecast inputs Tab10.1.5.1'!V7</f>
        <v>34.085001492533664</v>
      </c>
      <c r="I162" s="28">
        <f t="shared" si="43"/>
        <v>24.678749215582055</v>
      </c>
      <c r="J162" s="28">
        <f>I162*'Forecast inputs Tab10.1.5.1'!W7</f>
        <v>9.0857703468926161</v>
      </c>
      <c r="K162" s="28">
        <f t="shared" si="44"/>
        <v>43.17077183942628</v>
      </c>
      <c r="L162" s="28">
        <f t="shared" si="41"/>
        <v>13.161384639941865</v>
      </c>
      <c r="M162" s="28">
        <f>L162*'Forecast inputs Tab10.1.5.1'!Z7</f>
        <v>4.4456261809102839</v>
      </c>
      <c r="N162" s="19">
        <f t="shared" si="45"/>
        <v>5991.2195369992678</v>
      </c>
      <c r="O162" s="19">
        <f>N162*'Forecast inputs Tab10.1.5.1'!R7</f>
        <v>1253.9322929962618</v>
      </c>
      <c r="P162" s="19">
        <f>N162*'Forecast inputs Tab10.1.5.1'!S7</f>
        <v>0</v>
      </c>
      <c r="Q162" s="19">
        <f>P162*'Forecast inputs Tab10.1.5.1'!R7</f>
        <v>0</v>
      </c>
    </row>
    <row r="163" spans="1:17" x14ac:dyDescent="0.3">
      <c r="A163" s="10">
        <f>D163+F163+E163+'Forecast inputs Tab10.1.5.1'!AA8</f>
        <v>0.31541124718350882</v>
      </c>
      <c r="C163" s="18">
        <v>4</v>
      </c>
      <c r="D163" s="17">
        <f>$G$54*'Forecast inputs Tab10.1.5.1'!T8</f>
        <v>3.1498848356163185E-2</v>
      </c>
      <c r="E163" s="17">
        <f>$G$55*'Forecast inputs Tab10.1.5.1'!U8</f>
        <v>3.0412417831099769E-2</v>
      </c>
      <c r="F163" s="17">
        <f>$F$31*'Forecast inputs Tab10.1.5.1'!Y8</f>
        <v>1.3499980996245895E-2</v>
      </c>
      <c r="G163" s="28">
        <f t="shared" si="42"/>
        <v>124.19592481511869</v>
      </c>
      <c r="H163" s="28">
        <f>G163*'Forecast inputs Tab10.1.5.1'!V8</f>
        <v>69.963756275990193</v>
      </c>
      <c r="I163" s="28">
        <f t="shared" si="43"/>
        <v>119.91226840070173</v>
      </c>
      <c r="J163" s="28">
        <f>I163*'Forecast inputs Tab10.1.5.1'!W8</f>
        <v>65.706249890111337</v>
      </c>
      <c r="K163" s="28">
        <f t="shared" si="44"/>
        <v>135.67000616610153</v>
      </c>
      <c r="L163" s="28">
        <f t="shared" si="41"/>
        <v>53.228696041746808</v>
      </c>
      <c r="M163" s="28">
        <f>L163*'Forecast inputs Tab10.1.5.1'!Z8</f>
        <v>28.019532367679474</v>
      </c>
      <c r="N163" s="19">
        <f t="shared" si="45"/>
        <v>4597.3187349046475</v>
      </c>
      <c r="O163" s="19">
        <f>N163*'Forecast inputs Tab10.1.5.1'!R8</f>
        <v>1694.8245382162729</v>
      </c>
      <c r="P163" s="19">
        <f>N163*'Forecast inputs Tab10.1.5.1'!S8</f>
        <v>409.87973158365531</v>
      </c>
      <c r="Q163" s="19">
        <f>P163*'Forecast inputs Tab10.1.5.1'!R8</f>
        <v>151.10421244697244</v>
      </c>
    </row>
    <row r="164" spans="1:17" x14ac:dyDescent="0.3">
      <c r="A164" s="10">
        <f>D164+F164+E164+'Forecast inputs Tab10.1.5.1'!AA9</f>
        <v>0.40783739763326798</v>
      </c>
      <c r="C164" s="18">
        <v>5</v>
      </c>
      <c r="D164" s="17">
        <f>$G$54*'Forecast inputs Tab10.1.5.1'!T9</f>
        <v>9.301582473032842E-2</v>
      </c>
      <c r="E164" s="17">
        <f>$G$55*'Forecast inputs Tab10.1.5.1'!U9</f>
        <v>4.6174367546301484E-2</v>
      </c>
      <c r="F164" s="17">
        <f>$F$31*'Forecast inputs Tab10.1.5.1'!Y9</f>
        <v>2.8647205356638082E-2</v>
      </c>
      <c r="G164" s="28">
        <f t="shared" si="42"/>
        <v>256.16809049832864</v>
      </c>
      <c r="H164" s="28">
        <f>G164*'Forecast inputs Tab10.1.5.1'!V9</f>
        <v>206.35808388069614</v>
      </c>
      <c r="I164" s="28">
        <f t="shared" si="43"/>
        <v>127.16545382032527</v>
      </c>
      <c r="J164" s="28">
        <f>I164*'Forecast inputs Tab10.1.5.1'!W9</f>
        <v>95.205629502518292</v>
      </c>
      <c r="K164" s="28">
        <f t="shared" si="44"/>
        <v>301.56371338321446</v>
      </c>
      <c r="L164" s="28">
        <f t="shared" si="41"/>
        <v>78.895176337996858</v>
      </c>
      <c r="M164" s="28">
        <f>L164*'Forecast inputs Tab10.1.5.1'!Z9</f>
        <v>58.866689082480299</v>
      </c>
      <c r="N164" s="19">
        <f t="shared" si="45"/>
        <v>3353.6925839383634</v>
      </c>
      <c r="O164" s="19">
        <f>N164*'Forecast inputs Tab10.1.5.1'!R9</f>
        <v>1910.9474490984151</v>
      </c>
      <c r="P164" s="19">
        <f>N164*'Forecast inputs Tab10.1.5.1'!S9</f>
        <v>975.47155529201018</v>
      </c>
      <c r="Q164" s="19">
        <f>P164*'Forecast inputs Tab10.1.5.1'!R9</f>
        <v>555.8275940916086</v>
      </c>
    </row>
    <row r="165" spans="1:17" x14ac:dyDescent="0.3">
      <c r="A165" s="10">
        <f>D165+F165+E165+'Forecast inputs Tab10.1.5.1'!AA10</f>
        <v>0.51250528353634861</v>
      </c>
      <c r="C165" s="18">
        <v>6</v>
      </c>
      <c r="D165" s="17">
        <f>$G$54*'Forecast inputs Tab10.1.5.1'!T10</f>
        <v>0.2262059773749712</v>
      </c>
      <c r="E165" s="17">
        <f>$G$55*'Forecast inputs Tab10.1.5.1'!U10</f>
        <v>1.9060104148120184E-2</v>
      </c>
      <c r="F165" s="17">
        <f>$F$31*'Forecast inputs Tab10.1.5.1'!Y10</f>
        <v>2.723920201325726E-2</v>
      </c>
      <c r="G165" s="28">
        <f t="shared" si="42"/>
        <v>394.78382316267022</v>
      </c>
      <c r="H165" s="28">
        <f>G165*'Forecast inputs Tab10.1.5.1'!V10</f>
        <v>391.12293367866698</v>
      </c>
      <c r="I165" s="28">
        <f t="shared" si="43"/>
        <v>33.264464859831449</v>
      </c>
      <c r="J165" s="28">
        <f>I165*'Forecast inputs Tab10.1.5.1'!W10</f>
        <v>32.190033370544619</v>
      </c>
      <c r="K165" s="28">
        <f t="shared" si="44"/>
        <v>423.31296704921158</v>
      </c>
      <c r="L165" s="28">
        <f t="shared" si="41"/>
        <v>47.538957349779785</v>
      </c>
      <c r="M165" s="28">
        <f>L165*'Forecast inputs Tab10.1.5.1'!Z10</f>
        <v>47.004714547082962</v>
      </c>
      <c r="N165" s="19">
        <f t="shared" si="45"/>
        <v>2230.4973890517335</v>
      </c>
      <c r="O165" s="19">
        <f>N165*'Forecast inputs Tab10.1.5.1'!R10</f>
        <v>1798.2894489804009</v>
      </c>
      <c r="P165" s="19">
        <f>N165*'Forecast inputs Tab10.1.5.1'!S10</f>
        <v>1281.9298401764629</v>
      </c>
      <c r="Q165" s="19">
        <f>P165*'Forecast inputs Tab10.1.5.1'!R10</f>
        <v>1033.5277311857892</v>
      </c>
    </row>
    <row r="166" spans="1:17" x14ac:dyDescent="0.3">
      <c r="A166" s="10">
        <f>D166+F166+E166+'Forecast inputs Tab10.1.5.1'!AA11</f>
        <v>0.57429546876118498</v>
      </c>
      <c r="C166" s="18">
        <v>7</v>
      </c>
      <c r="D166" s="17">
        <f>$G$54*'Forecast inputs Tab10.1.5.1'!T11</f>
        <v>0.27341938749129929</v>
      </c>
      <c r="E166" s="17">
        <f>$G$55*'Forecast inputs Tab10.1.5.1'!U11</f>
        <v>1.0929271210878045E-2</v>
      </c>
      <c r="F166" s="17">
        <f>$F$31*'Forecast inputs Tab10.1.5.1'!Y11</f>
        <v>4.9946810059007689E-2</v>
      </c>
      <c r="G166" s="28">
        <f t="shared" si="42"/>
        <v>278.00394180003508</v>
      </c>
      <c r="H166" s="28">
        <f>G166*'Forecast inputs Tab10.1.5.1'!V11</f>
        <v>344.52004002679359</v>
      </c>
      <c r="I166" s="28">
        <f t="shared" si="43"/>
        <v>11.11252755521013</v>
      </c>
      <c r="J166" s="28">
        <f>I166*'Forecast inputs Tab10.1.5.1'!W11</f>
        <v>13.560551894780257</v>
      </c>
      <c r="K166" s="28">
        <f t="shared" si="44"/>
        <v>358.08059192157384</v>
      </c>
      <c r="L166" s="28">
        <f t="shared" si="41"/>
        <v>50.784292233789166</v>
      </c>
      <c r="M166" s="28">
        <f>L166*'Forecast inputs Tab10.1.5.1'!Z11</f>
        <v>63.393524152516676</v>
      </c>
      <c r="N166" s="19">
        <f t="shared" si="45"/>
        <v>1336.5229964012374</v>
      </c>
      <c r="O166" s="19">
        <f>N166*'Forecast inputs Tab10.1.5.1'!R11</f>
        <v>1430.9349808670208</v>
      </c>
      <c r="P166" s="19">
        <f>N166*'Forecast inputs Tab10.1.5.1'!S11</f>
        <v>1066.0151560607217</v>
      </c>
      <c r="Q166" s="19">
        <f>P166*'Forecast inputs Tab10.1.5.1'!R11</f>
        <v>1141.318466684851</v>
      </c>
    </row>
    <row r="167" spans="1:17" x14ac:dyDescent="0.3">
      <c r="A167" s="10">
        <f>D167+F167+E167+'Forecast inputs Tab10.1.5.1'!AA12</f>
        <v>0.58827450134708292</v>
      </c>
      <c r="C167" s="18">
        <v>8</v>
      </c>
      <c r="D167" s="17">
        <f>$G$54*'Forecast inputs Tab10.1.5.1'!T12</f>
        <v>0.31522066382018521</v>
      </c>
      <c r="E167" s="17">
        <f>$G$55*'Forecast inputs Tab10.1.5.1'!U12</f>
        <v>1.8748968371089451E-3</v>
      </c>
      <c r="F167" s="17">
        <f>$F$31*'Forecast inputs Tab10.1.5.1'!Y12</f>
        <v>3.1178940689788756E-2</v>
      </c>
      <c r="G167" s="28">
        <f t="shared" si="42"/>
        <v>179.97872316015824</v>
      </c>
      <c r="H167" s="28">
        <f>G167*'Forecast inputs Tab10.1.5.1'!V12</f>
        <v>271.04924623607707</v>
      </c>
      <c r="I167" s="28">
        <f t="shared" si="43"/>
        <v>1.070493078437198</v>
      </c>
      <c r="J167" s="28">
        <f>I167*'Forecast inputs Tab10.1.5.1'!W12</f>
        <v>1.6097768266852968</v>
      </c>
      <c r="K167" s="28">
        <f t="shared" si="44"/>
        <v>272.65902306276234</v>
      </c>
      <c r="L167" s="28">
        <f t="shared" si="41"/>
        <v>17.801960908360815</v>
      </c>
      <c r="M167" s="28">
        <f>L167*'Forecast inputs Tab10.1.5.1'!Z12</f>
        <v>27.132680698869052</v>
      </c>
      <c r="N167" s="19">
        <f t="shared" si="45"/>
        <v>755.27366873902952</v>
      </c>
      <c r="O167" s="19">
        <f>N167*'Forecast inputs Tab10.1.5.1'!R12</f>
        <v>1023.977381866314</v>
      </c>
      <c r="P167" s="19">
        <f>N167*'Forecast inputs Tab10.1.5.1'!S12</f>
        <v>691.48789750156391</v>
      </c>
      <c r="Q167" s="19">
        <f>P167*'Forecast inputs Tab10.1.5.1'!R12</f>
        <v>937.49854679569523</v>
      </c>
    </row>
    <row r="168" spans="1:17" x14ac:dyDescent="0.3">
      <c r="A168" s="10">
        <f>D168+F168+E168+'Forecast inputs Tab10.1.5.1'!AA13</f>
        <v>0.59111990131082504</v>
      </c>
      <c r="C168" s="18">
        <v>9</v>
      </c>
      <c r="D168" s="17">
        <f>$G$54*'Forecast inputs Tab10.1.5.1'!T13</f>
        <v>0.30358289102672648</v>
      </c>
      <c r="E168" s="17">
        <f>$G$55*'Forecast inputs Tab10.1.5.1'!U13</f>
        <v>7.7105335465695057E-4</v>
      </c>
      <c r="F168" s="17">
        <f>$F$31*'Forecast inputs Tab10.1.5.1'!Y13</f>
        <v>4.6765956929441674E-2</v>
      </c>
      <c r="G168" s="28">
        <f t="shared" si="42"/>
        <v>106.33376168228556</v>
      </c>
      <c r="H168" s="28">
        <f>G168*'Forecast inputs Tab10.1.5.1'!V13</f>
        <v>191.56172656288521</v>
      </c>
      <c r="I168" s="28">
        <f t="shared" si="43"/>
        <v>0.27007122628396385</v>
      </c>
      <c r="J168" s="28">
        <f>I168*'Forecast inputs Tab10.1.5.1'!W13</f>
        <v>0.48710037902637093</v>
      </c>
      <c r="K168" s="28">
        <f t="shared" si="44"/>
        <v>192.04882694191159</v>
      </c>
      <c r="L168" s="28">
        <f t="shared" si="41"/>
        <v>16.380370126133005</v>
      </c>
      <c r="M168" s="28">
        <f>L168*'Forecast inputs Tab10.1.5.1'!Z13</f>
        <v>29.751830063796639</v>
      </c>
      <c r="N168" s="19">
        <f t="shared" si="45"/>
        <v>463.92655915933051</v>
      </c>
      <c r="O168" s="19">
        <f>N168*'Forecast inputs Tab10.1.5.1'!R13</f>
        <v>767.71958789363487</v>
      </c>
      <c r="P168" s="19">
        <f>N168*'Forecast inputs Tab10.1.5.1'!S13</f>
        <v>448.16264962087087</v>
      </c>
      <c r="Q168" s="19">
        <f>P168*'Forecast inputs Tab10.1.5.1'!R13</f>
        <v>741.63299747210579</v>
      </c>
    </row>
    <row r="169" spans="1:17" x14ac:dyDescent="0.3">
      <c r="A169" s="10">
        <f>D169+F169+E169+'Forecast inputs Tab10.1.5.1'!AA14</f>
        <v>0.58650796347494083</v>
      </c>
      <c r="C169" s="18">
        <v>10</v>
      </c>
      <c r="D169" s="17">
        <f>$G$54*'Forecast inputs Tab10.1.5.1'!T14</f>
        <v>0.30298899126552536</v>
      </c>
      <c r="E169" s="17">
        <f>$G$55*'Forecast inputs Tab10.1.5.1'!U14</f>
        <v>2.0866443506951672E-4</v>
      </c>
      <c r="F169" s="17">
        <f>$F$31*'Forecast inputs Tab10.1.5.1'!Y14</f>
        <v>4.3310307774345962E-2</v>
      </c>
      <c r="G169" s="28">
        <f t="shared" si="42"/>
        <v>16.881926462196589</v>
      </c>
      <c r="H169" s="28">
        <f>G169*'Forecast inputs Tab10.1.5.1'!V14</f>
        <v>35.534422007609557</v>
      </c>
      <c r="I169" s="28">
        <f t="shared" si="43"/>
        <v>1.1626355246129334E-2</v>
      </c>
      <c r="J169" s="28">
        <f>I169*'Forecast inputs Tab10.1.5.1'!W14</f>
        <v>2.4525336629153859E-2</v>
      </c>
      <c r="K169" s="28">
        <f t="shared" si="44"/>
        <v>35.55894734423871</v>
      </c>
      <c r="L169" s="28">
        <f t="shared" si="41"/>
        <v>2.4131617054721768</v>
      </c>
      <c r="M169" s="28">
        <f>L169*'Forecast inputs Tab10.1.5.1'!Z14</f>
        <v>5.1150582090040997</v>
      </c>
      <c r="N169" s="19">
        <f t="shared" si="45"/>
        <v>73.645591147600669</v>
      </c>
      <c r="O169" s="19">
        <f>N169*'Forecast inputs Tab10.1.5.1'!R14</f>
        <v>144.47423843380562</v>
      </c>
      <c r="P169" s="19">
        <f>N169*'Forecast inputs Tab10.1.5.1'!S14</f>
        <v>72.61322017445984</v>
      </c>
      <c r="Q169" s="19">
        <f>P169*'Forecast inputs Tab10.1.5.1'!R14</f>
        <v>142.44898467724661</v>
      </c>
    </row>
    <row r="170" spans="1:17" x14ac:dyDescent="0.3">
      <c r="A170" s="10">
        <f>D170+F170+E170+'Forecast inputs Tab10.1.5.1'!AA15</f>
        <v>0.58186190692403195</v>
      </c>
      <c r="C170" s="18">
        <v>11</v>
      </c>
      <c r="D170" s="17">
        <f>$G$54*'Forecast inputs Tab10.1.5.1'!T15</f>
        <v>0.29199380265852004</v>
      </c>
      <c r="E170" s="17">
        <f>$G$55*'Forecast inputs Tab10.1.5.1'!U15</f>
        <v>7.7072263912385757E-5</v>
      </c>
      <c r="F170" s="17">
        <f>$F$31*'Forecast inputs Tab10.1.5.1'!Y15</f>
        <v>4.979103200159949E-2</v>
      </c>
      <c r="G170" s="28">
        <f t="shared" si="42"/>
        <v>52.164414982166008</v>
      </c>
      <c r="H170" s="28">
        <f>G170*'Forecast inputs Tab10.1.5.1'!V15</f>
        <v>125.57490457268072</v>
      </c>
      <c r="I170" s="28">
        <f t="shared" si="43"/>
        <v>1.3768886605591786E-2</v>
      </c>
      <c r="J170" s="28">
        <f>I170*'Forecast inputs Tab10.1.5.1'!W15</f>
        <v>3.3255070533261211E-2</v>
      </c>
      <c r="K170" s="28">
        <f t="shared" si="44"/>
        <v>125.60815964321398</v>
      </c>
      <c r="L170" s="28">
        <f t="shared" si="41"/>
        <v>8.8951204856880093</v>
      </c>
      <c r="M170" s="28">
        <f>L170*'Forecast inputs Tab10.1.5.1'!Z15</f>
        <v>21.586322589848233</v>
      </c>
      <c r="N170" s="19">
        <f t="shared" si="45"/>
        <v>235.63570648486834</v>
      </c>
      <c r="O170" s="19">
        <f>N170*'Forecast inputs Tab10.1.5.1'!R15</f>
        <v>535.20409285321114</v>
      </c>
      <c r="P170" s="19">
        <f>N170*'Forecast inputs Tab10.1.5.1'!S15</f>
        <v>234.19366559228624</v>
      </c>
      <c r="Q170" s="19">
        <f>P170*'Forecast inputs Tab10.1.5.1'!R15</f>
        <v>531.92875653307158</v>
      </c>
    </row>
    <row r="171" spans="1:17" x14ac:dyDescent="0.3">
      <c r="A171" s="10">
        <f>D171+F171+E171+'Forecast inputs Tab10.1.5.1'!AA16</f>
        <v>0.57592224796581148</v>
      </c>
      <c r="C171" s="18">
        <v>12</v>
      </c>
      <c r="D171" s="17">
        <f>$G$54*'Forecast inputs Tab10.1.5.1'!T16</f>
        <v>0.28590452667370053</v>
      </c>
      <c r="E171" s="17">
        <f>$G$55*'Forecast inputs Tab10.1.5.1'!U16</f>
        <v>2.7672012259944259E-5</v>
      </c>
      <c r="F171" s="17">
        <f>$F$31*'Forecast inputs Tab10.1.5.1'!Y16</f>
        <v>4.9990049279850998E-2</v>
      </c>
      <c r="G171" s="28">
        <f t="shared" si="42"/>
        <v>30.576343979507712</v>
      </c>
      <c r="H171" s="28">
        <f>G171*'Forecast inputs Tab10.1.5.1'!V16</f>
        <v>82.769915705457876</v>
      </c>
      <c r="I171" s="28">
        <f t="shared" si="43"/>
        <v>2.9594108750536311E-3</v>
      </c>
      <c r="J171" s="28">
        <f>I171*'Forecast inputs Tab10.1.5.1'!W16</f>
        <v>8.0401352972832765E-3</v>
      </c>
      <c r="K171" s="28">
        <f t="shared" si="44"/>
        <v>82.777955840755155</v>
      </c>
      <c r="L171" s="28">
        <f t="shared" si="41"/>
        <v>5.346235542740251</v>
      </c>
      <c r="M171" s="28">
        <f>L171*'Forecast inputs Tab10.1.5.1'!Z16</f>
        <v>14.604097782681835</v>
      </c>
      <c r="N171" s="19">
        <f t="shared" si="45"/>
        <v>140.68211477974822</v>
      </c>
      <c r="O171" s="19">
        <f>N171*'Forecast inputs Tab10.1.5.1'!R16</f>
        <v>362.84308997648321</v>
      </c>
      <c r="P171" s="19">
        <f>N171*'Forecast inputs Tab10.1.5.1'!S16</f>
        <v>140.27956899677363</v>
      </c>
      <c r="Q171" s="19">
        <f>P171*'Forecast inputs Tab10.1.5.1'!R16</f>
        <v>361.80485596940866</v>
      </c>
    </row>
    <row r="172" spans="1:17" x14ac:dyDescent="0.3">
      <c r="A172" s="10">
        <f>D172+F172+E172+'Forecast inputs Tab10.1.5.1'!AA17</f>
        <v>0.56929970293283616</v>
      </c>
      <c r="C172" s="18">
        <v>13</v>
      </c>
      <c r="D172" s="17">
        <f>$G$54*'Forecast inputs Tab10.1.5.1'!T17</f>
        <v>0.28434520347070752</v>
      </c>
      <c r="E172" s="17">
        <f>$G$55*'Forecast inputs Tab10.1.5.1'!U17</f>
        <v>9.9903939263216204E-6</v>
      </c>
      <c r="F172" s="17">
        <f>$F$31*'Forecast inputs Tab10.1.5.1'!Y17</f>
        <v>4.4944509068202292E-2</v>
      </c>
      <c r="G172" s="28">
        <f t="shared" si="42"/>
        <v>7.2599408810081885</v>
      </c>
      <c r="H172" s="28">
        <f>G172*'Forecast inputs Tab10.1.5.1'!V17</f>
        <v>21.792074140519059</v>
      </c>
      <c r="I172" s="28">
        <f t="shared" si="43"/>
        <v>2.5507611311104833E-4</v>
      </c>
      <c r="J172" s="28">
        <f>I172*'Forecast inputs Tab10.1.5.1'!W17</f>
        <v>7.6794707893559032E-4</v>
      </c>
      <c r="K172" s="28">
        <f t="shared" si="44"/>
        <v>21.792842087597993</v>
      </c>
      <c r="L172" s="28">
        <f t="shared" si="41"/>
        <v>1.147529393069924</v>
      </c>
      <c r="M172" s="28">
        <f>L172*'Forecast inputs Tab10.1.5.1'!Z17</f>
        <v>3.4773468445258597</v>
      </c>
      <c r="N172" s="19">
        <f t="shared" si="45"/>
        <v>33.485745509286012</v>
      </c>
      <c r="O172" s="19">
        <f>N172*'Forecast inputs Tab10.1.5.1'!R17</f>
        <v>96.497547121384954</v>
      </c>
      <c r="P172" s="19">
        <f>N172*'Forecast inputs Tab10.1.5.1'!S17</f>
        <v>33.437755180855945</v>
      </c>
      <c r="Q172" s="19">
        <f>P172*'Forecast inputs Tab10.1.5.1'!R17</f>
        <v>96.359250992431612</v>
      </c>
    </row>
    <row r="173" spans="1:17" x14ac:dyDescent="0.3">
      <c r="A173" s="10">
        <f>D173+F173+E173+'Forecast inputs Tab10.1.5.1'!AA18</f>
        <v>0.56387550768643269</v>
      </c>
      <c r="C173" s="18">
        <v>14</v>
      </c>
      <c r="D173" s="17">
        <f>$G$54*'Forecast inputs Tab10.1.5.1'!T18</f>
        <v>0.27765778688584053</v>
      </c>
      <c r="E173" s="17">
        <f>$G$55*'Forecast inputs Tab10.1.5.1'!U18</f>
        <v>4.5247808135061979E-6</v>
      </c>
      <c r="F173" s="17">
        <f>$F$31*'Forecast inputs Tab10.1.5.1'!Y18</f>
        <v>4.6213196019778656E-2</v>
      </c>
      <c r="G173" s="28">
        <f t="shared" si="42"/>
        <v>10.866840265279002</v>
      </c>
      <c r="H173" s="28">
        <f>G173*'Forecast inputs Tab10.1.5.1'!V18</f>
        <v>35.699422153965969</v>
      </c>
      <c r="I173" s="28">
        <f t="shared" si="43"/>
        <v>1.7708874974209672E-4</v>
      </c>
      <c r="J173" s="28">
        <f>I173*'Forecast inputs Tab10.1.5.1'!W18</f>
        <v>5.8341501695686874E-4</v>
      </c>
      <c r="K173" s="28">
        <f t="shared" si="44"/>
        <v>35.700005568982924</v>
      </c>
      <c r="L173" s="28">
        <f t="shared" si="41"/>
        <v>1.8086703957682946</v>
      </c>
      <c r="M173" s="28">
        <f>L173*'Forecast inputs Tab10.1.5.1'!Z18</f>
        <v>6.004514413391373</v>
      </c>
      <c r="N173" s="19">
        <f t="shared" si="45"/>
        <v>51.203424359248864</v>
      </c>
      <c r="O173" s="19">
        <f>N173*'Forecast inputs Tab10.1.5.1'!R18</f>
        <v>162.63538865530779</v>
      </c>
      <c r="P173" s="19">
        <f>N173*'Forecast inputs Tab10.1.5.1'!S18</f>
        <v>51.164089935921879</v>
      </c>
      <c r="Q173" s="19">
        <f>P173*'Forecast inputs Tab10.1.5.1'!R18</f>
        <v>162.51045229987122</v>
      </c>
    </row>
    <row r="174" spans="1:17" x14ac:dyDescent="0.3">
      <c r="A174" s="10">
        <f>D174+F174+E174+'Forecast inputs Tab10.1.5.1'!AA19</f>
        <v>0.55904705194347215</v>
      </c>
      <c r="C174" s="18">
        <v>15</v>
      </c>
      <c r="D174" s="17">
        <f>$G$54*'Forecast inputs Tab10.1.5.1'!T19</f>
        <v>0.27029387312480707</v>
      </c>
      <c r="E174" s="17">
        <f>$G$55*'Forecast inputs Tab10.1.5.1'!U19</f>
        <v>2.3657323546655222E-6</v>
      </c>
      <c r="F174" s="17">
        <f>$F$31*'Forecast inputs Tab10.1.5.1'!Y19</f>
        <v>4.8750813086310393E-2</v>
      </c>
      <c r="G174" s="28">
        <f t="shared" si="42"/>
        <v>1.7885252386255504</v>
      </c>
      <c r="H174" s="28">
        <f>G174*'Forecast inputs Tab10.1.5.1'!V19</f>
        <v>6.3617394086475336</v>
      </c>
      <c r="I174" s="28">
        <f t="shared" si="43"/>
        <v>1.5653969419420071E-5</v>
      </c>
      <c r="J174" s="28">
        <f>I174*'Forecast inputs Tab10.1.5.1'!W19</f>
        <v>5.5799893650329842E-5</v>
      </c>
      <c r="K174" s="28">
        <f t="shared" si="44"/>
        <v>6.3617952085411842</v>
      </c>
      <c r="L174" s="28">
        <f t="shared" si="41"/>
        <v>0.32258244924450186</v>
      </c>
      <c r="M174" s="28">
        <f>L174*'Forecast inputs Tab10.1.5.1'!Z19</f>
        <v>1.1607871370104004</v>
      </c>
      <c r="N174" s="19">
        <f t="shared" si="45"/>
        <v>8.6380073458923583</v>
      </c>
      <c r="O174" s="19">
        <f>N174*'Forecast inputs Tab10.1.5.1'!R19</f>
        <v>29.89251546104818</v>
      </c>
      <c r="P174" s="19">
        <f>N174*'Forecast inputs Tab10.1.5.1'!S19</f>
        <v>8.6341882891911066</v>
      </c>
      <c r="Q174" s="19">
        <f>P174*'Forecast inputs Tab10.1.5.1'!R19</f>
        <v>29.87929930980896</v>
      </c>
    </row>
    <row r="175" spans="1:17" x14ac:dyDescent="0.3">
      <c r="A175" s="10">
        <f>D175+F175+E175+'Forecast inputs Tab10.1.5.1'!AA20</f>
        <v>0.55487809757368622</v>
      </c>
      <c r="C175" s="23" t="s">
        <v>1443</v>
      </c>
      <c r="D175" s="17">
        <f>$G$54*'Forecast inputs Tab10.1.5.1'!T20</f>
        <v>0.26218381831545995</v>
      </c>
      <c r="E175" s="17">
        <f>$G$55*'Forecast inputs Tab10.1.5.1'!U20</f>
        <v>1.4335660286153548E-6</v>
      </c>
      <c r="F175" s="17">
        <f>$F$31*'Forecast inputs Tab10.1.5.1'!Y20</f>
        <v>5.2692845692197628E-2</v>
      </c>
      <c r="G175" s="28">
        <f>N175*(D175/A175)*(1-EXP(-A175))</f>
        <v>6.01481062211574</v>
      </c>
      <c r="H175" s="28">
        <f>G175*'Forecast inputs Tab10.1.5.1'!V20</f>
        <v>24.958264437895895</v>
      </c>
      <c r="I175" s="28">
        <f t="shared" si="43"/>
        <v>3.2887720652710743E-5</v>
      </c>
      <c r="J175" s="28">
        <f>I175*'Forecast inputs Tab10.1.5.1'!W20</f>
        <v>1.3646654572829715E-4</v>
      </c>
      <c r="K175" s="28">
        <f t="shared" si="44"/>
        <v>24.958400904441625</v>
      </c>
      <c r="L175" s="30">
        <f t="shared" si="41"/>
        <v>1.2088369526970435</v>
      </c>
      <c r="M175" s="28">
        <f>L175*'Forecast inputs Tab10.1.5.1'!Z20</f>
        <v>4.6717438176101567</v>
      </c>
      <c r="N175" s="19">
        <f>N148*EXP(-A148)+N149*EXP(-A149)</f>
        <v>29.891595555365242</v>
      </c>
      <c r="O175" s="19">
        <f>N175*'Forecast inputs Tab10.1.5.1'!R20</f>
        <v>121.73162582694292</v>
      </c>
      <c r="P175" s="19">
        <f>N175*'Forecast inputs Tab10.1.5.1'!S20</f>
        <v>29.883588441882626</v>
      </c>
      <c r="Q175" s="19">
        <f>P175*'Forecast inputs Tab10.1.5.1'!R20</f>
        <v>121.69901736545701</v>
      </c>
    </row>
    <row r="176" spans="1:17" x14ac:dyDescent="0.3">
      <c r="C176" s="31" t="s">
        <v>1453</v>
      </c>
      <c r="D176" s="12"/>
      <c r="E176" s="12"/>
      <c r="F176" s="12"/>
      <c r="G176" s="32">
        <f>SUM(G159:G175)</f>
        <v>1561.4769303219207</v>
      </c>
      <c r="H176" s="32">
        <f t="shared" ref="H176" si="46">SUM(H159:H175)</f>
        <v>1842.1019801678287</v>
      </c>
      <c r="I176" s="32">
        <f>SUM(I159:I175)</f>
        <v>334.91811235206296</v>
      </c>
      <c r="J176" s="32">
        <f t="shared" ref="J176:Q176" si="47">SUM(J159:J175)</f>
        <v>221.61974162168403</v>
      </c>
      <c r="K176" s="32">
        <f t="shared" si="47"/>
        <v>2063.7217217895127</v>
      </c>
      <c r="L176" s="32">
        <f t="shared" si="47"/>
        <v>319.82530731247499</v>
      </c>
      <c r="M176" s="32">
        <f t="shared" si="47"/>
        <v>318.7430765903427</v>
      </c>
      <c r="N176" s="32">
        <f t="shared" si="47"/>
        <v>49082.737626024282</v>
      </c>
      <c r="O176" s="32">
        <f t="shared" si="47"/>
        <v>12336.686327476365</v>
      </c>
      <c r="P176" s="32">
        <f t="shared" si="47"/>
        <v>5443.1529068466543</v>
      </c>
      <c r="Q176" s="32">
        <f t="shared" si="47"/>
        <v>6007.5401658243181</v>
      </c>
    </row>
    <row r="178" spans="1:17" x14ac:dyDescent="0.3">
      <c r="C178" s="15" t="s">
        <v>1445</v>
      </c>
      <c r="D178" s="15" t="s">
        <v>1735</v>
      </c>
      <c r="G178" s="15">
        <f>G153+1</f>
        <v>2026</v>
      </c>
    </row>
    <row r="179" spans="1:17" x14ac:dyDescent="0.3">
      <c r="D179" s="24" t="s">
        <v>1611</v>
      </c>
      <c r="E179" s="24"/>
      <c r="F179" s="24"/>
      <c r="G179" s="18">
        <f>G154</f>
        <v>1</v>
      </c>
      <c r="H179" s="24" t="s">
        <v>1610</v>
      </c>
      <c r="I179" s="25">
        <f>G179*I129</f>
        <v>0.24634398140656458</v>
      </c>
      <c r="J179" s="15" t="s">
        <v>1526</v>
      </c>
      <c r="K179" s="25">
        <f>I179+I181+I180</f>
        <v>0.29549651505831198</v>
      </c>
    </row>
    <row r="180" spans="1:17" x14ac:dyDescent="0.3">
      <c r="D180" s="24" t="s">
        <v>1612</v>
      </c>
      <c r="E180" s="24"/>
      <c r="F180" s="24"/>
      <c r="G180" s="18">
        <f>G155</f>
        <v>1</v>
      </c>
      <c r="H180" s="24" t="s">
        <v>1610</v>
      </c>
      <c r="I180" s="25">
        <f>G180*I130</f>
        <v>9.1293667122084761E-3</v>
      </c>
      <c r="K180" s="25"/>
    </row>
    <row r="181" spans="1:17" x14ac:dyDescent="0.3">
      <c r="D181" s="24" t="s">
        <v>1446</v>
      </c>
      <c r="E181" s="24"/>
      <c r="F181" s="24"/>
      <c r="G181" s="18">
        <f>G156</f>
        <v>1</v>
      </c>
      <c r="H181" s="24" t="s">
        <v>1610</v>
      </c>
      <c r="I181" s="25">
        <f>G181*I131</f>
        <v>4.0023166939538925E-2</v>
      </c>
    </row>
    <row r="182" spans="1:17" x14ac:dyDescent="0.3">
      <c r="D182" s="24"/>
      <c r="E182" s="24"/>
      <c r="F182" s="24"/>
      <c r="G182" s="18"/>
      <c r="H182" s="24"/>
      <c r="I182" s="24"/>
      <c r="J182" s="24"/>
      <c r="K182" s="24"/>
      <c r="L182" s="25"/>
    </row>
    <row r="183" spans="1:17" ht="39" x14ac:dyDescent="0.25">
      <c r="A183" t="s">
        <v>1374</v>
      </c>
      <c r="C183" s="26" t="s">
        <v>1292</v>
      </c>
      <c r="D183" s="27" t="s">
        <v>1604</v>
      </c>
      <c r="E183" s="27" t="s">
        <v>1605</v>
      </c>
      <c r="F183" s="27" t="s">
        <v>1877</v>
      </c>
      <c r="G183" s="27" t="s">
        <v>1606</v>
      </c>
      <c r="H183" s="27" t="s">
        <v>1607</v>
      </c>
      <c r="I183" s="27" t="s">
        <v>1608</v>
      </c>
      <c r="J183" s="27" t="s">
        <v>1609</v>
      </c>
      <c r="K183" s="27" t="s">
        <v>1613</v>
      </c>
      <c r="L183" s="27" t="s">
        <v>1448</v>
      </c>
      <c r="M183" s="27" t="s">
        <v>1578</v>
      </c>
      <c r="N183" s="27" t="s">
        <v>1449</v>
      </c>
      <c r="O183" s="27" t="s">
        <v>1450</v>
      </c>
      <c r="P183" s="27" t="s">
        <v>1451</v>
      </c>
      <c r="Q183" s="27" t="s">
        <v>1452</v>
      </c>
    </row>
    <row r="184" spans="1:17" ht="15" x14ac:dyDescent="0.25">
      <c r="A184" s="10">
        <f>D184+F184+E184+'Forecast inputs Tab10.1.5.1'!AA4</f>
        <v>0.24</v>
      </c>
      <c r="C184" s="18">
        <v>0</v>
      </c>
      <c r="D184" s="17">
        <f>$G$54*'Forecast inputs Tab10.1.5.1'!T4</f>
        <v>0</v>
      </c>
      <c r="E184" s="17">
        <f>$G$55*'Forecast inputs Tab10.1.5.1'!U4</f>
        <v>0</v>
      </c>
      <c r="F184" s="17">
        <f>$F$31*'Forecast inputs Tab10.1.5.1'!Y4</f>
        <v>0</v>
      </c>
      <c r="G184" s="28">
        <f>N184*(D184/A184)*(1-EXP(-A184))</f>
        <v>0</v>
      </c>
      <c r="H184" s="28">
        <f>G184*'Forecast inputs Tab10.1.5.1'!V4</f>
        <v>0</v>
      </c>
      <c r="I184" s="28">
        <f>N184*(E184/A184)*(1-EXP(-A184))</f>
        <v>0</v>
      </c>
      <c r="J184" s="28">
        <f>I184*'Forecast inputs Tab10.1.5.1'!W4</f>
        <v>0</v>
      </c>
      <c r="K184" s="28">
        <f>H184+J184</f>
        <v>0</v>
      </c>
      <c r="L184" s="28">
        <f t="shared" ref="L184:L200" si="48">N184*(F184/A184)*(1-EXP(-A184))</f>
        <v>0</v>
      </c>
      <c r="M184" s="28">
        <f>L184*'Forecast inputs Tab10.1.5.1'!Z4</f>
        <v>0</v>
      </c>
      <c r="N184" s="19">
        <f>'Forecast inputs Tab10.1.5.1'!Q4</f>
        <v>12382.797429009221</v>
      </c>
      <c r="O184" s="19">
        <f>N184*'Forecast inputs Tab10.1.5.1'!R4</f>
        <v>34.976078134056579</v>
      </c>
      <c r="P184" s="19">
        <f>N184*'Forecast inputs Tab10.1.5.1'!S4</f>
        <v>0</v>
      </c>
      <c r="Q184" s="19">
        <f>P184*'Forecast inputs Tab10.1.5.1'!R4</f>
        <v>0</v>
      </c>
    </row>
    <row r="185" spans="1:17" ht="15" x14ac:dyDescent="0.25">
      <c r="A185" s="10">
        <f>D185+F185+E185+'Forecast inputs Tab10.1.5.1'!AA5</f>
        <v>0.2406026539989187</v>
      </c>
      <c r="C185" s="18">
        <v>1</v>
      </c>
      <c r="D185" s="17">
        <f>$G$54*'Forecast inputs Tab10.1.5.1'!T5</f>
        <v>5.0301913734638115E-5</v>
      </c>
      <c r="E185" s="17">
        <f>$G$55*'Forecast inputs Tab10.1.5.1'!U5</f>
        <v>1.1532783772169272E-4</v>
      </c>
      <c r="F185" s="17">
        <f>$F$31*'Forecast inputs Tab10.1.5.1'!Y5</f>
        <v>4.3702424746238738E-4</v>
      </c>
      <c r="G185" s="28">
        <f t="shared" ref="G185:G199" si="49">N185*(D185/A185)*(1-EXP(-A185))</f>
        <v>0.43548524136071731</v>
      </c>
      <c r="H185" s="28">
        <f>G185*'Forecast inputs Tab10.1.5.1'!V5</f>
        <v>4.4780079482806039E-2</v>
      </c>
      <c r="I185" s="28">
        <f t="shared" ref="I185:I200" si="50">N185*(E185/A185)*(1-EXP(-A185))</f>
        <v>0.99844255450775876</v>
      </c>
      <c r="J185" s="28">
        <f>I185*'Forecast inputs Tab10.1.5.1'!W5</f>
        <v>0.10266807020599704</v>
      </c>
      <c r="K185" s="28">
        <f t="shared" ref="K185:K200" si="51">H185+J185</f>
        <v>0.14744814968880307</v>
      </c>
      <c r="L185" s="28">
        <f t="shared" si="48"/>
        <v>3.7835063471072292</v>
      </c>
      <c r="M185" s="28">
        <f>L185*'Forecast inputs Tab10.1.5.1'!Z5</f>
        <v>0.29163607439073758</v>
      </c>
      <c r="N185" s="19">
        <f>N159*EXP(-A159)</f>
        <v>9740.6534556019415</v>
      </c>
      <c r="O185" s="19">
        <f>N185*'Forecast inputs Tab10.1.5.1'!R5</f>
        <v>231.1720062657642</v>
      </c>
      <c r="P185" s="19">
        <f>N185*'Forecast inputs Tab10.1.5.1'!S5</f>
        <v>0</v>
      </c>
      <c r="Q185" s="19">
        <f>P185*'Forecast inputs Tab10.1.5.1'!R5</f>
        <v>0</v>
      </c>
    </row>
    <row r="186" spans="1:17" ht="15" x14ac:dyDescent="0.25">
      <c r="A186" s="10">
        <f>D186+F186+E186+'Forecast inputs Tab10.1.5.1'!AA6</f>
        <v>0.24541056440565495</v>
      </c>
      <c r="C186" s="18">
        <v>2</v>
      </c>
      <c r="D186" s="17">
        <f>$G$54*'Forecast inputs Tab10.1.5.1'!T6</f>
        <v>4.7334717364754794E-4</v>
      </c>
      <c r="E186" s="17">
        <f>$G$55*'Forecast inputs Tab10.1.5.1'!U6</f>
        <v>2.4176527742662715E-3</v>
      </c>
      <c r="F186" s="17">
        <f>$F$31*'Forecast inputs Tab10.1.5.1'!Y6</f>
        <v>2.5195644577411316E-3</v>
      </c>
      <c r="G186" s="28">
        <f t="shared" si="49"/>
        <v>3.2142121220102937</v>
      </c>
      <c r="H186" s="28">
        <f>G186*'Forecast inputs Tab10.1.5.1'!V6</f>
        <v>0.70566950792640692</v>
      </c>
      <c r="I186" s="28">
        <f t="shared" si="50"/>
        <v>16.416806281903781</v>
      </c>
      <c r="J186" s="28">
        <f>I186*'Forecast inputs Tab10.1.5.1'!W6</f>
        <v>3.6045971699242201</v>
      </c>
      <c r="K186" s="28">
        <f t="shared" si="51"/>
        <v>4.3102666778506267</v>
      </c>
      <c r="L186" s="28">
        <f t="shared" si="48"/>
        <v>17.10882640293925</v>
      </c>
      <c r="M186" s="28">
        <f>L186*'Forecast inputs Tab10.1.5.1'!Z6</f>
        <v>3.2169726285446671</v>
      </c>
      <c r="N186" s="19">
        <f t="shared" ref="N186:N199" si="52">N160*EXP(-A160)</f>
        <v>7657.6530870374936</v>
      </c>
      <c r="O186" s="19">
        <f>N186*'Forecast inputs Tab10.1.5.1'!R6</f>
        <v>736.63406483004132</v>
      </c>
      <c r="P186" s="19">
        <f>N186*'Forecast inputs Tab10.1.5.1'!S6</f>
        <v>0</v>
      </c>
      <c r="Q186" s="19">
        <f>P186*'Forecast inputs Tab10.1.5.1'!R6</f>
        <v>0</v>
      </c>
    </row>
    <row r="187" spans="1:17" ht="15" x14ac:dyDescent="0.25">
      <c r="A187" s="10">
        <f>D187+F187+E187+'Forecast inputs Tab10.1.5.1'!AA7</f>
        <v>0.26482173706105971</v>
      </c>
      <c r="C187" s="18">
        <v>3</v>
      </c>
      <c r="D187" s="17">
        <f>$G$54*'Forecast inputs Tab10.1.5.1'!T7</f>
        <v>1.7632638695390938E-2</v>
      </c>
      <c r="E187" s="17">
        <f>$G$55*'Forecast inputs Tab10.1.5.1'!U7</f>
        <v>4.6886186061044161E-3</v>
      </c>
      <c r="F187" s="17">
        <f>$F$31*'Forecast inputs Tab10.1.5.1'!Y7</f>
        <v>2.5004797595643822E-3</v>
      </c>
      <c r="G187" s="28">
        <f t="shared" si="49"/>
        <v>92.810165409054392</v>
      </c>
      <c r="H187" s="28">
        <f>G187*'Forecast inputs Tab10.1.5.1'!V7</f>
        <v>34.085001492533664</v>
      </c>
      <c r="I187" s="28">
        <f t="shared" si="50"/>
        <v>24.678749215582055</v>
      </c>
      <c r="J187" s="28">
        <f>I187*'Forecast inputs Tab10.1.5.1'!W7</f>
        <v>9.0857703468926161</v>
      </c>
      <c r="K187" s="28">
        <f t="shared" si="51"/>
        <v>43.17077183942628</v>
      </c>
      <c r="L187" s="28">
        <f t="shared" si="48"/>
        <v>13.161384639941865</v>
      </c>
      <c r="M187" s="28">
        <f>L187*'Forecast inputs Tab10.1.5.1'!Z7</f>
        <v>4.4456261809102839</v>
      </c>
      <c r="N187" s="19">
        <f t="shared" si="52"/>
        <v>5991.2195369992678</v>
      </c>
      <c r="O187" s="19">
        <f>N187*'Forecast inputs Tab10.1.5.1'!R7</f>
        <v>1253.9322929962618</v>
      </c>
      <c r="P187" s="19">
        <f>N187*'Forecast inputs Tab10.1.5.1'!S7</f>
        <v>0</v>
      </c>
      <c r="Q187" s="19">
        <f>P187*'Forecast inputs Tab10.1.5.1'!R7</f>
        <v>0</v>
      </c>
    </row>
    <row r="188" spans="1:17" ht="15" x14ac:dyDescent="0.25">
      <c r="A188" s="10">
        <f>D188+F188+E188+'Forecast inputs Tab10.1.5.1'!AA8</f>
        <v>0.31541124718350882</v>
      </c>
      <c r="C188" s="18">
        <v>4</v>
      </c>
      <c r="D188" s="17">
        <f>$G$54*'Forecast inputs Tab10.1.5.1'!T8</f>
        <v>3.1498848356163185E-2</v>
      </c>
      <c r="E188" s="17">
        <f>$G$55*'Forecast inputs Tab10.1.5.1'!U8</f>
        <v>3.0412417831099769E-2</v>
      </c>
      <c r="F188" s="17">
        <f>$F$31*'Forecast inputs Tab10.1.5.1'!Y8</f>
        <v>1.3499980996245895E-2</v>
      </c>
      <c r="G188" s="28">
        <f t="shared" si="49"/>
        <v>124.19592481511869</v>
      </c>
      <c r="H188" s="28">
        <f>G188*'Forecast inputs Tab10.1.5.1'!V8</f>
        <v>69.963756275990193</v>
      </c>
      <c r="I188" s="28">
        <f t="shared" si="50"/>
        <v>119.91226840070173</v>
      </c>
      <c r="J188" s="28">
        <f>I188*'Forecast inputs Tab10.1.5.1'!W8</f>
        <v>65.706249890111337</v>
      </c>
      <c r="K188" s="28">
        <f t="shared" si="51"/>
        <v>135.67000616610153</v>
      </c>
      <c r="L188" s="28">
        <f t="shared" si="48"/>
        <v>53.228696041746808</v>
      </c>
      <c r="M188" s="28">
        <f>L188*'Forecast inputs Tab10.1.5.1'!Z8</f>
        <v>28.019532367679474</v>
      </c>
      <c r="N188" s="19">
        <f t="shared" si="52"/>
        <v>4597.3187349046475</v>
      </c>
      <c r="O188" s="19">
        <f>N188*'Forecast inputs Tab10.1.5.1'!R8</f>
        <v>1694.8245382162729</v>
      </c>
      <c r="P188" s="19">
        <f>N188*'Forecast inputs Tab10.1.5.1'!S8</f>
        <v>409.87973158365531</v>
      </c>
      <c r="Q188" s="19">
        <f>P188*'Forecast inputs Tab10.1.5.1'!R8</f>
        <v>151.10421244697244</v>
      </c>
    </row>
    <row r="189" spans="1:17" ht="15" x14ac:dyDescent="0.25">
      <c r="A189" s="10">
        <f>D189+F189+E189+'Forecast inputs Tab10.1.5.1'!AA9</f>
        <v>0.40783739763326798</v>
      </c>
      <c r="C189" s="18">
        <v>5</v>
      </c>
      <c r="D189" s="17">
        <f>$G$54*'Forecast inputs Tab10.1.5.1'!T9</f>
        <v>9.301582473032842E-2</v>
      </c>
      <c r="E189" s="17">
        <f>$G$55*'Forecast inputs Tab10.1.5.1'!U9</f>
        <v>4.6174367546301484E-2</v>
      </c>
      <c r="F189" s="17">
        <f>$F$31*'Forecast inputs Tab10.1.5.1'!Y9</f>
        <v>2.8647205356638082E-2</v>
      </c>
      <c r="G189" s="28">
        <f t="shared" si="49"/>
        <v>256.16809049832864</v>
      </c>
      <c r="H189" s="28">
        <f>G189*'Forecast inputs Tab10.1.5.1'!V9</f>
        <v>206.35808388069614</v>
      </c>
      <c r="I189" s="28">
        <f t="shared" si="50"/>
        <v>127.16545382032527</v>
      </c>
      <c r="J189" s="28">
        <f>I189*'Forecast inputs Tab10.1.5.1'!W9</f>
        <v>95.205629502518292</v>
      </c>
      <c r="K189" s="28">
        <f t="shared" si="51"/>
        <v>301.56371338321446</v>
      </c>
      <c r="L189" s="28">
        <f t="shared" si="48"/>
        <v>78.895176337996858</v>
      </c>
      <c r="M189" s="28">
        <f>L189*'Forecast inputs Tab10.1.5.1'!Z9</f>
        <v>58.866689082480299</v>
      </c>
      <c r="N189" s="19">
        <f t="shared" si="52"/>
        <v>3353.6925839383634</v>
      </c>
      <c r="O189" s="19">
        <f>N189*'Forecast inputs Tab10.1.5.1'!R9</f>
        <v>1910.9474490984151</v>
      </c>
      <c r="P189" s="19">
        <f>N189*'Forecast inputs Tab10.1.5.1'!S9</f>
        <v>975.47155529201018</v>
      </c>
      <c r="Q189" s="19">
        <f>P189*'Forecast inputs Tab10.1.5.1'!R9</f>
        <v>555.8275940916086</v>
      </c>
    </row>
    <row r="190" spans="1:17" ht="15" x14ac:dyDescent="0.25">
      <c r="A190" s="10">
        <f>D190+F190+E190+'Forecast inputs Tab10.1.5.1'!AA10</f>
        <v>0.51250528353634861</v>
      </c>
      <c r="C190" s="18">
        <v>6</v>
      </c>
      <c r="D190" s="17">
        <f>$G$54*'Forecast inputs Tab10.1.5.1'!T10</f>
        <v>0.2262059773749712</v>
      </c>
      <c r="E190" s="17">
        <f>$G$55*'Forecast inputs Tab10.1.5.1'!U10</f>
        <v>1.9060104148120184E-2</v>
      </c>
      <c r="F190" s="17">
        <f>$F$31*'Forecast inputs Tab10.1.5.1'!Y10</f>
        <v>2.723920201325726E-2</v>
      </c>
      <c r="G190" s="28">
        <f t="shared" si="49"/>
        <v>394.78382316267022</v>
      </c>
      <c r="H190" s="28">
        <f>G190*'Forecast inputs Tab10.1.5.1'!V10</f>
        <v>391.12293367866698</v>
      </c>
      <c r="I190" s="28">
        <f t="shared" si="50"/>
        <v>33.264464859831449</v>
      </c>
      <c r="J190" s="28">
        <f>I190*'Forecast inputs Tab10.1.5.1'!W10</f>
        <v>32.190033370544619</v>
      </c>
      <c r="K190" s="28">
        <f t="shared" si="51"/>
        <v>423.31296704921158</v>
      </c>
      <c r="L190" s="28">
        <f t="shared" si="48"/>
        <v>47.538957349779785</v>
      </c>
      <c r="M190" s="28">
        <f>L190*'Forecast inputs Tab10.1.5.1'!Z10</f>
        <v>47.004714547082962</v>
      </c>
      <c r="N190" s="19">
        <f t="shared" si="52"/>
        <v>2230.4973890517335</v>
      </c>
      <c r="O190" s="19">
        <f>N190*'Forecast inputs Tab10.1.5.1'!R10</f>
        <v>1798.2894489804009</v>
      </c>
      <c r="P190" s="19">
        <f>N190*'Forecast inputs Tab10.1.5.1'!S10</f>
        <v>1281.9298401764629</v>
      </c>
      <c r="Q190" s="19">
        <f>P190*'Forecast inputs Tab10.1.5.1'!R10</f>
        <v>1033.5277311857892</v>
      </c>
    </row>
    <row r="191" spans="1:17" ht="15" x14ac:dyDescent="0.25">
      <c r="A191" s="10">
        <f>D191+F191+E191+'Forecast inputs Tab10.1.5.1'!AA11</f>
        <v>0.57429546876118498</v>
      </c>
      <c r="C191" s="18">
        <v>7</v>
      </c>
      <c r="D191" s="17">
        <f>$G$54*'Forecast inputs Tab10.1.5.1'!T11</f>
        <v>0.27341938749129929</v>
      </c>
      <c r="E191" s="17">
        <f>$G$55*'Forecast inputs Tab10.1.5.1'!U11</f>
        <v>1.0929271210878045E-2</v>
      </c>
      <c r="F191" s="17">
        <f>$F$31*'Forecast inputs Tab10.1.5.1'!Y11</f>
        <v>4.9946810059007689E-2</v>
      </c>
      <c r="G191" s="28">
        <f t="shared" si="49"/>
        <v>277.90606233701897</v>
      </c>
      <c r="H191" s="28">
        <f>G191*'Forecast inputs Tab10.1.5.1'!V11</f>
        <v>344.39874161534743</v>
      </c>
      <c r="I191" s="28">
        <f t="shared" si="50"/>
        <v>11.108615063096481</v>
      </c>
      <c r="J191" s="28">
        <f>I191*'Forecast inputs Tab10.1.5.1'!W11</f>
        <v>13.555777503708429</v>
      </c>
      <c r="K191" s="28">
        <f t="shared" si="51"/>
        <v>357.95451911905587</v>
      </c>
      <c r="L191" s="28">
        <f t="shared" si="48"/>
        <v>50.766412130286632</v>
      </c>
      <c r="M191" s="28">
        <f>L191*'Forecast inputs Tab10.1.5.1'!Z11</f>
        <v>63.371204598115497</v>
      </c>
      <c r="N191" s="19">
        <f t="shared" si="52"/>
        <v>1336.0524341770135</v>
      </c>
      <c r="O191" s="19">
        <f>N191*'Forecast inputs Tab10.1.5.1'!R11</f>
        <v>1430.4311781272779</v>
      </c>
      <c r="P191" s="19">
        <f>N191*'Forecast inputs Tab10.1.5.1'!S11</f>
        <v>1065.6398340765561</v>
      </c>
      <c r="Q191" s="19">
        <f>P191*'Forecast inputs Tab10.1.5.1'!R11</f>
        <v>1140.9166319557241</v>
      </c>
    </row>
    <row r="192" spans="1:17" ht="15" x14ac:dyDescent="0.25">
      <c r="A192" s="10">
        <f>D192+F192+E192+'Forecast inputs Tab10.1.5.1'!AA12</f>
        <v>0.58827450134708292</v>
      </c>
      <c r="C192" s="18">
        <v>8</v>
      </c>
      <c r="D192" s="17">
        <f>$G$54*'Forecast inputs Tab10.1.5.1'!T12</f>
        <v>0.31522066382018521</v>
      </c>
      <c r="E192" s="17">
        <f>$G$55*'Forecast inputs Tab10.1.5.1'!U12</f>
        <v>1.8748968371089451E-3</v>
      </c>
      <c r="F192" s="17">
        <f>$F$31*'Forecast inputs Tab10.1.5.1'!Y12</f>
        <v>3.1178940689788756E-2</v>
      </c>
      <c r="G192" s="28">
        <f t="shared" si="49"/>
        <v>179.34113129775446</v>
      </c>
      <c r="H192" s="28">
        <f>G192*'Forecast inputs Tab10.1.5.1'!V12</f>
        <v>270.08902832433529</v>
      </c>
      <c r="I192" s="28">
        <f t="shared" si="50"/>
        <v>1.0667007541913829</v>
      </c>
      <c r="J192" s="28">
        <f>I192*'Forecast inputs Tab10.1.5.1'!W12</f>
        <v>1.6040740381169651</v>
      </c>
      <c r="K192" s="28">
        <f t="shared" si="51"/>
        <v>271.69310236245224</v>
      </c>
      <c r="L192" s="28">
        <f t="shared" si="48"/>
        <v>17.738895757043451</v>
      </c>
      <c r="M192" s="28">
        <f>L192*'Forecast inputs Tab10.1.5.1'!Z12</f>
        <v>27.036560579140207</v>
      </c>
      <c r="N192" s="19">
        <f t="shared" si="52"/>
        <v>752.59803943896316</v>
      </c>
      <c r="O192" s="19">
        <f>N192*'Forecast inputs Tab10.1.5.1'!R12</f>
        <v>1020.349843930163</v>
      </c>
      <c r="P192" s="19">
        <f>N192*'Forecast inputs Tab10.1.5.1'!S12</f>
        <v>689.03823540453175</v>
      </c>
      <c r="Q192" s="19">
        <f>P192*'Forecast inputs Tab10.1.5.1'!R12</f>
        <v>934.17736841440194</v>
      </c>
    </row>
    <row r="193" spans="1:17" ht="15" x14ac:dyDescent="0.25">
      <c r="A193" s="10">
        <f>D193+F193+E193+'Forecast inputs Tab10.1.5.1'!AA13</f>
        <v>0.59111990131082504</v>
      </c>
      <c r="C193" s="18">
        <v>9</v>
      </c>
      <c r="D193" s="17">
        <f>$G$54*'Forecast inputs Tab10.1.5.1'!T13</f>
        <v>0.30358289102672648</v>
      </c>
      <c r="E193" s="17">
        <f>$G$55*'Forecast inputs Tab10.1.5.1'!U13</f>
        <v>7.7105335465695057E-4</v>
      </c>
      <c r="F193" s="17">
        <f>$F$31*'Forecast inputs Tab10.1.5.1'!Y13</f>
        <v>4.6765956929441674E-2</v>
      </c>
      <c r="G193" s="28">
        <f t="shared" si="49"/>
        <v>96.126231368408938</v>
      </c>
      <c r="H193" s="28">
        <f>G193*'Forecast inputs Tab10.1.5.1'!V13</f>
        <v>173.17272103976973</v>
      </c>
      <c r="I193" s="28">
        <f t="shared" si="50"/>
        <v>0.24414568593266592</v>
      </c>
      <c r="J193" s="28">
        <f>I193*'Forecast inputs Tab10.1.5.1'!W13</f>
        <v>0.44034108257950422</v>
      </c>
      <c r="K193" s="28">
        <f t="shared" si="51"/>
        <v>173.61306212234922</v>
      </c>
      <c r="L193" s="28">
        <f t="shared" si="48"/>
        <v>14.807933282277077</v>
      </c>
      <c r="M193" s="28">
        <f>L193*'Forecast inputs Tab10.1.5.1'!Z13</f>
        <v>26.895797299932678</v>
      </c>
      <c r="N193" s="19">
        <f t="shared" si="52"/>
        <v>419.39183809697715</v>
      </c>
      <c r="O193" s="19">
        <f>N193*'Forecast inputs Tab10.1.5.1'!R13</f>
        <v>694.02219543802073</v>
      </c>
      <c r="P193" s="19">
        <f>N193*'Forecast inputs Tab10.1.5.1'!S13</f>
        <v>405.14118814731887</v>
      </c>
      <c r="Q193" s="19">
        <f>P193*'Forecast inputs Tab10.1.5.1'!R13</f>
        <v>670.43979238182771</v>
      </c>
    </row>
    <row r="194" spans="1:17" ht="15" x14ac:dyDescent="0.25">
      <c r="A194" s="10">
        <f>D194+F194+E194+'Forecast inputs Tab10.1.5.1'!AA14</f>
        <v>0.58650796347494083</v>
      </c>
      <c r="C194" s="18">
        <v>10</v>
      </c>
      <c r="D194" s="17">
        <f>$G$54*'Forecast inputs Tab10.1.5.1'!T14</f>
        <v>0.30298899126552536</v>
      </c>
      <c r="E194" s="17">
        <f>$G$55*'Forecast inputs Tab10.1.5.1'!U14</f>
        <v>2.0866443506951672E-4</v>
      </c>
      <c r="F194" s="17">
        <f>$F$31*'Forecast inputs Tab10.1.5.1'!Y14</f>
        <v>4.3310307774345962E-2</v>
      </c>
      <c r="G194" s="28">
        <f t="shared" si="49"/>
        <v>58.884958903337136</v>
      </c>
      <c r="H194" s="28">
        <f>G194*'Forecast inputs Tab10.1.5.1'!V14</f>
        <v>123.94574660999142</v>
      </c>
      <c r="I194" s="28">
        <f t="shared" si="50"/>
        <v>4.05532776367067E-2</v>
      </c>
      <c r="J194" s="28">
        <f>I194*'Forecast inputs Tab10.1.5.1'!W14</f>
        <v>8.5545535501066611E-2</v>
      </c>
      <c r="K194" s="28">
        <f t="shared" si="51"/>
        <v>124.03129214549249</v>
      </c>
      <c r="L194" s="28">
        <f t="shared" si="48"/>
        <v>8.4172222981799987</v>
      </c>
      <c r="M194" s="28">
        <f>L194*'Forecast inputs Tab10.1.5.1'!Z14</f>
        <v>17.841565244337236</v>
      </c>
      <c r="N194" s="19">
        <f t="shared" si="52"/>
        <v>256.87930923341889</v>
      </c>
      <c r="O194" s="19">
        <f>N194*'Forecast inputs Tab10.1.5.1'!R14</f>
        <v>503.93298488865952</v>
      </c>
      <c r="P194" s="19">
        <f>N194*'Forecast inputs Tab10.1.5.1'!S14</f>
        <v>253.27835039364876</v>
      </c>
      <c r="Q194" s="19">
        <f>P194*'Forecast inputs Tab10.1.5.1'!R14</f>
        <v>496.86880388474049</v>
      </c>
    </row>
    <row r="195" spans="1:17" ht="15" x14ac:dyDescent="0.25">
      <c r="A195" s="10">
        <f>D195+F195+E195+'Forecast inputs Tab10.1.5.1'!AA15</f>
        <v>0.58186190692403195</v>
      </c>
      <c r="C195" s="18">
        <v>11</v>
      </c>
      <c r="D195" s="17">
        <f>$G$54*'Forecast inputs Tab10.1.5.1'!T15</f>
        <v>0.29199380265852004</v>
      </c>
      <c r="E195" s="17">
        <f>$G$55*'Forecast inputs Tab10.1.5.1'!U15</f>
        <v>7.7072263912385757E-5</v>
      </c>
      <c r="F195" s="17">
        <f>$F$31*'Forecast inputs Tab10.1.5.1'!Y15</f>
        <v>4.979103200159949E-2</v>
      </c>
      <c r="G195" s="28">
        <f t="shared" si="49"/>
        <v>9.0690713934867606</v>
      </c>
      <c r="H195" s="28">
        <f>G195*'Forecast inputs Tab10.1.5.1'!V15</f>
        <v>21.831890095753558</v>
      </c>
      <c r="I195" s="28">
        <f t="shared" si="50"/>
        <v>2.3937969145753184E-3</v>
      </c>
      <c r="J195" s="28">
        <f>I195*'Forecast inputs Tab10.1.5.1'!W15</f>
        <v>5.7815775172537142E-3</v>
      </c>
      <c r="K195" s="28">
        <f t="shared" si="51"/>
        <v>21.837671673270812</v>
      </c>
      <c r="L195" s="28">
        <f t="shared" si="48"/>
        <v>1.5464657806658206</v>
      </c>
      <c r="M195" s="28">
        <f>L195*'Forecast inputs Tab10.1.5.1'!Z15</f>
        <v>3.7529012978885867</v>
      </c>
      <c r="N195" s="19">
        <f t="shared" si="52"/>
        <v>40.966567835497813</v>
      </c>
      <c r="O195" s="19">
        <f>N195*'Forecast inputs Tab10.1.5.1'!R15</f>
        <v>93.048184856122887</v>
      </c>
      <c r="P195" s="19">
        <f>N195*'Forecast inputs Tab10.1.5.1'!S15</f>
        <v>40.715861068986094</v>
      </c>
      <c r="Q195" s="19">
        <f>P195*'Forecast inputs Tab10.1.5.1'!R15</f>
        <v>92.47874956320949</v>
      </c>
    </row>
    <row r="196" spans="1:17" ht="15" x14ac:dyDescent="0.25">
      <c r="A196" s="10">
        <f>D196+F196+E196+'Forecast inputs Tab10.1.5.1'!AA16</f>
        <v>0.57592224796581148</v>
      </c>
      <c r="C196" s="18">
        <v>12</v>
      </c>
      <c r="D196" s="17">
        <f>$G$54*'Forecast inputs Tab10.1.5.1'!T16</f>
        <v>0.28590452667370053</v>
      </c>
      <c r="E196" s="17">
        <f>$G$55*'Forecast inputs Tab10.1.5.1'!U16</f>
        <v>2.7672012259944259E-5</v>
      </c>
      <c r="F196" s="17">
        <f>$F$31*'Forecast inputs Tab10.1.5.1'!Y16</f>
        <v>4.9990049279850998E-2</v>
      </c>
      <c r="G196" s="28">
        <f t="shared" si="49"/>
        <v>28.621233896376022</v>
      </c>
      <c r="H196" s="28">
        <f>G196*'Forecast inputs Tab10.1.5.1'!V16</f>
        <v>77.477448532660645</v>
      </c>
      <c r="I196" s="28">
        <f t="shared" si="50"/>
        <v>2.7701804671989606E-3</v>
      </c>
      <c r="J196" s="28">
        <f>I196*'Forecast inputs Tab10.1.5.1'!W16</f>
        <v>7.5260336244345966E-3</v>
      </c>
      <c r="K196" s="28">
        <f t="shared" si="51"/>
        <v>77.484974566285075</v>
      </c>
      <c r="L196" s="28">
        <f t="shared" si="48"/>
        <v>5.0043869874187337</v>
      </c>
      <c r="M196" s="28">
        <f>L196*'Forecast inputs Tab10.1.5.1'!Z16</f>
        <v>13.670283758052259</v>
      </c>
      <c r="N196" s="19">
        <f t="shared" si="52"/>
        <v>131.68663051562189</v>
      </c>
      <c r="O196" s="19">
        <f>N196*'Forecast inputs Tab10.1.5.1'!R16</f>
        <v>339.64220682697652</v>
      </c>
      <c r="P196" s="19">
        <f>N196*'Forecast inputs Tab10.1.5.1'!S16</f>
        <v>131.30982428214162</v>
      </c>
      <c r="Q196" s="19">
        <f>P196*'Forecast inputs Tab10.1.5.1'!R16</f>
        <v>338.67035949377117</v>
      </c>
    </row>
    <row r="197" spans="1:17" ht="15" x14ac:dyDescent="0.25">
      <c r="A197" s="10">
        <f>D197+F197+E197+'Forecast inputs Tab10.1.5.1'!AA17</f>
        <v>0.56929970293283616</v>
      </c>
      <c r="C197" s="18">
        <v>13</v>
      </c>
      <c r="D197" s="17">
        <f>$G$54*'Forecast inputs Tab10.1.5.1'!T17</f>
        <v>0.28434520347070752</v>
      </c>
      <c r="E197" s="17">
        <f>$G$55*'Forecast inputs Tab10.1.5.1'!U17</f>
        <v>9.9903939263216204E-6</v>
      </c>
      <c r="F197" s="17">
        <f>$F$31*'Forecast inputs Tab10.1.5.1'!Y17</f>
        <v>4.4944509068202292E-2</v>
      </c>
      <c r="G197" s="28">
        <f t="shared" si="49"/>
        <v>17.147157847172789</v>
      </c>
      <c r="H197" s="28">
        <f>G197*'Forecast inputs Tab10.1.5.1'!V17</f>
        <v>51.470410190569034</v>
      </c>
      <c r="I197" s="28">
        <f t="shared" si="50"/>
        <v>6.0246088036340205E-4</v>
      </c>
      <c r="J197" s="28">
        <f>I197*'Forecast inputs Tab10.1.5.1'!W17</f>
        <v>1.8138039960120408E-3</v>
      </c>
      <c r="K197" s="28">
        <f t="shared" si="51"/>
        <v>51.472223994565049</v>
      </c>
      <c r="L197" s="28">
        <f t="shared" si="48"/>
        <v>2.7103344172835535</v>
      </c>
      <c r="M197" s="28">
        <f>L197*'Forecast inputs Tab10.1.5.1'!Z17</f>
        <v>8.2130992813501784</v>
      </c>
      <c r="N197" s="19">
        <f t="shared" si="52"/>
        <v>79.089537131085763</v>
      </c>
      <c r="O197" s="19">
        <f>N197*'Forecast inputs Tab10.1.5.1'!R17</f>
        <v>227.91627362750637</v>
      </c>
      <c r="P197" s="19">
        <f>N197*'Forecast inputs Tab10.1.5.1'!S17</f>
        <v>78.976189412390042</v>
      </c>
      <c r="Q197" s="19">
        <f>P197*'Forecast inputs Tab10.1.5.1'!R17</f>
        <v>227.589633839155</v>
      </c>
    </row>
    <row r="198" spans="1:17" ht="15" x14ac:dyDescent="0.25">
      <c r="A198" s="10">
        <f>D198+F198+E198+'Forecast inputs Tab10.1.5.1'!AA18</f>
        <v>0.56387550768643269</v>
      </c>
      <c r="C198" s="18">
        <v>14</v>
      </c>
      <c r="D198" s="17">
        <f>$G$54*'Forecast inputs Tab10.1.5.1'!T18</f>
        <v>0.27765778688584053</v>
      </c>
      <c r="E198" s="17">
        <f>$G$55*'Forecast inputs Tab10.1.5.1'!U18</f>
        <v>4.5247808135061979E-6</v>
      </c>
      <c r="F198" s="17">
        <f>$F$31*'Forecast inputs Tab10.1.5.1'!Y18</f>
        <v>4.6213196019778656E-2</v>
      </c>
      <c r="G198" s="28">
        <f t="shared" si="49"/>
        <v>4.0218005535317296</v>
      </c>
      <c r="H198" s="28">
        <f>G198*'Forecast inputs Tab10.1.5.1'!V18</f>
        <v>13.212300197172077</v>
      </c>
      <c r="I198" s="28">
        <f t="shared" si="50"/>
        <v>6.5540268776438171E-5</v>
      </c>
      <c r="J198" s="28">
        <f>I198*'Forecast inputs Tab10.1.5.1'!W18</f>
        <v>2.1592098354779814E-4</v>
      </c>
      <c r="K198" s="28">
        <f t="shared" si="51"/>
        <v>13.212516118155625</v>
      </c>
      <c r="L198" s="28">
        <f t="shared" si="48"/>
        <v>0.66938607923585047</v>
      </c>
      <c r="M198" s="28">
        <f>L198*'Forecast inputs Tab10.1.5.1'!Z18</f>
        <v>2.2222613751511382</v>
      </c>
      <c r="N198" s="19">
        <f t="shared" si="52"/>
        <v>18.950307118134486</v>
      </c>
      <c r="O198" s="19">
        <f>N198*'Forecast inputs Tab10.1.5.1'!R18</f>
        <v>60.191102487045846</v>
      </c>
      <c r="P198" s="19">
        <f>N198*'Forecast inputs Tab10.1.5.1'!S18</f>
        <v>18.935749509699331</v>
      </c>
      <c r="Q198" s="19">
        <f>P198*'Forecast inputs Tab10.1.5.1'!R18</f>
        <v>60.144863737677596</v>
      </c>
    </row>
    <row r="199" spans="1:17" ht="15" x14ac:dyDescent="0.25">
      <c r="A199" s="10">
        <f>D199+F199+E199+'Forecast inputs Tab10.1.5.1'!AA19</f>
        <v>0.55904705194347215</v>
      </c>
      <c r="C199" s="18">
        <v>15</v>
      </c>
      <c r="D199" s="17">
        <f>$G$54*'Forecast inputs Tab10.1.5.1'!T19</f>
        <v>0.27029387312480707</v>
      </c>
      <c r="E199" s="17">
        <f>$G$55*'Forecast inputs Tab10.1.5.1'!U19</f>
        <v>2.3657323546655222E-6</v>
      </c>
      <c r="F199" s="17">
        <f>$F$31*'Forecast inputs Tab10.1.5.1'!Y19</f>
        <v>4.8750813086310393E-2</v>
      </c>
      <c r="G199" s="28">
        <f t="shared" si="49"/>
        <v>6.0324327494711687</v>
      </c>
      <c r="H199" s="28">
        <f>G199*'Forecast inputs Tab10.1.5.1'!V19</f>
        <v>21.457211966334111</v>
      </c>
      <c r="I199" s="28">
        <f t="shared" si="50"/>
        <v>5.2798538005255511E-5</v>
      </c>
      <c r="J199" s="28">
        <f>I199*'Forecast inputs Tab10.1.5.1'!W19</f>
        <v>1.8820483972143223E-4</v>
      </c>
      <c r="K199" s="28">
        <f t="shared" si="51"/>
        <v>21.45740017117383</v>
      </c>
      <c r="L199" s="28">
        <f t="shared" si="48"/>
        <v>1.0880231875970545</v>
      </c>
      <c r="M199" s="28">
        <f>L199*'Forecast inputs Tab10.1.5.1'!Z19</f>
        <v>3.9151643987129927</v>
      </c>
      <c r="N199" s="19">
        <f t="shared" si="52"/>
        <v>29.134729149015424</v>
      </c>
      <c r="O199" s="19">
        <f>N199*'Forecast inputs Tab10.1.5.1'!R19</f>
        <v>100.8230609984998</v>
      </c>
      <c r="P199" s="19">
        <f>N199*'Forecast inputs Tab10.1.5.1'!S19</f>
        <v>29.121848032093403</v>
      </c>
      <c r="Q199" s="19">
        <f>P199*'Forecast inputs Tab10.1.5.1'!R19</f>
        <v>100.77848486290179</v>
      </c>
    </row>
    <row r="200" spans="1:17" ht="15" x14ac:dyDescent="0.25">
      <c r="A200" s="10">
        <f>D200+F200+E200+'Forecast inputs Tab10.1.5.1'!AA20</f>
        <v>0.55487809757368622</v>
      </c>
      <c r="C200" s="23" t="s">
        <v>1443</v>
      </c>
      <c r="D200" s="17">
        <f>$G$54*'Forecast inputs Tab10.1.5.1'!T20</f>
        <v>0.26218381831545995</v>
      </c>
      <c r="E200" s="17">
        <f>$G$55*'Forecast inputs Tab10.1.5.1'!U20</f>
        <v>1.4335660286153548E-6</v>
      </c>
      <c r="F200" s="17">
        <f>$F$31*'Forecast inputs Tab10.1.5.1'!Y20</f>
        <v>5.2692845692197628E-2</v>
      </c>
      <c r="G200" s="28">
        <f>N200*(D200/A200)*(1-EXP(-A200))</f>
        <v>6.8563050954181319</v>
      </c>
      <c r="H200" s="28">
        <f>G200*'Forecast inputs Tab10.1.5.1'!V20</f>
        <v>28.450018859969681</v>
      </c>
      <c r="I200" s="28">
        <f t="shared" si="50"/>
        <v>3.7488835618327778E-5</v>
      </c>
      <c r="J200" s="28">
        <f>I200*'Forecast inputs Tab10.1.5.1'!W20</f>
        <v>1.5555872522249312E-4</v>
      </c>
      <c r="K200" s="28">
        <f t="shared" si="51"/>
        <v>28.450174418694903</v>
      </c>
      <c r="L200" s="30">
        <f t="shared" si="48"/>
        <v>1.3779577577774289</v>
      </c>
      <c r="M200" s="28">
        <f>L200*'Forecast inputs Tab10.1.5.1'!Z20</f>
        <v>5.3253382281721189</v>
      </c>
      <c r="N200" s="19">
        <f>N173*EXP(-A173)+N174*EXP(-A174)</f>
        <v>34.073541428364699</v>
      </c>
      <c r="O200" s="19">
        <f>N200*'Forecast inputs Tab10.1.5.1'!R20</f>
        <v>138.76233498723477</v>
      </c>
      <c r="P200" s="19">
        <f>N200*'Forecast inputs Tab10.1.5.1'!S20</f>
        <v>34.064414089796699</v>
      </c>
      <c r="Q200" s="19">
        <f>P200*'Forecast inputs Tab10.1.5.1'!R20</f>
        <v>138.72516448018379</v>
      </c>
    </row>
    <row r="201" spans="1:17" ht="15" x14ac:dyDescent="0.25">
      <c r="C201" s="31" t="s">
        <v>1453</v>
      </c>
      <c r="D201" s="12"/>
      <c r="E201" s="12"/>
      <c r="F201" s="12"/>
      <c r="G201" s="32">
        <f>SUM(G184:G200)</f>
        <v>1555.6140866905189</v>
      </c>
      <c r="H201" s="32">
        <f t="shared" ref="H201" si="53">SUM(H184:H200)</f>
        <v>1827.7857423471994</v>
      </c>
      <c r="I201" s="32">
        <f>SUM(I184:I200)</f>
        <v>334.90212217961385</v>
      </c>
      <c r="J201" s="32">
        <f t="shared" ref="J201:Q201" si="54">SUM(J184:J200)</f>
        <v>221.59636760978927</v>
      </c>
      <c r="K201" s="32">
        <f t="shared" si="54"/>
        <v>2049.3821099569882</v>
      </c>
      <c r="L201" s="32">
        <f t="shared" si="54"/>
        <v>317.84356479727739</v>
      </c>
      <c r="M201" s="32">
        <f t="shared" si="54"/>
        <v>314.08934694194136</v>
      </c>
      <c r="N201" s="32">
        <f t="shared" si="54"/>
        <v>49052.65515066676</v>
      </c>
      <c r="O201" s="32">
        <f t="shared" si="54"/>
        <v>12269.895244688723</v>
      </c>
      <c r="P201" s="32">
        <f t="shared" si="54"/>
        <v>5413.5026214692898</v>
      </c>
      <c r="Q201" s="32">
        <f t="shared" si="54"/>
        <v>5941.2493903379627</v>
      </c>
    </row>
    <row r="203" spans="1:17" ht="15" x14ac:dyDescent="0.25">
      <c r="C203" s="15" t="s">
        <v>1445</v>
      </c>
      <c r="D203" s="15" t="s">
        <v>1736</v>
      </c>
      <c r="G203" s="15">
        <f>G178+1</f>
        <v>2027</v>
      </c>
    </row>
    <row r="204" spans="1:17" ht="15" x14ac:dyDescent="0.25">
      <c r="D204" s="24" t="s">
        <v>1611</v>
      </c>
      <c r="E204" s="24"/>
      <c r="F204" s="24"/>
      <c r="G204" s="18">
        <f>G179</f>
        <v>1</v>
      </c>
      <c r="H204" s="24" t="s">
        <v>1610</v>
      </c>
      <c r="I204" s="25">
        <f>G204*I154</f>
        <v>0.24634398140656458</v>
      </c>
      <c r="J204" s="15" t="s">
        <v>1526</v>
      </c>
      <c r="K204" s="25">
        <f>I204+I206+I205</f>
        <v>0.29549651505831198</v>
      </c>
    </row>
    <row r="205" spans="1:17" ht="15" x14ac:dyDescent="0.25">
      <c r="D205" s="24" t="s">
        <v>1612</v>
      </c>
      <c r="E205" s="24"/>
      <c r="F205" s="24"/>
      <c r="G205" s="18">
        <f>G180</f>
        <v>1</v>
      </c>
      <c r="H205" s="24" t="s">
        <v>1610</v>
      </c>
      <c r="I205" s="25">
        <f>G205*I155</f>
        <v>9.1293667122084761E-3</v>
      </c>
      <c r="K205" s="25"/>
    </row>
    <row r="206" spans="1:17" ht="15" x14ac:dyDescent="0.25">
      <c r="D206" s="24" t="s">
        <v>1446</v>
      </c>
      <c r="E206" s="24"/>
      <c r="F206" s="24"/>
      <c r="G206" s="18">
        <f>G181</f>
        <v>1</v>
      </c>
      <c r="H206" s="24" t="s">
        <v>1610</v>
      </c>
      <c r="I206" s="25">
        <f>G206*I156</f>
        <v>4.0023166939538925E-2</v>
      </c>
    </row>
    <row r="207" spans="1:17" ht="15" x14ac:dyDescent="0.25">
      <c r="D207" s="24"/>
      <c r="E207" s="24"/>
      <c r="F207" s="24"/>
      <c r="G207" s="18"/>
      <c r="H207" s="24"/>
      <c r="I207" s="24"/>
      <c r="J207" s="24"/>
      <c r="K207" s="24"/>
      <c r="L207" s="25"/>
    </row>
    <row r="208" spans="1:17" ht="39" x14ac:dyDescent="0.25">
      <c r="A208" t="s">
        <v>1374</v>
      </c>
      <c r="C208" s="26" t="s">
        <v>1292</v>
      </c>
      <c r="D208" s="27" t="s">
        <v>1604</v>
      </c>
      <c r="E208" s="27" t="s">
        <v>1605</v>
      </c>
      <c r="F208" s="27" t="s">
        <v>1877</v>
      </c>
      <c r="G208" s="27" t="s">
        <v>1606</v>
      </c>
      <c r="H208" s="27" t="s">
        <v>1607</v>
      </c>
      <c r="I208" s="27" t="s">
        <v>1608</v>
      </c>
      <c r="J208" s="27" t="s">
        <v>1609</v>
      </c>
      <c r="K208" s="27" t="s">
        <v>1613</v>
      </c>
      <c r="L208" s="27" t="s">
        <v>1448</v>
      </c>
      <c r="M208" s="27" t="s">
        <v>1578</v>
      </c>
      <c r="N208" s="27" t="s">
        <v>1449</v>
      </c>
      <c r="O208" s="27" t="s">
        <v>1450</v>
      </c>
      <c r="P208" s="27" t="s">
        <v>1451</v>
      </c>
      <c r="Q208" s="27" t="s">
        <v>1452</v>
      </c>
    </row>
    <row r="209" spans="1:17" ht="15" x14ac:dyDescent="0.25">
      <c r="A209" s="10">
        <f>D209+F209+E209+'Forecast inputs Tab10.1.5.1'!AA4</f>
        <v>0.24</v>
      </c>
      <c r="C209" s="18">
        <v>0</v>
      </c>
      <c r="D209" s="17">
        <f>$G$54*'Forecast inputs Tab10.1.5.1'!T4</f>
        <v>0</v>
      </c>
      <c r="E209" s="17">
        <f>$G$55*'Forecast inputs Tab10.1.5.1'!U4</f>
        <v>0</v>
      </c>
      <c r="F209" s="17">
        <f>$F$31*'Forecast inputs Tab10.1.5.1'!Y4</f>
        <v>0</v>
      </c>
      <c r="G209" s="28">
        <f>N209*(D209/A209)*(1-EXP(-A209))</f>
        <v>0</v>
      </c>
      <c r="H209" s="28">
        <f>G209*'Forecast inputs Tab10.1.5.1'!V4</f>
        <v>0</v>
      </c>
      <c r="I209" s="28">
        <f>N209*(E209/A209)*(1-EXP(-A209))</f>
        <v>0</v>
      </c>
      <c r="J209" s="28">
        <f>I209*'Forecast inputs Tab10.1.5.1'!W4</f>
        <v>0</v>
      </c>
      <c r="K209" s="28">
        <f>H209+J209</f>
        <v>0</v>
      </c>
      <c r="L209" s="28">
        <f t="shared" ref="L209:L225" si="55">N209*(F209/A209)*(1-EXP(-A209))</f>
        <v>0</v>
      </c>
      <c r="M209" s="28">
        <f>L209*'Forecast inputs Tab10.1.5.1'!Z4</f>
        <v>0</v>
      </c>
      <c r="N209" s="19">
        <f>'Forecast inputs Tab10.1.5.1'!Q4</f>
        <v>12382.797429009221</v>
      </c>
      <c r="O209" s="19">
        <f>N209*'Forecast inputs Tab10.1.5.1'!R4</f>
        <v>34.976078134056579</v>
      </c>
      <c r="P209" s="19">
        <f>N209*'Forecast inputs Tab10.1.5.1'!S4</f>
        <v>0</v>
      </c>
      <c r="Q209" s="19">
        <f>P209*'Forecast inputs Tab10.1.5.1'!R4</f>
        <v>0</v>
      </c>
    </row>
    <row r="210" spans="1:17" ht="15" x14ac:dyDescent="0.25">
      <c r="A210" s="10">
        <f>D210+F210+E210+'Forecast inputs Tab10.1.5.1'!AA5</f>
        <v>0.2406026539989187</v>
      </c>
      <c r="C210" s="18">
        <v>1</v>
      </c>
      <c r="D210" s="17">
        <f>$G$54*'Forecast inputs Tab10.1.5.1'!T5</f>
        <v>5.0301913734638115E-5</v>
      </c>
      <c r="E210" s="17">
        <f>$G$55*'Forecast inputs Tab10.1.5.1'!U5</f>
        <v>1.1532783772169272E-4</v>
      </c>
      <c r="F210" s="17">
        <f>$F$31*'Forecast inputs Tab10.1.5.1'!Y5</f>
        <v>4.3702424746238738E-4</v>
      </c>
      <c r="G210" s="28">
        <f t="shared" ref="G210:G224" si="56">N210*(D210/A210)*(1-EXP(-A210))</f>
        <v>0.43548524136071731</v>
      </c>
      <c r="H210" s="28">
        <f>G210*'Forecast inputs Tab10.1.5.1'!V5</f>
        <v>4.4780079482806039E-2</v>
      </c>
      <c r="I210" s="28">
        <f t="shared" ref="I210:I225" si="57">N210*(E210/A210)*(1-EXP(-A210))</f>
        <v>0.99844255450775876</v>
      </c>
      <c r="J210" s="28">
        <f>I210*'Forecast inputs Tab10.1.5.1'!W5</f>
        <v>0.10266807020599704</v>
      </c>
      <c r="K210" s="28">
        <f t="shared" ref="K210:K225" si="58">H210+J210</f>
        <v>0.14744814968880307</v>
      </c>
      <c r="L210" s="28">
        <f t="shared" si="55"/>
        <v>3.7835063471072292</v>
      </c>
      <c r="M210" s="28">
        <f>L210*'Forecast inputs Tab10.1.5.1'!Z5</f>
        <v>0.29163607439073758</v>
      </c>
      <c r="N210" s="19">
        <f>N184*EXP(-A184)</f>
        <v>9740.6534556019415</v>
      </c>
      <c r="O210" s="19">
        <f>N210*'Forecast inputs Tab10.1.5.1'!R5</f>
        <v>231.1720062657642</v>
      </c>
      <c r="P210" s="19">
        <f>N210*'Forecast inputs Tab10.1.5.1'!S5</f>
        <v>0</v>
      </c>
      <c r="Q210" s="19">
        <f>P210*'Forecast inputs Tab10.1.5.1'!R5</f>
        <v>0</v>
      </c>
    </row>
    <row r="211" spans="1:17" ht="15" x14ac:dyDescent="0.25">
      <c r="A211" s="10">
        <f>D211+F211+E211+'Forecast inputs Tab10.1.5.1'!AA6</f>
        <v>0.24541056440565495</v>
      </c>
      <c r="C211" s="18">
        <v>2</v>
      </c>
      <c r="D211" s="17">
        <f>$G$54*'Forecast inputs Tab10.1.5.1'!T6</f>
        <v>4.7334717364754794E-4</v>
      </c>
      <c r="E211" s="17">
        <f>$G$55*'Forecast inputs Tab10.1.5.1'!U6</f>
        <v>2.4176527742662715E-3</v>
      </c>
      <c r="F211" s="17">
        <f>$F$31*'Forecast inputs Tab10.1.5.1'!Y6</f>
        <v>2.5195644577411316E-3</v>
      </c>
      <c r="G211" s="28">
        <f t="shared" si="56"/>
        <v>3.2142121220102937</v>
      </c>
      <c r="H211" s="28">
        <f>G211*'Forecast inputs Tab10.1.5.1'!V6</f>
        <v>0.70566950792640692</v>
      </c>
      <c r="I211" s="28">
        <f t="shared" si="57"/>
        <v>16.416806281903781</v>
      </c>
      <c r="J211" s="28">
        <f>I211*'Forecast inputs Tab10.1.5.1'!W6</f>
        <v>3.6045971699242201</v>
      </c>
      <c r="K211" s="28">
        <f t="shared" si="58"/>
        <v>4.3102666778506267</v>
      </c>
      <c r="L211" s="28">
        <f t="shared" si="55"/>
        <v>17.10882640293925</v>
      </c>
      <c r="M211" s="28">
        <f>L211*'Forecast inputs Tab10.1.5.1'!Z6</f>
        <v>3.2169726285446671</v>
      </c>
      <c r="N211" s="19">
        <f t="shared" ref="N211:N224" si="59">N185*EXP(-A185)</f>
        <v>7657.6530870374936</v>
      </c>
      <c r="O211" s="19">
        <f>N211*'Forecast inputs Tab10.1.5.1'!R6</f>
        <v>736.63406483004132</v>
      </c>
      <c r="P211" s="19">
        <f>N211*'Forecast inputs Tab10.1.5.1'!S6</f>
        <v>0</v>
      </c>
      <c r="Q211" s="19">
        <f>P211*'Forecast inputs Tab10.1.5.1'!R6</f>
        <v>0</v>
      </c>
    </row>
    <row r="212" spans="1:17" ht="15" x14ac:dyDescent="0.25">
      <c r="A212" s="10">
        <f>D212+F212+E212+'Forecast inputs Tab10.1.5.1'!AA7</f>
        <v>0.26482173706105971</v>
      </c>
      <c r="C212" s="18">
        <v>3</v>
      </c>
      <c r="D212" s="17">
        <f>$G$54*'Forecast inputs Tab10.1.5.1'!T7</f>
        <v>1.7632638695390938E-2</v>
      </c>
      <c r="E212" s="17">
        <f>$G$55*'Forecast inputs Tab10.1.5.1'!U7</f>
        <v>4.6886186061044161E-3</v>
      </c>
      <c r="F212" s="17">
        <f>$F$31*'Forecast inputs Tab10.1.5.1'!Y7</f>
        <v>2.5004797595643822E-3</v>
      </c>
      <c r="G212" s="28">
        <f t="shared" si="56"/>
        <v>92.810165409054392</v>
      </c>
      <c r="H212" s="28">
        <f>G212*'Forecast inputs Tab10.1.5.1'!V7</f>
        <v>34.085001492533664</v>
      </c>
      <c r="I212" s="28">
        <f t="shared" si="57"/>
        <v>24.678749215582055</v>
      </c>
      <c r="J212" s="28">
        <f>I212*'Forecast inputs Tab10.1.5.1'!W7</f>
        <v>9.0857703468926161</v>
      </c>
      <c r="K212" s="28">
        <f t="shared" si="58"/>
        <v>43.17077183942628</v>
      </c>
      <c r="L212" s="28">
        <f t="shared" si="55"/>
        <v>13.161384639941865</v>
      </c>
      <c r="M212" s="28">
        <f>L212*'Forecast inputs Tab10.1.5.1'!Z7</f>
        <v>4.4456261809102839</v>
      </c>
      <c r="N212" s="19">
        <f t="shared" si="59"/>
        <v>5991.2195369992678</v>
      </c>
      <c r="O212" s="19">
        <f>N212*'Forecast inputs Tab10.1.5.1'!R7</f>
        <v>1253.9322929962618</v>
      </c>
      <c r="P212" s="19">
        <f>N212*'Forecast inputs Tab10.1.5.1'!S7</f>
        <v>0</v>
      </c>
      <c r="Q212" s="19">
        <f>P212*'Forecast inputs Tab10.1.5.1'!R7</f>
        <v>0</v>
      </c>
    </row>
    <row r="213" spans="1:17" ht="15" x14ac:dyDescent="0.25">
      <c r="A213" s="10">
        <f>D213+F213+E213+'Forecast inputs Tab10.1.5.1'!AA8</f>
        <v>0.31541124718350882</v>
      </c>
      <c r="C213" s="18">
        <v>4</v>
      </c>
      <c r="D213" s="17">
        <f>$G$54*'Forecast inputs Tab10.1.5.1'!T8</f>
        <v>3.1498848356163185E-2</v>
      </c>
      <c r="E213" s="17">
        <f>$G$55*'Forecast inputs Tab10.1.5.1'!U8</f>
        <v>3.0412417831099769E-2</v>
      </c>
      <c r="F213" s="17">
        <f>$F$31*'Forecast inputs Tab10.1.5.1'!Y8</f>
        <v>1.3499980996245895E-2</v>
      </c>
      <c r="G213" s="28">
        <f t="shared" si="56"/>
        <v>124.19592481511869</v>
      </c>
      <c r="H213" s="28">
        <f>G213*'Forecast inputs Tab10.1.5.1'!V8</f>
        <v>69.963756275990193</v>
      </c>
      <c r="I213" s="28">
        <f t="shared" si="57"/>
        <v>119.91226840070173</v>
      </c>
      <c r="J213" s="28">
        <f>I213*'Forecast inputs Tab10.1.5.1'!W8</f>
        <v>65.706249890111337</v>
      </c>
      <c r="K213" s="28">
        <f t="shared" si="58"/>
        <v>135.67000616610153</v>
      </c>
      <c r="L213" s="28">
        <f t="shared" si="55"/>
        <v>53.228696041746808</v>
      </c>
      <c r="M213" s="28">
        <f>L213*'Forecast inputs Tab10.1.5.1'!Z8</f>
        <v>28.019532367679474</v>
      </c>
      <c r="N213" s="19">
        <f t="shared" si="59"/>
        <v>4597.3187349046475</v>
      </c>
      <c r="O213" s="19">
        <f>N213*'Forecast inputs Tab10.1.5.1'!R8</f>
        <v>1694.8245382162729</v>
      </c>
      <c r="P213" s="19">
        <f>N213*'Forecast inputs Tab10.1.5.1'!S8</f>
        <v>409.87973158365531</v>
      </c>
      <c r="Q213" s="19">
        <f>P213*'Forecast inputs Tab10.1.5.1'!R8</f>
        <v>151.10421244697244</v>
      </c>
    </row>
    <row r="214" spans="1:17" ht="15" x14ac:dyDescent="0.25">
      <c r="A214" s="10">
        <f>D214+F214+E214+'Forecast inputs Tab10.1.5.1'!AA9</f>
        <v>0.40783739763326798</v>
      </c>
      <c r="C214" s="18">
        <v>5</v>
      </c>
      <c r="D214" s="17">
        <f>$G$54*'Forecast inputs Tab10.1.5.1'!T9</f>
        <v>9.301582473032842E-2</v>
      </c>
      <c r="E214" s="17">
        <f>$G$55*'Forecast inputs Tab10.1.5.1'!U9</f>
        <v>4.6174367546301484E-2</v>
      </c>
      <c r="F214" s="17">
        <f>$F$31*'Forecast inputs Tab10.1.5.1'!Y9</f>
        <v>2.8647205356638082E-2</v>
      </c>
      <c r="G214" s="28">
        <f t="shared" si="56"/>
        <v>256.16809049832864</v>
      </c>
      <c r="H214" s="28">
        <f>G214*'Forecast inputs Tab10.1.5.1'!V9</f>
        <v>206.35808388069614</v>
      </c>
      <c r="I214" s="28">
        <f t="shared" si="57"/>
        <v>127.16545382032527</v>
      </c>
      <c r="J214" s="28">
        <f>I214*'Forecast inputs Tab10.1.5.1'!W9</f>
        <v>95.205629502518292</v>
      </c>
      <c r="K214" s="28">
        <f t="shared" si="58"/>
        <v>301.56371338321446</v>
      </c>
      <c r="L214" s="28">
        <f t="shared" si="55"/>
        <v>78.895176337996858</v>
      </c>
      <c r="M214" s="28">
        <f>L214*'Forecast inputs Tab10.1.5.1'!Z9</f>
        <v>58.866689082480299</v>
      </c>
      <c r="N214" s="19">
        <f t="shared" si="59"/>
        <v>3353.6925839383634</v>
      </c>
      <c r="O214" s="19">
        <f>N214*'Forecast inputs Tab10.1.5.1'!R9</f>
        <v>1910.9474490984151</v>
      </c>
      <c r="P214" s="19">
        <f>N214*'Forecast inputs Tab10.1.5.1'!S9</f>
        <v>975.47155529201018</v>
      </c>
      <c r="Q214" s="19">
        <f>P214*'Forecast inputs Tab10.1.5.1'!R9</f>
        <v>555.8275940916086</v>
      </c>
    </row>
    <row r="215" spans="1:17" ht="15" x14ac:dyDescent="0.25">
      <c r="A215" s="10">
        <f>D215+F215+E215+'Forecast inputs Tab10.1.5.1'!AA10</f>
        <v>0.51250528353634861</v>
      </c>
      <c r="C215" s="18">
        <v>6</v>
      </c>
      <c r="D215" s="17">
        <f>$G$54*'Forecast inputs Tab10.1.5.1'!T10</f>
        <v>0.2262059773749712</v>
      </c>
      <c r="E215" s="17">
        <f>$G$55*'Forecast inputs Tab10.1.5.1'!U10</f>
        <v>1.9060104148120184E-2</v>
      </c>
      <c r="F215" s="17">
        <f>$F$31*'Forecast inputs Tab10.1.5.1'!Y10</f>
        <v>2.723920201325726E-2</v>
      </c>
      <c r="G215" s="28">
        <f t="shared" si="56"/>
        <v>394.78382316267022</v>
      </c>
      <c r="H215" s="28">
        <f>G215*'Forecast inputs Tab10.1.5.1'!V10</f>
        <v>391.12293367866698</v>
      </c>
      <c r="I215" s="28">
        <f t="shared" si="57"/>
        <v>33.264464859831449</v>
      </c>
      <c r="J215" s="28">
        <f>I215*'Forecast inputs Tab10.1.5.1'!W10</f>
        <v>32.190033370544619</v>
      </c>
      <c r="K215" s="28">
        <f t="shared" si="58"/>
        <v>423.31296704921158</v>
      </c>
      <c r="L215" s="28">
        <f t="shared" si="55"/>
        <v>47.538957349779785</v>
      </c>
      <c r="M215" s="28">
        <f>L215*'Forecast inputs Tab10.1.5.1'!Z10</f>
        <v>47.004714547082962</v>
      </c>
      <c r="N215" s="19">
        <f t="shared" si="59"/>
        <v>2230.4973890517335</v>
      </c>
      <c r="O215" s="19">
        <f>N215*'Forecast inputs Tab10.1.5.1'!R10</f>
        <v>1798.2894489804009</v>
      </c>
      <c r="P215" s="19">
        <f>N215*'Forecast inputs Tab10.1.5.1'!S10</f>
        <v>1281.9298401764629</v>
      </c>
      <c r="Q215" s="19">
        <f>P215*'Forecast inputs Tab10.1.5.1'!R10</f>
        <v>1033.5277311857892</v>
      </c>
    </row>
    <row r="216" spans="1:17" ht="15" x14ac:dyDescent="0.25">
      <c r="A216" s="10">
        <f>D216+F216+E216+'Forecast inputs Tab10.1.5.1'!AA11</f>
        <v>0.57429546876118498</v>
      </c>
      <c r="C216" s="18">
        <v>7</v>
      </c>
      <c r="D216" s="17">
        <f>$G$54*'Forecast inputs Tab10.1.5.1'!T11</f>
        <v>0.27341938749129929</v>
      </c>
      <c r="E216" s="17">
        <f>$G$55*'Forecast inputs Tab10.1.5.1'!U11</f>
        <v>1.0929271210878045E-2</v>
      </c>
      <c r="F216" s="17">
        <f>$F$31*'Forecast inputs Tab10.1.5.1'!Y11</f>
        <v>4.9946810059007689E-2</v>
      </c>
      <c r="G216" s="28">
        <f t="shared" si="56"/>
        <v>277.90606233701897</v>
      </c>
      <c r="H216" s="28">
        <f>G216*'Forecast inputs Tab10.1.5.1'!V11</f>
        <v>344.39874161534743</v>
      </c>
      <c r="I216" s="28">
        <f t="shared" si="57"/>
        <v>11.108615063096481</v>
      </c>
      <c r="J216" s="28">
        <f>I216*'Forecast inputs Tab10.1.5.1'!W11</f>
        <v>13.555777503708429</v>
      </c>
      <c r="K216" s="28">
        <f t="shared" si="58"/>
        <v>357.95451911905587</v>
      </c>
      <c r="L216" s="28">
        <f t="shared" si="55"/>
        <v>50.766412130286632</v>
      </c>
      <c r="M216" s="28">
        <f>L216*'Forecast inputs Tab10.1.5.1'!Z11</f>
        <v>63.371204598115497</v>
      </c>
      <c r="N216" s="19">
        <f t="shared" si="59"/>
        <v>1336.0524341770135</v>
      </c>
      <c r="O216" s="19">
        <f>N216*'Forecast inputs Tab10.1.5.1'!R11</f>
        <v>1430.4311781272779</v>
      </c>
      <c r="P216" s="19">
        <f>N216*'Forecast inputs Tab10.1.5.1'!S11</f>
        <v>1065.6398340765561</v>
      </c>
      <c r="Q216" s="19">
        <f>P216*'Forecast inputs Tab10.1.5.1'!R11</f>
        <v>1140.9166319557241</v>
      </c>
    </row>
    <row r="217" spans="1:17" ht="15" x14ac:dyDescent="0.25">
      <c r="A217" s="10">
        <f>D217+F217+E217+'Forecast inputs Tab10.1.5.1'!AA12</f>
        <v>0.58827450134708292</v>
      </c>
      <c r="C217" s="18">
        <v>8</v>
      </c>
      <c r="D217" s="17">
        <f>$G$54*'Forecast inputs Tab10.1.5.1'!T12</f>
        <v>0.31522066382018521</v>
      </c>
      <c r="E217" s="17">
        <f>$G$55*'Forecast inputs Tab10.1.5.1'!U12</f>
        <v>1.8748968371089451E-3</v>
      </c>
      <c r="F217" s="17">
        <f>$F$31*'Forecast inputs Tab10.1.5.1'!Y12</f>
        <v>3.1178940689788756E-2</v>
      </c>
      <c r="G217" s="28">
        <f t="shared" si="56"/>
        <v>179.27798897856837</v>
      </c>
      <c r="H217" s="28">
        <f>G217*'Forecast inputs Tab10.1.5.1'!V12</f>
        <v>269.99393553936341</v>
      </c>
      <c r="I217" s="28">
        <f t="shared" si="57"/>
        <v>1.0663251908222338</v>
      </c>
      <c r="J217" s="28">
        <f>I217*'Forecast inputs Tab10.1.5.1'!W12</f>
        <v>1.6035092766805896</v>
      </c>
      <c r="K217" s="28">
        <f t="shared" si="58"/>
        <v>271.597444816044</v>
      </c>
      <c r="L217" s="28">
        <f t="shared" si="55"/>
        <v>17.732650257141703</v>
      </c>
      <c r="M217" s="28">
        <f>L217*'Forecast inputs Tab10.1.5.1'!Z12</f>
        <v>27.027041562919955</v>
      </c>
      <c r="N217" s="19">
        <f t="shared" si="59"/>
        <v>752.33306516741038</v>
      </c>
      <c r="O217" s="19">
        <f>N217*'Forecast inputs Tab10.1.5.1'!R12</f>
        <v>1019.9905997620199</v>
      </c>
      <c r="P217" s="19">
        <f>N217*'Forecast inputs Tab10.1.5.1'!S12</f>
        <v>688.79563923110231</v>
      </c>
      <c r="Q217" s="19">
        <f>P217*'Forecast inputs Tab10.1.5.1'!R12</f>
        <v>933.84846380035151</v>
      </c>
    </row>
    <row r="218" spans="1:17" ht="15" x14ac:dyDescent="0.25">
      <c r="A218" s="10">
        <f>D218+F218+E218+'Forecast inputs Tab10.1.5.1'!AA13</f>
        <v>0.59111990131082504</v>
      </c>
      <c r="C218" s="18">
        <v>9</v>
      </c>
      <c r="D218" s="17">
        <f>$G$54*'Forecast inputs Tab10.1.5.1'!T13</f>
        <v>0.30358289102672648</v>
      </c>
      <c r="E218" s="17">
        <f>$G$55*'Forecast inputs Tab10.1.5.1'!U13</f>
        <v>7.7105335465695057E-4</v>
      </c>
      <c r="F218" s="17">
        <f>$F$31*'Forecast inputs Tab10.1.5.1'!Y13</f>
        <v>4.6765956929441674E-2</v>
      </c>
      <c r="G218" s="28">
        <f t="shared" si="56"/>
        <v>95.785694988286366</v>
      </c>
      <c r="H218" s="28">
        <f>G218*'Forecast inputs Tab10.1.5.1'!V13</f>
        <v>172.55924009165219</v>
      </c>
      <c r="I218" s="28">
        <f t="shared" si="57"/>
        <v>0.24328077645971039</v>
      </c>
      <c r="J218" s="28">
        <f>I218*'Forecast inputs Tab10.1.5.1'!W13</f>
        <v>0.43878113212533337</v>
      </c>
      <c r="K218" s="28">
        <f t="shared" si="58"/>
        <v>172.99802122377753</v>
      </c>
      <c r="L218" s="28">
        <f t="shared" si="55"/>
        <v>14.75547476054728</v>
      </c>
      <c r="M218" s="28">
        <f>L218*'Forecast inputs Tab10.1.5.1'!Z13</f>
        <v>26.800516362329631</v>
      </c>
      <c r="N218" s="19">
        <f t="shared" si="59"/>
        <v>417.9061023475839</v>
      </c>
      <c r="O218" s="19">
        <f>N218*'Forecast inputs Tab10.1.5.1'!R13</f>
        <v>691.56355534785223</v>
      </c>
      <c r="P218" s="19">
        <f>N218*'Forecast inputs Tab10.1.5.1'!S13</f>
        <v>403.7059366900815</v>
      </c>
      <c r="Q218" s="19">
        <f>P218*'Forecast inputs Tab10.1.5.1'!R13</f>
        <v>668.0646952128476</v>
      </c>
    </row>
    <row r="219" spans="1:17" ht="15" x14ac:dyDescent="0.25">
      <c r="A219" s="10">
        <f>D219+F219+E219+'Forecast inputs Tab10.1.5.1'!AA14</f>
        <v>0.58650796347494083</v>
      </c>
      <c r="C219" s="18">
        <v>10</v>
      </c>
      <c r="D219" s="17">
        <f>$G$54*'Forecast inputs Tab10.1.5.1'!T14</f>
        <v>0.30298899126552536</v>
      </c>
      <c r="E219" s="17">
        <f>$G$55*'Forecast inputs Tab10.1.5.1'!U14</f>
        <v>2.0866443506951672E-4</v>
      </c>
      <c r="F219" s="17">
        <f>$F$31*'Forecast inputs Tab10.1.5.1'!Y14</f>
        <v>4.3310307774345962E-2</v>
      </c>
      <c r="G219" s="28">
        <f t="shared" si="56"/>
        <v>53.23228572101214</v>
      </c>
      <c r="H219" s="28">
        <f>G219*'Forecast inputs Tab10.1.5.1'!V14</f>
        <v>112.04755034775641</v>
      </c>
      <c r="I219" s="28">
        <f t="shared" si="57"/>
        <v>3.6660357793989427E-2</v>
      </c>
      <c r="J219" s="28">
        <f>I219*'Forecast inputs Tab10.1.5.1'!W14</f>
        <v>7.7333575037813129E-2</v>
      </c>
      <c r="K219" s="28">
        <f t="shared" si="58"/>
        <v>112.12488392279423</v>
      </c>
      <c r="L219" s="28">
        <f t="shared" si="55"/>
        <v>7.6092093923258073</v>
      </c>
      <c r="M219" s="28">
        <f>L219*'Forecast inputs Tab10.1.5.1'!Z14</f>
        <v>16.128860688443396</v>
      </c>
      <c r="N219" s="19">
        <f t="shared" si="59"/>
        <v>232.22012954745622</v>
      </c>
      <c r="O219" s="19">
        <f>N219*'Forecast inputs Tab10.1.5.1'!R14</f>
        <v>455.55783913972226</v>
      </c>
      <c r="P219" s="19">
        <f>N219*'Forecast inputs Tab10.1.5.1'!S14</f>
        <v>228.96484545796721</v>
      </c>
      <c r="Q219" s="19">
        <f>P219*'Forecast inputs Tab10.1.5.1'!R14</f>
        <v>449.17178557716721</v>
      </c>
    </row>
    <row r="220" spans="1:17" ht="15" x14ac:dyDescent="0.25">
      <c r="A220" s="10">
        <f>D220+F220+E220+'Forecast inputs Tab10.1.5.1'!AA15</f>
        <v>0.58186190692403195</v>
      </c>
      <c r="C220" s="18">
        <v>11</v>
      </c>
      <c r="D220" s="17">
        <f>$G$54*'Forecast inputs Tab10.1.5.1'!T15</f>
        <v>0.29199380265852004</v>
      </c>
      <c r="E220" s="17">
        <f>$G$55*'Forecast inputs Tab10.1.5.1'!U15</f>
        <v>7.7072263912385757E-5</v>
      </c>
      <c r="F220" s="17">
        <f>$F$31*'Forecast inputs Tab10.1.5.1'!Y15</f>
        <v>4.979103200159949E-2</v>
      </c>
      <c r="G220" s="28">
        <f t="shared" si="56"/>
        <v>31.633350464637253</v>
      </c>
      <c r="H220" s="28">
        <f>G220*'Forecast inputs Tab10.1.5.1'!V15</f>
        <v>76.150666450856562</v>
      </c>
      <c r="I220" s="28">
        <f t="shared" si="57"/>
        <v>8.349676990558462E-3</v>
      </c>
      <c r="J220" s="28">
        <f>I220*'Forecast inputs Tab10.1.5.1'!W15</f>
        <v>2.0166416152937419E-2</v>
      </c>
      <c r="K220" s="28">
        <f t="shared" si="58"/>
        <v>76.170832867009494</v>
      </c>
      <c r="L220" s="28">
        <f t="shared" si="55"/>
        <v>5.3941458721456428</v>
      </c>
      <c r="M220" s="28">
        <f>L220*'Forecast inputs Tab10.1.5.1'!Z15</f>
        <v>13.090297436688159</v>
      </c>
      <c r="N220" s="19">
        <f t="shared" si="59"/>
        <v>142.89332848392138</v>
      </c>
      <c r="O220" s="19">
        <f>N220*'Forecast inputs Tab10.1.5.1'!R15</f>
        <v>324.55647485210028</v>
      </c>
      <c r="P220" s="19">
        <f>N220*'Forecast inputs Tab10.1.5.1'!S15</f>
        <v>142.01885141071</v>
      </c>
      <c r="Q220" s="19">
        <f>P220*'Forecast inputs Tab10.1.5.1'!R15</f>
        <v>322.5702575861738</v>
      </c>
    </row>
    <row r="221" spans="1:17" ht="15" x14ac:dyDescent="0.25">
      <c r="A221" s="10">
        <f>D221+F221+E221+'Forecast inputs Tab10.1.5.1'!AA16</f>
        <v>0.57592224796581148</v>
      </c>
      <c r="C221" s="18">
        <v>12</v>
      </c>
      <c r="D221" s="17">
        <f>$G$54*'Forecast inputs Tab10.1.5.1'!T16</f>
        <v>0.28590452667370053</v>
      </c>
      <c r="E221" s="17">
        <f>$G$55*'Forecast inputs Tab10.1.5.1'!U16</f>
        <v>2.7672012259944259E-5</v>
      </c>
      <c r="F221" s="17">
        <f>$F$31*'Forecast inputs Tab10.1.5.1'!Y16</f>
        <v>4.9990049279850998E-2</v>
      </c>
      <c r="G221" s="28">
        <f t="shared" si="56"/>
        <v>4.9759594479236204</v>
      </c>
      <c r="H221" s="28">
        <f>G221*'Forecast inputs Tab10.1.5.1'!V16</f>
        <v>13.469881956274545</v>
      </c>
      <c r="I221" s="28">
        <f t="shared" si="57"/>
        <v>4.8161116037549615E-4</v>
      </c>
      <c r="J221" s="28">
        <f>I221*'Forecast inputs Tab10.1.5.1'!W16</f>
        <v>1.3084424750687618E-3</v>
      </c>
      <c r="K221" s="28">
        <f t="shared" si="58"/>
        <v>13.471190398749613</v>
      </c>
      <c r="L221" s="28">
        <f t="shared" si="55"/>
        <v>0.87004029250693071</v>
      </c>
      <c r="M221" s="28">
        <f>L221*'Forecast inputs Tab10.1.5.1'!Z16</f>
        <v>2.3766542654294827</v>
      </c>
      <c r="N221" s="19">
        <f t="shared" si="59"/>
        <v>22.894447376093197</v>
      </c>
      <c r="O221" s="19">
        <f>N221*'Forecast inputs Tab10.1.5.1'!R16</f>
        <v>59.048671838998288</v>
      </c>
      <c r="P221" s="19">
        <f>N221*'Forecast inputs Tab10.1.5.1'!S16</f>
        <v>22.828937533145442</v>
      </c>
      <c r="Q221" s="19">
        <f>P221*'Forecast inputs Tab10.1.5.1'!R16</f>
        <v>58.879710817362728</v>
      </c>
    </row>
    <row r="222" spans="1:17" ht="15" x14ac:dyDescent="0.25">
      <c r="A222" s="10">
        <f>D222+F222+E222+'Forecast inputs Tab10.1.5.1'!AA17</f>
        <v>0.56929970293283616</v>
      </c>
      <c r="C222" s="18">
        <v>13</v>
      </c>
      <c r="D222" s="17">
        <f>$G$54*'Forecast inputs Tab10.1.5.1'!T17</f>
        <v>0.28434520347070752</v>
      </c>
      <c r="E222" s="17">
        <f>$G$55*'Forecast inputs Tab10.1.5.1'!U17</f>
        <v>9.9903939263216204E-6</v>
      </c>
      <c r="F222" s="17">
        <f>$F$31*'Forecast inputs Tab10.1.5.1'!Y17</f>
        <v>4.4944509068202292E-2</v>
      </c>
      <c r="G222" s="28">
        <f t="shared" si="56"/>
        <v>16.050735684126533</v>
      </c>
      <c r="H222" s="28">
        <f>G222*'Forecast inputs Tab10.1.5.1'!V17</f>
        <v>48.179293436586015</v>
      </c>
      <c r="I222" s="28">
        <f t="shared" si="57"/>
        <v>5.6393837608099669E-4</v>
      </c>
      <c r="J222" s="28">
        <f>I222*'Forecast inputs Tab10.1.5.1'!W17</f>
        <v>1.6978258894141964E-3</v>
      </c>
      <c r="K222" s="28">
        <f t="shared" si="58"/>
        <v>48.18099126247543</v>
      </c>
      <c r="L222" s="28">
        <f t="shared" si="55"/>
        <v>2.537030435897115</v>
      </c>
      <c r="M222" s="28">
        <f>L222*'Forecast inputs Tab10.1.5.1'!Z17</f>
        <v>7.6879379595946684</v>
      </c>
      <c r="N222" s="19">
        <f t="shared" si="59"/>
        <v>74.03240042373983</v>
      </c>
      <c r="O222" s="19">
        <f>N222*'Forecast inputs Tab10.1.5.1'!R17</f>
        <v>213.34286992111225</v>
      </c>
      <c r="P222" s="19">
        <f>N222*'Forecast inputs Tab10.1.5.1'!S17</f>
        <v>73.926300375591993</v>
      </c>
      <c r="Q222" s="19">
        <f>P222*'Forecast inputs Tab10.1.5.1'!R17</f>
        <v>213.03711610736221</v>
      </c>
    </row>
    <row r="223" spans="1:17" ht="15" x14ac:dyDescent="0.25">
      <c r="A223" s="10">
        <f>D223+F223+E223+'Forecast inputs Tab10.1.5.1'!AA18</f>
        <v>0.56387550768643269</v>
      </c>
      <c r="C223" s="18">
        <v>14</v>
      </c>
      <c r="D223" s="17">
        <f>$G$54*'Forecast inputs Tab10.1.5.1'!T18</f>
        <v>0.27765778688584053</v>
      </c>
      <c r="E223" s="17">
        <f>$G$55*'Forecast inputs Tab10.1.5.1'!U18</f>
        <v>4.5247808135061979E-6</v>
      </c>
      <c r="F223" s="17">
        <f>$F$31*'Forecast inputs Tab10.1.5.1'!Y18</f>
        <v>4.6213196019778656E-2</v>
      </c>
      <c r="G223" s="28">
        <f t="shared" si="56"/>
        <v>9.4990372582315885</v>
      </c>
      <c r="H223" s="28">
        <f>G223*'Forecast inputs Tab10.1.5.1'!V18</f>
        <v>31.20595618041455</v>
      </c>
      <c r="I223" s="28">
        <f t="shared" si="57"/>
        <v>1.5479868947633208E-4</v>
      </c>
      <c r="J223" s="28">
        <f>I223*'Forecast inputs Tab10.1.5.1'!W18</f>
        <v>5.0998090040875596E-4</v>
      </c>
      <c r="K223" s="28">
        <f t="shared" si="58"/>
        <v>31.206466161314957</v>
      </c>
      <c r="L223" s="28">
        <f t="shared" si="55"/>
        <v>1.5810140811729692</v>
      </c>
      <c r="M223" s="28">
        <f>L223*'Forecast inputs Tab10.1.5.1'!Z18</f>
        <v>5.2487295973820816</v>
      </c>
      <c r="N223" s="19">
        <f t="shared" si="59"/>
        <v>44.758478441208617</v>
      </c>
      <c r="O223" s="19">
        <f>N223*'Forecast inputs Tab10.1.5.1'!R18</f>
        <v>142.16456473367327</v>
      </c>
      <c r="P223" s="19">
        <f>N223*'Forecast inputs Tab10.1.5.1'!S18</f>
        <v>44.724095019386553</v>
      </c>
      <c r="Q223" s="19">
        <f>P223*'Forecast inputs Tab10.1.5.1'!R18</f>
        <v>142.05535404627673</v>
      </c>
    </row>
    <row r="224" spans="1:17" ht="15" x14ac:dyDescent="0.25">
      <c r="A224" s="10">
        <f>D224+F224+E224+'Forecast inputs Tab10.1.5.1'!AA19</f>
        <v>0.55904705194347215</v>
      </c>
      <c r="C224" s="18">
        <v>15</v>
      </c>
      <c r="D224" s="17">
        <f>$G$54*'Forecast inputs Tab10.1.5.1'!T19</f>
        <v>0.27029387312480707</v>
      </c>
      <c r="E224" s="17">
        <f>$G$55*'Forecast inputs Tab10.1.5.1'!U19</f>
        <v>2.3657323546655222E-6</v>
      </c>
      <c r="F224" s="17">
        <f>$F$31*'Forecast inputs Tab10.1.5.1'!Y19</f>
        <v>4.8750813086310393E-2</v>
      </c>
      <c r="G224" s="28">
        <f t="shared" si="56"/>
        <v>2.2325939075854433</v>
      </c>
      <c r="H224" s="28">
        <f>G224*'Forecast inputs Tab10.1.5.1'!V19</f>
        <v>7.9412805246783069</v>
      </c>
      <c r="I224" s="28">
        <f t="shared" si="57"/>
        <v>1.9540656178933054E-5</v>
      </c>
      <c r="J224" s="28">
        <f>I224*'Forecast inputs Tab10.1.5.1'!W19</f>
        <v>6.9654316258560811E-5</v>
      </c>
      <c r="K224" s="28">
        <f t="shared" si="58"/>
        <v>7.9413501789945657</v>
      </c>
      <c r="L224" s="28">
        <f t="shared" si="55"/>
        <v>0.40267567676636346</v>
      </c>
      <c r="M224" s="28">
        <f>L224*'Forecast inputs Tab10.1.5.1'!Z19</f>
        <v>1.4489962087896175</v>
      </c>
      <c r="N224" s="19">
        <f t="shared" si="59"/>
        <v>10.782717603100687</v>
      </c>
      <c r="O224" s="19">
        <f>N224*'Forecast inputs Tab10.1.5.1'!R19</f>
        <v>37.314456882938181</v>
      </c>
      <c r="P224" s="19">
        <f>N224*'Forecast inputs Tab10.1.5.1'!S19</f>
        <v>10.777950321912925</v>
      </c>
      <c r="Q224" s="19">
        <f>P224*'Forecast inputs Tab10.1.5.1'!R19</f>
        <v>37.297959325005436</v>
      </c>
    </row>
    <row r="225" spans="1:17" ht="15" x14ac:dyDescent="0.25">
      <c r="A225" s="10">
        <f>D225+F225+E225+'Forecast inputs Tab10.1.5.1'!AA20</f>
        <v>0.55487809757368622</v>
      </c>
      <c r="C225" s="23" t="s">
        <v>1443</v>
      </c>
      <c r="D225" s="17">
        <f>$G$54*'Forecast inputs Tab10.1.5.1'!T20</f>
        <v>0.26218381831545995</v>
      </c>
      <c r="E225" s="17">
        <f>$G$55*'Forecast inputs Tab10.1.5.1'!U20</f>
        <v>1.4335660286153548E-6</v>
      </c>
      <c r="F225" s="17">
        <f>$F$31*'Forecast inputs Tab10.1.5.1'!Y20</f>
        <v>5.2692845692197628E-2</v>
      </c>
      <c r="G225" s="28">
        <f>N225*(D225/A225)*(1-EXP(-A225))</f>
        <v>5.5216204558943103</v>
      </c>
      <c r="H225" s="28">
        <f>G225*'Forecast inputs Tab10.1.5.1'!V20</f>
        <v>22.911787605946287</v>
      </c>
      <c r="I225" s="28">
        <f t="shared" si="57"/>
        <v>3.0191060452684535E-5</v>
      </c>
      <c r="J225" s="28">
        <f>I225*'Forecast inputs Tab10.1.5.1'!W20</f>
        <v>1.2527684041589135E-4</v>
      </c>
      <c r="K225" s="28">
        <f t="shared" si="58"/>
        <v>22.911912882786702</v>
      </c>
      <c r="L225" s="30">
        <f t="shared" si="55"/>
        <v>1.109717207273446</v>
      </c>
      <c r="M225" s="28">
        <f>L225*'Forecast inputs Tab10.1.5.1'!Z20</f>
        <v>4.2886797022613958</v>
      </c>
      <c r="N225" s="19">
        <f>N198*EXP(-A198)+N199*EXP(-A199)</f>
        <v>27.440605506506699</v>
      </c>
      <c r="O225" s="19">
        <f>N225*'Forecast inputs Tab10.1.5.1'!R20</f>
        <v>111.75012440522789</v>
      </c>
      <c r="P225" s="19">
        <f>N225*'Forecast inputs Tab10.1.5.1'!S20</f>
        <v>27.433254943974319</v>
      </c>
      <c r="Q225" s="19">
        <f>P225*'Forecast inputs Tab10.1.5.1'!R20</f>
        <v>111.72018970581877</v>
      </c>
    </row>
    <row r="226" spans="1:17" ht="15" x14ac:dyDescent="0.25">
      <c r="C226" s="31" t="s">
        <v>1453</v>
      </c>
      <c r="D226" s="12"/>
      <c r="E226" s="12"/>
      <c r="F226" s="12"/>
      <c r="G226" s="32">
        <f>SUM(G209:G225)</f>
        <v>1547.7230304918273</v>
      </c>
      <c r="H226" s="32">
        <f t="shared" ref="H226" si="60">SUM(H209:H225)</f>
        <v>1801.1385586641723</v>
      </c>
      <c r="I226" s="32">
        <f>SUM(I209:I225)</f>
        <v>334.90066627795755</v>
      </c>
      <c r="J226" s="32">
        <f t="shared" ref="J226:Q226" si="61">SUM(J209:J225)</f>
        <v>221.59422743432378</v>
      </c>
      <c r="K226" s="32">
        <f t="shared" si="61"/>
        <v>2022.7327860984951</v>
      </c>
      <c r="L226" s="32">
        <f t="shared" si="61"/>
        <v>316.47491722557567</v>
      </c>
      <c r="M226" s="32">
        <f t="shared" si="61"/>
        <v>309.31408926304221</v>
      </c>
      <c r="N226" s="32">
        <f t="shared" si="61"/>
        <v>49015.145925616707</v>
      </c>
      <c r="O226" s="32">
        <f t="shared" si="61"/>
        <v>12146.496213532135</v>
      </c>
      <c r="P226" s="32">
        <f t="shared" si="61"/>
        <v>5376.0967721125562</v>
      </c>
      <c r="Q226" s="32">
        <f t="shared" si="61"/>
        <v>5818.0217018584617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226"/>
  <sheetViews>
    <sheetView showGridLines="0" topLeftCell="B1" workbookViewId="0">
      <selection activeCell="F213" sqref="F213:F224"/>
    </sheetView>
  </sheetViews>
  <sheetFormatPr defaultRowHeight="14.4" x14ac:dyDescent="0.3"/>
  <cols>
    <col min="3" max="3" width="9.109375" style="15"/>
    <col min="4" max="5" width="10.6640625" style="15" customWidth="1"/>
    <col min="6" max="6" width="12" style="15" customWidth="1"/>
    <col min="7" max="11" width="10.6640625" style="15" customWidth="1"/>
    <col min="12" max="12" width="12.44140625" style="15" customWidth="1"/>
    <col min="13" max="13" width="19.5546875" style="15" customWidth="1"/>
    <col min="14" max="14" width="10" style="15" customWidth="1"/>
    <col min="15" max="15" width="9.109375" style="15"/>
    <col min="16" max="16" width="9.88671875" style="15" customWidth="1"/>
    <col min="17" max="17" width="10" style="15" customWidth="1"/>
  </cols>
  <sheetData>
    <row r="1" spans="1:17" ht="12" customHeight="1" x14ac:dyDescent="0.3">
      <c r="C1" s="15" t="s">
        <v>1445</v>
      </c>
      <c r="D1" s="15" t="s">
        <v>1522</v>
      </c>
      <c r="G1" s="15">
        <v>2019</v>
      </c>
    </row>
    <row r="2" spans="1:17" ht="12" customHeight="1" x14ac:dyDescent="0.3">
      <c r="G2" s="18"/>
    </row>
    <row r="3" spans="1:17" ht="12" customHeight="1" x14ac:dyDescent="0.3">
      <c r="D3" s="24" t="s">
        <v>1611</v>
      </c>
      <c r="E3" s="24"/>
      <c r="F3" s="24"/>
      <c r="G3" s="18">
        <v>1</v>
      </c>
      <c r="H3" s="24" t="s">
        <v>1610</v>
      </c>
      <c r="I3" s="25">
        <f>G3*AVERAGE('Forecast inputs Tab10.1.5.1'!T$8:T$19)</f>
        <v>6.6579454434206639E-2</v>
      </c>
      <c r="J3" s="15" t="s">
        <v>1526</v>
      </c>
      <c r="K3" s="25">
        <f>I3+I5+I4</f>
        <v>8.7881282343871131E-2</v>
      </c>
      <c r="M3" s="54" t="s">
        <v>1675</v>
      </c>
      <c r="N3" s="55">
        <f>Reportnew!$AJ$6560</f>
        <v>6.0366767631280425E-2</v>
      </c>
    </row>
    <row r="4" spans="1:17" ht="12" customHeight="1" x14ac:dyDescent="0.3">
      <c r="D4" s="24" t="s">
        <v>1612</v>
      </c>
      <c r="E4" s="24"/>
      <c r="F4" s="24"/>
      <c r="G4" s="18">
        <v>1</v>
      </c>
      <c r="H4" s="24" t="s">
        <v>1610</v>
      </c>
      <c r="I4" s="25">
        <f>G4*AVERAGE('Forecast inputs Tab10.1.5.1'!U$8:U$19)</f>
        <v>2.4673964087049936E-3</v>
      </c>
      <c r="J4" s="24"/>
      <c r="K4" s="24"/>
      <c r="M4" s="15" t="s">
        <v>1875</v>
      </c>
      <c r="N4" s="56">
        <f>AVERAGE('Forecast inputs Tab10.1.5.1'!$Y$8:$Y$19)</f>
        <v>9.2712324904217162E-3</v>
      </c>
      <c r="O4" s="25">
        <f>N4*G5</f>
        <v>1.8834431500959491E-2</v>
      </c>
    </row>
    <row r="5" spans="1:17" ht="12" customHeight="1" x14ac:dyDescent="0.3">
      <c r="D5" s="24" t="s">
        <v>1446</v>
      </c>
      <c r="E5" s="24"/>
      <c r="F5" s="24"/>
      <c r="G5" s="17">
        <f>I5/N4</f>
        <v>2.0314916620220336</v>
      </c>
      <c r="H5" s="24" t="s">
        <v>1610</v>
      </c>
      <c r="I5" s="25">
        <f>N5*N3</f>
        <v>1.8834431500959491E-2</v>
      </c>
      <c r="J5" s="24"/>
      <c r="K5" s="24"/>
      <c r="M5" s="15" t="s">
        <v>1738</v>
      </c>
      <c r="N5" s="78">
        <v>0.312</v>
      </c>
      <c r="O5" s="15" t="s">
        <v>1876</v>
      </c>
    </row>
    <row r="6" spans="1:17" ht="9.75" customHeight="1" x14ac:dyDescent="0.3">
      <c r="D6" s="24"/>
      <c r="E6" s="24"/>
      <c r="F6" s="24"/>
      <c r="G6" s="18"/>
      <c r="H6" s="24"/>
      <c r="I6" s="24"/>
      <c r="J6" s="24"/>
      <c r="K6" s="24"/>
      <c r="L6" s="25"/>
    </row>
    <row r="7" spans="1:17" ht="40.5" customHeight="1" x14ac:dyDescent="0.3">
      <c r="A7" t="s">
        <v>1374</v>
      </c>
      <c r="C7" s="26" t="s">
        <v>1292</v>
      </c>
      <c r="D7" s="27" t="s">
        <v>1604</v>
      </c>
      <c r="E7" s="27" t="s">
        <v>1605</v>
      </c>
      <c r="F7" s="27" t="s">
        <v>1877</v>
      </c>
      <c r="G7" s="27" t="s">
        <v>1606</v>
      </c>
      <c r="H7" s="27" t="s">
        <v>1607</v>
      </c>
      <c r="I7" s="27" t="s">
        <v>1608</v>
      </c>
      <c r="J7" s="27" t="s">
        <v>1609</v>
      </c>
      <c r="K7" s="27" t="s">
        <v>1613</v>
      </c>
      <c r="L7" s="27" t="s">
        <v>1448</v>
      </c>
      <c r="M7" s="27" t="s">
        <v>1578</v>
      </c>
      <c r="N7" s="27" t="s">
        <v>1449</v>
      </c>
      <c r="O7" s="27" t="s">
        <v>1450</v>
      </c>
      <c r="P7" s="27" t="s">
        <v>1451</v>
      </c>
      <c r="Q7" s="27" t="s">
        <v>1452</v>
      </c>
    </row>
    <row r="8" spans="1:17" ht="12" customHeight="1" x14ac:dyDescent="0.3">
      <c r="A8" s="10">
        <f>D8+F8+E8+'Forecast inputs Tab10.1.5.1'!AA4</f>
        <v>0.24</v>
      </c>
      <c r="C8" s="18">
        <v>0</v>
      </c>
      <c r="D8" s="17">
        <f>$G$3*'Forecast inputs Tab10.1.5.1'!T4</f>
        <v>0</v>
      </c>
      <c r="E8" s="17">
        <f>$G$4*'Forecast inputs Tab10.1.5.1'!U4</f>
        <v>0</v>
      </c>
      <c r="F8" s="17">
        <f>$G$5*'Forecast inputs Tab10.1.5.1'!Y4</f>
        <v>0</v>
      </c>
      <c r="G8" s="28">
        <f>N8*(D8/A8)*(1-EXP(-A8))</f>
        <v>0</v>
      </c>
      <c r="H8" s="28">
        <f>G8*'Forecast inputs Tab10.1.5.1'!V4</f>
        <v>0</v>
      </c>
      <c r="I8" s="28">
        <f>N8*(E8/A8)*(1-EXP(-A8))</f>
        <v>0</v>
      </c>
      <c r="J8" s="28">
        <f>I8*'Forecast inputs Tab10.1.5.1'!W4</f>
        <v>0</v>
      </c>
      <c r="K8" s="28">
        <f>H8+J8</f>
        <v>0</v>
      </c>
      <c r="L8" s="28">
        <f t="shared" ref="L8:L24" si="0">N8*(F8/A8)*(1-EXP(-A8))</f>
        <v>0</v>
      </c>
      <c r="M8" s="28">
        <f>L8*'Forecast inputs Tab10.1.5.1'!Z4</f>
        <v>0</v>
      </c>
      <c r="N8" s="19">
        <f>'Forecast inputs Tab10.1.5.1'!Q4</f>
        <v>12382.797429009221</v>
      </c>
      <c r="O8" s="19">
        <f>N8*'Forecast inputs Tab10.1.5.1'!R4</f>
        <v>34.976078134056579</v>
      </c>
      <c r="P8" s="19">
        <f>N8*'Forecast inputs Tab10.1.5.1'!S4</f>
        <v>0</v>
      </c>
      <c r="Q8" s="19">
        <f>P8*'Forecast inputs Tab10.1.5.1'!R4</f>
        <v>0</v>
      </c>
    </row>
    <row r="9" spans="1:17" ht="12" customHeight="1" x14ac:dyDescent="0.3">
      <c r="A9" s="10">
        <f>D9+F9+E9+'Forecast inputs Tab10.1.5.1'!AA5</f>
        <v>0.24025042326708496</v>
      </c>
      <c r="C9" s="18">
        <v>1</v>
      </c>
      <c r="D9" s="17">
        <f>$G$3*'Forecast inputs Tab10.1.5.1'!T5</f>
        <v>1.3595111820172463E-5</v>
      </c>
      <c r="E9" s="17">
        <f>$G$4*'Forecast inputs Tab10.1.5.1'!U5</f>
        <v>3.1169685870727759E-5</v>
      </c>
      <c r="F9" s="17">
        <f>$G$5*'Forecast inputs Tab10.1.5.1'!Y5</f>
        <v>2.0565846939406461E-4</v>
      </c>
      <c r="G9" s="28">
        <f t="shared" ref="G9:G24" si="1">N9*(D9/A9)*(1-EXP(-A9))</f>
        <v>0.11771860378315742</v>
      </c>
      <c r="H9" s="28">
        <f>G9*'Forecast inputs Tab10.1.5.1'!V5</f>
        <v>1.2104769423513805E-2</v>
      </c>
      <c r="I9" s="28">
        <f t="shared" ref="I9:I24" si="2">N9*(E9/A9)*(1-EXP(-A9))</f>
        <v>0.26989494088730009</v>
      </c>
      <c r="J9" s="28">
        <f>I9*'Forecast inputs Tab10.1.5.1'!W5</f>
        <v>2.7752816237807319E-2</v>
      </c>
      <c r="K9" s="28">
        <f t="shared" ref="K9:K24" si="3">H9+J9</f>
        <v>3.9857585661321124E-2</v>
      </c>
      <c r="L9" s="28">
        <f t="shared" si="0"/>
        <v>1.780774457281616</v>
      </c>
      <c r="M9" s="28">
        <f>L9*'Forecast inputs Tab10.1.5.1'!Z5</f>
        <v>0.1372636978642785</v>
      </c>
      <c r="N9" s="19">
        <f>'Forecast inputs Tab10.1.5.1'!Q5</f>
        <v>9740.6525854677402</v>
      </c>
      <c r="O9" s="19">
        <f>N9*'Forecast inputs Tab10.1.5.1'!R5</f>
        <v>231.17198561513024</v>
      </c>
      <c r="P9" s="19">
        <f>N9*'Forecast inputs Tab10.1.5.1'!S5</f>
        <v>0</v>
      </c>
      <c r="Q9" s="19">
        <f>P9*'Forecast inputs Tab10.1.5.1'!R5</f>
        <v>0</v>
      </c>
    </row>
    <row r="10" spans="1:17" ht="12" customHeight="1" x14ac:dyDescent="0.3">
      <c r="A10" s="10">
        <f>D10+F10+E10+'Forecast inputs Tab10.1.5.1'!AA6</f>
        <v>0.24196702872915218</v>
      </c>
      <c r="C10" s="18">
        <v>2</v>
      </c>
      <c r="D10" s="17">
        <f>$G$3*'Forecast inputs Tab10.1.5.1'!T6</f>
        <v>1.2793166855339132E-4</v>
      </c>
      <c r="E10" s="17">
        <f>$G$4*'Forecast inputs Tab10.1.5.1'!U6</f>
        <v>6.5341966872061385E-4</v>
      </c>
      <c r="F10" s="17">
        <f>$G$5*'Forecast inputs Tab10.1.5.1'!Y6</f>
        <v>1.1856773918781794E-3</v>
      </c>
      <c r="G10" s="28">
        <f t="shared" si="1"/>
        <v>0.87054036052238171</v>
      </c>
      <c r="H10" s="28">
        <f>G10*'Forecast inputs Tab10.1.5.1'!V6</f>
        <v>0.19112422096637796</v>
      </c>
      <c r="I10" s="28">
        <f t="shared" si="2"/>
        <v>4.4463438991500546</v>
      </c>
      <c r="J10" s="28">
        <f>I10*'Forecast inputs Tab10.1.5.1'!W6</f>
        <v>0.976272629412272</v>
      </c>
      <c r="K10" s="28">
        <f t="shared" si="3"/>
        <v>1.16739685037865</v>
      </c>
      <c r="L10" s="28">
        <f t="shared" si="0"/>
        <v>8.0682135694813901</v>
      </c>
      <c r="M10" s="28">
        <f>L10*'Forecast inputs Tab10.1.5.1'!Z6</f>
        <v>1.5170661974695858</v>
      </c>
      <c r="N10" s="19">
        <f>'Forecast inputs Tab10.1.5.1'!Q6</f>
        <v>7661.1571985107503</v>
      </c>
      <c r="O10" s="19">
        <f>N10*'Forecast inputs Tab10.1.5.1'!R6</f>
        <v>736.97114563650041</v>
      </c>
      <c r="P10" s="19">
        <f>N10*'Forecast inputs Tab10.1.5.1'!S6</f>
        <v>0</v>
      </c>
      <c r="Q10" s="19">
        <f>P10*'Forecast inputs Tab10.1.5.1'!R6</f>
        <v>0</v>
      </c>
    </row>
    <row r="11" spans="1:17" ht="12" customHeight="1" x14ac:dyDescent="0.3">
      <c r="A11" s="10">
        <f>D11+F11+E11+'Forecast inputs Tab10.1.5.1'!AA7</f>
        <v>0.24720946860108944</v>
      </c>
      <c r="C11" s="18">
        <v>3</v>
      </c>
      <c r="D11" s="17">
        <f>$G$3*'Forecast inputs Tab10.1.5.1'!T7</f>
        <v>4.765578025781334E-3</v>
      </c>
      <c r="E11" s="17">
        <f>$G$4*'Forecast inputs Tab10.1.5.1'!U7</f>
        <v>1.2671942178660584E-3</v>
      </c>
      <c r="F11" s="17">
        <f>$G$5*'Forecast inputs Tab10.1.5.1'!Y7</f>
        <v>1.1766963574420619E-3</v>
      </c>
      <c r="G11" s="28">
        <f t="shared" si="1"/>
        <v>27.601317625763958</v>
      </c>
      <c r="H11" s="28">
        <f>G11*'Forecast inputs Tab10.1.5.1'!V7</f>
        <v>10.136723152292523</v>
      </c>
      <c r="I11" s="28">
        <f t="shared" si="2"/>
        <v>7.3393468560654043</v>
      </c>
      <c r="J11" s="28">
        <f>I11*'Forecast inputs Tab10.1.5.1'!W7</f>
        <v>2.7020664397486907</v>
      </c>
      <c r="K11" s="28">
        <f t="shared" si="3"/>
        <v>12.838789592041215</v>
      </c>
      <c r="L11" s="28">
        <f t="shared" si="0"/>
        <v>6.8152005349892217</v>
      </c>
      <c r="M11" s="28">
        <f>L11*'Forecast inputs Tab10.1.5.1'!Z7</f>
        <v>2.3020248063075894</v>
      </c>
      <c r="N11" s="19">
        <f>'Forecast inputs Tab10.1.5.1'!Q7</f>
        <v>6537.17</v>
      </c>
      <c r="O11" s="19">
        <f>N11*'Forecast inputs Tab10.1.5.1'!R7</f>
        <v>1368.19699515</v>
      </c>
      <c r="P11" s="19">
        <f>N11*'Forecast inputs Tab10.1.5.1'!S7</f>
        <v>0</v>
      </c>
      <c r="Q11" s="19">
        <f>P11*'Forecast inputs Tab10.1.5.1'!R7</f>
        <v>0</v>
      </c>
    </row>
    <row r="12" spans="1:17" ht="12" customHeight="1" x14ac:dyDescent="0.3">
      <c r="A12" s="10">
        <f>D12+F12+E12+'Forecast inputs Tab10.1.5.1'!AA8</f>
        <v>0.26308570687873367</v>
      </c>
      <c r="C12" s="18">
        <v>4</v>
      </c>
      <c r="D12" s="17">
        <f>$G$3*'Forecast inputs Tab10.1.5.1'!T8</f>
        <v>8.5132022584224823E-3</v>
      </c>
      <c r="E12" s="17">
        <f>$G$4*'Forecast inputs Tab10.1.5.1'!U8</f>
        <v>8.219572386783721E-3</v>
      </c>
      <c r="F12" s="17">
        <f>$G$5*'Forecast inputs Tab10.1.5.1'!Y8</f>
        <v>6.352932233527479E-3</v>
      </c>
      <c r="G12" s="28">
        <f t="shared" si="1"/>
        <v>10.397702103454527</v>
      </c>
      <c r="H12" s="28">
        <f>G12*'Forecast inputs Tab10.1.5.1'!V8</f>
        <v>5.8573765353361038</v>
      </c>
      <c r="I12" s="28">
        <f t="shared" si="2"/>
        <v>10.039073723522067</v>
      </c>
      <c r="J12" s="28">
        <f>I12*'Forecast inputs Tab10.1.5.1'!W8</f>
        <v>5.5009374398519109</v>
      </c>
      <c r="K12" s="28">
        <f t="shared" si="3"/>
        <v>11.358313975188015</v>
      </c>
      <c r="L12" s="28">
        <f t="shared" si="0"/>
        <v>7.7592302922558627</v>
      </c>
      <c r="M12" s="28">
        <f>L12*'Forecast inputs Tab10.1.5.1'!Z8</f>
        <v>4.0844510666131937</v>
      </c>
      <c r="N12" s="19">
        <f>'Forecast inputs Tab10.1.5.1'!Q8</f>
        <v>1389.06</v>
      </c>
      <c r="O12" s="19">
        <f>N12*'Forecast inputs Tab10.1.5.1'!R8</f>
        <v>512.08391429999995</v>
      </c>
      <c r="P12" s="19">
        <f>N12*'Forecast inputs Tab10.1.5.1'!S8</f>
        <v>123.84339063351912</v>
      </c>
      <c r="Q12" s="19">
        <f>P12*'Forecast inputs Tab10.1.5.1'!R8</f>
        <v>45.655485173999992</v>
      </c>
    </row>
    <row r="13" spans="1:17" ht="12" customHeight="1" x14ac:dyDescent="0.3">
      <c r="A13" s="10">
        <f>D13+F13+E13+'Forecast inputs Tab10.1.5.1'!AA9</f>
        <v>0.29110000870046415</v>
      </c>
      <c r="C13" s="18">
        <v>5</v>
      </c>
      <c r="D13" s="17">
        <f>$G$3*'Forecast inputs Tab10.1.5.1'!T9</f>
        <v>2.5139412089277949E-2</v>
      </c>
      <c r="E13" s="17">
        <f>$G$4*'Forecast inputs Tab10.1.5.1'!U9</f>
        <v>1.2479558796297698E-2</v>
      </c>
      <c r="F13" s="17">
        <f>$G$5*'Forecast inputs Tab10.1.5.1'!Y9</f>
        <v>1.3481037814888505E-2</v>
      </c>
      <c r="G13" s="28">
        <f t="shared" si="1"/>
        <v>119.19370796563986</v>
      </c>
      <c r="H13" s="28">
        <f>G13*'Forecast inputs Tab10.1.5.1'!V9</f>
        <v>96.017365545320288</v>
      </c>
      <c r="I13" s="28">
        <f t="shared" si="2"/>
        <v>59.169438068933907</v>
      </c>
      <c r="J13" s="28">
        <f>I13*'Forecast inputs Tab10.1.5.1'!W9</f>
        <v>44.298694570165878</v>
      </c>
      <c r="K13" s="28">
        <f t="shared" si="3"/>
        <v>140.31606011548615</v>
      </c>
      <c r="L13" s="28">
        <f t="shared" si="0"/>
        <v>63.917759042061988</v>
      </c>
      <c r="M13" s="28">
        <f>L13*'Forecast inputs Tab10.1.5.1'!Z9</f>
        <v>47.691468896126047</v>
      </c>
      <c r="N13" s="19">
        <f>'Forecast inputs Tab10.1.5.1'!Q9</f>
        <v>5464.84</v>
      </c>
      <c r="O13" s="19">
        <f>N13*'Forecast inputs Tab10.1.5.1'!R9</f>
        <v>3113.8876913599997</v>
      </c>
      <c r="P13" s="19">
        <f>N13*'Forecast inputs Tab10.1.5.1'!S9</f>
        <v>1589.5302985588025</v>
      </c>
      <c r="Q13" s="19">
        <f>P13*'Forecast inputs Tab10.1.5.1'!R9</f>
        <v>905.72072223999987</v>
      </c>
    </row>
    <row r="14" spans="1:17" ht="12" customHeight="1" x14ac:dyDescent="0.3">
      <c r="A14" s="10">
        <f>D14+F14+E14+'Forecast inputs Tab10.1.5.1'!AA10</f>
        <v>0.31910657814761473</v>
      </c>
      <c r="C14" s="18">
        <v>6</v>
      </c>
      <c r="D14" s="17">
        <f>$G$3*'Forecast inputs Tab10.1.5.1'!T10</f>
        <v>6.1136750641884105E-2</v>
      </c>
      <c r="E14" s="17">
        <f>$G$4*'Forecast inputs Tab10.1.5.1'!U10</f>
        <v>5.1513794994919411E-3</v>
      </c>
      <c r="F14" s="17">
        <f>$G$5*'Forecast inputs Tab10.1.5.1'!Y10</f>
        <v>1.2818448006238707E-2</v>
      </c>
      <c r="G14" s="28">
        <f t="shared" si="1"/>
        <v>188.23911473754103</v>
      </c>
      <c r="H14" s="28">
        <f>G14*'Forecast inputs Tab10.1.5.1'!V10</f>
        <v>186.49354525067585</v>
      </c>
      <c r="I14" s="28">
        <f t="shared" si="2"/>
        <v>15.861018233395535</v>
      </c>
      <c r="J14" s="28">
        <f>I14*'Forecast inputs Tab10.1.5.1'!W10</f>
        <v>15.348712458631928</v>
      </c>
      <c r="K14" s="28">
        <f t="shared" si="3"/>
        <v>201.84225770930777</v>
      </c>
      <c r="L14" s="28">
        <f t="shared" si="0"/>
        <v>39.467804220371804</v>
      </c>
      <c r="M14" s="28">
        <f>L14*'Forecast inputs Tab10.1.5.1'!Z10</f>
        <v>39.02426503654327</v>
      </c>
      <c r="N14" s="19">
        <f>'Forecast inputs Tab10.1.5.1'!Q10</f>
        <v>3596.33</v>
      </c>
      <c r="O14" s="19">
        <f>N14*'Forecast inputs Tab10.1.5.1'!R10</f>
        <v>2899.4619432399995</v>
      </c>
      <c r="P14" s="19">
        <f>N14*'Forecast inputs Tab10.1.5.1'!S10</f>
        <v>2066.9124136844662</v>
      </c>
      <c r="Q14" s="19">
        <f>P14*'Forecast inputs Tab10.1.5.1'!R10</f>
        <v>1666.4026614599998</v>
      </c>
    </row>
    <row r="15" spans="1:17" ht="12" customHeight="1" x14ac:dyDescent="0.3">
      <c r="A15" s="10">
        <f>D15+F15+E15+'Forecast inputs Tab10.1.5.1'!AA11</f>
        <v>0.3403553700426652</v>
      </c>
      <c r="C15" s="18">
        <v>7</v>
      </c>
      <c r="D15" s="17">
        <f>$G$3*'Forecast inputs Tab10.1.5.1'!T11</f>
        <v>7.389713175440521E-2</v>
      </c>
      <c r="E15" s="17">
        <f>$G$4*'Forecast inputs Tab10.1.5.1'!U11</f>
        <v>2.9538570840210933E-3</v>
      </c>
      <c r="F15" s="17">
        <f>$G$5*'Forecast inputs Tab10.1.5.1'!Y11</f>
        <v>2.3504381204238905E-2</v>
      </c>
      <c r="G15" s="28">
        <f t="shared" si="1"/>
        <v>54.85672973545222</v>
      </c>
      <c r="H15" s="28">
        <f>G15*'Forecast inputs Tab10.1.5.1'!V11</f>
        <v>67.981923572116102</v>
      </c>
      <c r="I15" s="28">
        <f t="shared" si="2"/>
        <v>2.1927635875479905</v>
      </c>
      <c r="J15" s="28">
        <f>I15*'Forecast inputs Tab10.1.5.1'!W11</f>
        <v>2.6758164849712975</v>
      </c>
      <c r="K15" s="28">
        <f t="shared" si="3"/>
        <v>70.657740057087395</v>
      </c>
      <c r="L15" s="28">
        <f t="shared" si="0"/>
        <v>17.448221016279344</v>
      </c>
      <c r="M15" s="28">
        <f>L15*'Forecast inputs Tab10.1.5.1'!Z11</f>
        <v>21.780439812411341</v>
      </c>
      <c r="N15" s="19">
        <f>'Forecast inputs Tab10.1.5.1'!Q11</f>
        <v>875.82100000000003</v>
      </c>
      <c r="O15" s="19">
        <f>N15*'Forecast inputs Tab10.1.5.1'!R11</f>
        <v>937.6889954400001</v>
      </c>
      <c r="P15" s="19">
        <f>N15*'Forecast inputs Tab10.1.5.1'!S11</f>
        <v>698.55772217178503</v>
      </c>
      <c r="Q15" s="19">
        <f>P15*'Forecast inputs Tab10.1.5.1'!R11</f>
        <v>747.90383966599995</v>
      </c>
    </row>
    <row r="16" spans="1:17" ht="12" customHeight="1" x14ac:dyDescent="0.3">
      <c r="A16" s="10">
        <f>D16+F16+E16+'Forecast inputs Tab10.1.5.1'!AA12</f>
        <v>0.34037394555789741</v>
      </c>
      <c r="C16" s="18">
        <v>8</v>
      </c>
      <c r="D16" s="17">
        <f>$G$3*'Forecast inputs Tab10.1.5.1'!T12</f>
        <v>8.5194774005455456E-2</v>
      </c>
      <c r="E16" s="17">
        <f>$G$4*'Forecast inputs Tab10.1.5.1'!U12</f>
        <v>5.0672887489430947E-4</v>
      </c>
      <c r="F16" s="17">
        <f>$G$5*'Forecast inputs Tab10.1.5.1'!Y12</f>
        <v>1.4672442677547646E-2</v>
      </c>
      <c r="G16" s="28">
        <f t="shared" si="1"/>
        <v>94.889450768937877</v>
      </c>
      <c r="H16" s="28">
        <f>G16*'Forecast inputs Tab10.1.5.1'!V12</f>
        <v>142.90419253496245</v>
      </c>
      <c r="I16" s="28">
        <f t="shared" si="2"/>
        <v>0.56439171520548725</v>
      </c>
      <c r="J16" s="28">
        <f>I16*'Forecast inputs Tab10.1.5.1'!W12</f>
        <v>0.84871609411742888</v>
      </c>
      <c r="K16" s="28">
        <f t="shared" si="3"/>
        <v>143.75290862907988</v>
      </c>
      <c r="L16" s="28">
        <f t="shared" si="0"/>
        <v>16.342082520484965</v>
      </c>
      <c r="M16" s="28">
        <f>L16*'Forecast inputs Tab10.1.5.1'!Z12</f>
        <v>24.907621652771955</v>
      </c>
      <c r="N16" s="19">
        <f>'Forecast inputs Tab10.1.5.1'!Q12</f>
        <v>1314.08</v>
      </c>
      <c r="O16" s="19">
        <f>N16*'Forecast inputs Tab10.1.5.1'!R12</f>
        <v>1781.5902415999999</v>
      </c>
      <c r="P16" s="19">
        <f>N16*'Forecast inputs Tab10.1.5.1'!S12</f>
        <v>1203.1008811229044</v>
      </c>
      <c r="Q16" s="19">
        <f>P16*'Forecast inputs Tab10.1.5.1'!R12</f>
        <v>1631.1280816000001</v>
      </c>
    </row>
    <row r="17" spans="1:18" ht="12" customHeight="1" x14ac:dyDescent="0.3">
      <c r="A17" s="10">
        <f>D17+F17+E17+'Forecast inputs Tab10.1.5.1'!AA13</f>
        <v>0.34426533194904596</v>
      </c>
      <c r="C17" s="18">
        <v>9</v>
      </c>
      <c r="D17" s="17">
        <f>$G$3*'Forecast inputs Tab10.1.5.1'!T13</f>
        <v>8.2049430007223367E-2</v>
      </c>
      <c r="E17" s="17">
        <f>$G$4*'Forecast inputs Tab10.1.5.1'!U13</f>
        <v>2.0839279855593257E-4</v>
      </c>
      <c r="F17" s="17">
        <f>$G$5*'Forecast inputs Tab10.1.5.1'!Y13</f>
        <v>2.2007509143266667E-2</v>
      </c>
      <c r="G17" s="28">
        <f t="shared" si="1"/>
        <v>15.033362818698009</v>
      </c>
      <c r="H17" s="28">
        <f>G17*'Forecast inputs Tab10.1.5.1'!V13</f>
        <v>27.082808809121914</v>
      </c>
      <c r="I17" s="28">
        <f t="shared" si="2"/>
        <v>3.8182404792079308E-2</v>
      </c>
      <c r="J17" s="28">
        <f>I17*'Forecast inputs Tab10.1.5.1'!W13</f>
        <v>6.8865773308278172E-2</v>
      </c>
      <c r="K17" s="28">
        <f t="shared" si="3"/>
        <v>27.151674582430193</v>
      </c>
      <c r="L17" s="28">
        <f t="shared" si="0"/>
        <v>4.0322872402332948</v>
      </c>
      <c r="M17" s="28">
        <f>L17*'Forecast inputs Tab10.1.5.1'!Z13</f>
        <v>7.3238836373081364</v>
      </c>
      <c r="N17" s="19">
        <f>'Forecast inputs Tab10.1.5.1'!Q13</f>
        <v>216.56800000000001</v>
      </c>
      <c r="O17" s="19">
        <f>N17*'Forecast inputs Tab10.1.5.1'!R13</f>
        <v>358.38322344000005</v>
      </c>
      <c r="P17" s="19">
        <f>N17*'Forecast inputs Tab10.1.5.1'!S13</f>
        <v>209.20916637962813</v>
      </c>
      <c r="Q17" s="19">
        <f>P17*'Forecast inputs Tab10.1.5.1'!R13</f>
        <v>346.2056048</v>
      </c>
    </row>
    <row r="18" spans="1:18" ht="12" customHeight="1" x14ac:dyDescent="0.3">
      <c r="A18" s="10">
        <f>D18+F18+E18+'Forecast inputs Tab10.1.5.1'!AA14</f>
        <v>0.34232663365708665</v>
      </c>
      <c r="C18" s="18">
        <v>10</v>
      </c>
      <c r="D18" s="17">
        <f>$G$3*'Forecast inputs Tab10.1.5.1'!T14</f>
        <v>8.1888916558250091E-2</v>
      </c>
      <c r="E18" s="17">
        <f>$G$4*'Forecast inputs Tab10.1.5.1'!U14</f>
        <v>5.639579326203154E-5</v>
      </c>
      <c r="F18" s="17">
        <f>$G$5*'Forecast inputs Tab10.1.5.1'!Y14</f>
        <v>2.0381321305574563E-2</v>
      </c>
      <c r="G18" s="28">
        <f t="shared" si="1"/>
        <v>35.880066839622138</v>
      </c>
      <c r="H18" s="28">
        <f>G18*'Forecast inputs Tab10.1.5.1'!V14</f>
        <v>75.523219437983343</v>
      </c>
      <c r="I18" s="28">
        <f t="shared" si="2"/>
        <v>2.4710118496632405E-2</v>
      </c>
      <c r="J18" s="28">
        <f>I18*'Forecast inputs Tab10.1.5.1'!W14</f>
        <v>5.2125017810542955E-2</v>
      </c>
      <c r="K18" s="28">
        <f t="shared" si="3"/>
        <v>75.575344455793882</v>
      </c>
      <c r="L18" s="28">
        <f t="shared" si="0"/>
        <v>8.9301849561490538</v>
      </c>
      <c r="M18" s="28">
        <f>L18*'Forecast inputs Tab10.1.5.1'!Z14</f>
        <v>18.928866542301343</v>
      </c>
      <c r="N18" s="19">
        <f>'Forecast inputs Tab10.1.5.1'!Q14</f>
        <v>517.42200000000003</v>
      </c>
      <c r="O18" s="19">
        <f>N18*'Forecast inputs Tab10.1.5.1'!R14</f>
        <v>1015.0526085000001</v>
      </c>
      <c r="P18" s="19">
        <f>N18*'Forecast inputs Tab10.1.5.1'!S14</f>
        <v>510.16872868612205</v>
      </c>
      <c r="Q18" s="19">
        <f>P18*'Forecast inputs Tab10.1.5.1'!R14</f>
        <v>1000.8235035</v>
      </c>
    </row>
    <row r="19" spans="1:18" ht="12" customHeight="1" x14ac:dyDescent="0.3">
      <c r="A19" s="10">
        <f>D19+F19+E19+'Forecast inputs Tab10.1.5.1'!AA15</f>
        <v>0.34236914818646574</v>
      </c>
      <c r="C19" s="18">
        <v>11</v>
      </c>
      <c r="D19" s="17">
        <f>$G$3*'Forecast inputs Tab10.1.5.1'!T15</f>
        <v>7.8917243961762168E-2</v>
      </c>
      <c r="E19" s="17">
        <f>$G$4*'Forecast inputs Tab10.1.5.1'!U15</f>
        <v>2.0830341597942094E-5</v>
      </c>
      <c r="F19" s="17">
        <f>$G$5*'Forecast inputs Tab10.1.5.1'!Y15</f>
        <v>2.3431073883105637E-2</v>
      </c>
      <c r="G19" s="28">
        <f t="shared" si="1"/>
        <v>26.201329968855529</v>
      </c>
      <c r="H19" s="28">
        <f>G19*'Forecast inputs Tab10.1.5.1'!V15</f>
        <v>63.074214704434382</v>
      </c>
      <c r="I19" s="28">
        <f t="shared" si="2"/>
        <v>6.9158858846630105E-3</v>
      </c>
      <c r="J19" s="28">
        <f>I19*'Forecast inputs Tab10.1.5.1'!W15</f>
        <v>1.6703476430770501E-2</v>
      </c>
      <c r="K19" s="28">
        <f t="shared" si="3"/>
        <v>63.090918180865152</v>
      </c>
      <c r="L19" s="28">
        <f t="shared" si="0"/>
        <v>7.7793555313886724</v>
      </c>
      <c r="M19" s="28">
        <f>L19*'Forecast inputs Tab10.1.5.1'!Z15</f>
        <v>18.878628829352774</v>
      </c>
      <c r="N19" s="19">
        <f>'Forecast inputs Tab10.1.5.1'!Q15</f>
        <v>392.08199999999999</v>
      </c>
      <c r="O19" s="19">
        <f>N19*'Forecast inputs Tab10.1.5.1'!R15</f>
        <v>890.54368823999994</v>
      </c>
      <c r="P19" s="19">
        <f>N19*'Forecast inputs Tab10.1.5.1'!S15</f>
        <v>389.68254074282805</v>
      </c>
      <c r="Q19" s="19">
        <f>P19*'Forecast inputs Tab10.1.5.1'!R15</f>
        <v>885.09374844000013</v>
      </c>
    </row>
    <row r="20" spans="1:18" ht="12" customHeight="1" x14ac:dyDescent="0.3">
      <c r="A20" s="10">
        <f>D20+F20+E20+'Forecast inputs Tab10.1.5.1'!AA16</f>
        <v>0.34080370169069818</v>
      </c>
      <c r="C20" s="18">
        <v>12</v>
      </c>
      <c r="D20" s="17">
        <f>$G$3*'Forecast inputs Tab10.1.5.1'!T16</f>
        <v>7.7271493695594731E-2</v>
      </c>
      <c r="E20" s="17">
        <f>$G$4*'Forecast inputs Tab10.1.5.1'!U16</f>
        <v>7.4789222324173669E-6</v>
      </c>
      <c r="F20" s="17">
        <f>$G$5*'Forecast inputs Tab10.1.5.1'!Y16</f>
        <v>2.3524729072871054E-2</v>
      </c>
      <c r="G20" s="28">
        <f t="shared" si="1"/>
        <v>27.685574106113762</v>
      </c>
      <c r="H20" s="28">
        <f>G20*'Forecast inputs Tab10.1.5.1'!V16</f>
        <v>74.94462505249254</v>
      </c>
      <c r="I20" s="28">
        <f t="shared" si="2"/>
        <v>2.6796202039932513E-3</v>
      </c>
      <c r="J20" s="28">
        <f>I20*'Forecast inputs Tab10.1.5.1'!W16</f>
        <v>7.2799992616939743E-3</v>
      </c>
      <c r="K20" s="28">
        <f t="shared" si="3"/>
        <v>74.951905051754238</v>
      </c>
      <c r="L20" s="28">
        <f t="shared" si="0"/>
        <v>8.428666238017227</v>
      </c>
      <c r="M20" s="28">
        <f>L20*'Forecast inputs Tab10.1.5.1'!Z16</f>
        <v>23.024250415742141</v>
      </c>
      <c r="N20" s="19">
        <f>'Forecast inputs Tab10.1.5.1'!Q16</f>
        <v>422.80399999999997</v>
      </c>
      <c r="O20" s="19">
        <f>N20*'Forecast inputs Tab10.1.5.1'!R16</f>
        <v>1090.48339268</v>
      </c>
      <c r="P20" s="19">
        <f>N20*'Forecast inputs Tab10.1.5.1'!S16</f>
        <v>421.59419470604882</v>
      </c>
      <c r="Q20" s="19">
        <f>P20*'Forecast inputs Tab10.1.5.1'!R16</f>
        <v>1087.3630991599998</v>
      </c>
    </row>
    <row r="21" spans="1:18" ht="12" customHeight="1" x14ac:dyDescent="0.3">
      <c r="A21" s="10">
        <f>D21+F21+E21+'Forecast inputs Tab10.1.5.1'!AA17</f>
        <v>0.33800311230711544</v>
      </c>
      <c r="C21" s="18">
        <v>13</v>
      </c>
      <c r="D21" s="17">
        <f>$G$3*'Forecast inputs Tab10.1.5.1'!T17</f>
        <v>7.6850054992083111E-2</v>
      </c>
      <c r="E21" s="17">
        <f>$G$4*'Forecast inputs Tab10.1.5.1'!U17</f>
        <v>2.700106466573411E-6</v>
      </c>
      <c r="F21" s="17">
        <f>$G$5*'Forecast inputs Tab10.1.5.1'!Y17</f>
        <v>2.1150357208565781E-2</v>
      </c>
      <c r="G21" s="28">
        <f t="shared" si="1"/>
        <v>15.809734166661645</v>
      </c>
      <c r="H21" s="28">
        <f>G21*'Forecast inputs Tab10.1.5.1'!V17</f>
        <v>47.455882182603041</v>
      </c>
      <c r="I21" s="28">
        <f t="shared" si="2"/>
        <v>5.5547085116083915E-4</v>
      </c>
      <c r="J21" s="28">
        <f>I21*'Forecast inputs Tab10.1.5.1'!W17</f>
        <v>1.6723330631791568E-3</v>
      </c>
      <c r="K21" s="28">
        <f t="shared" si="3"/>
        <v>47.457554515666217</v>
      </c>
      <c r="L21" s="28">
        <f t="shared" si="0"/>
        <v>4.3510902501215893</v>
      </c>
      <c r="M21" s="28">
        <f>L21*'Forecast inputs Tab10.1.5.1'!Z17</f>
        <v>13.185065274040952</v>
      </c>
      <c r="N21" s="19">
        <f>'Forecast inputs Tab10.1.5.1'!Q17</f>
        <v>242.44399999999999</v>
      </c>
      <c r="O21" s="19">
        <f>N21*'Forecast inputs Tab10.1.5.1'!R17</f>
        <v>698.6629969999999</v>
      </c>
      <c r="P21" s="19">
        <f>N21*'Forecast inputs Tab10.1.5.1'!S17</f>
        <v>242.09653969983515</v>
      </c>
      <c r="Q21" s="19">
        <f>P21*'Forecast inputs Tab10.1.5.1'!R17</f>
        <v>697.66170327999987</v>
      </c>
    </row>
    <row r="22" spans="1:18" ht="12" customHeight="1" x14ac:dyDescent="0.3">
      <c r="A22" s="10">
        <f>D22+F22+E22+'Forecast inputs Tab10.1.5.1'!AA18</f>
        <v>0.33679125438026336</v>
      </c>
      <c r="C22" s="18">
        <v>14</v>
      </c>
      <c r="D22" s="17">
        <f>$G$3*'Forecast inputs Tab10.1.5.1'!T18</f>
        <v>7.5042645104281228E-2</v>
      </c>
      <c r="E22" s="17">
        <f>$G$4*'Forecast inputs Tab10.1.5.1'!U18</f>
        <v>1.2229137333800534E-6</v>
      </c>
      <c r="F22" s="17">
        <f>$G$5*'Forecast inputs Tab10.1.5.1'!Y18</f>
        <v>2.1747386362248773E-2</v>
      </c>
      <c r="G22" s="28">
        <f t="shared" si="1"/>
        <v>8.6377746479723019</v>
      </c>
      <c r="H22" s="28">
        <f>G22*'Forecast inputs Tab10.1.5.1'!V18</f>
        <v>28.376561732857208</v>
      </c>
      <c r="I22" s="28">
        <f t="shared" si="2"/>
        <v>1.4076333834139786E-4</v>
      </c>
      <c r="J22" s="28">
        <f>I22*'Forecast inputs Tab10.1.5.1'!W18</f>
        <v>4.6374174274171903E-4</v>
      </c>
      <c r="K22" s="28">
        <f t="shared" si="3"/>
        <v>28.37702547459995</v>
      </c>
      <c r="L22" s="28">
        <f t="shared" si="0"/>
        <v>2.5032302941674174</v>
      </c>
      <c r="M22" s="28">
        <f>L22*'Forecast inputs Tab10.1.5.1'!Z18</f>
        <v>8.3103490920917018</v>
      </c>
      <c r="N22" s="19">
        <f>'Forecast inputs Tab10.1.5.1'!Q18</f>
        <v>135.57400000000001</v>
      </c>
      <c r="O22" s="19">
        <f>N22*'Forecast inputs Tab10.1.5.1'!R18</f>
        <v>430.61827324000006</v>
      </c>
      <c r="P22" s="19">
        <f>N22*'Forecast inputs Tab10.1.5.1'!S18</f>
        <v>135.46985217834813</v>
      </c>
      <c r="Q22" s="19">
        <f>P22*'Forecast inputs Tab10.1.5.1'!R18</f>
        <v>430.28747268000006</v>
      </c>
    </row>
    <row r="23" spans="1:18" ht="12" customHeight="1" x14ac:dyDescent="0.3">
      <c r="A23" s="10">
        <f>D23+F23+E23+'Forecast inputs Tab10.1.5.1'!AA19</f>
        <v>0.33599459662840281</v>
      </c>
      <c r="C23" s="18">
        <v>15</v>
      </c>
      <c r="D23" s="17">
        <f>$G$3*'Forecast inputs Tab10.1.5.1'!T19</f>
        <v>7.3052398141839753E-2</v>
      </c>
      <c r="E23" s="17">
        <f>$G$4*'Forecast inputs Tab10.1.5.1'!U19</f>
        <v>6.3938712288257355E-7</v>
      </c>
      <c r="F23" s="17">
        <f>$G$5*'Forecast inputs Tab10.1.5.1'!Y19</f>
        <v>2.2941559099440182E-2</v>
      </c>
      <c r="G23" s="28">
        <f t="shared" si="1"/>
        <v>7.8380469338814684</v>
      </c>
      <c r="H23" s="28">
        <f>G23*'Forecast inputs Tab10.1.5.1'!V19</f>
        <v>27.879736326461906</v>
      </c>
      <c r="I23" s="28">
        <f t="shared" si="2"/>
        <v>6.8602077488853243E-5</v>
      </c>
      <c r="J23" s="28">
        <f>I23*'Forecast inputs Tab10.1.5.1'!W19</f>
        <v>2.4453788847452038E-4</v>
      </c>
      <c r="K23" s="28">
        <f t="shared" si="3"/>
        <v>27.879980864350379</v>
      </c>
      <c r="L23" s="28">
        <f t="shared" si="0"/>
        <v>2.4614799997214587</v>
      </c>
      <c r="M23" s="28">
        <f>L23*'Forecast inputs Tab10.1.5.1'!Z19</f>
        <v>8.857438860597691</v>
      </c>
      <c r="N23" s="19">
        <f>'Forecast inputs Tab10.1.5.1'!Q19</f>
        <v>126.32599999999999</v>
      </c>
      <c r="O23" s="19">
        <f>N23*'Forecast inputs Tab10.1.5.1'!R19</f>
        <v>437.16122908</v>
      </c>
      <c r="P23" s="19">
        <f>N23*'Forecast inputs Tab10.1.5.1'!S19</f>
        <v>126.27014844332452</v>
      </c>
      <c r="Q23" s="19">
        <f>P23*'Forecast inputs Tab10.1.5.1'!R19</f>
        <v>436.96795029999998</v>
      </c>
    </row>
    <row r="24" spans="1:18" ht="12" customHeight="1" x14ac:dyDescent="0.3">
      <c r="A24" s="10">
        <f>D24+F24+E24+'Forecast inputs Tab10.1.5.1'!AA20</f>
        <v>0.33565751215380529</v>
      </c>
      <c r="B24" s="29"/>
      <c r="C24" s="23" t="s">
        <v>1443</v>
      </c>
      <c r="D24" s="17">
        <f>$G$3*'Forecast inputs Tab10.1.5.1'!T20</f>
        <v>7.0860491436610787E-2</v>
      </c>
      <c r="E24" s="17">
        <f>$G$4*'Forecast inputs Tab10.1.5.1'!U20</f>
        <v>3.8745027800414993E-7</v>
      </c>
      <c r="F24" s="17">
        <f>$G$5*'Forecast inputs Tab10.1.5.1'!Y20</f>
        <v>2.4796633266916526E-2</v>
      </c>
      <c r="G24" s="28">
        <f t="shared" si="1"/>
        <v>14.824722789435867</v>
      </c>
      <c r="H24" s="30">
        <f>G24*'Forecast inputs Tab10.1.5.1'!V20</f>
        <v>61.514713403743528</v>
      </c>
      <c r="I24" s="28">
        <f t="shared" si="2"/>
        <v>8.1058469249251769E-5</v>
      </c>
      <c r="J24" s="30">
        <f>I24*'Forecast inputs Tab10.1.5.1'!W20</f>
        <v>3.3634952745066653E-4</v>
      </c>
      <c r="K24" s="28">
        <f t="shared" si="3"/>
        <v>61.515049753270979</v>
      </c>
      <c r="L24" s="30">
        <f t="shared" si="0"/>
        <v>5.1877034274054603</v>
      </c>
      <c r="M24" s="30">
        <f>L24*'Forecast inputs Tab10.1.5.1'!Z20</f>
        <v>20.048709927756786</v>
      </c>
      <c r="N24" s="21">
        <f>'Forecast inputs Tab10.1.5.1'!Q20</f>
        <v>246.28200240000001</v>
      </c>
      <c r="O24" s="21">
        <f>N24*'Forecast inputs Tab10.1.5.1'!R20</f>
        <v>1002.9678244688379</v>
      </c>
      <c r="P24" s="21">
        <f>N24*'Forecast inputs Tab10.1.5.1'!S20</f>
        <v>246.2160304133829</v>
      </c>
      <c r="Q24" s="21">
        <f>P24*'Forecast inputs Tab10.1.5.1'!R20</f>
        <v>1002.6991577402565</v>
      </c>
    </row>
    <row r="25" spans="1:18" ht="12" customHeight="1" x14ac:dyDescent="0.3">
      <c r="C25" s="31" t="s">
        <v>1453</v>
      </c>
      <c r="D25" s="12"/>
      <c r="E25" s="12"/>
      <c r="F25" s="12"/>
      <c r="G25" s="32">
        <f>SUM(G8:G24)</f>
        <v>648.07689417233576</v>
      </c>
      <c r="H25" s="52">
        <f t="shared" ref="H25:Q25" si="4">SUM(H8:H24)</f>
        <v>915.44611723079095</v>
      </c>
      <c r="I25" s="32">
        <f>SUM(I8:I24)</f>
        <v>99.955604948821346</v>
      </c>
      <c r="J25" s="52">
        <f t="shared" ref="J25:K25" si="5">SUM(J8:J24)</f>
        <v>72.526660162170344</v>
      </c>
      <c r="K25" s="32">
        <f t="shared" si="5"/>
        <v>987.97277739296146</v>
      </c>
      <c r="L25" s="32">
        <f t="shared" si="4"/>
        <v>205.27328359041039</v>
      </c>
      <c r="M25" s="52">
        <f t="shared" si="4"/>
        <v>260.00179374529881</v>
      </c>
      <c r="N25" s="32">
        <f t="shared" si="4"/>
        <v>51261.410215387717</v>
      </c>
      <c r="O25" s="32">
        <f t="shared" si="4"/>
        <v>17539.902227124523</v>
      </c>
      <c r="P25" s="32">
        <f t="shared" si="4"/>
        <v>7962.6519074209973</v>
      </c>
      <c r="Q25" s="32">
        <f t="shared" si="4"/>
        <v>10883.913030040258</v>
      </c>
    </row>
    <row r="26" spans="1:18" ht="12" customHeight="1" x14ac:dyDescent="0.3">
      <c r="A26" s="10"/>
    </row>
    <row r="27" spans="1:18" ht="12" customHeight="1" x14ac:dyDescent="0.3">
      <c r="C27" s="15" t="s">
        <v>1445</v>
      </c>
      <c r="D27" s="15" t="s">
        <v>1523</v>
      </c>
      <c r="G27" s="15">
        <f>G1+1</f>
        <v>2020</v>
      </c>
    </row>
    <row r="28" spans="1:18" ht="12" customHeight="1" x14ac:dyDescent="0.3">
      <c r="G28" s="18"/>
      <c r="Q28" s="115">
        <f>Q76</f>
        <v>9617.9107946323638</v>
      </c>
      <c r="R28" s="116" t="s">
        <v>1881</v>
      </c>
    </row>
    <row r="29" spans="1:18" ht="12" customHeight="1" x14ac:dyDescent="0.3">
      <c r="D29" s="24" t="s">
        <v>1611</v>
      </c>
      <c r="E29" s="24"/>
      <c r="F29" s="24"/>
      <c r="G29" s="18">
        <v>3.13</v>
      </c>
      <c r="H29" s="24" t="s">
        <v>1610</v>
      </c>
      <c r="I29" s="25">
        <f>G29*I3</f>
        <v>0.20839369237906677</v>
      </c>
      <c r="J29" s="15" t="s">
        <v>1526</v>
      </c>
      <c r="K29" s="25">
        <f>I29+I31+I30</f>
        <v>0.2561398100778523</v>
      </c>
      <c r="M29" s="54" t="s">
        <v>1675</v>
      </c>
      <c r="N29" s="55">
        <f>Reportnew!$AJ$6560</f>
        <v>6.0366767631280425E-2</v>
      </c>
    </row>
    <row r="30" spans="1:18" ht="12" customHeight="1" x14ac:dyDescent="0.3">
      <c r="D30" s="24" t="s">
        <v>1612</v>
      </c>
      <c r="E30" s="24"/>
      <c r="F30" s="24"/>
      <c r="G30" s="18">
        <f>G29</f>
        <v>3.13</v>
      </c>
      <c r="H30" s="24" t="s">
        <v>1610</v>
      </c>
      <c r="I30" s="25">
        <f>G30*I4</f>
        <v>7.7229507592466301E-3</v>
      </c>
      <c r="J30" s="24"/>
      <c r="K30" s="24"/>
      <c r="N30" s="56">
        <f>AVERAGE('Forecast inputs Tab10.1.5.1'!$Y$8:$Y$19)</f>
        <v>9.2712324904217162E-3</v>
      </c>
      <c r="O30" s="25">
        <f>N30*F31</f>
        <v>4.0023166939538925E-2</v>
      </c>
    </row>
    <row r="31" spans="1:18" ht="12" customHeight="1" x14ac:dyDescent="0.3">
      <c r="D31" s="24" t="s">
        <v>1446</v>
      </c>
      <c r="E31" s="24"/>
      <c r="F31" s="102">
        <f>IF(I31/N29=F5,1,I31/N4)</f>
        <v>4.3169197817968223</v>
      </c>
      <c r="G31" s="93">
        <f>I31/I5</f>
        <v>2.1250000000000004</v>
      </c>
      <c r="H31" s="24" t="s">
        <v>1610</v>
      </c>
      <c r="I31" s="25">
        <f>N31*N29</f>
        <v>4.0023166939538925E-2</v>
      </c>
      <c r="J31" s="24"/>
      <c r="K31" s="24"/>
      <c r="N31" s="79">
        <v>0.66300000000000003</v>
      </c>
    </row>
    <row r="32" spans="1:18" ht="12" customHeight="1" x14ac:dyDescent="0.3">
      <c r="D32" s="24"/>
      <c r="E32" s="24"/>
      <c r="F32" s="24"/>
      <c r="G32" s="18"/>
      <c r="H32" s="24"/>
      <c r="I32" s="24"/>
      <c r="J32" s="24"/>
      <c r="K32" s="24"/>
      <c r="L32" s="25"/>
    </row>
    <row r="33" spans="1:17" ht="27.75" customHeight="1" x14ac:dyDescent="0.3">
      <c r="A33" t="s">
        <v>1374</v>
      </c>
      <c r="C33" s="26" t="s">
        <v>1292</v>
      </c>
      <c r="D33" s="27" t="s">
        <v>1604</v>
      </c>
      <c r="E33" s="27" t="s">
        <v>1605</v>
      </c>
      <c r="F33" s="27" t="s">
        <v>1877</v>
      </c>
      <c r="G33" s="27" t="s">
        <v>1606</v>
      </c>
      <c r="H33" s="27" t="s">
        <v>1607</v>
      </c>
      <c r="I33" s="27" t="s">
        <v>1608</v>
      </c>
      <c r="J33" s="27" t="s">
        <v>1609</v>
      </c>
      <c r="K33" s="27" t="s">
        <v>1613</v>
      </c>
      <c r="L33" s="27" t="s">
        <v>1448</v>
      </c>
      <c r="M33" s="27" t="s">
        <v>1578</v>
      </c>
      <c r="N33" s="27" t="s">
        <v>1449</v>
      </c>
      <c r="O33" s="27" t="s">
        <v>1450</v>
      </c>
      <c r="P33" s="27" t="s">
        <v>1451</v>
      </c>
      <c r="Q33" s="27" t="s">
        <v>1452</v>
      </c>
    </row>
    <row r="34" spans="1:17" ht="12" customHeight="1" x14ac:dyDescent="0.3">
      <c r="A34" s="10">
        <f>D34+F34+E34+'Forecast inputs Tab10.1.5.1'!AA4</f>
        <v>0.24</v>
      </c>
      <c r="C34" s="18">
        <v>0</v>
      </c>
      <c r="D34" s="17">
        <f>$G$29*'Forecast inputs Tab10.1.5.1'!T4</f>
        <v>0</v>
      </c>
      <c r="E34" s="17">
        <f>$G$30*'Forecast inputs Tab10.1.5.1'!U4</f>
        <v>0</v>
      </c>
      <c r="F34" s="17">
        <f>$F$31*'Forecast inputs Tab10.1.5.1'!Y4</f>
        <v>0</v>
      </c>
      <c r="G34" s="28">
        <f>N34*(D34/A34)*(1-EXP(-A34))</f>
        <v>0</v>
      </c>
      <c r="H34" s="28">
        <f>G34*'Forecast inputs Tab10.1.5.1'!V4</f>
        <v>0</v>
      </c>
      <c r="I34" s="28">
        <f>N34*(E34/A34)*(1-EXP(-A34))</f>
        <v>0</v>
      </c>
      <c r="J34" s="28">
        <f>I34*'Forecast inputs Tab10.1.5.1'!W4</f>
        <v>0</v>
      </c>
      <c r="K34" s="28">
        <f>H34+J34</f>
        <v>0</v>
      </c>
      <c r="L34" s="28">
        <f t="shared" ref="L34:L50" si="6">N34*(F34/A34)*(1-EXP(-A34))</f>
        <v>0</v>
      </c>
      <c r="M34" s="28">
        <f>L34*'Forecast inputs Tab10.1.5.1'!Z4</f>
        <v>0</v>
      </c>
      <c r="N34" s="19">
        <f>'Forecast inputs Tab10.1.5.1'!Q4</f>
        <v>12382.797429009221</v>
      </c>
      <c r="O34" s="19">
        <f>N34*'Forecast inputs Tab10.1.5.1'!R4</f>
        <v>34.976078134056579</v>
      </c>
      <c r="P34" s="19">
        <f>N34*'Forecast inputs Tab10.1.5.1'!S4</f>
        <v>0</v>
      </c>
      <c r="Q34" s="19">
        <f>P34*'Forecast inputs Tab10.1.5.1'!R4</f>
        <v>0</v>
      </c>
    </row>
    <row r="35" spans="1:17" ht="12" customHeight="1" x14ac:dyDescent="0.3">
      <c r="A35" s="10">
        <f>D35+F35+E35+'Forecast inputs Tab10.1.5.1'!AA5</f>
        <v>0.24057713806423489</v>
      </c>
      <c r="C35" s="18">
        <v>1</v>
      </c>
      <c r="D35" s="17">
        <f>$G$29*'Forecast inputs Tab10.1.5.1'!T5</f>
        <v>4.255269999713981E-5</v>
      </c>
      <c r="E35" s="17">
        <f>$G$30*'Forecast inputs Tab10.1.5.1'!U5</f>
        <v>9.7561116775377884E-5</v>
      </c>
      <c r="F35" s="17">
        <f>$F$31*'Forecast inputs Tab10.1.5.1'!Y5</f>
        <v>4.3702424746238738E-4</v>
      </c>
      <c r="G35" s="28">
        <f t="shared" ref="G35:G50" si="7">N35*(D35/A35)*(1-EXP(-A35))</f>
        <v>0.36840148619220286</v>
      </c>
      <c r="H35" s="28">
        <f>G35*'Forecast inputs Tab10.1.5.1'!V5</f>
        <v>3.7881990631241681E-2</v>
      </c>
      <c r="I35" s="28">
        <f t="shared" ref="I35:I50" si="8">N35*(E35/A35)*(1-EXP(-A35))</f>
        <v>0.84463877537820375</v>
      </c>
      <c r="J35" s="28">
        <f>I35*'Forecast inputs Tab10.1.5.1'!W5</f>
        <v>8.6852701437579727E-2</v>
      </c>
      <c r="K35" s="28">
        <f t="shared" ref="K35:K50" si="9">H35+J35</f>
        <v>0.1247346920688214</v>
      </c>
      <c r="L35" s="28">
        <f t="shared" si="6"/>
        <v>3.7835526835663593</v>
      </c>
      <c r="M35" s="28">
        <f>L35*'Forecast inputs Tab10.1.5.1'!Z5</f>
        <v>0.29163964604671017</v>
      </c>
      <c r="N35" s="19">
        <f>N8*EXP(-A8)</f>
        <v>9740.6534556019415</v>
      </c>
      <c r="O35" s="19">
        <f>N35*'Forecast inputs Tab10.1.5.1'!R5</f>
        <v>231.1720062657642</v>
      </c>
      <c r="P35" s="19">
        <f>N35*'Forecast inputs Tab10.1.5.1'!S5</f>
        <v>0</v>
      </c>
      <c r="Q35" s="19">
        <f>P35*'Forecast inputs Tab10.1.5.1'!R5</f>
        <v>0</v>
      </c>
    </row>
    <row r="36" spans="1:17" ht="12" customHeight="1" x14ac:dyDescent="0.3">
      <c r="A36" s="10">
        <f>D36+F36+E36+'Forecast inputs Tab10.1.5.1'!AA6</f>
        <v>0.24496519414340875</v>
      </c>
      <c r="C36" s="18">
        <v>2</v>
      </c>
      <c r="D36" s="17">
        <f>$G$29*'Forecast inputs Tab10.1.5.1'!T6</f>
        <v>4.0042612257211484E-4</v>
      </c>
      <c r="E36" s="17">
        <f>$G$30*'Forecast inputs Tab10.1.5.1'!U6</f>
        <v>2.0452035630955214E-3</v>
      </c>
      <c r="F36" s="17">
        <f>$F$31*'Forecast inputs Tab10.1.5.1'!Y6</f>
        <v>2.5195644577411316E-3</v>
      </c>
      <c r="G36" s="28">
        <f t="shared" si="7"/>
        <v>2.7205884126937363</v>
      </c>
      <c r="H36" s="28">
        <f>G36*'Forecast inputs Tab10.1.5.1'!V6</f>
        <v>0.59729607554809816</v>
      </c>
      <c r="I36" s="28">
        <f t="shared" si="8"/>
        <v>13.895589727304916</v>
      </c>
      <c r="J36" s="28">
        <f>I36*'Forecast inputs Tab10.1.5.1'!W6</f>
        <v>3.0510199453765434</v>
      </c>
      <c r="K36" s="28">
        <f t="shared" si="9"/>
        <v>3.6483160209246415</v>
      </c>
      <c r="L36" s="28">
        <f t="shared" si="6"/>
        <v>17.118508215035352</v>
      </c>
      <c r="M36" s="28">
        <f>L36*'Forecast inputs Tab10.1.5.1'!Z6</f>
        <v>3.2187930996730971</v>
      </c>
      <c r="N36" s="19">
        <f t="shared" ref="N36:N49" si="10">N9*EXP(-A9)</f>
        <v>7660.3501385728923</v>
      </c>
      <c r="O36" s="19">
        <f>N36*'Forecast inputs Tab10.1.5.1'!R6</f>
        <v>736.89350986013017</v>
      </c>
      <c r="P36" s="19">
        <f>N36*'Forecast inputs Tab10.1.5.1'!S6</f>
        <v>0</v>
      </c>
      <c r="Q36" s="19">
        <f>P36*'Forecast inputs Tab10.1.5.1'!R6</f>
        <v>0</v>
      </c>
    </row>
    <row r="37" spans="1:17" ht="12" customHeight="1" x14ac:dyDescent="0.3">
      <c r="A37" s="10">
        <f>D37+F37+E37+'Forecast inputs Tab10.1.5.1'!AA7</f>
        <v>0.26138305688218072</v>
      </c>
      <c r="C37" s="18">
        <v>3</v>
      </c>
      <c r="D37" s="17">
        <f>$G$29*'Forecast inputs Tab10.1.5.1'!T7</f>
        <v>1.4916259220695576E-2</v>
      </c>
      <c r="E37" s="17">
        <f>$G$30*'Forecast inputs Tab10.1.5.1'!U7</f>
        <v>3.9663179019207625E-3</v>
      </c>
      <c r="F37" s="17">
        <f>$F$31*'Forecast inputs Tab10.1.5.1'!Y7</f>
        <v>2.5004797595643822E-3</v>
      </c>
      <c r="G37" s="28">
        <f t="shared" si="7"/>
        <v>78.948948333019274</v>
      </c>
      <c r="H37" s="28">
        <f>G37*'Forecast inputs Tab10.1.5.1'!V7</f>
        <v>28.994399588715726</v>
      </c>
      <c r="I37" s="28">
        <f t="shared" si="8"/>
        <v>20.992973002011787</v>
      </c>
      <c r="J37" s="28">
        <f>I37*'Forecast inputs Tab10.1.5.1'!W7</f>
        <v>7.7288086980666444</v>
      </c>
      <c r="K37" s="28">
        <f t="shared" si="9"/>
        <v>36.723208286782373</v>
      </c>
      <c r="L37" s="28">
        <f t="shared" si="6"/>
        <v>13.234568025722684</v>
      </c>
      <c r="M37" s="28">
        <f>L37*'Forecast inputs Tab10.1.5.1'!Z7</f>
        <v>4.4703459185925567</v>
      </c>
      <c r="N37" s="19">
        <f t="shared" si="10"/>
        <v>6014.6370928459373</v>
      </c>
      <c r="O37" s="19">
        <f>N37*'Forecast inputs Tab10.1.5.1'!R7</f>
        <v>1258.8334703471905</v>
      </c>
      <c r="P37" s="19">
        <f>N37*'Forecast inputs Tab10.1.5.1'!S7</f>
        <v>0</v>
      </c>
      <c r="Q37" s="19">
        <f>P37*'Forecast inputs Tab10.1.5.1'!R7</f>
        <v>0</v>
      </c>
    </row>
    <row r="38" spans="1:17" ht="12" customHeight="1" x14ac:dyDescent="0.3">
      <c r="A38" s="10">
        <f>D38+F38+E38+'Forecast inputs Tab10.1.5.1'!AA8</f>
        <v>0.30587356563574131</v>
      </c>
      <c r="C38" s="18">
        <v>4</v>
      </c>
      <c r="D38" s="17">
        <f>$G$29*'Forecast inputs Tab10.1.5.1'!T8</f>
        <v>2.664632306886237E-2</v>
      </c>
      <c r="E38" s="17">
        <f>$G$30*'Forecast inputs Tab10.1.5.1'!U8</f>
        <v>2.5727261570633046E-2</v>
      </c>
      <c r="F38" s="17">
        <f>$F$31*'Forecast inputs Tab10.1.5.1'!Y8</f>
        <v>1.3499980996245895E-2</v>
      </c>
      <c r="G38" s="28">
        <f t="shared" si="7"/>
        <v>117.20265264930106</v>
      </c>
      <c r="H38" s="28">
        <f>G38*'Forecast inputs Tab10.1.5.1'!V8</f>
        <v>66.024210029933585</v>
      </c>
      <c r="I38" s="28">
        <f t="shared" si="8"/>
        <v>113.1602020169213</v>
      </c>
      <c r="J38" s="28">
        <f>I38*'Forecast inputs Tab10.1.5.1'!W8</f>
        <v>62.00643696017179</v>
      </c>
      <c r="K38" s="28">
        <f t="shared" si="9"/>
        <v>128.03064699010537</v>
      </c>
      <c r="L38" s="28">
        <f t="shared" si="6"/>
        <v>59.379058768678526</v>
      </c>
      <c r="M38" s="28">
        <f>L38*'Forecast inputs Tab10.1.5.1'!Z8</f>
        <v>31.257077156773605</v>
      </c>
      <c r="N38" s="19">
        <f t="shared" si="10"/>
        <v>5105.3799787178941</v>
      </c>
      <c r="O38" s="19">
        <f>N38*'Forecast inputs Tab10.1.5.1'!R8</f>
        <v>1882.1238560542454</v>
      </c>
      <c r="P38" s="19">
        <f>N38*'Forecast inputs Tab10.1.5.1'!S8</f>
        <v>455.17657051308635</v>
      </c>
      <c r="Q38" s="19">
        <f>P38*'Forecast inputs Tab10.1.5.1'!R8</f>
        <v>167.80311860250185</v>
      </c>
    </row>
    <row r="39" spans="1:17" ht="12" customHeight="1" x14ac:dyDescent="0.3">
      <c r="A39" s="10">
        <f>D39+F39+E39+'Forecast inputs Tab10.1.5.1'!AA9</f>
        <v>0.38639458422848982</v>
      </c>
      <c r="C39" s="18">
        <v>5</v>
      </c>
      <c r="D39" s="17">
        <f>$G$29*'Forecast inputs Tab10.1.5.1'!T9</f>
        <v>7.8686359839439973E-2</v>
      </c>
      <c r="E39" s="17">
        <f>$G$30*'Forecast inputs Tab10.1.5.1'!U9</f>
        <v>3.9061019032411791E-2</v>
      </c>
      <c r="F39" s="17">
        <f>$F$31*'Forecast inputs Tab10.1.5.1'!Y9</f>
        <v>2.8647205356638082E-2</v>
      </c>
      <c r="G39" s="28">
        <f t="shared" si="7"/>
        <v>69.687936578032591</v>
      </c>
      <c r="H39" s="28">
        <f>G39*'Forecast inputs Tab10.1.5.1'!V9</f>
        <v>56.13762835904852</v>
      </c>
      <c r="I39" s="28">
        <f t="shared" si="8"/>
        <v>34.594074787021057</v>
      </c>
      <c r="J39" s="28">
        <f>I39*'Forecast inputs Tab10.1.5.1'!W9</f>
        <v>25.899728017398992</v>
      </c>
      <c r="K39" s="28">
        <f t="shared" si="9"/>
        <v>82.037356376447519</v>
      </c>
      <c r="L39" s="28">
        <f t="shared" si="6"/>
        <v>25.371165143550481</v>
      </c>
      <c r="M39" s="28">
        <f>L39*'Forecast inputs Tab10.1.5.1'!Z9</f>
        <v>18.930390417878467</v>
      </c>
      <c r="N39" s="19">
        <f t="shared" si="10"/>
        <v>1067.7371035428537</v>
      </c>
      <c r="O39" s="19">
        <f>N39*'Forecast inputs Tab10.1.5.1'!R9</f>
        <v>608.40087254713217</v>
      </c>
      <c r="P39" s="19">
        <f>N39*'Forecast inputs Tab10.1.5.1'!S9</f>
        <v>310.56727680531969</v>
      </c>
      <c r="Q39" s="19">
        <f>P39*'Forecast inputs Tab10.1.5.1'!R9</f>
        <v>176.96247659277839</v>
      </c>
    </row>
    <row r="40" spans="1:17" ht="12" customHeight="1" x14ac:dyDescent="0.3">
      <c r="A40" s="10">
        <f>D40+F40+E40+'Forecast inputs Tab10.1.5.1'!AA10</f>
        <v>0.47472104935576426</v>
      </c>
      <c r="C40" s="18">
        <v>6</v>
      </c>
      <c r="D40" s="17">
        <f>$G$29*'Forecast inputs Tab10.1.5.1'!T10</f>
        <v>0.19135802950909725</v>
      </c>
      <c r="E40" s="17">
        <f>$G$30*'Forecast inputs Tab10.1.5.1'!U10</f>
        <v>1.6123817833409774E-2</v>
      </c>
      <c r="F40" s="17">
        <f>$F$31*'Forecast inputs Tab10.1.5.1'!Y10</f>
        <v>2.723920201325726E-2</v>
      </c>
      <c r="G40" s="28">
        <f t="shared" si="7"/>
        <v>622.28171954365121</v>
      </c>
      <c r="H40" s="28">
        <f>G40*'Forecast inputs Tab10.1.5.1'!V10</f>
        <v>616.5112080142917</v>
      </c>
      <c r="I40" s="28">
        <f t="shared" si="8"/>
        <v>52.433426037687234</v>
      </c>
      <c r="J40" s="28">
        <f>I40*'Forecast inputs Tab10.1.5.1'!W10</f>
        <v>50.739843283133077</v>
      </c>
      <c r="K40" s="28">
        <f t="shared" si="9"/>
        <v>667.25105129742474</v>
      </c>
      <c r="L40" s="28">
        <f t="shared" si="6"/>
        <v>88.579807762917952</v>
      </c>
      <c r="M40" s="28">
        <f>L40*'Forecast inputs Tab10.1.5.1'!Z10</f>
        <v>87.584347883278284</v>
      </c>
      <c r="N40" s="19">
        <f t="shared" si="10"/>
        <v>4084.6450573888774</v>
      </c>
      <c r="O40" s="19">
        <f>N40*'Forecast inputs Tab10.1.5.1'!R10</f>
        <v>3293.1552153285197</v>
      </c>
      <c r="P40" s="19">
        <f>N40*'Forecast inputs Tab10.1.5.1'!S10</f>
        <v>2347.560867498803</v>
      </c>
      <c r="Q40" s="19">
        <f>P40*'Forecast inputs Tab10.1.5.1'!R10</f>
        <v>1892.6693030818249</v>
      </c>
    </row>
    <row r="41" spans="1:17" ht="12" customHeight="1" x14ac:dyDescent="0.3">
      <c r="A41" s="10">
        <f>D41+F41+E41+'Forecast inputs Tab10.1.5.1'!AA11</f>
        <v>0.53049040512328194</v>
      </c>
      <c r="C41" s="18">
        <v>7</v>
      </c>
      <c r="D41" s="17">
        <f>$G$29*'Forecast inputs Tab10.1.5.1'!T11</f>
        <v>0.2312980223912883</v>
      </c>
      <c r="E41" s="17">
        <f>$G$30*'Forecast inputs Tab10.1.5.1'!U11</f>
        <v>9.2455726729860216E-3</v>
      </c>
      <c r="F41" s="17">
        <f>$F$31*'Forecast inputs Tab10.1.5.1'!Y11</f>
        <v>4.9946810059007689E-2</v>
      </c>
      <c r="G41" s="28">
        <f t="shared" si="7"/>
        <v>469.17112733543081</v>
      </c>
      <c r="H41" s="28">
        <f>G41*'Forecast inputs Tab10.1.5.1'!V11</f>
        <v>581.42648813693222</v>
      </c>
      <c r="I41" s="28">
        <f t="shared" si="8"/>
        <v>18.753968187883146</v>
      </c>
      <c r="J41" s="28">
        <f>I41*'Forecast inputs Tab10.1.5.1'!W11</f>
        <v>22.885356871453766</v>
      </c>
      <c r="K41" s="28">
        <f t="shared" si="9"/>
        <v>604.31184500838594</v>
      </c>
      <c r="L41" s="28">
        <f t="shared" si="6"/>
        <v>101.3134524018995</v>
      </c>
      <c r="M41" s="28">
        <f>L41*'Forecast inputs Tab10.1.5.1'!Z11</f>
        <v>126.46856949876711</v>
      </c>
      <c r="N41" s="19">
        <f t="shared" si="10"/>
        <v>2613.8057548157817</v>
      </c>
      <c r="O41" s="19">
        <f>N41*'Forecast inputs Tab10.1.5.1'!R11</f>
        <v>2798.4449933359688</v>
      </c>
      <c r="P41" s="19">
        <f>N41*'Forecast inputs Tab10.1.5.1'!S11</f>
        <v>2084.7801026506736</v>
      </c>
      <c r="Q41" s="19">
        <f>P41*'Forecast inputs Tab10.1.5.1'!R11</f>
        <v>2232.0489691019175</v>
      </c>
    </row>
    <row r="42" spans="1:17" ht="12" customHeight="1" x14ac:dyDescent="0.3">
      <c r="A42" s="10">
        <f>D42+F42+E42+'Forecast inputs Tab10.1.5.1'!AA12</f>
        <v>0.53942464470528351</v>
      </c>
      <c r="C42" s="18">
        <v>8</v>
      </c>
      <c r="D42" s="17">
        <f>$G$29*'Forecast inputs Tab10.1.5.1'!T12</f>
        <v>0.26665964263707559</v>
      </c>
      <c r="E42" s="17">
        <f>$G$30*'Forecast inputs Tab10.1.5.1'!U12</f>
        <v>1.5860613784191885E-3</v>
      </c>
      <c r="F42" s="17">
        <f>$F$31*'Forecast inputs Tab10.1.5.1'!Y12</f>
        <v>3.1178940689788756E-2</v>
      </c>
      <c r="G42" s="28">
        <f t="shared" si="7"/>
        <v>128.43291661151392</v>
      </c>
      <c r="H42" s="28">
        <f>G42*'Forecast inputs Tab10.1.5.1'!V12</f>
        <v>193.42089236000325</v>
      </c>
      <c r="I42" s="28">
        <f t="shared" si="8"/>
        <v>0.76390445416029462</v>
      </c>
      <c r="J42" s="28">
        <f>I42*'Forecast inputs Tab10.1.5.1'!W12</f>
        <v>1.1487376358417678</v>
      </c>
      <c r="K42" s="28">
        <f t="shared" si="9"/>
        <v>194.56962999584502</v>
      </c>
      <c r="L42" s="28">
        <f t="shared" si="6"/>
        <v>15.016904133097405</v>
      </c>
      <c r="M42" s="28">
        <f>L42*'Forecast inputs Tab10.1.5.1'!Z12</f>
        <v>22.887864265419079</v>
      </c>
      <c r="N42" s="19">
        <f t="shared" si="10"/>
        <v>623.16190342650816</v>
      </c>
      <c r="O42" s="19">
        <f>N42*'Forecast inputs Tab10.1.5.1'!R12</f>
        <v>844.86421380855688</v>
      </c>
      <c r="P42" s="19">
        <f>N42*'Forecast inputs Tab10.1.5.1'!S12</f>
        <v>570.53347976885595</v>
      </c>
      <c r="Q42" s="19">
        <f>P42*'Forecast inputs Tab10.1.5.1'!R12</f>
        <v>773.51217586622181</v>
      </c>
    </row>
    <row r="43" spans="1:17" ht="12" customHeight="1" x14ac:dyDescent="0.3">
      <c r="A43" s="10">
        <f>D43+F43+E43+'Forecast inputs Tab10.1.5.1'!AA13</f>
        <v>0.54423294231153085</v>
      </c>
      <c r="C43" s="18">
        <v>9</v>
      </c>
      <c r="D43" s="17">
        <f>$G$29*'Forecast inputs Tab10.1.5.1'!T13</f>
        <v>0.25681471592260913</v>
      </c>
      <c r="E43" s="17">
        <f>$G$30*'Forecast inputs Tab10.1.5.1'!U13</f>
        <v>6.5226945948006893E-4</v>
      </c>
      <c r="F43" s="17">
        <f>$F$31*'Forecast inputs Tab10.1.5.1'!Y13</f>
        <v>4.6765956929441674E-2</v>
      </c>
      <c r="G43" s="28">
        <f t="shared" si="7"/>
        <v>185.17700837783264</v>
      </c>
      <c r="H43" s="28">
        <f>G43*'Forecast inputs Tab10.1.5.1'!V13</f>
        <v>333.59891424321728</v>
      </c>
      <c r="I43" s="28">
        <f t="shared" si="8"/>
        <v>0.47032081759342653</v>
      </c>
      <c r="J43" s="28">
        <f>I43*'Forecast inputs Tab10.1.5.1'!W13</f>
        <v>0.84827047911010178</v>
      </c>
      <c r="K43" s="28">
        <f t="shared" si="9"/>
        <v>334.44718472232739</v>
      </c>
      <c r="L43" s="28">
        <f t="shared" si="6"/>
        <v>33.720731177765757</v>
      </c>
      <c r="M43" s="28">
        <f>L43*'Forecast inputs Tab10.1.5.1'!Z13</f>
        <v>61.247301245487726</v>
      </c>
      <c r="N43" s="19">
        <f t="shared" si="10"/>
        <v>934.97345118777992</v>
      </c>
      <c r="O43" s="19">
        <f>N43*'Forecast inputs Tab10.1.5.1'!R13</f>
        <v>1547.2221162290739</v>
      </c>
      <c r="P43" s="19">
        <f>N43*'Forecast inputs Tab10.1.5.1'!S13</f>
        <v>903.20368803368626</v>
      </c>
      <c r="Q43" s="19">
        <f>P43*'Forecast inputs Tab10.1.5.1'!R13</f>
        <v>1494.6485590687851</v>
      </c>
    </row>
    <row r="44" spans="1:17" ht="12" customHeight="1" x14ac:dyDescent="0.3">
      <c r="A44" s="10">
        <f>D44+F44+E44+'Forecast inputs Tab10.1.5.1'!AA14</f>
        <v>0.5397991354345788</v>
      </c>
      <c r="C44" s="18">
        <v>10</v>
      </c>
      <c r="D44" s="17">
        <f>$G$29*'Forecast inputs Tab10.1.5.1'!T14</f>
        <v>0.25631230882732275</v>
      </c>
      <c r="E44" s="17">
        <f>$G$30*'Forecast inputs Tab10.1.5.1'!U14</f>
        <v>1.7651883291015872E-4</v>
      </c>
      <c r="F44" s="17">
        <f>$F$31*'Forecast inputs Tab10.1.5.1'!Y14</f>
        <v>4.3310307774345962E-2</v>
      </c>
      <c r="G44" s="28">
        <f t="shared" si="7"/>
        <v>30.401522285034051</v>
      </c>
      <c r="H44" s="28">
        <f>G44*'Forecast inputs Tab10.1.5.1'!V14</f>
        <v>63.991542965741793</v>
      </c>
      <c r="I44" s="28">
        <f t="shared" si="8"/>
        <v>2.0937118693202347E-2</v>
      </c>
      <c r="J44" s="28">
        <f>I44*'Forecast inputs Tab10.1.5.1'!W14</f>
        <v>4.4166023927945046E-2</v>
      </c>
      <c r="K44" s="28">
        <f t="shared" si="9"/>
        <v>64.035708989669743</v>
      </c>
      <c r="L44" s="28">
        <f t="shared" si="6"/>
        <v>5.1370895646705783</v>
      </c>
      <c r="M44" s="28">
        <f>L44*'Forecast inputs Tab10.1.5.1'!Z14</f>
        <v>10.888831895753992</v>
      </c>
      <c r="N44" s="19">
        <f t="shared" si="10"/>
        <v>153.49058872933202</v>
      </c>
      <c r="O44" s="19">
        <f>N44*'Forecast inputs Tab10.1.5.1'!R14</f>
        <v>301.11016243976712</v>
      </c>
      <c r="P44" s="19">
        <f>N44*'Forecast inputs Tab10.1.5.1'!S14</f>
        <v>151.33894290797014</v>
      </c>
      <c r="Q44" s="19">
        <f>P44*'Forecast inputs Tab10.1.5.1'!R14</f>
        <v>296.88917124971044</v>
      </c>
    </row>
    <row r="45" spans="1:17" ht="12" customHeight="1" x14ac:dyDescent="0.3">
      <c r="A45" s="10">
        <f>D45+F45+E45+'Forecast inputs Tab10.1.5.1'!AA15</f>
        <v>0.53686720457111659</v>
      </c>
      <c r="C45" s="18">
        <v>11</v>
      </c>
      <c r="D45" s="17">
        <f>$G$29*'Forecast inputs Tab10.1.5.1'!T15</f>
        <v>0.24701097360031557</v>
      </c>
      <c r="E45" s="17">
        <f>$G$30*'Forecast inputs Tab10.1.5.1'!U15</f>
        <v>6.5198969201558753E-5</v>
      </c>
      <c r="F45" s="17">
        <f>$F$31*'Forecast inputs Tab10.1.5.1'!Y15</f>
        <v>4.979103200159949E-2</v>
      </c>
      <c r="G45" s="28">
        <f t="shared" si="7"/>
        <v>70.228678727686756</v>
      </c>
      <c r="H45" s="28">
        <f>G45*'Forecast inputs Tab10.1.5.1'!V15</f>
        <v>169.06083644395795</v>
      </c>
      <c r="I45" s="28">
        <f t="shared" si="8"/>
        <v>1.8536979935318811E-2</v>
      </c>
      <c r="J45" s="28">
        <f>I45*'Forecast inputs Tab10.1.5.1'!W15</f>
        <v>4.4771127316301985E-2</v>
      </c>
      <c r="K45" s="28">
        <f t="shared" si="9"/>
        <v>169.10560757127425</v>
      </c>
      <c r="L45" s="28">
        <f t="shared" si="6"/>
        <v>14.15628762962713</v>
      </c>
      <c r="M45" s="28">
        <f>L45*'Forecast inputs Tab10.1.5.1'!Z15</f>
        <v>34.35391256807393</v>
      </c>
      <c r="N45" s="19">
        <f t="shared" si="10"/>
        <v>367.42975425008774</v>
      </c>
      <c r="O45" s="19">
        <f>N45*'Forecast inputs Tab10.1.5.1'!R15</f>
        <v>834.55054942330923</v>
      </c>
      <c r="P45" s="19">
        <f>N45*'Forecast inputs Tab10.1.5.1'!S15</f>
        <v>365.18116154449098</v>
      </c>
      <c r="Q45" s="19">
        <f>P45*'Forecast inputs Tab10.1.5.1'!R15</f>
        <v>829.44327583923314</v>
      </c>
    </row>
    <row r="46" spans="1:17" ht="12" customHeight="1" x14ac:dyDescent="0.3">
      <c r="A46" s="10">
        <f>D46+F46+E46+'Forecast inputs Tab10.1.5.1'!AA16</f>
        <v>0.53187323357365002</v>
      </c>
      <c r="C46" s="18">
        <v>12</v>
      </c>
      <c r="D46" s="17">
        <f>$G$29*'Forecast inputs Tab10.1.5.1'!T16</f>
        <v>0.2418597752672115</v>
      </c>
      <c r="E46" s="17">
        <f>$G$30*'Forecast inputs Tab10.1.5.1'!U16</f>
        <v>2.3409026587466358E-5</v>
      </c>
      <c r="F46" s="17">
        <f>$F$31*'Forecast inputs Tab10.1.5.1'!Y16</f>
        <v>4.9990049279850998E-2</v>
      </c>
      <c r="G46" s="28">
        <f t="shared" si="7"/>
        <v>52.223232314761844</v>
      </c>
      <c r="H46" s="28">
        <f>G46*'Forecast inputs Tab10.1.5.1'!V16</f>
        <v>141.36786724587913</v>
      </c>
      <c r="I46" s="28">
        <f t="shared" si="8"/>
        <v>5.0545611910416078E-3</v>
      </c>
      <c r="J46" s="28">
        <f>I46*'Forecast inputs Tab10.1.5.1'!W16</f>
        <v>1.3732245220473265E-2</v>
      </c>
      <c r="K46" s="28">
        <f t="shared" si="9"/>
        <v>141.38159949109959</v>
      </c>
      <c r="L46" s="28">
        <f t="shared" si="6"/>
        <v>10.794031186392042</v>
      </c>
      <c r="M46" s="28">
        <f>L46*'Forecast inputs Tab10.1.5.1'!Z16</f>
        <v>29.485623230619687</v>
      </c>
      <c r="N46" s="19">
        <f t="shared" si="10"/>
        <v>278.41195056015789</v>
      </c>
      <c r="O46" s="19">
        <f>N46*'Forecast inputs Tab10.1.5.1'!R16</f>
        <v>718.07175052624245</v>
      </c>
      <c r="P46" s="19">
        <f>N46*'Forecast inputs Tab10.1.5.1'!S16</f>
        <v>277.61530660294147</v>
      </c>
      <c r="Q46" s="19">
        <f>P46*'Forecast inputs Tab10.1.5.1'!R16</f>
        <v>716.01707033110858</v>
      </c>
    </row>
    <row r="47" spans="1:17" ht="12" customHeight="1" x14ac:dyDescent="0.3">
      <c r="A47" s="10">
        <f>D47+F47+E47+'Forecast inputs Tab10.1.5.1'!AA17</f>
        <v>0.52549363252666281</v>
      </c>
      <c r="C47" s="18">
        <v>13</v>
      </c>
      <c r="D47" s="17">
        <f>$G$29*'Forecast inputs Tab10.1.5.1'!T17</f>
        <v>0.24054067212522012</v>
      </c>
      <c r="E47" s="17">
        <f>$G$30*'Forecast inputs Tab10.1.5.1'!U17</f>
        <v>8.4513332403747758E-6</v>
      </c>
      <c r="F47" s="17">
        <f>$F$31*'Forecast inputs Tab10.1.5.1'!Y17</f>
        <v>4.4944509068202292E-2</v>
      </c>
      <c r="G47" s="28">
        <f t="shared" si="7"/>
        <v>56.259320626226085</v>
      </c>
      <c r="H47" s="28">
        <f>G47*'Forecast inputs Tab10.1.5.1'!V17</f>
        <v>168.87290217323317</v>
      </c>
      <c r="I47" s="28">
        <f t="shared" si="8"/>
        <v>1.9766564310663005E-3</v>
      </c>
      <c r="J47" s="28">
        <f>I47*'Forecast inputs Tab10.1.5.1'!W17</f>
        <v>5.9510375698557157E-3</v>
      </c>
      <c r="K47" s="28">
        <f t="shared" si="9"/>
        <v>168.87885321080302</v>
      </c>
      <c r="L47" s="28">
        <f t="shared" si="6"/>
        <v>10.511933485992811</v>
      </c>
      <c r="M47" s="28">
        <f>L47*'Forecast inputs Tab10.1.5.1'!Z17</f>
        <v>31.854206923269157</v>
      </c>
      <c r="N47" s="19">
        <f t="shared" si="10"/>
        <v>300.69757125713716</v>
      </c>
      <c r="O47" s="19">
        <f>N47*'Forecast inputs Tab10.1.5.1'!R17</f>
        <v>866.53522597025494</v>
      </c>
      <c r="P47" s="19">
        <f>N47*'Forecast inputs Tab10.1.5.1'!S17</f>
        <v>300.26662444728481</v>
      </c>
      <c r="Q47" s="19">
        <f>P47*'Forecast inputs Tab10.1.5.1'!R17</f>
        <v>865.29334500096297</v>
      </c>
    </row>
    <row r="48" spans="1:17" ht="12" customHeight="1" x14ac:dyDescent="0.3">
      <c r="A48" s="10">
        <f>D48+F48+E48+'Forecast inputs Tab10.1.5.1'!AA18</f>
        <v>0.52110050291616439</v>
      </c>
      <c r="C48" s="18">
        <v>14</v>
      </c>
      <c r="D48" s="17">
        <f>$G$29*'Forecast inputs Tab10.1.5.1'!T18</f>
        <v>0.23488347917640023</v>
      </c>
      <c r="E48" s="17">
        <f>$G$30*'Forecast inputs Tab10.1.5.1'!U18</f>
        <v>3.8277199854795669E-6</v>
      </c>
      <c r="F48" s="17">
        <f>$F$31*'Forecast inputs Tab10.1.5.1'!Y18</f>
        <v>4.6213196019778656E-2</v>
      </c>
      <c r="G48" s="28">
        <f t="shared" si="7"/>
        <v>31.65324222288136</v>
      </c>
      <c r="H48" s="28">
        <f>G48*'Forecast inputs Tab10.1.5.1'!V18</f>
        <v>103.98629491839407</v>
      </c>
      <c r="I48" s="28">
        <f t="shared" si="8"/>
        <v>5.1582916042705693E-4</v>
      </c>
      <c r="J48" s="28">
        <f>I48*'Forecast inputs Tab10.1.5.1'!W18</f>
        <v>1.6993878990939654E-3</v>
      </c>
      <c r="K48" s="28">
        <f t="shared" si="9"/>
        <v>103.98799430629316</v>
      </c>
      <c r="L48" s="28">
        <f t="shared" si="6"/>
        <v>6.2277580894013091</v>
      </c>
      <c r="M48" s="28">
        <f>L48*'Forecast inputs Tab10.1.5.1'!Z18</f>
        <v>20.675222693098938</v>
      </c>
      <c r="N48" s="19">
        <f t="shared" si="10"/>
        <v>172.90938023127927</v>
      </c>
      <c r="O48" s="19">
        <f>N48*'Forecast inputs Tab10.1.5.1'!R18</f>
        <v>549.20514805340315</v>
      </c>
      <c r="P48" s="19">
        <f>N48*'Forecast inputs Tab10.1.5.1'!S18</f>
        <v>172.77655140499795</v>
      </c>
      <c r="Q48" s="19">
        <f>P48*'Forecast inputs Tab10.1.5.1'!R18</f>
        <v>548.78324916563884</v>
      </c>
    </row>
    <row r="49" spans="1:17" ht="12" customHeight="1" x14ac:dyDescent="0.25">
      <c r="A49" s="10">
        <f>D49+F49+E49+'Forecast inputs Tab10.1.5.1'!AA19</f>
        <v>0.51740682055196352</v>
      </c>
      <c r="C49" s="18">
        <v>15</v>
      </c>
      <c r="D49" s="17">
        <f>$G$29*'Forecast inputs Tab10.1.5.1'!T19</f>
        <v>0.22865400618395842</v>
      </c>
      <c r="E49" s="17">
        <f>$G$30*'Forecast inputs Tab10.1.5.1'!U19</f>
        <v>2.001281694622455E-6</v>
      </c>
      <c r="F49" s="17">
        <f>$F$31*'Forecast inputs Tab10.1.5.1'!Y19</f>
        <v>4.8750813086310393E-2</v>
      </c>
      <c r="G49" s="28">
        <f t="shared" si="7"/>
        <v>17.28099668263906</v>
      </c>
      <c r="H49" s="28">
        <f>G49*'Forecast inputs Tab10.1.5.1'!V19</f>
        <v>61.468071706461899</v>
      </c>
      <c r="I49" s="28">
        <f t="shared" si="8"/>
        <v>1.5125097916706968E-4</v>
      </c>
      <c r="J49" s="28">
        <f>I49*'Forecast inputs Tab10.1.5.1'!W19</f>
        <v>5.3914686594190434E-4</v>
      </c>
      <c r="K49" s="28">
        <f t="shared" si="9"/>
        <v>61.468610853327839</v>
      </c>
      <c r="L49" s="28">
        <f t="shared" si="6"/>
        <v>3.6844429418949369</v>
      </c>
      <c r="M49" s="28">
        <f>L49*'Forecast inputs Tab10.1.5.1'!Z19</f>
        <v>13.25817317097358</v>
      </c>
      <c r="N49" s="19">
        <f t="shared" si="10"/>
        <v>96.807683131744241</v>
      </c>
      <c r="O49" s="19">
        <f>N49*'Forecast inputs Tab10.1.5.1'!R19</f>
        <v>335.01073209205151</v>
      </c>
      <c r="P49" s="19">
        <f>N49*'Forecast inputs Tab10.1.5.1'!S19</f>
        <v>96.764882284721025</v>
      </c>
      <c r="Q49" s="19">
        <f>P49*'Forecast inputs Tab10.1.5.1'!R19</f>
        <v>334.8626163368599</v>
      </c>
    </row>
    <row r="50" spans="1:17" ht="12" customHeight="1" x14ac:dyDescent="0.25">
      <c r="A50" s="10">
        <f>D50+F50+E50+'Forecast inputs Tab10.1.5.1'!AA20</f>
        <v>0.51448739660815956</v>
      </c>
      <c r="C50" s="23" t="s">
        <v>1443</v>
      </c>
      <c r="D50" s="17">
        <f>$G$29*'Forecast inputs Tab10.1.5.1'!T20</f>
        <v>0.22179333819659175</v>
      </c>
      <c r="E50" s="17">
        <f>$G$30*'Forecast inputs Tab10.1.5.1'!U20</f>
        <v>1.2127193701529892E-6</v>
      </c>
      <c r="F50" s="17">
        <f>$F$31*'Forecast inputs Tab10.1.5.1'!Y20</f>
        <v>5.2692845692197628E-2</v>
      </c>
      <c r="G50" s="28">
        <f t="shared" si="7"/>
        <v>46.178163849225548</v>
      </c>
      <c r="H50" s="28">
        <f>G50*'Forecast inputs Tab10.1.5.1'!V20</f>
        <v>191.61481499812353</v>
      </c>
      <c r="I50" s="28">
        <f t="shared" si="8"/>
        <v>2.5249249699473123E-4</v>
      </c>
      <c r="J50" s="28">
        <f>I50*'Forecast inputs Tab10.1.5.1'!W20</f>
        <v>1.0477095464000588E-3</v>
      </c>
      <c r="K50" s="28">
        <f t="shared" si="9"/>
        <v>191.61586270766995</v>
      </c>
      <c r="L50" s="30">
        <f t="shared" si="6"/>
        <v>10.97083835718945</v>
      </c>
      <c r="M50" s="28">
        <f>L50*'Forecast inputs Tab10.1.5.1'!Z20</f>
        <v>42.39856016549578</v>
      </c>
      <c r="N50" s="19">
        <f>N23*EXP(-A23)+N24*EXP(-A24)</f>
        <v>266.3350634967905</v>
      </c>
      <c r="O50" s="19">
        <f>N50*'Forecast inputs Tab10.1.5.1'!R20</f>
        <v>1084.6326431165387</v>
      </c>
      <c r="P50" s="19">
        <f>N50*'Forecast inputs Tab10.1.5.1'!S20</f>
        <v>266.26371986195949</v>
      </c>
      <c r="Q50" s="19">
        <f>P50*'Forecast inputs Tab10.1.5.1'!R20</f>
        <v>1084.3421006915185</v>
      </c>
    </row>
    <row r="51" spans="1:17" ht="12" customHeight="1" x14ac:dyDescent="0.25">
      <c r="C51" s="31" t="s">
        <v>1453</v>
      </c>
      <c r="D51" s="12"/>
      <c r="E51" s="12"/>
      <c r="F51" s="12"/>
      <c r="G51" s="32">
        <f>SUM(G34:G50)</f>
        <v>1978.2164560361223</v>
      </c>
      <c r="H51" s="32">
        <f t="shared" ref="H51" si="11">SUM(H34:H50)</f>
        <v>2777.1112492501134</v>
      </c>
      <c r="I51" s="32">
        <f>SUM(I34:I50)</f>
        <v>255.95652269484859</v>
      </c>
      <c r="J51" s="32">
        <f t="shared" ref="J51:Q51" si="12">SUM(J34:J50)</f>
        <v>174.50696127033629</v>
      </c>
      <c r="K51" s="32">
        <f t="shared" si="12"/>
        <v>2951.6182105204489</v>
      </c>
      <c r="L51" s="32">
        <f t="shared" si="12"/>
        <v>419.00012956740227</v>
      </c>
      <c r="M51" s="32">
        <f t="shared" si="12"/>
        <v>539.27085977920171</v>
      </c>
      <c r="N51" s="32">
        <f t="shared" si="12"/>
        <v>51864.223356766226</v>
      </c>
      <c r="O51" s="32">
        <f t="shared" si="12"/>
        <v>17925.202543532203</v>
      </c>
      <c r="P51" s="32">
        <f t="shared" si="12"/>
        <v>8302.0291743247908</v>
      </c>
      <c r="Q51" s="32">
        <f t="shared" si="12"/>
        <v>11413.275430929059</v>
      </c>
    </row>
    <row r="52" spans="1:17" ht="12" customHeight="1" x14ac:dyDescent="0.25"/>
    <row r="53" spans="1:17" ht="12" customHeight="1" x14ac:dyDescent="0.25">
      <c r="C53" s="15" t="s">
        <v>1445</v>
      </c>
      <c r="D53" s="15" t="s">
        <v>1524</v>
      </c>
      <c r="G53" s="15">
        <f>G27+1</f>
        <v>2021</v>
      </c>
    </row>
    <row r="54" spans="1:17" ht="12" customHeight="1" x14ac:dyDescent="0.25">
      <c r="D54" s="24" t="s">
        <v>1611</v>
      </c>
      <c r="E54" s="24"/>
      <c r="F54" s="24"/>
      <c r="G54" s="18">
        <f>G29</f>
        <v>3.13</v>
      </c>
      <c r="H54" s="24" t="s">
        <v>1610</v>
      </c>
      <c r="I54" s="25">
        <f>G54*I3</f>
        <v>0.20839369237906677</v>
      </c>
      <c r="J54" s="15" t="s">
        <v>1526</v>
      </c>
      <c r="K54" s="25">
        <f>I54+I56+I55</f>
        <v>0.2561398100778523</v>
      </c>
    </row>
    <row r="55" spans="1:17" ht="12" customHeight="1" x14ac:dyDescent="0.25">
      <c r="D55" s="24" t="s">
        <v>1612</v>
      </c>
      <c r="E55" s="24"/>
      <c r="F55" s="24"/>
      <c r="G55" s="18">
        <f>G30</f>
        <v>3.13</v>
      </c>
      <c r="H55" s="24" t="s">
        <v>1610</v>
      </c>
      <c r="I55" s="25">
        <f>G55*I4</f>
        <v>7.7229507592466301E-3</v>
      </c>
      <c r="K55" s="25"/>
    </row>
    <row r="56" spans="1:17" ht="12" customHeight="1" x14ac:dyDescent="0.25">
      <c r="D56" s="24" t="s">
        <v>1446</v>
      </c>
      <c r="E56" s="24"/>
      <c r="F56" s="24"/>
      <c r="G56" s="80">
        <v>1</v>
      </c>
      <c r="H56" s="24" t="s">
        <v>1610</v>
      </c>
      <c r="I56" s="25">
        <f>G56*I31</f>
        <v>4.0023166939538925E-2</v>
      </c>
    </row>
    <row r="57" spans="1:17" ht="12" customHeight="1" x14ac:dyDescent="0.25">
      <c r="D57" s="24"/>
      <c r="E57" s="24"/>
      <c r="F57" s="24"/>
      <c r="G57" s="18"/>
      <c r="H57" s="24"/>
      <c r="I57" s="24"/>
      <c r="J57" s="24"/>
      <c r="K57" s="24"/>
      <c r="L57" s="25"/>
    </row>
    <row r="58" spans="1:17" ht="27.75" customHeight="1" x14ac:dyDescent="0.25">
      <c r="A58" t="s">
        <v>1374</v>
      </c>
      <c r="C58" s="26" t="s">
        <v>1292</v>
      </c>
      <c r="D58" s="27" t="s">
        <v>1604</v>
      </c>
      <c r="E58" s="27" t="s">
        <v>1605</v>
      </c>
      <c r="F58" s="27" t="s">
        <v>1877</v>
      </c>
      <c r="G58" s="27" t="s">
        <v>1606</v>
      </c>
      <c r="H58" s="27" t="s">
        <v>1607</v>
      </c>
      <c r="I58" s="27" t="s">
        <v>1608</v>
      </c>
      <c r="J58" s="27" t="s">
        <v>1609</v>
      </c>
      <c r="K58" s="27" t="s">
        <v>1613</v>
      </c>
      <c r="L58" s="27" t="s">
        <v>1448</v>
      </c>
      <c r="M58" s="27" t="s">
        <v>1578</v>
      </c>
      <c r="N58" s="27" t="s">
        <v>1449</v>
      </c>
      <c r="O58" s="27" t="s">
        <v>1450</v>
      </c>
      <c r="P58" s="27" t="s">
        <v>1451</v>
      </c>
      <c r="Q58" s="27" t="s">
        <v>1452</v>
      </c>
    </row>
    <row r="59" spans="1:17" ht="12" customHeight="1" x14ac:dyDescent="0.25">
      <c r="A59" s="10">
        <f>D59+F59+E59+'Forecast inputs Tab10.1.5.1'!AA4</f>
        <v>0.24</v>
      </c>
      <c r="C59" s="18">
        <v>0</v>
      </c>
      <c r="D59" s="17">
        <f>$G$54*'Forecast inputs Tab10.1.5.1'!T4</f>
        <v>0</v>
      </c>
      <c r="E59" s="17">
        <f>$G$55*'Forecast inputs Tab10.1.5.1'!U4</f>
        <v>0</v>
      </c>
      <c r="F59" s="17">
        <f>$F$31*'Forecast inputs Tab10.1.5.1'!Y4</f>
        <v>0</v>
      </c>
      <c r="G59" s="28">
        <f>N59*(D59/A59)*(1-EXP(-A59))</f>
        <v>0</v>
      </c>
      <c r="H59" s="28">
        <f>G59*'Forecast inputs Tab10.1.5.1'!V4</f>
        <v>0</v>
      </c>
      <c r="I59" s="28">
        <f>N59*(E59/A59)*(1-EXP(-A59))</f>
        <v>0</v>
      </c>
      <c r="J59" s="28">
        <f>I59*'Forecast inputs Tab10.1.5.1'!W4</f>
        <v>0</v>
      </c>
      <c r="K59" s="28">
        <f>H59+J59</f>
        <v>0</v>
      </c>
      <c r="L59" s="28">
        <f t="shared" ref="L59:L75" si="13">N59*(F59/A59)*(1-EXP(-A59))</f>
        <v>0</v>
      </c>
      <c r="M59" s="28">
        <f>L59*'Forecast inputs Tab10.1.5.1'!Z4</f>
        <v>0</v>
      </c>
      <c r="N59" s="19">
        <f>'Forecast inputs Tab10.1.5.1'!Q4</f>
        <v>12382.797429009221</v>
      </c>
      <c r="O59" s="19">
        <f>N59*'Forecast inputs Tab10.1.5.1'!R4</f>
        <v>34.976078134056579</v>
      </c>
      <c r="P59" s="19">
        <f>N59*'Forecast inputs Tab10.1.5.1'!S4</f>
        <v>0</v>
      </c>
      <c r="Q59" s="19">
        <f>P59*'Forecast inputs Tab10.1.5.1'!R4</f>
        <v>0</v>
      </c>
    </row>
    <row r="60" spans="1:17" ht="12" customHeight="1" x14ac:dyDescent="0.25">
      <c r="A60" s="10">
        <f>D60+F60+E60+'Forecast inputs Tab10.1.5.1'!AA5</f>
        <v>0.24057713806423489</v>
      </c>
      <c r="C60" s="18">
        <v>1</v>
      </c>
      <c r="D60" s="17">
        <f>$G$54*'Forecast inputs Tab10.1.5.1'!T5</f>
        <v>4.255269999713981E-5</v>
      </c>
      <c r="E60" s="17">
        <f>$G$55*'Forecast inputs Tab10.1.5.1'!U5</f>
        <v>9.7561116775377884E-5</v>
      </c>
      <c r="F60" s="17">
        <f>$F$31*'Forecast inputs Tab10.1.5.1'!Y5</f>
        <v>4.3702424746238738E-4</v>
      </c>
      <c r="G60" s="28">
        <f t="shared" ref="G60:G75" si="14">N60*(D60/A60)*(1-EXP(-A60))</f>
        <v>0.36840148619220286</v>
      </c>
      <c r="H60" s="28">
        <f>G60*'Forecast inputs Tab10.1.5.1'!V5</f>
        <v>3.7881990631241681E-2</v>
      </c>
      <c r="I60" s="28">
        <f t="shared" ref="I60:I75" si="15">N60*(E60/A60)*(1-EXP(-A60))</f>
        <v>0.84463877537820375</v>
      </c>
      <c r="J60" s="28">
        <f>I60*'Forecast inputs Tab10.1.5.1'!W5</f>
        <v>8.6852701437579727E-2</v>
      </c>
      <c r="K60" s="28">
        <f t="shared" ref="K60:K75" si="16">H60+J60</f>
        <v>0.1247346920688214</v>
      </c>
      <c r="L60" s="28">
        <f t="shared" si="13"/>
        <v>3.7835526835663593</v>
      </c>
      <c r="M60" s="28">
        <f>L60*'Forecast inputs Tab10.1.5.1'!Z5</f>
        <v>0.29163964604671017</v>
      </c>
      <c r="N60" s="19">
        <f>N34*EXP(-A34)</f>
        <v>9740.6534556019415</v>
      </c>
      <c r="O60" s="19">
        <f>N60*'Forecast inputs Tab10.1.5.1'!R5</f>
        <v>231.1720062657642</v>
      </c>
      <c r="P60" s="19">
        <f>N60*'Forecast inputs Tab10.1.5.1'!S5</f>
        <v>0</v>
      </c>
      <c r="Q60" s="19">
        <f>P60*'Forecast inputs Tab10.1.5.1'!R5</f>
        <v>0</v>
      </c>
    </row>
    <row r="61" spans="1:17" ht="12" customHeight="1" x14ac:dyDescent="0.25">
      <c r="A61" s="10">
        <f>D61+F61+E61+'Forecast inputs Tab10.1.5.1'!AA6</f>
        <v>0.24496519414340875</v>
      </c>
      <c r="C61" s="18">
        <v>2</v>
      </c>
      <c r="D61" s="17">
        <f>$G$54*'Forecast inputs Tab10.1.5.1'!T6</f>
        <v>4.0042612257211484E-4</v>
      </c>
      <c r="E61" s="17">
        <f>$G$55*'Forecast inputs Tab10.1.5.1'!U6</f>
        <v>2.0452035630955214E-3</v>
      </c>
      <c r="F61" s="17">
        <f>$F$31*'Forecast inputs Tab10.1.5.1'!Y6</f>
        <v>2.5195644577411316E-3</v>
      </c>
      <c r="G61" s="28">
        <f t="shared" si="14"/>
        <v>2.7196999443390779</v>
      </c>
      <c r="H61" s="28">
        <f>G61*'Forecast inputs Tab10.1.5.1'!V6</f>
        <v>0.59710101529605486</v>
      </c>
      <c r="I61" s="28">
        <f t="shared" si="15"/>
        <v>13.891051814960504</v>
      </c>
      <c r="J61" s="28">
        <f>I61*'Forecast inputs Tab10.1.5.1'!W6</f>
        <v>3.05002356729221</v>
      </c>
      <c r="K61" s="28">
        <f t="shared" si="16"/>
        <v>3.647124582588265</v>
      </c>
      <c r="L61" s="28">
        <f t="shared" si="13"/>
        <v>17.112917787333366</v>
      </c>
      <c r="M61" s="28">
        <f>L61*'Forecast inputs Tab10.1.5.1'!Z6</f>
        <v>3.2177419315522928</v>
      </c>
      <c r="N61" s="19">
        <f t="shared" ref="N61:N74" si="17">N35*EXP(-A35)</f>
        <v>7657.8484817063218</v>
      </c>
      <c r="O61" s="19">
        <f>N61*'Forecast inputs Tab10.1.5.1'!R6</f>
        <v>736.65286097652495</v>
      </c>
      <c r="P61" s="19">
        <f>N61*'Forecast inputs Tab10.1.5.1'!S6</f>
        <v>0</v>
      </c>
      <c r="Q61" s="19">
        <f>P61*'Forecast inputs Tab10.1.5.1'!R6</f>
        <v>0</v>
      </c>
    </row>
    <row r="62" spans="1:17" ht="12" customHeight="1" x14ac:dyDescent="0.25">
      <c r="A62" s="10">
        <f>D62+F62+E62+'Forecast inputs Tab10.1.5.1'!AA7</f>
        <v>0.26138305688218072</v>
      </c>
      <c r="C62" s="18">
        <v>3</v>
      </c>
      <c r="D62" s="17">
        <f>$G$54*'Forecast inputs Tab10.1.5.1'!T7</f>
        <v>1.4916259220695576E-2</v>
      </c>
      <c r="E62" s="17">
        <f>$G$55*'Forecast inputs Tab10.1.5.1'!U7</f>
        <v>3.9663179019207625E-3</v>
      </c>
      <c r="F62" s="17">
        <f>$F$31*'Forecast inputs Tab10.1.5.1'!Y7</f>
        <v>2.5004797595643822E-3</v>
      </c>
      <c r="G62" s="28">
        <f t="shared" si="14"/>
        <v>78.704308877186548</v>
      </c>
      <c r="H62" s="28">
        <f>G62*'Forecast inputs Tab10.1.5.1'!V7</f>
        <v>28.904554514305616</v>
      </c>
      <c r="I62" s="28">
        <f t="shared" si="15"/>
        <v>20.927921983601006</v>
      </c>
      <c r="J62" s="28">
        <f>I62*'Forecast inputs Tab10.1.5.1'!W7</f>
        <v>7.7048594043261547</v>
      </c>
      <c r="K62" s="28">
        <f t="shared" si="16"/>
        <v>36.609413918631773</v>
      </c>
      <c r="L62" s="28">
        <f t="shared" si="13"/>
        <v>13.19355801117079</v>
      </c>
      <c r="M62" s="28">
        <f>L62*'Forecast inputs Tab10.1.5.1'!Z7</f>
        <v>4.4564936378972471</v>
      </c>
      <c r="N62" s="19">
        <f t="shared" si="17"/>
        <v>5995.9995102499233</v>
      </c>
      <c r="O62" s="19">
        <f>N62*'Forecast inputs Tab10.1.5.1'!R7</f>
        <v>1254.9327174977577</v>
      </c>
      <c r="P62" s="19">
        <f>N62*'Forecast inputs Tab10.1.5.1'!S7</f>
        <v>0</v>
      </c>
      <c r="Q62" s="19">
        <f>P62*'Forecast inputs Tab10.1.5.1'!R7</f>
        <v>0</v>
      </c>
    </row>
    <row r="63" spans="1:17" ht="12" customHeight="1" x14ac:dyDescent="0.25">
      <c r="A63" s="10">
        <f>D63+F63+E63+'Forecast inputs Tab10.1.5.1'!AA8</f>
        <v>0.30587356563574131</v>
      </c>
      <c r="C63" s="18">
        <v>4</v>
      </c>
      <c r="D63" s="17">
        <f>$G$54*'Forecast inputs Tab10.1.5.1'!T8</f>
        <v>2.664632306886237E-2</v>
      </c>
      <c r="E63" s="17">
        <f>$G$55*'Forecast inputs Tab10.1.5.1'!U8</f>
        <v>2.5727261570633046E-2</v>
      </c>
      <c r="F63" s="17">
        <f>$F$31*'Forecast inputs Tab10.1.5.1'!Y8</f>
        <v>1.3499980996245895E-2</v>
      </c>
      <c r="G63" s="28">
        <f t="shared" si="14"/>
        <v>106.31672236830313</v>
      </c>
      <c r="H63" s="28">
        <f>G63*'Forecast inputs Tab10.1.5.1'!V8</f>
        <v>59.891798083640424</v>
      </c>
      <c r="I63" s="28">
        <f t="shared" si="15"/>
        <v>102.6497396519964</v>
      </c>
      <c r="J63" s="28">
        <f>I63*'Forecast inputs Tab10.1.5.1'!W8</f>
        <v>56.247200846794044</v>
      </c>
      <c r="K63" s="28">
        <f t="shared" si="16"/>
        <v>116.13899893043447</v>
      </c>
      <c r="L63" s="28">
        <f t="shared" si="13"/>
        <v>53.863856857325132</v>
      </c>
      <c r="M63" s="28">
        <f>L63*'Forecast inputs Tab10.1.5.1'!Z8</f>
        <v>28.353880385839091</v>
      </c>
      <c r="N63" s="19">
        <f t="shared" si="17"/>
        <v>4631.1858436019847</v>
      </c>
      <c r="O63" s="19">
        <f>N63*'Forecast inputs Tab10.1.5.1'!R8</f>
        <v>1707.3098171730896</v>
      </c>
      <c r="P63" s="19">
        <f>N63*'Forecast inputs Tab10.1.5.1'!S8</f>
        <v>412.89919623747312</v>
      </c>
      <c r="Q63" s="19">
        <f>P63*'Forecast inputs Tab10.1.5.1'!R8</f>
        <v>152.21735318892567</v>
      </c>
    </row>
    <row r="64" spans="1:17" ht="12" customHeight="1" x14ac:dyDescent="0.25">
      <c r="A64" s="10">
        <f>D64+F64+E64+'Forecast inputs Tab10.1.5.1'!AA9</f>
        <v>0.38639458422848982</v>
      </c>
      <c r="C64" s="18">
        <v>5</v>
      </c>
      <c r="D64" s="17">
        <f>$G$54*'Forecast inputs Tab10.1.5.1'!T9</f>
        <v>7.8686359839439973E-2</v>
      </c>
      <c r="E64" s="17">
        <f>$G$55*'Forecast inputs Tab10.1.5.1'!U9</f>
        <v>3.9061019032411791E-2</v>
      </c>
      <c r="F64" s="17">
        <f>$F$31*'Forecast inputs Tab10.1.5.1'!Y9</f>
        <v>2.8647205356638082E-2</v>
      </c>
      <c r="G64" s="28">
        <f t="shared" si="14"/>
        <v>245.40428411249812</v>
      </c>
      <c r="H64" s="28">
        <f>G64*'Forecast inputs Tab10.1.5.1'!V9</f>
        <v>197.68722071143159</v>
      </c>
      <c r="I64" s="28">
        <f t="shared" si="15"/>
        <v>121.82214848816807</v>
      </c>
      <c r="J64" s="28">
        <f>I64*'Forecast inputs Tab10.1.5.1'!W9</f>
        <v>91.205228981076672</v>
      </c>
      <c r="K64" s="28">
        <f t="shared" si="16"/>
        <v>288.89244969250825</v>
      </c>
      <c r="L64" s="28">
        <f t="shared" si="13"/>
        <v>89.34390835609311</v>
      </c>
      <c r="M64" s="28">
        <f>L64*'Forecast inputs Tab10.1.5.1'!Z9</f>
        <v>66.662885092998593</v>
      </c>
      <c r="N64" s="19">
        <f t="shared" si="17"/>
        <v>3760.008867845916</v>
      </c>
      <c r="O64" s="19">
        <f>N64*'Forecast inputs Tab10.1.5.1'!R9</f>
        <v>2142.4680929340743</v>
      </c>
      <c r="P64" s="19">
        <f>N64*'Forecast inputs Tab10.1.5.1'!S9</f>
        <v>1093.6547123595319</v>
      </c>
      <c r="Q64" s="19">
        <f>P64*'Forecast inputs Tab10.1.5.1'!R9</f>
        <v>623.16882972131066</v>
      </c>
    </row>
    <row r="65" spans="1:17" ht="12" customHeight="1" x14ac:dyDescent="0.25">
      <c r="A65" s="10">
        <f>D65+F65+E65+'Forecast inputs Tab10.1.5.1'!AA10</f>
        <v>0.47472104935576426</v>
      </c>
      <c r="C65" s="18">
        <v>6</v>
      </c>
      <c r="D65" s="17">
        <f>$G$54*'Forecast inputs Tab10.1.5.1'!T10</f>
        <v>0.19135802950909725</v>
      </c>
      <c r="E65" s="17">
        <f>$G$55*'Forecast inputs Tab10.1.5.1'!U10</f>
        <v>1.6123817833409774E-2</v>
      </c>
      <c r="F65" s="17">
        <f>$F$31*'Forecast inputs Tab10.1.5.1'!Y10</f>
        <v>2.723920201325726E-2</v>
      </c>
      <c r="G65" s="28">
        <f t="shared" si="14"/>
        <v>110.531997425957</v>
      </c>
      <c r="H65" s="28">
        <f>G65*'Forecast inputs Tab10.1.5.1'!V10</f>
        <v>109.50701766923626</v>
      </c>
      <c r="I65" s="28">
        <f t="shared" si="15"/>
        <v>9.3134204811317947</v>
      </c>
      <c r="J65" s="28">
        <f>I65*'Forecast inputs Tab10.1.5.1'!W10</f>
        <v>9.0126000025802089</v>
      </c>
      <c r="K65" s="28">
        <f t="shared" si="16"/>
        <v>118.51961767181648</v>
      </c>
      <c r="L65" s="28">
        <f t="shared" si="13"/>
        <v>15.733875471744129</v>
      </c>
      <c r="M65" s="28">
        <f>L65*'Forecast inputs Tab10.1.5.1'!Z10</f>
        <v>15.557058179192669</v>
      </c>
      <c r="N65" s="19">
        <f t="shared" si="17"/>
        <v>725.52987302977522</v>
      </c>
      <c r="O65" s="19">
        <f>N65*'Forecast inputs Tab10.1.5.1'!R10</f>
        <v>584.94249847304957</v>
      </c>
      <c r="P65" s="19">
        <f>N65*'Forecast inputs Tab10.1.5.1'!S10</f>
        <v>416.98250746292945</v>
      </c>
      <c r="Q65" s="19">
        <f>P65*'Forecast inputs Tab10.1.5.1'!R10</f>
        <v>336.18297302682265</v>
      </c>
    </row>
    <row r="66" spans="1:17" ht="12" customHeight="1" x14ac:dyDescent="0.25">
      <c r="A66" s="10">
        <f>D66+F66+E66+'Forecast inputs Tab10.1.5.1'!AA11</f>
        <v>0.53049040512328194</v>
      </c>
      <c r="C66" s="18">
        <v>7</v>
      </c>
      <c r="D66" s="17">
        <f>$G$54*'Forecast inputs Tab10.1.5.1'!T11</f>
        <v>0.2312980223912883</v>
      </c>
      <c r="E66" s="17">
        <f>$G$55*'Forecast inputs Tab10.1.5.1'!U11</f>
        <v>9.2455726729860216E-3</v>
      </c>
      <c r="F66" s="17">
        <f>$F$31*'Forecast inputs Tab10.1.5.1'!Y11</f>
        <v>4.9946810059007689E-2</v>
      </c>
      <c r="G66" s="28">
        <f t="shared" si="14"/>
        <v>456.08265861722998</v>
      </c>
      <c r="H66" s="28">
        <f>G66*'Forecast inputs Tab10.1.5.1'!V11</f>
        <v>565.2064311928209</v>
      </c>
      <c r="I66" s="28">
        <f t="shared" si="15"/>
        <v>18.230788666237618</v>
      </c>
      <c r="J66" s="28">
        <f>I66*'Forecast inputs Tab10.1.5.1'!W11</f>
        <v>22.246923984037963</v>
      </c>
      <c r="K66" s="28">
        <f t="shared" si="16"/>
        <v>587.45335517685885</v>
      </c>
      <c r="L66" s="28">
        <f t="shared" si="13"/>
        <v>98.487110636100354</v>
      </c>
      <c r="M66" s="28">
        <f>L66*'Forecast inputs Tab10.1.5.1'!Z11</f>
        <v>122.94047533593771</v>
      </c>
      <c r="N66" s="19">
        <f t="shared" si="17"/>
        <v>2540.8884057630958</v>
      </c>
      <c r="O66" s="19">
        <f>N66*'Forecast inputs Tab10.1.5.1'!R11</f>
        <v>2720.3767627462007</v>
      </c>
      <c r="P66" s="19">
        <f>N66*'Forecast inputs Tab10.1.5.1'!S11</f>
        <v>2026.6209842223086</v>
      </c>
      <c r="Q66" s="19">
        <f>P66*'Forecast inputs Tab10.1.5.1'!R11</f>
        <v>2169.7814905477726</v>
      </c>
    </row>
    <row r="67" spans="1:17" ht="12" customHeight="1" x14ac:dyDescent="0.25">
      <c r="A67" s="10">
        <f>D67+F67+E67+'Forecast inputs Tab10.1.5.1'!AA12</f>
        <v>0.53942464470528351</v>
      </c>
      <c r="C67" s="18">
        <v>8</v>
      </c>
      <c r="D67" s="17">
        <f>$G$54*'Forecast inputs Tab10.1.5.1'!T12</f>
        <v>0.26665964263707559</v>
      </c>
      <c r="E67" s="17">
        <f>$G$55*'Forecast inputs Tab10.1.5.1'!U12</f>
        <v>1.5860613784191885E-3</v>
      </c>
      <c r="F67" s="17">
        <f>$F$31*'Forecast inputs Tab10.1.5.1'!Y12</f>
        <v>3.1178940689788756E-2</v>
      </c>
      <c r="G67" s="28">
        <f t="shared" si="14"/>
        <v>316.92733894898981</v>
      </c>
      <c r="H67" s="28">
        <f>G67*'Forecast inputs Tab10.1.5.1'!V12</f>
        <v>477.29484255362064</v>
      </c>
      <c r="I67" s="28">
        <f t="shared" si="15"/>
        <v>1.8850479476427187</v>
      </c>
      <c r="J67" s="28">
        <f>I67*'Forecast inputs Tab10.1.5.1'!W12</f>
        <v>2.8346811057722787</v>
      </c>
      <c r="K67" s="28">
        <f t="shared" si="16"/>
        <v>480.12952365939293</v>
      </c>
      <c r="L67" s="28">
        <f t="shared" si="13"/>
        <v>37.056446211141974</v>
      </c>
      <c r="M67" s="28">
        <f>L67*'Forecast inputs Tab10.1.5.1'!Z12</f>
        <v>56.479211928249931</v>
      </c>
      <c r="N67" s="19">
        <f t="shared" si="17"/>
        <v>1537.7447542108155</v>
      </c>
      <c r="O67" s="19">
        <f>N67*'Forecast inputs Tab10.1.5.1'!R12</f>
        <v>2084.8282054163974</v>
      </c>
      <c r="P67" s="19">
        <f>N67*'Forecast inputs Tab10.1.5.1'!S12</f>
        <v>1407.8762851068095</v>
      </c>
      <c r="Q67" s="19">
        <f>P67*'Forecast inputs Tab10.1.5.1'!R12</f>
        <v>1908.7564310592591</v>
      </c>
    </row>
    <row r="68" spans="1:17" ht="12" customHeight="1" x14ac:dyDescent="0.25">
      <c r="A68" s="10">
        <f>D68+F68+E68+'Forecast inputs Tab10.1.5.1'!AA13</f>
        <v>0.54423294231153085</v>
      </c>
      <c r="C68" s="18">
        <v>9</v>
      </c>
      <c r="D68" s="17">
        <f>$G$54*'Forecast inputs Tab10.1.5.1'!T13</f>
        <v>0.25681471592260913</v>
      </c>
      <c r="E68" s="17">
        <f>$G$55*'Forecast inputs Tab10.1.5.1'!U13</f>
        <v>6.5226945948006893E-4</v>
      </c>
      <c r="F68" s="17">
        <f>$F$31*'Forecast inputs Tab10.1.5.1'!Y13</f>
        <v>4.6765956929441674E-2</v>
      </c>
      <c r="G68" s="28">
        <f t="shared" si="14"/>
        <v>71.964702276934773</v>
      </c>
      <c r="H68" s="28">
        <f>G68*'Forecast inputs Tab10.1.5.1'!V13</f>
        <v>129.64539579577593</v>
      </c>
      <c r="I68" s="28">
        <f t="shared" si="15"/>
        <v>0.18277915767866582</v>
      </c>
      <c r="J68" s="28">
        <f>I68*'Forecast inputs Tab10.1.5.1'!W13</f>
        <v>0.32966043146628027</v>
      </c>
      <c r="K68" s="28">
        <f t="shared" si="16"/>
        <v>129.97505622724222</v>
      </c>
      <c r="L68" s="28">
        <f t="shared" si="13"/>
        <v>13.10477148878577</v>
      </c>
      <c r="M68" s="28">
        <f>L68*'Forecast inputs Tab10.1.5.1'!Z13</f>
        <v>23.802327502796484</v>
      </c>
      <c r="N68" s="19">
        <f t="shared" si="17"/>
        <v>363.35550855362789</v>
      </c>
      <c r="O68" s="19">
        <f>N68*'Forecast inputs Tab10.1.5.1'!R13</f>
        <v>601.2915962198</v>
      </c>
      <c r="P68" s="19">
        <f>N68*'Forecast inputs Tab10.1.5.1'!S13</f>
        <v>351.00893504095859</v>
      </c>
      <c r="Q68" s="19">
        <f>P68*'Forecast inputs Tab10.1.5.1'!R13</f>
        <v>580.86011597382947</v>
      </c>
    </row>
    <row r="69" spans="1:17" ht="12" customHeight="1" x14ac:dyDescent="0.25">
      <c r="A69" s="10">
        <f>D69+F69+E69+'Forecast inputs Tab10.1.5.1'!AA14</f>
        <v>0.5397991354345788</v>
      </c>
      <c r="C69" s="18">
        <v>10</v>
      </c>
      <c r="D69" s="17">
        <f>$G$54*'Forecast inputs Tab10.1.5.1'!T14</f>
        <v>0.25631230882732275</v>
      </c>
      <c r="E69" s="17">
        <f>$G$55*'Forecast inputs Tab10.1.5.1'!U14</f>
        <v>1.7651883291015872E-4</v>
      </c>
      <c r="F69" s="17">
        <f>$F$31*'Forecast inputs Tab10.1.5.1'!Y14</f>
        <v>4.3310307774345962E-2</v>
      </c>
      <c r="G69" s="28">
        <f t="shared" si="14"/>
        <v>107.46214225877786</v>
      </c>
      <c r="H69" s="28">
        <f>G69*'Forecast inputs Tab10.1.5.1'!V14</f>
        <v>226.19486712112638</v>
      </c>
      <c r="I69" s="28">
        <f t="shared" si="15"/>
        <v>7.4007729165766922E-2</v>
      </c>
      <c r="J69" s="28">
        <f>I69*'Forecast inputs Tab10.1.5.1'!W14</f>
        <v>0.15611637805011647</v>
      </c>
      <c r="K69" s="28">
        <f t="shared" si="16"/>
        <v>226.35098349917649</v>
      </c>
      <c r="L69" s="28">
        <f t="shared" si="13"/>
        <v>18.158388399730576</v>
      </c>
      <c r="M69" s="28">
        <f>L69*'Forecast inputs Tab10.1.5.1'!Z14</f>
        <v>38.489427971488915</v>
      </c>
      <c r="N69" s="19">
        <f t="shared" si="17"/>
        <v>542.55268294689506</v>
      </c>
      <c r="O69" s="19">
        <f>N69*'Forecast inputs Tab10.1.5.1'!R14</f>
        <v>1064.3527257710714</v>
      </c>
      <c r="P69" s="19">
        <f>N69*'Forecast inputs Tab10.1.5.1'!S14</f>
        <v>534.94712730471861</v>
      </c>
      <c r="Q69" s="19">
        <f>P69*'Forecast inputs Tab10.1.5.1'!R14</f>
        <v>1049.4325269900319</v>
      </c>
    </row>
    <row r="70" spans="1:17" ht="12" customHeight="1" x14ac:dyDescent="0.25">
      <c r="A70" s="10">
        <f>D70+F70+E70+'Forecast inputs Tab10.1.5.1'!AA15</f>
        <v>0.53686720457111659</v>
      </c>
      <c r="C70" s="18">
        <v>11</v>
      </c>
      <c r="D70" s="17">
        <f>$G$54*'Forecast inputs Tab10.1.5.1'!T15</f>
        <v>0.24701097360031557</v>
      </c>
      <c r="E70" s="17">
        <f>$G$55*'Forecast inputs Tab10.1.5.1'!U15</f>
        <v>6.5198969201558753E-5</v>
      </c>
      <c r="F70" s="17">
        <f>$F$31*'Forecast inputs Tab10.1.5.1'!Y15</f>
        <v>4.979103200159949E-2</v>
      </c>
      <c r="G70" s="28">
        <f t="shared" si="14"/>
        <v>17.099764979235889</v>
      </c>
      <c r="H70" s="28">
        <f>G70*'Forecast inputs Tab10.1.5.1'!V15</f>
        <v>41.164103080940038</v>
      </c>
      <c r="I70" s="28">
        <f t="shared" si="15"/>
        <v>4.513512229780828E-3</v>
      </c>
      <c r="J70" s="28">
        <f>I70*'Forecast inputs Tab10.1.5.1'!W15</f>
        <v>1.0901184086528931E-2</v>
      </c>
      <c r="K70" s="28">
        <f t="shared" si="16"/>
        <v>41.175004265026566</v>
      </c>
      <c r="L70" s="28">
        <f t="shared" si="13"/>
        <v>3.4468709340769004</v>
      </c>
      <c r="M70" s="28">
        <f>L70*'Forecast inputs Tab10.1.5.1'!Z15</f>
        <v>8.3647285079804572</v>
      </c>
      <c r="N70" s="19">
        <f t="shared" si="17"/>
        <v>89.464340749129335</v>
      </c>
      <c r="O70" s="19">
        <f>N70*'Forecast inputs Tab10.1.5.1'!R15</f>
        <v>203.20214643031241</v>
      </c>
      <c r="P70" s="19">
        <f>N70*'Forecast inputs Tab10.1.5.1'!S15</f>
        <v>88.91683782729848</v>
      </c>
      <c r="Q70" s="19">
        <f>P70*'Forecast inputs Tab10.1.5.1'!R15</f>
        <v>201.95859209389957</v>
      </c>
    </row>
    <row r="71" spans="1:17" ht="12" customHeight="1" x14ac:dyDescent="0.25">
      <c r="A71" s="10">
        <f>D71+F71+E71+'Forecast inputs Tab10.1.5.1'!AA16</f>
        <v>0.53187323357365002</v>
      </c>
      <c r="C71" s="18">
        <v>12</v>
      </c>
      <c r="D71" s="17">
        <f>$G$54*'Forecast inputs Tab10.1.5.1'!T16</f>
        <v>0.2418597752672115</v>
      </c>
      <c r="E71" s="17">
        <f>$G$55*'Forecast inputs Tab10.1.5.1'!U16</f>
        <v>2.3409026587466358E-5</v>
      </c>
      <c r="F71" s="17">
        <f>$F$31*'Forecast inputs Tab10.1.5.1'!Y16</f>
        <v>4.9990049279850998E-2</v>
      </c>
      <c r="G71" s="28">
        <f t="shared" si="14"/>
        <v>40.289486615482758</v>
      </c>
      <c r="H71" s="28">
        <f>G71*'Forecast inputs Tab10.1.5.1'!V16</f>
        <v>109.06331421489233</v>
      </c>
      <c r="I71" s="28">
        <f t="shared" si="15"/>
        <v>3.8995226152641902E-3</v>
      </c>
      <c r="J71" s="28">
        <f>I71*'Forecast inputs Tab10.1.5.1'!W16</f>
        <v>1.0594233361047518E-2</v>
      </c>
      <c r="K71" s="28">
        <f t="shared" si="16"/>
        <v>109.07390844825338</v>
      </c>
      <c r="L71" s="28">
        <f t="shared" si="13"/>
        <v>8.3274427057690428</v>
      </c>
      <c r="M71" s="28">
        <f>L71*'Forecast inputs Tab10.1.5.1'!Z16</f>
        <v>22.747742141641066</v>
      </c>
      <c r="N71" s="19">
        <f t="shared" si="17"/>
        <v>214.79089015547626</v>
      </c>
      <c r="O71" s="19">
        <f>N71*'Forecast inputs Tab10.1.5.1'!R16</f>
        <v>553.98222016229965</v>
      </c>
      <c r="P71" s="19">
        <f>N71*'Forecast inputs Tab10.1.5.1'!S16</f>
        <v>214.17629058687575</v>
      </c>
      <c r="Q71" s="19">
        <f>P71*'Forecast inputs Tab10.1.5.1'!R16</f>
        <v>552.3970633929523</v>
      </c>
    </row>
    <row r="72" spans="1:17" ht="12" customHeight="1" x14ac:dyDescent="0.25">
      <c r="A72" s="10">
        <f>D72+F72+E72+'Forecast inputs Tab10.1.5.1'!AA17</f>
        <v>0.52549363252666281</v>
      </c>
      <c r="C72" s="18">
        <v>13</v>
      </c>
      <c r="D72" s="17">
        <f>$G$54*'Forecast inputs Tab10.1.5.1'!T17</f>
        <v>0.24054067212522012</v>
      </c>
      <c r="E72" s="17">
        <f>$G$55*'Forecast inputs Tab10.1.5.1'!U17</f>
        <v>8.4513332403747758E-6</v>
      </c>
      <c r="F72" s="17">
        <f>$F$31*'Forecast inputs Tab10.1.5.1'!Y17</f>
        <v>4.4944509068202292E-2</v>
      </c>
      <c r="G72" s="28">
        <f t="shared" si="14"/>
        <v>30.602917091703993</v>
      </c>
      <c r="H72" s="28">
        <f>G72*'Forecast inputs Tab10.1.5.1'!V17</f>
        <v>91.860395161504229</v>
      </c>
      <c r="I72" s="28">
        <f t="shared" si="15"/>
        <v>1.0752254418533904E-3</v>
      </c>
      <c r="J72" s="28">
        <f>I72*'Forecast inputs Tab10.1.5.1'!W17</f>
        <v>3.2371366616718912E-3</v>
      </c>
      <c r="K72" s="28">
        <f t="shared" si="16"/>
        <v>91.863632298165896</v>
      </c>
      <c r="L72" s="28">
        <f t="shared" si="13"/>
        <v>5.7180894714782928</v>
      </c>
      <c r="M72" s="28">
        <f>L72*'Forecast inputs Tab10.1.5.1'!Z17</f>
        <v>17.327469344525955</v>
      </c>
      <c r="N72" s="19">
        <f t="shared" si="17"/>
        <v>163.56796954581733</v>
      </c>
      <c r="O72" s="19">
        <f>N72*'Forecast inputs Tab10.1.5.1'!R17</f>
        <v>471.36199623865906</v>
      </c>
      <c r="P72" s="19">
        <f>N72*'Forecast inputs Tab10.1.5.1'!S17</f>
        <v>163.33355097577336</v>
      </c>
      <c r="Q72" s="19">
        <f>P72*'Forecast inputs Tab10.1.5.1'!R17</f>
        <v>470.68646052443484</v>
      </c>
    </row>
    <row r="73" spans="1:17" ht="12" customHeight="1" x14ac:dyDescent="0.25">
      <c r="A73" s="10">
        <f>D73+F73+E73+'Forecast inputs Tab10.1.5.1'!AA18</f>
        <v>0.52110050291616439</v>
      </c>
      <c r="C73" s="18">
        <v>14</v>
      </c>
      <c r="D73" s="17">
        <f>$G$54*'Forecast inputs Tab10.1.5.1'!T18</f>
        <v>0.23488347917640023</v>
      </c>
      <c r="E73" s="17">
        <f>$G$55*'Forecast inputs Tab10.1.5.1'!U18</f>
        <v>3.8277199854795669E-6</v>
      </c>
      <c r="F73" s="17">
        <f>$F$31*'Forecast inputs Tab10.1.5.1'!Y18</f>
        <v>4.6213196019778656E-2</v>
      </c>
      <c r="G73" s="28">
        <f t="shared" si="14"/>
        <v>32.546971412065183</v>
      </c>
      <c r="H73" s="28">
        <f>G73*'Forecast inputs Tab10.1.5.1'!V18</f>
        <v>106.92234761054026</v>
      </c>
      <c r="I73" s="28">
        <f t="shared" si="15"/>
        <v>5.3039359506094701E-4</v>
      </c>
      <c r="J73" s="28">
        <f>I73*'Forecast inputs Tab10.1.5.1'!W18</f>
        <v>1.7473701107887961E-3</v>
      </c>
      <c r="K73" s="28">
        <f t="shared" si="16"/>
        <v>106.92409498065105</v>
      </c>
      <c r="L73" s="28">
        <f t="shared" si="13"/>
        <v>6.4035988184009485</v>
      </c>
      <c r="M73" s="28">
        <f>L73*'Forecast inputs Tab10.1.5.1'!Z18</f>
        <v>21.258987537268389</v>
      </c>
      <c r="N73" s="19">
        <f t="shared" si="17"/>
        <v>177.79147600864863</v>
      </c>
      <c r="O73" s="19">
        <f>N73*'Forecast inputs Tab10.1.5.1'!R18</f>
        <v>564.71195358723025</v>
      </c>
      <c r="P73" s="19">
        <f>N73*'Forecast inputs Tab10.1.5.1'!S18</f>
        <v>177.6548967608978</v>
      </c>
      <c r="Q73" s="19">
        <f>P73*'Forecast inputs Tab10.1.5.1'!R18</f>
        <v>564.27814238576923</v>
      </c>
    </row>
    <row r="74" spans="1:17" ht="12" customHeight="1" x14ac:dyDescent="0.25">
      <c r="A74" s="10">
        <f>D74+F74+E74+'Forecast inputs Tab10.1.5.1'!AA19</f>
        <v>0.51740682055196352</v>
      </c>
      <c r="C74" s="18">
        <v>15</v>
      </c>
      <c r="D74" s="17">
        <f>$G$54*'Forecast inputs Tab10.1.5.1'!T19</f>
        <v>0.22865400618395842</v>
      </c>
      <c r="E74" s="17">
        <f>$G$55*'Forecast inputs Tab10.1.5.1'!U19</f>
        <v>2.001281694622455E-6</v>
      </c>
      <c r="F74" s="17">
        <f>$F$31*'Forecast inputs Tab10.1.5.1'!Y19</f>
        <v>4.8750813086310393E-2</v>
      </c>
      <c r="G74" s="28">
        <f t="shared" si="14"/>
        <v>18.330167840828206</v>
      </c>
      <c r="H74" s="28">
        <f>G74*'Forecast inputs Tab10.1.5.1'!V19</f>
        <v>65.199947197689255</v>
      </c>
      <c r="I74" s="28">
        <f t="shared" si="15"/>
        <v>1.6043379239851825E-4</v>
      </c>
      <c r="J74" s="28">
        <f>I74*'Forecast inputs Tab10.1.5.1'!W19</f>
        <v>5.7187977783133197E-4</v>
      </c>
      <c r="K74" s="28">
        <f t="shared" si="16"/>
        <v>65.200519077467092</v>
      </c>
      <c r="L74" s="28">
        <f t="shared" si="13"/>
        <v>3.9081343955547378</v>
      </c>
      <c r="M74" s="28">
        <f>L74*'Forecast inputs Tab10.1.5.1'!Z19</f>
        <v>14.063108971652079</v>
      </c>
      <c r="N74" s="19">
        <f t="shared" si="17"/>
        <v>102.68511201493925</v>
      </c>
      <c r="O74" s="19">
        <f>N74*'Forecast inputs Tab10.1.5.1'!R19</f>
        <v>355.35004493665849</v>
      </c>
      <c r="P74" s="19">
        <f>N74*'Forecast inputs Tab10.1.5.1'!S19</f>
        <v>102.63971262484196</v>
      </c>
      <c r="Q74" s="19">
        <f>P74*'Forecast inputs Tab10.1.5.1'!R19</f>
        <v>355.19293671527561</v>
      </c>
    </row>
    <row r="75" spans="1:17" ht="12" customHeight="1" x14ac:dyDescent="0.25">
      <c r="A75" s="10">
        <f>D75+F75+E75+'Forecast inputs Tab10.1.5.1'!AA20</f>
        <v>0.51448739660815956</v>
      </c>
      <c r="C75" s="23" t="s">
        <v>1443</v>
      </c>
      <c r="D75" s="17">
        <f>$G$54*'Forecast inputs Tab10.1.5.1'!T20</f>
        <v>0.22179333819659175</v>
      </c>
      <c r="E75" s="17">
        <f>$G$55*'Forecast inputs Tab10.1.5.1'!U20</f>
        <v>1.2127193701529892E-6</v>
      </c>
      <c r="F75" s="17">
        <f>$F$31*'Forecast inputs Tab10.1.5.1'!Y20</f>
        <v>5.2692845692197628E-2</v>
      </c>
      <c r="G75" s="28">
        <f t="shared" si="14"/>
        <v>27.808791184061217</v>
      </c>
      <c r="H75" s="28">
        <f>G75*'Forecast inputs Tab10.1.5.1'!V20</f>
        <v>115.3916902251345</v>
      </c>
      <c r="I75" s="28">
        <f t="shared" si="15"/>
        <v>1.5205262702506613E-4</v>
      </c>
      <c r="J75" s="28">
        <f>I75*'Forecast inputs Tab10.1.5.1'!W20</f>
        <v>6.3093751610644353E-4</v>
      </c>
      <c r="K75" s="28">
        <f t="shared" si="16"/>
        <v>115.3923211626506</v>
      </c>
      <c r="L75" s="30">
        <f t="shared" si="13"/>
        <v>6.6067103487547447</v>
      </c>
      <c r="M75" s="28">
        <f>L75*'Forecast inputs Tab10.1.5.1'!Z20</f>
        <v>25.532689216418515</v>
      </c>
      <c r="N75" s="19">
        <f>N48*EXP(-A48)+N49*EXP(-A49)</f>
        <v>160.38871077590812</v>
      </c>
      <c r="O75" s="19">
        <f>N75*'Forecast inputs Tab10.1.5.1'!R20</f>
        <v>653.17284555371236</v>
      </c>
      <c r="P75" s="19">
        <f>N75*'Forecast inputs Tab10.1.5.1'!S20</f>
        <v>160.34574717411127</v>
      </c>
      <c r="Q75" s="19">
        <f>P75*'Forecast inputs Tab10.1.5.1'!R20</f>
        <v>652.99787901208276</v>
      </c>
    </row>
    <row r="76" spans="1:17" ht="12" customHeight="1" x14ac:dyDescent="0.25">
      <c r="C76" s="31" t="s">
        <v>1453</v>
      </c>
      <c r="D76" s="12"/>
      <c r="E76" s="12"/>
      <c r="F76" s="12"/>
      <c r="G76" s="32">
        <f>SUM(G59:G75)</f>
        <v>1663.1603554397859</v>
      </c>
      <c r="H76" s="32">
        <f t="shared" ref="H76" si="18">SUM(H59:H75)</f>
        <v>2324.5689081385858</v>
      </c>
      <c r="I76" s="32">
        <f>SUM(I59:I75)</f>
        <v>289.83187583626216</v>
      </c>
      <c r="J76" s="32">
        <f t="shared" ref="J76:Q76" si="19">SUM(J59:J75)</f>
        <v>192.90183014434749</v>
      </c>
      <c r="K76" s="32">
        <f t="shared" si="19"/>
        <v>2517.4707382829333</v>
      </c>
      <c r="L76" s="32">
        <f t="shared" si="19"/>
        <v>394.24923257702625</v>
      </c>
      <c r="M76" s="32">
        <f t="shared" si="19"/>
        <v>469.54586733148614</v>
      </c>
      <c r="N76" s="32">
        <f t="shared" si="19"/>
        <v>50787.253311769426</v>
      </c>
      <c r="O76" s="32">
        <f t="shared" si="19"/>
        <v>15965.084568516659</v>
      </c>
      <c r="P76" s="32">
        <f t="shared" si="19"/>
        <v>7151.0567836845285</v>
      </c>
      <c r="Q76" s="32">
        <f t="shared" si="19"/>
        <v>9617.9107946323638</v>
      </c>
    </row>
    <row r="78" spans="1:17" ht="15" x14ac:dyDescent="0.25">
      <c r="C78" s="15" t="s">
        <v>1445</v>
      </c>
      <c r="D78" s="15" t="s">
        <v>1731</v>
      </c>
      <c r="G78" s="15">
        <f>G53+1</f>
        <v>2022</v>
      </c>
    </row>
    <row r="79" spans="1:17" ht="15" x14ac:dyDescent="0.25">
      <c r="D79" s="24" t="s">
        <v>1611</v>
      </c>
      <c r="E79" s="24"/>
      <c r="F79" s="24"/>
      <c r="G79" s="18">
        <v>1</v>
      </c>
      <c r="H79" s="24" t="s">
        <v>1610</v>
      </c>
      <c r="I79" s="25">
        <f>G79*I29</f>
        <v>0.20839369237906677</v>
      </c>
      <c r="J79" s="15" t="s">
        <v>1526</v>
      </c>
      <c r="K79" s="25">
        <f>I79+I81+I80</f>
        <v>0.2561398100778523</v>
      </c>
    </row>
    <row r="80" spans="1:17" ht="15" x14ac:dyDescent="0.25">
      <c r="D80" s="24" t="s">
        <v>1612</v>
      </c>
      <c r="E80" s="24"/>
      <c r="F80" s="24"/>
      <c r="G80" s="18">
        <v>1</v>
      </c>
      <c r="H80" s="24" t="s">
        <v>1610</v>
      </c>
      <c r="I80" s="25">
        <f>G80*I30</f>
        <v>7.7229507592466301E-3</v>
      </c>
      <c r="K80" s="25"/>
    </row>
    <row r="81" spans="1:17" ht="15" x14ac:dyDescent="0.25">
      <c r="D81" s="24" t="s">
        <v>1446</v>
      </c>
      <c r="E81" s="24"/>
      <c r="F81" s="24"/>
      <c r="G81" s="80">
        <v>1</v>
      </c>
      <c r="H81" s="24" t="s">
        <v>1610</v>
      </c>
      <c r="I81" s="25">
        <f>G81*I56</f>
        <v>4.0023166939538925E-2</v>
      </c>
    </row>
    <row r="82" spans="1:17" ht="15" x14ac:dyDescent="0.25">
      <c r="D82" s="24"/>
      <c r="E82" s="24"/>
      <c r="F82" s="24"/>
      <c r="G82" s="18"/>
      <c r="H82" s="24"/>
      <c r="I82" s="24"/>
      <c r="J82" s="24"/>
      <c r="K82" s="24"/>
      <c r="L82" s="25"/>
    </row>
    <row r="83" spans="1:17" ht="39" x14ac:dyDescent="0.25">
      <c r="A83" t="s">
        <v>1374</v>
      </c>
      <c r="C83" s="26" t="s">
        <v>1292</v>
      </c>
      <c r="D83" s="27" t="s">
        <v>1604</v>
      </c>
      <c r="E83" s="27" t="s">
        <v>1605</v>
      </c>
      <c r="F83" s="27" t="s">
        <v>1877</v>
      </c>
      <c r="G83" s="27" t="s">
        <v>1606</v>
      </c>
      <c r="H83" s="27" t="s">
        <v>1607</v>
      </c>
      <c r="I83" s="27" t="s">
        <v>1608</v>
      </c>
      <c r="J83" s="27" t="s">
        <v>1609</v>
      </c>
      <c r="K83" s="27" t="s">
        <v>1613</v>
      </c>
      <c r="L83" s="27" t="s">
        <v>1448</v>
      </c>
      <c r="M83" s="27" t="s">
        <v>1578</v>
      </c>
      <c r="N83" s="27" t="s">
        <v>1449</v>
      </c>
      <c r="O83" s="27" t="s">
        <v>1450</v>
      </c>
      <c r="P83" s="27" t="s">
        <v>1451</v>
      </c>
      <c r="Q83" s="27" t="s">
        <v>1452</v>
      </c>
    </row>
    <row r="84" spans="1:17" ht="15" x14ac:dyDescent="0.25">
      <c r="A84" s="10">
        <f>D84+F84+E84+'Forecast inputs Tab10.1.5.1'!AA4</f>
        <v>0.24</v>
      </c>
      <c r="C84" s="18">
        <v>0</v>
      </c>
      <c r="D84" s="17">
        <f>$G$54*'Forecast inputs Tab10.1.5.1'!T4</f>
        <v>0</v>
      </c>
      <c r="E84" s="17">
        <f>$G$55*'Forecast inputs Tab10.1.5.1'!U4</f>
        <v>0</v>
      </c>
      <c r="F84" s="17">
        <f>$F$31*'Forecast inputs Tab10.1.5.1'!Y4</f>
        <v>0</v>
      </c>
      <c r="G84" s="28">
        <f>N84*(D84/A84)*(1-EXP(-A84))</f>
        <v>0</v>
      </c>
      <c r="H84" s="28">
        <f>G84*'Forecast inputs Tab10.1.5.1'!V4</f>
        <v>0</v>
      </c>
      <c r="I84" s="28">
        <f>N84*(E84/A84)*(1-EXP(-A84))</f>
        <v>0</v>
      </c>
      <c r="J84" s="28">
        <f>I84*'Forecast inputs Tab10.1.5.1'!W4</f>
        <v>0</v>
      </c>
      <c r="K84" s="28">
        <f>H84+J84</f>
        <v>0</v>
      </c>
      <c r="L84" s="28">
        <f t="shared" ref="L84:L100" si="20">N84*(F84/A84)*(1-EXP(-A84))</f>
        <v>0</v>
      </c>
      <c r="M84" s="28">
        <f>L84*'Forecast inputs Tab10.1.5.1'!Z4</f>
        <v>0</v>
      </c>
      <c r="N84" s="19">
        <f>'Forecast inputs Tab10.1.5.1'!Q4</f>
        <v>12382.797429009221</v>
      </c>
      <c r="O84" s="19">
        <f>N84*'Forecast inputs Tab10.1.5.1'!R4</f>
        <v>34.976078134056579</v>
      </c>
      <c r="P84" s="19">
        <f>N84*'Forecast inputs Tab10.1.5.1'!S4</f>
        <v>0</v>
      </c>
      <c r="Q84" s="19">
        <f>P84*'Forecast inputs Tab10.1.5.1'!R4</f>
        <v>0</v>
      </c>
    </row>
    <row r="85" spans="1:17" ht="15" x14ac:dyDescent="0.25">
      <c r="A85" s="10">
        <f>D85+F85+E85+'Forecast inputs Tab10.1.5.1'!AA5</f>
        <v>0.24057713806423489</v>
      </c>
      <c r="C85" s="18">
        <v>1</v>
      </c>
      <c r="D85" s="17">
        <f>$G$54*'Forecast inputs Tab10.1.5.1'!T5</f>
        <v>4.255269999713981E-5</v>
      </c>
      <c r="E85" s="17">
        <f>$G$55*'Forecast inputs Tab10.1.5.1'!U5</f>
        <v>9.7561116775377884E-5</v>
      </c>
      <c r="F85" s="17">
        <f>$F$31*'Forecast inputs Tab10.1.5.1'!Y5</f>
        <v>4.3702424746238738E-4</v>
      </c>
      <c r="G85" s="28">
        <f t="shared" ref="G85:G99" si="21">N85*(D85/A85)*(1-EXP(-A85))</f>
        <v>0.36840148619220286</v>
      </c>
      <c r="H85" s="28">
        <f>G85*'Forecast inputs Tab10.1.5.1'!V5</f>
        <v>3.7881990631241681E-2</v>
      </c>
      <c r="I85" s="28">
        <f t="shared" ref="I85:I100" si="22">N85*(E85/A85)*(1-EXP(-A85))</f>
        <v>0.84463877537820375</v>
      </c>
      <c r="J85" s="28">
        <f>I85*'Forecast inputs Tab10.1.5.1'!W5</f>
        <v>8.6852701437579727E-2</v>
      </c>
      <c r="K85" s="28">
        <f t="shared" ref="K85:K100" si="23">H85+J85</f>
        <v>0.1247346920688214</v>
      </c>
      <c r="L85" s="28">
        <f t="shared" si="20"/>
        <v>3.7835526835663593</v>
      </c>
      <c r="M85" s="28">
        <f>L85*'Forecast inputs Tab10.1.5.1'!Z5</f>
        <v>0.29163964604671017</v>
      </c>
      <c r="N85" s="19">
        <f>N59*EXP(-A59)</f>
        <v>9740.6534556019415</v>
      </c>
      <c r="O85" s="19">
        <f>N85*'Forecast inputs Tab10.1.5.1'!R5</f>
        <v>231.1720062657642</v>
      </c>
      <c r="P85" s="19">
        <f>N85*'Forecast inputs Tab10.1.5.1'!S5</f>
        <v>0</v>
      </c>
      <c r="Q85" s="19">
        <f>P85*'Forecast inputs Tab10.1.5.1'!R5</f>
        <v>0</v>
      </c>
    </row>
    <row r="86" spans="1:17" ht="15" x14ac:dyDescent="0.25">
      <c r="A86" s="10">
        <f>D86+F86+E86+'Forecast inputs Tab10.1.5.1'!AA6</f>
        <v>0.24496519414340875</v>
      </c>
      <c r="C86" s="18">
        <v>2</v>
      </c>
      <c r="D86" s="17">
        <f>$G$54*'Forecast inputs Tab10.1.5.1'!T6</f>
        <v>4.0042612257211484E-4</v>
      </c>
      <c r="E86" s="17">
        <f>$G$55*'Forecast inputs Tab10.1.5.1'!U6</f>
        <v>2.0452035630955214E-3</v>
      </c>
      <c r="F86" s="17">
        <f>$F$31*'Forecast inputs Tab10.1.5.1'!Y6</f>
        <v>2.5195644577411316E-3</v>
      </c>
      <c r="G86" s="28">
        <f t="shared" si="21"/>
        <v>2.7196999443390779</v>
      </c>
      <c r="H86" s="28">
        <f>G86*'Forecast inputs Tab10.1.5.1'!V6</f>
        <v>0.59710101529605486</v>
      </c>
      <c r="I86" s="28">
        <f t="shared" si="22"/>
        <v>13.891051814960504</v>
      </c>
      <c r="J86" s="28">
        <f>I86*'Forecast inputs Tab10.1.5.1'!W6</f>
        <v>3.05002356729221</v>
      </c>
      <c r="K86" s="28">
        <f t="shared" si="23"/>
        <v>3.647124582588265</v>
      </c>
      <c r="L86" s="28">
        <f t="shared" si="20"/>
        <v>17.112917787333366</v>
      </c>
      <c r="M86" s="28">
        <f>L86*'Forecast inputs Tab10.1.5.1'!Z6</f>
        <v>3.2177419315522928</v>
      </c>
      <c r="N86" s="19">
        <f t="shared" ref="N86:N99" si="24">N60*EXP(-A60)</f>
        <v>7657.8484817063218</v>
      </c>
      <c r="O86" s="19">
        <f>N86*'Forecast inputs Tab10.1.5.1'!R6</f>
        <v>736.65286097652495</v>
      </c>
      <c r="P86" s="19">
        <f>N86*'Forecast inputs Tab10.1.5.1'!S6</f>
        <v>0</v>
      </c>
      <c r="Q86" s="19">
        <f>P86*'Forecast inputs Tab10.1.5.1'!R6</f>
        <v>0</v>
      </c>
    </row>
    <row r="87" spans="1:17" ht="15" x14ac:dyDescent="0.25">
      <c r="A87" s="10">
        <f>D87+F87+E87+'Forecast inputs Tab10.1.5.1'!AA7</f>
        <v>0.26138305688218072</v>
      </c>
      <c r="C87" s="18">
        <v>3</v>
      </c>
      <c r="D87" s="17">
        <f>$G$54*'Forecast inputs Tab10.1.5.1'!T7</f>
        <v>1.4916259220695576E-2</v>
      </c>
      <c r="E87" s="17">
        <f>$G$55*'Forecast inputs Tab10.1.5.1'!U7</f>
        <v>3.9663179019207625E-3</v>
      </c>
      <c r="F87" s="17">
        <f>$F$31*'Forecast inputs Tab10.1.5.1'!Y7</f>
        <v>2.5004797595643822E-3</v>
      </c>
      <c r="G87" s="28">
        <f t="shared" si="21"/>
        <v>78.678606243342188</v>
      </c>
      <c r="H87" s="28">
        <f>G87*'Forecast inputs Tab10.1.5.1'!V7</f>
        <v>28.89511509235129</v>
      </c>
      <c r="I87" s="28">
        <f t="shared" si="22"/>
        <v>20.921087507527947</v>
      </c>
      <c r="J87" s="28">
        <f>I87*'Forecast inputs Tab10.1.5.1'!W7</f>
        <v>7.7023432119738313</v>
      </c>
      <c r="K87" s="28">
        <f t="shared" si="23"/>
        <v>36.597458304325123</v>
      </c>
      <c r="L87" s="28">
        <f t="shared" si="20"/>
        <v>13.189249362819725</v>
      </c>
      <c r="M87" s="28">
        <f>L87*'Forecast inputs Tab10.1.5.1'!Z7</f>
        <v>4.4550382712745211</v>
      </c>
      <c r="N87" s="19">
        <f t="shared" si="24"/>
        <v>5994.0413839142566</v>
      </c>
      <c r="O87" s="19">
        <f>N87*'Forecast inputs Tab10.1.5.1'!R7</f>
        <v>1254.5228914463344</v>
      </c>
      <c r="P87" s="19">
        <f>N87*'Forecast inputs Tab10.1.5.1'!S7</f>
        <v>0</v>
      </c>
      <c r="Q87" s="19">
        <f>P87*'Forecast inputs Tab10.1.5.1'!R7</f>
        <v>0</v>
      </c>
    </row>
    <row r="88" spans="1:17" ht="15" x14ac:dyDescent="0.25">
      <c r="A88" s="10">
        <f>D88+F88+E88+'Forecast inputs Tab10.1.5.1'!AA8</f>
        <v>0.30587356563574131</v>
      </c>
      <c r="C88" s="18">
        <v>4</v>
      </c>
      <c r="D88" s="17">
        <f>$G$54*'Forecast inputs Tab10.1.5.1'!T8</f>
        <v>2.664632306886237E-2</v>
      </c>
      <c r="E88" s="17">
        <f>$G$55*'Forecast inputs Tab10.1.5.1'!U8</f>
        <v>2.5727261570633046E-2</v>
      </c>
      <c r="F88" s="17">
        <f>$F$31*'Forecast inputs Tab10.1.5.1'!Y8</f>
        <v>1.3499980996245895E-2</v>
      </c>
      <c r="G88" s="28">
        <f t="shared" si="21"/>
        <v>105.98727826986641</v>
      </c>
      <c r="H88" s="28">
        <f>G88*'Forecast inputs Tab10.1.5.1'!V8</f>
        <v>59.70621110368193</v>
      </c>
      <c r="I88" s="28">
        <f t="shared" si="22"/>
        <v>102.33165844914228</v>
      </c>
      <c r="J88" s="28">
        <f>I88*'Forecast inputs Tab10.1.5.1'!W8</f>
        <v>56.07290739643382</v>
      </c>
      <c r="K88" s="28">
        <f t="shared" si="23"/>
        <v>115.77911850011574</v>
      </c>
      <c r="L88" s="28">
        <f t="shared" si="20"/>
        <v>53.696948685539951</v>
      </c>
      <c r="M88" s="28">
        <f>L88*'Forecast inputs Tab10.1.5.1'!Z8</f>
        <v>28.266020091119543</v>
      </c>
      <c r="N88" s="19">
        <f t="shared" si="24"/>
        <v>4616.8351675187532</v>
      </c>
      <c r="O88" s="19">
        <f>N88*'Forecast inputs Tab10.1.5.1'!R8</f>
        <v>1702.019368681626</v>
      </c>
      <c r="P88" s="19">
        <f>N88*'Forecast inputs Tab10.1.5.1'!S8</f>
        <v>411.61974366952734</v>
      </c>
      <c r="Q88" s="19">
        <f>P88*'Forecast inputs Tab10.1.5.1'!R8</f>
        <v>151.7456766024896</v>
      </c>
    </row>
    <row r="89" spans="1:17" ht="15" x14ac:dyDescent="0.25">
      <c r="A89" s="10">
        <f>D89+F89+E89+'Forecast inputs Tab10.1.5.1'!AA9</f>
        <v>0.38639458422848982</v>
      </c>
      <c r="C89" s="18">
        <v>5</v>
      </c>
      <c r="D89" s="17">
        <f>$G$54*'Forecast inputs Tab10.1.5.1'!T9</f>
        <v>7.8686359839439973E-2</v>
      </c>
      <c r="E89" s="17">
        <f>$G$55*'Forecast inputs Tab10.1.5.1'!U9</f>
        <v>3.9061019032411791E-2</v>
      </c>
      <c r="F89" s="17">
        <f>$F$31*'Forecast inputs Tab10.1.5.1'!Y9</f>
        <v>2.8647205356638082E-2</v>
      </c>
      <c r="G89" s="28">
        <f t="shared" si="21"/>
        <v>222.6108245181961</v>
      </c>
      <c r="H89" s="28">
        <f>G89*'Forecast inputs Tab10.1.5.1'!V9</f>
        <v>179.32578218197929</v>
      </c>
      <c r="I89" s="28">
        <f t="shared" si="22"/>
        <v>110.50715360412111</v>
      </c>
      <c r="J89" s="28">
        <f>I89*'Forecast inputs Tab10.1.5.1'!W9</f>
        <v>82.733972217620021</v>
      </c>
      <c r="K89" s="28">
        <f t="shared" si="23"/>
        <v>262.05975439959934</v>
      </c>
      <c r="L89" s="28">
        <f t="shared" si="20"/>
        <v>81.045533401163311</v>
      </c>
      <c r="M89" s="28">
        <f>L89*'Forecast inputs Tab10.1.5.1'!Z9</f>
        <v>60.471152200877185</v>
      </c>
      <c r="N89" s="19">
        <f t="shared" si="24"/>
        <v>3410.7744992878879</v>
      </c>
      <c r="O89" s="19">
        <f>N89*'Forecast inputs Tab10.1.5.1'!R9</f>
        <v>1943.4729527922357</v>
      </c>
      <c r="P89" s="19">
        <f>N89*'Forecast inputs Tab10.1.5.1'!S9</f>
        <v>992.07468254694129</v>
      </c>
      <c r="Q89" s="19">
        <f>P89*'Forecast inputs Tab10.1.5.1'!R9</f>
        <v>565.28812241397736</v>
      </c>
    </row>
    <row r="90" spans="1:17" ht="15" x14ac:dyDescent="0.25">
      <c r="A90" s="10">
        <f>D90+F90+E90+'Forecast inputs Tab10.1.5.1'!AA10</f>
        <v>0.47472104935576426</v>
      </c>
      <c r="C90" s="18">
        <v>6</v>
      </c>
      <c r="D90" s="17">
        <f>$G$54*'Forecast inputs Tab10.1.5.1'!T10</f>
        <v>0.19135802950909725</v>
      </c>
      <c r="E90" s="17">
        <f>$G$55*'Forecast inputs Tab10.1.5.1'!U10</f>
        <v>1.6123817833409774E-2</v>
      </c>
      <c r="F90" s="17">
        <f>$F$31*'Forecast inputs Tab10.1.5.1'!Y10</f>
        <v>2.723920201325726E-2</v>
      </c>
      <c r="G90" s="28">
        <f t="shared" si="21"/>
        <v>389.23559846643485</v>
      </c>
      <c r="H90" s="28">
        <f>G90*'Forecast inputs Tab10.1.5.1'!V10</f>
        <v>385.62615850050616</v>
      </c>
      <c r="I90" s="28">
        <f t="shared" si="22"/>
        <v>32.796971729125509</v>
      </c>
      <c r="J90" s="28">
        <f>I90*'Forecast inputs Tab10.1.5.1'!W10</f>
        <v>31.737640117223517</v>
      </c>
      <c r="K90" s="28">
        <f t="shared" si="23"/>
        <v>417.36379861772969</v>
      </c>
      <c r="L90" s="28">
        <f t="shared" si="20"/>
        <v>55.40643956554883</v>
      </c>
      <c r="M90" s="28">
        <f>L90*'Forecast inputs Tab10.1.5.1'!Z10</f>
        <v>54.783781997711195</v>
      </c>
      <c r="N90" s="19">
        <f t="shared" si="24"/>
        <v>2554.9348687306228</v>
      </c>
      <c r="O90" s="19">
        <f>N90*'Forecast inputs Tab10.1.5.1'!R10</f>
        <v>2059.8600293469526</v>
      </c>
      <c r="P90" s="19">
        <f>N90*'Forecast inputs Tab10.1.5.1'!S10</f>
        <v>1468.3932220721172</v>
      </c>
      <c r="Q90" s="19">
        <f>P90*'Forecast inputs Tab10.1.5.1'!R10</f>
        <v>1183.8597306447589</v>
      </c>
    </row>
    <row r="91" spans="1:17" ht="15" x14ac:dyDescent="0.25">
      <c r="A91" s="10">
        <f>D91+F91+E91+'Forecast inputs Tab10.1.5.1'!AA11</f>
        <v>0.53049040512328194</v>
      </c>
      <c r="C91" s="18">
        <v>7</v>
      </c>
      <c r="D91" s="17">
        <f>$G$54*'Forecast inputs Tab10.1.5.1'!T11</f>
        <v>0.2312980223912883</v>
      </c>
      <c r="E91" s="17">
        <f>$G$55*'Forecast inputs Tab10.1.5.1'!U11</f>
        <v>9.2455726729860216E-3</v>
      </c>
      <c r="F91" s="17">
        <f>$F$31*'Forecast inputs Tab10.1.5.1'!Y11</f>
        <v>4.9946810059007689E-2</v>
      </c>
      <c r="G91" s="28">
        <f t="shared" si="21"/>
        <v>81.011101025549351</v>
      </c>
      <c r="H91" s="28">
        <f>G91*'Forecast inputs Tab10.1.5.1'!V11</f>
        <v>100.39407206683484</v>
      </c>
      <c r="I91" s="28">
        <f t="shared" si="22"/>
        <v>3.2382206043389821</v>
      </c>
      <c r="J91" s="28">
        <f>I91*'Forecast inputs Tab10.1.5.1'!W11</f>
        <v>3.9515815221800912</v>
      </c>
      <c r="K91" s="28">
        <f t="shared" si="23"/>
        <v>104.34565358901493</v>
      </c>
      <c r="L91" s="28">
        <f t="shared" si="20"/>
        <v>17.493647519169606</v>
      </c>
      <c r="M91" s="28">
        <f>L91*'Forecast inputs Tab10.1.5.1'!Z11</f>
        <v>21.837145261704226</v>
      </c>
      <c r="N91" s="19">
        <f t="shared" si="24"/>
        <v>451.32206507915873</v>
      </c>
      <c r="O91" s="19">
        <f>N91*'Forecast inputs Tab10.1.5.1'!R11</f>
        <v>483.20345575635054</v>
      </c>
      <c r="P91" s="19">
        <f>N91*'Forecast inputs Tab10.1.5.1'!S11</f>
        <v>359.97596968737133</v>
      </c>
      <c r="Q91" s="19">
        <f>P91*'Forecast inputs Tab10.1.5.1'!R11</f>
        <v>385.40467218608728</v>
      </c>
    </row>
    <row r="92" spans="1:17" ht="15" x14ac:dyDescent="0.25">
      <c r="A92" s="10">
        <f>D92+F92+E92+'Forecast inputs Tab10.1.5.1'!AA12</f>
        <v>0.53942464470528351</v>
      </c>
      <c r="C92" s="18">
        <v>8</v>
      </c>
      <c r="D92" s="17">
        <f>$G$54*'Forecast inputs Tab10.1.5.1'!T12</f>
        <v>0.26665964263707559</v>
      </c>
      <c r="E92" s="17">
        <f>$G$55*'Forecast inputs Tab10.1.5.1'!U12</f>
        <v>1.5860613784191885E-3</v>
      </c>
      <c r="F92" s="17">
        <f>$F$31*'Forecast inputs Tab10.1.5.1'!Y12</f>
        <v>3.1178940689788756E-2</v>
      </c>
      <c r="G92" s="28">
        <f t="shared" si="21"/>
        <v>308.08601577265802</v>
      </c>
      <c r="H92" s="28">
        <f>G92*'Forecast inputs Tab10.1.5.1'!V12</f>
        <v>463.97974652117591</v>
      </c>
      <c r="I92" s="28">
        <f t="shared" si="22"/>
        <v>1.8324607578999215</v>
      </c>
      <c r="J92" s="28">
        <f>I92*'Forecast inputs Tab10.1.5.1'!W12</f>
        <v>2.7556019962164817</v>
      </c>
      <c r="K92" s="28">
        <f t="shared" si="23"/>
        <v>466.73534851739237</v>
      </c>
      <c r="L92" s="28">
        <f t="shared" si="20"/>
        <v>36.022682390685333</v>
      </c>
      <c r="M92" s="28">
        <f>L92*'Forecast inputs Tab10.1.5.1'!Z12</f>
        <v>54.903611138939148</v>
      </c>
      <c r="N92" s="19">
        <f t="shared" si="24"/>
        <v>1494.8462829720338</v>
      </c>
      <c r="O92" s="19">
        <f>N92*'Forecast inputs Tab10.1.5.1'!R12</f>
        <v>2026.6677450649941</v>
      </c>
      <c r="P92" s="19">
        <f>N92*'Forecast inputs Tab10.1.5.1'!S12</f>
        <v>1368.6007550430359</v>
      </c>
      <c r="Q92" s="19">
        <f>P92*'Forecast inputs Tab10.1.5.1'!R12</f>
        <v>1855.5078456646966</v>
      </c>
    </row>
    <row r="93" spans="1:17" ht="15" x14ac:dyDescent="0.25">
      <c r="A93" s="10">
        <f>D93+F93+E93+'Forecast inputs Tab10.1.5.1'!AA13</f>
        <v>0.54423294231153085</v>
      </c>
      <c r="C93" s="18">
        <v>9</v>
      </c>
      <c r="D93" s="17">
        <f>$G$54*'Forecast inputs Tab10.1.5.1'!T13</f>
        <v>0.25681471592260913</v>
      </c>
      <c r="E93" s="17">
        <f>$G$55*'Forecast inputs Tab10.1.5.1'!U13</f>
        <v>6.5226945948006893E-4</v>
      </c>
      <c r="F93" s="17">
        <f>$F$31*'Forecast inputs Tab10.1.5.1'!Y13</f>
        <v>4.6765956929441674E-2</v>
      </c>
      <c r="G93" s="28">
        <f t="shared" si="21"/>
        <v>177.58361479770809</v>
      </c>
      <c r="H93" s="28">
        <f>G93*'Forecast inputs Tab10.1.5.1'!V13</f>
        <v>319.91931181340391</v>
      </c>
      <c r="I93" s="28">
        <f t="shared" si="22"/>
        <v>0.45103477820766241</v>
      </c>
      <c r="J93" s="28">
        <f>I93*'Forecast inputs Tab10.1.5.1'!W13</f>
        <v>0.81348618452240018</v>
      </c>
      <c r="K93" s="28">
        <f t="shared" si="23"/>
        <v>320.7327979979263</v>
      </c>
      <c r="L93" s="28">
        <f t="shared" si="20"/>
        <v>32.337974290798982</v>
      </c>
      <c r="M93" s="28">
        <f>L93*'Forecast inputs Tab10.1.5.1'!Z13</f>
        <v>58.735786084121102</v>
      </c>
      <c r="N93" s="19">
        <f t="shared" si="24"/>
        <v>896.63380273990015</v>
      </c>
      <c r="O93" s="19">
        <f>N93*'Forecast inputs Tab10.1.5.1'!R13</f>
        <v>1483.776515788069</v>
      </c>
      <c r="P93" s="19">
        <f>N93*'Forecast inputs Tab10.1.5.1'!S13</f>
        <v>866.16679481276287</v>
      </c>
      <c r="Q93" s="19">
        <f>P93*'Forecast inputs Tab10.1.5.1'!R13</f>
        <v>1433.3587970600045</v>
      </c>
    </row>
    <row r="94" spans="1:17" ht="15" x14ac:dyDescent="0.25">
      <c r="A94" s="10">
        <f>D94+F94+E94+'Forecast inputs Tab10.1.5.1'!AA14</f>
        <v>0.5397991354345788</v>
      </c>
      <c r="C94" s="18">
        <v>10</v>
      </c>
      <c r="D94" s="17">
        <f>$G$54*'Forecast inputs Tab10.1.5.1'!T14</f>
        <v>0.25631230882732275</v>
      </c>
      <c r="E94" s="17">
        <f>$G$55*'Forecast inputs Tab10.1.5.1'!U14</f>
        <v>1.7651883291015872E-4</v>
      </c>
      <c r="F94" s="17">
        <f>$F$31*'Forecast inputs Tab10.1.5.1'!Y14</f>
        <v>4.3310307774345962E-2</v>
      </c>
      <c r="G94" s="28">
        <f t="shared" si="21"/>
        <v>41.762641817364667</v>
      </c>
      <c r="H94" s="28">
        <f>G94*'Forecast inputs Tab10.1.5.1'!V14</f>
        <v>87.90533129107034</v>
      </c>
      <c r="I94" s="28">
        <f t="shared" si="22"/>
        <v>2.8761368607594397E-2</v>
      </c>
      <c r="J94" s="28">
        <f>I94*'Forecast inputs Tab10.1.5.1'!W14</f>
        <v>6.0670969713510853E-2</v>
      </c>
      <c r="K94" s="28">
        <f t="shared" si="23"/>
        <v>87.966002260783853</v>
      </c>
      <c r="L94" s="28">
        <f t="shared" si="20"/>
        <v>7.0568318737996663</v>
      </c>
      <c r="M94" s="28">
        <f>L94*'Forecast inputs Tab10.1.5.1'!Z14</f>
        <v>14.958013681299462</v>
      </c>
      <c r="N94" s="19">
        <f t="shared" si="24"/>
        <v>210.85037845605183</v>
      </c>
      <c r="O94" s="19">
        <f>N94*'Forecast inputs Tab10.1.5.1'!R14</f>
        <v>413.63572993615969</v>
      </c>
      <c r="P94" s="19">
        <f>N94*'Forecast inputs Tab10.1.5.1'!S14</f>
        <v>207.89465759073187</v>
      </c>
      <c r="Q94" s="19">
        <f>P94*'Forecast inputs Tab10.1.5.1'!R14</f>
        <v>407.83734452861825</v>
      </c>
    </row>
    <row r="95" spans="1:17" ht="15" x14ac:dyDescent="0.25">
      <c r="A95" s="10">
        <f>D95+F95+E95+'Forecast inputs Tab10.1.5.1'!AA15</f>
        <v>0.53686720457111659</v>
      </c>
      <c r="C95" s="18">
        <v>11</v>
      </c>
      <c r="D95" s="17">
        <f>$G$54*'Forecast inputs Tab10.1.5.1'!T15</f>
        <v>0.24701097360031557</v>
      </c>
      <c r="E95" s="17">
        <f>$G$55*'Forecast inputs Tab10.1.5.1'!U15</f>
        <v>6.5198969201558753E-5</v>
      </c>
      <c r="F95" s="17">
        <f>$F$31*'Forecast inputs Tab10.1.5.1'!Y15</f>
        <v>4.979103200159949E-2</v>
      </c>
      <c r="G95" s="28">
        <f t="shared" si="21"/>
        <v>60.443597513368942</v>
      </c>
      <c r="H95" s="28">
        <f>G95*'Forecast inputs Tab10.1.5.1'!V15</f>
        <v>145.50530265442001</v>
      </c>
      <c r="I95" s="28">
        <f t="shared" si="22"/>
        <v>1.5954191003198896E-2</v>
      </c>
      <c r="J95" s="28">
        <f>I95*'Forecast inputs Tab10.1.5.1'!W15</f>
        <v>3.8533090024652536E-2</v>
      </c>
      <c r="K95" s="28">
        <f t="shared" si="23"/>
        <v>145.54383574444466</v>
      </c>
      <c r="L95" s="28">
        <f t="shared" si="20"/>
        <v>12.183868004786113</v>
      </c>
      <c r="M95" s="28">
        <f>L95*'Forecast inputs Tab10.1.5.1'!Z15</f>
        <v>29.567323519294746</v>
      </c>
      <c r="N95" s="19">
        <f t="shared" si="24"/>
        <v>316.23514186338861</v>
      </c>
      <c r="O95" s="19">
        <f>N95*'Forecast inputs Tab10.1.5.1'!R15</f>
        <v>718.2712024171517</v>
      </c>
      <c r="P95" s="19">
        <f>N95*'Forecast inputs Tab10.1.5.1'!S15</f>
        <v>314.29984940266047</v>
      </c>
      <c r="Q95" s="19">
        <f>P95*'Forecast inputs Tab10.1.5.1'!R15</f>
        <v>713.87553394525071</v>
      </c>
    </row>
    <row r="96" spans="1:17" ht="15" x14ac:dyDescent="0.25">
      <c r="A96" s="10">
        <f>D96+F96+E96+'Forecast inputs Tab10.1.5.1'!AA16</f>
        <v>0.53187323357365002</v>
      </c>
      <c r="C96" s="18">
        <v>12</v>
      </c>
      <c r="D96" s="17">
        <f>$G$54*'Forecast inputs Tab10.1.5.1'!T16</f>
        <v>0.2418597752672115</v>
      </c>
      <c r="E96" s="17">
        <f>$G$55*'Forecast inputs Tab10.1.5.1'!U16</f>
        <v>2.3409026587466358E-5</v>
      </c>
      <c r="F96" s="17">
        <f>$F$31*'Forecast inputs Tab10.1.5.1'!Y16</f>
        <v>4.9990049279850998E-2</v>
      </c>
      <c r="G96" s="28">
        <f t="shared" si="21"/>
        <v>9.8099631765849953</v>
      </c>
      <c r="H96" s="28">
        <f>G96*'Forecast inputs Tab10.1.5.1'!V16</f>
        <v>26.555490929320019</v>
      </c>
      <c r="I96" s="28">
        <f t="shared" si="22"/>
        <v>9.4948276772783473E-4</v>
      </c>
      <c r="J96" s="28">
        <f>I96*'Forecast inputs Tab10.1.5.1'!W16</f>
        <v>2.5795572961231474E-3</v>
      </c>
      <c r="K96" s="28">
        <f t="shared" si="23"/>
        <v>26.558070486616142</v>
      </c>
      <c r="L96" s="28">
        <f t="shared" si="20"/>
        <v>2.0276234114961995</v>
      </c>
      <c r="M96" s="28">
        <f>L96*'Forecast inputs Tab10.1.5.1'!Z16</f>
        <v>5.5387777682477086</v>
      </c>
      <c r="N96" s="19">
        <f t="shared" si="24"/>
        <v>52.298773206045404</v>
      </c>
      <c r="O96" s="19">
        <f>N96*'Forecast inputs Tab10.1.5.1'!R16</f>
        <v>134.88742688983612</v>
      </c>
      <c r="P96" s="19">
        <f>N96*'Forecast inputs Tab10.1.5.1'!S16</f>
        <v>52.1491262474267</v>
      </c>
      <c r="Q96" s="19">
        <f>P96*'Forecast inputs Tab10.1.5.1'!R16</f>
        <v>134.50146194357552</v>
      </c>
    </row>
    <row r="97" spans="1:17" ht="15" x14ac:dyDescent="0.25">
      <c r="A97" s="10">
        <f>D97+F97+E97+'Forecast inputs Tab10.1.5.1'!AA17</f>
        <v>0.52549363252666281</v>
      </c>
      <c r="C97" s="18">
        <v>13</v>
      </c>
      <c r="D97" s="17">
        <f>$G$54*'Forecast inputs Tab10.1.5.1'!T17</f>
        <v>0.24054067212522012</v>
      </c>
      <c r="E97" s="17">
        <f>$G$55*'Forecast inputs Tab10.1.5.1'!U17</f>
        <v>8.4513332403747758E-6</v>
      </c>
      <c r="F97" s="17">
        <f>$F$31*'Forecast inputs Tab10.1.5.1'!Y17</f>
        <v>4.4944509068202292E-2</v>
      </c>
      <c r="G97" s="28">
        <f t="shared" si="21"/>
        <v>23.609718585197832</v>
      </c>
      <c r="H97" s="28">
        <f>G97*'Forecast inputs Tab10.1.5.1'!V17</f>
        <v>70.868998285007052</v>
      </c>
      <c r="I97" s="28">
        <f t="shared" si="22"/>
        <v>8.2952125190331131E-4</v>
      </c>
      <c r="J97" s="28">
        <f>I97*'Forecast inputs Tab10.1.5.1'!W17</f>
        <v>2.4974052432608978E-3</v>
      </c>
      <c r="K97" s="28">
        <f t="shared" si="23"/>
        <v>70.871495690250313</v>
      </c>
      <c r="L97" s="28">
        <f t="shared" si="20"/>
        <v>4.4114253181172156</v>
      </c>
      <c r="M97" s="28">
        <f>L97*'Forecast inputs Tab10.1.5.1'!Z17</f>
        <v>13.367898027237416</v>
      </c>
      <c r="N97" s="19">
        <f t="shared" si="24"/>
        <v>126.19037979146871</v>
      </c>
      <c r="O97" s="19">
        <f>N97*'Forecast inputs Tab10.1.5.1'!R17</f>
        <v>363.64912696406492</v>
      </c>
      <c r="P97" s="19">
        <f>N97*'Forecast inputs Tab10.1.5.1'!S17</f>
        <v>126.00952917342802</v>
      </c>
      <c r="Q97" s="19">
        <f>P97*'Forecast inputs Tab10.1.5.1'!R17</f>
        <v>363.12796069552616</v>
      </c>
    </row>
    <row r="98" spans="1:17" ht="15" x14ac:dyDescent="0.25">
      <c r="A98" s="10">
        <f>D98+F98+E98+'Forecast inputs Tab10.1.5.1'!AA18</f>
        <v>0.52110050291616439</v>
      </c>
      <c r="C98" s="18">
        <v>14</v>
      </c>
      <c r="D98" s="17">
        <f>$G$54*'Forecast inputs Tab10.1.5.1'!T18</f>
        <v>0.23488347917640023</v>
      </c>
      <c r="E98" s="17">
        <f>$G$55*'Forecast inputs Tab10.1.5.1'!U18</f>
        <v>3.8277199854795669E-6</v>
      </c>
      <c r="F98" s="17">
        <f>$F$31*'Forecast inputs Tab10.1.5.1'!Y18</f>
        <v>4.6213196019778656E-2</v>
      </c>
      <c r="G98" s="28">
        <f t="shared" si="21"/>
        <v>17.704306710827506</v>
      </c>
      <c r="H98" s="28">
        <f>G98*'Forecast inputs Tab10.1.5.1'!V18</f>
        <v>58.161664640691825</v>
      </c>
      <c r="I98" s="28">
        <f t="shared" si="22"/>
        <v>2.8851381486562767E-4</v>
      </c>
      <c r="J98" s="28">
        <f>I98*'Forecast inputs Tab10.1.5.1'!W18</f>
        <v>9.5050245957046251E-4</v>
      </c>
      <c r="K98" s="28">
        <f t="shared" si="23"/>
        <v>58.162615143151399</v>
      </c>
      <c r="L98" s="28">
        <f t="shared" si="20"/>
        <v>3.4833126590708279</v>
      </c>
      <c r="M98" s="28">
        <f>L98*'Forecast inputs Tab10.1.5.1'!Z18</f>
        <v>11.564075531216288</v>
      </c>
      <c r="N98" s="19">
        <f t="shared" si="24"/>
        <v>96.711757969007223</v>
      </c>
      <c r="O98" s="19">
        <f>N98*'Forecast inputs Tab10.1.5.1'!R18</f>
        <v>307.18168836663887</v>
      </c>
      <c r="P98" s="19">
        <f>N98*'Forecast inputs Tab10.1.5.1'!S18</f>
        <v>96.637464085809881</v>
      </c>
      <c r="Q98" s="19">
        <f>P98*'Forecast inputs Tab10.1.5.1'!R18</f>
        <v>306.94571167719448</v>
      </c>
    </row>
    <row r="99" spans="1:17" ht="15" x14ac:dyDescent="0.25">
      <c r="A99" s="10">
        <f>D99+F99+E99+'Forecast inputs Tab10.1.5.1'!AA19</f>
        <v>0.51740682055196352</v>
      </c>
      <c r="C99" s="18">
        <v>15</v>
      </c>
      <c r="D99" s="17">
        <f>$G$54*'Forecast inputs Tab10.1.5.1'!T19</f>
        <v>0.22865400618395842</v>
      </c>
      <c r="E99" s="17">
        <f>$G$55*'Forecast inputs Tab10.1.5.1'!U19</f>
        <v>2.001281694622455E-6</v>
      </c>
      <c r="F99" s="17">
        <f>$F$31*'Forecast inputs Tab10.1.5.1'!Y19</f>
        <v>4.8750813086310393E-2</v>
      </c>
      <c r="G99" s="28">
        <f t="shared" si="21"/>
        <v>18.847720069021264</v>
      </c>
      <c r="H99" s="28">
        <f>G99*'Forecast inputs Tab10.1.5.1'!V19</f>
        <v>67.04086749057781</v>
      </c>
      <c r="I99" s="28">
        <f t="shared" si="22"/>
        <v>1.6496363999480537E-4</v>
      </c>
      <c r="J99" s="28">
        <f>I99*'Forecast inputs Tab10.1.5.1'!W19</f>
        <v>5.8802680146173764E-4</v>
      </c>
      <c r="K99" s="28">
        <f t="shared" si="23"/>
        <v>67.041455517379276</v>
      </c>
      <c r="L99" s="28">
        <f t="shared" si="20"/>
        <v>4.0184805572517437</v>
      </c>
      <c r="M99" s="28">
        <f>L99*'Forecast inputs Tab10.1.5.1'!Z19</f>
        <v>14.46018080682582</v>
      </c>
      <c r="N99" s="19">
        <f t="shared" si="24"/>
        <v>105.58442581212182</v>
      </c>
      <c r="O99" s="19">
        <f>N99*'Forecast inputs Tab10.1.5.1'!R19</f>
        <v>365.38335227691255</v>
      </c>
      <c r="P99" s="19">
        <f>N99*'Forecast inputs Tab10.1.5.1'!S19</f>
        <v>105.5377445703957</v>
      </c>
      <c r="Q99" s="19">
        <f>P99*'Forecast inputs Tab10.1.5.1'!R19</f>
        <v>365.22180810542</v>
      </c>
    </row>
    <row r="100" spans="1:17" ht="15" x14ac:dyDescent="0.25">
      <c r="A100" s="10">
        <f>D100+F100+E100+'Forecast inputs Tab10.1.5.1'!AA20</f>
        <v>0.51448739660815956</v>
      </c>
      <c r="C100" s="23" t="s">
        <v>1443</v>
      </c>
      <c r="D100" s="17">
        <f>$G$54*'Forecast inputs Tab10.1.5.1'!T20</f>
        <v>0.22179333819659175</v>
      </c>
      <c r="E100" s="17">
        <f>$G$55*'Forecast inputs Tab10.1.5.1'!U20</f>
        <v>1.2127193701529892E-6</v>
      </c>
      <c r="F100" s="17">
        <f>$F$31*'Forecast inputs Tab10.1.5.1'!Y20</f>
        <v>5.2692845692197628E-2</v>
      </c>
      <c r="G100" s="28">
        <f>N100*(D100/A100)*(1-EXP(-A100))</f>
        <v>28.91890454962595</v>
      </c>
      <c r="H100" s="28">
        <f>G100*'Forecast inputs Tab10.1.5.1'!V20</f>
        <v>119.99807015535768</v>
      </c>
      <c r="I100" s="28">
        <f t="shared" si="22"/>
        <v>1.5812249365150551E-4</v>
      </c>
      <c r="J100" s="28">
        <f>I100*'Forecast inputs Tab10.1.5.1'!W20</f>
        <v>6.5612423367464258E-4</v>
      </c>
      <c r="K100" s="28">
        <f t="shared" si="23"/>
        <v>119.99872627959135</v>
      </c>
      <c r="L100" s="30">
        <f t="shared" si="20"/>
        <v>6.8704469999462239</v>
      </c>
      <c r="M100" s="28">
        <f>L100*'Forecast inputs Tab10.1.5.1'!Z20</f>
        <v>26.551941702812176</v>
      </c>
      <c r="N100" s="19">
        <f>N73*EXP(-A73)+N74*EXP(-A74)</f>
        <v>166.79134979533023</v>
      </c>
      <c r="O100" s="19">
        <f>N100*'Forecast inputs Tab10.1.5.1'!R20</f>
        <v>679.2471866163587</v>
      </c>
      <c r="P100" s="19">
        <f>N100*'Forecast inputs Tab10.1.5.1'!S20</f>
        <v>166.74667110752796</v>
      </c>
      <c r="Q100" s="19">
        <f>P100*'Forecast inputs Tab10.1.5.1'!R20</f>
        <v>679.06523549582005</v>
      </c>
    </row>
    <row r="101" spans="1:17" ht="15" x14ac:dyDescent="0.25">
      <c r="C101" s="31" t="s">
        <v>1453</v>
      </c>
      <c r="D101" s="12"/>
      <c r="E101" s="12"/>
      <c r="F101" s="12"/>
      <c r="G101" s="32">
        <f>SUM(G84:G100)</f>
        <v>1567.3779929462776</v>
      </c>
      <c r="H101" s="32">
        <f t="shared" ref="H101" si="25">SUM(H84:H100)</f>
        <v>2114.5171057323055</v>
      </c>
      <c r="I101" s="32">
        <f>SUM(I84:I100)</f>
        <v>286.86138418428106</v>
      </c>
      <c r="J101" s="32">
        <f t="shared" ref="J101:Q101" si="26">SUM(J84:J100)</f>
        <v>189.01088459067216</v>
      </c>
      <c r="K101" s="32">
        <f t="shared" si="26"/>
        <v>2303.5279903229775</v>
      </c>
      <c r="L101" s="32">
        <f t="shared" si="26"/>
        <v>350.14093451109346</v>
      </c>
      <c r="M101" s="32">
        <f t="shared" si="26"/>
        <v>402.97012766027956</v>
      </c>
      <c r="N101" s="32">
        <f t="shared" si="26"/>
        <v>50275.349643453512</v>
      </c>
      <c r="O101" s="32">
        <f t="shared" si="26"/>
        <v>14938.579617720032</v>
      </c>
      <c r="P101" s="32">
        <f t="shared" si="26"/>
        <v>6536.106210009737</v>
      </c>
      <c r="Q101" s="32">
        <f t="shared" si="26"/>
        <v>8545.7399009634173</v>
      </c>
    </row>
    <row r="103" spans="1:17" ht="15" x14ac:dyDescent="0.25">
      <c r="C103" s="15" t="s">
        <v>1445</v>
      </c>
      <c r="D103" s="15" t="s">
        <v>1732</v>
      </c>
      <c r="G103" s="15">
        <f>G78+1</f>
        <v>2023</v>
      </c>
    </row>
    <row r="104" spans="1:17" ht="15" x14ac:dyDescent="0.25">
      <c r="D104" s="24" t="s">
        <v>1611</v>
      </c>
      <c r="E104" s="24"/>
      <c r="F104" s="24"/>
      <c r="G104" s="18">
        <f>G79</f>
        <v>1</v>
      </c>
      <c r="H104" s="24" t="s">
        <v>1610</v>
      </c>
      <c r="I104" s="25">
        <f>G104*I54</f>
        <v>0.20839369237906677</v>
      </c>
      <c r="J104" s="15" t="s">
        <v>1526</v>
      </c>
      <c r="K104" s="25">
        <f>I104+I106+I105</f>
        <v>0.2561398100778523</v>
      </c>
    </row>
    <row r="105" spans="1:17" ht="15" x14ac:dyDescent="0.25">
      <c r="D105" s="24" t="s">
        <v>1612</v>
      </c>
      <c r="E105" s="24"/>
      <c r="F105" s="24"/>
      <c r="G105" s="18">
        <f>G80</f>
        <v>1</v>
      </c>
      <c r="H105" s="24" t="s">
        <v>1610</v>
      </c>
      <c r="I105" s="25">
        <f>G105*I55</f>
        <v>7.7229507592466301E-3</v>
      </c>
      <c r="K105" s="25"/>
    </row>
    <row r="106" spans="1:17" ht="15" x14ac:dyDescent="0.25">
      <c r="D106" s="24" t="s">
        <v>1446</v>
      </c>
      <c r="E106" s="24"/>
      <c r="F106" s="24"/>
      <c r="G106" s="18">
        <f>G81</f>
        <v>1</v>
      </c>
      <c r="H106" s="24" t="s">
        <v>1610</v>
      </c>
      <c r="I106" s="25">
        <f>G106*I56</f>
        <v>4.0023166939538925E-2</v>
      </c>
    </row>
    <row r="107" spans="1:17" ht="15" x14ac:dyDescent="0.25">
      <c r="D107" s="24"/>
      <c r="E107" s="24"/>
      <c r="F107" s="24"/>
      <c r="G107" s="18"/>
      <c r="H107" s="24"/>
      <c r="I107" s="24"/>
      <c r="J107" s="24"/>
      <c r="K107" s="24"/>
      <c r="L107" s="25"/>
    </row>
    <row r="108" spans="1:17" ht="39" x14ac:dyDescent="0.25">
      <c r="A108" t="s">
        <v>1374</v>
      </c>
      <c r="C108" s="26" t="s">
        <v>1292</v>
      </c>
      <c r="D108" s="27" t="s">
        <v>1604</v>
      </c>
      <c r="E108" s="27" t="s">
        <v>1605</v>
      </c>
      <c r="F108" s="27" t="s">
        <v>1877</v>
      </c>
      <c r="G108" s="27" t="s">
        <v>1606</v>
      </c>
      <c r="H108" s="27" t="s">
        <v>1607</v>
      </c>
      <c r="I108" s="27" t="s">
        <v>1608</v>
      </c>
      <c r="J108" s="27" t="s">
        <v>1609</v>
      </c>
      <c r="K108" s="27" t="s">
        <v>1613</v>
      </c>
      <c r="L108" s="27" t="s">
        <v>1448</v>
      </c>
      <c r="M108" s="27" t="s">
        <v>1578</v>
      </c>
      <c r="N108" s="27" t="s">
        <v>1449</v>
      </c>
      <c r="O108" s="27" t="s">
        <v>1450</v>
      </c>
      <c r="P108" s="27" t="s">
        <v>1451</v>
      </c>
      <c r="Q108" s="27" t="s">
        <v>1452</v>
      </c>
    </row>
    <row r="109" spans="1:17" ht="15" x14ac:dyDescent="0.25">
      <c r="A109" s="10">
        <f>D109+F109+E109+'Forecast inputs Tab10.1.5.1'!AA4</f>
        <v>0.24</v>
      </c>
      <c r="C109" s="18">
        <v>0</v>
      </c>
      <c r="D109" s="17">
        <f>$G$54*'Forecast inputs Tab10.1.5.1'!T4</f>
        <v>0</v>
      </c>
      <c r="E109" s="17">
        <f>$G$55*'Forecast inputs Tab10.1.5.1'!U4</f>
        <v>0</v>
      </c>
      <c r="F109" s="17">
        <f>$F$31*'Forecast inputs Tab10.1.5.1'!Y4</f>
        <v>0</v>
      </c>
      <c r="G109" s="28">
        <f>N109*(D109/A109)*(1-EXP(-A109))</f>
        <v>0</v>
      </c>
      <c r="H109" s="28">
        <f>G109*'Forecast inputs Tab10.1.5.1'!V4</f>
        <v>0</v>
      </c>
      <c r="I109" s="28">
        <f>N109*(E109/A109)*(1-EXP(-A109))</f>
        <v>0</v>
      </c>
      <c r="J109" s="28">
        <f>I109*'Forecast inputs Tab10.1.5.1'!W4</f>
        <v>0</v>
      </c>
      <c r="K109" s="28">
        <f>H109+J109</f>
        <v>0</v>
      </c>
      <c r="L109" s="28">
        <f t="shared" ref="L109:L125" si="27">N109*(F109/A109)*(1-EXP(-A109))</f>
        <v>0</v>
      </c>
      <c r="M109" s="28">
        <f>L109*'Forecast inputs Tab10.1.5.1'!Z4</f>
        <v>0</v>
      </c>
      <c r="N109" s="19">
        <f>'Forecast inputs Tab10.1.5.1'!Q4</f>
        <v>12382.797429009221</v>
      </c>
      <c r="O109" s="19">
        <f>N109*'Forecast inputs Tab10.1.5.1'!R4</f>
        <v>34.976078134056579</v>
      </c>
      <c r="P109" s="19">
        <f>N109*'Forecast inputs Tab10.1.5.1'!S4</f>
        <v>0</v>
      </c>
      <c r="Q109" s="19">
        <f>P109*'Forecast inputs Tab10.1.5.1'!R4</f>
        <v>0</v>
      </c>
    </row>
    <row r="110" spans="1:17" ht="15" x14ac:dyDescent="0.25">
      <c r="A110" s="10">
        <f>D110+F110+E110+'Forecast inputs Tab10.1.5.1'!AA5</f>
        <v>0.24057713806423489</v>
      </c>
      <c r="C110" s="18">
        <v>1</v>
      </c>
      <c r="D110" s="17">
        <f>$G$54*'Forecast inputs Tab10.1.5.1'!T5</f>
        <v>4.255269999713981E-5</v>
      </c>
      <c r="E110" s="17">
        <f>$G$55*'Forecast inputs Tab10.1.5.1'!U5</f>
        <v>9.7561116775377884E-5</v>
      </c>
      <c r="F110" s="17">
        <f>$F$31*'Forecast inputs Tab10.1.5.1'!Y5</f>
        <v>4.3702424746238738E-4</v>
      </c>
      <c r="G110" s="28">
        <f t="shared" ref="G110:G124" si="28">N110*(D110/A110)*(1-EXP(-A110))</f>
        <v>0.36840148619220286</v>
      </c>
      <c r="H110" s="28">
        <f>G110*'Forecast inputs Tab10.1.5.1'!V5</f>
        <v>3.7881990631241681E-2</v>
      </c>
      <c r="I110" s="28">
        <f t="shared" ref="I110:I125" si="29">N110*(E110/A110)*(1-EXP(-A110))</f>
        <v>0.84463877537820375</v>
      </c>
      <c r="J110" s="28">
        <f>I110*'Forecast inputs Tab10.1.5.1'!W5</f>
        <v>8.6852701437579727E-2</v>
      </c>
      <c r="K110" s="28">
        <f t="shared" ref="K110:K125" si="30">H110+J110</f>
        <v>0.1247346920688214</v>
      </c>
      <c r="L110" s="28">
        <f t="shared" si="27"/>
        <v>3.7835526835663593</v>
      </c>
      <c r="M110" s="28">
        <f>L110*'Forecast inputs Tab10.1.5.1'!Z5</f>
        <v>0.29163964604671017</v>
      </c>
      <c r="N110" s="19">
        <f>N84*EXP(-A84)</f>
        <v>9740.6534556019415</v>
      </c>
      <c r="O110" s="19">
        <f>N110*'Forecast inputs Tab10.1.5.1'!R5</f>
        <v>231.1720062657642</v>
      </c>
      <c r="P110" s="19">
        <f>N110*'Forecast inputs Tab10.1.5.1'!S5</f>
        <v>0</v>
      </c>
      <c r="Q110" s="19">
        <f>P110*'Forecast inputs Tab10.1.5.1'!R5</f>
        <v>0</v>
      </c>
    </row>
    <row r="111" spans="1:17" ht="15" x14ac:dyDescent="0.25">
      <c r="A111" s="10">
        <f>D111+F111+E111+'Forecast inputs Tab10.1.5.1'!AA6</f>
        <v>0.24496519414340875</v>
      </c>
      <c r="C111" s="18">
        <v>2</v>
      </c>
      <c r="D111" s="17">
        <f>$G$54*'Forecast inputs Tab10.1.5.1'!T6</f>
        <v>4.0042612257211484E-4</v>
      </c>
      <c r="E111" s="17">
        <f>$G$55*'Forecast inputs Tab10.1.5.1'!U6</f>
        <v>2.0452035630955214E-3</v>
      </c>
      <c r="F111" s="17">
        <f>$F$31*'Forecast inputs Tab10.1.5.1'!Y6</f>
        <v>2.5195644577411316E-3</v>
      </c>
      <c r="G111" s="28">
        <f t="shared" si="28"/>
        <v>2.7196999443390779</v>
      </c>
      <c r="H111" s="28">
        <f>G111*'Forecast inputs Tab10.1.5.1'!V6</f>
        <v>0.59710101529605486</v>
      </c>
      <c r="I111" s="28">
        <f t="shared" si="29"/>
        <v>13.891051814960504</v>
      </c>
      <c r="J111" s="28">
        <f>I111*'Forecast inputs Tab10.1.5.1'!W6</f>
        <v>3.05002356729221</v>
      </c>
      <c r="K111" s="28">
        <f t="shared" si="30"/>
        <v>3.647124582588265</v>
      </c>
      <c r="L111" s="28">
        <f t="shared" si="27"/>
        <v>17.112917787333366</v>
      </c>
      <c r="M111" s="28">
        <f>L111*'Forecast inputs Tab10.1.5.1'!Z6</f>
        <v>3.2177419315522928</v>
      </c>
      <c r="N111" s="19">
        <f t="shared" ref="N111:N124" si="31">N85*EXP(-A85)</f>
        <v>7657.8484817063218</v>
      </c>
      <c r="O111" s="19">
        <f>N111*'Forecast inputs Tab10.1.5.1'!R6</f>
        <v>736.65286097652495</v>
      </c>
      <c r="P111" s="19">
        <f>N111*'Forecast inputs Tab10.1.5.1'!S6</f>
        <v>0</v>
      </c>
      <c r="Q111" s="19">
        <f>P111*'Forecast inputs Tab10.1.5.1'!R6</f>
        <v>0</v>
      </c>
    </row>
    <row r="112" spans="1:17" ht="15" x14ac:dyDescent="0.25">
      <c r="A112" s="10">
        <f>D112+F112+E112+'Forecast inputs Tab10.1.5.1'!AA7</f>
        <v>0.26138305688218072</v>
      </c>
      <c r="C112" s="18">
        <v>3</v>
      </c>
      <c r="D112" s="17">
        <f>$G$54*'Forecast inputs Tab10.1.5.1'!T7</f>
        <v>1.4916259220695576E-2</v>
      </c>
      <c r="E112" s="17">
        <f>$G$55*'Forecast inputs Tab10.1.5.1'!U7</f>
        <v>3.9663179019207625E-3</v>
      </c>
      <c r="F112" s="17">
        <f>$F$31*'Forecast inputs Tab10.1.5.1'!Y7</f>
        <v>2.5004797595643822E-3</v>
      </c>
      <c r="G112" s="28">
        <f t="shared" si="28"/>
        <v>78.678606243342188</v>
      </c>
      <c r="H112" s="28">
        <f>G112*'Forecast inputs Tab10.1.5.1'!V7</f>
        <v>28.89511509235129</v>
      </c>
      <c r="I112" s="28">
        <f t="shared" si="29"/>
        <v>20.921087507527947</v>
      </c>
      <c r="J112" s="28">
        <f>I112*'Forecast inputs Tab10.1.5.1'!W7</f>
        <v>7.7023432119738313</v>
      </c>
      <c r="K112" s="28">
        <f t="shared" si="30"/>
        <v>36.597458304325123</v>
      </c>
      <c r="L112" s="28">
        <f t="shared" si="27"/>
        <v>13.189249362819725</v>
      </c>
      <c r="M112" s="28">
        <f>L112*'Forecast inputs Tab10.1.5.1'!Z7</f>
        <v>4.4550382712745211</v>
      </c>
      <c r="N112" s="19">
        <f t="shared" si="31"/>
        <v>5994.0413839142566</v>
      </c>
      <c r="O112" s="19">
        <f>N112*'Forecast inputs Tab10.1.5.1'!R7</f>
        <v>1254.5228914463344</v>
      </c>
      <c r="P112" s="19">
        <f>N112*'Forecast inputs Tab10.1.5.1'!S7</f>
        <v>0</v>
      </c>
      <c r="Q112" s="19">
        <f>P112*'Forecast inputs Tab10.1.5.1'!R7</f>
        <v>0</v>
      </c>
    </row>
    <row r="113" spans="1:17" ht="15" x14ac:dyDescent="0.25">
      <c r="A113" s="10">
        <f>D113+F113+E113+'Forecast inputs Tab10.1.5.1'!AA8</f>
        <v>0.30587356563574131</v>
      </c>
      <c r="C113" s="18">
        <v>4</v>
      </c>
      <c r="D113" s="17">
        <f>$G$54*'Forecast inputs Tab10.1.5.1'!T8</f>
        <v>2.664632306886237E-2</v>
      </c>
      <c r="E113" s="17">
        <f>$G$55*'Forecast inputs Tab10.1.5.1'!U8</f>
        <v>2.5727261570633046E-2</v>
      </c>
      <c r="F113" s="17">
        <f>$F$31*'Forecast inputs Tab10.1.5.1'!Y8</f>
        <v>1.3499980996245895E-2</v>
      </c>
      <c r="G113" s="28">
        <f t="shared" si="28"/>
        <v>105.95266577857599</v>
      </c>
      <c r="H113" s="28">
        <f>G113*'Forecast inputs Tab10.1.5.1'!V8</f>
        <v>59.686712719106488</v>
      </c>
      <c r="I113" s="28">
        <f t="shared" si="29"/>
        <v>102.29823978140571</v>
      </c>
      <c r="J113" s="28">
        <f>I113*'Forecast inputs Tab10.1.5.1'!W8</f>
        <v>56.054595547591497</v>
      </c>
      <c r="K113" s="28">
        <f t="shared" si="30"/>
        <v>115.74130826669798</v>
      </c>
      <c r="L113" s="28">
        <f t="shared" si="27"/>
        <v>53.679412758596257</v>
      </c>
      <c r="M113" s="28">
        <f>L113*'Forecast inputs Tab10.1.5.1'!Z8</f>
        <v>28.256789196712308</v>
      </c>
      <c r="N113" s="19">
        <f t="shared" si="31"/>
        <v>4615.3274378210608</v>
      </c>
      <c r="O113" s="19">
        <f>N113*'Forecast inputs Tab10.1.5.1'!R8</f>
        <v>1701.4635365899233</v>
      </c>
      <c r="P113" s="19">
        <f>N113*'Forecast inputs Tab10.1.5.1'!S8</f>
        <v>411.48532013280391</v>
      </c>
      <c r="Q113" s="19">
        <f>P113*'Forecast inputs Tab10.1.5.1'!R8</f>
        <v>151.69612069355884</v>
      </c>
    </row>
    <row r="114" spans="1:17" ht="15" x14ac:dyDescent="0.25">
      <c r="A114" s="10">
        <f>D114+F114+E114+'Forecast inputs Tab10.1.5.1'!AA9</f>
        <v>0.38639458422848982</v>
      </c>
      <c r="C114" s="18">
        <v>5</v>
      </c>
      <c r="D114" s="17">
        <f>$G$54*'Forecast inputs Tab10.1.5.1'!T9</f>
        <v>7.8686359839439973E-2</v>
      </c>
      <c r="E114" s="17">
        <f>$G$55*'Forecast inputs Tab10.1.5.1'!U9</f>
        <v>3.9061019032411791E-2</v>
      </c>
      <c r="F114" s="17">
        <f>$F$31*'Forecast inputs Tab10.1.5.1'!Y9</f>
        <v>2.8647205356638082E-2</v>
      </c>
      <c r="G114" s="28">
        <f t="shared" si="28"/>
        <v>221.92101937040761</v>
      </c>
      <c r="H114" s="28">
        <f>G114*'Forecast inputs Tab10.1.5.1'!V9</f>
        <v>178.77010458657011</v>
      </c>
      <c r="I114" s="28">
        <f t="shared" si="29"/>
        <v>110.16472459785621</v>
      </c>
      <c r="J114" s="28">
        <f>I114*'Forecast inputs Tab10.1.5.1'!W9</f>
        <v>82.47760409151374</v>
      </c>
      <c r="K114" s="28">
        <f t="shared" si="30"/>
        <v>261.24770867808388</v>
      </c>
      <c r="L114" s="28">
        <f t="shared" si="27"/>
        <v>80.794397247895006</v>
      </c>
      <c r="M114" s="28">
        <f>L114*'Forecast inputs Tab10.1.5.1'!Z9</f>
        <v>60.283769973749884</v>
      </c>
      <c r="N114" s="19">
        <f t="shared" si="31"/>
        <v>3400.2055172419941</v>
      </c>
      <c r="O114" s="19">
        <f>N114*'Forecast inputs Tab10.1.5.1'!R9</f>
        <v>1937.4507045465571</v>
      </c>
      <c r="P114" s="19">
        <f>N114*'Forecast inputs Tab10.1.5.1'!S9</f>
        <v>989.00053633463278</v>
      </c>
      <c r="Q114" s="19">
        <f>P114*'Forecast inputs Tab10.1.5.1'!R9</f>
        <v>563.53646160561902</v>
      </c>
    </row>
    <row r="115" spans="1:17" ht="15" x14ac:dyDescent="0.25">
      <c r="A115" s="10">
        <f>D115+F115+E115+'Forecast inputs Tab10.1.5.1'!AA10</f>
        <v>0.47472104935576426</v>
      </c>
      <c r="C115" s="18">
        <v>6</v>
      </c>
      <c r="D115" s="17">
        <f>$G$54*'Forecast inputs Tab10.1.5.1'!T10</f>
        <v>0.19135802950909725</v>
      </c>
      <c r="E115" s="17">
        <f>$G$55*'Forecast inputs Tab10.1.5.1'!U10</f>
        <v>1.6123817833409774E-2</v>
      </c>
      <c r="F115" s="17">
        <f>$F$31*'Forecast inputs Tab10.1.5.1'!Y10</f>
        <v>2.723920201325726E-2</v>
      </c>
      <c r="G115" s="28">
        <f t="shared" si="28"/>
        <v>353.08290488818602</v>
      </c>
      <c r="H115" s="28">
        <f>G115*'Forecast inputs Tab10.1.5.1'!V10</f>
        <v>349.80871426119609</v>
      </c>
      <c r="I115" s="28">
        <f t="shared" si="29"/>
        <v>29.750747607053565</v>
      </c>
      <c r="J115" s="28">
        <f>I115*'Forecast inputs Tab10.1.5.1'!W10</f>
        <v>28.789808052079913</v>
      </c>
      <c r="K115" s="28">
        <f t="shared" si="30"/>
        <v>378.59852231327602</v>
      </c>
      <c r="L115" s="28">
        <f t="shared" si="27"/>
        <v>50.260219538996502</v>
      </c>
      <c r="M115" s="28">
        <f>L115*'Forecast inputs Tab10.1.5.1'!Z10</f>
        <v>49.695395191817262</v>
      </c>
      <c r="N115" s="19">
        <f t="shared" si="31"/>
        <v>2317.6292939437199</v>
      </c>
      <c r="O115" s="19">
        <f>N115*'Forecast inputs Tab10.1.5.1'!R10</f>
        <v>1868.5376303976573</v>
      </c>
      <c r="P115" s="19">
        <f>N115*'Forecast inputs Tab10.1.5.1'!S10</f>
        <v>1332.0070065792181</v>
      </c>
      <c r="Q115" s="19">
        <f>P115*'Forecast inputs Tab10.1.5.1'!R10</f>
        <v>1073.9013449003498</v>
      </c>
    </row>
    <row r="116" spans="1:17" ht="15" x14ac:dyDescent="0.25">
      <c r="A116" s="10">
        <f>D116+F116+E116+'Forecast inputs Tab10.1.5.1'!AA11</f>
        <v>0.53049040512328194</v>
      </c>
      <c r="C116" s="18">
        <v>7</v>
      </c>
      <c r="D116" s="17">
        <f>$G$54*'Forecast inputs Tab10.1.5.1'!T11</f>
        <v>0.2312980223912883</v>
      </c>
      <c r="E116" s="17">
        <f>$G$55*'Forecast inputs Tab10.1.5.1'!U11</f>
        <v>9.2455726729860216E-3</v>
      </c>
      <c r="F116" s="17">
        <f>$F$31*'Forecast inputs Tab10.1.5.1'!Y11</f>
        <v>4.9946810059007689E-2</v>
      </c>
      <c r="G116" s="28">
        <f t="shared" si="28"/>
        <v>285.2785177543488</v>
      </c>
      <c r="H116" s="28">
        <f>G116*'Forecast inputs Tab10.1.5.1'!V11</f>
        <v>353.53515392313113</v>
      </c>
      <c r="I116" s="28">
        <f t="shared" si="29"/>
        <v>11.403310934831872</v>
      </c>
      <c r="J116" s="28">
        <f>I116*'Forecast inputs Tab10.1.5.1'!W11</f>
        <v>13.915393139484433</v>
      </c>
      <c r="K116" s="28">
        <f t="shared" si="30"/>
        <v>367.45054706261556</v>
      </c>
      <c r="L116" s="28">
        <f t="shared" si="27"/>
        <v>61.603431766861412</v>
      </c>
      <c r="M116" s="28">
        <f>L116*'Forecast inputs Tab10.1.5.1'!Z11</f>
        <v>76.898947840255431</v>
      </c>
      <c r="N116" s="19">
        <f t="shared" si="31"/>
        <v>1589.3190948609385</v>
      </c>
      <c r="O116" s="19">
        <f>N116*'Forecast inputs Tab10.1.5.1'!R11</f>
        <v>1701.5885957219152</v>
      </c>
      <c r="P116" s="19">
        <f>N116*'Forecast inputs Tab10.1.5.1'!S11</f>
        <v>1267.6461591012096</v>
      </c>
      <c r="Q116" s="19">
        <f>P116*'Forecast inputs Tab10.1.5.1'!R11</f>
        <v>1357.1926837801191</v>
      </c>
    </row>
    <row r="117" spans="1:17" ht="15" x14ac:dyDescent="0.25">
      <c r="A117" s="10">
        <f>D117+F117+E117+'Forecast inputs Tab10.1.5.1'!AA12</f>
        <v>0.53942464470528351</v>
      </c>
      <c r="C117" s="18">
        <v>8</v>
      </c>
      <c r="D117" s="17">
        <f>$G$54*'Forecast inputs Tab10.1.5.1'!T12</f>
        <v>0.26665964263707559</v>
      </c>
      <c r="E117" s="17">
        <f>$G$55*'Forecast inputs Tab10.1.5.1'!U12</f>
        <v>1.5860613784191885E-3</v>
      </c>
      <c r="F117" s="17">
        <f>$F$31*'Forecast inputs Tab10.1.5.1'!Y12</f>
        <v>3.1178940689788756E-2</v>
      </c>
      <c r="G117" s="28">
        <f t="shared" si="28"/>
        <v>54.723385940582887</v>
      </c>
      <c r="H117" s="28">
        <f>G117*'Forecast inputs Tab10.1.5.1'!V12</f>
        <v>82.41381120079221</v>
      </c>
      <c r="I117" s="28">
        <f t="shared" si="29"/>
        <v>0.32548850691596354</v>
      </c>
      <c r="J117" s="28">
        <f>I117*'Forecast inputs Tab10.1.5.1'!W12</f>
        <v>0.48946029296204757</v>
      </c>
      <c r="K117" s="28">
        <f t="shared" si="30"/>
        <v>82.903271493754261</v>
      </c>
      <c r="L117" s="28">
        <f t="shared" si="27"/>
        <v>6.3984830539506099</v>
      </c>
      <c r="M117" s="28">
        <f>L117*'Forecast inputs Tab10.1.5.1'!Z12</f>
        <v>9.7521839618482833</v>
      </c>
      <c r="N117" s="19">
        <f t="shared" si="31"/>
        <v>265.52016604768028</v>
      </c>
      <c r="O117" s="19">
        <f>N117*'Forecast inputs Tab10.1.5.1'!R12</f>
        <v>359.98427552246346</v>
      </c>
      <c r="P117" s="19">
        <f>N117*'Forecast inputs Tab10.1.5.1'!S12</f>
        <v>243.09596503094488</v>
      </c>
      <c r="Q117" s="19">
        <f>P117*'Forecast inputs Tab10.1.5.1'!R12</f>
        <v>329.58221651000412</v>
      </c>
    </row>
    <row r="118" spans="1:17" ht="15" x14ac:dyDescent="0.25">
      <c r="A118" s="10">
        <f>D118+F118+E118+'Forecast inputs Tab10.1.5.1'!AA13</f>
        <v>0.54423294231153085</v>
      </c>
      <c r="C118" s="18">
        <v>9</v>
      </c>
      <c r="D118" s="17">
        <f>$G$54*'Forecast inputs Tab10.1.5.1'!T13</f>
        <v>0.25681471592260913</v>
      </c>
      <c r="E118" s="17">
        <f>$G$55*'Forecast inputs Tab10.1.5.1'!U13</f>
        <v>6.5226945948006893E-4</v>
      </c>
      <c r="F118" s="17">
        <f>$F$31*'Forecast inputs Tab10.1.5.1'!Y13</f>
        <v>4.6765956929441674E-2</v>
      </c>
      <c r="G118" s="28">
        <f t="shared" si="28"/>
        <v>172.62956402236463</v>
      </c>
      <c r="H118" s="28">
        <f>G118*'Forecast inputs Tab10.1.5.1'!V13</f>
        <v>310.99452155872893</v>
      </c>
      <c r="I118" s="28">
        <f t="shared" si="29"/>
        <v>0.43845225928984527</v>
      </c>
      <c r="J118" s="28">
        <f>I118*'Forecast inputs Tab10.1.5.1'!W13</f>
        <v>0.79079235734833841</v>
      </c>
      <c r="K118" s="28">
        <f t="shared" si="30"/>
        <v>311.78531391607726</v>
      </c>
      <c r="L118" s="28">
        <f t="shared" si="27"/>
        <v>31.435841699394853</v>
      </c>
      <c r="M118" s="28">
        <f>L118*'Forecast inputs Tab10.1.5.1'!Z13</f>
        <v>57.09723363702787</v>
      </c>
      <c r="N118" s="19">
        <f t="shared" si="31"/>
        <v>871.62040614515945</v>
      </c>
      <c r="O118" s="19">
        <f>N118*'Forecast inputs Tab10.1.5.1'!R13</f>
        <v>1442.3835967011942</v>
      </c>
      <c r="P118" s="19">
        <f>N118*'Forecast inputs Tab10.1.5.1'!S13</f>
        <v>842.00333645368516</v>
      </c>
      <c r="Q118" s="19">
        <f>P118*'Forecast inputs Tab10.1.5.1'!R13</f>
        <v>1393.3723812636517</v>
      </c>
    </row>
    <row r="119" spans="1:17" ht="15" x14ac:dyDescent="0.25">
      <c r="A119" s="10">
        <f>D119+F119+E119+'Forecast inputs Tab10.1.5.1'!AA14</f>
        <v>0.5397991354345788</v>
      </c>
      <c r="C119" s="18">
        <v>10</v>
      </c>
      <c r="D119" s="17">
        <f>$G$54*'Forecast inputs Tab10.1.5.1'!T14</f>
        <v>0.25631230882732275</v>
      </c>
      <c r="E119" s="17">
        <f>$G$55*'Forecast inputs Tab10.1.5.1'!U14</f>
        <v>1.7651883291015872E-4</v>
      </c>
      <c r="F119" s="17">
        <f>$F$31*'Forecast inputs Tab10.1.5.1'!Y14</f>
        <v>4.3310307774345962E-2</v>
      </c>
      <c r="G119" s="28">
        <f t="shared" si="28"/>
        <v>103.05553504397032</v>
      </c>
      <c r="H119" s="28">
        <f>G119*'Forecast inputs Tab10.1.5.1'!V14</f>
        <v>216.91948964904765</v>
      </c>
      <c r="I119" s="28">
        <f t="shared" si="29"/>
        <v>7.0972958162337091E-2</v>
      </c>
      <c r="J119" s="28">
        <f>I119*'Forecast inputs Tab10.1.5.1'!W14</f>
        <v>0.14971464862796668</v>
      </c>
      <c r="K119" s="28">
        <f t="shared" si="30"/>
        <v>217.06920429767561</v>
      </c>
      <c r="L119" s="28">
        <f t="shared" si="27"/>
        <v>17.413783056400987</v>
      </c>
      <c r="M119" s="28">
        <f>L119*'Forecast inputs Tab10.1.5.1'!Z14</f>
        <v>36.911125255500352</v>
      </c>
      <c r="N119" s="19">
        <f t="shared" si="31"/>
        <v>520.30469387061464</v>
      </c>
      <c r="O119" s="19">
        <f>N119*'Forecast inputs Tab10.1.5.1'!R14</f>
        <v>1020.7077332006784</v>
      </c>
      <c r="P119" s="19">
        <f>N119*'Forecast inputs Tab10.1.5.1'!S14</f>
        <v>513.01101267706701</v>
      </c>
      <c r="Q119" s="19">
        <f>P119*'Forecast inputs Tab10.1.5.1'!R14</f>
        <v>1006.3993541192362</v>
      </c>
    </row>
    <row r="120" spans="1:17" ht="15" x14ac:dyDescent="0.25">
      <c r="A120" s="10">
        <f>D120+F120+E120+'Forecast inputs Tab10.1.5.1'!AA15</f>
        <v>0.53686720457111659</v>
      </c>
      <c r="C120" s="18">
        <v>11</v>
      </c>
      <c r="D120" s="17">
        <f>$G$54*'Forecast inputs Tab10.1.5.1'!T15</f>
        <v>0.24701097360031557</v>
      </c>
      <c r="E120" s="17">
        <f>$G$55*'Forecast inputs Tab10.1.5.1'!U15</f>
        <v>6.5198969201558753E-5</v>
      </c>
      <c r="F120" s="17">
        <f>$F$31*'Forecast inputs Tab10.1.5.1'!Y15</f>
        <v>4.979103200159949E-2</v>
      </c>
      <c r="G120" s="28">
        <f t="shared" si="28"/>
        <v>23.489986892547631</v>
      </c>
      <c r="H120" s="28">
        <f>G120*'Forecast inputs Tab10.1.5.1'!V15</f>
        <v>56.547224069390069</v>
      </c>
      <c r="I120" s="28">
        <f t="shared" si="29"/>
        <v>6.2002222396417258E-3</v>
      </c>
      <c r="J120" s="28">
        <f>I120*'Forecast inputs Tab10.1.5.1'!W15</f>
        <v>1.4974981914474007E-2</v>
      </c>
      <c r="K120" s="28">
        <f t="shared" si="30"/>
        <v>56.562199051304546</v>
      </c>
      <c r="L120" s="28">
        <f t="shared" si="27"/>
        <v>4.7349746128141135</v>
      </c>
      <c r="M120" s="28">
        <f>L120*'Forecast inputs Tab10.1.5.1'!Z15</f>
        <v>11.490646991392778</v>
      </c>
      <c r="N120" s="19">
        <f t="shared" si="31"/>
        <v>122.89737280596064</v>
      </c>
      <c r="O120" s="19">
        <f>N120*'Forecast inputs Tab10.1.5.1'!R15</f>
        <v>279.13926080163452</v>
      </c>
      <c r="P120" s="19">
        <f>N120*'Forecast inputs Tab10.1.5.1'!S15</f>
        <v>122.14526676982183</v>
      </c>
      <c r="Q120" s="19">
        <f>P120*'Forecast inputs Tab10.1.5.1'!R15</f>
        <v>277.4309873196317</v>
      </c>
    </row>
    <row r="121" spans="1:17" ht="15" x14ac:dyDescent="0.25">
      <c r="A121" s="10">
        <f>D121+F121+E121+'Forecast inputs Tab10.1.5.1'!AA16</f>
        <v>0.53187323357365002</v>
      </c>
      <c r="C121" s="18">
        <v>12</v>
      </c>
      <c r="D121" s="17">
        <f>$G$54*'Forecast inputs Tab10.1.5.1'!T16</f>
        <v>0.2418597752672115</v>
      </c>
      <c r="E121" s="17">
        <f>$G$55*'Forecast inputs Tab10.1.5.1'!U16</f>
        <v>2.3409026587466358E-5</v>
      </c>
      <c r="F121" s="17">
        <f>$F$31*'Forecast inputs Tab10.1.5.1'!Y16</f>
        <v>4.9990049279850998E-2</v>
      </c>
      <c r="G121" s="28">
        <f t="shared" si="28"/>
        <v>34.675883942644106</v>
      </c>
      <c r="H121" s="28">
        <f>G121*'Forecast inputs Tab10.1.5.1'!V16</f>
        <v>93.867337209067557</v>
      </c>
      <c r="I121" s="28">
        <f t="shared" si="29"/>
        <v>3.3561954990673397E-3</v>
      </c>
      <c r="J121" s="28">
        <f>I121*'Forecast inputs Tab10.1.5.1'!W16</f>
        <v>9.1181208138750129E-3</v>
      </c>
      <c r="K121" s="28">
        <f t="shared" si="30"/>
        <v>93.876455329881438</v>
      </c>
      <c r="L121" s="28">
        <f t="shared" si="27"/>
        <v>7.1671659547356459</v>
      </c>
      <c r="M121" s="28">
        <f>L121*'Forecast inputs Tab10.1.5.1'!Z16</f>
        <v>19.578260551913175</v>
      </c>
      <c r="N121" s="19">
        <f t="shared" si="31"/>
        <v>184.86371022921679</v>
      </c>
      <c r="O121" s="19">
        <f>N121*'Forecast inputs Tab10.1.5.1'!R16</f>
        <v>476.79493551188909</v>
      </c>
      <c r="P121" s="19">
        <f>N121*'Forecast inputs Tab10.1.5.1'!S16</f>
        <v>184.33474386348999</v>
      </c>
      <c r="Q121" s="19">
        <f>P121*'Forecast inputs Tab10.1.5.1'!R16</f>
        <v>475.43064133039746</v>
      </c>
    </row>
    <row r="122" spans="1:17" ht="15" x14ac:dyDescent="0.25">
      <c r="A122" s="10">
        <f>D122+F122+E122+'Forecast inputs Tab10.1.5.1'!AA17</f>
        <v>0.52549363252666281</v>
      </c>
      <c r="C122" s="18">
        <v>13</v>
      </c>
      <c r="D122" s="17">
        <f>$G$54*'Forecast inputs Tab10.1.5.1'!T17</f>
        <v>0.24054067212522012</v>
      </c>
      <c r="E122" s="17">
        <f>$G$55*'Forecast inputs Tab10.1.5.1'!U17</f>
        <v>8.4513332403747758E-6</v>
      </c>
      <c r="F122" s="17">
        <f>$F$31*'Forecast inputs Tab10.1.5.1'!Y17</f>
        <v>4.4944509068202292E-2</v>
      </c>
      <c r="G122" s="28">
        <f t="shared" si="28"/>
        <v>5.7486577612860428</v>
      </c>
      <c r="H122" s="28">
        <f>G122*'Forecast inputs Tab10.1.5.1'!V17</f>
        <v>17.255674418800336</v>
      </c>
      <c r="I122" s="28">
        <f t="shared" si="29"/>
        <v>2.0197757824590894E-4</v>
      </c>
      <c r="J122" s="28">
        <f>I122*'Forecast inputs Tab10.1.5.1'!W17</f>
        <v>6.080855213475185E-4</v>
      </c>
      <c r="K122" s="28">
        <f t="shared" si="30"/>
        <v>17.256282504321682</v>
      </c>
      <c r="L122" s="28">
        <f t="shared" si="27"/>
        <v>1.0741243823730986</v>
      </c>
      <c r="M122" s="28">
        <f>L122*'Forecast inputs Tab10.1.5.1'!Z17</f>
        <v>3.2549083746613769</v>
      </c>
      <c r="N122" s="19">
        <f t="shared" si="31"/>
        <v>30.725707448400811</v>
      </c>
      <c r="O122" s="19">
        <f>N122*'Forecast inputs Tab10.1.5.1'!R17</f>
        <v>88.543807439429031</v>
      </c>
      <c r="P122" s="19">
        <f>N122*'Forecast inputs Tab10.1.5.1'!S17</f>
        <v>30.68167268766102</v>
      </c>
      <c r="Q122" s="19">
        <f>P122*'Forecast inputs Tab10.1.5.1'!R17</f>
        <v>88.416910267667134</v>
      </c>
    </row>
    <row r="123" spans="1:17" ht="15" x14ac:dyDescent="0.25">
      <c r="A123" s="10">
        <f>D123+F123+E123+'Forecast inputs Tab10.1.5.1'!AA18</f>
        <v>0.52110050291616439</v>
      </c>
      <c r="C123" s="18">
        <v>14</v>
      </c>
      <c r="D123" s="17">
        <f>$G$54*'Forecast inputs Tab10.1.5.1'!T18</f>
        <v>0.23488347917640023</v>
      </c>
      <c r="E123" s="17">
        <f>$G$55*'Forecast inputs Tab10.1.5.1'!U18</f>
        <v>3.8277199854795669E-6</v>
      </c>
      <c r="F123" s="17">
        <f>$F$31*'Forecast inputs Tab10.1.5.1'!Y18</f>
        <v>4.6213196019778656E-2</v>
      </c>
      <c r="G123" s="28">
        <f t="shared" si="28"/>
        <v>13.658622736391974</v>
      </c>
      <c r="H123" s="28">
        <f>G123*'Forecast inputs Tab10.1.5.1'!V18</f>
        <v>44.870903335735733</v>
      </c>
      <c r="I123" s="28">
        <f t="shared" si="29"/>
        <v>2.2258433588234292E-4</v>
      </c>
      <c r="J123" s="28">
        <f>I123*'Forecast inputs Tab10.1.5.1'!W18</f>
        <v>7.3329923149974643E-4</v>
      </c>
      <c r="K123" s="28">
        <f t="shared" si="30"/>
        <v>44.871636634967231</v>
      </c>
      <c r="L123" s="28">
        <f t="shared" si="27"/>
        <v>2.6873265505533608</v>
      </c>
      <c r="M123" s="28">
        <f>L123*'Forecast inputs Tab10.1.5.1'!Z18</f>
        <v>8.9215210488545758</v>
      </c>
      <c r="N123" s="19">
        <f t="shared" si="31"/>
        <v>74.611756215455799</v>
      </c>
      <c r="O123" s="19">
        <f>N123*'Forecast inputs Tab10.1.5.1'!R18</f>
        <v>236.98633679690363</v>
      </c>
      <c r="P123" s="19">
        <f>N123*'Forecast inputs Tab10.1.5.1'!S18</f>
        <v>74.55443953320507</v>
      </c>
      <c r="Q123" s="19">
        <f>P123*'Forecast inputs Tab10.1.5.1'!R18</f>
        <v>236.80428411173793</v>
      </c>
    </row>
    <row r="124" spans="1:17" ht="15" x14ac:dyDescent="0.25">
      <c r="A124" s="10">
        <f>D124+F124+E124+'Forecast inputs Tab10.1.5.1'!AA19</f>
        <v>0.51740682055196352</v>
      </c>
      <c r="C124" s="18">
        <v>15</v>
      </c>
      <c r="D124" s="17">
        <f>$G$54*'Forecast inputs Tab10.1.5.1'!T19</f>
        <v>0.22865400618395842</v>
      </c>
      <c r="E124" s="17">
        <f>$G$55*'Forecast inputs Tab10.1.5.1'!U19</f>
        <v>2.001281694622455E-6</v>
      </c>
      <c r="F124" s="17">
        <f>$F$31*'Forecast inputs Tab10.1.5.1'!Y19</f>
        <v>4.8750813086310393E-2</v>
      </c>
      <c r="G124" s="28">
        <f t="shared" si="28"/>
        <v>10.252438319900753</v>
      </c>
      <c r="H124" s="28">
        <f>G124*'Forecast inputs Tab10.1.5.1'!V19</f>
        <v>36.467665921540863</v>
      </c>
      <c r="I124" s="28">
        <f t="shared" si="29"/>
        <v>8.973390616369023E-5</v>
      </c>
      <c r="J124" s="28">
        <f>I124*'Forecast inputs Tab10.1.5.1'!W19</f>
        <v>3.1986407323313212E-4</v>
      </c>
      <c r="K124" s="28">
        <f t="shared" si="30"/>
        <v>36.467985785614097</v>
      </c>
      <c r="L124" s="28">
        <f t="shared" si="27"/>
        <v>2.1858996155540482</v>
      </c>
      <c r="M124" s="28">
        <f>L124*'Forecast inputs Tab10.1.5.1'!Z19</f>
        <v>7.8657848946019984</v>
      </c>
      <c r="N124" s="19">
        <f t="shared" si="31"/>
        <v>57.433886391391454</v>
      </c>
      <c r="O124" s="19">
        <f>N124*'Forecast inputs Tab10.1.5.1'!R19</f>
        <v>198.75455856832144</v>
      </c>
      <c r="P124" s="19">
        <f>N124*'Forecast inputs Tab10.1.5.1'!S19</f>
        <v>57.408493582619847</v>
      </c>
      <c r="Q124" s="19">
        <f>P124*'Forecast inputs Tab10.1.5.1'!R19</f>
        <v>198.66668472214261</v>
      </c>
    </row>
    <row r="125" spans="1:17" ht="15" x14ac:dyDescent="0.25">
      <c r="A125" s="10">
        <f>D125+F125+E125+'Forecast inputs Tab10.1.5.1'!AA20</f>
        <v>0.51448739660815956</v>
      </c>
      <c r="C125" s="23" t="s">
        <v>1443</v>
      </c>
      <c r="D125" s="17">
        <f>$G$54*'Forecast inputs Tab10.1.5.1'!T20</f>
        <v>0.22179333819659175</v>
      </c>
      <c r="E125" s="17">
        <f>$G$55*'Forecast inputs Tab10.1.5.1'!U20</f>
        <v>1.2127193701529892E-6</v>
      </c>
      <c r="F125" s="17">
        <f>$F$31*'Forecast inputs Tab10.1.5.1'!Y20</f>
        <v>5.2692845692197628E-2</v>
      </c>
      <c r="G125" s="28">
        <f>N125*(D125/A125)*(1-EXP(-A125))</f>
        <v>20.870022752637475</v>
      </c>
      <c r="H125" s="28">
        <f>G125*'Forecast inputs Tab10.1.5.1'!V20</f>
        <v>86.599492388009395</v>
      </c>
      <c r="I125" s="28">
        <f t="shared" si="29"/>
        <v>1.1411289921261484E-4</v>
      </c>
      <c r="J125" s="28">
        <f>I125*'Forecast inputs Tab10.1.5.1'!W20</f>
        <v>4.7350782813534114E-4</v>
      </c>
      <c r="K125" s="28">
        <f t="shared" si="30"/>
        <v>86.599965895837528</v>
      </c>
      <c r="L125" s="30">
        <f t="shared" si="27"/>
        <v>4.9582232606221659</v>
      </c>
      <c r="M125" s="28">
        <f>L125*'Forecast inputs Tab10.1.5.1'!Z20</f>
        <v>19.16184710639606</v>
      </c>
      <c r="N125" s="19">
        <f>N98*EXP(-A98)+N99*EXP(-A99)</f>
        <v>120.36898767027057</v>
      </c>
      <c r="O125" s="19">
        <f>N125*'Forecast inputs Tab10.1.5.1'!R20</f>
        <v>490.19506306063573</v>
      </c>
      <c r="P125" s="19">
        <f>N125*'Forecast inputs Tab10.1.5.1'!S20</f>
        <v>120.33674422102817</v>
      </c>
      <c r="Q125" s="19">
        <f>P125*'Forecast inputs Tab10.1.5.1'!R20</f>
        <v>490.06375365992886</v>
      </c>
    </row>
    <row r="126" spans="1:17" ht="15" x14ac:dyDescent="0.25">
      <c r="C126" s="31" t="s">
        <v>1453</v>
      </c>
      <c r="D126" s="12"/>
      <c r="E126" s="12"/>
      <c r="F126" s="12"/>
      <c r="G126" s="32">
        <f>SUM(G109:G125)</f>
        <v>1487.1059128777174</v>
      </c>
      <c r="H126" s="32">
        <f t="shared" ref="H126" si="32">SUM(H109:H125)</f>
        <v>1917.266903339395</v>
      </c>
      <c r="I126" s="32">
        <f>SUM(I109:I125)</f>
        <v>290.11889956984032</v>
      </c>
      <c r="J126" s="32">
        <f t="shared" ref="J126:Q126" si="33">SUM(J109:J125)</f>
        <v>193.5328154696941</v>
      </c>
      <c r="K126" s="32">
        <f t="shared" si="33"/>
        <v>2110.7997188090894</v>
      </c>
      <c r="L126" s="32">
        <f t="shared" si="33"/>
        <v>358.47900333246741</v>
      </c>
      <c r="M126" s="32">
        <f t="shared" si="33"/>
        <v>397.13283387360485</v>
      </c>
      <c r="N126" s="32">
        <f t="shared" si="33"/>
        <v>49946.16878092361</v>
      </c>
      <c r="O126" s="32">
        <f t="shared" si="33"/>
        <v>14059.85387168188</v>
      </c>
      <c r="P126" s="32">
        <f t="shared" si="33"/>
        <v>6187.7106969673878</v>
      </c>
      <c r="Q126" s="32">
        <f t="shared" si="33"/>
        <v>7642.4938242840426</v>
      </c>
    </row>
    <row r="128" spans="1:17" ht="15" x14ac:dyDescent="0.25">
      <c r="C128" s="15" t="s">
        <v>1445</v>
      </c>
      <c r="D128" s="15" t="s">
        <v>1733</v>
      </c>
      <c r="G128" s="15">
        <f>G103+1</f>
        <v>2024</v>
      </c>
    </row>
    <row r="129" spans="1:17" ht="15" x14ac:dyDescent="0.25">
      <c r="D129" s="24" t="s">
        <v>1611</v>
      </c>
      <c r="E129" s="24"/>
      <c r="F129" s="24"/>
      <c r="G129" s="18">
        <f>G104</f>
        <v>1</v>
      </c>
      <c r="H129" s="24" t="s">
        <v>1610</v>
      </c>
      <c r="I129" s="25">
        <f>G129*I79</f>
        <v>0.20839369237906677</v>
      </c>
      <c r="J129" s="15" t="s">
        <v>1526</v>
      </c>
      <c r="K129" s="25">
        <f>I129+I131+I130</f>
        <v>0.2561398100778523</v>
      </c>
    </row>
    <row r="130" spans="1:17" ht="15" x14ac:dyDescent="0.25">
      <c r="D130" s="24" t="s">
        <v>1612</v>
      </c>
      <c r="E130" s="24"/>
      <c r="F130" s="24"/>
      <c r="G130" s="18">
        <f>G105</f>
        <v>1</v>
      </c>
      <c r="H130" s="24" t="s">
        <v>1610</v>
      </c>
      <c r="I130" s="25">
        <f>G130*I80</f>
        <v>7.7229507592466301E-3</v>
      </c>
      <c r="K130" s="25"/>
    </row>
    <row r="131" spans="1:17" ht="15" x14ac:dyDescent="0.25">
      <c r="D131" s="24" t="s">
        <v>1446</v>
      </c>
      <c r="E131" s="24"/>
      <c r="F131" s="24"/>
      <c r="G131" s="18">
        <f>G106</f>
        <v>1</v>
      </c>
      <c r="H131" s="24" t="s">
        <v>1610</v>
      </c>
      <c r="I131" s="25">
        <f>G131*I81</f>
        <v>4.0023166939538925E-2</v>
      </c>
    </row>
    <row r="132" spans="1:17" ht="15" x14ac:dyDescent="0.25">
      <c r="D132" s="24"/>
      <c r="E132" s="24"/>
      <c r="F132" s="24"/>
      <c r="G132" s="18"/>
      <c r="H132" s="24"/>
      <c r="I132" s="24"/>
      <c r="J132" s="24"/>
      <c r="K132" s="24"/>
      <c r="L132" s="25"/>
    </row>
    <row r="133" spans="1:17" ht="39" x14ac:dyDescent="0.25">
      <c r="A133" t="s">
        <v>1374</v>
      </c>
      <c r="C133" s="26" t="s">
        <v>1292</v>
      </c>
      <c r="D133" s="27" t="s">
        <v>1604</v>
      </c>
      <c r="E133" s="27" t="s">
        <v>1605</v>
      </c>
      <c r="F133" s="27" t="s">
        <v>1877</v>
      </c>
      <c r="G133" s="27" t="s">
        <v>1606</v>
      </c>
      <c r="H133" s="27" t="s">
        <v>1607</v>
      </c>
      <c r="I133" s="27" t="s">
        <v>1608</v>
      </c>
      <c r="J133" s="27" t="s">
        <v>1609</v>
      </c>
      <c r="K133" s="27" t="s">
        <v>1613</v>
      </c>
      <c r="L133" s="27" t="s">
        <v>1448</v>
      </c>
      <c r="M133" s="27" t="s">
        <v>1578</v>
      </c>
      <c r="N133" s="27" t="s">
        <v>1449</v>
      </c>
      <c r="O133" s="27" t="s">
        <v>1450</v>
      </c>
      <c r="P133" s="27" t="s">
        <v>1451</v>
      </c>
      <c r="Q133" s="27" t="s">
        <v>1452</v>
      </c>
    </row>
    <row r="134" spans="1:17" ht="15" x14ac:dyDescent="0.25">
      <c r="A134" s="10">
        <f>D134+F134+E134+'Forecast inputs Tab10.1.5.1'!AA4</f>
        <v>0.24</v>
      </c>
      <c r="C134" s="18">
        <v>0</v>
      </c>
      <c r="D134" s="17">
        <f>$G$54*'Forecast inputs Tab10.1.5.1'!T4</f>
        <v>0</v>
      </c>
      <c r="E134" s="17">
        <f>$G$55*'Forecast inputs Tab10.1.5.1'!U4</f>
        <v>0</v>
      </c>
      <c r="F134" s="17">
        <f>$F$31*'Forecast inputs Tab10.1.5.1'!Y4</f>
        <v>0</v>
      </c>
      <c r="G134" s="28">
        <f>N134*(D134/A134)*(1-EXP(-A134))</f>
        <v>0</v>
      </c>
      <c r="H134" s="28">
        <f>G134*'Forecast inputs Tab10.1.5.1'!V4</f>
        <v>0</v>
      </c>
      <c r="I134" s="28">
        <f>N134*(E134/A134)*(1-EXP(-A134))</f>
        <v>0</v>
      </c>
      <c r="J134" s="28">
        <f>I134*'Forecast inputs Tab10.1.5.1'!W4</f>
        <v>0</v>
      </c>
      <c r="K134" s="28">
        <f>H134+J134</f>
        <v>0</v>
      </c>
      <c r="L134" s="28">
        <f t="shared" ref="L134:L150" si="34">N134*(F134/A134)*(1-EXP(-A134))</f>
        <v>0</v>
      </c>
      <c r="M134" s="28">
        <f>L134*'Forecast inputs Tab10.1.5.1'!Z4</f>
        <v>0</v>
      </c>
      <c r="N134" s="19">
        <f>'Forecast inputs Tab10.1.5.1'!Q4</f>
        <v>12382.797429009221</v>
      </c>
      <c r="O134" s="19">
        <f>N134*'Forecast inputs Tab10.1.5.1'!R4</f>
        <v>34.976078134056579</v>
      </c>
      <c r="P134" s="19">
        <f>N134*'Forecast inputs Tab10.1.5.1'!S4</f>
        <v>0</v>
      </c>
      <c r="Q134" s="19">
        <f>P134*'Forecast inputs Tab10.1.5.1'!R4</f>
        <v>0</v>
      </c>
    </row>
    <row r="135" spans="1:17" ht="15" x14ac:dyDescent="0.25">
      <c r="A135" s="10">
        <f>D135+F135+E135+'Forecast inputs Tab10.1.5.1'!AA5</f>
        <v>0.24057713806423489</v>
      </c>
      <c r="C135" s="18">
        <v>1</v>
      </c>
      <c r="D135" s="17">
        <f>$G$54*'Forecast inputs Tab10.1.5.1'!T5</f>
        <v>4.255269999713981E-5</v>
      </c>
      <c r="E135" s="17">
        <f>$G$55*'Forecast inputs Tab10.1.5.1'!U5</f>
        <v>9.7561116775377884E-5</v>
      </c>
      <c r="F135" s="17">
        <f>$F$31*'Forecast inputs Tab10.1.5.1'!Y5</f>
        <v>4.3702424746238738E-4</v>
      </c>
      <c r="G135" s="28">
        <f t="shared" ref="G135:G149" si="35">N135*(D135/A135)*(1-EXP(-A135))</f>
        <v>0.36840148619220286</v>
      </c>
      <c r="H135" s="28">
        <f>G135*'Forecast inputs Tab10.1.5.1'!V5</f>
        <v>3.7881990631241681E-2</v>
      </c>
      <c r="I135" s="28">
        <f t="shared" ref="I135:I150" si="36">N135*(E135/A135)*(1-EXP(-A135))</f>
        <v>0.84463877537820375</v>
      </c>
      <c r="J135" s="28">
        <f>I135*'Forecast inputs Tab10.1.5.1'!W5</f>
        <v>8.6852701437579727E-2</v>
      </c>
      <c r="K135" s="28">
        <f t="shared" ref="K135:K150" si="37">H135+J135</f>
        <v>0.1247346920688214</v>
      </c>
      <c r="L135" s="28">
        <f t="shared" si="34"/>
        <v>3.7835526835663593</v>
      </c>
      <c r="M135" s="28">
        <f>L135*'Forecast inputs Tab10.1.5.1'!Z5</f>
        <v>0.29163964604671017</v>
      </c>
      <c r="N135" s="19">
        <f>N109*EXP(-A109)</f>
        <v>9740.6534556019415</v>
      </c>
      <c r="O135" s="19">
        <f>N135*'Forecast inputs Tab10.1.5.1'!R5</f>
        <v>231.1720062657642</v>
      </c>
      <c r="P135" s="19">
        <f>N135*'Forecast inputs Tab10.1.5.1'!S5</f>
        <v>0</v>
      </c>
      <c r="Q135" s="19">
        <f>P135*'Forecast inputs Tab10.1.5.1'!R5</f>
        <v>0</v>
      </c>
    </row>
    <row r="136" spans="1:17" ht="15" x14ac:dyDescent="0.25">
      <c r="A136" s="10">
        <f>D136+F136+E136+'Forecast inputs Tab10.1.5.1'!AA6</f>
        <v>0.24496519414340875</v>
      </c>
      <c r="C136" s="18">
        <v>2</v>
      </c>
      <c r="D136" s="17">
        <f>$G$54*'Forecast inputs Tab10.1.5.1'!T6</f>
        <v>4.0042612257211484E-4</v>
      </c>
      <c r="E136" s="17">
        <f>$G$55*'Forecast inputs Tab10.1.5.1'!U6</f>
        <v>2.0452035630955214E-3</v>
      </c>
      <c r="F136" s="17">
        <f>$F$31*'Forecast inputs Tab10.1.5.1'!Y6</f>
        <v>2.5195644577411316E-3</v>
      </c>
      <c r="G136" s="28">
        <f t="shared" si="35"/>
        <v>2.7196999443390779</v>
      </c>
      <c r="H136" s="28">
        <f>G136*'Forecast inputs Tab10.1.5.1'!V6</f>
        <v>0.59710101529605486</v>
      </c>
      <c r="I136" s="28">
        <f t="shared" si="36"/>
        <v>13.891051814960504</v>
      </c>
      <c r="J136" s="28">
        <f>I136*'Forecast inputs Tab10.1.5.1'!W6</f>
        <v>3.05002356729221</v>
      </c>
      <c r="K136" s="28">
        <f t="shared" si="37"/>
        <v>3.647124582588265</v>
      </c>
      <c r="L136" s="28">
        <f t="shared" si="34"/>
        <v>17.112917787333366</v>
      </c>
      <c r="M136" s="28">
        <f>L136*'Forecast inputs Tab10.1.5.1'!Z6</f>
        <v>3.2177419315522928</v>
      </c>
      <c r="N136" s="19">
        <f t="shared" ref="N136:N149" si="38">N110*EXP(-A110)</f>
        <v>7657.8484817063218</v>
      </c>
      <c r="O136" s="19">
        <f>N136*'Forecast inputs Tab10.1.5.1'!R6</f>
        <v>736.65286097652495</v>
      </c>
      <c r="P136" s="19">
        <f>N136*'Forecast inputs Tab10.1.5.1'!S6</f>
        <v>0</v>
      </c>
      <c r="Q136" s="19">
        <f>P136*'Forecast inputs Tab10.1.5.1'!R6</f>
        <v>0</v>
      </c>
    </row>
    <row r="137" spans="1:17" ht="15" x14ac:dyDescent="0.25">
      <c r="A137" s="10">
        <f>D137+F137+E137+'Forecast inputs Tab10.1.5.1'!AA7</f>
        <v>0.26138305688218072</v>
      </c>
      <c r="C137" s="18">
        <v>3</v>
      </c>
      <c r="D137" s="17">
        <f>$G$54*'Forecast inputs Tab10.1.5.1'!T7</f>
        <v>1.4916259220695576E-2</v>
      </c>
      <c r="E137" s="17">
        <f>$G$55*'Forecast inputs Tab10.1.5.1'!U7</f>
        <v>3.9663179019207625E-3</v>
      </c>
      <c r="F137" s="17">
        <f>$F$31*'Forecast inputs Tab10.1.5.1'!Y7</f>
        <v>2.5004797595643822E-3</v>
      </c>
      <c r="G137" s="28">
        <f t="shared" si="35"/>
        <v>78.678606243342188</v>
      </c>
      <c r="H137" s="28">
        <f>G137*'Forecast inputs Tab10.1.5.1'!V7</f>
        <v>28.89511509235129</v>
      </c>
      <c r="I137" s="28">
        <f t="shared" si="36"/>
        <v>20.921087507527947</v>
      </c>
      <c r="J137" s="28">
        <f>I137*'Forecast inputs Tab10.1.5.1'!W7</f>
        <v>7.7023432119738313</v>
      </c>
      <c r="K137" s="28">
        <f t="shared" si="37"/>
        <v>36.597458304325123</v>
      </c>
      <c r="L137" s="28">
        <f t="shared" si="34"/>
        <v>13.189249362819725</v>
      </c>
      <c r="M137" s="28">
        <f>L137*'Forecast inputs Tab10.1.5.1'!Z7</f>
        <v>4.4550382712745211</v>
      </c>
      <c r="N137" s="19">
        <f t="shared" si="38"/>
        <v>5994.0413839142566</v>
      </c>
      <c r="O137" s="19">
        <f>N137*'Forecast inputs Tab10.1.5.1'!R7</f>
        <v>1254.5228914463344</v>
      </c>
      <c r="P137" s="19">
        <f>N137*'Forecast inputs Tab10.1.5.1'!S7</f>
        <v>0</v>
      </c>
      <c r="Q137" s="19">
        <f>P137*'Forecast inputs Tab10.1.5.1'!R7</f>
        <v>0</v>
      </c>
    </row>
    <row r="138" spans="1:17" ht="15" x14ac:dyDescent="0.25">
      <c r="A138" s="10">
        <f>D138+F138+E138+'Forecast inputs Tab10.1.5.1'!AA8</f>
        <v>0.30587356563574131</v>
      </c>
      <c r="C138" s="18">
        <v>4</v>
      </c>
      <c r="D138" s="17">
        <f>$G$54*'Forecast inputs Tab10.1.5.1'!T8</f>
        <v>2.664632306886237E-2</v>
      </c>
      <c r="E138" s="17">
        <f>$G$55*'Forecast inputs Tab10.1.5.1'!U8</f>
        <v>2.5727261570633046E-2</v>
      </c>
      <c r="F138" s="17">
        <f>$F$31*'Forecast inputs Tab10.1.5.1'!Y8</f>
        <v>1.3499980996245895E-2</v>
      </c>
      <c r="G138" s="28">
        <f t="shared" si="35"/>
        <v>105.95266577857599</v>
      </c>
      <c r="H138" s="28">
        <f>G138*'Forecast inputs Tab10.1.5.1'!V8</f>
        <v>59.686712719106488</v>
      </c>
      <c r="I138" s="28">
        <f t="shared" si="36"/>
        <v>102.29823978140571</v>
      </c>
      <c r="J138" s="28">
        <f>I138*'Forecast inputs Tab10.1.5.1'!W8</f>
        <v>56.054595547591497</v>
      </c>
      <c r="K138" s="28">
        <f t="shared" si="37"/>
        <v>115.74130826669798</v>
      </c>
      <c r="L138" s="28">
        <f t="shared" si="34"/>
        <v>53.679412758596257</v>
      </c>
      <c r="M138" s="28">
        <f>L138*'Forecast inputs Tab10.1.5.1'!Z8</f>
        <v>28.256789196712308</v>
      </c>
      <c r="N138" s="19">
        <f t="shared" si="38"/>
        <v>4615.3274378210608</v>
      </c>
      <c r="O138" s="19">
        <f>N138*'Forecast inputs Tab10.1.5.1'!R8</f>
        <v>1701.4635365899233</v>
      </c>
      <c r="P138" s="19">
        <f>N138*'Forecast inputs Tab10.1.5.1'!S8</f>
        <v>411.48532013280391</v>
      </c>
      <c r="Q138" s="19">
        <f>P138*'Forecast inputs Tab10.1.5.1'!R8</f>
        <v>151.69612069355884</v>
      </c>
    </row>
    <row r="139" spans="1:17" ht="15" x14ac:dyDescent="0.25">
      <c r="A139" s="10">
        <f>D139+F139+E139+'Forecast inputs Tab10.1.5.1'!AA9</f>
        <v>0.38639458422848982</v>
      </c>
      <c r="C139" s="18">
        <v>5</v>
      </c>
      <c r="D139" s="17">
        <f>$G$54*'Forecast inputs Tab10.1.5.1'!T9</f>
        <v>7.8686359839439973E-2</v>
      </c>
      <c r="E139" s="17">
        <f>$G$55*'Forecast inputs Tab10.1.5.1'!U9</f>
        <v>3.9061019032411791E-2</v>
      </c>
      <c r="F139" s="17">
        <f>$F$31*'Forecast inputs Tab10.1.5.1'!Y9</f>
        <v>2.8647205356638082E-2</v>
      </c>
      <c r="G139" s="28">
        <f t="shared" si="35"/>
        <v>221.84854615026737</v>
      </c>
      <c r="H139" s="28">
        <f>G139*'Forecast inputs Tab10.1.5.1'!V9</f>
        <v>178.71172325261196</v>
      </c>
      <c r="I139" s="28">
        <f t="shared" si="36"/>
        <v>110.12874786901763</v>
      </c>
      <c r="J139" s="28">
        <f>I139*'Forecast inputs Tab10.1.5.1'!W9</f>
        <v>82.450669204611529</v>
      </c>
      <c r="K139" s="28">
        <f t="shared" si="37"/>
        <v>261.16239245722352</v>
      </c>
      <c r="L139" s="28">
        <f t="shared" si="34"/>
        <v>80.768012049438099</v>
      </c>
      <c r="M139" s="28">
        <f>L139*'Forecast inputs Tab10.1.5.1'!Z9</f>
        <v>60.264082974543641</v>
      </c>
      <c r="N139" s="19">
        <f t="shared" si="38"/>
        <v>3399.0951048814509</v>
      </c>
      <c r="O139" s="19">
        <f>N139*'Forecast inputs Tab10.1.5.1'!R9</f>
        <v>1936.8179871418702</v>
      </c>
      <c r="P139" s="19">
        <f>N139*'Forecast inputs Tab10.1.5.1'!S9</f>
        <v>988.67755632223032</v>
      </c>
      <c r="Q139" s="19">
        <f>P139*'Forecast inputs Tab10.1.5.1'!R9</f>
        <v>563.35242630263213</v>
      </c>
    </row>
    <row r="140" spans="1:17" ht="15" x14ac:dyDescent="0.25">
      <c r="A140" s="10">
        <f>D140+F140+E140+'Forecast inputs Tab10.1.5.1'!AA10</f>
        <v>0.47472104935576426</v>
      </c>
      <c r="C140" s="18">
        <v>6</v>
      </c>
      <c r="D140" s="17">
        <f>$G$54*'Forecast inputs Tab10.1.5.1'!T10</f>
        <v>0.19135802950909725</v>
      </c>
      <c r="E140" s="17">
        <f>$G$55*'Forecast inputs Tab10.1.5.1'!U10</f>
        <v>1.6123817833409774E-2</v>
      </c>
      <c r="F140" s="17">
        <f>$F$31*'Forecast inputs Tab10.1.5.1'!Y10</f>
        <v>2.723920201325726E-2</v>
      </c>
      <c r="G140" s="28">
        <f t="shared" si="35"/>
        <v>351.98880532714662</v>
      </c>
      <c r="H140" s="28">
        <f>G140*'Forecast inputs Tab10.1.5.1'!V10</f>
        <v>348.7247604491526</v>
      </c>
      <c r="I140" s="28">
        <f t="shared" si="36"/>
        <v>29.658558833689476</v>
      </c>
      <c r="J140" s="28">
        <f>I140*'Forecast inputs Tab10.1.5.1'!W10</f>
        <v>28.700596946370435</v>
      </c>
      <c r="K140" s="28">
        <f t="shared" si="37"/>
        <v>377.42535739552301</v>
      </c>
      <c r="L140" s="28">
        <f t="shared" si="34"/>
        <v>50.104477974128692</v>
      </c>
      <c r="M140" s="28">
        <f>L140*'Forecast inputs Tab10.1.5.1'!Z10</f>
        <v>49.541403850655435</v>
      </c>
      <c r="N140" s="19">
        <f t="shared" si="38"/>
        <v>2310.4476457867272</v>
      </c>
      <c r="O140" s="19">
        <f>N140*'Forecast inputs Tab10.1.5.1'!R10</f>
        <v>1862.7475845673414</v>
      </c>
      <c r="P140" s="19">
        <f>N140*'Forecast inputs Tab10.1.5.1'!S10</f>
        <v>1327.8795105690072</v>
      </c>
      <c r="Q140" s="19">
        <f>P140*'Forecast inputs Tab10.1.5.1'!R10</f>
        <v>1070.5736420470294</v>
      </c>
    </row>
    <row r="141" spans="1:17" ht="15" x14ac:dyDescent="0.25">
      <c r="A141" s="10">
        <f>D141+F141+E141+'Forecast inputs Tab10.1.5.1'!AA11</f>
        <v>0.53049040512328194</v>
      </c>
      <c r="C141" s="18">
        <v>7</v>
      </c>
      <c r="D141" s="17">
        <f>$G$54*'Forecast inputs Tab10.1.5.1'!T11</f>
        <v>0.2312980223912883</v>
      </c>
      <c r="E141" s="17">
        <f>$G$55*'Forecast inputs Tab10.1.5.1'!U11</f>
        <v>9.2455726729860216E-3</v>
      </c>
      <c r="F141" s="17">
        <f>$F$31*'Forecast inputs Tab10.1.5.1'!Y11</f>
        <v>4.9946810059007689E-2</v>
      </c>
      <c r="G141" s="28">
        <f t="shared" si="35"/>
        <v>258.78148902042801</v>
      </c>
      <c r="H141" s="28">
        <f>G141*'Forecast inputs Tab10.1.5.1'!V11</f>
        <v>320.69836268594901</v>
      </c>
      <c r="I141" s="28">
        <f t="shared" si="36"/>
        <v>10.344157024889535</v>
      </c>
      <c r="J141" s="28">
        <f>I141*'Forecast inputs Tab10.1.5.1'!W11</f>
        <v>12.622913864272334</v>
      </c>
      <c r="K141" s="28">
        <f t="shared" si="37"/>
        <v>333.32127655022134</v>
      </c>
      <c r="L141" s="28">
        <f t="shared" si="34"/>
        <v>55.88162728440745</v>
      </c>
      <c r="M141" s="28">
        <f>L141*'Forecast inputs Tab10.1.5.1'!Z11</f>
        <v>69.756476522852964</v>
      </c>
      <c r="N141" s="19">
        <f t="shared" si="38"/>
        <v>1441.7011317019958</v>
      </c>
      <c r="O141" s="19">
        <f>N141*'Forecast inputs Tab10.1.5.1'!R11</f>
        <v>1543.5428996454248</v>
      </c>
      <c r="P141" s="19">
        <f>N141*'Forecast inputs Tab10.1.5.1'!S11</f>
        <v>1149.9055841481659</v>
      </c>
      <c r="Q141" s="19">
        <f>P141*'Forecast inputs Tab10.1.5.1'!R11</f>
        <v>1231.1349146123923</v>
      </c>
    </row>
    <row r="142" spans="1:17" ht="15" x14ac:dyDescent="0.25">
      <c r="A142" s="10">
        <f>D142+F142+E142+'Forecast inputs Tab10.1.5.1'!AA12</f>
        <v>0.53942464470528351</v>
      </c>
      <c r="C142" s="18">
        <v>8</v>
      </c>
      <c r="D142" s="17">
        <f>$G$54*'Forecast inputs Tab10.1.5.1'!T12</f>
        <v>0.26665964263707559</v>
      </c>
      <c r="E142" s="17">
        <f>$G$55*'Forecast inputs Tab10.1.5.1'!U12</f>
        <v>1.5860613784191885E-3</v>
      </c>
      <c r="F142" s="17">
        <f>$F$31*'Forecast inputs Tab10.1.5.1'!Y12</f>
        <v>3.1178940689788756E-2</v>
      </c>
      <c r="G142" s="28">
        <f t="shared" si="35"/>
        <v>192.70700225028565</v>
      </c>
      <c r="H142" s="28">
        <f>G142*'Forecast inputs Tab10.1.5.1'!V12</f>
        <v>290.21812571629988</v>
      </c>
      <c r="I142" s="28">
        <f t="shared" si="36"/>
        <v>1.1461994420959358</v>
      </c>
      <c r="J142" s="28">
        <f>I142*'Forecast inputs Tab10.1.5.1'!W12</f>
        <v>1.7236218877186325</v>
      </c>
      <c r="K142" s="28">
        <f t="shared" si="37"/>
        <v>291.94174760401853</v>
      </c>
      <c r="L142" s="28">
        <f t="shared" si="34"/>
        <v>22.532094224119586</v>
      </c>
      <c r="M142" s="28">
        <f>L142*'Forecast inputs Tab10.1.5.1'!Z12</f>
        <v>34.342066090749626</v>
      </c>
      <c r="N142" s="19">
        <f t="shared" si="38"/>
        <v>935.02246537893086</v>
      </c>
      <c r="O142" s="19">
        <f>N142*'Forecast inputs Tab10.1.5.1'!R12</f>
        <v>1267.675407886793</v>
      </c>
      <c r="P142" s="19">
        <f>N142*'Forecast inputs Tab10.1.5.1'!S12</f>
        <v>856.05621573047472</v>
      </c>
      <c r="Q142" s="19">
        <f>P142*'Forecast inputs Tab10.1.5.1'!R12</f>
        <v>1160.6153356009056</v>
      </c>
    </row>
    <row r="143" spans="1:17" ht="15" x14ac:dyDescent="0.25">
      <c r="A143" s="10">
        <f>D143+F143+E143+'Forecast inputs Tab10.1.5.1'!AA13</f>
        <v>0.54423294231153085</v>
      </c>
      <c r="C143" s="18">
        <v>9</v>
      </c>
      <c r="D143" s="17">
        <f>$G$54*'Forecast inputs Tab10.1.5.1'!T13</f>
        <v>0.25681471592260913</v>
      </c>
      <c r="E143" s="17">
        <f>$G$55*'Forecast inputs Tab10.1.5.1'!U13</f>
        <v>6.5226945948006893E-4</v>
      </c>
      <c r="F143" s="17">
        <f>$F$31*'Forecast inputs Tab10.1.5.1'!Y13</f>
        <v>4.6765956929441674E-2</v>
      </c>
      <c r="G143" s="28">
        <f t="shared" si="35"/>
        <v>30.663106318079155</v>
      </c>
      <c r="H143" s="28">
        <f>G143*'Forecast inputs Tab10.1.5.1'!V13</f>
        <v>55.240005574364091</v>
      </c>
      <c r="I143" s="28">
        <f t="shared" si="36"/>
        <v>7.7879523812414808E-2</v>
      </c>
      <c r="J143" s="28">
        <f>I143*'Forecast inputs Tab10.1.5.1'!W13</f>
        <v>0.14046348472359652</v>
      </c>
      <c r="K143" s="28">
        <f t="shared" si="37"/>
        <v>55.380469059087687</v>
      </c>
      <c r="L143" s="28">
        <f t="shared" si="34"/>
        <v>5.5837513214247121</v>
      </c>
      <c r="M143" s="28">
        <f>L143*'Forecast inputs Tab10.1.5.1'!Z13</f>
        <v>10.14182336261692</v>
      </c>
      <c r="N143" s="19">
        <f t="shared" si="38"/>
        <v>154.82046388748253</v>
      </c>
      <c r="O143" s="19">
        <f>N143*'Forecast inputs Tab10.1.5.1'!R13</f>
        <v>256.20154825492273</v>
      </c>
      <c r="P143" s="19">
        <f>N143*'Forecast inputs Tab10.1.5.1'!S13</f>
        <v>149.55976962620304</v>
      </c>
      <c r="Q143" s="19">
        <f>P143*'Forecast inputs Tab10.1.5.1'!R13</f>
        <v>247.49599357052958</v>
      </c>
    </row>
    <row r="144" spans="1:17" ht="15" x14ac:dyDescent="0.25">
      <c r="A144" s="10">
        <f>D144+F144+E144+'Forecast inputs Tab10.1.5.1'!AA14</f>
        <v>0.5397991354345788</v>
      </c>
      <c r="C144" s="18">
        <v>10</v>
      </c>
      <c r="D144" s="17">
        <f>$G$54*'Forecast inputs Tab10.1.5.1'!T14</f>
        <v>0.25631230882732275</v>
      </c>
      <c r="E144" s="17">
        <f>$G$55*'Forecast inputs Tab10.1.5.1'!U14</f>
        <v>1.7651883291015872E-4</v>
      </c>
      <c r="F144" s="17">
        <f>$F$31*'Forecast inputs Tab10.1.5.1'!Y14</f>
        <v>4.3310307774345962E-2</v>
      </c>
      <c r="G144" s="28">
        <f t="shared" si="35"/>
        <v>100.18059439209999</v>
      </c>
      <c r="H144" s="28">
        <f>G144*'Forecast inputs Tab10.1.5.1'!V14</f>
        <v>210.86808582382923</v>
      </c>
      <c r="I144" s="28">
        <f t="shared" si="36"/>
        <v>6.8993025279379019E-2</v>
      </c>
      <c r="J144" s="28">
        <f>I144*'Forecast inputs Tab10.1.5.1'!W14</f>
        <v>0.14553805850752941</v>
      </c>
      <c r="K144" s="28">
        <f t="shared" si="37"/>
        <v>211.01362388233676</v>
      </c>
      <c r="L144" s="28">
        <f t="shared" si="34"/>
        <v>16.927990684449906</v>
      </c>
      <c r="M144" s="28">
        <f>L144*'Forecast inputs Tab10.1.5.1'!Z14</f>
        <v>35.881415454294242</v>
      </c>
      <c r="N144" s="19">
        <f t="shared" si="38"/>
        <v>505.78975185290204</v>
      </c>
      <c r="O144" s="19">
        <f>N144*'Forecast inputs Tab10.1.5.1'!R14</f>
        <v>992.23304569743061</v>
      </c>
      <c r="P144" s="19">
        <f>N144*'Forecast inputs Tab10.1.5.1'!S14</f>
        <v>498.6995425112658</v>
      </c>
      <c r="Q144" s="19">
        <f>P144*'Forecast inputs Tab10.1.5.1'!R14</f>
        <v>978.32382752147578</v>
      </c>
    </row>
    <row r="145" spans="1:17" ht="15" x14ac:dyDescent="0.25">
      <c r="A145" s="10">
        <f>D145+F145+E145+'Forecast inputs Tab10.1.5.1'!AA15</f>
        <v>0.53686720457111659</v>
      </c>
      <c r="C145" s="18">
        <v>11</v>
      </c>
      <c r="D145" s="17">
        <f>$G$54*'Forecast inputs Tab10.1.5.1'!T15</f>
        <v>0.24701097360031557</v>
      </c>
      <c r="E145" s="17">
        <f>$G$55*'Forecast inputs Tab10.1.5.1'!U15</f>
        <v>6.5198969201558753E-5</v>
      </c>
      <c r="F145" s="17">
        <f>$F$31*'Forecast inputs Tab10.1.5.1'!Y15</f>
        <v>4.979103200159949E-2</v>
      </c>
      <c r="G145" s="28">
        <f t="shared" si="35"/>
        <v>57.965039136504103</v>
      </c>
      <c r="H145" s="28">
        <f>G145*'Forecast inputs Tab10.1.5.1'!V15</f>
        <v>139.53869243250858</v>
      </c>
      <c r="I145" s="28">
        <f t="shared" si="36"/>
        <v>1.529997127796937E-2</v>
      </c>
      <c r="J145" s="28">
        <f>I145*'Forecast inputs Tab10.1.5.1'!W15</f>
        <v>3.6952996896576142E-2</v>
      </c>
      <c r="K145" s="28">
        <f t="shared" si="37"/>
        <v>139.57564542940517</v>
      </c>
      <c r="L145" s="28">
        <f t="shared" si="34"/>
        <v>11.684254657000206</v>
      </c>
      <c r="M145" s="28">
        <f>L145*'Forecast inputs Tab10.1.5.1'!Z15</f>
        <v>28.354881831421817</v>
      </c>
      <c r="N145" s="19">
        <f t="shared" si="38"/>
        <v>303.26756064436569</v>
      </c>
      <c r="O145" s="19">
        <f>N145*'Forecast inputs Tab10.1.5.1'!R15</f>
        <v>688.81767584276065</v>
      </c>
      <c r="P145" s="19">
        <f>N145*'Forecast inputs Tab10.1.5.1'!S15</f>
        <v>301.41162704938279</v>
      </c>
      <c r="Q145" s="19">
        <f>P145*'Forecast inputs Tab10.1.5.1'!R15</f>
        <v>684.60225674980404</v>
      </c>
    </row>
    <row r="146" spans="1:17" ht="15" x14ac:dyDescent="0.25">
      <c r="A146" s="10">
        <f>D146+F146+E146+'Forecast inputs Tab10.1.5.1'!AA16</f>
        <v>0.53187323357365002</v>
      </c>
      <c r="C146" s="18">
        <v>12</v>
      </c>
      <c r="D146" s="17">
        <f>$G$54*'Forecast inputs Tab10.1.5.1'!T16</f>
        <v>0.2418597752672115</v>
      </c>
      <c r="E146" s="17">
        <f>$G$55*'Forecast inputs Tab10.1.5.1'!U16</f>
        <v>2.3409026587466358E-5</v>
      </c>
      <c r="F146" s="17">
        <f>$F$31*'Forecast inputs Tab10.1.5.1'!Y16</f>
        <v>4.9990049279850998E-2</v>
      </c>
      <c r="G146" s="28">
        <f t="shared" si="35"/>
        <v>13.475969214440841</v>
      </c>
      <c r="H146" s="28">
        <f>G146*'Forecast inputs Tab10.1.5.1'!V16</f>
        <v>36.479339605682057</v>
      </c>
      <c r="I146" s="28">
        <f t="shared" si="36"/>
        <v>1.3043066846655177E-3</v>
      </c>
      <c r="J146" s="28">
        <f>I146*'Forecast inputs Tab10.1.5.1'!W16</f>
        <v>3.5435438526837584E-3</v>
      </c>
      <c r="K146" s="28">
        <f t="shared" si="37"/>
        <v>36.482883149534743</v>
      </c>
      <c r="L146" s="28">
        <f t="shared" si="34"/>
        <v>2.7853509926542133</v>
      </c>
      <c r="M146" s="28">
        <f>L146*'Forecast inputs Tab10.1.5.1'!Z16</f>
        <v>7.6086318925938086</v>
      </c>
      <c r="N146" s="19">
        <f t="shared" si="38"/>
        <v>71.842946297687874</v>
      </c>
      <c r="O146" s="19">
        <f>N146*'Forecast inputs Tab10.1.5.1'!R16</f>
        <v>185.29517180260763</v>
      </c>
      <c r="P146" s="19">
        <f>N146*'Forecast inputs Tab10.1.5.1'!S16</f>
        <v>71.637375922847539</v>
      </c>
      <c r="Q146" s="19">
        <f>P146*'Forecast inputs Tab10.1.5.1'!R16</f>
        <v>184.7649708589307</v>
      </c>
    </row>
    <row r="147" spans="1:17" ht="15" x14ac:dyDescent="0.25">
      <c r="A147" s="10">
        <f>D147+F147+E147+'Forecast inputs Tab10.1.5.1'!AA17</f>
        <v>0.52549363252666281</v>
      </c>
      <c r="C147" s="18">
        <v>13</v>
      </c>
      <c r="D147" s="17">
        <f>$G$54*'Forecast inputs Tab10.1.5.1'!T17</f>
        <v>0.24054067212522012</v>
      </c>
      <c r="E147" s="17">
        <f>$G$55*'Forecast inputs Tab10.1.5.1'!U17</f>
        <v>8.4513332403747758E-6</v>
      </c>
      <c r="F147" s="17">
        <f>$F$31*'Forecast inputs Tab10.1.5.1'!Y17</f>
        <v>4.4944509068202292E-2</v>
      </c>
      <c r="G147" s="28">
        <f t="shared" si="35"/>
        <v>20.320136352002955</v>
      </c>
      <c r="H147" s="28">
        <f>G147*'Forecast inputs Tab10.1.5.1'!V17</f>
        <v>60.994700258056476</v>
      </c>
      <c r="I147" s="28">
        <f t="shared" si="36"/>
        <v>7.1394264547174123E-4</v>
      </c>
      <c r="J147" s="28">
        <f>I147*'Forecast inputs Tab10.1.5.1'!W17</f>
        <v>2.149437524472862E-3</v>
      </c>
      <c r="K147" s="28">
        <f t="shared" si="37"/>
        <v>60.996849695580948</v>
      </c>
      <c r="L147" s="28">
        <f t="shared" si="34"/>
        <v>3.796773927962882</v>
      </c>
      <c r="M147" s="28">
        <f>L147*'Forecast inputs Tab10.1.5.1'!Z17</f>
        <v>11.505326066166642</v>
      </c>
      <c r="N147" s="19">
        <f t="shared" si="38"/>
        <v>108.60805961835213</v>
      </c>
      <c r="O147" s="19">
        <f>N147*'Forecast inputs Tab10.1.5.1'!R17</f>
        <v>312.98127580518621</v>
      </c>
      <c r="P147" s="19">
        <f>N147*'Forecast inputs Tab10.1.5.1'!S17</f>
        <v>108.45240722441658</v>
      </c>
      <c r="Q147" s="19">
        <f>P147*'Forecast inputs Tab10.1.5.1'!R17</f>
        <v>312.53272451896243</v>
      </c>
    </row>
    <row r="148" spans="1:17" ht="15" x14ac:dyDescent="0.25">
      <c r="A148" s="10">
        <f>D148+F148+E148+'Forecast inputs Tab10.1.5.1'!AA18</f>
        <v>0.52110050291616439</v>
      </c>
      <c r="C148" s="18">
        <v>14</v>
      </c>
      <c r="D148" s="17">
        <f>$G$54*'Forecast inputs Tab10.1.5.1'!T18</f>
        <v>0.23488347917640023</v>
      </c>
      <c r="E148" s="17">
        <f>$G$55*'Forecast inputs Tab10.1.5.1'!U18</f>
        <v>3.8277199854795669E-6</v>
      </c>
      <c r="F148" s="17">
        <f>$F$31*'Forecast inputs Tab10.1.5.1'!Y18</f>
        <v>4.6213196019778656E-2</v>
      </c>
      <c r="G148" s="28">
        <f t="shared" si="35"/>
        <v>3.3256960399038924</v>
      </c>
      <c r="H148" s="28">
        <f>G148*'Forecast inputs Tab10.1.5.1'!V18</f>
        <v>10.925478242617167</v>
      </c>
      <c r="I148" s="28">
        <f t="shared" si="36"/>
        <v>5.4196375335577025E-5</v>
      </c>
      <c r="J148" s="28">
        <f>I148*'Forecast inputs Tab10.1.5.1'!W18</f>
        <v>1.7854877445040864E-4</v>
      </c>
      <c r="K148" s="28">
        <f t="shared" si="37"/>
        <v>10.925656791391617</v>
      </c>
      <c r="L148" s="28">
        <f t="shared" si="34"/>
        <v>0.65432887631426984</v>
      </c>
      <c r="M148" s="28">
        <f>L148*'Forecast inputs Tab10.1.5.1'!Z18</f>
        <v>2.1722737200319289</v>
      </c>
      <c r="N148" s="19">
        <f t="shared" si="38"/>
        <v>18.166987035587667</v>
      </c>
      <c r="O148" s="19">
        <f>N148*'Forecast inputs Tab10.1.5.1'!R18</f>
        <v>57.703074241655685</v>
      </c>
      <c r="P148" s="19">
        <f>N148*'Forecast inputs Tab10.1.5.1'!S18</f>
        <v>18.153031172916844</v>
      </c>
      <c r="Q148" s="19">
        <f>P148*'Forecast inputs Tab10.1.5.1'!R18</f>
        <v>57.658746793288856</v>
      </c>
    </row>
    <row r="149" spans="1:17" ht="15" x14ac:dyDescent="0.25">
      <c r="A149" s="10">
        <f>D149+F149+E149+'Forecast inputs Tab10.1.5.1'!AA19</f>
        <v>0.51740682055196352</v>
      </c>
      <c r="C149" s="18">
        <v>15</v>
      </c>
      <c r="D149" s="17">
        <f>$G$54*'Forecast inputs Tab10.1.5.1'!T19</f>
        <v>0.22865400618395842</v>
      </c>
      <c r="E149" s="17">
        <f>$G$55*'Forecast inputs Tab10.1.5.1'!U19</f>
        <v>2.001281694622455E-6</v>
      </c>
      <c r="F149" s="17">
        <f>$F$31*'Forecast inputs Tab10.1.5.1'!Y19</f>
        <v>4.8750813086310393E-2</v>
      </c>
      <c r="G149" s="28">
        <f t="shared" si="35"/>
        <v>7.9096114536928699</v>
      </c>
      <c r="H149" s="28">
        <f>G149*'Forecast inputs Tab10.1.5.1'!V19</f>
        <v>28.134289528235566</v>
      </c>
      <c r="I149" s="28">
        <f t="shared" si="36"/>
        <v>6.9228442037951837E-5</v>
      </c>
      <c r="J149" s="28">
        <f>I149*'Forecast inputs Tab10.1.5.1'!W19</f>
        <v>2.4677061771332152E-4</v>
      </c>
      <c r="K149" s="28">
        <f t="shared" si="37"/>
        <v>28.134536298853281</v>
      </c>
      <c r="L149" s="28">
        <f t="shared" si="34"/>
        <v>1.6863907000785068</v>
      </c>
      <c r="M149" s="28">
        <f>L149*'Forecast inputs Tab10.1.5.1'!Z19</f>
        <v>6.0683420229765002</v>
      </c>
      <c r="N149" s="19">
        <f t="shared" si="38"/>
        <v>44.309432688773541</v>
      </c>
      <c r="O149" s="19">
        <f>N149*'Forecast inputs Tab10.1.5.1'!R19</f>
        <v>153.33633657411596</v>
      </c>
      <c r="P149" s="19">
        <f>N149*'Forecast inputs Tab10.1.5.1'!S19</f>
        <v>44.289842495218174</v>
      </c>
      <c r="Q149" s="19">
        <f>P149*'Forecast inputs Tab10.1.5.1'!R19</f>
        <v>153.26854314210212</v>
      </c>
    </row>
    <row r="150" spans="1:17" ht="15" x14ac:dyDescent="0.25">
      <c r="A150" s="10">
        <f>D150+F150+E150+'Forecast inputs Tab10.1.5.1'!AA20</f>
        <v>0.51448739660815956</v>
      </c>
      <c r="C150" s="23" t="s">
        <v>1443</v>
      </c>
      <c r="D150" s="17">
        <f>$G$54*'Forecast inputs Tab10.1.5.1'!T20</f>
        <v>0.22179333819659175</v>
      </c>
      <c r="E150" s="17">
        <f>$G$55*'Forecast inputs Tab10.1.5.1'!U20</f>
        <v>1.2127193701529892E-6</v>
      </c>
      <c r="F150" s="17">
        <f>$F$31*'Forecast inputs Tab10.1.5.1'!Y20</f>
        <v>5.2692845692197628E-2</v>
      </c>
      <c r="G150" s="28">
        <f>N150*(D150/A150)*(1-EXP(-A150))</f>
        <v>13.618202105650679</v>
      </c>
      <c r="H150" s="28">
        <f>G150*'Forecast inputs Tab10.1.5.1'!V20</f>
        <v>56.508294387826211</v>
      </c>
      <c r="I150" s="28">
        <f t="shared" si="36"/>
        <v>7.4461467663840722E-5</v>
      </c>
      <c r="J150" s="28">
        <f>I150*'Forecast inputs Tab10.1.5.1'!W20</f>
        <v>3.0897548021790577E-4</v>
      </c>
      <c r="K150" s="28">
        <f t="shared" si="37"/>
        <v>56.508603363306428</v>
      </c>
      <c r="L150" s="30">
        <f t="shared" si="34"/>
        <v>3.2353623782972538</v>
      </c>
      <c r="M150" s="28">
        <f>L150*'Forecast inputs Tab10.1.5.1'!Z20</f>
        <v>12.503575568910266</v>
      </c>
      <c r="N150" s="19">
        <f>N123*EXP(-A123)+N124*EXP(-A124)</f>
        <v>78.543718939605014</v>
      </c>
      <c r="O150" s="19">
        <f>N150*'Forecast inputs Tab10.1.5.1'!R20</f>
        <v>319.86431059871671</v>
      </c>
      <c r="P150" s="19">
        <f>N150*'Forecast inputs Tab10.1.5.1'!S20</f>
        <v>78.522679297551406</v>
      </c>
      <c r="Q150" s="19">
        <f>P150*'Forecast inputs Tab10.1.5.1'!R20</f>
        <v>319.77862799173579</v>
      </c>
    </row>
    <row r="151" spans="1:17" ht="15" x14ac:dyDescent="0.25">
      <c r="C151" s="31" t="s">
        <v>1453</v>
      </c>
      <c r="D151" s="12"/>
      <c r="E151" s="12"/>
      <c r="F151" s="12"/>
      <c r="G151" s="32">
        <f>SUM(G134:G150)</f>
        <v>1460.5035712129516</v>
      </c>
      <c r="H151" s="32">
        <f t="shared" ref="H151" si="39">SUM(H134:H150)</f>
        <v>1826.2586687745179</v>
      </c>
      <c r="I151" s="32">
        <f>SUM(I134:I150)</f>
        <v>289.3970697049499</v>
      </c>
      <c r="J151" s="32">
        <f t="shared" ref="J151:Q151" si="40">SUM(J134:J150)</f>
        <v>192.7209987476453</v>
      </c>
      <c r="K151" s="32">
        <f t="shared" si="40"/>
        <v>2018.9796675221635</v>
      </c>
      <c r="L151" s="32">
        <f t="shared" si="40"/>
        <v>343.40554766259152</v>
      </c>
      <c r="M151" s="32">
        <f t="shared" si="40"/>
        <v>364.36150840339957</v>
      </c>
      <c r="N151" s="32">
        <f t="shared" si="40"/>
        <v>49762.283456766665</v>
      </c>
      <c r="O151" s="32">
        <f t="shared" si="40"/>
        <v>13536.003691471427</v>
      </c>
      <c r="P151" s="32">
        <f t="shared" si="40"/>
        <v>6004.7304622024831</v>
      </c>
      <c r="Q151" s="32">
        <f t="shared" si="40"/>
        <v>7115.7981304033474</v>
      </c>
    </row>
    <row r="153" spans="1:17" ht="15" x14ac:dyDescent="0.25">
      <c r="C153" s="15" t="s">
        <v>1445</v>
      </c>
      <c r="D153" s="15" t="s">
        <v>1734</v>
      </c>
      <c r="G153" s="15">
        <f>G128+1</f>
        <v>2025</v>
      </c>
    </row>
    <row r="154" spans="1:17" ht="15" x14ac:dyDescent="0.25">
      <c r="D154" s="24" t="s">
        <v>1611</v>
      </c>
      <c r="E154" s="24"/>
      <c r="F154" s="24"/>
      <c r="G154" s="18">
        <f>G129</f>
        <v>1</v>
      </c>
      <c r="H154" s="24" t="s">
        <v>1610</v>
      </c>
      <c r="I154" s="25">
        <f>G154*I104</f>
        <v>0.20839369237906677</v>
      </c>
      <c r="J154" s="15" t="s">
        <v>1526</v>
      </c>
      <c r="K154" s="25">
        <f>I154+I156+I155</f>
        <v>0.2561398100778523</v>
      </c>
    </row>
    <row r="155" spans="1:17" ht="15" x14ac:dyDescent="0.25">
      <c r="D155" s="24" t="s">
        <v>1612</v>
      </c>
      <c r="E155" s="24"/>
      <c r="F155" s="24"/>
      <c r="G155" s="18">
        <f>G130</f>
        <v>1</v>
      </c>
      <c r="H155" s="24" t="s">
        <v>1610</v>
      </c>
      <c r="I155" s="25">
        <f>G155*I105</f>
        <v>7.7229507592466301E-3</v>
      </c>
      <c r="K155" s="25"/>
    </row>
    <row r="156" spans="1:17" ht="15" x14ac:dyDescent="0.25">
      <c r="D156" s="24" t="s">
        <v>1446</v>
      </c>
      <c r="E156" s="24"/>
      <c r="F156" s="24"/>
      <c r="G156" s="18">
        <f>G131</f>
        <v>1</v>
      </c>
      <c r="H156" s="24" t="s">
        <v>1610</v>
      </c>
      <c r="I156" s="25">
        <f>G156*I106</f>
        <v>4.0023166939538925E-2</v>
      </c>
    </row>
    <row r="157" spans="1:17" ht="15" x14ac:dyDescent="0.25">
      <c r="D157" s="24"/>
      <c r="E157" s="24"/>
      <c r="F157" s="24"/>
      <c r="G157" s="18"/>
      <c r="H157" s="24"/>
      <c r="I157" s="24"/>
      <c r="J157" s="24"/>
      <c r="K157" s="24"/>
      <c r="L157" s="25"/>
    </row>
    <row r="158" spans="1:17" ht="39" x14ac:dyDescent="0.25">
      <c r="A158" t="s">
        <v>1374</v>
      </c>
      <c r="C158" s="26" t="s">
        <v>1292</v>
      </c>
      <c r="D158" s="27" t="s">
        <v>1604</v>
      </c>
      <c r="E158" s="27" t="s">
        <v>1605</v>
      </c>
      <c r="F158" s="27" t="s">
        <v>1877</v>
      </c>
      <c r="G158" s="27" t="s">
        <v>1606</v>
      </c>
      <c r="H158" s="27" t="s">
        <v>1607</v>
      </c>
      <c r="I158" s="27" t="s">
        <v>1608</v>
      </c>
      <c r="J158" s="27" t="s">
        <v>1609</v>
      </c>
      <c r="K158" s="27" t="s">
        <v>1613</v>
      </c>
      <c r="L158" s="27" t="s">
        <v>1448</v>
      </c>
      <c r="M158" s="27" t="s">
        <v>1578</v>
      </c>
      <c r="N158" s="27" t="s">
        <v>1449</v>
      </c>
      <c r="O158" s="27" t="s">
        <v>1450</v>
      </c>
      <c r="P158" s="27" t="s">
        <v>1451</v>
      </c>
      <c r="Q158" s="27" t="s">
        <v>1452</v>
      </c>
    </row>
    <row r="159" spans="1:17" ht="15" x14ac:dyDescent="0.25">
      <c r="A159" s="10">
        <f>D159+F159+E159+'Forecast inputs Tab10.1.5.1'!AA4</f>
        <v>0.24</v>
      </c>
      <c r="C159" s="18">
        <v>0</v>
      </c>
      <c r="D159" s="17">
        <f>$G$54*'Forecast inputs Tab10.1.5.1'!T4</f>
        <v>0</v>
      </c>
      <c r="E159" s="17">
        <f>$G$55*'Forecast inputs Tab10.1.5.1'!U4</f>
        <v>0</v>
      </c>
      <c r="F159" s="17">
        <f>$F$31*'Forecast inputs Tab10.1.5.1'!Y4</f>
        <v>0</v>
      </c>
      <c r="G159" s="28">
        <f>N159*(D159/A159)*(1-EXP(-A159))</f>
        <v>0</v>
      </c>
      <c r="H159" s="28">
        <f>G159*'Forecast inputs Tab10.1.5.1'!V4</f>
        <v>0</v>
      </c>
      <c r="I159" s="28">
        <f>N159*(E159/A159)*(1-EXP(-A159))</f>
        <v>0</v>
      </c>
      <c r="J159" s="28">
        <f>I159*'Forecast inputs Tab10.1.5.1'!W4</f>
        <v>0</v>
      </c>
      <c r="K159" s="28">
        <f>H159+J159</f>
        <v>0</v>
      </c>
      <c r="L159" s="28">
        <f t="shared" ref="L159:L175" si="41">N159*(F159/A159)*(1-EXP(-A159))</f>
        <v>0</v>
      </c>
      <c r="M159" s="28">
        <f>L159*'Forecast inputs Tab10.1.5.1'!Z4</f>
        <v>0</v>
      </c>
      <c r="N159" s="19">
        <f>'Forecast inputs Tab10.1.5.1'!Q4</f>
        <v>12382.797429009221</v>
      </c>
      <c r="O159" s="19">
        <f>N159*'Forecast inputs Tab10.1.5.1'!R4</f>
        <v>34.976078134056579</v>
      </c>
      <c r="P159" s="19">
        <f>N159*'Forecast inputs Tab10.1.5.1'!S4</f>
        <v>0</v>
      </c>
      <c r="Q159" s="19">
        <f>P159*'Forecast inputs Tab10.1.5.1'!R4</f>
        <v>0</v>
      </c>
    </row>
    <row r="160" spans="1:17" ht="15" x14ac:dyDescent="0.25">
      <c r="A160" s="10">
        <f>D160+F160+E160+'Forecast inputs Tab10.1.5.1'!AA5</f>
        <v>0.24057713806423489</v>
      </c>
      <c r="C160" s="18">
        <v>1</v>
      </c>
      <c r="D160" s="17">
        <f>$G$54*'Forecast inputs Tab10.1.5.1'!T5</f>
        <v>4.255269999713981E-5</v>
      </c>
      <c r="E160" s="17">
        <f>$G$55*'Forecast inputs Tab10.1.5.1'!U5</f>
        <v>9.7561116775377884E-5</v>
      </c>
      <c r="F160" s="17">
        <f>$F$31*'Forecast inputs Tab10.1.5.1'!Y5</f>
        <v>4.3702424746238738E-4</v>
      </c>
      <c r="G160" s="28">
        <f t="shared" ref="G160:G174" si="42">N160*(D160/A160)*(1-EXP(-A160))</f>
        <v>0.36840148619220286</v>
      </c>
      <c r="H160" s="28">
        <f>G160*'Forecast inputs Tab10.1.5.1'!V5</f>
        <v>3.7881990631241681E-2</v>
      </c>
      <c r="I160" s="28">
        <f t="shared" ref="I160:I175" si="43">N160*(E160/A160)*(1-EXP(-A160))</f>
        <v>0.84463877537820375</v>
      </c>
      <c r="J160" s="28">
        <f>I160*'Forecast inputs Tab10.1.5.1'!W5</f>
        <v>8.6852701437579727E-2</v>
      </c>
      <c r="K160" s="28">
        <f t="shared" ref="K160:K175" si="44">H160+J160</f>
        <v>0.1247346920688214</v>
      </c>
      <c r="L160" s="28">
        <f t="shared" si="41"/>
        <v>3.7835526835663593</v>
      </c>
      <c r="M160" s="28">
        <f>L160*'Forecast inputs Tab10.1.5.1'!Z5</f>
        <v>0.29163964604671017</v>
      </c>
      <c r="N160" s="19">
        <f>N134*EXP(-A134)</f>
        <v>9740.6534556019415</v>
      </c>
      <c r="O160" s="19">
        <f>N160*'Forecast inputs Tab10.1.5.1'!R5</f>
        <v>231.1720062657642</v>
      </c>
      <c r="P160" s="19">
        <f>N160*'Forecast inputs Tab10.1.5.1'!S5</f>
        <v>0</v>
      </c>
      <c r="Q160" s="19">
        <f>P160*'Forecast inputs Tab10.1.5.1'!R5</f>
        <v>0</v>
      </c>
    </row>
    <row r="161" spans="1:17" ht="15" x14ac:dyDescent="0.25">
      <c r="A161" s="10">
        <f>D161+F161+E161+'Forecast inputs Tab10.1.5.1'!AA6</f>
        <v>0.24496519414340875</v>
      </c>
      <c r="C161" s="18">
        <v>2</v>
      </c>
      <c r="D161" s="17">
        <f>$G$54*'Forecast inputs Tab10.1.5.1'!T6</f>
        <v>4.0042612257211484E-4</v>
      </c>
      <c r="E161" s="17">
        <f>$G$55*'Forecast inputs Tab10.1.5.1'!U6</f>
        <v>2.0452035630955214E-3</v>
      </c>
      <c r="F161" s="17">
        <f>$F$31*'Forecast inputs Tab10.1.5.1'!Y6</f>
        <v>2.5195644577411316E-3</v>
      </c>
      <c r="G161" s="28">
        <f t="shared" si="42"/>
        <v>2.7196999443390779</v>
      </c>
      <c r="H161" s="28">
        <f>G161*'Forecast inputs Tab10.1.5.1'!V6</f>
        <v>0.59710101529605486</v>
      </c>
      <c r="I161" s="28">
        <f t="shared" si="43"/>
        <v>13.891051814960504</v>
      </c>
      <c r="J161" s="28">
        <f>I161*'Forecast inputs Tab10.1.5.1'!W6</f>
        <v>3.05002356729221</v>
      </c>
      <c r="K161" s="28">
        <f t="shared" si="44"/>
        <v>3.647124582588265</v>
      </c>
      <c r="L161" s="28">
        <f t="shared" si="41"/>
        <v>17.112917787333366</v>
      </c>
      <c r="M161" s="28">
        <f>L161*'Forecast inputs Tab10.1.5.1'!Z6</f>
        <v>3.2177419315522928</v>
      </c>
      <c r="N161" s="19">
        <f t="shared" ref="N161:N174" si="45">N135*EXP(-A135)</f>
        <v>7657.8484817063218</v>
      </c>
      <c r="O161" s="19">
        <f>N161*'Forecast inputs Tab10.1.5.1'!R6</f>
        <v>736.65286097652495</v>
      </c>
      <c r="P161" s="19">
        <f>N161*'Forecast inputs Tab10.1.5.1'!S6</f>
        <v>0</v>
      </c>
      <c r="Q161" s="19">
        <f>P161*'Forecast inputs Tab10.1.5.1'!R6</f>
        <v>0</v>
      </c>
    </row>
    <row r="162" spans="1:17" ht="15" x14ac:dyDescent="0.25">
      <c r="A162" s="10">
        <f>D162+F162+E162+'Forecast inputs Tab10.1.5.1'!AA7</f>
        <v>0.26138305688218072</v>
      </c>
      <c r="C162" s="18">
        <v>3</v>
      </c>
      <c r="D162" s="17">
        <f>$G$54*'Forecast inputs Tab10.1.5.1'!T7</f>
        <v>1.4916259220695576E-2</v>
      </c>
      <c r="E162" s="17">
        <f>$G$55*'Forecast inputs Tab10.1.5.1'!U7</f>
        <v>3.9663179019207625E-3</v>
      </c>
      <c r="F162" s="17">
        <f>$F$31*'Forecast inputs Tab10.1.5.1'!Y7</f>
        <v>2.5004797595643822E-3</v>
      </c>
      <c r="G162" s="28">
        <f t="shared" si="42"/>
        <v>78.678606243342188</v>
      </c>
      <c r="H162" s="28">
        <f>G162*'Forecast inputs Tab10.1.5.1'!V7</f>
        <v>28.89511509235129</v>
      </c>
      <c r="I162" s="28">
        <f t="shared" si="43"/>
        <v>20.921087507527947</v>
      </c>
      <c r="J162" s="28">
        <f>I162*'Forecast inputs Tab10.1.5.1'!W7</f>
        <v>7.7023432119738313</v>
      </c>
      <c r="K162" s="28">
        <f t="shared" si="44"/>
        <v>36.597458304325123</v>
      </c>
      <c r="L162" s="28">
        <f t="shared" si="41"/>
        <v>13.189249362819725</v>
      </c>
      <c r="M162" s="28">
        <f>L162*'Forecast inputs Tab10.1.5.1'!Z7</f>
        <v>4.4550382712745211</v>
      </c>
      <c r="N162" s="19">
        <f t="shared" si="45"/>
        <v>5994.0413839142566</v>
      </c>
      <c r="O162" s="19">
        <f>N162*'Forecast inputs Tab10.1.5.1'!R7</f>
        <v>1254.5228914463344</v>
      </c>
      <c r="P162" s="19">
        <f>N162*'Forecast inputs Tab10.1.5.1'!S7</f>
        <v>0</v>
      </c>
      <c r="Q162" s="19">
        <f>P162*'Forecast inputs Tab10.1.5.1'!R7</f>
        <v>0</v>
      </c>
    </row>
    <row r="163" spans="1:17" ht="15" x14ac:dyDescent="0.25">
      <c r="A163" s="10">
        <f>D163+F163+E163+'Forecast inputs Tab10.1.5.1'!AA8</f>
        <v>0.30587356563574131</v>
      </c>
      <c r="C163" s="18">
        <v>4</v>
      </c>
      <c r="D163" s="17">
        <f>$G$54*'Forecast inputs Tab10.1.5.1'!T8</f>
        <v>2.664632306886237E-2</v>
      </c>
      <c r="E163" s="17">
        <f>$G$55*'Forecast inputs Tab10.1.5.1'!U8</f>
        <v>2.5727261570633046E-2</v>
      </c>
      <c r="F163" s="17">
        <f>$F$31*'Forecast inputs Tab10.1.5.1'!Y8</f>
        <v>1.3499980996245895E-2</v>
      </c>
      <c r="G163" s="28">
        <f t="shared" si="42"/>
        <v>105.95266577857599</v>
      </c>
      <c r="H163" s="28">
        <f>G163*'Forecast inputs Tab10.1.5.1'!V8</f>
        <v>59.686712719106488</v>
      </c>
      <c r="I163" s="28">
        <f t="shared" si="43"/>
        <v>102.29823978140571</v>
      </c>
      <c r="J163" s="28">
        <f>I163*'Forecast inputs Tab10.1.5.1'!W8</f>
        <v>56.054595547591497</v>
      </c>
      <c r="K163" s="28">
        <f t="shared" si="44"/>
        <v>115.74130826669798</v>
      </c>
      <c r="L163" s="28">
        <f t="shared" si="41"/>
        <v>53.679412758596257</v>
      </c>
      <c r="M163" s="28">
        <f>L163*'Forecast inputs Tab10.1.5.1'!Z8</f>
        <v>28.256789196712308</v>
      </c>
      <c r="N163" s="19">
        <f t="shared" si="45"/>
        <v>4615.3274378210608</v>
      </c>
      <c r="O163" s="19">
        <f>N163*'Forecast inputs Tab10.1.5.1'!R8</f>
        <v>1701.4635365899233</v>
      </c>
      <c r="P163" s="19">
        <f>N163*'Forecast inputs Tab10.1.5.1'!S8</f>
        <v>411.48532013280391</v>
      </c>
      <c r="Q163" s="19">
        <f>P163*'Forecast inputs Tab10.1.5.1'!R8</f>
        <v>151.69612069355884</v>
      </c>
    </row>
    <row r="164" spans="1:17" ht="15" x14ac:dyDescent="0.25">
      <c r="A164" s="10">
        <f>D164+F164+E164+'Forecast inputs Tab10.1.5.1'!AA9</f>
        <v>0.38639458422848982</v>
      </c>
      <c r="C164" s="18">
        <v>5</v>
      </c>
      <c r="D164" s="17">
        <f>$G$54*'Forecast inputs Tab10.1.5.1'!T9</f>
        <v>7.8686359839439973E-2</v>
      </c>
      <c r="E164" s="17">
        <f>$G$55*'Forecast inputs Tab10.1.5.1'!U9</f>
        <v>3.9061019032411791E-2</v>
      </c>
      <c r="F164" s="17">
        <f>$F$31*'Forecast inputs Tab10.1.5.1'!Y9</f>
        <v>2.8647205356638082E-2</v>
      </c>
      <c r="G164" s="28">
        <f t="shared" si="42"/>
        <v>221.84854615026737</v>
      </c>
      <c r="H164" s="28">
        <f>G164*'Forecast inputs Tab10.1.5.1'!V9</f>
        <v>178.71172325261196</v>
      </c>
      <c r="I164" s="28">
        <f t="shared" si="43"/>
        <v>110.12874786901763</v>
      </c>
      <c r="J164" s="28">
        <f>I164*'Forecast inputs Tab10.1.5.1'!W9</f>
        <v>82.450669204611529</v>
      </c>
      <c r="K164" s="28">
        <f t="shared" si="44"/>
        <v>261.16239245722352</v>
      </c>
      <c r="L164" s="28">
        <f t="shared" si="41"/>
        <v>80.768012049438099</v>
      </c>
      <c r="M164" s="28">
        <f>L164*'Forecast inputs Tab10.1.5.1'!Z9</f>
        <v>60.264082974543641</v>
      </c>
      <c r="N164" s="19">
        <f t="shared" si="45"/>
        <v>3399.0951048814509</v>
      </c>
      <c r="O164" s="19">
        <f>N164*'Forecast inputs Tab10.1.5.1'!R9</f>
        <v>1936.8179871418702</v>
      </c>
      <c r="P164" s="19">
        <f>N164*'Forecast inputs Tab10.1.5.1'!S9</f>
        <v>988.67755632223032</v>
      </c>
      <c r="Q164" s="19">
        <f>P164*'Forecast inputs Tab10.1.5.1'!R9</f>
        <v>563.35242630263213</v>
      </c>
    </row>
    <row r="165" spans="1:17" ht="15" x14ac:dyDescent="0.25">
      <c r="A165" s="10">
        <f>D165+F165+E165+'Forecast inputs Tab10.1.5.1'!AA10</f>
        <v>0.47472104935576426</v>
      </c>
      <c r="C165" s="18">
        <v>6</v>
      </c>
      <c r="D165" s="17">
        <f>$G$54*'Forecast inputs Tab10.1.5.1'!T10</f>
        <v>0.19135802950909725</v>
      </c>
      <c r="E165" s="17">
        <f>$G$55*'Forecast inputs Tab10.1.5.1'!U10</f>
        <v>1.6123817833409774E-2</v>
      </c>
      <c r="F165" s="17">
        <f>$F$31*'Forecast inputs Tab10.1.5.1'!Y10</f>
        <v>2.723920201325726E-2</v>
      </c>
      <c r="G165" s="28">
        <f t="shared" si="42"/>
        <v>351.87385559301254</v>
      </c>
      <c r="H165" s="28">
        <f>G165*'Forecast inputs Tab10.1.5.1'!V10</f>
        <v>348.61087666110899</v>
      </c>
      <c r="I165" s="28">
        <f t="shared" si="43"/>
        <v>29.648873174938014</v>
      </c>
      <c r="J165" s="28">
        <f>I165*'Forecast inputs Tab10.1.5.1'!W10</f>
        <v>28.691224131273632</v>
      </c>
      <c r="K165" s="28">
        <f t="shared" si="44"/>
        <v>377.30210079238265</v>
      </c>
      <c r="L165" s="28">
        <f t="shared" si="41"/>
        <v>50.08811524799966</v>
      </c>
      <c r="M165" s="28">
        <f>L165*'Forecast inputs Tab10.1.5.1'!Z10</f>
        <v>49.525225008842639</v>
      </c>
      <c r="N165" s="19">
        <f t="shared" si="45"/>
        <v>2309.6931179761991</v>
      </c>
      <c r="O165" s="19">
        <f>N165*'Forecast inputs Tab10.1.5.1'!R10</f>
        <v>1862.139263119715</v>
      </c>
      <c r="P165" s="19">
        <f>N165*'Forecast inputs Tab10.1.5.1'!S10</f>
        <v>1327.4458621279434</v>
      </c>
      <c r="Q165" s="19">
        <f>P165*'Forecast inputs Tab10.1.5.1'!R10</f>
        <v>1070.2240225316875</v>
      </c>
    </row>
    <row r="166" spans="1:17" ht="15" x14ac:dyDescent="0.25">
      <c r="A166" s="10">
        <f>D166+F166+E166+'Forecast inputs Tab10.1.5.1'!AA11</f>
        <v>0.53049040512328194</v>
      </c>
      <c r="C166" s="18">
        <v>7</v>
      </c>
      <c r="D166" s="17">
        <f>$G$54*'Forecast inputs Tab10.1.5.1'!T11</f>
        <v>0.2312980223912883</v>
      </c>
      <c r="E166" s="17">
        <f>$G$55*'Forecast inputs Tab10.1.5.1'!U11</f>
        <v>9.2455726729860216E-3</v>
      </c>
      <c r="F166" s="17">
        <f>$F$31*'Forecast inputs Tab10.1.5.1'!Y11</f>
        <v>4.9946810059007689E-2</v>
      </c>
      <c r="G166" s="28">
        <f t="shared" si="42"/>
        <v>257.97960167436111</v>
      </c>
      <c r="H166" s="28">
        <f>G166*'Forecast inputs Tab10.1.5.1'!V11</f>
        <v>319.70461324924975</v>
      </c>
      <c r="I166" s="28">
        <f t="shared" si="43"/>
        <v>10.31210353970639</v>
      </c>
      <c r="J166" s="28">
        <f>I166*'Forecast inputs Tab10.1.5.1'!W11</f>
        <v>12.583799185179295</v>
      </c>
      <c r="K166" s="28">
        <f t="shared" si="44"/>
        <v>332.28841243442906</v>
      </c>
      <c r="L166" s="28">
        <f t="shared" si="41"/>
        <v>55.70846663846396</v>
      </c>
      <c r="M166" s="28">
        <f>L166*'Forecast inputs Tab10.1.5.1'!Z11</f>
        <v>69.54032182012817</v>
      </c>
      <c r="N166" s="19">
        <f t="shared" si="45"/>
        <v>1437.2337260204754</v>
      </c>
      <c r="O166" s="19">
        <f>N166*'Forecast inputs Tab10.1.5.1'!R11</f>
        <v>1538.7599164265619</v>
      </c>
      <c r="P166" s="19">
        <f>N166*'Forecast inputs Tab10.1.5.1'!S11</f>
        <v>1146.3423666220961</v>
      </c>
      <c r="Q166" s="19">
        <f>P166*'Forecast inputs Tab10.1.5.1'!R11</f>
        <v>1227.319991400281</v>
      </c>
    </row>
    <row r="167" spans="1:17" ht="15" x14ac:dyDescent="0.25">
      <c r="A167" s="10">
        <f>D167+F167+E167+'Forecast inputs Tab10.1.5.1'!AA12</f>
        <v>0.53942464470528351</v>
      </c>
      <c r="C167" s="18">
        <v>8</v>
      </c>
      <c r="D167" s="17">
        <f>$G$54*'Forecast inputs Tab10.1.5.1'!T12</f>
        <v>0.26665964263707559</v>
      </c>
      <c r="E167" s="17">
        <f>$G$55*'Forecast inputs Tab10.1.5.1'!U12</f>
        <v>1.5860613784191885E-3</v>
      </c>
      <c r="F167" s="17">
        <f>$F$31*'Forecast inputs Tab10.1.5.1'!Y12</f>
        <v>3.1178940689788756E-2</v>
      </c>
      <c r="G167" s="28">
        <f t="shared" si="42"/>
        <v>174.8081326962506</v>
      </c>
      <c r="H167" s="28">
        <f>G167*'Forecast inputs Tab10.1.5.1'!V12</f>
        <v>263.26229996137511</v>
      </c>
      <c r="I167" s="28">
        <f t="shared" si="43"/>
        <v>1.0397389914770354</v>
      </c>
      <c r="J167" s="28">
        <f>I167*'Forecast inputs Tab10.1.5.1'!W12</f>
        <v>1.5635297116767539</v>
      </c>
      <c r="K167" s="28">
        <f t="shared" si="44"/>
        <v>264.82582967305189</v>
      </c>
      <c r="L167" s="28">
        <f t="shared" si="41"/>
        <v>20.439284878390975</v>
      </c>
      <c r="M167" s="28">
        <f>L167*'Forecast inputs Tab10.1.5.1'!Z12</f>
        <v>31.152331654550821</v>
      </c>
      <c r="N167" s="19">
        <f t="shared" si="45"/>
        <v>848.17639885056781</v>
      </c>
      <c r="O167" s="19">
        <f>N167*'Forecast inputs Tab10.1.5.1'!R12</f>
        <v>1149.9321162696342</v>
      </c>
      <c r="P167" s="19">
        <f>N167*'Forecast inputs Tab10.1.5.1'!S12</f>
        <v>776.5446341202744</v>
      </c>
      <c r="Q167" s="19">
        <f>P167*'Forecast inputs Tab10.1.5.1'!R12</f>
        <v>1052.8159186012444</v>
      </c>
    </row>
    <row r="168" spans="1:17" ht="15" x14ac:dyDescent="0.25">
      <c r="A168" s="10">
        <f>D168+F168+E168+'Forecast inputs Tab10.1.5.1'!AA13</f>
        <v>0.54423294231153085</v>
      </c>
      <c r="C168" s="18">
        <v>9</v>
      </c>
      <c r="D168" s="17">
        <f>$G$54*'Forecast inputs Tab10.1.5.1'!T13</f>
        <v>0.25681471592260913</v>
      </c>
      <c r="E168" s="17">
        <f>$G$55*'Forecast inputs Tab10.1.5.1'!U13</f>
        <v>6.5226945948006893E-4</v>
      </c>
      <c r="F168" s="17">
        <f>$F$31*'Forecast inputs Tab10.1.5.1'!Y13</f>
        <v>4.6765956929441674E-2</v>
      </c>
      <c r="G168" s="28">
        <f t="shared" si="42"/>
        <v>107.97934368780925</v>
      </c>
      <c r="H168" s="28">
        <f>G168*'Forecast inputs Tab10.1.5.1'!V13</f>
        <v>194.52626506121101</v>
      </c>
      <c r="I168" s="28">
        <f t="shared" si="43"/>
        <v>0.27425074879075245</v>
      </c>
      <c r="J168" s="28">
        <f>I168*'Forecast inputs Tab10.1.5.1'!W13</f>
        <v>0.49463856450883847</v>
      </c>
      <c r="K168" s="28">
        <f t="shared" si="44"/>
        <v>195.02090362571985</v>
      </c>
      <c r="L168" s="28">
        <f t="shared" si="41"/>
        <v>19.663037291426892</v>
      </c>
      <c r="M168" s="28">
        <f>L168*'Forecast inputs Tab10.1.5.1'!Z13</f>
        <v>35.714171262791581</v>
      </c>
      <c r="N168" s="19">
        <f t="shared" si="45"/>
        <v>545.19629898539813</v>
      </c>
      <c r="O168" s="19">
        <f>N168*'Forecast inputs Tab10.1.5.1'!R13</f>
        <v>902.20719145000635</v>
      </c>
      <c r="P168" s="19">
        <f>N168*'Forecast inputs Tab10.1.5.1'!S13</f>
        <v>526.67089885852772</v>
      </c>
      <c r="Q168" s="19">
        <f>P168*'Forecast inputs Tab10.1.5.1'!R13</f>
        <v>871.5508035580574</v>
      </c>
    </row>
    <row r="169" spans="1:17" ht="15" x14ac:dyDescent="0.25">
      <c r="A169" s="10">
        <f>D169+F169+E169+'Forecast inputs Tab10.1.5.1'!AA14</f>
        <v>0.5397991354345788</v>
      </c>
      <c r="C169" s="18">
        <v>10</v>
      </c>
      <c r="D169" s="17">
        <f>$G$54*'Forecast inputs Tab10.1.5.1'!T14</f>
        <v>0.25631230882732275</v>
      </c>
      <c r="E169" s="17">
        <f>$G$55*'Forecast inputs Tab10.1.5.1'!U14</f>
        <v>1.7651883291015872E-4</v>
      </c>
      <c r="F169" s="17">
        <f>$F$31*'Forecast inputs Tab10.1.5.1'!Y14</f>
        <v>4.3310307774345962E-2</v>
      </c>
      <c r="G169" s="28">
        <f t="shared" si="42"/>
        <v>17.794450413229104</v>
      </c>
      <c r="H169" s="28">
        <f>G169*'Forecast inputs Tab10.1.5.1'!V14</f>
        <v>37.45517502360282</v>
      </c>
      <c r="I169" s="28">
        <f t="shared" si="43"/>
        <v>1.2254798193624863E-2</v>
      </c>
      <c r="J169" s="28">
        <f>I169*'Forecast inputs Tab10.1.5.1'!W14</f>
        <v>2.585101217520917E-2</v>
      </c>
      <c r="K169" s="28">
        <f t="shared" si="44"/>
        <v>37.481026035778029</v>
      </c>
      <c r="L169" s="28">
        <f t="shared" si="41"/>
        <v>3.0068127730514043</v>
      </c>
      <c r="M169" s="28">
        <f>L169*'Forecast inputs Tab10.1.5.1'!Z14</f>
        <v>6.3733906943984096</v>
      </c>
      <c r="N169" s="19">
        <f t="shared" si="45"/>
        <v>89.840260117039776</v>
      </c>
      <c r="O169" s="19">
        <f>N169*'Forecast inputs Tab10.1.5.1'!R14</f>
        <v>176.24413028460279</v>
      </c>
      <c r="P169" s="19">
        <f>N169*'Forecast inputs Tab10.1.5.1'!S14</f>
        <v>88.580870718177223</v>
      </c>
      <c r="Q169" s="19">
        <f>P169*'Forecast inputs Tab10.1.5.1'!R14</f>
        <v>173.77352313138417</v>
      </c>
    </row>
    <row r="170" spans="1:17" ht="15" x14ac:dyDescent="0.25">
      <c r="A170" s="10">
        <f>D170+F170+E170+'Forecast inputs Tab10.1.5.1'!AA15</f>
        <v>0.53686720457111659</v>
      </c>
      <c r="C170" s="18">
        <v>11</v>
      </c>
      <c r="D170" s="17">
        <f>$G$54*'Forecast inputs Tab10.1.5.1'!T15</f>
        <v>0.24701097360031557</v>
      </c>
      <c r="E170" s="17">
        <f>$G$55*'Forecast inputs Tab10.1.5.1'!U15</f>
        <v>6.5198969201558753E-5</v>
      </c>
      <c r="F170" s="17">
        <f>$F$31*'Forecast inputs Tab10.1.5.1'!Y15</f>
        <v>4.979103200159949E-2</v>
      </c>
      <c r="G170" s="28">
        <f t="shared" si="42"/>
        <v>56.347988219930933</v>
      </c>
      <c r="H170" s="28">
        <f>G170*'Forecast inputs Tab10.1.5.1'!V15</f>
        <v>135.64598100063949</v>
      </c>
      <c r="I170" s="28">
        <f t="shared" si="43"/>
        <v>1.4873147921215994E-2</v>
      </c>
      <c r="J170" s="28">
        <f>I170*'Forecast inputs Tab10.1.5.1'!W15</f>
        <v>3.5922119002040183E-2</v>
      </c>
      <c r="K170" s="28">
        <f t="shared" si="44"/>
        <v>135.68190311964153</v>
      </c>
      <c r="L170" s="28">
        <f t="shared" si="41"/>
        <v>11.358298960531476</v>
      </c>
      <c r="M170" s="28">
        <f>L170*'Forecast inputs Tab10.1.5.1'!Z15</f>
        <v>27.563865585459364</v>
      </c>
      <c r="N170" s="19">
        <f t="shared" si="45"/>
        <v>294.80730435519075</v>
      </c>
      <c r="O170" s="19">
        <f>N170*'Forecast inputs Tab10.1.5.1'!R15</f>
        <v>669.6017265280318</v>
      </c>
      <c r="P170" s="19">
        <f>N170*'Forecast inputs Tab10.1.5.1'!S15</f>
        <v>293.00314574674411</v>
      </c>
      <c r="Q170" s="19">
        <f>P170*'Forecast inputs Tab10.1.5.1'!R15</f>
        <v>665.50390499749471</v>
      </c>
    </row>
    <row r="171" spans="1:17" ht="15" x14ac:dyDescent="0.25">
      <c r="A171" s="10">
        <f>D171+F171+E171+'Forecast inputs Tab10.1.5.1'!AA16</f>
        <v>0.53187323357365002</v>
      </c>
      <c r="C171" s="18">
        <v>12</v>
      </c>
      <c r="D171" s="17">
        <f>$G$54*'Forecast inputs Tab10.1.5.1'!T16</f>
        <v>0.2418597752672115</v>
      </c>
      <c r="E171" s="17">
        <f>$G$55*'Forecast inputs Tab10.1.5.1'!U16</f>
        <v>2.3409026587466358E-5</v>
      </c>
      <c r="F171" s="17">
        <f>$F$31*'Forecast inputs Tab10.1.5.1'!Y16</f>
        <v>4.9990049279850998E-2</v>
      </c>
      <c r="G171" s="28">
        <f t="shared" si="42"/>
        <v>33.253959931548899</v>
      </c>
      <c r="H171" s="28">
        <f>G171*'Forecast inputs Tab10.1.5.1'!V16</f>
        <v>90.018200418325193</v>
      </c>
      <c r="I171" s="28">
        <f t="shared" si="43"/>
        <v>3.2185708901619954E-3</v>
      </c>
      <c r="J171" s="28">
        <f>I171*'Forecast inputs Tab10.1.5.1'!W16</f>
        <v>8.7442219121841094E-3</v>
      </c>
      <c r="K171" s="28">
        <f t="shared" si="44"/>
        <v>90.026944640237375</v>
      </c>
      <c r="L171" s="28">
        <f t="shared" si="41"/>
        <v>6.8732681732284906</v>
      </c>
      <c r="M171" s="28">
        <f>L171*'Forecast inputs Tab10.1.5.1'!Z16</f>
        <v>18.775431738081341</v>
      </c>
      <c r="N171" s="19">
        <f t="shared" si="45"/>
        <v>177.28316379556685</v>
      </c>
      <c r="O171" s="19">
        <f>N171*'Forecast inputs Tab10.1.5.1'!R16</f>
        <v>457.24341756661215</v>
      </c>
      <c r="P171" s="19">
        <f>N171*'Forecast inputs Tab10.1.5.1'!S16</f>
        <v>176.77588829654536</v>
      </c>
      <c r="Q171" s="19">
        <f>P171*'Forecast inputs Tab10.1.5.1'!R16</f>
        <v>455.93506781780087</v>
      </c>
    </row>
    <row r="172" spans="1:17" ht="15" x14ac:dyDescent="0.25">
      <c r="A172" s="10">
        <f>D172+F172+E172+'Forecast inputs Tab10.1.5.1'!AA17</f>
        <v>0.52549363252666281</v>
      </c>
      <c r="C172" s="18">
        <v>13</v>
      </c>
      <c r="D172" s="17">
        <f>$G$54*'Forecast inputs Tab10.1.5.1'!T17</f>
        <v>0.24054067212522012</v>
      </c>
      <c r="E172" s="17">
        <f>$G$55*'Forecast inputs Tab10.1.5.1'!U17</f>
        <v>8.4513332403747758E-6</v>
      </c>
      <c r="F172" s="17">
        <f>$F$31*'Forecast inputs Tab10.1.5.1'!Y17</f>
        <v>4.4944509068202292E-2</v>
      </c>
      <c r="G172" s="28">
        <f t="shared" si="42"/>
        <v>7.8969445268004792</v>
      </c>
      <c r="H172" s="28">
        <f>G172*'Forecast inputs Tab10.1.5.1'!V17</f>
        <v>23.704160052017393</v>
      </c>
      <c r="I172" s="28">
        <f t="shared" si="43"/>
        <v>2.7745706864077161E-4</v>
      </c>
      <c r="J172" s="28">
        <f>I172*'Forecast inputs Tab10.1.5.1'!W17</f>
        <v>8.3532849389135206E-4</v>
      </c>
      <c r="K172" s="28">
        <f t="shared" si="44"/>
        <v>23.704995380511285</v>
      </c>
      <c r="L172" s="28">
        <f t="shared" si="41"/>
        <v>1.4755271603760587</v>
      </c>
      <c r="M172" s="28">
        <f>L172*'Forecast inputs Tab10.1.5.1'!Z17</f>
        <v>4.4712751988159667</v>
      </c>
      <c r="N172" s="19">
        <f t="shared" si="45"/>
        <v>42.207975729701509</v>
      </c>
      <c r="O172" s="19">
        <f>N172*'Forecast inputs Tab10.1.5.1'!R17</f>
        <v>121.63283405906732</v>
      </c>
      <c r="P172" s="19">
        <f>N172*'Forecast inputs Tab10.1.5.1'!S17</f>
        <v>42.147485076534629</v>
      </c>
      <c r="Q172" s="19">
        <f>P172*'Forecast inputs Tab10.1.5.1'!R17</f>
        <v>121.45851511930366</v>
      </c>
    </row>
    <row r="173" spans="1:17" ht="15" x14ac:dyDescent="0.25">
      <c r="A173" s="10">
        <f>D173+F173+E173+'Forecast inputs Tab10.1.5.1'!AA18</f>
        <v>0.52110050291616439</v>
      </c>
      <c r="C173" s="18">
        <v>14</v>
      </c>
      <c r="D173" s="17">
        <f>$G$54*'Forecast inputs Tab10.1.5.1'!T18</f>
        <v>0.23488347917640023</v>
      </c>
      <c r="E173" s="17">
        <f>$G$55*'Forecast inputs Tab10.1.5.1'!U18</f>
        <v>3.8277199854795669E-6</v>
      </c>
      <c r="F173" s="17">
        <f>$F$31*'Forecast inputs Tab10.1.5.1'!Y18</f>
        <v>4.6213196019778656E-2</v>
      </c>
      <c r="G173" s="28">
        <f t="shared" si="42"/>
        <v>11.755543607286372</v>
      </c>
      <c r="H173" s="28">
        <f>G173*'Forecast inputs Tab10.1.5.1'!V18</f>
        <v>38.618964081653168</v>
      </c>
      <c r="I173" s="28">
        <f t="shared" si="43"/>
        <v>1.9157128191205558E-4</v>
      </c>
      <c r="J173" s="28">
        <f>I173*'Forecast inputs Tab10.1.5.1'!W18</f>
        <v>6.311274027736985E-4</v>
      </c>
      <c r="K173" s="28">
        <f t="shared" si="44"/>
        <v>38.619595209055944</v>
      </c>
      <c r="L173" s="28">
        <f t="shared" si="41"/>
        <v>2.3128967731041885</v>
      </c>
      <c r="M173" s="28">
        <f>L173*'Forecast inputs Tab10.1.5.1'!Z18</f>
        <v>7.6784703521899402</v>
      </c>
      <c r="N173" s="19">
        <f t="shared" si="45"/>
        <v>64.215973362384815</v>
      </c>
      <c r="O173" s="19">
        <f>N173*'Forecast inputs Tab10.1.5.1'!R18</f>
        <v>203.96662755200839</v>
      </c>
      <c r="P173" s="19">
        <f>N173*'Forecast inputs Tab10.1.5.1'!S18</f>
        <v>64.166642710925487</v>
      </c>
      <c r="Q173" s="19">
        <f>P173*'Forecast inputs Tab10.1.5.1'!R18</f>
        <v>203.8099405770042</v>
      </c>
    </row>
    <row r="174" spans="1:17" ht="15" x14ac:dyDescent="0.25">
      <c r="A174" s="10">
        <f>D174+F174+E174+'Forecast inputs Tab10.1.5.1'!AA19</f>
        <v>0.51740682055196352</v>
      </c>
      <c r="C174" s="18">
        <v>15</v>
      </c>
      <c r="D174" s="17">
        <f>$G$54*'Forecast inputs Tab10.1.5.1'!T19</f>
        <v>0.22865400618395842</v>
      </c>
      <c r="E174" s="17">
        <f>$G$55*'Forecast inputs Tab10.1.5.1'!U19</f>
        <v>2.001281694622455E-6</v>
      </c>
      <c r="F174" s="17">
        <f>$F$31*'Forecast inputs Tab10.1.5.1'!Y19</f>
        <v>4.8750813086310393E-2</v>
      </c>
      <c r="G174" s="28">
        <f t="shared" si="42"/>
        <v>1.9258869650625909</v>
      </c>
      <c r="H174" s="28">
        <f>G174*'Forecast inputs Tab10.1.5.1'!V19</f>
        <v>6.8503316238661052</v>
      </c>
      <c r="I174" s="28">
        <f t="shared" si="43"/>
        <v>1.685622042410626E-5</v>
      </c>
      <c r="J174" s="28">
        <f>I174*'Forecast inputs Tab10.1.5.1'!W19</f>
        <v>6.0085418708227708E-5</v>
      </c>
      <c r="K174" s="28">
        <f t="shared" si="44"/>
        <v>6.8503917092848132</v>
      </c>
      <c r="L174" s="28">
        <f t="shared" si="41"/>
        <v>0.41061408468650251</v>
      </c>
      <c r="M174" s="28">
        <f>L174*'Forecast inputs Tab10.1.5.1'!Z19</f>
        <v>1.4775619346176043</v>
      </c>
      <c r="N174" s="19">
        <f t="shared" si="45"/>
        <v>10.788767481718173</v>
      </c>
      <c r="O174" s="19">
        <f>N174*'Forecast inputs Tab10.1.5.1'!R19</f>
        <v>37.335392971884275</v>
      </c>
      <c r="P174" s="19">
        <f>N174*'Forecast inputs Tab10.1.5.1'!S19</f>
        <v>10.783997525743443</v>
      </c>
      <c r="Q174" s="19">
        <f>P174*'Forecast inputs Tab10.1.5.1'!R19</f>
        <v>37.318886157637245</v>
      </c>
    </row>
    <row r="175" spans="1:17" ht="15" x14ac:dyDescent="0.25">
      <c r="A175" s="10">
        <f>D175+F175+E175+'Forecast inputs Tab10.1.5.1'!AA20</f>
        <v>0.51448739660815956</v>
      </c>
      <c r="C175" s="23" t="s">
        <v>1443</v>
      </c>
      <c r="D175" s="17">
        <f>$G$54*'Forecast inputs Tab10.1.5.1'!T20</f>
        <v>0.22179333819659175</v>
      </c>
      <c r="E175" s="17">
        <f>$G$55*'Forecast inputs Tab10.1.5.1'!U20</f>
        <v>1.2127193701529892E-6</v>
      </c>
      <c r="F175" s="17">
        <f>$F$31*'Forecast inputs Tab10.1.5.1'!Y20</f>
        <v>5.2692845692197628E-2</v>
      </c>
      <c r="G175" s="28">
        <f>N175*(D175/A175)*(1-EXP(-A175))</f>
        <v>6.4498806145787455</v>
      </c>
      <c r="H175" s="28">
        <f>G175*'Forecast inputs Tab10.1.5.1'!V20</f>
        <v>26.763573466406172</v>
      </c>
      <c r="I175" s="28">
        <f t="shared" si="43"/>
        <v>3.5266591954807902E-5</v>
      </c>
      <c r="J175" s="28">
        <f>I175*'Forecast inputs Tab10.1.5.1'!W20</f>
        <v>1.4633759616555566E-4</v>
      </c>
      <c r="K175" s="28">
        <f t="shared" si="44"/>
        <v>26.763719804002339</v>
      </c>
      <c r="L175" s="30">
        <f t="shared" si="41"/>
        <v>1.5323389183846876</v>
      </c>
      <c r="M175" s="28">
        <f>L175*'Forecast inputs Tab10.1.5.1'!Z20</f>
        <v>5.9219689243245668</v>
      </c>
      <c r="N175" s="19">
        <f>N148*EXP(-A148)+N149*EXP(-A149)</f>
        <v>37.200036117489717</v>
      </c>
      <c r="O175" s="19">
        <f>N175*'Forecast inputs Tab10.1.5.1'!R20</f>
        <v>151.49478618548397</v>
      </c>
      <c r="P175" s="19">
        <f>N175*'Forecast inputs Tab10.1.5.1'!S20</f>
        <v>37.190071279373313</v>
      </c>
      <c r="Q175" s="19">
        <f>P175*'Forecast inputs Tab10.1.5.1'!R20</f>
        <v>151.4542050146741</v>
      </c>
    </row>
    <row r="176" spans="1:17" ht="15" x14ac:dyDescent="0.25">
      <c r="C176" s="31" t="s">
        <v>1453</v>
      </c>
      <c r="D176" s="12"/>
      <c r="E176" s="12"/>
      <c r="F176" s="12"/>
      <c r="G176" s="32">
        <f>SUM(G159:G175)</f>
        <v>1437.6335075325876</v>
      </c>
      <c r="H176" s="32">
        <f t="shared" ref="H176" si="46">SUM(H159:H175)</f>
        <v>1753.0889746694522</v>
      </c>
      <c r="I176" s="32">
        <f>SUM(I159:I175)</f>
        <v>289.38959987137008</v>
      </c>
      <c r="J176" s="32">
        <f t="shared" ref="J176:Q176" si="47">SUM(J159:J175)</f>
        <v>192.74986605754614</v>
      </c>
      <c r="K176" s="32">
        <f t="shared" si="47"/>
        <v>1945.8388407269986</v>
      </c>
      <c r="L176" s="32">
        <f t="shared" si="47"/>
        <v>341.40180554139818</v>
      </c>
      <c r="M176" s="32">
        <f t="shared" si="47"/>
        <v>354.67930619432997</v>
      </c>
      <c r="N176" s="32">
        <f t="shared" si="47"/>
        <v>49646.406315725988</v>
      </c>
      <c r="O176" s="32">
        <f t="shared" si="47"/>
        <v>13166.162762968084</v>
      </c>
      <c r="P176" s="32">
        <f t="shared" si="47"/>
        <v>5889.8147395379192</v>
      </c>
      <c r="Q176" s="32">
        <f t="shared" si="47"/>
        <v>6746.2133259027596</v>
      </c>
    </row>
    <row r="178" spans="1:17" ht="15" x14ac:dyDescent="0.25">
      <c r="C178" s="15" t="s">
        <v>1445</v>
      </c>
      <c r="D178" s="15" t="s">
        <v>1735</v>
      </c>
      <c r="G178" s="15">
        <f>G153+1</f>
        <v>2026</v>
      </c>
    </row>
    <row r="179" spans="1:17" ht="15" x14ac:dyDescent="0.25">
      <c r="D179" s="24" t="s">
        <v>1611</v>
      </c>
      <c r="E179" s="24"/>
      <c r="F179" s="24"/>
      <c r="G179" s="18">
        <f>G154</f>
        <v>1</v>
      </c>
      <c r="H179" s="24" t="s">
        <v>1610</v>
      </c>
      <c r="I179" s="25">
        <f>G179*I129</f>
        <v>0.20839369237906677</v>
      </c>
      <c r="J179" s="15" t="s">
        <v>1526</v>
      </c>
      <c r="K179" s="25">
        <f>I179+I181+I180</f>
        <v>0.2561398100778523</v>
      </c>
    </row>
    <row r="180" spans="1:17" ht="15" x14ac:dyDescent="0.25">
      <c r="D180" s="24" t="s">
        <v>1612</v>
      </c>
      <c r="E180" s="24"/>
      <c r="F180" s="24"/>
      <c r="G180" s="18">
        <f>G155</f>
        <v>1</v>
      </c>
      <c r="H180" s="24" t="s">
        <v>1610</v>
      </c>
      <c r="I180" s="25">
        <f>G180*I130</f>
        <v>7.7229507592466301E-3</v>
      </c>
      <c r="K180" s="25"/>
    </row>
    <row r="181" spans="1:17" ht="15" x14ac:dyDescent="0.25">
      <c r="D181" s="24" t="s">
        <v>1446</v>
      </c>
      <c r="E181" s="24"/>
      <c r="F181" s="24"/>
      <c r="G181" s="18">
        <f>G156</f>
        <v>1</v>
      </c>
      <c r="H181" s="24" t="s">
        <v>1610</v>
      </c>
      <c r="I181" s="25">
        <f>G181*I131</f>
        <v>4.0023166939538925E-2</v>
      </c>
    </row>
    <row r="182" spans="1:17" ht="15" x14ac:dyDescent="0.25">
      <c r="D182" s="24"/>
      <c r="E182" s="24"/>
      <c r="F182" s="24"/>
      <c r="G182" s="18"/>
      <c r="H182" s="24"/>
      <c r="I182" s="24"/>
      <c r="J182" s="24"/>
      <c r="K182" s="24"/>
      <c r="L182" s="25"/>
    </row>
    <row r="183" spans="1:17" ht="39" x14ac:dyDescent="0.25">
      <c r="A183" t="s">
        <v>1374</v>
      </c>
      <c r="C183" s="26" t="s">
        <v>1292</v>
      </c>
      <c r="D183" s="27" t="s">
        <v>1604</v>
      </c>
      <c r="E183" s="27" t="s">
        <v>1605</v>
      </c>
      <c r="F183" s="27" t="s">
        <v>1877</v>
      </c>
      <c r="G183" s="27" t="s">
        <v>1606</v>
      </c>
      <c r="H183" s="27" t="s">
        <v>1607</v>
      </c>
      <c r="I183" s="27" t="s">
        <v>1608</v>
      </c>
      <c r="J183" s="27" t="s">
        <v>1609</v>
      </c>
      <c r="K183" s="27" t="s">
        <v>1613</v>
      </c>
      <c r="L183" s="27" t="s">
        <v>1448</v>
      </c>
      <c r="M183" s="27" t="s">
        <v>1578</v>
      </c>
      <c r="N183" s="27" t="s">
        <v>1449</v>
      </c>
      <c r="O183" s="27" t="s">
        <v>1450</v>
      </c>
      <c r="P183" s="27" t="s">
        <v>1451</v>
      </c>
      <c r="Q183" s="27" t="s">
        <v>1452</v>
      </c>
    </row>
    <row r="184" spans="1:17" ht="15" x14ac:dyDescent="0.25">
      <c r="A184" s="10">
        <f>D184+F184+E184+'Forecast inputs Tab10.1.5.1'!AA4</f>
        <v>0.24</v>
      </c>
      <c r="C184" s="18">
        <v>0</v>
      </c>
      <c r="D184" s="17">
        <f>$G$54*'Forecast inputs Tab10.1.5.1'!T4</f>
        <v>0</v>
      </c>
      <c r="E184" s="17">
        <f>$G$55*'Forecast inputs Tab10.1.5.1'!U4</f>
        <v>0</v>
      </c>
      <c r="F184" s="17">
        <f>$F$31*'Forecast inputs Tab10.1.5.1'!Y4</f>
        <v>0</v>
      </c>
      <c r="G184" s="28">
        <f>N184*(D184/A184)*(1-EXP(-A184))</f>
        <v>0</v>
      </c>
      <c r="H184" s="28">
        <f>G184*'Forecast inputs Tab10.1.5.1'!V4</f>
        <v>0</v>
      </c>
      <c r="I184" s="28">
        <f>N184*(E184/A184)*(1-EXP(-A184))</f>
        <v>0</v>
      </c>
      <c r="J184" s="28">
        <f>I184*'Forecast inputs Tab10.1.5.1'!W4</f>
        <v>0</v>
      </c>
      <c r="K184" s="28">
        <f>H184+J184</f>
        <v>0</v>
      </c>
      <c r="L184" s="28">
        <f t="shared" ref="L184:L200" si="48">N184*(F184/A184)*(1-EXP(-A184))</f>
        <v>0</v>
      </c>
      <c r="M184" s="28">
        <f>L184*'Forecast inputs Tab10.1.5.1'!Z4</f>
        <v>0</v>
      </c>
      <c r="N184" s="19">
        <f>'Forecast inputs Tab10.1.5.1'!Q4</f>
        <v>12382.797429009221</v>
      </c>
      <c r="O184" s="19">
        <f>N184*'Forecast inputs Tab10.1.5.1'!R4</f>
        <v>34.976078134056579</v>
      </c>
      <c r="P184" s="19">
        <f>N184*'Forecast inputs Tab10.1.5.1'!S4</f>
        <v>0</v>
      </c>
      <c r="Q184" s="19">
        <f>P184*'Forecast inputs Tab10.1.5.1'!R4</f>
        <v>0</v>
      </c>
    </row>
    <row r="185" spans="1:17" ht="15" x14ac:dyDescent="0.25">
      <c r="A185" s="10">
        <f>D185+F185+E185+'Forecast inputs Tab10.1.5.1'!AA5</f>
        <v>0.24057713806423489</v>
      </c>
      <c r="C185" s="18">
        <v>1</v>
      </c>
      <c r="D185" s="17">
        <f>$G$54*'Forecast inputs Tab10.1.5.1'!T5</f>
        <v>4.255269999713981E-5</v>
      </c>
      <c r="E185" s="17">
        <f>$G$55*'Forecast inputs Tab10.1.5.1'!U5</f>
        <v>9.7561116775377884E-5</v>
      </c>
      <c r="F185" s="17">
        <f>$F$31*'Forecast inputs Tab10.1.5.1'!Y5</f>
        <v>4.3702424746238738E-4</v>
      </c>
      <c r="G185" s="28">
        <f t="shared" ref="G185:G199" si="49">N185*(D185/A185)*(1-EXP(-A185))</f>
        <v>0.36840148619220286</v>
      </c>
      <c r="H185" s="28">
        <f>G185*'Forecast inputs Tab10.1.5.1'!V5</f>
        <v>3.7881990631241681E-2</v>
      </c>
      <c r="I185" s="28">
        <f t="shared" ref="I185:I200" si="50">N185*(E185/A185)*(1-EXP(-A185))</f>
        <v>0.84463877537820375</v>
      </c>
      <c r="J185" s="28">
        <f>I185*'Forecast inputs Tab10.1.5.1'!W5</f>
        <v>8.6852701437579727E-2</v>
      </c>
      <c r="K185" s="28">
        <f t="shared" ref="K185:K200" si="51">H185+J185</f>
        <v>0.1247346920688214</v>
      </c>
      <c r="L185" s="28">
        <f t="shared" si="48"/>
        <v>3.7835526835663593</v>
      </c>
      <c r="M185" s="28">
        <f>L185*'Forecast inputs Tab10.1.5.1'!Z5</f>
        <v>0.29163964604671017</v>
      </c>
      <c r="N185" s="19">
        <f>N159*EXP(-A159)</f>
        <v>9740.6534556019415</v>
      </c>
      <c r="O185" s="19">
        <f>N185*'Forecast inputs Tab10.1.5.1'!R5</f>
        <v>231.1720062657642</v>
      </c>
      <c r="P185" s="19">
        <f>N185*'Forecast inputs Tab10.1.5.1'!S5</f>
        <v>0</v>
      </c>
      <c r="Q185" s="19">
        <f>P185*'Forecast inputs Tab10.1.5.1'!R5</f>
        <v>0</v>
      </c>
    </row>
    <row r="186" spans="1:17" ht="15" x14ac:dyDescent="0.25">
      <c r="A186" s="10">
        <f>D186+F186+E186+'Forecast inputs Tab10.1.5.1'!AA6</f>
        <v>0.24496519414340875</v>
      </c>
      <c r="C186" s="18">
        <v>2</v>
      </c>
      <c r="D186" s="17">
        <f>$G$54*'Forecast inputs Tab10.1.5.1'!T6</f>
        <v>4.0042612257211484E-4</v>
      </c>
      <c r="E186" s="17">
        <f>$G$55*'Forecast inputs Tab10.1.5.1'!U6</f>
        <v>2.0452035630955214E-3</v>
      </c>
      <c r="F186" s="17">
        <f>$F$31*'Forecast inputs Tab10.1.5.1'!Y6</f>
        <v>2.5195644577411316E-3</v>
      </c>
      <c r="G186" s="28">
        <f t="shared" si="49"/>
        <v>2.7196999443390779</v>
      </c>
      <c r="H186" s="28">
        <f>G186*'Forecast inputs Tab10.1.5.1'!V6</f>
        <v>0.59710101529605486</v>
      </c>
      <c r="I186" s="28">
        <f t="shared" si="50"/>
        <v>13.891051814960504</v>
      </c>
      <c r="J186" s="28">
        <f>I186*'Forecast inputs Tab10.1.5.1'!W6</f>
        <v>3.05002356729221</v>
      </c>
      <c r="K186" s="28">
        <f t="shared" si="51"/>
        <v>3.647124582588265</v>
      </c>
      <c r="L186" s="28">
        <f t="shared" si="48"/>
        <v>17.112917787333366</v>
      </c>
      <c r="M186" s="28">
        <f>L186*'Forecast inputs Tab10.1.5.1'!Z6</f>
        <v>3.2177419315522928</v>
      </c>
      <c r="N186" s="19">
        <f t="shared" ref="N186:N199" si="52">N160*EXP(-A160)</f>
        <v>7657.8484817063218</v>
      </c>
      <c r="O186" s="19">
        <f>N186*'Forecast inputs Tab10.1.5.1'!R6</f>
        <v>736.65286097652495</v>
      </c>
      <c r="P186" s="19">
        <f>N186*'Forecast inputs Tab10.1.5.1'!S6</f>
        <v>0</v>
      </c>
      <c r="Q186" s="19">
        <f>P186*'Forecast inputs Tab10.1.5.1'!R6</f>
        <v>0</v>
      </c>
    </row>
    <row r="187" spans="1:17" ht="15" x14ac:dyDescent="0.25">
      <c r="A187" s="10">
        <f>D187+F187+E187+'Forecast inputs Tab10.1.5.1'!AA7</f>
        <v>0.26138305688218072</v>
      </c>
      <c r="C187" s="18">
        <v>3</v>
      </c>
      <c r="D187" s="17">
        <f>$G$54*'Forecast inputs Tab10.1.5.1'!T7</f>
        <v>1.4916259220695576E-2</v>
      </c>
      <c r="E187" s="17">
        <f>$G$55*'Forecast inputs Tab10.1.5.1'!U7</f>
        <v>3.9663179019207625E-3</v>
      </c>
      <c r="F187" s="17">
        <f>$F$31*'Forecast inputs Tab10.1.5.1'!Y7</f>
        <v>2.5004797595643822E-3</v>
      </c>
      <c r="G187" s="28">
        <f t="shared" si="49"/>
        <v>78.678606243342188</v>
      </c>
      <c r="H187" s="28">
        <f>G187*'Forecast inputs Tab10.1.5.1'!V7</f>
        <v>28.89511509235129</v>
      </c>
      <c r="I187" s="28">
        <f t="shared" si="50"/>
        <v>20.921087507527947</v>
      </c>
      <c r="J187" s="28">
        <f>I187*'Forecast inputs Tab10.1.5.1'!W7</f>
        <v>7.7023432119738313</v>
      </c>
      <c r="K187" s="28">
        <f t="shared" si="51"/>
        <v>36.597458304325123</v>
      </c>
      <c r="L187" s="28">
        <f t="shared" si="48"/>
        <v>13.189249362819725</v>
      </c>
      <c r="M187" s="28">
        <f>L187*'Forecast inputs Tab10.1.5.1'!Z7</f>
        <v>4.4550382712745211</v>
      </c>
      <c r="N187" s="19">
        <f t="shared" si="52"/>
        <v>5994.0413839142566</v>
      </c>
      <c r="O187" s="19">
        <f>N187*'Forecast inputs Tab10.1.5.1'!R7</f>
        <v>1254.5228914463344</v>
      </c>
      <c r="P187" s="19">
        <f>N187*'Forecast inputs Tab10.1.5.1'!S7</f>
        <v>0</v>
      </c>
      <c r="Q187" s="19">
        <f>P187*'Forecast inputs Tab10.1.5.1'!R7</f>
        <v>0</v>
      </c>
    </row>
    <row r="188" spans="1:17" ht="15" x14ac:dyDescent="0.25">
      <c r="A188" s="10">
        <f>D188+F188+E188+'Forecast inputs Tab10.1.5.1'!AA8</f>
        <v>0.30587356563574131</v>
      </c>
      <c r="C188" s="18">
        <v>4</v>
      </c>
      <c r="D188" s="17">
        <f>$G$54*'Forecast inputs Tab10.1.5.1'!T8</f>
        <v>2.664632306886237E-2</v>
      </c>
      <c r="E188" s="17">
        <f>$G$55*'Forecast inputs Tab10.1.5.1'!U8</f>
        <v>2.5727261570633046E-2</v>
      </c>
      <c r="F188" s="17">
        <f>$F$31*'Forecast inputs Tab10.1.5.1'!Y8</f>
        <v>1.3499980996245895E-2</v>
      </c>
      <c r="G188" s="28">
        <f t="shared" si="49"/>
        <v>105.95266577857599</v>
      </c>
      <c r="H188" s="28">
        <f>G188*'Forecast inputs Tab10.1.5.1'!V8</f>
        <v>59.686712719106488</v>
      </c>
      <c r="I188" s="28">
        <f t="shared" si="50"/>
        <v>102.29823978140571</v>
      </c>
      <c r="J188" s="28">
        <f>I188*'Forecast inputs Tab10.1.5.1'!W8</f>
        <v>56.054595547591497</v>
      </c>
      <c r="K188" s="28">
        <f t="shared" si="51"/>
        <v>115.74130826669798</v>
      </c>
      <c r="L188" s="28">
        <f t="shared" si="48"/>
        <v>53.679412758596257</v>
      </c>
      <c r="M188" s="28">
        <f>L188*'Forecast inputs Tab10.1.5.1'!Z8</f>
        <v>28.256789196712308</v>
      </c>
      <c r="N188" s="19">
        <f t="shared" si="52"/>
        <v>4615.3274378210608</v>
      </c>
      <c r="O188" s="19">
        <f>N188*'Forecast inputs Tab10.1.5.1'!R8</f>
        <v>1701.4635365899233</v>
      </c>
      <c r="P188" s="19">
        <f>N188*'Forecast inputs Tab10.1.5.1'!S8</f>
        <v>411.48532013280391</v>
      </c>
      <c r="Q188" s="19">
        <f>P188*'Forecast inputs Tab10.1.5.1'!R8</f>
        <v>151.69612069355884</v>
      </c>
    </row>
    <row r="189" spans="1:17" ht="15" x14ac:dyDescent="0.25">
      <c r="A189" s="10">
        <f>D189+F189+E189+'Forecast inputs Tab10.1.5.1'!AA9</f>
        <v>0.38639458422848982</v>
      </c>
      <c r="C189" s="18">
        <v>5</v>
      </c>
      <c r="D189" s="17">
        <f>$G$54*'Forecast inputs Tab10.1.5.1'!T9</f>
        <v>7.8686359839439973E-2</v>
      </c>
      <c r="E189" s="17">
        <f>$G$55*'Forecast inputs Tab10.1.5.1'!U9</f>
        <v>3.9061019032411791E-2</v>
      </c>
      <c r="F189" s="17">
        <f>$F$31*'Forecast inputs Tab10.1.5.1'!Y9</f>
        <v>2.8647205356638082E-2</v>
      </c>
      <c r="G189" s="28">
        <f t="shared" si="49"/>
        <v>221.84854615026737</v>
      </c>
      <c r="H189" s="28">
        <f>G189*'Forecast inputs Tab10.1.5.1'!V9</f>
        <v>178.71172325261196</v>
      </c>
      <c r="I189" s="28">
        <f t="shared" si="50"/>
        <v>110.12874786901763</v>
      </c>
      <c r="J189" s="28">
        <f>I189*'Forecast inputs Tab10.1.5.1'!W9</f>
        <v>82.450669204611529</v>
      </c>
      <c r="K189" s="28">
        <f t="shared" si="51"/>
        <v>261.16239245722352</v>
      </c>
      <c r="L189" s="28">
        <f t="shared" si="48"/>
        <v>80.768012049438099</v>
      </c>
      <c r="M189" s="28">
        <f>L189*'Forecast inputs Tab10.1.5.1'!Z9</f>
        <v>60.264082974543641</v>
      </c>
      <c r="N189" s="19">
        <f t="shared" si="52"/>
        <v>3399.0951048814509</v>
      </c>
      <c r="O189" s="19">
        <f>N189*'Forecast inputs Tab10.1.5.1'!R9</f>
        <v>1936.8179871418702</v>
      </c>
      <c r="P189" s="19">
        <f>N189*'Forecast inputs Tab10.1.5.1'!S9</f>
        <v>988.67755632223032</v>
      </c>
      <c r="Q189" s="19">
        <f>P189*'Forecast inputs Tab10.1.5.1'!R9</f>
        <v>563.35242630263213</v>
      </c>
    </row>
    <row r="190" spans="1:17" ht="15" x14ac:dyDescent="0.25">
      <c r="A190" s="10">
        <f>D190+F190+E190+'Forecast inputs Tab10.1.5.1'!AA10</f>
        <v>0.47472104935576426</v>
      </c>
      <c r="C190" s="18">
        <v>6</v>
      </c>
      <c r="D190" s="17">
        <f>$G$54*'Forecast inputs Tab10.1.5.1'!T10</f>
        <v>0.19135802950909725</v>
      </c>
      <c r="E190" s="17">
        <f>$G$55*'Forecast inputs Tab10.1.5.1'!U10</f>
        <v>1.6123817833409774E-2</v>
      </c>
      <c r="F190" s="17">
        <f>$F$31*'Forecast inputs Tab10.1.5.1'!Y10</f>
        <v>2.723920201325726E-2</v>
      </c>
      <c r="G190" s="28">
        <f t="shared" si="49"/>
        <v>351.87385559301254</v>
      </c>
      <c r="H190" s="28">
        <f>G190*'Forecast inputs Tab10.1.5.1'!V10</f>
        <v>348.61087666110899</v>
      </c>
      <c r="I190" s="28">
        <f t="shared" si="50"/>
        <v>29.648873174938014</v>
      </c>
      <c r="J190" s="28">
        <f>I190*'Forecast inputs Tab10.1.5.1'!W10</f>
        <v>28.691224131273632</v>
      </c>
      <c r="K190" s="28">
        <f t="shared" si="51"/>
        <v>377.30210079238265</v>
      </c>
      <c r="L190" s="28">
        <f t="shared" si="48"/>
        <v>50.08811524799966</v>
      </c>
      <c r="M190" s="28">
        <f>L190*'Forecast inputs Tab10.1.5.1'!Z10</f>
        <v>49.525225008842639</v>
      </c>
      <c r="N190" s="19">
        <f t="shared" si="52"/>
        <v>2309.6931179761991</v>
      </c>
      <c r="O190" s="19">
        <f>N190*'Forecast inputs Tab10.1.5.1'!R10</f>
        <v>1862.139263119715</v>
      </c>
      <c r="P190" s="19">
        <f>N190*'Forecast inputs Tab10.1.5.1'!S10</f>
        <v>1327.4458621279434</v>
      </c>
      <c r="Q190" s="19">
        <f>P190*'Forecast inputs Tab10.1.5.1'!R10</f>
        <v>1070.2240225316875</v>
      </c>
    </row>
    <row r="191" spans="1:17" ht="15" x14ac:dyDescent="0.25">
      <c r="A191" s="10">
        <f>D191+F191+E191+'Forecast inputs Tab10.1.5.1'!AA11</f>
        <v>0.53049040512328194</v>
      </c>
      <c r="C191" s="18">
        <v>7</v>
      </c>
      <c r="D191" s="17">
        <f>$G$54*'Forecast inputs Tab10.1.5.1'!T11</f>
        <v>0.2312980223912883</v>
      </c>
      <c r="E191" s="17">
        <f>$G$55*'Forecast inputs Tab10.1.5.1'!U11</f>
        <v>9.2455726729860216E-3</v>
      </c>
      <c r="F191" s="17">
        <f>$F$31*'Forecast inputs Tab10.1.5.1'!Y11</f>
        <v>4.9946810059007689E-2</v>
      </c>
      <c r="G191" s="28">
        <f t="shared" si="49"/>
        <v>257.89535272616826</v>
      </c>
      <c r="H191" s="28">
        <f>G191*'Forecast inputs Tab10.1.5.1'!V11</f>
        <v>319.60020663251015</v>
      </c>
      <c r="I191" s="28">
        <f t="shared" si="50"/>
        <v>10.308735894081552</v>
      </c>
      <c r="J191" s="28">
        <f>I191*'Forecast inputs Tab10.1.5.1'!W11</f>
        <v>12.579689667067239</v>
      </c>
      <c r="K191" s="28">
        <f t="shared" si="51"/>
        <v>332.17989629957736</v>
      </c>
      <c r="L191" s="28">
        <f t="shared" si="48"/>
        <v>55.690273805816474</v>
      </c>
      <c r="M191" s="28">
        <f>L191*'Forecast inputs Tab10.1.5.1'!Z11</f>
        <v>69.517611889062636</v>
      </c>
      <c r="N191" s="19">
        <f t="shared" si="52"/>
        <v>1436.7643655402721</v>
      </c>
      <c r="O191" s="19">
        <f>N191*'Forecast inputs Tab10.1.5.1'!R11</f>
        <v>1538.257400322037</v>
      </c>
      <c r="P191" s="19">
        <f>N191*'Forecast inputs Tab10.1.5.1'!S11</f>
        <v>1145.9680031529301</v>
      </c>
      <c r="Q191" s="19">
        <f>P191*'Forecast inputs Tab10.1.5.1'!R11</f>
        <v>1226.9191828956532</v>
      </c>
    </row>
    <row r="192" spans="1:17" ht="15" x14ac:dyDescent="0.25">
      <c r="A192" s="10">
        <f>D192+F192+E192+'Forecast inputs Tab10.1.5.1'!AA12</f>
        <v>0.53942464470528351</v>
      </c>
      <c r="C192" s="18">
        <v>8</v>
      </c>
      <c r="D192" s="17">
        <f>$G$54*'Forecast inputs Tab10.1.5.1'!T12</f>
        <v>0.26665964263707559</v>
      </c>
      <c r="E192" s="17">
        <f>$G$55*'Forecast inputs Tab10.1.5.1'!U12</f>
        <v>1.5860613784191885E-3</v>
      </c>
      <c r="F192" s="17">
        <f>$F$31*'Forecast inputs Tab10.1.5.1'!Y12</f>
        <v>3.1178940689788756E-2</v>
      </c>
      <c r="G192" s="28">
        <f t="shared" si="49"/>
        <v>174.26645396130968</v>
      </c>
      <c r="H192" s="28">
        <f>G192*'Forecast inputs Tab10.1.5.1'!V12</f>
        <v>262.44652790660172</v>
      </c>
      <c r="I192" s="28">
        <f t="shared" si="50"/>
        <v>1.0365171476595589</v>
      </c>
      <c r="J192" s="28">
        <f>I192*'Forecast inputs Tab10.1.5.1'!W12</f>
        <v>1.5586847952349359</v>
      </c>
      <c r="K192" s="28">
        <f t="shared" si="51"/>
        <v>264.00521270183663</v>
      </c>
      <c r="L192" s="28">
        <f t="shared" si="48"/>
        <v>20.375949575820918</v>
      </c>
      <c r="M192" s="28">
        <f>L192*'Forecast inputs Tab10.1.5.1'!Z12</f>
        <v>31.055799786491697</v>
      </c>
      <c r="N192" s="19">
        <f t="shared" si="52"/>
        <v>845.54815088721682</v>
      </c>
      <c r="O192" s="19">
        <f>N192*'Forecast inputs Tab10.1.5.1'!R12</f>
        <v>1146.3688165283618</v>
      </c>
      <c r="P192" s="19">
        <f>N192*'Forecast inputs Tab10.1.5.1'!S12</f>
        <v>774.13835182352148</v>
      </c>
      <c r="Q192" s="19">
        <f>P192*'Forecast inputs Tab10.1.5.1'!R12</f>
        <v>1049.5535532517756</v>
      </c>
    </row>
    <row r="193" spans="1:17" ht="15" x14ac:dyDescent="0.25">
      <c r="A193" s="10">
        <f>D193+F193+E193+'Forecast inputs Tab10.1.5.1'!AA13</f>
        <v>0.54423294231153085</v>
      </c>
      <c r="C193" s="18">
        <v>9</v>
      </c>
      <c r="D193" s="17">
        <f>$G$54*'Forecast inputs Tab10.1.5.1'!T13</f>
        <v>0.25681471592260913</v>
      </c>
      <c r="E193" s="17">
        <f>$G$55*'Forecast inputs Tab10.1.5.1'!U13</f>
        <v>6.5226945948006893E-4</v>
      </c>
      <c r="F193" s="17">
        <f>$F$31*'Forecast inputs Tab10.1.5.1'!Y13</f>
        <v>4.6765956929441674E-2</v>
      </c>
      <c r="G193" s="28">
        <f t="shared" si="49"/>
        <v>97.950085982434146</v>
      </c>
      <c r="H193" s="28">
        <f>G193*'Forecast inputs Tab10.1.5.1'!V13</f>
        <v>176.45842008149336</v>
      </c>
      <c r="I193" s="28">
        <f t="shared" si="50"/>
        <v>0.24877799315457355</v>
      </c>
      <c r="J193" s="28">
        <f>I193*'Forecast inputs Tab10.1.5.1'!W13</f>
        <v>0.44869591043215867</v>
      </c>
      <c r="K193" s="28">
        <f t="shared" si="51"/>
        <v>176.90711599192551</v>
      </c>
      <c r="L193" s="28">
        <f t="shared" si="48"/>
        <v>17.836709574189754</v>
      </c>
      <c r="M193" s="28">
        <f>L193*'Forecast inputs Tab10.1.5.1'!Z13</f>
        <v>32.396993966696591</v>
      </c>
      <c r="N193" s="19">
        <f t="shared" si="52"/>
        <v>494.55777872961511</v>
      </c>
      <c r="O193" s="19">
        <f>N193*'Forecast inputs Tab10.1.5.1'!R13</f>
        <v>818.40904897512894</v>
      </c>
      <c r="P193" s="19">
        <f>N193*'Forecast inputs Tab10.1.5.1'!S13</f>
        <v>477.75304114450591</v>
      </c>
      <c r="Q193" s="19">
        <f>P193*'Forecast inputs Tab10.1.5.1'!R13</f>
        <v>790.60006507716275</v>
      </c>
    </row>
    <row r="194" spans="1:17" ht="15" x14ac:dyDescent="0.25">
      <c r="A194" s="10">
        <f>D194+F194+E194+'Forecast inputs Tab10.1.5.1'!AA14</f>
        <v>0.5397991354345788</v>
      </c>
      <c r="C194" s="18">
        <v>10</v>
      </c>
      <c r="D194" s="17">
        <f>$G$54*'Forecast inputs Tab10.1.5.1'!T14</f>
        <v>0.25631230882732275</v>
      </c>
      <c r="E194" s="17">
        <f>$G$55*'Forecast inputs Tab10.1.5.1'!U14</f>
        <v>1.7651883291015872E-4</v>
      </c>
      <c r="F194" s="17">
        <f>$F$31*'Forecast inputs Tab10.1.5.1'!Y14</f>
        <v>4.3310307774345962E-2</v>
      </c>
      <c r="G194" s="28">
        <f t="shared" si="49"/>
        <v>62.662701455424809</v>
      </c>
      <c r="H194" s="28">
        <f>G194*'Forecast inputs Tab10.1.5.1'!V14</f>
        <v>131.89743970512416</v>
      </c>
      <c r="I194" s="28">
        <f t="shared" si="50"/>
        <v>4.3154958021782597E-2</v>
      </c>
      <c r="J194" s="28">
        <f>I194*'Forecast inputs Tab10.1.5.1'!W14</f>
        <v>9.1033677390305351E-2</v>
      </c>
      <c r="K194" s="28">
        <f t="shared" si="51"/>
        <v>131.98847338251446</v>
      </c>
      <c r="L194" s="28">
        <f t="shared" si="48"/>
        <v>10.588414182772564</v>
      </c>
      <c r="M194" s="28">
        <f>L194*'Forecast inputs Tab10.1.5.1'!Z14</f>
        <v>22.443732122513865</v>
      </c>
      <c r="N194" s="19">
        <f t="shared" si="52"/>
        <v>316.37017540066751</v>
      </c>
      <c r="O194" s="19">
        <f>N194*'Forecast inputs Tab10.1.5.1'!R14</f>
        <v>620.63919159225952</v>
      </c>
      <c r="P194" s="19">
        <f>N194*'Forecast inputs Tab10.1.5.1'!S14</f>
        <v>311.93526788262574</v>
      </c>
      <c r="Q194" s="19">
        <f>P194*'Forecast inputs Tab10.1.5.1'!R14</f>
        <v>611.93901176874112</v>
      </c>
    </row>
    <row r="195" spans="1:17" ht="15" x14ac:dyDescent="0.25">
      <c r="A195" s="10">
        <f>D195+F195+E195+'Forecast inputs Tab10.1.5.1'!AA15</f>
        <v>0.53686720457111659</v>
      </c>
      <c r="C195" s="18">
        <v>11</v>
      </c>
      <c r="D195" s="17">
        <f>$G$54*'Forecast inputs Tab10.1.5.1'!T15</f>
        <v>0.24701097360031557</v>
      </c>
      <c r="E195" s="17">
        <f>$G$55*'Forecast inputs Tab10.1.5.1'!U15</f>
        <v>6.5198969201558753E-5</v>
      </c>
      <c r="F195" s="17">
        <f>$F$31*'Forecast inputs Tab10.1.5.1'!Y15</f>
        <v>4.979103200159949E-2</v>
      </c>
      <c r="G195" s="28">
        <f t="shared" si="49"/>
        <v>10.008739600209918</v>
      </c>
      <c r="H195" s="28">
        <f>G195*'Forecast inputs Tab10.1.5.1'!V15</f>
        <v>24.093944514068877</v>
      </c>
      <c r="I195" s="28">
        <f t="shared" si="50"/>
        <v>2.6418239458316692E-3</v>
      </c>
      <c r="J195" s="28">
        <f>I195*'Forecast inputs Tab10.1.5.1'!W15</f>
        <v>6.3806206101960014E-3</v>
      </c>
      <c r="K195" s="28">
        <f t="shared" si="51"/>
        <v>24.100325134679071</v>
      </c>
      <c r="L195" s="28">
        <f t="shared" si="48"/>
        <v>2.0175033783563512</v>
      </c>
      <c r="M195" s="28">
        <f>L195*'Forecast inputs Tab10.1.5.1'!Z15</f>
        <v>4.8959964984600584</v>
      </c>
      <c r="N195" s="19">
        <f t="shared" si="52"/>
        <v>52.364771746851055</v>
      </c>
      <c r="O195" s="19">
        <f>N195*'Forecast inputs Tab10.1.5.1'!R15</f>
        <v>118.93715336405772</v>
      </c>
      <c r="P195" s="19">
        <f>N195*'Forecast inputs Tab10.1.5.1'!S15</f>
        <v>52.044310373164734</v>
      </c>
      <c r="Q195" s="19">
        <f>P195*'Forecast inputs Tab10.1.5.1'!R15</f>
        <v>118.20928303677651</v>
      </c>
    </row>
    <row r="196" spans="1:17" ht="15" x14ac:dyDescent="0.25">
      <c r="A196" s="10">
        <f>D196+F196+E196+'Forecast inputs Tab10.1.5.1'!AA16</f>
        <v>0.53187323357365002</v>
      </c>
      <c r="C196" s="18">
        <v>12</v>
      </c>
      <c r="D196" s="17">
        <f>$G$54*'Forecast inputs Tab10.1.5.1'!T16</f>
        <v>0.2418597752672115</v>
      </c>
      <c r="E196" s="17">
        <f>$G$55*'Forecast inputs Tab10.1.5.1'!U16</f>
        <v>2.3409026587466358E-5</v>
      </c>
      <c r="F196" s="17">
        <f>$F$31*'Forecast inputs Tab10.1.5.1'!Y16</f>
        <v>4.9990049279850998E-2</v>
      </c>
      <c r="G196" s="28">
        <f t="shared" si="49"/>
        <v>32.326274085251697</v>
      </c>
      <c r="H196" s="28">
        <f>G196*'Forecast inputs Tab10.1.5.1'!V16</f>
        <v>87.506962339939278</v>
      </c>
      <c r="I196" s="28">
        <f t="shared" si="50"/>
        <v>3.1287824058355094E-3</v>
      </c>
      <c r="J196" s="28">
        <f>I196*'Forecast inputs Tab10.1.5.1'!W16</f>
        <v>8.5002843203450373E-3</v>
      </c>
      <c r="K196" s="28">
        <f t="shared" si="51"/>
        <v>87.515462624259627</v>
      </c>
      <c r="L196" s="28">
        <f t="shared" si="48"/>
        <v>6.6815245849390292</v>
      </c>
      <c r="M196" s="28">
        <f>L196*'Forecast inputs Tab10.1.5.1'!Z16</f>
        <v>18.251653447694551</v>
      </c>
      <c r="N196" s="19">
        <f t="shared" si="52"/>
        <v>172.33749470296937</v>
      </c>
      <c r="O196" s="19">
        <f>N196*'Forecast inputs Tab10.1.5.1'!R16</f>
        <v>444.48769621305752</v>
      </c>
      <c r="P196" s="19">
        <f>N196*'Forecast inputs Tab10.1.5.1'!S16</f>
        <v>171.84437067046747</v>
      </c>
      <c r="Q196" s="19">
        <f>P196*'Forecast inputs Tab10.1.5.1'!R16</f>
        <v>443.21584550214959</v>
      </c>
    </row>
    <row r="197" spans="1:17" ht="15" x14ac:dyDescent="0.25">
      <c r="A197" s="10">
        <f>D197+F197+E197+'Forecast inputs Tab10.1.5.1'!AA17</f>
        <v>0.52549363252666281</v>
      </c>
      <c r="C197" s="18">
        <v>13</v>
      </c>
      <c r="D197" s="17">
        <f>$G$54*'Forecast inputs Tab10.1.5.1'!T17</f>
        <v>0.24054067212522012</v>
      </c>
      <c r="E197" s="17">
        <f>$G$55*'Forecast inputs Tab10.1.5.1'!U17</f>
        <v>8.4513332403747758E-6</v>
      </c>
      <c r="F197" s="17">
        <f>$F$31*'Forecast inputs Tab10.1.5.1'!Y17</f>
        <v>4.4944509068202292E-2</v>
      </c>
      <c r="G197" s="28">
        <f t="shared" si="49"/>
        <v>19.486886078255541</v>
      </c>
      <c r="H197" s="28">
        <f>G197*'Forecast inputs Tab10.1.5.1'!V17</f>
        <v>58.49354328712122</v>
      </c>
      <c r="I197" s="28">
        <f t="shared" si="50"/>
        <v>6.846666162919154E-4</v>
      </c>
      <c r="J197" s="28">
        <f>I197*'Forecast inputs Tab10.1.5.1'!W17</f>
        <v>2.0612973971309793E-3</v>
      </c>
      <c r="K197" s="28">
        <f t="shared" si="51"/>
        <v>58.495604584518354</v>
      </c>
      <c r="L197" s="28">
        <f t="shared" si="48"/>
        <v>3.6410829001061593</v>
      </c>
      <c r="M197" s="28">
        <f>L197*'Forecast inputs Tab10.1.5.1'!Z17</f>
        <v>11.033537101362693</v>
      </c>
      <c r="N197" s="19">
        <f t="shared" si="52"/>
        <v>104.15446276051182</v>
      </c>
      <c r="O197" s="19">
        <f>N197*'Forecast inputs Tab10.1.5.1'!R17</f>
        <v>300.14712306010489</v>
      </c>
      <c r="P197" s="19">
        <f>N197*'Forecast inputs Tab10.1.5.1'!S17</f>
        <v>104.00519306980273</v>
      </c>
      <c r="Q197" s="19">
        <f>P197*'Forecast inputs Tab10.1.5.1'!R17</f>
        <v>299.71696512890401</v>
      </c>
    </row>
    <row r="198" spans="1:17" ht="15" x14ac:dyDescent="0.25">
      <c r="A198" s="10">
        <f>D198+F198+E198+'Forecast inputs Tab10.1.5.1'!AA18</f>
        <v>0.52110050291616439</v>
      </c>
      <c r="C198" s="18">
        <v>14</v>
      </c>
      <c r="D198" s="17">
        <f>$G$54*'Forecast inputs Tab10.1.5.1'!T18</f>
        <v>0.23488347917640023</v>
      </c>
      <c r="E198" s="17">
        <f>$G$55*'Forecast inputs Tab10.1.5.1'!U18</f>
        <v>3.8277199854795669E-6</v>
      </c>
      <c r="F198" s="17">
        <f>$F$31*'Forecast inputs Tab10.1.5.1'!Y18</f>
        <v>4.6213196019778656E-2</v>
      </c>
      <c r="G198" s="28">
        <f t="shared" si="49"/>
        <v>4.568516379073114</v>
      </c>
      <c r="H198" s="28">
        <f>G198*'Forecast inputs Tab10.1.5.1'!V18</f>
        <v>15.008354853153053</v>
      </c>
      <c r="I198" s="28">
        <f t="shared" si="50"/>
        <v>7.4449686753132435E-5</v>
      </c>
      <c r="J198" s="28">
        <f>I198*'Forecast inputs Tab10.1.5.1'!W18</f>
        <v>2.4527286641736981E-4</v>
      </c>
      <c r="K198" s="28">
        <f t="shared" si="51"/>
        <v>15.00860012601947</v>
      </c>
      <c r="L198" s="28">
        <f t="shared" si="48"/>
        <v>0.89885309808067559</v>
      </c>
      <c r="M198" s="28">
        <f>L198*'Forecast inputs Tab10.1.5.1'!Z18</f>
        <v>2.9840574576631309</v>
      </c>
      <c r="N198" s="19">
        <f t="shared" si="52"/>
        <v>24.956032311626906</v>
      </c>
      <c r="O198" s="19">
        <f>N198*'Forecast inputs Tab10.1.5.1'!R18</f>
        <v>79.266847190128075</v>
      </c>
      <c r="P198" s="19">
        <f>N198*'Forecast inputs Tab10.1.5.1'!S18</f>
        <v>24.936861110641985</v>
      </c>
      <c r="Q198" s="19">
        <f>P198*'Forecast inputs Tab10.1.5.1'!R18</f>
        <v>79.205954471287711</v>
      </c>
    </row>
    <row r="199" spans="1:17" ht="15" x14ac:dyDescent="0.25">
      <c r="A199" s="10">
        <f>D199+F199+E199+'Forecast inputs Tab10.1.5.1'!AA19</f>
        <v>0.51740682055196352</v>
      </c>
      <c r="C199" s="18">
        <v>15</v>
      </c>
      <c r="D199" s="17">
        <f>$G$54*'Forecast inputs Tab10.1.5.1'!T19</f>
        <v>0.22865400618395842</v>
      </c>
      <c r="E199" s="17">
        <f>$G$55*'Forecast inputs Tab10.1.5.1'!U19</f>
        <v>2.001281694622455E-6</v>
      </c>
      <c r="F199" s="17">
        <f>$F$31*'Forecast inputs Tab10.1.5.1'!Y19</f>
        <v>4.8750813086310393E-2</v>
      </c>
      <c r="G199" s="28">
        <f t="shared" si="49"/>
        <v>6.8075518414340577</v>
      </c>
      <c r="H199" s="28">
        <f>G199*'Forecast inputs Tab10.1.5.1'!V19</f>
        <v>24.214291132588912</v>
      </c>
      <c r="I199" s="28">
        <f t="shared" si="50"/>
        <v>5.9582725502279719E-5</v>
      </c>
      <c r="J199" s="28">
        <f>I199*'Forecast inputs Tab10.1.5.1'!W19</f>
        <v>2.1238764797249578E-4</v>
      </c>
      <c r="K199" s="28">
        <f t="shared" si="51"/>
        <v>24.214503520236885</v>
      </c>
      <c r="L199" s="28">
        <f t="shared" si="48"/>
        <v>1.4514230165296924</v>
      </c>
      <c r="M199" s="28">
        <f>L199*'Forecast inputs Tab10.1.5.1'!Z19</f>
        <v>5.2228296111407753</v>
      </c>
      <c r="N199" s="19">
        <f t="shared" si="52"/>
        <v>38.1357240945797</v>
      </c>
      <c r="O199" s="19">
        <f>N199*'Forecast inputs Tab10.1.5.1'!R19</f>
        <v>131.97172408722062</v>
      </c>
      <c r="P199" s="19">
        <f>N199*'Forecast inputs Tab10.1.5.1'!S19</f>
        <v>38.118863436000872</v>
      </c>
      <c r="Q199" s="19">
        <f>P199*'Forecast inputs Tab10.1.5.1'!R19</f>
        <v>131.91337642935591</v>
      </c>
    </row>
    <row r="200" spans="1:17" ht="15" x14ac:dyDescent="0.25">
      <c r="A200" s="10">
        <f>D200+F200+E200+'Forecast inputs Tab10.1.5.1'!AA20</f>
        <v>0.51448739660815956</v>
      </c>
      <c r="C200" s="23" t="s">
        <v>1443</v>
      </c>
      <c r="D200" s="17">
        <f>$G$54*'Forecast inputs Tab10.1.5.1'!T20</f>
        <v>0.22179333819659175</v>
      </c>
      <c r="E200" s="17">
        <f>$G$55*'Forecast inputs Tab10.1.5.1'!U20</f>
        <v>1.2127193701529892E-6</v>
      </c>
      <c r="F200" s="17">
        <f>$F$31*'Forecast inputs Tab10.1.5.1'!Y20</f>
        <v>5.2692845692197628E-2</v>
      </c>
      <c r="G200" s="28">
        <f>N200*(D200/A200)*(1-EXP(-A200))</f>
        <v>7.7271094485429259</v>
      </c>
      <c r="H200" s="28">
        <f>G200*'Forecast inputs Tab10.1.5.1'!V20</f>
        <v>32.063393691597305</v>
      </c>
      <c r="I200" s="28">
        <f t="shared" si="50"/>
        <v>4.2250210848236328E-5</v>
      </c>
      <c r="J200" s="28">
        <f>I200*'Forecast inputs Tab10.1.5.1'!W20</f>
        <v>1.7531589956130947E-4</v>
      </c>
      <c r="K200" s="28">
        <f t="shared" si="51"/>
        <v>32.063569007496866</v>
      </c>
      <c r="L200" s="30">
        <f t="shared" si="48"/>
        <v>1.8357782480278819</v>
      </c>
      <c r="M200" s="28">
        <f>L200*'Forecast inputs Tab10.1.5.1'!Z20</f>
        <v>7.0946587640234346</v>
      </c>
      <c r="N200" s="19">
        <f>N173*EXP(-A173)+N174*EXP(-A174)</f>
        <v>44.566522660879784</v>
      </c>
      <c r="O200" s="19">
        <f>N200*'Forecast inputs Tab10.1.5.1'!R20</f>
        <v>181.49433511883674</v>
      </c>
      <c r="P200" s="19">
        <f>N200*'Forecast inputs Tab10.1.5.1'!S20</f>
        <v>44.554584549252041</v>
      </c>
      <c r="Q200" s="19">
        <f>P200*'Forecast inputs Tab10.1.5.1'!R20</f>
        <v>181.44571791688588</v>
      </c>
    </row>
    <row r="201" spans="1:17" ht="15" x14ac:dyDescent="0.25">
      <c r="C201" s="31" t="s">
        <v>1453</v>
      </c>
      <c r="D201" s="12"/>
      <c r="E201" s="12"/>
      <c r="F201" s="12"/>
      <c r="G201" s="32">
        <f>SUM(G184:G200)</f>
        <v>1435.1414467538339</v>
      </c>
      <c r="H201" s="32">
        <f t="shared" ref="H201" si="53">SUM(H184:H200)</f>
        <v>1748.3224948753043</v>
      </c>
      <c r="I201" s="32">
        <f>SUM(I184:I200)</f>
        <v>289.3764564717365</v>
      </c>
      <c r="J201" s="32">
        <f t="shared" ref="J201:Q201" si="54">SUM(J184:J200)</f>
        <v>192.73138759304652</v>
      </c>
      <c r="K201" s="32">
        <f t="shared" si="54"/>
        <v>1941.0538824683506</v>
      </c>
      <c r="L201" s="32">
        <f t="shared" si="54"/>
        <v>339.63877225439302</v>
      </c>
      <c r="M201" s="32">
        <f t="shared" si="54"/>
        <v>350.90738767408152</v>
      </c>
      <c r="N201" s="32">
        <f t="shared" si="54"/>
        <v>49629.211889745631</v>
      </c>
      <c r="O201" s="32">
        <f t="shared" si="54"/>
        <v>13137.723960125384</v>
      </c>
      <c r="P201" s="32">
        <f t="shared" si="54"/>
        <v>5872.9075857958906</v>
      </c>
      <c r="Q201" s="32">
        <f t="shared" si="54"/>
        <v>6717.9915250065696</v>
      </c>
    </row>
    <row r="203" spans="1:17" ht="15" x14ac:dyDescent="0.25">
      <c r="C203" s="15" t="s">
        <v>1445</v>
      </c>
      <c r="D203" s="15" t="s">
        <v>1736</v>
      </c>
      <c r="G203" s="15">
        <f>G178+1</f>
        <v>2027</v>
      </c>
    </row>
    <row r="204" spans="1:17" ht="15" x14ac:dyDescent="0.25">
      <c r="D204" s="24" t="s">
        <v>1611</v>
      </c>
      <c r="E204" s="24"/>
      <c r="F204" s="24"/>
      <c r="G204" s="18">
        <f>G179</f>
        <v>1</v>
      </c>
      <c r="H204" s="24" t="s">
        <v>1610</v>
      </c>
      <c r="I204" s="25">
        <f>G204*I154</f>
        <v>0.20839369237906677</v>
      </c>
      <c r="J204" s="15" t="s">
        <v>1526</v>
      </c>
      <c r="K204" s="25">
        <f>I204+I206+I205</f>
        <v>0.2561398100778523</v>
      </c>
    </row>
    <row r="205" spans="1:17" ht="15" x14ac:dyDescent="0.25">
      <c r="D205" s="24" t="s">
        <v>1612</v>
      </c>
      <c r="E205" s="24"/>
      <c r="F205" s="24"/>
      <c r="G205" s="18">
        <f>G180</f>
        <v>1</v>
      </c>
      <c r="H205" s="24" t="s">
        <v>1610</v>
      </c>
      <c r="I205" s="25">
        <f>G205*I155</f>
        <v>7.7229507592466301E-3</v>
      </c>
      <c r="K205" s="25"/>
    </row>
    <row r="206" spans="1:17" ht="15" x14ac:dyDescent="0.25">
      <c r="D206" s="24" t="s">
        <v>1446</v>
      </c>
      <c r="E206" s="24"/>
      <c r="F206" s="24"/>
      <c r="G206" s="18">
        <f>G181</f>
        <v>1</v>
      </c>
      <c r="H206" s="24" t="s">
        <v>1610</v>
      </c>
      <c r="I206" s="25">
        <f>G206*I156</f>
        <v>4.0023166939538925E-2</v>
      </c>
    </row>
    <row r="207" spans="1:17" ht="15" x14ac:dyDescent="0.25">
      <c r="D207" s="24"/>
      <c r="E207" s="24"/>
      <c r="F207" s="24"/>
      <c r="G207" s="18"/>
      <c r="H207" s="24"/>
      <c r="I207" s="24"/>
      <c r="J207" s="24"/>
      <c r="K207" s="24"/>
      <c r="L207" s="25"/>
    </row>
    <row r="208" spans="1:17" ht="39" x14ac:dyDescent="0.25">
      <c r="A208" t="s">
        <v>1374</v>
      </c>
      <c r="C208" s="26" t="s">
        <v>1292</v>
      </c>
      <c r="D208" s="27" t="s">
        <v>1604</v>
      </c>
      <c r="E208" s="27" t="s">
        <v>1605</v>
      </c>
      <c r="F208" s="27" t="s">
        <v>1877</v>
      </c>
      <c r="G208" s="27" t="s">
        <v>1606</v>
      </c>
      <c r="H208" s="27" t="s">
        <v>1607</v>
      </c>
      <c r="I208" s="27" t="s">
        <v>1608</v>
      </c>
      <c r="J208" s="27" t="s">
        <v>1609</v>
      </c>
      <c r="K208" s="27" t="s">
        <v>1613</v>
      </c>
      <c r="L208" s="27" t="s">
        <v>1448</v>
      </c>
      <c r="M208" s="27" t="s">
        <v>1578</v>
      </c>
      <c r="N208" s="27" t="s">
        <v>1449</v>
      </c>
      <c r="O208" s="27" t="s">
        <v>1450</v>
      </c>
      <c r="P208" s="27" t="s">
        <v>1451</v>
      </c>
      <c r="Q208" s="27" t="s">
        <v>1452</v>
      </c>
    </row>
    <row r="209" spans="1:17" ht="15" x14ac:dyDescent="0.25">
      <c r="A209" s="10">
        <f>D209+F209+E209+'Forecast inputs Tab10.1.5.1'!AA4</f>
        <v>0.24</v>
      </c>
      <c r="C209" s="18">
        <v>0</v>
      </c>
      <c r="D209" s="17">
        <f>$G$54*'Forecast inputs Tab10.1.5.1'!T4</f>
        <v>0</v>
      </c>
      <c r="E209" s="17">
        <f>$G$55*'Forecast inputs Tab10.1.5.1'!U4</f>
        <v>0</v>
      </c>
      <c r="F209" s="17">
        <f>$F$31*'Forecast inputs Tab10.1.5.1'!Y4</f>
        <v>0</v>
      </c>
      <c r="G209" s="28">
        <f>N209*(D209/A209)*(1-EXP(-A209))</f>
        <v>0</v>
      </c>
      <c r="H209" s="28">
        <f>G209*'Forecast inputs Tab10.1.5.1'!V4</f>
        <v>0</v>
      </c>
      <c r="I209" s="28">
        <f>N209*(E209/A209)*(1-EXP(-A209))</f>
        <v>0</v>
      </c>
      <c r="J209" s="28">
        <f>I209*'Forecast inputs Tab10.1.5.1'!W4</f>
        <v>0</v>
      </c>
      <c r="K209" s="28">
        <f>H209+J209</f>
        <v>0</v>
      </c>
      <c r="L209" s="28">
        <f t="shared" ref="L209:L225" si="55">N209*(F209/A209)*(1-EXP(-A209))</f>
        <v>0</v>
      </c>
      <c r="M209" s="28">
        <f>L209*'Forecast inputs Tab10.1.5.1'!Z4</f>
        <v>0</v>
      </c>
      <c r="N209" s="19">
        <f>'Forecast inputs Tab10.1.5.1'!Q4</f>
        <v>12382.797429009221</v>
      </c>
      <c r="O209" s="19">
        <f>N209*'Forecast inputs Tab10.1.5.1'!R4</f>
        <v>34.976078134056579</v>
      </c>
      <c r="P209" s="19">
        <f>N209*'Forecast inputs Tab10.1.5.1'!S4</f>
        <v>0</v>
      </c>
      <c r="Q209" s="19">
        <f>P209*'Forecast inputs Tab10.1.5.1'!R4</f>
        <v>0</v>
      </c>
    </row>
    <row r="210" spans="1:17" ht="15" x14ac:dyDescent="0.25">
      <c r="A210" s="10">
        <f>D210+F210+E210+'Forecast inputs Tab10.1.5.1'!AA5</f>
        <v>0.24057713806423489</v>
      </c>
      <c r="C210" s="18">
        <v>1</v>
      </c>
      <c r="D210" s="17">
        <f>$G$54*'Forecast inputs Tab10.1.5.1'!T5</f>
        <v>4.255269999713981E-5</v>
      </c>
      <c r="E210" s="17">
        <f>$G$55*'Forecast inputs Tab10.1.5.1'!U5</f>
        <v>9.7561116775377884E-5</v>
      </c>
      <c r="F210" s="17">
        <f>$F$31*'Forecast inputs Tab10.1.5.1'!Y5</f>
        <v>4.3702424746238738E-4</v>
      </c>
      <c r="G210" s="28">
        <f t="shared" ref="G210:G224" si="56">N210*(D210/A210)*(1-EXP(-A210))</f>
        <v>0.36840148619220286</v>
      </c>
      <c r="H210" s="28">
        <f>G210*'Forecast inputs Tab10.1.5.1'!V5</f>
        <v>3.7881990631241681E-2</v>
      </c>
      <c r="I210" s="28">
        <f t="shared" ref="I210:I225" si="57">N210*(E210/A210)*(1-EXP(-A210))</f>
        <v>0.84463877537820375</v>
      </c>
      <c r="J210" s="28">
        <f>I210*'Forecast inputs Tab10.1.5.1'!W5</f>
        <v>8.6852701437579727E-2</v>
      </c>
      <c r="K210" s="28">
        <f t="shared" ref="K210:K225" si="58">H210+J210</f>
        <v>0.1247346920688214</v>
      </c>
      <c r="L210" s="28">
        <f t="shared" si="55"/>
        <v>3.7835526835663593</v>
      </c>
      <c r="M210" s="28">
        <f>L210*'Forecast inputs Tab10.1.5.1'!Z5</f>
        <v>0.29163964604671017</v>
      </c>
      <c r="N210" s="19">
        <f>N184*EXP(-A184)</f>
        <v>9740.6534556019415</v>
      </c>
      <c r="O210" s="19">
        <f>N210*'Forecast inputs Tab10.1.5.1'!R5</f>
        <v>231.1720062657642</v>
      </c>
      <c r="P210" s="19">
        <f>N210*'Forecast inputs Tab10.1.5.1'!S5</f>
        <v>0</v>
      </c>
      <c r="Q210" s="19">
        <f>P210*'Forecast inputs Tab10.1.5.1'!R5</f>
        <v>0</v>
      </c>
    </row>
    <row r="211" spans="1:17" ht="15" x14ac:dyDescent="0.25">
      <c r="A211" s="10">
        <f>D211+F211+E211+'Forecast inputs Tab10.1.5.1'!AA6</f>
        <v>0.24496519414340875</v>
      </c>
      <c r="C211" s="18">
        <v>2</v>
      </c>
      <c r="D211" s="17">
        <f>$G$54*'Forecast inputs Tab10.1.5.1'!T6</f>
        <v>4.0042612257211484E-4</v>
      </c>
      <c r="E211" s="17">
        <f>$G$55*'Forecast inputs Tab10.1.5.1'!U6</f>
        <v>2.0452035630955214E-3</v>
      </c>
      <c r="F211" s="17">
        <f>$F$31*'Forecast inputs Tab10.1.5.1'!Y6</f>
        <v>2.5195644577411316E-3</v>
      </c>
      <c r="G211" s="28">
        <f t="shared" si="56"/>
        <v>2.7196999443390779</v>
      </c>
      <c r="H211" s="28">
        <f>G211*'Forecast inputs Tab10.1.5.1'!V6</f>
        <v>0.59710101529605486</v>
      </c>
      <c r="I211" s="28">
        <f t="shared" si="57"/>
        <v>13.891051814960504</v>
      </c>
      <c r="J211" s="28">
        <f>I211*'Forecast inputs Tab10.1.5.1'!W6</f>
        <v>3.05002356729221</v>
      </c>
      <c r="K211" s="28">
        <f t="shared" si="58"/>
        <v>3.647124582588265</v>
      </c>
      <c r="L211" s="28">
        <f t="shared" si="55"/>
        <v>17.112917787333366</v>
      </c>
      <c r="M211" s="28">
        <f>L211*'Forecast inputs Tab10.1.5.1'!Z6</f>
        <v>3.2177419315522928</v>
      </c>
      <c r="N211" s="19">
        <f t="shared" ref="N211:N224" si="59">N185*EXP(-A185)</f>
        <v>7657.8484817063218</v>
      </c>
      <c r="O211" s="19">
        <f>N211*'Forecast inputs Tab10.1.5.1'!R6</f>
        <v>736.65286097652495</v>
      </c>
      <c r="P211" s="19">
        <f>N211*'Forecast inputs Tab10.1.5.1'!S6</f>
        <v>0</v>
      </c>
      <c r="Q211" s="19">
        <f>P211*'Forecast inputs Tab10.1.5.1'!R6</f>
        <v>0</v>
      </c>
    </row>
    <row r="212" spans="1:17" ht="15" x14ac:dyDescent="0.25">
      <c r="A212" s="10">
        <f>D212+F212+E212+'Forecast inputs Tab10.1.5.1'!AA7</f>
        <v>0.26138305688218072</v>
      </c>
      <c r="C212" s="18">
        <v>3</v>
      </c>
      <c r="D212" s="17">
        <f>$G$54*'Forecast inputs Tab10.1.5.1'!T7</f>
        <v>1.4916259220695576E-2</v>
      </c>
      <c r="E212" s="17">
        <f>$G$55*'Forecast inputs Tab10.1.5.1'!U7</f>
        <v>3.9663179019207625E-3</v>
      </c>
      <c r="F212" s="17">
        <f>$F$31*'Forecast inputs Tab10.1.5.1'!Y7</f>
        <v>2.5004797595643822E-3</v>
      </c>
      <c r="G212" s="28">
        <f t="shared" si="56"/>
        <v>78.678606243342188</v>
      </c>
      <c r="H212" s="28">
        <f>G212*'Forecast inputs Tab10.1.5.1'!V7</f>
        <v>28.89511509235129</v>
      </c>
      <c r="I212" s="28">
        <f t="shared" si="57"/>
        <v>20.921087507527947</v>
      </c>
      <c r="J212" s="28">
        <f>I212*'Forecast inputs Tab10.1.5.1'!W7</f>
        <v>7.7023432119738313</v>
      </c>
      <c r="K212" s="28">
        <f t="shared" si="58"/>
        <v>36.597458304325123</v>
      </c>
      <c r="L212" s="28">
        <f t="shared" si="55"/>
        <v>13.189249362819725</v>
      </c>
      <c r="M212" s="28">
        <f>L212*'Forecast inputs Tab10.1.5.1'!Z7</f>
        <v>4.4550382712745211</v>
      </c>
      <c r="N212" s="19">
        <f t="shared" si="59"/>
        <v>5994.0413839142566</v>
      </c>
      <c r="O212" s="19">
        <f>N212*'Forecast inputs Tab10.1.5.1'!R7</f>
        <v>1254.5228914463344</v>
      </c>
      <c r="P212" s="19">
        <f>N212*'Forecast inputs Tab10.1.5.1'!S7</f>
        <v>0</v>
      </c>
      <c r="Q212" s="19">
        <f>P212*'Forecast inputs Tab10.1.5.1'!R7</f>
        <v>0</v>
      </c>
    </row>
    <row r="213" spans="1:17" ht="15" x14ac:dyDescent="0.25">
      <c r="A213" s="10">
        <f>D213+F213+E213+'Forecast inputs Tab10.1.5.1'!AA8</f>
        <v>0.30587356563574131</v>
      </c>
      <c r="C213" s="18">
        <v>4</v>
      </c>
      <c r="D213" s="17">
        <f>$G$54*'Forecast inputs Tab10.1.5.1'!T8</f>
        <v>2.664632306886237E-2</v>
      </c>
      <c r="E213" s="17">
        <f>$G$55*'Forecast inputs Tab10.1.5.1'!U8</f>
        <v>2.5727261570633046E-2</v>
      </c>
      <c r="F213" s="17">
        <f>$F$31*'Forecast inputs Tab10.1.5.1'!Y8</f>
        <v>1.3499980996245895E-2</v>
      </c>
      <c r="G213" s="28">
        <f t="shared" si="56"/>
        <v>105.95266577857599</v>
      </c>
      <c r="H213" s="28">
        <f>G213*'Forecast inputs Tab10.1.5.1'!V8</f>
        <v>59.686712719106488</v>
      </c>
      <c r="I213" s="28">
        <f t="shared" si="57"/>
        <v>102.29823978140571</v>
      </c>
      <c r="J213" s="28">
        <f>I213*'Forecast inputs Tab10.1.5.1'!W8</f>
        <v>56.054595547591497</v>
      </c>
      <c r="K213" s="28">
        <f t="shared" si="58"/>
        <v>115.74130826669798</v>
      </c>
      <c r="L213" s="28">
        <f t="shared" si="55"/>
        <v>53.679412758596257</v>
      </c>
      <c r="M213" s="28">
        <f>L213*'Forecast inputs Tab10.1.5.1'!Z8</f>
        <v>28.256789196712308</v>
      </c>
      <c r="N213" s="19">
        <f t="shared" si="59"/>
        <v>4615.3274378210608</v>
      </c>
      <c r="O213" s="19">
        <f>N213*'Forecast inputs Tab10.1.5.1'!R8</f>
        <v>1701.4635365899233</v>
      </c>
      <c r="P213" s="19">
        <f>N213*'Forecast inputs Tab10.1.5.1'!S8</f>
        <v>411.48532013280391</v>
      </c>
      <c r="Q213" s="19">
        <f>P213*'Forecast inputs Tab10.1.5.1'!R8</f>
        <v>151.69612069355884</v>
      </c>
    </row>
    <row r="214" spans="1:17" ht="15" x14ac:dyDescent="0.25">
      <c r="A214" s="10">
        <f>D214+F214+E214+'Forecast inputs Tab10.1.5.1'!AA9</f>
        <v>0.38639458422848982</v>
      </c>
      <c r="C214" s="18">
        <v>5</v>
      </c>
      <c r="D214" s="17">
        <f>$G$54*'Forecast inputs Tab10.1.5.1'!T9</f>
        <v>7.8686359839439973E-2</v>
      </c>
      <c r="E214" s="17">
        <f>$G$55*'Forecast inputs Tab10.1.5.1'!U9</f>
        <v>3.9061019032411791E-2</v>
      </c>
      <c r="F214" s="17">
        <f>$F$31*'Forecast inputs Tab10.1.5.1'!Y9</f>
        <v>2.8647205356638082E-2</v>
      </c>
      <c r="G214" s="28">
        <f t="shared" si="56"/>
        <v>221.84854615026737</v>
      </c>
      <c r="H214" s="28">
        <f>G214*'Forecast inputs Tab10.1.5.1'!V9</f>
        <v>178.71172325261196</v>
      </c>
      <c r="I214" s="28">
        <f t="shared" si="57"/>
        <v>110.12874786901763</v>
      </c>
      <c r="J214" s="28">
        <f>I214*'Forecast inputs Tab10.1.5.1'!W9</f>
        <v>82.450669204611529</v>
      </c>
      <c r="K214" s="28">
        <f t="shared" si="58"/>
        <v>261.16239245722352</v>
      </c>
      <c r="L214" s="28">
        <f t="shared" si="55"/>
        <v>80.768012049438099</v>
      </c>
      <c r="M214" s="28">
        <f>L214*'Forecast inputs Tab10.1.5.1'!Z9</f>
        <v>60.264082974543641</v>
      </c>
      <c r="N214" s="19">
        <f t="shared" si="59"/>
        <v>3399.0951048814509</v>
      </c>
      <c r="O214" s="19">
        <f>N214*'Forecast inputs Tab10.1.5.1'!R9</f>
        <v>1936.8179871418702</v>
      </c>
      <c r="P214" s="19">
        <f>N214*'Forecast inputs Tab10.1.5.1'!S9</f>
        <v>988.67755632223032</v>
      </c>
      <c r="Q214" s="19">
        <f>P214*'Forecast inputs Tab10.1.5.1'!R9</f>
        <v>563.35242630263213</v>
      </c>
    </row>
    <row r="215" spans="1:17" ht="15" x14ac:dyDescent="0.25">
      <c r="A215" s="10">
        <f>D215+F215+E215+'Forecast inputs Tab10.1.5.1'!AA10</f>
        <v>0.47472104935576426</v>
      </c>
      <c r="C215" s="18">
        <v>6</v>
      </c>
      <c r="D215" s="17">
        <f>$G$54*'Forecast inputs Tab10.1.5.1'!T10</f>
        <v>0.19135802950909725</v>
      </c>
      <c r="E215" s="17">
        <f>$G$55*'Forecast inputs Tab10.1.5.1'!U10</f>
        <v>1.6123817833409774E-2</v>
      </c>
      <c r="F215" s="17">
        <f>$F$31*'Forecast inputs Tab10.1.5.1'!Y10</f>
        <v>2.723920201325726E-2</v>
      </c>
      <c r="G215" s="28">
        <f t="shared" si="56"/>
        <v>351.87385559301254</v>
      </c>
      <c r="H215" s="28">
        <f>G215*'Forecast inputs Tab10.1.5.1'!V10</f>
        <v>348.61087666110899</v>
      </c>
      <c r="I215" s="28">
        <f t="shared" si="57"/>
        <v>29.648873174938014</v>
      </c>
      <c r="J215" s="28">
        <f>I215*'Forecast inputs Tab10.1.5.1'!W10</f>
        <v>28.691224131273632</v>
      </c>
      <c r="K215" s="28">
        <f t="shared" si="58"/>
        <v>377.30210079238265</v>
      </c>
      <c r="L215" s="28">
        <f t="shared" si="55"/>
        <v>50.08811524799966</v>
      </c>
      <c r="M215" s="28">
        <f>L215*'Forecast inputs Tab10.1.5.1'!Z10</f>
        <v>49.525225008842639</v>
      </c>
      <c r="N215" s="19">
        <f t="shared" si="59"/>
        <v>2309.6931179761991</v>
      </c>
      <c r="O215" s="19">
        <f>N215*'Forecast inputs Tab10.1.5.1'!R10</f>
        <v>1862.139263119715</v>
      </c>
      <c r="P215" s="19">
        <f>N215*'Forecast inputs Tab10.1.5.1'!S10</f>
        <v>1327.4458621279434</v>
      </c>
      <c r="Q215" s="19">
        <f>P215*'Forecast inputs Tab10.1.5.1'!R10</f>
        <v>1070.2240225316875</v>
      </c>
    </row>
    <row r="216" spans="1:17" ht="15" x14ac:dyDescent="0.25">
      <c r="A216" s="10">
        <f>D216+F216+E216+'Forecast inputs Tab10.1.5.1'!AA11</f>
        <v>0.53049040512328194</v>
      </c>
      <c r="C216" s="18">
        <v>7</v>
      </c>
      <c r="D216" s="17">
        <f>$G$54*'Forecast inputs Tab10.1.5.1'!T11</f>
        <v>0.2312980223912883</v>
      </c>
      <c r="E216" s="17">
        <f>$G$55*'Forecast inputs Tab10.1.5.1'!U11</f>
        <v>9.2455726729860216E-3</v>
      </c>
      <c r="F216" s="17">
        <f>$F$31*'Forecast inputs Tab10.1.5.1'!Y11</f>
        <v>4.9946810059007689E-2</v>
      </c>
      <c r="G216" s="28">
        <f t="shared" si="56"/>
        <v>257.89535272616826</v>
      </c>
      <c r="H216" s="28">
        <f>G216*'Forecast inputs Tab10.1.5.1'!V11</f>
        <v>319.60020663251015</v>
      </c>
      <c r="I216" s="28">
        <f t="shared" si="57"/>
        <v>10.308735894081552</v>
      </c>
      <c r="J216" s="28">
        <f>I216*'Forecast inputs Tab10.1.5.1'!W11</f>
        <v>12.579689667067239</v>
      </c>
      <c r="K216" s="28">
        <f t="shared" si="58"/>
        <v>332.17989629957736</v>
      </c>
      <c r="L216" s="28">
        <f t="shared" si="55"/>
        <v>55.690273805816474</v>
      </c>
      <c r="M216" s="28">
        <f>L216*'Forecast inputs Tab10.1.5.1'!Z11</f>
        <v>69.517611889062636</v>
      </c>
      <c r="N216" s="19">
        <f t="shared" si="59"/>
        <v>1436.7643655402721</v>
      </c>
      <c r="O216" s="19">
        <f>N216*'Forecast inputs Tab10.1.5.1'!R11</f>
        <v>1538.257400322037</v>
      </c>
      <c r="P216" s="19">
        <f>N216*'Forecast inputs Tab10.1.5.1'!S11</f>
        <v>1145.9680031529301</v>
      </c>
      <c r="Q216" s="19">
        <f>P216*'Forecast inputs Tab10.1.5.1'!R11</f>
        <v>1226.9191828956532</v>
      </c>
    </row>
    <row r="217" spans="1:17" ht="15" x14ac:dyDescent="0.25">
      <c r="A217" s="10">
        <f>D217+F217+E217+'Forecast inputs Tab10.1.5.1'!AA12</f>
        <v>0.53942464470528351</v>
      </c>
      <c r="C217" s="18">
        <v>8</v>
      </c>
      <c r="D217" s="17">
        <f>$G$54*'Forecast inputs Tab10.1.5.1'!T12</f>
        <v>0.26665964263707559</v>
      </c>
      <c r="E217" s="17">
        <f>$G$55*'Forecast inputs Tab10.1.5.1'!U12</f>
        <v>1.5860613784191885E-3</v>
      </c>
      <c r="F217" s="17">
        <f>$F$31*'Forecast inputs Tab10.1.5.1'!Y12</f>
        <v>3.1178940689788756E-2</v>
      </c>
      <c r="G217" s="28">
        <f t="shared" si="56"/>
        <v>174.20954339413214</v>
      </c>
      <c r="H217" s="28">
        <f>G217*'Forecast inputs Tab10.1.5.1'!V12</f>
        <v>262.36082018479169</v>
      </c>
      <c r="I217" s="28">
        <f t="shared" si="57"/>
        <v>1.0361786500461532</v>
      </c>
      <c r="J217" s="28">
        <f>I217*'Forecast inputs Tab10.1.5.1'!W12</f>
        <v>1.5581757722202851</v>
      </c>
      <c r="K217" s="28">
        <f t="shared" si="58"/>
        <v>263.91899595701199</v>
      </c>
      <c r="L217" s="28">
        <f t="shared" si="55"/>
        <v>20.369295358553153</v>
      </c>
      <c r="M217" s="28">
        <f>L217*'Forecast inputs Tab10.1.5.1'!Z12</f>
        <v>31.045657827785202</v>
      </c>
      <c r="N217" s="19">
        <f t="shared" si="59"/>
        <v>845.27201842598231</v>
      </c>
      <c r="O217" s="19">
        <f>N217*'Forecast inputs Tab10.1.5.1'!R12</f>
        <v>1145.9944444213941</v>
      </c>
      <c r="P217" s="19">
        <f>N217*'Forecast inputs Tab10.1.5.1'!S12</f>
        <v>773.88553981251926</v>
      </c>
      <c r="Q217" s="19">
        <f>P217*'Forecast inputs Tab10.1.5.1'!R12</f>
        <v>1049.2107983116191</v>
      </c>
    </row>
    <row r="218" spans="1:17" ht="15" x14ac:dyDescent="0.25">
      <c r="A218" s="10">
        <f>D218+F218+E218+'Forecast inputs Tab10.1.5.1'!AA13</f>
        <v>0.54423294231153085</v>
      </c>
      <c r="C218" s="18">
        <v>9</v>
      </c>
      <c r="D218" s="17">
        <f>$G$54*'Forecast inputs Tab10.1.5.1'!T13</f>
        <v>0.25681471592260913</v>
      </c>
      <c r="E218" s="17">
        <f>$G$55*'Forecast inputs Tab10.1.5.1'!U13</f>
        <v>6.5226945948006893E-4</v>
      </c>
      <c r="F218" s="17">
        <f>$F$31*'Forecast inputs Tab10.1.5.1'!Y13</f>
        <v>4.6765956929441674E-2</v>
      </c>
      <c r="G218" s="28">
        <f t="shared" si="56"/>
        <v>97.646567617218764</v>
      </c>
      <c r="H218" s="28">
        <f>G218*'Forecast inputs Tab10.1.5.1'!V13</f>
        <v>175.91162759372332</v>
      </c>
      <c r="I218" s="28">
        <f t="shared" si="57"/>
        <v>0.24800710368544765</v>
      </c>
      <c r="J218" s="28">
        <f>I218*'Forecast inputs Tab10.1.5.1'!W13</f>
        <v>0.44730553442740856</v>
      </c>
      <c r="K218" s="28">
        <f t="shared" si="58"/>
        <v>176.35893312815074</v>
      </c>
      <c r="L218" s="28">
        <f t="shared" si="55"/>
        <v>17.781438883240586</v>
      </c>
      <c r="M218" s="28">
        <f>L218*'Forecast inputs Tab10.1.5.1'!Z13</f>
        <v>32.296605258018708</v>
      </c>
      <c r="N218" s="19">
        <f t="shared" si="59"/>
        <v>493.0252903504678</v>
      </c>
      <c r="O218" s="19">
        <f>N218*'Forecast inputs Tab10.1.5.1'!R13</f>
        <v>815.87304123066463</v>
      </c>
      <c r="P218" s="19">
        <f>N218*'Forecast inputs Tab10.1.5.1'!S13</f>
        <v>476.27262568013498</v>
      </c>
      <c r="Q218" s="19">
        <f>P218*'Forecast inputs Tab10.1.5.1'!R13</f>
        <v>788.15022915425777</v>
      </c>
    </row>
    <row r="219" spans="1:17" ht="15" x14ac:dyDescent="0.25">
      <c r="A219" s="10">
        <f>D219+F219+E219+'Forecast inputs Tab10.1.5.1'!AA14</f>
        <v>0.5397991354345788</v>
      </c>
      <c r="C219" s="18">
        <v>10</v>
      </c>
      <c r="D219" s="17">
        <f>$G$54*'Forecast inputs Tab10.1.5.1'!T14</f>
        <v>0.25631230882732275</v>
      </c>
      <c r="E219" s="17">
        <f>$G$55*'Forecast inputs Tab10.1.5.1'!U14</f>
        <v>1.7651883291015872E-4</v>
      </c>
      <c r="F219" s="17">
        <f>$F$31*'Forecast inputs Tab10.1.5.1'!Y14</f>
        <v>4.3310307774345962E-2</v>
      </c>
      <c r="G219" s="28">
        <f t="shared" si="56"/>
        <v>56.84251066756034</v>
      </c>
      <c r="H219" s="28">
        <f>G219*'Forecast inputs Tab10.1.5.1'!V14</f>
        <v>119.64663905841482</v>
      </c>
      <c r="I219" s="28">
        <f t="shared" si="57"/>
        <v>3.9146671061672411E-2</v>
      </c>
      <c r="J219" s="28">
        <f>I219*'Forecast inputs Tab10.1.5.1'!W14</f>
        <v>8.2578354555087677E-2</v>
      </c>
      <c r="K219" s="28">
        <f t="shared" si="58"/>
        <v>119.7292174129699</v>
      </c>
      <c r="L219" s="28">
        <f t="shared" si="55"/>
        <v>9.604948911513798</v>
      </c>
      <c r="M219" s="28">
        <f>L219*'Forecast inputs Tab10.1.5.1'!Z14</f>
        <v>20.359129960290222</v>
      </c>
      <c r="N219" s="19">
        <f t="shared" si="59"/>
        <v>286.98531426869306</v>
      </c>
      <c r="O219" s="19">
        <f>N219*'Forecast inputs Tab10.1.5.1'!R14</f>
        <v>562.99344026660867</v>
      </c>
      <c r="P219" s="19">
        <f>N219*'Forecast inputs Tab10.1.5.1'!S14</f>
        <v>282.96232655752237</v>
      </c>
      <c r="Q219" s="19">
        <f>P219*'Forecast inputs Tab10.1.5.1'!R14</f>
        <v>555.10134412421951</v>
      </c>
    </row>
    <row r="220" spans="1:17" ht="15" x14ac:dyDescent="0.25">
      <c r="A220" s="10">
        <f>D220+F220+E220+'Forecast inputs Tab10.1.5.1'!AA15</f>
        <v>0.53686720457111659</v>
      </c>
      <c r="C220" s="18">
        <v>11</v>
      </c>
      <c r="D220" s="17">
        <f>$G$54*'Forecast inputs Tab10.1.5.1'!T15</f>
        <v>0.24701097360031557</v>
      </c>
      <c r="E220" s="17">
        <f>$G$55*'Forecast inputs Tab10.1.5.1'!U15</f>
        <v>6.5198969201558753E-5</v>
      </c>
      <c r="F220" s="17">
        <f>$F$31*'Forecast inputs Tab10.1.5.1'!Y15</f>
        <v>4.979103200159949E-2</v>
      </c>
      <c r="G220" s="28">
        <f t="shared" si="56"/>
        <v>35.245520201442993</v>
      </c>
      <c r="H220" s="28">
        <f>G220*'Forecast inputs Tab10.1.5.1'!V15</f>
        <v>84.846208616042972</v>
      </c>
      <c r="I220" s="28">
        <f t="shared" si="57"/>
        <v>9.3031153742388333E-3</v>
      </c>
      <c r="J220" s="28">
        <f>I220*'Forecast inputs Tab10.1.5.1'!W15</f>
        <v>2.2469192085853643E-2</v>
      </c>
      <c r="K220" s="28">
        <f t="shared" si="58"/>
        <v>84.868677808128822</v>
      </c>
      <c r="L220" s="28">
        <f t="shared" si="55"/>
        <v>7.104586483281758</v>
      </c>
      <c r="M220" s="28">
        <f>L220*'Forecast inputs Tab10.1.5.1'!Z15</f>
        <v>17.241126294168836</v>
      </c>
      <c r="N220" s="19">
        <f t="shared" si="59"/>
        <v>184.40120276571895</v>
      </c>
      <c r="O220" s="19">
        <f>N220*'Forecast inputs Tab10.1.5.1'!R15</f>
        <v>418.8341398658327</v>
      </c>
      <c r="P220" s="19">
        <f>N220*'Forecast inputs Tab10.1.5.1'!S15</f>
        <v>183.27270624455795</v>
      </c>
      <c r="Q220" s="19">
        <f>P220*'Forecast inputs Tab10.1.5.1'!R15</f>
        <v>416.27096314738935</v>
      </c>
    </row>
    <row r="221" spans="1:17" ht="15" x14ac:dyDescent="0.25">
      <c r="A221" s="10">
        <f>D221+F221+E221+'Forecast inputs Tab10.1.5.1'!AA16</f>
        <v>0.53187323357365002</v>
      </c>
      <c r="C221" s="18">
        <v>12</v>
      </c>
      <c r="D221" s="17">
        <f>$G$54*'Forecast inputs Tab10.1.5.1'!T16</f>
        <v>0.2418597752672115</v>
      </c>
      <c r="E221" s="17">
        <f>$G$55*'Forecast inputs Tab10.1.5.1'!U16</f>
        <v>2.3409026587466358E-5</v>
      </c>
      <c r="F221" s="17">
        <f>$F$31*'Forecast inputs Tab10.1.5.1'!Y16</f>
        <v>4.9990049279850998E-2</v>
      </c>
      <c r="G221" s="28">
        <f t="shared" si="56"/>
        <v>5.7419132392353376</v>
      </c>
      <c r="H221" s="28">
        <f>G221*'Forecast inputs Tab10.1.5.1'!V16</f>
        <v>15.543312670673757</v>
      </c>
      <c r="I221" s="28">
        <f t="shared" si="57"/>
        <v>5.5574598765620851E-4</v>
      </c>
      <c r="J221" s="28">
        <f>I221*'Forecast inputs Tab10.1.5.1'!W16</f>
        <v>1.5098521700192314E-3</v>
      </c>
      <c r="K221" s="28">
        <f t="shared" si="58"/>
        <v>15.544822522843775</v>
      </c>
      <c r="L221" s="28">
        <f t="shared" si="55"/>
        <v>1.1867972897637793</v>
      </c>
      <c r="M221" s="28">
        <f>L221*'Forecast inputs Tab10.1.5.1'!Z16</f>
        <v>3.2419266845561254</v>
      </c>
      <c r="N221" s="19">
        <f t="shared" si="59"/>
        <v>30.611227877421648</v>
      </c>
      <c r="O221" s="19">
        <f>N221*'Forecast inputs Tab10.1.5.1'!R16</f>
        <v>78.951560604609597</v>
      </c>
      <c r="P221" s="19">
        <f>N221*'Forecast inputs Tab10.1.5.1'!S16</f>
        <v>30.523637349563707</v>
      </c>
      <c r="Q221" s="19">
        <f>P221*'Forecast inputs Tab10.1.5.1'!R16</f>
        <v>78.725649742874225</v>
      </c>
    </row>
    <row r="222" spans="1:17" ht="15" x14ac:dyDescent="0.25">
      <c r="A222" s="10">
        <f>D222+F222+E222+'Forecast inputs Tab10.1.5.1'!AA17</f>
        <v>0.52549363252666281</v>
      </c>
      <c r="C222" s="18">
        <v>13</v>
      </c>
      <c r="D222" s="17">
        <f>$G$54*'Forecast inputs Tab10.1.5.1'!T17</f>
        <v>0.24054067212522012</v>
      </c>
      <c r="E222" s="17">
        <f>$G$55*'Forecast inputs Tab10.1.5.1'!U17</f>
        <v>8.4513332403747758E-6</v>
      </c>
      <c r="F222" s="17">
        <f>$F$31*'Forecast inputs Tab10.1.5.1'!Y17</f>
        <v>4.4944509068202292E-2</v>
      </c>
      <c r="G222" s="28">
        <f t="shared" si="56"/>
        <v>18.943260343443342</v>
      </c>
      <c r="H222" s="28">
        <f>G222*'Forecast inputs Tab10.1.5.1'!V17</f>
        <v>56.861748688254401</v>
      </c>
      <c r="I222" s="28">
        <f t="shared" si="57"/>
        <v>6.655664691012158E-4</v>
      </c>
      <c r="J222" s="28">
        <f>I222*'Forecast inputs Tab10.1.5.1'!W17</f>
        <v>2.0037933758275343E-3</v>
      </c>
      <c r="K222" s="28">
        <f t="shared" si="58"/>
        <v>56.863752481630229</v>
      </c>
      <c r="L222" s="28">
        <f t="shared" si="55"/>
        <v>3.5395075966362506</v>
      </c>
      <c r="M222" s="28">
        <f>L222*'Forecast inputs Tab10.1.5.1'!Z17</f>
        <v>10.725734475010864</v>
      </c>
      <c r="N222" s="19">
        <f t="shared" si="59"/>
        <v>101.24886531796641</v>
      </c>
      <c r="O222" s="19">
        <f>N222*'Forecast inputs Tab10.1.5.1'!R17</f>
        <v>291.77391763004965</v>
      </c>
      <c r="P222" s="19">
        <f>N222*'Forecast inputs Tab10.1.5.1'!S17</f>
        <v>101.10375980438501</v>
      </c>
      <c r="Q222" s="19">
        <f>P222*'Forecast inputs Tab10.1.5.1'!R17</f>
        <v>291.35575981628648</v>
      </c>
    </row>
    <row r="223" spans="1:17" ht="15" x14ac:dyDescent="0.25">
      <c r="A223" s="10">
        <f>D223+F223+E223+'Forecast inputs Tab10.1.5.1'!AA18</f>
        <v>0.52110050291616439</v>
      </c>
      <c r="C223" s="18">
        <v>14</v>
      </c>
      <c r="D223" s="17">
        <f>$G$54*'Forecast inputs Tab10.1.5.1'!T18</f>
        <v>0.23488347917640023</v>
      </c>
      <c r="E223" s="17">
        <f>$G$55*'Forecast inputs Tab10.1.5.1'!U18</f>
        <v>3.8277199854795669E-6</v>
      </c>
      <c r="F223" s="17">
        <f>$F$31*'Forecast inputs Tab10.1.5.1'!Y18</f>
        <v>4.6213196019778656E-2</v>
      </c>
      <c r="G223" s="28">
        <f t="shared" si="56"/>
        <v>11.273494187974505</v>
      </c>
      <c r="H223" s="28">
        <f>G223*'Forecast inputs Tab10.1.5.1'!V18</f>
        <v>37.035349590320926</v>
      </c>
      <c r="I223" s="28">
        <f t="shared" si="57"/>
        <v>1.8371568388209314E-4</v>
      </c>
      <c r="J223" s="28">
        <f>I223*'Forecast inputs Tab10.1.5.1'!W18</f>
        <v>6.0524730669457756E-4</v>
      </c>
      <c r="K223" s="28">
        <f t="shared" si="58"/>
        <v>37.035954837627621</v>
      </c>
      <c r="L223" s="28">
        <f t="shared" si="55"/>
        <v>2.2180538135908487</v>
      </c>
      <c r="M223" s="28">
        <f>L223*'Forecast inputs Tab10.1.5.1'!Z18</f>
        <v>7.3636059530495794</v>
      </c>
      <c r="N223" s="19">
        <f t="shared" si="59"/>
        <v>61.582724428605431</v>
      </c>
      <c r="O223" s="19">
        <f>N223*'Forecast inputs Tab10.1.5.1'!R18</f>
        <v>195.60274429360229</v>
      </c>
      <c r="P223" s="19">
        <f>N223*'Forecast inputs Tab10.1.5.1'!S18</f>
        <v>61.53541663654628</v>
      </c>
      <c r="Q223" s="19">
        <f>P223*'Forecast inputs Tab10.1.5.1'!R18</f>
        <v>195.45248244599648</v>
      </c>
    </row>
    <row r="224" spans="1:17" ht="15" x14ac:dyDescent="0.25">
      <c r="A224" s="10">
        <f>D224+F224+E224+'Forecast inputs Tab10.1.5.1'!AA19</f>
        <v>0.51740682055196352</v>
      </c>
      <c r="C224" s="18">
        <v>15</v>
      </c>
      <c r="D224" s="17">
        <f>$G$54*'Forecast inputs Tab10.1.5.1'!T19</f>
        <v>0.22865400618395842</v>
      </c>
      <c r="E224" s="17">
        <f>$G$55*'Forecast inputs Tab10.1.5.1'!U19</f>
        <v>2.001281694622455E-6</v>
      </c>
      <c r="F224" s="17">
        <f>$F$31*'Forecast inputs Tab10.1.5.1'!Y19</f>
        <v>4.8750813086310393E-2</v>
      </c>
      <c r="G224" s="28">
        <f t="shared" si="56"/>
        <v>2.6455953997485953</v>
      </c>
      <c r="H224" s="28">
        <f>G224*'Forecast inputs Tab10.1.5.1'!V19</f>
        <v>9.4103164721629931</v>
      </c>
      <c r="I224" s="28">
        <f t="shared" si="57"/>
        <v>2.3155429171158292E-5</v>
      </c>
      <c r="J224" s="28">
        <f>I224*'Forecast inputs Tab10.1.5.1'!W19</f>
        <v>8.2539479320526551E-5</v>
      </c>
      <c r="K224" s="28">
        <f t="shared" si="58"/>
        <v>9.4103990116423137</v>
      </c>
      <c r="L224" s="28">
        <f t="shared" si="55"/>
        <v>0.56406152241820995</v>
      </c>
      <c r="M224" s="28">
        <f>L224*'Forecast inputs Tab10.1.5.1'!Z19</f>
        <v>2.0297302635001349</v>
      </c>
      <c r="N224" s="19">
        <f t="shared" si="59"/>
        <v>14.820554963184561</v>
      </c>
      <c r="O224" s="19">
        <f>N224*'Forecast inputs Tab10.1.5.1'!R19</f>
        <v>51.287716094497235</v>
      </c>
      <c r="P224" s="19">
        <f>N224*'Forecast inputs Tab10.1.5.1'!S19</f>
        <v>14.814002463576497</v>
      </c>
      <c r="Q224" s="19">
        <f>P224*'Forecast inputs Tab10.1.5.1'!R19</f>
        <v>51.265040645403559</v>
      </c>
    </row>
    <row r="225" spans="1:17" ht="15" x14ac:dyDescent="0.25">
      <c r="A225" s="10">
        <f>D225+F225+E225+'Forecast inputs Tab10.1.5.1'!AA20</f>
        <v>0.51448739660815956</v>
      </c>
      <c r="C225" s="23" t="s">
        <v>1443</v>
      </c>
      <c r="D225" s="17">
        <f>$G$54*'Forecast inputs Tab10.1.5.1'!T20</f>
        <v>0.22179333819659175</v>
      </c>
      <c r="E225" s="17">
        <f>$G$55*'Forecast inputs Tab10.1.5.1'!U20</f>
        <v>1.2127193701529892E-6</v>
      </c>
      <c r="F225" s="17">
        <f>$F$31*'Forecast inputs Tab10.1.5.1'!Y20</f>
        <v>5.2692845692197628E-2</v>
      </c>
      <c r="G225" s="28">
        <f>N225*(D225/A225)*(1-EXP(-A225))</f>
        <v>6.5108874995264721</v>
      </c>
      <c r="H225" s="28">
        <f>G225*'Forecast inputs Tab10.1.5.1'!V20</f>
        <v>27.016719585663715</v>
      </c>
      <c r="I225" s="28">
        <f t="shared" si="57"/>
        <v>3.5600164782965733E-5</v>
      </c>
      <c r="J225" s="28">
        <f>I225*'Forecast inputs Tab10.1.5.1'!W20</f>
        <v>1.4772174595471915E-4</v>
      </c>
      <c r="K225" s="28">
        <f t="shared" si="58"/>
        <v>27.016867307409669</v>
      </c>
      <c r="L225" s="30">
        <f t="shared" si="55"/>
        <v>1.5468327097710766</v>
      </c>
      <c r="M225" s="28">
        <f>L225*'Forecast inputs Tab10.1.5.1'!Z20</f>
        <v>5.9779825001438889</v>
      </c>
      <c r="N225" s="19">
        <f>N198*EXP(-A198)+N199*EXP(-A199)</f>
        <v>37.551896633844279</v>
      </c>
      <c r="O225" s="19">
        <f>N225*'Forecast inputs Tab10.1.5.1'!R20</f>
        <v>152.92771580748473</v>
      </c>
      <c r="P225" s="19">
        <f>N225*'Forecast inputs Tab10.1.5.1'!S20</f>
        <v>37.541837542241829</v>
      </c>
      <c r="Q225" s="19">
        <f>P225*'Forecast inputs Tab10.1.5.1'!R20</f>
        <v>152.88675079533473</v>
      </c>
    </row>
    <row r="226" spans="1:17" ht="15" x14ac:dyDescent="0.25">
      <c r="C226" s="31" t="s">
        <v>1453</v>
      </c>
      <c r="D226" s="12"/>
      <c r="E226" s="12"/>
      <c r="F226" s="12"/>
      <c r="G226" s="32">
        <f>SUM(G209:G225)</f>
        <v>1428.3964204721804</v>
      </c>
      <c r="H226" s="32">
        <f t="shared" ref="H226" si="60">SUM(H209:H225)</f>
        <v>1724.7723598236648</v>
      </c>
      <c r="I226" s="32">
        <f>SUM(I209:I225)</f>
        <v>289.37547414121155</v>
      </c>
      <c r="J226" s="32">
        <f t="shared" ref="J226:Q226" si="61">SUM(J209:J225)</f>
        <v>192.73027603861399</v>
      </c>
      <c r="K226" s="32">
        <f t="shared" si="61"/>
        <v>1917.5026358622786</v>
      </c>
      <c r="L226" s="32">
        <f t="shared" si="61"/>
        <v>338.22705626433947</v>
      </c>
      <c r="M226" s="32">
        <f t="shared" si="61"/>
        <v>345.8096281345583</v>
      </c>
      <c r="N226" s="32">
        <f t="shared" si="61"/>
        <v>49591.719871482601</v>
      </c>
      <c r="O226" s="32">
        <f t="shared" si="61"/>
        <v>13010.240744210971</v>
      </c>
      <c r="P226" s="32">
        <f t="shared" si="61"/>
        <v>5835.4885938269554</v>
      </c>
      <c r="Q226" s="32">
        <f t="shared" si="61"/>
        <v>6590.6107706069115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226"/>
  <sheetViews>
    <sheetView showGridLines="0" zoomScaleNormal="100" workbookViewId="0">
      <selection activeCell="N32" sqref="N32"/>
    </sheetView>
  </sheetViews>
  <sheetFormatPr defaultRowHeight="14.4" x14ac:dyDescent="0.3"/>
  <cols>
    <col min="3" max="3" width="9.109375" style="15"/>
    <col min="4" max="5" width="10.6640625" style="15" customWidth="1"/>
    <col min="6" max="6" width="12" style="15" customWidth="1"/>
    <col min="7" max="11" width="10.6640625" style="15" customWidth="1"/>
    <col min="12" max="12" width="12.44140625" style="15" customWidth="1"/>
    <col min="13" max="13" width="19.5546875" style="15" customWidth="1"/>
    <col min="14" max="14" width="10" style="15" customWidth="1"/>
    <col min="15" max="15" width="9.109375" style="15"/>
    <col min="16" max="16" width="9.88671875" style="15" customWidth="1"/>
    <col min="17" max="17" width="10" style="15" customWidth="1"/>
  </cols>
  <sheetData>
    <row r="1" spans="1:17" ht="12" customHeight="1" x14ac:dyDescent="0.3">
      <c r="C1" s="15" t="s">
        <v>1445</v>
      </c>
      <c r="D1" s="15" t="s">
        <v>1522</v>
      </c>
      <c r="G1" s="15">
        <v>2019</v>
      </c>
    </row>
    <row r="2" spans="1:17" ht="12" customHeight="1" x14ac:dyDescent="0.3">
      <c r="G2" s="18"/>
    </row>
    <row r="3" spans="1:17" ht="12" customHeight="1" x14ac:dyDescent="0.3">
      <c r="D3" s="24" t="s">
        <v>1611</v>
      </c>
      <c r="E3" s="24"/>
      <c r="F3" s="24"/>
      <c r="G3" s="18">
        <v>1</v>
      </c>
      <c r="H3" s="24" t="s">
        <v>1610</v>
      </c>
      <c r="I3" s="25">
        <f>G3*AVERAGE('Forecast inputs Tab10.1.5.1'!T$8:T$19)</f>
        <v>6.6579454434206639E-2</v>
      </c>
      <c r="J3" s="15" t="s">
        <v>1526</v>
      </c>
      <c r="K3" s="25">
        <f>I3+I5+I4</f>
        <v>8.7881282343871131E-2</v>
      </c>
      <c r="M3" s="54" t="s">
        <v>1675</v>
      </c>
      <c r="N3" s="55">
        <f>Reportnew!$AJ$6560</f>
        <v>6.0366767631280425E-2</v>
      </c>
    </row>
    <row r="4" spans="1:17" ht="12" customHeight="1" x14ac:dyDescent="0.3">
      <c r="D4" s="24" t="s">
        <v>1612</v>
      </c>
      <c r="E4" s="24"/>
      <c r="F4" s="24"/>
      <c r="G4" s="18">
        <v>1</v>
      </c>
      <c r="H4" s="24" t="s">
        <v>1610</v>
      </c>
      <c r="I4" s="25">
        <f>G4*AVERAGE('Forecast inputs Tab10.1.5.1'!U$8:U$19)</f>
        <v>2.4673964087049936E-3</v>
      </c>
      <c r="J4" s="24"/>
      <c r="K4" s="24"/>
      <c r="M4" s="15" t="s">
        <v>1875</v>
      </c>
      <c r="N4" s="56">
        <f>AVERAGE('Forecast inputs Tab10.1.5.1'!$Y$8:$Y$19)</f>
        <v>9.2712324904217162E-3</v>
      </c>
      <c r="O4" s="25">
        <f>N4*G5</f>
        <v>1.8834431500959491E-2</v>
      </c>
    </row>
    <row r="5" spans="1:17" ht="12" customHeight="1" x14ac:dyDescent="0.3">
      <c r="D5" s="24" t="s">
        <v>1446</v>
      </c>
      <c r="E5" s="24"/>
      <c r="F5" s="24"/>
      <c r="G5" s="17">
        <f>I5/N4</f>
        <v>2.0314916620220336</v>
      </c>
      <c r="H5" s="24" t="s">
        <v>1610</v>
      </c>
      <c r="I5" s="25">
        <f>N5*N3</f>
        <v>1.8834431500959491E-2</v>
      </c>
      <c r="J5" s="24"/>
      <c r="K5" s="24"/>
      <c r="M5" s="15" t="s">
        <v>1738</v>
      </c>
      <c r="N5" s="78">
        <v>0.312</v>
      </c>
      <c r="O5" s="15" t="s">
        <v>1876</v>
      </c>
    </row>
    <row r="6" spans="1:17" ht="9.75" customHeight="1" x14ac:dyDescent="0.3">
      <c r="D6" s="24"/>
      <c r="E6" s="24"/>
      <c r="F6" s="24"/>
      <c r="G6" s="18"/>
      <c r="H6" s="24"/>
      <c r="I6" s="24"/>
      <c r="J6" s="24"/>
      <c r="K6" s="24"/>
      <c r="L6" s="25"/>
    </row>
    <row r="7" spans="1:17" ht="40.5" customHeight="1" x14ac:dyDescent="0.3">
      <c r="A7" t="s">
        <v>1374</v>
      </c>
      <c r="C7" s="26" t="s">
        <v>1292</v>
      </c>
      <c r="D7" s="27" t="s">
        <v>1604</v>
      </c>
      <c r="E7" s="27" t="s">
        <v>1605</v>
      </c>
      <c r="F7" s="27" t="s">
        <v>1877</v>
      </c>
      <c r="G7" s="27" t="s">
        <v>1606</v>
      </c>
      <c r="H7" s="27" t="s">
        <v>1607</v>
      </c>
      <c r="I7" s="27" t="s">
        <v>1608</v>
      </c>
      <c r="J7" s="27" t="s">
        <v>1609</v>
      </c>
      <c r="K7" s="27" t="s">
        <v>1613</v>
      </c>
      <c r="L7" s="27" t="s">
        <v>1448</v>
      </c>
      <c r="M7" s="27" t="s">
        <v>1578</v>
      </c>
      <c r="N7" s="27" t="s">
        <v>1449</v>
      </c>
      <c r="O7" s="27" t="s">
        <v>1450</v>
      </c>
      <c r="P7" s="27" t="s">
        <v>1451</v>
      </c>
      <c r="Q7" s="27" t="s">
        <v>1452</v>
      </c>
    </row>
    <row r="8" spans="1:17" ht="12" customHeight="1" x14ac:dyDescent="0.3">
      <c r="A8" s="10">
        <f>D8+F8+E8+'Forecast inputs Tab10.1.5.1'!AA4</f>
        <v>0.24</v>
      </c>
      <c r="C8" s="18">
        <v>0</v>
      </c>
      <c r="D8" s="17">
        <f>$G$3*'Forecast inputs Tab10.1.5.1'!T4</f>
        <v>0</v>
      </c>
      <c r="E8" s="17">
        <f>$G$4*'Forecast inputs Tab10.1.5.1'!U4</f>
        <v>0</v>
      </c>
      <c r="F8" s="17"/>
      <c r="G8" s="28">
        <f>N8*(D8/A8)*(1-EXP(-A8))</f>
        <v>0</v>
      </c>
      <c r="H8" s="28">
        <f>G8*'Forecast inputs Tab10.1.5.1'!V4</f>
        <v>0</v>
      </c>
      <c r="I8" s="28">
        <f>N8*(E8/A8)*(1-EXP(-A8))</f>
        <v>0</v>
      </c>
      <c r="J8" s="28">
        <f>I8*'Forecast inputs Tab10.1.5.1'!W4</f>
        <v>0</v>
      </c>
      <c r="K8" s="28">
        <f>H8+J8</f>
        <v>0</v>
      </c>
      <c r="L8" s="28">
        <f t="shared" ref="L8:L24" si="0">N8*(F8/A8)*(1-EXP(-A8))</f>
        <v>0</v>
      </c>
      <c r="M8" s="28">
        <f>L8*'Forecast inputs Tab10.1.5.1'!Z4</f>
        <v>0</v>
      </c>
      <c r="N8" s="19">
        <f>'Forecast inputs Tab10.1.5.1'!Q4</f>
        <v>12382.797429009221</v>
      </c>
      <c r="O8" s="19">
        <f>N8*'Forecast inputs Tab10.1.5.1'!R4</f>
        <v>34.976078134056579</v>
      </c>
      <c r="P8" s="19">
        <f>N8*'Forecast inputs Tab10.1.5.1'!S4</f>
        <v>0</v>
      </c>
      <c r="Q8" s="19">
        <f>P8*'Forecast inputs Tab10.1.5.1'!R4</f>
        <v>0</v>
      </c>
    </row>
    <row r="9" spans="1:17" ht="12" customHeight="1" x14ac:dyDescent="0.3">
      <c r="A9" s="10">
        <f>D9+F9+E9+'Forecast inputs Tab10.1.5.1'!AA5</f>
        <v>0.24025042326708496</v>
      </c>
      <c r="C9" s="18">
        <v>1</v>
      </c>
      <c r="D9" s="17">
        <f>$G$3*'Forecast inputs Tab10.1.5.1'!T5</f>
        <v>1.3595111820172463E-5</v>
      </c>
      <c r="E9" s="17">
        <f>$G$4*'Forecast inputs Tab10.1.5.1'!U5</f>
        <v>3.1169685870727759E-5</v>
      </c>
      <c r="F9" s="17">
        <f>$G$5*'Forecast inputs Tab10.1.5.1'!Y5</f>
        <v>2.0565846939406461E-4</v>
      </c>
      <c r="G9" s="28">
        <f t="shared" ref="G9:G24" si="1">N9*(D9/A9)*(1-EXP(-A9))</f>
        <v>0.11771860378315742</v>
      </c>
      <c r="H9" s="28">
        <f>G9*'Forecast inputs Tab10.1.5.1'!V5</f>
        <v>1.2104769423513805E-2</v>
      </c>
      <c r="I9" s="28">
        <f t="shared" ref="I9:I24" si="2">N9*(E9/A9)*(1-EXP(-A9))</f>
        <v>0.26989494088730009</v>
      </c>
      <c r="J9" s="28">
        <f>I9*'Forecast inputs Tab10.1.5.1'!W5</f>
        <v>2.7752816237807319E-2</v>
      </c>
      <c r="K9" s="28">
        <f t="shared" ref="K9:K24" si="3">H9+J9</f>
        <v>3.9857585661321124E-2</v>
      </c>
      <c r="L9" s="28">
        <f t="shared" si="0"/>
        <v>1.780774457281616</v>
      </c>
      <c r="M9" s="28">
        <f>L9*'Forecast inputs Tab10.1.5.1'!Z5</f>
        <v>0.1372636978642785</v>
      </c>
      <c r="N9" s="19">
        <f>'Forecast inputs Tab10.1.5.1'!Q5</f>
        <v>9740.6525854677402</v>
      </c>
      <c r="O9" s="19">
        <f>N9*'Forecast inputs Tab10.1.5.1'!R5</f>
        <v>231.17198561513024</v>
      </c>
      <c r="P9" s="19">
        <f>N9*'Forecast inputs Tab10.1.5.1'!S5</f>
        <v>0</v>
      </c>
      <c r="Q9" s="19">
        <f>P9*'Forecast inputs Tab10.1.5.1'!R5</f>
        <v>0</v>
      </c>
    </row>
    <row r="10" spans="1:17" ht="12" customHeight="1" x14ac:dyDescent="0.3">
      <c r="A10" s="10">
        <f>D10+F10+E10+'Forecast inputs Tab10.1.5.1'!AA6</f>
        <v>0.24196702872915218</v>
      </c>
      <c r="C10" s="18">
        <v>2</v>
      </c>
      <c r="D10" s="17">
        <f>$G$3*'Forecast inputs Tab10.1.5.1'!T6</f>
        <v>1.2793166855339132E-4</v>
      </c>
      <c r="E10" s="17">
        <f>$G$4*'Forecast inputs Tab10.1.5.1'!U6</f>
        <v>6.5341966872061385E-4</v>
      </c>
      <c r="F10" s="17">
        <f>$G$5*'Forecast inputs Tab10.1.5.1'!Y6</f>
        <v>1.1856773918781794E-3</v>
      </c>
      <c r="G10" s="28">
        <f t="shared" si="1"/>
        <v>0.87054036052238171</v>
      </c>
      <c r="H10" s="28">
        <f>G10*'Forecast inputs Tab10.1.5.1'!V6</f>
        <v>0.19112422096637796</v>
      </c>
      <c r="I10" s="28">
        <f t="shared" si="2"/>
        <v>4.4463438991500546</v>
      </c>
      <c r="J10" s="28">
        <f>I10*'Forecast inputs Tab10.1.5.1'!W6</f>
        <v>0.976272629412272</v>
      </c>
      <c r="K10" s="28">
        <f t="shared" si="3"/>
        <v>1.16739685037865</v>
      </c>
      <c r="L10" s="28">
        <f t="shared" si="0"/>
        <v>8.0682135694813901</v>
      </c>
      <c r="M10" s="28">
        <f>L10*'Forecast inputs Tab10.1.5.1'!Z6</f>
        <v>1.5170661974695858</v>
      </c>
      <c r="N10" s="19">
        <f>'Forecast inputs Tab10.1.5.1'!Q6</f>
        <v>7661.1571985107503</v>
      </c>
      <c r="O10" s="19">
        <f>N10*'Forecast inputs Tab10.1.5.1'!R6</f>
        <v>736.97114563650041</v>
      </c>
      <c r="P10" s="19">
        <f>N10*'Forecast inputs Tab10.1.5.1'!S6</f>
        <v>0</v>
      </c>
      <c r="Q10" s="19">
        <f>P10*'Forecast inputs Tab10.1.5.1'!R6</f>
        <v>0</v>
      </c>
    </row>
    <row r="11" spans="1:17" ht="12" customHeight="1" x14ac:dyDescent="0.3">
      <c r="A11" s="10">
        <f>D11+F11+E11+'Forecast inputs Tab10.1.5.1'!AA7</f>
        <v>0.24720946860108944</v>
      </c>
      <c r="C11" s="18">
        <v>3</v>
      </c>
      <c r="D11" s="17">
        <f>$G$3*'Forecast inputs Tab10.1.5.1'!T7</f>
        <v>4.765578025781334E-3</v>
      </c>
      <c r="E11" s="17">
        <f>$G$4*'Forecast inputs Tab10.1.5.1'!U7</f>
        <v>1.2671942178660584E-3</v>
      </c>
      <c r="F11" s="17">
        <f>$G$5*'Forecast inputs Tab10.1.5.1'!Y7</f>
        <v>1.1766963574420619E-3</v>
      </c>
      <c r="G11" s="28">
        <f t="shared" si="1"/>
        <v>27.601317625763958</v>
      </c>
      <c r="H11" s="28">
        <f>G11*'Forecast inputs Tab10.1.5.1'!V7</f>
        <v>10.136723152292523</v>
      </c>
      <c r="I11" s="28">
        <f t="shared" si="2"/>
        <v>7.3393468560654043</v>
      </c>
      <c r="J11" s="28">
        <f>I11*'Forecast inputs Tab10.1.5.1'!W7</f>
        <v>2.7020664397486907</v>
      </c>
      <c r="K11" s="28">
        <f t="shared" si="3"/>
        <v>12.838789592041215</v>
      </c>
      <c r="L11" s="28">
        <f t="shared" si="0"/>
        <v>6.8152005349892217</v>
      </c>
      <c r="M11" s="28">
        <f>L11*'Forecast inputs Tab10.1.5.1'!Z7</f>
        <v>2.3020248063075894</v>
      </c>
      <c r="N11" s="19">
        <f>'Forecast inputs Tab10.1.5.1'!Q7</f>
        <v>6537.17</v>
      </c>
      <c r="O11" s="19">
        <f>N11*'Forecast inputs Tab10.1.5.1'!R7</f>
        <v>1368.19699515</v>
      </c>
      <c r="P11" s="19">
        <f>N11*'Forecast inputs Tab10.1.5.1'!S7</f>
        <v>0</v>
      </c>
      <c r="Q11" s="19">
        <f>P11*'Forecast inputs Tab10.1.5.1'!R7</f>
        <v>0</v>
      </c>
    </row>
    <row r="12" spans="1:17" ht="12" customHeight="1" x14ac:dyDescent="0.3">
      <c r="A12" s="10">
        <f>D12+F12+E12+'Forecast inputs Tab10.1.5.1'!AA8</f>
        <v>0.26308570687873367</v>
      </c>
      <c r="C12" s="18">
        <v>4</v>
      </c>
      <c r="D12" s="17">
        <f>$G$3*'Forecast inputs Tab10.1.5.1'!T8</f>
        <v>8.5132022584224823E-3</v>
      </c>
      <c r="E12" s="17">
        <f>$G$4*'Forecast inputs Tab10.1.5.1'!U8</f>
        <v>8.219572386783721E-3</v>
      </c>
      <c r="F12" s="17">
        <f>$G$5*'Forecast inputs Tab10.1.5.1'!Y8</f>
        <v>6.352932233527479E-3</v>
      </c>
      <c r="G12" s="28">
        <f t="shared" si="1"/>
        <v>10.397702103454527</v>
      </c>
      <c r="H12" s="28">
        <f>G12*'Forecast inputs Tab10.1.5.1'!V8</f>
        <v>5.8573765353361038</v>
      </c>
      <c r="I12" s="28">
        <f t="shared" si="2"/>
        <v>10.039073723522067</v>
      </c>
      <c r="J12" s="28">
        <f>I12*'Forecast inputs Tab10.1.5.1'!W8</f>
        <v>5.5009374398519109</v>
      </c>
      <c r="K12" s="28">
        <f t="shared" si="3"/>
        <v>11.358313975188015</v>
      </c>
      <c r="L12" s="28">
        <f t="shared" si="0"/>
        <v>7.7592302922558627</v>
      </c>
      <c r="M12" s="28">
        <f>L12*'Forecast inputs Tab10.1.5.1'!Z8</f>
        <v>4.0844510666131937</v>
      </c>
      <c r="N12" s="19">
        <f>'Forecast inputs Tab10.1.5.1'!Q8</f>
        <v>1389.06</v>
      </c>
      <c r="O12" s="19">
        <f>N12*'Forecast inputs Tab10.1.5.1'!R8</f>
        <v>512.08391429999995</v>
      </c>
      <c r="P12" s="19">
        <f>N12*'Forecast inputs Tab10.1.5.1'!S8</f>
        <v>123.84339063351912</v>
      </c>
      <c r="Q12" s="19">
        <f>P12*'Forecast inputs Tab10.1.5.1'!R8</f>
        <v>45.655485173999992</v>
      </c>
    </row>
    <row r="13" spans="1:17" ht="12" customHeight="1" x14ac:dyDescent="0.3">
      <c r="A13" s="10">
        <f>D13+F13+E13+'Forecast inputs Tab10.1.5.1'!AA9</f>
        <v>0.29110000870046415</v>
      </c>
      <c r="C13" s="18">
        <v>5</v>
      </c>
      <c r="D13" s="17">
        <f>$G$3*'Forecast inputs Tab10.1.5.1'!T9</f>
        <v>2.5139412089277949E-2</v>
      </c>
      <c r="E13" s="17">
        <f>$G$4*'Forecast inputs Tab10.1.5.1'!U9</f>
        <v>1.2479558796297698E-2</v>
      </c>
      <c r="F13" s="17">
        <f>$G$5*'Forecast inputs Tab10.1.5.1'!Y9</f>
        <v>1.3481037814888505E-2</v>
      </c>
      <c r="G13" s="28">
        <f t="shared" si="1"/>
        <v>119.19370796563986</v>
      </c>
      <c r="H13" s="28">
        <f>G13*'Forecast inputs Tab10.1.5.1'!V9</f>
        <v>96.017365545320288</v>
      </c>
      <c r="I13" s="28">
        <f t="shared" si="2"/>
        <v>59.169438068933907</v>
      </c>
      <c r="J13" s="28">
        <f>I13*'Forecast inputs Tab10.1.5.1'!W9</f>
        <v>44.298694570165878</v>
      </c>
      <c r="K13" s="28">
        <f t="shared" si="3"/>
        <v>140.31606011548615</v>
      </c>
      <c r="L13" s="28">
        <f t="shared" si="0"/>
        <v>63.917759042061988</v>
      </c>
      <c r="M13" s="28">
        <f>L13*'Forecast inputs Tab10.1.5.1'!Z9</f>
        <v>47.691468896126047</v>
      </c>
      <c r="N13" s="19">
        <f>'Forecast inputs Tab10.1.5.1'!Q9</f>
        <v>5464.84</v>
      </c>
      <c r="O13" s="19">
        <f>N13*'Forecast inputs Tab10.1.5.1'!R9</f>
        <v>3113.8876913599997</v>
      </c>
      <c r="P13" s="19">
        <f>N13*'Forecast inputs Tab10.1.5.1'!S9</f>
        <v>1589.5302985588025</v>
      </c>
      <c r="Q13" s="19">
        <f>P13*'Forecast inputs Tab10.1.5.1'!R9</f>
        <v>905.72072223999987</v>
      </c>
    </row>
    <row r="14" spans="1:17" ht="12" customHeight="1" x14ac:dyDescent="0.3">
      <c r="A14" s="10">
        <f>D14+F14+E14+'Forecast inputs Tab10.1.5.1'!AA10</f>
        <v>0.31910657814761473</v>
      </c>
      <c r="C14" s="18">
        <v>6</v>
      </c>
      <c r="D14" s="17">
        <f>$G$3*'Forecast inputs Tab10.1.5.1'!T10</f>
        <v>6.1136750641884105E-2</v>
      </c>
      <c r="E14" s="17">
        <f>$G$4*'Forecast inputs Tab10.1.5.1'!U10</f>
        <v>5.1513794994919411E-3</v>
      </c>
      <c r="F14" s="17">
        <f>$G$5*'Forecast inputs Tab10.1.5.1'!Y10</f>
        <v>1.2818448006238707E-2</v>
      </c>
      <c r="G14" s="28">
        <f t="shared" si="1"/>
        <v>188.23911473754103</v>
      </c>
      <c r="H14" s="28">
        <f>G14*'Forecast inputs Tab10.1.5.1'!V10</f>
        <v>186.49354525067585</v>
      </c>
      <c r="I14" s="28">
        <f t="shared" si="2"/>
        <v>15.861018233395535</v>
      </c>
      <c r="J14" s="28">
        <f>I14*'Forecast inputs Tab10.1.5.1'!W10</f>
        <v>15.348712458631928</v>
      </c>
      <c r="K14" s="28">
        <f t="shared" si="3"/>
        <v>201.84225770930777</v>
      </c>
      <c r="L14" s="28">
        <f t="shared" si="0"/>
        <v>39.467804220371804</v>
      </c>
      <c r="M14" s="28">
        <f>L14*'Forecast inputs Tab10.1.5.1'!Z10</f>
        <v>39.02426503654327</v>
      </c>
      <c r="N14" s="19">
        <f>'Forecast inputs Tab10.1.5.1'!Q10</f>
        <v>3596.33</v>
      </c>
      <c r="O14" s="19">
        <f>N14*'Forecast inputs Tab10.1.5.1'!R10</f>
        <v>2899.4619432399995</v>
      </c>
      <c r="P14" s="19">
        <f>N14*'Forecast inputs Tab10.1.5.1'!S10</f>
        <v>2066.9124136844662</v>
      </c>
      <c r="Q14" s="19">
        <f>P14*'Forecast inputs Tab10.1.5.1'!R10</f>
        <v>1666.4026614599998</v>
      </c>
    </row>
    <row r="15" spans="1:17" ht="12" customHeight="1" x14ac:dyDescent="0.3">
      <c r="A15" s="10">
        <f>D15+F15+E15+'Forecast inputs Tab10.1.5.1'!AA11</f>
        <v>0.3403553700426652</v>
      </c>
      <c r="C15" s="18">
        <v>7</v>
      </c>
      <c r="D15" s="17">
        <f>$G$3*'Forecast inputs Tab10.1.5.1'!T11</f>
        <v>7.389713175440521E-2</v>
      </c>
      <c r="E15" s="17">
        <f>$G$4*'Forecast inputs Tab10.1.5.1'!U11</f>
        <v>2.9538570840210933E-3</v>
      </c>
      <c r="F15" s="17">
        <f>$G$5*'Forecast inputs Tab10.1.5.1'!Y11</f>
        <v>2.3504381204238905E-2</v>
      </c>
      <c r="G15" s="28">
        <f t="shared" si="1"/>
        <v>54.85672973545222</v>
      </c>
      <c r="H15" s="28">
        <f>G15*'Forecast inputs Tab10.1.5.1'!V11</f>
        <v>67.981923572116102</v>
      </c>
      <c r="I15" s="28">
        <f t="shared" si="2"/>
        <v>2.1927635875479905</v>
      </c>
      <c r="J15" s="28">
        <f>I15*'Forecast inputs Tab10.1.5.1'!W11</f>
        <v>2.6758164849712975</v>
      </c>
      <c r="K15" s="28">
        <f t="shared" si="3"/>
        <v>70.657740057087395</v>
      </c>
      <c r="L15" s="28">
        <f t="shared" si="0"/>
        <v>17.448221016279344</v>
      </c>
      <c r="M15" s="28">
        <f>L15*'Forecast inputs Tab10.1.5.1'!Z11</f>
        <v>21.780439812411341</v>
      </c>
      <c r="N15" s="19">
        <f>'Forecast inputs Tab10.1.5.1'!Q11</f>
        <v>875.82100000000003</v>
      </c>
      <c r="O15" s="19">
        <f>N15*'Forecast inputs Tab10.1.5.1'!R11</f>
        <v>937.6889954400001</v>
      </c>
      <c r="P15" s="19">
        <f>N15*'Forecast inputs Tab10.1.5.1'!S11</f>
        <v>698.55772217178503</v>
      </c>
      <c r="Q15" s="19">
        <f>P15*'Forecast inputs Tab10.1.5.1'!R11</f>
        <v>747.90383966599995</v>
      </c>
    </row>
    <row r="16" spans="1:17" ht="12" customHeight="1" x14ac:dyDescent="0.3">
      <c r="A16" s="10">
        <f>D16+F16+E16+'Forecast inputs Tab10.1.5.1'!AA12</f>
        <v>0.34037394555789741</v>
      </c>
      <c r="C16" s="18">
        <v>8</v>
      </c>
      <c r="D16" s="17">
        <f>$G$3*'Forecast inputs Tab10.1.5.1'!T12</f>
        <v>8.5194774005455456E-2</v>
      </c>
      <c r="E16" s="17">
        <f>$G$4*'Forecast inputs Tab10.1.5.1'!U12</f>
        <v>5.0672887489430947E-4</v>
      </c>
      <c r="F16" s="17">
        <f>$G$5*'Forecast inputs Tab10.1.5.1'!Y12</f>
        <v>1.4672442677547646E-2</v>
      </c>
      <c r="G16" s="28">
        <f t="shared" si="1"/>
        <v>94.889450768937877</v>
      </c>
      <c r="H16" s="28">
        <f>G16*'Forecast inputs Tab10.1.5.1'!V12</f>
        <v>142.90419253496245</v>
      </c>
      <c r="I16" s="28">
        <f t="shared" si="2"/>
        <v>0.56439171520548725</v>
      </c>
      <c r="J16" s="28">
        <f>I16*'Forecast inputs Tab10.1.5.1'!W12</f>
        <v>0.84871609411742888</v>
      </c>
      <c r="K16" s="28">
        <f t="shared" si="3"/>
        <v>143.75290862907988</v>
      </c>
      <c r="L16" s="28">
        <f t="shared" si="0"/>
        <v>16.342082520484965</v>
      </c>
      <c r="M16" s="28">
        <f>L16*'Forecast inputs Tab10.1.5.1'!Z12</f>
        <v>24.907621652771955</v>
      </c>
      <c r="N16" s="19">
        <f>'Forecast inputs Tab10.1.5.1'!Q12</f>
        <v>1314.08</v>
      </c>
      <c r="O16" s="19">
        <f>N16*'Forecast inputs Tab10.1.5.1'!R12</f>
        <v>1781.5902415999999</v>
      </c>
      <c r="P16" s="19">
        <f>N16*'Forecast inputs Tab10.1.5.1'!S12</f>
        <v>1203.1008811229044</v>
      </c>
      <c r="Q16" s="19">
        <f>P16*'Forecast inputs Tab10.1.5.1'!R12</f>
        <v>1631.1280816000001</v>
      </c>
    </row>
    <row r="17" spans="1:17" ht="12" customHeight="1" x14ac:dyDescent="0.3">
      <c r="A17" s="10">
        <f>D17+F17+E17+'Forecast inputs Tab10.1.5.1'!AA13</f>
        <v>0.34426533194904596</v>
      </c>
      <c r="C17" s="18">
        <v>9</v>
      </c>
      <c r="D17" s="17">
        <f>$G$3*'Forecast inputs Tab10.1.5.1'!T13</f>
        <v>8.2049430007223367E-2</v>
      </c>
      <c r="E17" s="17">
        <f>$G$4*'Forecast inputs Tab10.1.5.1'!U13</f>
        <v>2.0839279855593257E-4</v>
      </c>
      <c r="F17" s="17">
        <f>$G$5*'Forecast inputs Tab10.1.5.1'!Y13</f>
        <v>2.2007509143266667E-2</v>
      </c>
      <c r="G17" s="28">
        <f t="shared" si="1"/>
        <v>15.033362818698009</v>
      </c>
      <c r="H17" s="28">
        <f>G17*'Forecast inputs Tab10.1.5.1'!V13</f>
        <v>27.082808809121914</v>
      </c>
      <c r="I17" s="28">
        <f t="shared" si="2"/>
        <v>3.8182404792079308E-2</v>
      </c>
      <c r="J17" s="28">
        <f>I17*'Forecast inputs Tab10.1.5.1'!W13</f>
        <v>6.8865773308278172E-2</v>
      </c>
      <c r="K17" s="28">
        <f t="shared" si="3"/>
        <v>27.151674582430193</v>
      </c>
      <c r="L17" s="28">
        <f t="shared" si="0"/>
        <v>4.0322872402332948</v>
      </c>
      <c r="M17" s="28">
        <f>L17*'Forecast inputs Tab10.1.5.1'!Z13</f>
        <v>7.3238836373081364</v>
      </c>
      <c r="N17" s="19">
        <f>'Forecast inputs Tab10.1.5.1'!Q13</f>
        <v>216.56800000000001</v>
      </c>
      <c r="O17" s="19">
        <f>N17*'Forecast inputs Tab10.1.5.1'!R13</f>
        <v>358.38322344000005</v>
      </c>
      <c r="P17" s="19">
        <f>N17*'Forecast inputs Tab10.1.5.1'!S13</f>
        <v>209.20916637962813</v>
      </c>
      <c r="Q17" s="19">
        <f>P17*'Forecast inputs Tab10.1.5.1'!R13</f>
        <v>346.2056048</v>
      </c>
    </row>
    <row r="18" spans="1:17" ht="12" customHeight="1" x14ac:dyDescent="0.3">
      <c r="A18" s="10">
        <f>D18+F18+E18+'Forecast inputs Tab10.1.5.1'!AA14</f>
        <v>0.34232663365708665</v>
      </c>
      <c r="C18" s="18">
        <v>10</v>
      </c>
      <c r="D18" s="17">
        <f>$G$3*'Forecast inputs Tab10.1.5.1'!T14</f>
        <v>8.1888916558250091E-2</v>
      </c>
      <c r="E18" s="17">
        <f>$G$4*'Forecast inputs Tab10.1.5.1'!U14</f>
        <v>5.639579326203154E-5</v>
      </c>
      <c r="F18" s="17">
        <f>$G$5*'Forecast inputs Tab10.1.5.1'!Y14</f>
        <v>2.0381321305574563E-2</v>
      </c>
      <c r="G18" s="28">
        <f t="shared" si="1"/>
        <v>35.880066839622138</v>
      </c>
      <c r="H18" s="28">
        <f>G18*'Forecast inputs Tab10.1.5.1'!V14</f>
        <v>75.523219437983343</v>
      </c>
      <c r="I18" s="28">
        <f t="shared" si="2"/>
        <v>2.4710118496632405E-2</v>
      </c>
      <c r="J18" s="28">
        <f>I18*'Forecast inputs Tab10.1.5.1'!W14</f>
        <v>5.2125017810542955E-2</v>
      </c>
      <c r="K18" s="28">
        <f t="shared" si="3"/>
        <v>75.575344455793882</v>
      </c>
      <c r="L18" s="28">
        <f t="shared" si="0"/>
        <v>8.9301849561490538</v>
      </c>
      <c r="M18" s="28">
        <f>L18*'Forecast inputs Tab10.1.5.1'!Z14</f>
        <v>18.928866542301343</v>
      </c>
      <c r="N18" s="19">
        <f>'Forecast inputs Tab10.1.5.1'!Q14</f>
        <v>517.42200000000003</v>
      </c>
      <c r="O18" s="19">
        <f>N18*'Forecast inputs Tab10.1.5.1'!R14</f>
        <v>1015.0526085000001</v>
      </c>
      <c r="P18" s="19">
        <f>N18*'Forecast inputs Tab10.1.5.1'!S14</f>
        <v>510.16872868612205</v>
      </c>
      <c r="Q18" s="19">
        <f>P18*'Forecast inputs Tab10.1.5.1'!R14</f>
        <v>1000.8235035</v>
      </c>
    </row>
    <row r="19" spans="1:17" ht="12" customHeight="1" x14ac:dyDescent="0.3">
      <c r="A19" s="10">
        <f>D19+F19+E19+'Forecast inputs Tab10.1.5.1'!AA15</f>
        <v>0.34236914818646574</v>
      </c>
      <c r="C19" s="18">
        <v>11</v>
      </c>
      <c r="D19" s="17">
        <f>$G$3*'Forecast inputs Tab10.1.5.1'!T15</f>
        <v>7.8917243961762168E-2</v>
      </c>
      <c r="E19" s="17">
        <f>$G$4*'Forecast inputs Tab10.1.5.1'!U15</f>
        <v>2.0830341597942094E-5</v>
      </c>
      <c r="F19" s="17">
        <f>$G$5*'Forecast inputs Tab10.1.5.1'!Y15</f>
        <v>2.3431073883105637E-2</v>
      </c>
      <c r="G19" s="28">
        <f t="shared" si="1"/>
        <v>26.201329968855529</v>
      </c>
      <c r="H19" s="28">
        <f>G19*'Forecast inputs Tab10.1.5.1'!V15</f>
        <v>63.074214704434382</v>
      </c>
      <c r="I19" s="28">
        <f t="shared" si="2"/>
        <v>6.9158858846630105E-3</v>
      </c>
      <c r="J19" s="28">
        <f>I19*'Forecast inputs Tab10.1.5.1'!W15</f>
        <v>1.6703476430770501E-2</v>
      </c>
      <c r="K19" s="28">
        <f t="shared" si="3"/>
        <v>63.090918180865152</v>
      </c>
      <c r="L19" s="28">
        <f t="shared" si="0"/>
        <v>7.7793555313886724</v>
      </c>
      <c r="M19" s="28">
        <f>L19*'Forecast inputs Tab10.1.5.1'!Z15</f>
        <v>18.878628829352774</v>
      </c>
      <c r="N19" s="19">
        <f>'Forecast inputs Tab10.1.5.1'!Q15</f>
        <v>392.08199999999999</v>
      </c>
      <c r="O19" s="19">
        <f>N19*'Forecast inputs Tab10.1.5.1'!R15</f>
        <v>890.54368823999994</v>
      </c>
      <c r="P19" s="19">
        <f>N19*'Forecast inputs Tab10.1.5.1'!S15</f>
        <v>389.68254074282805</v>
      </c>
      <c r="Q19" s="19">
        <f>P19*'Forecast inputs Tab10.1.5.1'!R15</f>
        <v>885.09374844000013</v>
      </c>
    </row>
    <row r="20" spans="1:17" ht="12" customHeight="1" x14ac:dyDescent="0.3">
      <c r="A20" s="10">
        <f>D20+F20+E20+'Forecast inputs Tab10.1.5.1'!AA16</f>
        <v>0.34080370169069818</v>
      </c>
      <c r="C20" s="18">
        <v>12</v>
      </c>
      <c r="D20" s="17">
        <f>$G$3*'Forecast inputs Tab10.1.5.1'!T16</f>
        <v>7.7271493695594731E-2</v>
      </c>
      <c r="E20" s="17">
        <f>$G$4*'Forecast inputs Tab10.1.5.1'!U16</f>
        <v>7.4789222324173669E-6</v>
      </c>
      <c r="F20" s="17">
        <f>$G$5*'Forecast inputs Tab10.1.5.1'!Y16</f>
        <v>2.3524729072871054E-2</v>
      </c>
      <c r="G20" s="28">
        <f t="shared" si="1"/>
        <v>27.685574106113762</v>
      </c>
      <c r="H20" s="28">
        <f>G20*'Forecast inputs Tab10.1.5.1'!V16</f>
        <v>74.94462505249254</v>
      </c>
      <c r="I20" s="28">
        <f t="shared" si="2"/>
        <v>2.6796202039932513E-3</v>
      </c>
      <c r="J20" s="28">
        <f>I20*'Forecast inputs Tab10.1.5.1'!W16</f>
        <v>7.2799992616939743E-3</v>
      </c>
      <c r="K20" s="28">
        <f t="shared" si="3"/>
        <v>74.951905051754238</v>
      </c>
      <c r="L20" s="28">
        <f t="shared" si="0"/>
        <v>8.428666238017227</v>
      </c>
      <c r="M20" s="28">
        <f>L20*'Forecast inputs Tab10.1.5.1'!Z16</f>
        <v>23.024250415742141</v>
      </c>
      <c r="N20" s="19">
        <f>'Forecast inputs Tab10.1.5.1'!Q16</f>
        <v>422.80399999999997</v>
      </c>
      <c r="O20" s="19">
        <f>N20*'Forecast inputs Tab10.1.5.1'!R16</f>
        <v>1090.48339268</v>
      </c>
      <c r="P20" s="19">
        <f>N20*'Forecast inputs Tab10.1.5.1'!S16</f>
        <v>421.59419470604882</v>
      </c>
      <c r="Q20" s="19">
        <f>P20*'Forecast inputs Tab10.1.5.1'!R16</f>
        <v>1087.3630991599998</v>
      </c>
    </row>
    <row r="21" spans="1:17" ht="12" customHeight="1" x14ac:dyDescent="0.3">
      <c r="A21" s="10">
        <f>D21+F21+E21+'Forecast inputs Tab10.1.5.1'!AA17</f>
        <v>0.33800311230711544</v>
      </c>
      <c r="C21" s="18">
        <v>13</v>
      </c>
      <c r="D21" s="17">
        <f>$G$3*'Forecast inputs Tab10.1.5.1'!T17</f>
        <v>7.6850054992083111E-2</v>
      </c>
      <c r="E21" s="17">
        <f>$G$4*'Forecast inputs Tab10.1.5.1'!U17</f>
        <v>2.700106466573411E-6</v>
      </c>
      <c r="F21" s="17">
        <f>$G$5*'Forecast inputs Tab10.1.5.1'!Y17</f>
        <v>2.1150357208565781E-2</v>
      </c>
      <c r="G21" s="28">
        <f t="shared" si="1"/>
        <v>15.809734166661645</v>
      </c>
      <c r="H21" s="28">
        <f>G21*'Forecast inputs Tab10.1.5.1'!V17</f>
        <v>47.455882182603041</v>
      </c>
      <c r="I21" s="28">
        <f t="shared" si="2"/>
        <v>5.5547085116083915E-4</v>
      </c>
      <c r="J21" s="28">
        <f>I21*'Forecast inputs Tab10.1.5.1'!W17</f>
        <v>1.6723330631791568E-3</v>
      </c>
      <c r="K21" s="28">
        <f t="shared" si="3"/>
        <v>47.457554515666217</v>
      </c>
      <c r="L21" s="28">
        <f t="shared" si="0"/>
        <v>4.3510902501215893</v>
      </c>
      <c r="M21" s="28">
        <f>L21*'Forecast inputs Tab10.1.5.1'!Z17</f>
        <v>13.185065274040952</v>
      </c>
      <c r="N21" s="19">
        <f>'Forecast inputs Tab10.1.5.1'!Q17</f>
        <v>242.44399999999999</v>
      </c>
      <c r="O21" s="19">
        <f>N21*'Forecast inputs Tab10.1.5.1'!R17</f>
        <v>698.6629969999999</v>
      </c>
      <c r="P21" s="19">
        <f>N21*'Forecast inputs Tab10.1.5.1'!S17</f>
        <v>242.09653969983515</v>
      </c>
      <c r="Q21" s="19">
        <f>P21*'Forecast inputs Tab10.1.5.1'!R17</f>
        <v>697.66170327999987</v>
      </c>
    </row>
    <row r="22" spans="1:17" ht="12" customHeight="1" x14ac:dyDescent="0.3">
      <c r="A22" s="10">
        <f>D22+F22+E22+'Forecast inputs Tab10.1.5.1'!AA18</f>
        <v>0.33679125438026336</v>
      </c>
      <c r="C22" s="18">
        <v>14</v>
      </c>
      <c r="D22" s="17">
        <f>$G$3*'Forecast inputs Tab10.1.5.1'!T18</f>
        <v>7.5042645104281228E-2</v>
      </c>
      <c r="E22" s="17">
        <f>$G$4*'Forecast inputs Tab10.1.5.1'!U18</f>
        <v>1.2229137333800534E-6</v>
      </c>
      <c r="F22" s="17">
        <f>$G$5*'Forecast inputs Tab10.1.5.1'!Y18</f>
        <v>2.1747386362248773E-2</v>
      </c>
      <c r="G22" s="28">
        <f t="shared" si="1"/>
        <v>8.6377746479723019</v>
      </c>
      <c r="H22" s="28">
        <f>G22*'Forecast inputs Tab10.1.5.1'!V18</f>
        <v>28.376561732857208</v>
      </c>
      <c r="I22" s="28">
        <f t="shared" si="2"/>
        <v>1.4076333834139786E-4</v>
      </c>
      <c r="J22" s="28">
        <f>I22*'Forecast inputs Tab10.1.5.1'!W18</f>
        <v>4.6374174274171903E-4</v>
      </c>
      <c r="K22" s="28">
        <f t="shared" si="3"/>
        <v>28.37702547459995</v>
      </c>
      <c r="L22" s="28">
        <f t="shared" si="0"/>
        <v>2.5032302941674174</v>
      </c>
      <c r="M22" s="28">
        <f>L22*'Forecast inputs Tab10.1.5.1'!Z18</f>
        <v>8.3103490920917018</v>
      </c>
      <c r="N22" s="19">
        <f>'Forecast inputs Tab10.1.5.1'!Q18</f>
        <v>135.57400000000001</v>
      </c>
      <c r="O22" s="19">
        <f>N22*'Forecast inputs Tab10.1.5.1'!R18</f>
        <v>430.61827324000006</v>
      </c>
      <c r="P22" s="19">
        <f>N22*'Forecast inputs Tab10.1.5.1'!S18</f>
        <v>135.46985217834813</v>
      </c>
      <c r="Q22" s="19">
        <f>P22*'Forecast inputs Tab10.1.5.1'!R18</f>
        <v>430.28747268000006</v>
      </c>
    </row>
    <row r="23" spans="1:17" ht="12" customHeight="1" x14ac:dyDescent="0.3">
      <c r="A23" s="10">
        <f>D23+F23+E23+'Forecast inputs Tab10.1.5.1'!AA19</f>
        <v>0.33599459662840281</v>
      </c>
      <c r="C23" s="18">
        <v>15</v>
      </c>
      <c r="D23" s="17">
        <f>$G$3*'Forecast inputs Tab10.1.5.1'!T19</f>
        <v>7.3052398141839753E-2</v>
      </c>
      <c r="E23" s="17">
        <f>$G$4*'Forecast inputs Tab10.1.5.1'!U19</f>
        <v>6.3938712288257355E-7</v>
      </c>
      <c r="F23" s="17">
        <f>$G$5*'Forecast inputs Tab10.1.5.1'!Y19</f>
        <v>2.2941559099440182E-2</v>
      </c>
      <c r="G23" s="28">
        <f t="shared" si="1"/>
        <v>7.8380469338814684</v>
      </c>
      <c r="H23" s="28">
        <f>G23*'Forecast inputs Tab10.1.5.1'!V19</f>
        <v>27.879736326461906</v>
      </c>
      <c r="I23" s="28">
        <f t="shared" si="2"/>
        <v>6.8602077488853243E-5</v>
      </c>
      <c r="J23" s="28">
        <f>I23*'Forecast inputs Tab10.1.5.1'!W19</f>
        <v>2.4453788847452038E-4</v>
      </c>
      <c r="K23" s="28">
        <f t="shared" si="3"/>
        <v>27.879980864350379</v>
      </c>
      <c r="L23" s="28">
        <f t="shared" si="0"/>
        <v>2.4614799997214587</v>
      </c>
      <c r="M23" s="28">
        <f>L23*'Forecast inputs Tab10.1.5.1'!Z19</f>
        <v>8.857438860597691</v>
      </c>
      <c r="N23" s="19">
        <f>'Forecast inputs Tab10.1.5.1'!Q19</f>
        <v>126.32599999999999</v>
      </c>
      <c r="O23" s="19">
        <f>N23*'Forecast inputs Tab10.1.5.1'!R19</f>
        <v>437.16122908</v>
      </c>
      <c r="P23" s="19">
        <f>N23*'Forecast inputs Tab10.1.5.1'!S19</f>
        <v>126.27014844332452</v>
      </c>
      <c r="Q23" s="19">
        <f>P23*'Forecast inputs Tab10.1.5.1'!R19</f>
        <v>436.96795029999998</v>
      </c>
    </row>
    <row r="24" spans="1:17" ht="12" customHeight="1" x14ac:dyDescent="0.3">
      <c r="A24" s="10">
        <f>D24+F24+E24+'Forecast inputs Tab10.1.5.1'!AA20</f>
        <v>0.33565751215380529</v>
      </c>
      <c r="B24" s="29"/>
      <c r="C24" s="23" t="s">
        <v>1443</v>
      </c>
      <c r="D24" s="17">
        <f>$G$3*'Forecast inputs Tab10.1.5.1'!T20</f>
        <v>7.0860491436610787E-2</v>
      </c>
      <c r="E24" s="17">
        <f>$G$4*'Forecast inputs Tab10.1.5.1'!U20</f>
        <v>3.8745027800414993E-7</v>
      </c>
      <c r="F24" s="17">
        <f>$G$5*'Forecast inputs Tab10.1.5.1'!Y20</f>
        <v>2.4796633266916526E-2</v>
      </c>
      <c r="G24" s="28">
        <f t="shared" si="1"/>
        <v>14.824722789435867</v>
      </c>
      <c r="H24" s="30">
        <f>G24*'Forecast inputs Tab10.1.5.1'!V20</f>
        <v>61.514713403743528</v>
      </c>
      <c r="I24" s="28">
        <f t="shared" si="2"/>
        <v>8.1058469249251769E-5</v>
      </c>
      <c r="J24" s="30">
        <f>I24*'Forecast inputs Tab10.1.5.1'!W20</f>
        <v>3.3634952745066653E-4</v>
      </c>
      <c r="K24" s="28">
        <f t="shared" si="3"/>
        <v>61.515049753270979</v>
      </c>
      <c r="L24" s="30">
        <f t="shared" si="0"/>
        <v>5.1877034274054603</v>
      </c>
      <c r="M24" s="30">
        <f>L24*'Forecast inputs Tab10.1.5.1'!Z20</f>
        <v>20.048709927756786</v>
      </c>
      <c r="N24" s="21">
        <f>'Forecast inputs Tab10.1.5.1'!Q20</f>
        <v>246.28200240000001</v>
      </c>
      <c r="O24" s="21">
        <f>N24*'Forecast inputs Tab10.1.5.1'!R20</f>
        <v>1002.9678244688379</v>
      </c>
      <c r="P24" s="21">
        <f>N24*'Forecast inputs Tab10.1.5.1'!S20</f>
        <v>246.2160304133829</v>
      </c>
      <c r="Q24" s="21">
        <f>P24*'Forecast inputs Tab10.1.5.1'!R20</f>
        <v>1002.6991577402565</v>
      </c>
    </row>
    <row r="25" spans="1:17" ht="12" customHeight="1" x14ac:dyDescent="0.3">
      <c r="C25" s="31" t="s">
        <v>1453</v>
      </c>
      <c r="D25" s="12"/>
      <c r="E25" s="12"/>
      <c r="F25" s="12"/>
      <c r="G25" s="32">
        <f>SUM(G8:G24)</f>
        <v>648.07689417233576</v>
      </c>
      <c r="H25" s="52">
        <f t="shared" ref="H25:Q25" si="4">SUM(H8:H24)</f>
        <v>915.44611723079095</v>
      </c>
      <c r="I25" s="32">
        <f>SUM(I8:I24)</f>
        <v>99.955604948821346</v>
      </c>
      <c r="J25" s="52">
        <f t="shared" ref="J25:K25" si="5">SUM(J8:J24)</f>
        <v>72.526660162170344</v>
      </c>
      <c r="K25" s="32">
        <f t="shared" si="5"/>
        <v>987.97277739296146</v>
      </c>
      <c r="L25" s="32">
        <f t="shared" si="4"/>
        <v>205.27328359041039</v>
      </c>
      <c r="M25" s="52">
        <f t="shared" si="4"/>
        <v>260.00179374529881</v>
      </c>
      <c r="N25" s="32">
        <f t="shared" si="4"/>
        <v>51261.410215387717</v>
      </c>
      <c r="O25" s="32">
        <f t="shared" si="4"/>
        <v>17539.902227124523</v>
      </c>
      <c r="P25" s="32">
        <f t="shared" si="4"/>
        <v>7962.6519074209973</v>
      </c>
      <c r="Q25" s="32">
        <f t="shared" si="4"/>
        <v>10883.913030040258</v>
      </c>
    </row>
    <row r="26" spans="1:17" ht="12" customHeight="1" x14ac:dyDescent="0.3">
      <c r="A26" s="10"/>
    </row>
    <row r="27" spans="1:17" ht="12" customHeight="1" x14ac:dyDescent="0.3">
      <c r="C27" s="15" t="s">
        <v>1445</v>
      </c>
      <c r="D27" s="15" t="s">
        <v>1523</v>
      </c>
      <c r="G27" s="15">
        <f>G1+1</f>
        <v>2020</v>
      </c>
    </row>
    <row r="28" spans="1:17" ht="12" customHeight="1" x14ac:dyDescent="0.3">
      <c r="G28" s="18"/>
      <c r="P28" s="115">
        <f>Q76</f>
        <v>12370.646386034654</v>
      </c>
      <c r="Q28" s="117" t="s">
        <v>1882</v>
      </c>
    </row>
    <row r="29" spans="1:17" ht="12" customHeight="1" x14ac:dyDescent="0.3">
      <c r="D29" s="24" t="s">
        <v>1611</v>
      </c>
      <c r="E29" s="24"/>
      <c r="F29" s="24"/>
      <c r="G29" s="17">
        <v>0</v>
      </c>
      <c r="H29" s="24" t="s">
        <v>1610</v>
      </c>
      <c r="I29" s="25">
        <f>G29*I3</f>
        <v>0</v>
      </c>
      <c r="J29" s="15" t="s">
        <v>1526</v>
      </c>
      <c r="K29" s="25">
        <f>I29+I31+I30</f>
        <v>5.9763099954967622E-3</v>
      </c>
      <c r="M29" s="54" t="s">
        <v>1675</v>
      </c>
      <c r="N29" s="55">
        <f>Reportnew!$AJ$6560</f>
        <v>6.0366767631280425E-2</v>
      </c>
    </row>
    <row r="30" spans="1:17" ht="12" customHeight="1" x14ac:dyDescent="0.3">
      <c r="D30" s="24" t="s">
        <v>1612</v>
      </c>
      <c r="E30" s="24"/>
      <c r="F30" s="24"/>
      <c r="G30" s="17">
        <f>G29</f>
        <v>0</v>
      </c>
      <c r="H30" s="24" t="s">
        <v>1610</v>
      </c>
      <c r="I30" s="25">
        <f>G30*I4</f>
        <v>0</v>
      </c>
      <c r="J30" s="24"/>
      <c r="K30" s="24"/>
      <c r="N30" s="56">
        <f>AVERAGE('Forecast inputs Tab10.1.5.1'!$Y$8:$Y$19)</f>
        <v>9.2712324904217162E-3</v>
      </c>
      <c r="O30" s="25">
        <f>N30*F31</f>
        <v>5.9763099954967622E-3</v>
      </c>
    </row>
    <row r="31" spans="1:17" ht="12" customHeight="1" x14ac:dyDescent="0.3">
      <c r="D31" s="24" t="s">
        <v>1446</v>
      </c>
      <c r="E31" s="24"/>
      <c r="F31" s="92">
        <f>IF(I31/N29=F5,1,I31/N4)</f>
        <v>0.64460793121852999</v>
      </c>
      <c r="G31" s="93">
        <f>I31/I5</f>
        <v>0.31730769230769235</v>
      </c>
      <c r="H31" s="24" t="s">
        <v>1610</v>
      </c>
      <c r="I31" s="25">
        <f>N31*N29</f>
        <v>5.9763099954967622E-3</v>
      </c>
      <c r="J31" s="24"/>
      <c r="K31" s="24"/>
      <c r="N31" s="79">
        <v>9.9000000000000005E-2</v>
      </c>
    </row>
    <row r="32" spans="1:17" ht="12" customHeight="1" x14ac:dyDescent="0.3">
      <c r="D32" s="24"/>
      <c r="E32" s="24"/>
      <c r="F32" s="24"/>
      <c r="G32" s="18"/>
      <c r="H32" s="24"/>
      <c r="I32" s="24"/>
      <c r="J32" s="24"/>
      <c r="K32" s="24"/>
      <c r="L32" s="25"/>
    </row>
    <row r="33" spans="1:17" ht="27.75" customHeight="1" x14ac:dyDescent="0.3">
      <c r="A33" t="s">
        <v>1374</v>
      </c>
      <c r="C33" s="26" t="s">
        <v>1292</v>
      </c>
      <c r="D33" s="27" t="s">
        <v>1604</v>
      </c>
      <c r="E33" s="27" t="s">
        <v>1605</v>
      </c>
      <c r="F33" s="27" t="s">
        <v>1877</v>
      </c>
      <c r="G33" s="27" t="s">
        <v>1606</v>
      </c>
      <c r="H33" s="27" t="s">
        <v>1607</v>
      </c>
      <c r="I33" s="27" t="s">
        <v>1608</v>
      </c>
      <c r="J33" s="27" t="s">
        <v>1609</v>
      </c>
      <c r="K33" s="27" t="s">
        <v>1613</v>
      </c>
      <c r="L33" s="27" t="s">
        <v>1448</v>
      </c>
      <c r="M33" s="27" t="s">
        <v>1578</v>
      </c>
      <c r="N33" s="27" t="s">
        <v>1449</v>
      </c>
      <c r="O33" s="27" t="s">
        <v>1450</v>
      </c>
      <c r="P33" s="27" t="s">
        <v>1451</v>
      </c>
      <c r="Q33" s="27" t="s">
        <v>1452</v>
      </c>
    </row>
    <row r="34" spans="1:17" ht="12" customHeight="1" x14ac:dyDescent="0.3">
      <c r="A34" s="10">
        <f>D34+F34+E34+'Forecast inputs Tab10.1.5.1'!AA4</f>
        <v>0.24</v>
      </c>
      <c r="C34" s="18">
        <v>0</v>
      </c>
      <c r="D34" s="17">
        <f>$G$29*'Forecast inputs Tab10.1.5.1'!T4</f>
        <v>0</v>
      </c>
      <c r="E34" s="17">
        <f>$G$30*'Forecast inputs Tab10.1.5.1'!U4</f>
        <v>0</v>
      </c>
      <c r="F34" s="17">
        <f>$F$31*'Forecast inputs Tab10.1.5.1'!Y4</f>
        <v>0</v>
      </c>
      <c r="G34" s="28">
        <f>N34*(D34/A34)*(1-EXP(-A34))</f>
        <v>0</v>
      </c>
      <c r="H34" s="28">
        <f>G34*'Forecast inputs Tab10.1.5.1'!V4</f>
        <v>0</v>
      </c>
      <c r="I34" s="28">
        <f>N34*(E34/A34)*(1-EXP(-A34))</f>
        <v>0</v>
      </c>
      <c r="J34" s="28">
        <f>I34*'Forecast inputs Tab10.1.5.1'!W4</f>
        <v>0</v>
      </c>
      <c r="K34" s="28">
        <f>H34+J34</f>
        <v>0</v>
      </c>
      <c r="L34" s="28">
        <f t="shared" ref="L34:L50" si="6">N34*(F34/A34)*(1-EXP(-A34))</f>
        <v>0</v>
      </c>
      <c r="M34" s="28">
        <f>L34*'Forecast inputs Tab10.1.5.1'!Z4</f>
        <v>0</v>
      </c>
      <c r="N34" s="19">
        <f>'Forecast inputs Tab10.1.5.1'!Q4</f>
        <v>12382.797429009221</v>
      </c>
      <c r="O34" s="19">
        <f>N34*'Forecast inputs Tab10.1.5.1'!R4</f>
        <v>34.976078134056579</v>
      </c>
      <c r="P34" s="19">
        <f>N34*'Forecast inputs Tab10.1.5.1'!S4</f>
        <v>0</v>
      </c>
      <c r="Q34" s="19">
        <f>P34*'Forecast inputs Tab10.1.5.1'!R4</f>
        <v>0</v>
      </c>
    </row>
    <row r="35" spans="1:17" ht="12" customHeight="1" x14ac:dyDescent="0.3">
      <c r="A35" s="10">
        <f>D35+F35+E35+'Forecast inputs Tab10.1.5.1'!AA5</f>
        <v>0.24006525701432696</v>
      </c>
      <c r="C35" s="18">
        <v>1</v>
      </c>
      <c r="D35" s="17">
        <f>$G$29*'Forecast inputs Tab10.1.5.1'!T5</f>
        <v>0</v>
      </c>
      <c r="E35" s="17">
        <f>$G$30*'Forecast inputs Tab10.1.5.1'!U5</f>
        <v>0</v>
      </c>
      <c r="F35" s="17">
        <f>$F$31*'Forecast inputs Tab10.1.5.1'!Y5</f>
        <v>6.5257014326962822E-5</v>
      </c>
      <c r="G35" s="28">
        <f t="shared" ref="G35:G50" si="7">N35*(D35/A35)*(1-EXP(-A35))</f>
        <v>0</v>
      </c>
      <c r="H35" s="28">
        <f>G35*'Forecast inputs Tab10.1.5.1'!V5</f>
        <v>0</v>
      </c>
      <c r="I35" s="28">
        <f t="shared" ref="I35:I50" si="8">N35*(E35/A35)*(1-EXP(-A35))</f>
        <v>0</v>
      </c>
      <c r="J35" s="28">
        <f>I35*'Forecast inputs Tab10.1.5.1'!W5</f>
        <v>0</v>
      </c>
      <c r="K35" s="28">
        <f t="shared" ref="K35:K50" si="9">H35+J35</f>
        <v>0</v>
      </c>
      <c r="L35" s="28">
        <f t="shared" si="6"/>
        <v>0.56510370874407057</v>
      </c>
      <c r="M35" s="28">
        <f>L35*'Forecast inputs Tab10.1.5.1'!Z5</f>
        <v>4.3558702463330823E-2</v>
      </c>
      <c r="N35" s="19">
        <f>N8*EXP(-A8)</f>
        <v>9740.6534556019415</v>
      </c>
      <c r="O35" s="19">
        <f>N35*'Forecast inputs Tab10.1.5.1'!R5</f>
        <v>231.1720062657642</v>
      </c>
      <c r="P35" s="19">
        <f>N35*'Forecast inputs Tab10.1.5.1'!S5</f>
        <v>0</v>
      </c>
      <c r="Q35" s="19">
        <f>P35*'Forecast inputs Tab10.1.5.1'!R5</f>
        <v>0</v>
      </c>
    </row>
    <row r="36" spans="1:17" ht="12" customHeight="1" x14ac:dyDescent="0.3">
      <c r="A36" s="10">
        <f>D36+F36+E36+'Forecast inputs Tab10.1.5.1'!AA6</f>
        <v>0.24037622455703825</v>
      </c>
      <c r="C36" s="18">
        <v>2</v>
      </c>
      <c r="D36" s="17">
        <f>$G$29*'Forecast inputs Tab10.1.5.1'!T6</f>
        <v>0</v>
      </c>
      <c r="E36" s="17">
        <f>$G$30*'Forecast inputs Tab10.1.5.1'!U6</f>
        <v>0</v>
      </c>
      <c r="F36" s="17">
        <f>$F$31*'Forecast inputs Tab10.1.5.1'!Y6</f>
        <v>3.7622455703826852E-4</v>
      </c>
      <c r="G36" s="28">
        <f t="shared" si="7"/>
        <v>0</v>
      </c>
      <c r="H36" s="28">
        <f>G36*'Forecast inputs Tab10.1.5.1'!V6</f>
        <v>0</v>
      </c>
      <c r="I36" s="28">
        <f t="shared" si="8"/>
        <v>0</v>
      </c>
      <c r="J36" s="28">
        <f>I36*'Forecast inputs Tab10.1.5.1'!W6</f>
        <v>0</v>
      </c>
      <c r="K36" s="28">
        <f t="shared" si="9"/>
        <v>0</v>
      </c>
      <c r="L36" s="28">
        <f t="shared" si="6"/>
        <v>2.5617916191517427</v>
      </c>
      <c r="M36" s="28">
        <f>L36*'Forecast inputs Tab10.1.5.1'!Z6</f>
        <v>0.48169367814910219</v>
      </c>
      <c r="N36" s="19">
        <f t="shared" ref="N36:N49" si="10">N9*EXP(-A9)</f>
        <v>7660.3501385728923</v>
      </c>
      <c r="O36" s="19">
        <f>N36*'Forecast inputs Tab10.1.5.1'!R6</f>
        <v>736.89350986013017</v>
      </c>
      <c r="P36" s="19">
        <f>N36*'Forecast inputs Tab10.1.5.1'!S6</f>
        <v>0</v>
      </c>
      <c r="Q36" s="19">
        <f>P36*'Forecast inputs Tab10.1.5.1'!R6</f>
        <v>0</v>
      </c>
    </row>
    <row r="37" spans="1:17" ht="12" customHeight="1" x14ac:dyDescent="0.3">
      <c r="A37" s="10">
        <f>D37+F37+E37+'Forecast inputs Tab10.1.5.1'!AA7</f>
        <v>0.24037337480572679</v>
      </c>
      <c r="C37" s="18">
        <v>3</v>
      </c>
      <c r="D37" s="17">
        <f>$G$29*'Forecast inputs Tab10.1.5.1'!T7</f>
        <v>0</v>
      </c>
      <c r="E37" s="17">
        <f>$G$30*'Forecast inputs Tab10.1.5.1'!U7</f>
        <v>0</v>
      </c>
      <c r="F37" s="17">
        <f>$F$31*'Forecast inputs Tab10.1.5.1'!Y7</f>
        <v>3.7337480572680818E-4</v>
      </c>
      <c r="G37" s="28">
        <f t="shared" si="7"/>
        <v>0</v>
      </c>
      <c r="H37" s="28">
        <f>G37*'Forecast inputs Tab10.1.5.1'!V7</f>
        <v>0</v>
      </c>
      <c r="I37" s="28">
        <f t="shared" si="8"/>
        <v>0</v>
      </c>
      <c r="J37" s="28">
        <f>I37*'Forecast inputs Tab10.1.5.1'!W7</f>
        <v>0</v>
      </c>
      <c r="K37" s="28">
        <f t="shared" si="9"/>
        <v>0</v>
      </c>
      <c r="L37" s="28">
        <f t="shared" si="6"/>
        <v>1.9961954998926199</v>
      </c>
      <c r="M37" s="28">
        <f>L37*'Forecast inputs Tab10.1.5.1'!Z7</f>
        <v>0.67427092356272944</v>
      </c>
      <c r="N37" s="19">
        <f t="shared" si="10"/>
        <v>6014.6370928459373</v>
      </c>
      <c r="O37" s="19">
        <f>N37*'Forecast inputs Tab10.1.5.1'!R7</f>
        <v>1258.8334703471905</v>
      </c>
      <c r="P37" s="19">
        <f>N37*'Forecast inputs Tab10.1.5.1'!S7</f>
        <v>0</v>
      </c>
      <c r="Q37" s="19">
        <f>P37*'Forecast inputs Tab10.1.5.1'!R7</f>
        <v>0</v>
      </c>
    </row>
    <row r="38" spans="1:17" ht="12" customHeight="1" x14ac:dyDescent="0.3">
      <c r="A38" s="10">
        <f>D38+F38+E38+'Forecast inputs Tab10.1.5.1'!AA8</f>
        <v>0.24201583426640774</v>
      </c>
      <c r="C38" s="18">
        <v>4</v>
      </c>
      <c r="D38" s="17">
        <f>$G$29*'Forecast inputs Tab10.1.5.1'!T8</f>
        <v>0</v>
      </c>
      <c r="E38" s="17">
        <f>$G$30*'Forecast inputs Tab10.1.5.1'!U8</f>
        <v>0</v>
      </c>
      <c r="F38" s="17">
        <f>$F$31*'Forecast inputs Tab10.1.5.1'!Y8</f>
        <v>2.015834266407758E-3</v>
      </c>
      <c r="G38" s="28">
        <f t="shared" si="7"/>
        <v>0</v>
      </c>
      <c r="H38" s="28">
        <f>G38*'Forecast inputs Tab10.1.5.1'!V8</f>
        <v>0</v>
      </c>
      <c r="I38" s="28">
        <f t="shared" si="8"/>
        <v>0</v>
      </c>
      <c r="J38" s="28">
        <f>I38*'Forecast inputs Tab10.1.5.1'!W8</f>
        <v>0</v>
      </c>
      <c r="K38" s="28">
        <f t="shared" si="9"/>
        <v>0</v>
      </c>
      <c r="L38" s="28">
        <f t="shared" si="6"/>
        <v>9.1409050192831742</v>
      </c>
      <c r="M38" s="28">
        <f>L38*'Forecast inputs Tab10.1.5.1'!Z8</f>
        <v>4.8117632612456429</v>
      </c>
      <c r="N38" s="19">
        <f t="shared" si="10"/>
        <v>5105.3799787178941</v>
      </c>
      <c r="O38" s="19">
        <f>N38*'Forecast inputs Tab10.1.5.1'!R8</f>
        <v>1882.1238560542454</v>
      </c>
      <c r="P38" s="19">
        <f>N38*'Forecast inputs Tab10.1.5.1'!S8</f>
        <v>455.17657051308635</v>
      </c>
      <c r="Q38" s="19">
        <f>P38*'Forecast inputs Tab10.1.5.1'!R8</f>
        <v>167.80311860250185</v>
      </c>
    </row>
    <row r="39" spans="1:17" ht="12" customHeight="1" x14ac:dyDescent="0.3">
      <c r="A39" s="10">
        <f>D39+F39+E39+'Forecast inputs Tab10.1.5.1'!AA9</f>
        <v>0.24427763699895499</v>
      </c>
      <c r="C39" s="18">
        <v>5</v>
      </c>
      <c r="D39" s="17">
        <f>$G$29*'Forecast inputs Tab10.1.5.1'!T9</f>
        <v>0</v>
      </c>
      <c r="E39" s="17">
        <f>$G$30*'Forecast inputs Tab10.1.5.1'!U9</f>
        <v>0</v>
      </c>
      <c r="F39" s="17">
        <f>$F$31*'Forecast inputs Tab10.1.5.1'!Y9</f>
        <v>4.2776369989550068E-3</v>
      </c>
      <c r="G39" s="28">
        <f t="shared" si="7"/>
        <v>0</v>
      </c>
      <c r="H39" s="28">
        <f>G39*'Forecast inputs Tab10.1.5.1'!V9</f>
        <v>0</v>
      </c>
      <c r="I39" s="28">
        <f t="shared" si="8"/>
        <v>0</v>
      </c>
      <c r="J39" s="28">
        <f>I39*'Forecast inputs Tab10.1.5.1'!W9</f>
        <v>0</v>
      </c>
      <c r="K39" s="28">
        <f t="shared" si="9"/>
        <v>0</v>
      </c>
      <c r="L39" s="28">
        <f t="shared" si="6"/>
        <v>4.0523159940916127</v>
      </c>
      <c r="M39" s="28">
        <f>L39*'Forecast inputs Tab10.1.5.1'!Z9</f>
        <v>3.0235869511995275</v>
      </c>
      <c r="N39" s="19">
        <f t="shared" si="10"/>
        <v>1067.7371035428537</v>
      </c>
      <c r="O39" s="19">
        <f>N39*'Forecast inputs Tab10.1.5.1'!R9</f>
        <v>608.40087254713217</v>
      </c>
      <c r="P39" s="19">
        <f>N39*'Forecast inputs Tab10.1.5.1'!S9</f>
        <v>310.56727680531969</v>
      </c>
      <c r="Q39" s="19">
        <f>P39*'Forecast inputs Tab10.1.5.1'!R9</f>
        <v>176.96247659277839</v>
      </c>
    </row>
    <row r="40" spans="1:17" ht="12" customHeight="1" x14ac:dyDescent="0.3">
      <c r="A40" s="10">
        <f>D40+F40+E40+'Forecast inputs Tab10.1.5.1'!AA10</f>
        <v>0.24406739215582574</v>
      </c>
      <c r="C40" s="18">
        <v>6</v>
      </c>
      <c r="D40" s="17">
        <f>$G$29*'Forecast inputs Tab10.1.5.1'!T10</f>
        <v>0</v>
      </c>
      <c r="E40" s="17">
        <f>$G$30*'Forecast inputs Tab10.1.5.1'!U10</f>
        <v>0</v>
      </c>
      <c r="F40" s="17">
        <f>$F$31*'Forecast inputs Tab10.1.5.1'!Y10</f>
        <v>4.0673921558257442E-3</v>
      </c>
      <c r="G40" s="28">
        <f t="shared" si="7"/>
        <v>0</v>
      </c>
      <c r="H40" s="28">
        <f>G40*'Forecast inputs Tab10.1.5.1'!V10</f>
        <v>0</v>
      </c>
      <c r="I40" s="28">
        <f t="shared" si="8"/>
        <v>0</v>
      </c>
      <c r="J40" s="28">
        <f>I40*'Forecast inputs Tab10.1.5.1'!W10</f>
        <v>0</v>
      </c>
      <c r="K40" s="28">
        <f t="shared" si="9"/>
        <v>0</v>
      </c>
      <c r="L40" s="28">
        <f t="shared" si="6"/>
        <v>14.741755709309581</v>
      </c>
      <c r="M40" s="28">
        <f>L40*'Forecast inputs Tab10.1.5.1'!Z10</f>
        <v>14.576087858648361</v>
      </c>
      <c r="N40" s="19">
        <f t="shared" si="10"/>
        <v>4084.6450573888774</v>
      </c>
      <c r="O40" s="19">
        <f>N40*'Forecast inputs Tab10.1.5.1'!R10</f>
        <v>3293.1552153285197</v>
      </c>
      <c r="P40" s="19">
        <f>N40*'Forecast inputs Tab10.1.5.1'!S10</f>
        <v>2347.560867498803</v>
      </c>
      <c r="Q40" s="19">
        <f>P40*'Forecast inputs Tab10.1.5.1'!R10</f>
        <v>1892.6693030818249</v>
      </c>
    </row>
    <row r="41" spans="1:17" ht="12" customHeight="1" x14ac:dyDescent="0.3">
      <c r="A41" s="10">
        <f>D41+F41+E41+'Forecast inputs Tab10.1.5.1'!AA11</f>
        <v>0.24745812095903733</v>
      </c>
      <c r="C41" s="18">
        <v>7</v>
      </c>
      <c r="D41" s="17">
        <f>$G$29*'Forecast inputs Tab10.1.5.1'!T11</f>
        <v>0</v>
      </c>
      <c r="E41" s="17">
        <f>$G$30*'Forecast inputs Tab10.1.5.1'!U11</f>
        <v>0</v>
      </c>
      <c r="F41" s="17">
        <f>$F$31*'Forecast inputs Tab10.1.5.1'!Y11</f>
        <v>7.4581209590373464E-3</v>
      </c>
      <c r="G41" s="28">
        <f t="shared" si="7"/>
        <v>0</v>
      </c>
      <c r="H41" s="28">
        <f>G41*'Forecast inputs Tab10.1.5.1'!V11</f>
        <v>0</v>
      </c>
      <c r="I41" s="28">
        <f t="shared" si="8"/>
        <v>0</v>
      </c>
      <c r="J41" s="28">
        <f>I41*'Forecast inputs Tab10.1.5.1'!W11</f>
        <v>0</v>
      </c>
      <c r="K41" s="28">
        <f t="shared" si="9"/>
        <v>0</v>
      </c>
      <c r="L41" s="28">
        <f t="shared" si="6"/>
        <v>17.269326999284122</v>
      </c>
      <c r="M41" s="28">
        <f>L41*'Forecast inputs Tab10.1.5.1'!Z11</f>
        <v>21.557128199936376</v>
      </c>
      <c r="N41" s="19">
        <f t="shared" si="10"/>
        <v>2613.8057548157817</v>
      </c>
      <c r="O41" s="19">
        <f>N41*'Forecast inputs Tab10.1.5.1'!R11</f>
        <v>2798.4449933359688</v>
      </c>
      <c r="P41" s="19">
        <f>N41*'Forecast inputs Tab10.1.5.1'!S11</f>
        <v>2084.7801026506736</v>
      </c>
      <c r="Q41" s="19">
        <f>P41*'Forecast inputs Tab10.1.5.1'!R11</f>
        <v>2232.0489691019175</v>
      </c>
    </row>
    <row r="42" spans="1:17" ht="12" customHeight="1" x14ac:dyDescent="0.3">
      <c r="A42" s="10">
        <f>D42+F42+E42+'Forecast inputs Tab10.1.5.1'!AA12</f>
        <v>0.24465567892652954</v>
      </c>
      <c r="C42" s="18">
        <v>8</v>
      </c>
      <c r="D42" s="17">
        <f>$G$29*'Forecast inputs Tab10.1.5.1'!T12</f>
        <v>0</v>
      </c>
      <c r="E42" s="17">
        <f>$G$30*'Forecast inputs Tab10.1.5.1'!U12</f>
        <v>0</v>
      </c>
      <c r="F42" s="17">
        <f>$F$31*'Forecast inputs Tab10.1.5.1'!Y12</f>
        <v>4.6556789265295422E-3</v>
      </c>
      <c r="G42" s="28">
        <f t="shared" si="7"/>
        <v>0</v>
      </c>
      <c r="H42" s="28">
        <f>G42*'Forecast inputs Tab10.1.5.1'!V12</f>
        <v>0</v>
      </c>
      <c r="I42" s="28">
        <f t="shared" si="8"/>
        <v>0</v>
      </c>
      <c r="J42" s="28">
        <f>I42*'Forecast inputs Tab10.1.5.1'!W12</f>
        <v>0</v>
      </c>
      <c r="K42" s="28">
        <f t="shared" si="9"/>
        <v>0</v>
      </c>
      <c r="L42" s="28">
        <f t="shared" si="6"/>
        <v>2.5735950318594556</v>
      </c>
      <c r="M42" s="28">
        <f>L42*'Forecast inputs Tab10.1.5.1'!Z12</f>
        <v>3.9225191318582708</v>
      </c>
      <c r="N42" s="19">
        <f t="shared" si="10"/>
        <v>623.16190342650816</v>
      </c>
      <c r="O42" s="19">
        <f>N42*'Forecast inputs Tab10.1.5.1'!R12</f>
        <v>844.86421380855688</v>
      </c>
      <c r="P42" s="19">
        <f>N42*'Forecast inputs Tab10.1.5.1'!S12</f>
        <v>570.53347976885595</v>
      </c>
      <c r="Q42" s="19">
        <f>P42*'Forecast inputs Tab10.1.5.1'!R12</f>
        <v>773.51217586622181</v>
      </c>
    </row>
    <row r="43" spans="1:17" ht="12" customHeight="1" x14ac:dyDescent="0.3">
      <c r="A43" s="10">
        <f>D43+F43+E43+'Forecast inputs Tab10.1.5.1'!AA13</f>
        <v>0.24698315193969037</v>
      </c>
      <c r="C43" s="18">
        <v>9</v>
      </c>
      <c r="D43" s="17">
        <f>$G$29*'Forecast inputs Tab10.1.5.1'!T13</f>
        <v>0</v>
      </c>
      <c r="E43" s="17">
        <f>$G$30*'Forecast inputs Tab10.1.5.1'!U13</f>
        <v>0</v>
      </c>
      <c r="F43" s="17">
        <f>$F$31*'Forecast inputs Tab10.1.5.1'!Y13</f>
        <v>6.9831519396903862E-3</v>
      </c>
      <c r="G43" s="28">
        <f t="shared" si="7"/>
        <v>0</v>
      </c>
      <c r="H43" s="28">
        <f>G43*'Forecast inputs Tab10.1.5.1'!V13</f>
        <v>0</v>
      </c>
      <c r="I43" s="28">
        <f t="shared" si="8"/>
        <v>0</v>
      </c>
      <c r="J43" s="28">
        <f>I43*'Forecast inputs Tab10.1.5.1'!W13</f>
        <v>0</v>
      </c>
      <c r="K43" s="28">
        <f t="shared" si="9"/>
        <v>0</v>
      </c>
      <c r="L43" s="28">
        <f t="shared" si="6"/>
        <v>5.7852528393665725</v>
      </c>
      <c r="M43" s="28">
        <f>L43*'Forecast inputs Tab10.1.5.1'!Z13</f>
        <v>10.5078125846699</v>
      </c>
      <c r="N43" s="19">
        <f t="shared" si="10"/>
        <v>934.97345118777992</v>
      </c>
      <c r="O43" s="19">
        <f>N43*'Forecast inputs Tab10.1.5.1'!R13</f>
        <v>1547.2221162290739</v>
      </c>
      <c r="P43" s="19">
        <f>N43*'Forecast inputs Tab10.1.5.1'!S13</f>
        <v>903.20368803368626</v>
      </c>
      <c r="Q43" s="19">
        <f>P43*'Forecast inputs Tab10.1.5.1'!R13</f>
        <v>1494.6485590687851</v>
      </c>
    </row>
    <row r="44" spans="1:17" ht="12" customHeight="1" x14ac:dyDescent="0.3">
      <c r="A44" s="10">
        <f>D44+F44+E44+'Forecast inputs Tab10.1.5.1'!AA14</f>
        <v>0.24646715002965347</v>
      </c>
      <c r="C44" s="18">
        <v>10</v>
      </c>
      <c r="D44" s="17">
        <f>$G$29*'Forecast inputs Tab10.1.5.1'!T14</f>
        <v>0</v>
      </c>
      <c r="E44" s="17">
        <f>$G$30*'Forecast inputs Tab10.1.5.1'!U14</f>
        <v>0</v>
      </c>
      <c r="F44" s="17">
        <f>$F$31*'Forecast inputs Tab10.1.5.1'!Y14</f>
        <v>6.4671500296534686E-3</v>
      </c>
      <c r="G44" s="28">
        <f t="shared" si="7"/>
        <v>0</v>
      </c>
      <c r="H44" s="28">
        <f>G44*'Forecast inputs Tab10.1.5.1'!V14</f>
        <v>0</v>
      </c>
      <c r="I44" s="28">
        <f t="shared" si="8"/>
        <v>0</v>
      </c>
      <c r="J44" s="28">
        <f>I44*'Forecast inputs Tab10.1.5.1'!W14</f>
        <v>0</v>
      </c>
      <c r="K44" s="28">
        <f t="shared" si="9"/>
        <v>0</v>
      </c>
      <c r="L44" s="28">
        <f t="shared" si="6"/>
        <v>0.87977923440803063</v>
      </c>
      <c r="M44" s="28">
        <f>L44*'Forecast inputs Tab10.1.5.1'!Z14</f>
        <v>1.8648240542129821</v>
      </c>
      <c r="N44" s="19">
        <f t="shared" si="10"/>
        <v>153.49058872933202</v>
      </c>
      <c r="O44" s="19">
        <f>N44*'Forecast inputs Tab10.1.5.1'!R14</f>
        <v>301.11016243976712</v>
      </c>
      <c r="P44" s="19">
        <f>N44*'Forecast inputs Tab10.1.5.1'!S14</f>
        <v>151.33894290797014</v>
      </c>
      <c r="Q44" s="19">
        <f>P44*'Forecast inputs Tab10.1.5.1'!R14</f>
        <v>296.88917124971044</v>
      </c>
    </row>
    <row r="45" spans="1:17" ht="12" customHeight="1" x14ac:dyDescent="0.3">
      <c r="A45" s="10">
        <f>D45+F45+E45+'Forecast inputs Tab10.1.5.1'!AA15</f>
        <v>0.24743485998213929</v>
      </c>
      <c r="C45" s="18">
        <v>11</v>
      </c>
      <c r="D45" s="17">
        <f>$G$29*'Forecast inputs Tab10.1.5.1'!T15</f>
        <v>0</v>
      </c>
      <c r="E45" s="17">
        <f>$G$30*'Forecast inputs Tab10.1.5.1'!U15</f>
        <v>0</v>
      </c>
      <c r="F45" s="17">
        <f>$F$31*'Forecast inputs Tab10.1.5.1'!Y15</f>
        <v>7.4348599821392903E-3</v>
      </c>
      <c r="G45" s="28">
        <f t="shared" si="7"/>
        <v>0</v>
      </c>
      <c r="H45" s="28">
        <f>G45*'Forecast inputs Tab10.1.5.1'!V15</f>
        <v>0</v>
      </c>
      <c r="I45" s="28">
        <f t="shared" si="8"/>
        <v>0</v>
      </c>
      <c r="J45" s="28">
        <f>I45*'Forecast inputs Tab10.1.5.1'!W15</f>
        <v>0</v>
      </c>
      <c r="K45" s="28">
        <f t="shared" si="9"/>
        <v>0</v>
      </c>
      <c r="L45" s="28">
        <f t="shared" si="6"/>
        <v>2.4200516771671672</v>
      </c>
      <c r="M45" s="28">
        <f>L45*'Forecast inputs Tab10.1.5.1'!Z15</f>
        <v>5.8728846080821944</v>
      </c>
      <c r="N45" s="19">
        <f t="shared" si="10"/>
        <v>367.42975425008774</v>
      </c>
      <c r="O45" s="19">
        <f>N45*'Forecast inputs Tab10.1.5.1'!R15</f>
        <v>834.55054942330923</v>
      </c>
      <c r="P45" s="19">
        <f>N45*'Forecast inputs Tab10.1.5.1'!S15</f>
        <v>365.18116154449098</v>
      </c>
      <c r="Q45" s="19">
        <f>P45*'Forecast inputs Tab10.1.5.1'!R15</f>
        <v>829.44327583923314</v>
      </c>
    </row>
    <row r="46" spans="1:17" ht="12" customHeight="1" x14ac:dyDescent="0.3">
      <c r="A46" s="10">
        <f>D46+F46+E46+'Forecast inputs Tab10.1.5.1'!AA16</f>
        <v>0.24746457749427639</v>
      </c>
      <c r="C46" s="18">
        <v>12</v>
      </c>
      <c r="D46" s="17">
        <f>$G$29*'Forecast inputs Tab10.1.5.1'!T16</f>
        <v>0</v>
      </c>
      <c r="E46" s="17">
        <f>$G$30*'Forecast inputs Tab10.1.5.1'!U16</f>
        <v>0</v>
      </c>
      <c r="F46" s="17">
        <f>$F$31*'Forecast inputs Tab10.1.5.1'!Y16</f>
        <v>7.4645774942763933E-3</v>
      </c>
      <c r="G46" s="28">
        <f t="shared" si="7"/>
        <v>0</v>
      </c>
      <c r="H46" s="28">
        <f>G46*'Forecast inputs Tab10.1.5.1'!V16</f>
        <v>0</v>
      </c>
      <c r="I46" s="28">
        <f t="shared" si="8"/>
        <v>0</v>
      </c>
      <c r="J46" s="28">
        <f>I46*'Forecast inputs Tab10.1.5.1'!W16</f>
        <v>0</v>
      </c>
      <c r="K46" s="28">
        <f t="shared" si="9"/>
        <v>0</v>
      </c>
      <c r="L46" s="28">
        <f t="shared" si="6"/>
        <v>1.8410451546147384</v>
      </c>
      <c r="M46" s="28">
        <f>L46*'Forecast inputs Tab10.1.5.1'!Z16</f>
        <v>5.0291094070548965</v>
      </c>
      <c r="N46" s="19">
        <f t="shared" si="10"/>
        <v>278.41195056015789</v>
      </c>
      <c r="O46" s="19">
        <f>N46*'Forecast inputs Tab10.1.5.1'!R16</f>
        <v>718.07175052624245</v>
      </c>
      <c r="P46" s="19">
        <f>N46*'Forecast inputs Tab10.1.5.1'!S16</f>
        <v>277.61530660294147</v>
      </c>
      <c r="Q46" s="19">
        <f>P46*'Forecast inputs Tab10.1.5.1'!R16</f>
        <v>716.01707033110858</v>
      </c>
    </row>
    <row r="47" spans="1:17" ht="12" customHeight="1" x14ac:dyDescent="0.3">
      <c r="A47" s="10">
        <f>D47+F47+E47+'Forecast inputs Tab10.1.5.1'!AA17</f>
        <v>0.24671117103733337</v>
      </c>
      <c r="C47" s="18">
        <v>13</v>
      </c>
      <c r="D47" s="17">
        <f>$G$29*'Forecast inputs Tab10.1.5.1'!T17</f>
        <v>0</v>
      </c>
      <c r="E47" s="17">
        <f>$G$30*'Forecast inputs Tab10.1.5.1'!U17</f>
        <v>0</v>
      </c>
      <c r="F47" s="17">
        <f>$F$31*'Forecast inputs Tab10.1.5.1'!Y17</f>
        <v>6.7111710373333735E-3</v>
      </c>
      <c r="G47" s="28">
        <f t="shared" si="7"/>
        <v>0</v>
      </c>
      <c r="H47" s="28">
        <f>G47*'Forecast inputs Tab10.1.5.1'!V17</f>
        <v>0</v>
      </c>
      <c r="I47" s="28">
        <f t="shared" si="8"/>
        <v>0</v>
      </c>
      <c r="J47" s="28">
        <f>I47*'Forecast inputs Tab10.1.5.1'!W17</f>
        <v>0</v>
      </c>
      <c r="K47" s="28">
        <f t="shared" si="9"/>
        <v>0</v>
      </c>
      <c r="L47" s="28">
        <f t="shared" si="6"/>
        <v>1.7883661191708751</v>
      </c>
      <c r="M47" s="28">
        <f>L47*'Forecast inputs Tab10.1.5.1'!Z17</f>
        <v>5.4192679672623107</v>
      </c>
      <c r="N47" s="19">
        <f t="shared" si="10"/>
        <v>300.69757125713716</v>
      </c>
      <c r="O47" s="19">
        <f>N47*'Forecast inputs Tab10.1.5.1'!R17</f>
        <v>866.53522597025494</v>
      </c>
      <c r="P47" s="19">
        <f>N47*'Forecast inputs Tab10.1.5.1'!S17</f>
        <v>300.26662444728481</v>
      </c>
      <c r="Q47" s="19">
        <f>P47*'Forecast inputs Tab10.1.5.1'!R17</f>
        <v>865.29334500096297</v>
      </c>
    </row>
    <row r="48" spans="1:17" ht="12" customHeight="1" x14ac:dyDescent="0.3">
      <c r="A48" s="10">
        <f>D48+F48+E48+'Forecast inputs Tab10.1.5.1'!AA18</f>
        <v>0.24690061298032892</v>
      </c>
      <c r="C48" s="18">
        <v>14</v>
      </c>
      <c r="D48" s="17">
        <f>$G$29*'Forecast inputs Tab10.1.5.1'!T18</f>
        <v>0</v>
      </c>
      <c r="E48" s="17">
        <f>$G$30*'Forecast inputs Tab10.1.5.1'!U18</f>
        <v>0</v>
      </c>
      <c r="F48" s="17">
        <f>$F$31*'Forecast inputs Tab10.1.5.1'!Y18</f>
        <v>6.9006129803289382E-3</v>
      </c>
      <c r="G48" s="28">
        <f t="shared" si="7"/>
        <v>0</v>
      </c>
      <c r="H48" s="28">
        <f>G48*'Forecast inputs Tab10.1.5.1'!V18</f>
        <v>0</v>
      </c>
      <c r="I48" s="28">
        <f t="shared" si="8"/>
        <v>0</v>
      </c>
      <c r="J48" s="28">
        <f>I48*'Forecast inputs Tab10.1.5.1'!W18</f>
        <v>0</v>
      </c>
      <c r="K48" s="28">
        <f t="shared" si="9"/>
        <v>0</v>
      </c>
      <c r="L48" s="28">
        <f t="shared" si="6"/>
        <v>1.0572920935590717</v>
      </c>
      <c r="M48" s="28">
        <f>L48*'Forecast inputs Tab10.1.5.1'!Z18</f>
        <v>3.5100511568020845</v>
      </c>
      <c r="N48" s="19">
        <f t="shared" si="10"/>
        <v>172.90938023127927</v>
      </c>
      <c r="O48" s="19">
        <f>N48*'Forecast inputs Tab10.1.5.1'!R18</f>
        <v>549.20514805340315</v>
      </c>
      <c r="P48" s="19">
        <f>N48*'Forecast inputs Tab10.1.5.1'!S18</f>
        <v>172.77655140499795</v>
      </c>
      <c r="Q48" s="19">
        <f>P48*'Forecast inputs Tab10.1.5.1'!R18</f>
        <v>548.78324916563884</v>
      </c>
    </row>
    <row r="49" spans="1:17" ht="12" customHeight="1" x14ac:dyDescent="0.25">
      <c r="A49" s="10">
        <f>D49+F49+E49+'Forecast inputs Tab10.1.5.1'!AA19</f>
        <v>0.24727953317578388</v>
      </c>
      <c r="C49" s="18">
        <v>15</v>
      </c>
      <c r="D49" s="17">
        <f>$G$29*'Forecast inputs Tab10.1.5.1'!T19</f>
        <v>0</v>
      </c>
      <c r="E49" s="17">
        <f>$G$30*'Forecast inputs Tab10.1.5.1'!U19</f>
        <v>0</v>
      </c>
      <c r="F49" s="17">
        <f>$F$31*'Forecast inputs Tab10.1.5.1'!Y19</f>
        <v>7.2795331757839043E-3</v>
      </c>
      <c r="G49" s="28">
        <f t="shared" si="7"/>
        <v>0</v>
      </c>
      <c r="H49" s="28">
        <f>G49*'Forecast inputs Tab10.1.5.1'!V19</f>
        <v>0</v>
      </c>
      <c r="I49" s="28">
        <f t="shared" si="8"/>
        <v>0</v>
      </c>
      <c r="J49" s="28">
        <f>I49*'Forecast inputs Tab10.1.5.1'!W19</f>
        <v>0</v>
      </c>
      <c r="K49" s="28">
        <f t="shared" si="9"/>
        <v>0</v>
      </c>
      <c r="L49" s="28">
        <f t="shared" si="6"/>
        <v>0.62434296035391479</v>
      </c>
      <c r="M49" s="28">
        <f>L49*'Forecast inputs Tab10.1.5.1'!Z19</f>
        <v>2.2466481953967339</v>
      </c>
      <c r="N49" s="19">
        <f t="shared" si="10"/>
        <v>96.807683131744241</v>
      </c>
      <c r="O49" s="19">
        <f>N49*'Forecast inputs Tab10.1.5.1'!R19</f>
        <v>335.01073209205151</v>
      </c>
      <c r="P49" s="19">
        <f>N49*'Forecast inputs Tab10.1.5.1'!S19</f>
        <v>96.764882284721025</v>
      </c>
      <c r="Q49" s="19">
        <f>P49*'Forecast inputs Tab10.1.5.1'!R19</f>
        <v>334.8626163368599</v>
      </c>
    </row>
    <row r="50" spans="1:17" ht="12" customHeight="1" x14ac:dyDescent="0.25">
      <c r="A50" s="10">
        <f>D50+F50+E50+'Forecast inputs Tab10.1.5.1'!AA20</f>
        <v>0.24786816247892543</v>
      </c>
      <c r="C50" s="23" t="s">
        <v>1443</v>
      </c>
      <c r="D50" s="17">
        <f>$G$29*'Forecast inputs Tab10.1.5.1'!T20</f>
        <v>0</v>
      </c>
      <c r="E50" s="17">
        <f>$G$30*'Forecast inputs Tab10.1.5.1'!U20</f>
        <v>0</v>
      </c>
      <c r="F50" s="17">
        <f>$F$31*'Forecast inputs Tab10.1.5.1'!Y20</f>
        <v>7.8681624789254372E-3</v>
      </c>
      <c r="G50" s="28">
        <f t="shared" si="7"/>
        <v>0</v>
      </c>
      <c r="H50" s="28">
        <f>G50*'Forecast inputs Tab10.1.5.1'!V20</f>
        <v>0</v>
      </c>
      <c r="I50" s="28">
        <f t="shared" si="8"/>
        <v>0</v>
      </c>
      <c r="J50" s="28">
        <f>I50*'Forecast inputs Tab10.1.5.1'!W20</f>
        <v>0</v>
      </c>
      <c r="K50" s="28">
        <f t="shared" si="9"/>
        <v>0</v>
      </c>
      <c r="L50" s="30">
        <f t="shared" si="6"/>
        <v>1.8560470372096045</v>
      </c>
      <c r="M50" s="28">
        <f>L50*'Forecast inputs Tab10.1.5.1'!Z20</f>
        <v>7.1729907428224706</v>
      </c>
      <c r="N50" s="19">
        <f>N23*EXP(-A23)+N24*EXP(-A24)</f>
        <v>266.3350634967905</v>
      </c>
      <c r="O50" s="19">
        <f>N50*'Forecast inputs Tab10.1.5.1'!R20</f>
        <v>1084.6326431165387</v>
      </c>
      <c r="P50" s="19">
        <f>N50*'Forecast inputs Tab10.1.5.1'!S20</f>
        <v>266.26371986195949</v>
      </c>
      <c r="Q50" s="19">
        <f>P50*'Forecast inputs Tab10.1.5.1'!R20</f>
        <v>1084.3421006915185</v>
      </c>
    </row>
    <row r="51" spans="1:17" ht="12" customHeight="1" x14ac:dyDescent="0.25">
      <c r="C51" s="31" t="s">
        <v>1453</v>
      </c>
      <c r="D51" s="12"/>
      <c r="E51" s="12"/>
      <c r="F51" s="12"/>
      <c r="G51" s="32">
        <f>SUM(G34:G50)</f>
        <v>0</v>
      </c>
      <c r="H51" s="32">
        <f t="shared" ref="H51" si="11">SUM(H34:H50)</f>
        <v>0</v>
      </c>
      <c r="I51" s="32">
        <f>SUM(I34:I50)</f>
        <v>0</v>
      </c>
      <c r="J51" s="32">
        <f t="shared" ref="J51:Q51" si="12">SUM(J34:J50)</f>
        <v>0</v>
      </c>
      <c r="K51" s="32">
        <f t="shared" si="12"/>
        <v>0</v>
      </c>
      <c r="L51" s="32">
        <f t="shared" si="12"/>
        <v>69.153166697466347</v>
      </c>
      <c r="M51" s="32">
        <f t="shared" si="12"/>
        <v>90.714197423366926</v>
      </c>
      <c r="N51" s="32">
        <f t="shared" si="12"/>
        <v>51864.223356766226</v>
      </c>
      <c r="O51" s="32">
        <f t="shared" si="12"/>
        <v>17925.202543532203</v>
      </c>
      <c r="P51" s="32">
        <f t="shared" si="12"/>
        <v>8302.0291743247908</v>
      </c>
      <c r="Q51" s="32">
        <f t="shared" si="12"/>
        <v>11413.275430929059</v>
      </c>
    </row>
    <row r="52" spans="1:17" ht="12" customHeight="1" x14ac:dyDescent="0.25"/>
    <row r="53" spans="1:17" ht="12" customHeight="1" x14ac:dyDescent="0.25">
      <c r="C53" s="15" t="s">
        <v>1445</v>
      </c>
      <c r="D53" s="15" t="s">
        <v>1524</v>
      </c>
      <c r="G53" s="15">
        <f>G27+1</f>
        <v>2021</v>
      </c>
    </row>
    <row r="54" spans="1:17" ht="12" customHeight="1" x14ac:dyDescent="0.25">
      <c r="D54" s="24" t="s">
        <v>1611</v>
      </c>
      <c r="E54" s="24"/>
      <c r="F54" s="24"/>
      <c r="G54" s="18">
        <f>G29</f>
        <v>0</v>
      </c>
      <c r="H54" s="24" t="s">
        <v>1610</v>
      </c>
      <c r="I54" s="25">
        <f>G54*I3</f>
        <v>0</v>
      </c>
      <c r="J54" s="15" t="s">
        <v>1526</v>
      </c>
      <c r="K54" s="25">
        <f>I54+I56+I55</f>
        <v>5.9763099954967622E-3</v>
      </c>
    </row>
    <row r="55" spans="1:17" ht="12" customHeight="1" x14ac:dyDescent="0.25">
      <c r="D55" s="24" t="s">
        <v>1612</v>
      </c>
      <c r="E55" s="24"/>
      <c r="F55" s="24"/>
      <c r="G55" s="18">
        <f>G30</f>
        <v>0</v>
      </c>
      <c r="H55" s="24" t="s">
        <v>1610</v>
      </c>
      <c r="I55" s="25">
        <f>G55*I4</f>
        <v>0</v>
      </c>
      <c r="K55" s="25"/>
    </row>
    <row r="56" spans="1:17" ht="12" customHeight="1" x14ac:dyDescent="0.25">
      <c r="D56" s="24" t="s">
        <v>1446</v>
      </c>
      <c r="E56" s="24"/>
      <c r="F56" s="24"/>
      <c r="G56" s="80">
        <v>1</v>
      </c>
      <c r="H56" s="24" t="s">
        <v>1610</v>
      </c>
      <c r="I56" s="25">
        <f>G56*I31</f>
        <v>5.9763099954967622E-3</v>
      </c>
    </row>
    <row r="57" spans="1:17" ht="12" customHeight="1" x14ac:dyDescent="0.25">
      <c r="D57" s="24"/>
      <c r="E57" s="24"/>
      <c r="F57" s="24"/>
      <c r="G57" s="18"/>
      <c r="H57" s="24"/>
      <c r="I57" s="24"/>
      <c r="J57" s="24"/>
      <c r="K57" s="24"/>
      <c r="L57" s="25"/>
    </row>
    <row r="58" spans="1:17" ht="27.75" customHeight="1" x14ac:dyDescent="0.25">
      <c r="A58" t="s">
        <v>1374</v>
      </c>
      <c r="C58" s="26" t="s">
        <v>1292</v>
      </c>
      <c r="D58" s="27" t="s">
        <v>1604</v>
      </c>
      <c r="E58" s="27" t="s">
        <v>1605</v>
      </c>
      <c r="F58" s="27" t="s">
        <v>1877</v>
      </c>
      <c r="G58" s="27" t="s">
        <v>1606</v>
      </c>
      <c r="H58" s="27" t="s">
        <v>1607</v>
      </c>
      <c r="I58" s="27" t="s">
        <v>1608</v>
      </c>
      <c r="J58" s="27" t="s">
        <v>1609</v>
      </c>
      <c r="K58" s="27" t="s">
        <v>1613</v>
      </c>
      <c r="L58" s="27" t="s">
        <v>1448</v>
      </c>
      <c r="M58" s="27" t="s">
        <v>1578</v>
      </c>
      <c r="N58" s="27" t="s">
        <v>1449</v>
      </c>
      <c r="O58" s="27" t="s">
        <v>1450</v>
      </c>
      <c r="P58" s="27" t="s">
        <v>1451</v>
      </c>
      <c r="Q58" s="27" t="s">
        <v>1452</v>
      </c>
    </row>
    <row r="59" spans="1:17" ht="12" customHeight="1" x14ac:dyDescent="0.25">
      <c r="A59" s="10">
        <f>D59+F59+E59+'Forecast inputs Tab10.1.5.1'!AA4</f>
        <v>0.24</v>
      </c>
      <c r="C59" s="18">
        <v>0</v>
      </c>
      <c r="D59" s="17">
        <f>$G$54*'Forecast inputs Tab10.1.5.1'!T4</f>
        <v>0</v>
      </c>
      <c r="E59" s="17">
        <f>$G$55*'Forecast inputs Tab10.1.5.1'!U4</f>
        <v>0</v>
      </c>
      <c r="F59" s="17">
        <f>$F$31*'Forecast inputs Tab10.1.5.1'!Y4</f>
        <v>0</v>
      </c>
      <c r="G59" s="28">
        <f>N59*(D59/A59)*(1-EXP(-A59))</f>
        <v>0</v>
      </c>
      <c r="H59" s="28">
        <f>G59*'Forecast inputs Tab10.1.5.1'!V4</f>
        <v>0</v>
      </c>
      <c r="I59" s="28">
        <f>N59*(E59/A59)*(1-EXP(-A59))</f>
        <v>0</v>
      </c>
      <c r="J59" s="28">
        <f>I59*'Forecast inputs Tab10.1.5.1'!W4</f>
        <v>0</v>
      </c>
      <c r="K59" s="28">
        <f>H59+J59</f>
        <v>0</v>
      </c>
      <c r="L59" s="28">
        <f t="shared" ref="L59:L75" si="13">N59*(F59/A59)*(1-EXP(-A59))</f>
        <v>0</v>
      </c>
      <c r="M59" s="28">
        <f>L59*'Forecast inputs Tab10.1.5.1'!Z4</f>
        <v>0</v>
      </c>
      <c r="N59" s="19">
        <f>'Forecast inputs Tab10.1.5.1'!Q4</f>
        <v>12382.797429009221</v>
      </c>
      <c r="O59" s="19">
        <f>N59*'Forecast inputs Tab10.1.5.1'!R4</f>
        <v>34.976078134056579</v>
      </c>
      <c r="P59" s="19">
        <f>N59*'Forecast inputs Tab10.1.5.1'!S4</f>
        <v>0</v>
      </c>
      <c r="Q59" s="19">
        <f>P59*'Forecast inputs Tab10.1.5.1'!R4</f>
        <v>0</v>
      </c>
    </row>
    <row r="60" spans="1:17" ht="12" customHeight="1" x14ac:dyDescent="0.25">
      <c r="A60" s="10">
        <f>D60+F60+E60+'Forecast inputs Tab10.1.5.1'!AA5</f>
        <v>0.24006525701432696</v>
      </c>
      <c r="C60" s="18">
        <v>1</v>
      </c>
      <c r="D60" s="17">
        <f>$G$54*'Forecast inputs Tab10.1.5.1'!T5</f>
        <v>0</v>
      </c>
      <c r="E60" s="17">
        <f>$G$55*'Forecast inputs Tab10.1.5.1'!U5</f>
        <v>0</v>
      </c>
      <c r="F60" s="17">
        <f>$F$31*'Forecast inputs Tab10.1.5.1'!Y5</f>
        <v>6.5257014326962822E-5</v>
      </c>
      <c r="G60" s="28">
        <f t="shared" ref="G60:G75" si="14">N60*(D60/A60)*(1-EXP(-A60))</f>
        <v>0</v>
      </c>
      <c r="H60" s="28">
        <f>G60*'Forecast inputs Tab10.1.5.1'!V5</f>
        <v>0</v>
      </c>
      <c r="I60" s="28">
        <f t="shared" ref="I60:I75" si="15">N60*(E60/A60)*(1-EXP(-A60))</f>
        <v>0</v>
      </c>
      <c r="J60" s="28">
        <f>I60*'Forecast inputs Tab10.1.5.1'!W5</f>
        <v>0</v>
      </c>
      <c r="K60" s="28">
        <f t="shared" ref="K60:K75" si="16">H60+J60</f>
        <v>0</v>
      </c>
      <c r="L60" s="28">
        <f t="shared" si="13"/>
        <v>0.56510370874407057</v>
      </c>
      <c r="M60" s="28">
        <f>L60*'Forecast inputs Tab10.1.5.1'!Z5</f>
        <v>4.3558702463330823E-2</v>
      </c>
      <c r="N60" s="19">
        <f>N34*EXP(-A34)</f>
        <v>9740.6534556019415</v>
      </c>
      <c r="O60" s="19">
        <f>N60*'Forecast inputs Tab10.1.5.1'!R5</f>
        <v>231.1720062657642</v>
      </c>
      <c r="P60" s="19">
        <f>N60*'Forecast inputs Tab10.1.5.1'!S5</f>
        <v>0</v>
      </c>
      <c r="Q60" s="19">
        <f>P60*'Forecast inputs Tab10.1.5.1'!R5</f>
        <v>0</v>
      </c>
    </row>
    <row r="61" spans="1:17" ht="12" customHeight="1" x14ac:dyDescent="0.25">
      <c r="A61" s="10">
        <f>D61+F61+E61+'Forecast inputs Tab10.1.5.1'!AA6</f>
        <v>0.24037622455703825</v>
      </c>
      <c r="C61" s="18">
        <v>2</v>
      </c>
      <c r="D61" s="17">
        <f>$G$54*'Forecast inputs Tab10.1.5.1'!T6</f>
        <v>0</v>
      </c>
      <c r="E61" s="17">
        <f>$G$55*'Forecast inputs Tab10.1.5.1'!U6</f>
        <v>0</v>
      </c>
      <c r="F61" s="17">
        <f>$F$31*'Forecast inputs Tab10.1.5.1'!Y6</f>
        <v>3.7622455703826852E-4</v>
      </c>
      <c r="G61" s="28">
        <f t="shared" si="14"/>
        <v>0</v>
      </c>
      <c r="H61" s="28">
        <f>G61*'Forecast inputs Tab10.1.5.1'!V6</f>
        <v>0</v>
      </c>
      <c r="I61" s="28">
        <f t="shared" si="15"/>
        <v>0</v>
      </c>
      <c r="J61" s="28">
        <f>I61*'Forecast inputs Tab10.1.5.1'!W6</f>
        <v>0</v>
      </c>
      <c r="K61" s="28">
        <f t="shared" si="16"/>
        <v>0</v>
      </c>
      <c r="L61" s="28">
        <f t="shared" si="13"/>
        <v>2.5622662493140775</v>
      </c>
      <c r="M61" s="28">
        <f>L61*'Forecast inputs Tab10.1.5.1'!Z6</f>
        <v>0.48178292285852603</v>
      </c>
      <c r="N61" s="19">
        <f t="shared" ref="N61:N74" si="17">N35*EXP(-A35)</f>
        <v>7661.7693926615675</v>
      </c>
      <c r="O61" s="19">
        <f>N61*'Forecast inputs Tab10.1.5.1'!R6</f>
        <v>737.03003614259364</v>
      </c>
      <c r="P61" s="19">
        <f>N61*'Forecast inputs Tab10.1.5.1'!S6</f>
        <v>0</v>
      </c>
      <c r="Q61" s="19">
        <f>P61*'Forecast inputs Tab10.1.5.1'!R6</f>
        <v>0</v>
      </c>
    </row>
    <row r="62" spans="1:17" ht="12" customHeight="1" x14ac:dyDescent="0.25">
      <c r="A62" s="10">
        <f>D62+F62+E62+'Forecast inputs Tab10.1.5.1'!AA7</f>
        <v>0.24037337480572679</v>
      </c>
      <c r="C62" s="18">
        <v>3</v>
      </c>
      <c r="D62" s="17">
        <f>$G$54*'Forecast inputs Tab10.1.5.1'!T7</f>
        <v>0</v>
      </c>
      <c r="E62" s="17">
        <f>$G$55*'Forecast inputs Tab10.1.5.1'!U7</f>
        <v>0</v>
      </c>
      <c r="F62" s="17">
        <f>$F$31*'Forecast inputs Tab10.1.5.1'!Y7</f>
        <v>3.7337480572680818E-4</v>
      </c>
      <c r="G62" s="28">
        <f t="shared" si="14"/>
        <v>0</v>
      </c>
      <c r="H62" s="28">
        <f>G62*'Forecast inputs Tab10.1.5.1'!V7</f>
        <v>0</v>
      </c>
      <c r="I62" s="28">
        <f t="shared" si="15"/>
        <v>0</v>
      </c>
      <c r="J62" s="28">
        <f>I62*'Forecast inputs Tab10.1.5.1'!W7</f>
        <v>0</v>
      </c>
      <c r="K62" s="28">
        <f t="shared" si="16"/>
        <v>0</v>
      </c>
      <c r="L62" s="28">
        <f t="shared" si="13"/>
        <v>1.999162960413988</v>
      </c>
      <c r="M62" s="28">
        <f>L62*'Forecast inputs Tab10.1.5.1'!Z7</f>
        <v>0.67527326644271612</v>
      </c>
      <c r="N62" s="19">
        <f t="shared" si="17"/>
        <v>6023.5782001294347</v>
      </c>
      <c r="O62" s="19">
        <f>N62*'Forecast inputs Tab10.1.5.1'!R7</f>
        <v>1260.70479939609</v>
      </c>
      <c r="P62" s="19">
        <f>N62*'Forecast inputs Tab10.1.5.1'!S7</f>
        <v>0</v>
      </c>
      <c r="Q62" s="19">
        <f>P62*'Forecast inputs Tab10.1.5.1'!R7</f>
        <v>0</v>
      </c>
    </row>
    <row r="63" spans="1:17" ht="12" customHeight="1" x14ac:dyDescent="0.25">
      <c r="A63" s="10">
        <f>D63+F63+E63+'Forecast inputs Tab10.1.5.1'!AA8</f>
        <v>0.24201583426640774</v>
      </c>
      <c r="C63" s="18">
        <v>4</v>
      </c>
      <c r="D63" s="17">
        <f>$G$54*'Forecast inputs Tab10.1.5.1'!T8</f>
        <v>0</v>
      </c>
      <c r="E63" s="17">
        <f>$G$55*'Forecast inputs Tab10.1.5.1'!U8</f>
        <v>0</v>
      </c>
      <c r="F63" s="17">
        <f>$F$31*'Forecast inputs Tab10.1.5.1'!Y8</f>
        <v>2.015834266407758E-3</v>
      </c>
      <c r="G63" s="28">
        <f t="shared" si="14"/>
        <v>0</v>
      </c>
      <c r="H63" s="28">
        <f>G63*'Forecast inputs Tab10.1.5.1'!V8</f>
        <v>0</v>
      </c>
      <c r="I63" s="28">
        <f t="shared" si="15"/>
        <v>0</v>
      </c>
      <c r="J63" s="28">
        <f>I63*'Forecast inputs Tab10.1.5.1'!W8</f>
        <v>0</v>
      </c>
      <c r="K63" s="28">
        <f t="shared" si="16"/>
        <v>0</v>
      </c>
      <c r="L63" s="28">
        <f t="shared" si="13"/>
        <v>8.4679390502945413</v>
      </c>
      <c r="M63" s="28">
        <f>L63*'Forecast inputs Tab10.1.5.1'!Z8</f>
        <v>4.4575146481359962</v>
      </c>
      <c r="N63" s="19">
        <f t="shared" si="17"/>
        <v>4729.5149000210713</v>
      </c>
      <c r="O63" s="19">
        <f>N63*'Forecast inputs Tab10.1.5.1'!R8</f>
        <v>1743.5593154672681</v>
      </c>
      <c r="P63" s="19">
        <f>N63*'Forecast inputs Tab10.1.5.1'!S8</f>
        <v>421.66584688232234</v>
      </c>
      <c r="Q63" s="19">
        <f>P63*'Forecast inputs Tab10.1.5.1'!R8</f>
        <v>155.44922278240256</v>
      </c>
    </row>
    <row r="64" spans="1:17" ht="12" customHeight="1" x14ac:dyDescent="0.25">
      <c r="A64" s="10">
        <f>D64+F64+E64+'Forecast inputs Tab10.1.5.1'!AA9</f>
        <v>0.24427763699895499</v>
      </c>
      <c r="C64" s="18">
        <v>5</v>
      </c>
      <c r="D64" s="17">
        <f>$G$54*'Forecast inputs Tab10.1.5.1'!T9</f>
        <v>0</v>
      </c>
      <c r="E64" s="17">
        <f>$G$55*'Forecast inputs Tab10.1.5.1'!U9</f>
        <v>0</v>
      </c>
      <c r="F64" s="17">
        <f>$F$31*'Forecast inputs Tab10.1.5.1'!Y9</f>
        <v>4.2776369989550068E-3</v>
      </c>
      <c r="G64" s="28">
        <f t="shared" si="14"/>
        <v>0</v>
      </c>
      <c r="H64" s="28">
        <f>G64*'Forecast inputs Tab10.1.5.1'!V9</f>
        <v>0</v>
      </c>
      <c r="I64" s="28">
        <f t="shared" si="15"/>
        <v>0</v>
      </c>
      <c r="J64" s="28">
        <f>I64*'Forecast inputs Tab10.1.5.1'!W9</f>
        <v>0</v>
      </c>
      <c r="K64" s="28">
        <f t="shared" si="16"/>
        <v>0</v>
      </c>
      <c r="L64" s="28">
        <f t="shared" si="13"/>
        <v>15.211109709290689</v>
      </c>
      <c r="M64" s="28">
        <f>L64*'Forecast inputs Tab10.1.5.1'!Z9</f>
        <v>11.349586976270736</v>
      </c>
      <c r="N64" s="19">
        <f t="shared" si="17"/>
        <v>4007.9466276448134</v>
      </c>
      <c r="O64" s="19">
        <f>N64*'Forecast inputs Tab10.1.5.1'!R9</f>
        <v>2283.7440202185253</v>
      </c>
      <c r="P64" s="19">
        <f>N64*'Forecast inputs Tab10.1.5.1'!S9</f>
        <v>1165.7711112581533</v>
      </c>
      <c r="Q64" s="19">
        <f>P64*'Forecast inputs Tab10.1.5.1'!R9</f>
        <v>664.2610422793407</v>
      </c>
    </row>
    <row r="65" spans="1:17" ht="12" customHeight="1" x14ac:dyDescent="0.25">
      <c r="A65" s="10">
        <f>D65+F65+E65+'Forecast inputs Tab10.1.5.1'!AA10</f>
        <v>0.24406739215582574</v>
      </c>
      <c r="C65" s="18">
        <v>6</v>
      </c>
      <c r="D65" s="17">
        <f>$G$54*'Forecast inputs Tab10.1.5.1'!T10</f>
        <v>0</v>
      </c>
      <c r="E65" s="17">
        <f>$G$55*'Forecast inputs Tab10.1.5.1'!U10</f>
        <v>0</v>
      </c>
      <c r="F65" s="17">
        <f>$F$31*'Forecast inputs Tab10.1.5.1'!Y10</f>
        <v>4.0673921558257442E-3</v>
      </c>
      <c r="G65" s="28">
        <f t="shared" si="14"/>
        <v>0</v>
      </c>
      <c r="H65" s="28">
        <f>G65*'Forecast inputs Tab10.1.5.1'!V10</f>
        <v>0</v>
      </c>
      <c r="I65" s="28">
        <f t="shared" si="15"/>
        <v>0</v>
      </c>
      <c r="J65" s="28">
        <f>I65*'Forecast inputs Tab10.1.5.1'!W10</f>
        <v>0</v>
      </c>
      <c r="K65" s="28">
        <f t="shared" si="16"/>
        <v>0</v>
      </c>
      <c r="L65" s="28">
        <f t="shared" si="13"/>
        <v>3.0183582923946073</v>
      </c>
      <c r="M65" s="28">
        <f>L65*'Forecast inputs Tab10.1.5.1'!Z10</f>
        <v>2.9844379819046769</v>
      </c>
      <c r="N65" s="19">
        <f t="shared" si="17"/>
        <v>836.32658982895202</v>
      </c>
      <c r="O65" s="19">
        <f>N65*'Forecast inputs Tab10.1.5.1'!R10</f>
        <v>674.26991386461634</v>
      </c>
      <c r="P65" s="19">
        <f>N65*'Forecast inputs Tab10.1.5.1'!S10</f>
        <v>480.66050957833625</v>
      </c>
      <c r="Q65" s="19">
        <f>P65*'Forecast inputs Tab10.1.5.1'!R10</f>
        <v>387.52196131632286</v>
      </c>
    </row>
    <row r="66" spans="1:17" ht="12" customHeight="1" x14ac:dyDescent="0.25">
      <c r="A66" s="10">
        <f>D66+F66+E66+'Forecast inputs Tab10.1.5.1'!AA11</f>
        <v>0.24745812095903733</v>
      </c>
      <c r="C66" s="18">
        <v>7</v>
      </c>
      <c r="D66" s="17">
        <f>$G$54*'Forecast inputs Tab10.1.5.1'!T11</f>
        <v>0</v>
      </c>
      <c r="E66" s="17">
        <f>$G$55*'Forecast inputs Tab10.1.5.1'!U11</f>
        <v>0</v>
      </c>
      <c r="F66" s="17">
        <f>$F$31*'Forecast inputs Tab10.1.5.1'!Y11</f>
        <v>7.4581209590373464E-3</v>
      </c>
      <c r="G66" s="28">
        <f t="shared" si="14"/>
        <v>0</v>
      </c>
      <c r="H66" s="28">
        <f>G66*'Forecast inputs Tab10.1.5.1'!V11</f>
        <v>0</v>
      </c>
      <c r="I66" s="28">
        <f t="shared" si="15"/>
        <v>0</v>
      </c>
      <c r="J66" s="28">
        <f>I66*'Forecast inputs Tab10.1.5.1'!W11</f>
        <v>0</v>
      </c>
      <c r="K66" s="28">
        <f t="shared" si="16"/>
        <v>0</v>
      </c>
      <c r="L66" s="28">
        <f t="shared" si="13"/>
        <v>21.142644395617626</v>
      </c>
      <c r="M66" s="28">
        <f>L66*'Forecast inputs Tab10.1.5.1'!Z11</f>
        <v>26.392151572605524</v>
      </c>
      <c r="N66" s="19">
        <f t="shared" si="17"/>
        <v>3200.0532270643689</v>
      </c>
      <c r="O66" s="19">
        <f>N66*'Forecast inputs Tab10.1.5.1'!R11</f>
        <v>3426.1049870241959</v>
      </c>
      <c r="P66" s="19">
        <f>N66*'Forecast inputs Tab10.1.5.1'!S11</f>
        <v>2552.3730227141796</v>
      </c>
      <c r="Q66" s="19">
        <f>P66*'Forecast inputs Tab10.1.5.1'!R11</f>
        <v>2732.6726530387091</v>
      </c>
    </row>
    <row r="67" spans="1:17" ht="12" customHeight="1" x14ac:dyDescent="0.25">
      <c r="A67" s="10">
        <f>D67+F67+E67+'Forecast inputs Tab10.1.5.1'!AA12</f>
        <v>0.24465567892652954</v>
      </c>
      <c r="C67" s="18">
        <v>8</v>
      </c>
      <c r="D67" s="17">
        <f>$G$54*'Forecast inputs Tab10.1.5.1'!T12</f>
        <v>0</v>
      </c>
      <c r="E67" s="17">
        <f>$G$55*'Forecast inputs Tab10.1.5.1'!U12</f>
        <v>0</v>
      </c>
      <c r="F67" s="17">
        <f>$F$31*'Forecast inputs Tab10.1.5.1'!Y12</f>
        <v>4.6556789265295422E-3</v>
      </c>
      <c r="G67" s="28">
        <f t="shared" si="14"/>
        <v>0</v>
      </c>
      <c r="H67" s="28">
        <f>G67*'Forecast inputs Tab10.1.5.1'!V12</f>
        <v>0</v>
      </c>
      <c r="I67" s="28">
        <f t="shared" si="15"/>
        <v>0</v>
      </c>
      <c r="J67" s="28">
        <f>I67*'Forecast inputs Tab10.1.5.1'!W12</f>
        <v>0</v>
      </c>
      <c r="K67" s="28">
        <f t="shared" si="16"/>
        <v>0</v>
      </c>
      <c r="L67" s="28">
        <f t="shared" si="13"/>
        <v>8.4283570965831949</v>
      </c>
      <c r="M67" s="28">
        <f>L67*'Forecast inputs Tab10.1.5.1'!Z12</f>
        <v>12.84599618518631</v>
      </c>
      <c r="N67" s="19">
        <f t="shared" si="17"/>
        <v>2040.8148858098691</v>
      </c>
      <c r="O67" s="19">
        <f>N67*'Forecast inputs Tab10.1.5.1'!R12</f>
        <v>2766.8755977344463</v>
      </c>
      <c r="P67" s="19">
        <f>N67*'Forecast inputs Tab10.1.5.1'!S12</f>
        <v>1868.4602058676742</v>
      </c>
      <c r="Q67" s="19">
        <f>P67*'Forecast inputs Tab10.1.5.1'!R12</f>
        <v>2533.2022933092167</v>
      </c>
    </row>
    <row r="68" spans="1:17" ht="12" customHeight="1" x14ac:dyDescent="0.25">
      <c r="A68" s="10">
        <f>D68+F68+E68+'Forecast inputs Tab10.1.5.1'!AA13</f>
        <v>0.24698315193969037</v>
      </c>
      <c r="C68" s="18">
        <v>9</v>
      </c>
      <c r="D68" s="17">
        <f>$G$54*'Forecast inputs Tab10.1.5.1'!T13</f>
        <v>0</v>
      </c>
      <c r="E68" s="17">
        <f>$G$55*'Forecast inputs Tab10.1.5.1'!U13</f>
        <v>0</v>
      </c>
      <c r="F68" s="17">
        <f>$F$31*'Forecast inputs Tab10.1.5.1'!Y13</f>
        <v>6.9831519396903862E-3</v>
      </c>
      <c r="G68" s="28">
        <f t="shared" si="14"/>
        <v>0</v>
      </c>
      <c r="H68" s="28">
        <f>G68*'Forecast inputs Tab10.1.5.1'!V13</f>
        <v>0</v>
      </c>
      <c r="I68" s="28">
        <f t="shared" si="15"/>
        <v>0</v>
      </c>
      <c r="J68" s="28">
        <f>I68*'Forecast inputs Tab10.1.5.1'!W13</f>
        <v>0</v>
      </c>
      <c r="K68" s="28">
        <f t="shared" si="16"/>
        <v>0</v>
      </c>
      <c r="L68" s="28">
        <f t="shared" si="13"/>
        <v>3.0190572520943189</v>
      </c>
      <c r="M68" s="28">
        <f>L68*'Forecast inputs Tab10.1.5.1'!Z13</f>
        <v>5.4835438775514325</v>
      </c>
      <c r="N68" s="19">
        <f t="shared" si="17"/>
        <v>487.91962195954471</v>
      </c>
      <c r="O68" s="19">
        <f>N68*'Forecast inputs Tab10.1.5.1'!R13</f>
        <v>807.42402800731338</v>
      </c>
      <c r="P68" s="19">
        <f>N68*'Forecast inputs Tab10.1.5.1'!S13</f>
        <v>471.34044443509492</v>
      </c>
      <c r="Q68" s="19">
        <f>P68*'Forecast inputs Tab10.1.5.1'!R13</f>
        <v>779.98830766452818</v>
      </c>
    </row>
    <row r="69" spans="1:17" ht="12" customHeight="1" x14ac:dyDescent="0.25">
      <c r="A69" s="10">
        <f>D69+F69+E69+'Forecast inputs Tab10.1.5.1'!AA14</f>
        <v>0.24646715002965347</v>
      </c>
      <c r="C69" s="18">
        <v>10</v>
      </c>
      <c r="D69" s="17">
        <f>$G$54*'Forecast inputs Tab10.1.5.1'!T14</f>
        <v>0</v>
      </c>
      <c r="E69" s="17">
        <f>$G$55*'Forecast inputs Tab10.1.5.1'!U14</f>
        <v>0</v>
      </c>
      <c r="F69" s="17">
        <f>$F$31*'Forecast inputs Tab10.1.5.1'!Y14</f>
        <v>6.4671500296534686E-3</v>
      </c>
      <c r="G69" s="28">
        <f t="shared" si="14"/>
        <v>0</v>
      </c>
      <c r="H69" s="28">
        <f>G69*'Forecast inputs Tab10.1.5.1'!V14</f>
        <v>0</v>
      </c>
      <c r="I69" s="28">
        <f t="shared" si="15"/>
        <v>0</v>
      </c>
      <c r="J69" s="28">
        <f>I69*'Forecast inputs Tab10.1.5.1'!W14</f>
        <v>0</v>
      </c>
      <c r="K69" s="28">
        <f t="shared" si="16"/>
        <v>0</v>
      </c>
      <c r="L69" s="28">
        <f t="shared" si="13"/>
        <v>4.1862755799747431</v>
      </c>
      <c r="M69" s="28">
        <f>L69*'Forecast inputs Tab10.1.5.1'!Z14</f>
        <v>8.8734390330934652</v>
      </c>
      <c r="N69" s="19">
        <f t="shared" si="17"/>
        <v>730.35811510815984</v>
      </c>
      <c r="O69" s="19">
        <f>N69*'Forecast inputs Tab10.1.5.1'!R14</f>
        <v>1432.7800323134327</v>
      </c>
      <c r="P69" s="19">
        <f>N69*'Forecast inputs Tab10.1.5.1'!S14</f>
        <v>720.1198848721591</v>
      </c>
      <c r="Q69" s="19">
        <f>P69*'Forecast inputs Tab10.1.5.1'!R14</f>
        <v>1412.6951841479581</v>
      </c>
    </row>
    <row r="70" spans="1:17" ht="12" customHeight="1" x14ac:dyDescent="0.25">
      <c r="A70" s="10">
        <f>D70+F70+E70+'Forecast inputs Tab10.1.5.1'!AA15</f>
        <v>0.24743485998213929</v>
      </c>
      <c r="C70" s="18">
        <v>11</v>
      </c>
      <c r="D70" s="17">
        <f>$G$54*'Forecast inputs Tab10.1.5.1'!T15</f>
        <v>0</v>
      </c>
      <c r="E70" s="17">
        <f>$G$55*'Forecast inputs Tab10.1.5.1'!U15</f>
        <v>0</v>
      </c>
      <c r="F70" s="17">
        <f>$F$31*'Forecast inputs Tab10.1.5.1'!Y15</f>
        <v>7.4348599821392903E-3</v>
      </c>
      <c r="G70" s="28">
        <f t="shared" si="14"/>
        <v>0</v>
      </c>
      <c r="H70" s="28">
        <f>G70*'Forecast inputs Tab10.1.5.1'!V15</f>
        <v>0</v>
      </c>
      <c r="I70" s="28">
        <f t="shared" si="15"/>
        <v>0</v>
      </c>
      <c r="J70" s="28">
        <f>I70*'Forecast inputs Tab10.1.5.1'!W15</f>
        <v>0</v>
      </c>
      <c r="K70" s="28">
        <f t="shared" si="16"/>
        <v>0</v>
      </c>
      <c r="L70" s="28">
        <f t="shared" si="13"/>
        <v>0.79011943813639629</v>
      </c>
      <c r="M70" s="28">
        <f>L70*'Forecast inputs Tab10.1.5.1'!Z15</f>
        <v>1.917430247691881</v>
      </c>
      <c r="N70" s="19">
        <f t="shared" si="17"/>
        <v>119.96164946465308</v>
      </c>
      <c r="O70" s="19">
        <f>N70*'Forecast inputs Tab10.1.5.1'!R15</f>
        <v>272.47129366205581</v>
      </c>
      <c r="P70" s="19">
        <f>N70*'Forecast inputs Tab10.1.5.1'!S15</f>
        <v>119.22750943702218</v>
      </c>
      <c r="Q70" s="19">
        <f>P70*'Forecast inputs Tab10.1.5.1'!R15</f>
        <v>270.80382673449719</v>
      </c>
    </row>
    <row r="71" spans="1:17" ht="12" customHeight="1" x14ac:dyDescent="0.25">
      <c r="A71" s="10">
        <f>D71+F71+E71+'Forecast inputs Tab10.1.5.1'!AA16</f>
        <v>0.24746457749427639</v>
      </c>
      <c r="C71" s="18">
        <v>12</v>
      </c>
      <c r="D71" s="17">
        <f>$G$54*'Forecast inputs Tab10.1.5.1'!T16</f>
        <v>0</v>
      </c>
      <c r="E71" s="17">
        <f>$G$55*'Forecast inputs Tab10.1.5.1'!U16</f>
        <v>0</v>
      </c>
      <c r="F71" s="17">
        <f>$F$31*'Forecast inputs Tab10.1.5.1'!Y16</f>
        <v>7.4645774942763933E-3</v>
      </c>
      <c r="G71" s="28">
        <f t="shared" si="14"/>
        <v>0</v>
      </c>
      <c r="H71" s="28">
        <f>G71*'Forecast inputs Tab10.1.5.1'!V16</f>
        <v>0</v>
      </c>
      <c r="I71" s="28">
        <f t="shared" si="15"/>
        <v>0</v>
      </c>
      <c r="J71" s="28">
        <f>I71*'Forecast inputs Tab10.1.5.1'!W16</f>
        <v>0</v>
      </c>
      <c r="K71" s="28">
        <f t="shared" si="16"/>
        <v>0</v>
      </c>
      <c r="L71" s="28">
        <f t="shared" si="13"/>
        <v>1.897104679954501</v>
      </c>
      <c r="M71" s="28">
        <f>L71*'Forecast inputs Tab10.1.5.1'!Z16</f>
        <v>5.182244970044513</v>
      </c>
      <c r="N71" s="19">
        <f t="shared" si="17"/>
        <v>286.88954914496071</v>
      </c>
      <c r="O71" s="19">
        <f>N71*'Forecast inputs Tab10.1.5.1'!R16</f>
        <v>739.93691846820832</v>
      </c>
      <c r="P71" s="19">
        <f>N71*'Forecast inputs Tab10.1.5.1'!S16</f>
        <v>286.06864750889571</v>
      </c>
      <c r="Q71" s="19">
        <f>P71*'Forecast inputs Tab10.1.5.1'!R16</f>
        <v>737.81967359551857</v>
      </c>
    </row>
    <row r="72" spans="1:17" ht="12" customHeight="1" x14ac:dyDescent="0.25">
      <c r="A72" s="10">
        <f>D72+F72+E72+'Forecast inputs Tab10.1.5.1'!AA17</f>
        <v>0.24671117103733337</v>
      </c>
      <c r="C72" s="18">
        <v>13</v>
      </c>
      <c r="D72" s="17">
        <f>$G$54*'Forecast inputs Tab10.1.5.1'!T17</f>
        <v>0</v>
      </c>
      <c r="E72" s="17">
        <f>$G$55*'Forecast inputs Tab10.1.5.1'!U17</f>
        <v>0</v>
      </c>
      <c r="F72" s="17">
        <f>$F$31*'Forecast inputs Tab10.1.5.1'!Y17</f>
        <v>6.7111710373333735E-3</v>
      </c>
      <c r="G72" s="28">
        <f t="shared" si="14"/>
        <v>0</v>
      </c>
      <c r="H72" s="28">
        <f>G72*'Forecast inputs Tab10.1.5.1'!V17</f>
        <v>0</v>
      </c>
      <c r="I72" s="28">
        <f t="shared" si="15"/>
        <v>0</v>
      </c>
      <c r="J72" s="28">
        <f>I72*'Forecast inputs Tab10.1.5.1'!W17</f>
        <v>0</v>
      </c>
      <c r="K72" s="28">
        <f t="shared" si="16"/>
        <v>0</v>
      </c>
      <c r="L72" s="28">
        <f t="shared" si="13"/>
        <v>1.2928313825203426</v>
      </c>
      <c r="M72" s="28">
        <f>L72*'Forecast inputs Tab10.1.5.1'!Z17</f>
        <v>3.9176540101375688</v>
      </c>
      <c r="N72" s="19">
        <f t="shared" si="17"/>
        <v>217.37789180948434</v>
      </c>
      <c r="O72" s="19">
        <f>N72*'Forecast inputs Tab10.1.5.1'!R17</f>
        <v>626.4287397219814</v>
      </c>
      <c r="P72" s="19">
        <f>N72*'Forecast inputs Tab10.1.5.1'!S17</f>
        <v>217.0663551761285</v>
      </c>
      <c r="Q72" s="19">
        <f>P72*'Forecast inputs Tab10.1.5.1'!R17</f>
        <v>625.53096902880827</v>
      </c>
    </row>
    <row r="73" spans="1:17" ht="12" customHeight="1" x14ac:dyDescent="0.25">
      <c r="A73" s="10">
        <f>D73+F73+E73+'Forecast inputs Tab10.1.5.1'!AA18</f>
        <v>0.24690061298032892</v>
      </c>
      <c r="C73" s="18">
        <v>14</v>
      </c>
      <c r="D73" s="17">
        <f>$G$54*'Forecast inputs Tab10.1.5.1'!T18</f>
        <v>0</v>
      </c>
      <c r="E73" s="17">
        <f>$G$55*'Forecast inputs Tab10.1.5.1'!U18</f>
        <v>0</v>
      </c>
      <c r="F73" s="17">
        <f>$F$31*'Forecast inputs Tab10.1.5.1'!Y18</f>
        <v>6.9006129803289382E-3</v>
      </c>
      <c r="G73" s="28">
        <f t="shared" si="14"/>
        <v>0</v>
      </c>
      <c r="H73" s="28">
        <f>G73*'Forecast inputs Tab10.1.5.1'!V18</f>
        <v>0</v>
      </c>
      <c r="I73" s="28">
        <f t="shared" si="15"/>
        <v>0</v>
      </c>
      <c r="J73" s="28">
        <f>I73*'Forecast inputs Tab10.1.5.1'!W18</f>
        <v>0</v>
      </c>
      <c r="K73" s="28">
        <f t="shared" si="16"/>
        <v>0</v>
      </c>
      <c r="L73" s="28">
        <f t="shared" si="13"/>
        <v>1.4366833230749851</v>
      </c>
      <c r="M73" s="28">
        <f>L73*'Forecast inputs Tab10.1.5.1'!Z18</f>
        <v>4.7695731301104898</v>
      </c>
      <c r="N73" s="19">
        <f t="shared" si="17"/>
        <v>234.95496135347884</v>
      </c>
      <c r="O73" s="19">
        <f>N73*'Forecast inputs Tab10.1.5.1'!R18</f>
        <v>746.27804554860074</v>
      </c>
      <c r="P73" s="19">
        <f>N73*'Forecast inputs Tab10.1.5.1'!S18</f>
        <v>234.77446916905362</v>
      </c>
      <c r="Q73" s="19">
        <f>P73*'Forecast inputs Tab10.1.5.1'!R18</f>
        <v>745.70475544289832</v>
      </c>
    </row>
    <row r="74" spans="1:17" ht="12" customHeight="1" x14ac:dyDescent="0.25">
      <c r="A74" s="10">
        <f>D74+F74+E74+'Forecast inputs Tab10.1.5.1'!AA19</f>
        <v>0.24727953317578388</v>
      </c>
      <c r="C74" s="18">
        <v>15</v>
      </c>
      <c r="D74" s="17">
        <f>$G$54*'Forecast inputs Tab10.1.5.1'!T19</f>
        <v>0</v>
      </c>
      <c r="E74" s="17">
        <f>$G$55*'Forecast inputs Tab10.1.5.1'!U19</f>
        <v>0</v>
      </c>
      <c r="F74" s="17">
        <f>$F$31*'Forecast inputs Tab10.1.5.1'!Y19</f>
        <v>7.2795331757839043E-3</v>
      </c>
      <c r="G74" s="28">
        <f t="shared" si="14"/>
        <v>0</v>
      </c>
      <c r="H74" s="28">
        <f>G74*'Forecast inputs Tab10.1.5.1'!V19</f>
        <v>0</v>
      </c>
      <c r="I74" s="28">
        <f t="shared" si="15"/>
        <v>0</v>
      </c>
      <c r="J74" s="28">
        <f>I74*'Forecast inputs Tab10.1.5.1'!W19</f>
        <v>0</v>
      </c>
      <c r="K74" s="28">
        <f t="shared" si="16"/>
        <v>0</v>
      </c>
      <c r="L74" s="28">
        <f t="shared" si="13"/>
        <v>0.87117293221692438</v>
      </c>
      <c r="M74" s="28">
        <f>L74*'Forecast inputs Tab10.1.5.1'!Z19</f>
        <v>3.1348461027480248</v>
      </c>
      <c r="N74" s="19">
        <f t="shared" si="17"/>
        <v>135.07997772122189</v>
      </c>
      <c r="O74" s="19">
        <f>N74*'Forecast inputs Tab10.1.5.1'!R19</f>
        <v>467.4550693025061</v>
      </c>
      <c r="P74" s="19">
        <f>N74*'Forecast inputs Tab10.1.5.1'!S19</f>
        <v>135.0202558347423</v>
      </c>
      <c r="Q74" s="19">
        <f>P74*'Forecast inputs Tab10.1.5.1'!R19</f>
        <v>467.24839693659254</v>
      </c>
    </row>
    <row r="75" spans="1:17" ht="12" customHeight="1" x14ac:dyDescent="0.25">
      <c r="A75" s="10">
        <f>D75+F75+E75+'Forecast inputs Tab10.1.5.1'!AA20</f>
        <v>0.24786816247892543</v>
      </c>
      <c r="C75" s="23" t="s">
        <v>1443</v>
      </c>
      <c r="D75" s="17">
        <f>$G$54*'Forecast inputs Tab10.1.5.1'!T20</f>
        <v>0</v>
      </c>
      <c r="E75" s="17">
        <f>$G$55*'Forecast inputs Tab10.1.5.1'!U20</f>
        <v>0</v>
      </c>
      <c r="F75" s="17">
        <f>$F$31*'Forecast inputs Tab10.1.5.1'!Y20</f>
        <v>7.8681624789254372E-3</v>
      </c>
      <c r="G75" s="28">
        <f t="shared" si="14"/>
        <v>0</v>
      </c>
      <c r="H75" s="28">
        <f>G75*'Forecast inputs Tab10.1.5.1'!V20</f>
        <v>0</v>
      </c>
      <c r="I75" s="28">
        <f t="shared" si="15"/>
        <v>0</v>
      </c>
      <c r="J75" s="28">
        <f>I75*'Forecast inputs Tab10.1.5.1'!W20</f>
        <v>0</v>
      </c>
      <c r="K75" s="28">
        <f t="shared" si="16"/>
        <v>0</v>
      </c>
      <c r="L75" s="30">
        <f t="shared" si="13"/>
        <v>1.4681905444900323</v>
      </c>
      <c r="M75" s="28">
        <f>L75*'Forecast inputs Tab10.1.5.1'!Z20</f>
        <v>5.6740572696688485</v>
      </c>
      <c r="N75" s="19">
        <f>N48*EXP(-A48)+N49*EXP(-A49)</f>
        <v>210.67926299972362</v>
      </c>
      <c r="O75" s="19">
        <f>N75*'Forecast inputs Tab10.1.5.1'!R20</f>
        <v>857.97792779165297</v>
      </c>
      <c r="P75" s="19">
        <f>N75*'Forecast inputs Tab10.1.5.1'!S20</f>
        <v>210.62282798058425</v>
      </c>
      <c r="Q75" s="19">
        <f>P75*'Forecast inputs Tab10.1.5.1'!R20</f>
        <v>857.74809975786047</v>
      </c>
    </row>
    <row r="76" spans="1:17" ht="12" customHeight="1" x14ac:dyDescent="0.25">
      <c r="C76" s="31" t="s">
        <v>1453</v>
      </c>
      <c r="D76" s="12"/>
      <c r="E76" s="12"/>
      <c r="F76" s="12"/>
      <c r="G76" s="32">
        <f>SUM(G59:G75)</f>
        <v>0</v>
      </c>
      <c r="H76" s="32">
        <f t="shared" ref="H76" si="18">SUM(H59:H75)</f>
        <v>0</v>
      </c>
      <c r="I76" s="32">
        <f>SUM(I59:I75)</f>
        <v>0</v>
      </c>
      <c r="J76" s="32">
        <f t="shared" ref="J76:Q76" si="19">SUM(J59:J75)</f>
        <v>0</v>
      </c>
      <c r="K76" s="32">
        <f t="shared" si="19"/>
        <v>0</v>
      </c>
      <c r="L76" s="32">
        <f t="shared" si="19"/>
        <v>76.356376595115037</v>
      </c>
      <c r="M76" s="32">
        <f t="shared" si="19"/>
        <v>98.183090896914024</v>
      </c>
      <c r="N76" s="32">
        <f t="shared" si="19"/>
        <v>53046.675737332473</v>
      </c>
      <c r="O76" s="32">
        <f t="shared" si="19"/>
        <v>19109.188809063307</v>
      </c>
      <c r="P76" s="32">
        <f t="shared" si="19"/>
        <v>8883.1710907143461</v>
      </c>
      <c r="Q76" s="32">
        <f t="shared" si="19"/>
        <v>12370.646386034654</v>
      </c>
    </row>
    <row r="78" spans="1:17" ht="15" x14ac:dyDescent="0.25">
      <c r="C78" s="15" t="s">
        <v>1445</v>
      </c>
      <c r="D78" s="15" t="s">
        <v>1731</v>
      </c>
      <c r="G78" s="15">
        <f>G53+1</f>
        <v>2022</v>
      </c>
    </row>
    <row r="79" spans="1:17" ht="15" x14ac:dyDescent="0.25">
      <c r="D79" s="24" t="s">
        <v>1611</v>
      </c>
      <c r="E79" s="24"/>
      <c r="F79" s="24"/>
      <c r="G79" s="18">
        <v>1</v>
      </c>
      <c r="H79" s="24" t="s">
        <v>1610</v>
      </c>
      <c r="I79" s="25">
        <f>G79*I29</f>
        <v>0</v>
      </c>
      <c r="J79" s="15" t="s">
        <v>1526</v>
      </c>
      <c r="K79" s="25">
        <f>I79+I81+I80</f>
        <v>5.9763099954967622E-3</v>
      </c>
    </row>
    <row r="80" spans="1:17" ht="15" x14ac:dyDescent="0.25">
      <c r="D80" s="24" t="s">
        <v>1612</v>
      </c>
      <c r="E80" s="24"/>
      <c r="F80" s="24"/>
      <c r="G80" s="18">
        <v>1</v>
      </c>
      <c r="H80" s="24" t="s">
        <v>1610</v>
      </c>
      <c r="I80" s="25">
        <f>G80*I30</f>
        <v>0</v>
      </c>
      <c r="K80" s="25"/>
    </row>
    <row r="81" spans="1:17" ht="15" x14ac:dyDescent="0.25">
      <c r="D81" s="24" t="s">
        <v>1446</v>
      </c>
      <c r="E81" s="24"/>
      <c r="F81" s="24"/>
      <c r="G81" s="80">
        <v>1</v>
      </c>
      <c r="H81" s="24" t="s">
        <v>1610</v>
      </c>
      <c r="I81" s="25">
        <f>G81*I56</f>
        <v>5.9763099954967622E-3</v>
      </c>
    </row>
    <row r="82" spans="1:17" ht="15" x14ac:dyDescent="0.25">
      <c r="D82" s="24"/>
      <c r="E82" s="24"/>
      <c r="F82" s="24"/>
      <c r="G82" s="18"/>
      <c r="H82" s="24"/>
      <c r="I82" s="24"/>
      <c r="J82" s="24"/>
      <c r="K82" s="24"/>
      <c r="L82" s="25"/>
    </row>
    <row r="83" spans="1:17" ht="39" x14ac:dyDescent="0.25">
      <c r="A83" t="s">
        <v>1374</v>
      </c>
      <c r="C83" s="26" t="s">
        <v>1292</v>
      </c>
      <c r="D83" s="27" t="s">
        <v>1604</v>
      </c>
      <c r="E83" s="27" t="s">
        <v>1605</v>
      </c>
      <c r="F83" s="27" t="s">
        <v>1877</v>
      </c>
      <c r="G83" s="27" t="s">
        <v>1606</v>
      </c>
      <c r="H83" s="27" t="s">
        <v>1607</v>
      </c>
      <c r="I83" s="27" t="s">
        <v>1608</v>
      </c>
      <c r="J83" s="27" t="s">
        <v>1609</v>
      </c>
      <c r="K83" s="27" t="s">
        <v>1613</v>
      </c>
      <c r="L83" s="27" t="s">
        <v>1448</v>
      </c>
      <c r="M83" s="27" t="s">
        <v>1578</v>
      </c>
      <c r="N83" s="27" t="s">
        <v>1449</v>
      </c>
      <c r="O83" s="27" t="s">
        <v>1450</v>
      </c>
      <c r="P83" s="27" t="s">
        <v>1451</v>
      </c>
      <c r="Q83" s="27" t="s">
        <v>1452</v>
      </c>
    </row>
    <row r="84" spans="1:17" ht="15" x14ac:dyDescent="0.25">
      <c r="A84" s="10">
        <f>D84+F84+E84+'Forecast inputs Tab10.1.5.1'!AA4</f>
        <v>0.24</v>
      </c>
      <c r="C84" s="18">
        <v>0</v>
      </c>
      <c r="D84" s="17">
        <f>$G$54*'Forecast inputs Tab10.1.5.1'!T4</f>
        <v>0</v>
      </c>
      <c r="E84" s="17">
        <f>$G$55*'Forecast inputs Tab10.1.5.1'!U4</f>
        <v>0</v>
      </c>
      <c r="F84" s="17">
        <f>$F$31*'Forecast inputs Tab10.1.5.1'!Y4</f>
        <v>0</v>
      </c>
      <c r="G84" s="28">
        <f>N84*(D84/A84)*(1-EXP(-A84))</f>
        <v>0</v>
      </c>
      <c r="H84" s="28">
        <f>G84*'Forecast inputs Tab10.1.5.1'!V4</f>
        <v>0</v>
      </c>
      <c r="I84" s="28">
        <f>N84*(E84/A84)*(1-EXP(-A84))</f>
        <v>0</v>
      </c>
      <c r="J84" s="28">
        <f>I84*'Forecast inputs Tab10.1.5.1'!W4</f>
        <v>0</v>
      </c>
      <c r="K84" s="28">
        <f>H84+J84</f>
        <v>0</v>
      </c>
      <c r="L84" s="28">
        <f t="shared" ref="L84:L100" si="20">N84*(F84/A84)*(1-EXP(-A84))</f>
        <v>0</v>
      </c>
      <c r="M84" s="28">
        <f>L84*'Forecast inputs Tab10.1.5.1'!Z4</f>
        <v>0</v>
      </c>
      <c r="N84" s="19">
        <f>'Forecast inputs Tab10.1.5.1'!Q4</f>
        <v>12382.797429009221</v>
      </c>
      <c r="O84" s="19">
        <f>N84*'Forecast inputs Tab10.1.5.1'!R4</f>
        <v>34.976078134056579</v>
      </c>
      <c r="P84" s="19">
        <f>N84*'Forecast inputs Tab10.1.5.1'!S4</f>
        <v>0</v>
      </c>
      <c r="Q84" s="19">
        <f>P84*'Forecast inputs Tab10.1.5.1'!R4</f>
        <v>0</v>
      </c>
    </row>
    <row r="85" spans="1:17" ht="15" x14ac:dyDescent="0.25">
      <c r="A85" s="10">
        <f>D85+F85+E85+'Forecast inputs Tab10.1.5.1'!AA5</f>
        <v>0.24006525701432696</v>
      </c>
      <c r="C85" s="18">
        <v>1</v>
      </c>
      <c r="D85" s="17">
        <f>$G$54*'Forecast inputs Tab10.1.5.1'!T5</f>
        <v>0</v>
      </c>
      <c r="E85" s="17">
        <f>$G$55*'Forecast inputs Tab10.1.5.1'!U5</f>
        <v>0</v>
      </c>
      <c r="F85" s="17">
        <f>$F$31*'Forecast inputs Tab10.1.5.1'!Y5</f>
        <v>6.5257014326962822E-5</v>
      </c>
      <c r="G85" s="28">
        <f t="shared" ref="G85:G99" si="21">N85*(D85/A85)*(1-EXP(-A85))</f>
        <v>0</v>
      </c>
      <c r="H85" s="28">
        <f>G85*'Forecast inputs Tab10.1.5.1'!V5</f>
        <v>0</v>
      </c>
      <c r="I85" s="28">
        <f t="shared" ref="I85:I100" si="22">N85*(E85/A85)*(1-EXP(-A85))</f>
        <v>0</v>
      </c>
      <c r="J85" s="28">
        <f>I85*'Forecast inputs Tab10.1.5.1'!W5</f>
        <v>0</v>
      </c>
      <c r="K85" s="28">
        <f t="shared" ref="K85:K100" si="23">H85+J85</f>
        <v>0</v>
      </c>
      <c r="L85" s="28">
        <f t="shared" si="20"/>
        <v>0.56510370874407057</v>
      </c>
      <c r="M85" s="28">
        <f>L85*'Forecast inputs Tab10.1.5.1'!Z5</f>
        <v>4.3558702463330823E-2</v>
      </c>
      <c r="N85" s="19">
        <f>N59*EXP(-A59)</f>
        <v>9740.6534556019415</v>
      </c>
      <c r="O85" s="19">
        <f>N85*'Forecast inputs Tab10.1.5.1'!R5</f>
        <v>231.1720062657642</v>
      </c>
      <c r="P85" s="19">
        <f>N85*'Forecast inputs Tab10.1.5.1'!S5</f>
        <v>0</v>
      </c>
      <c r="Q85" s="19">
        <f>P85*'Forecast inputs Tab10.1.5.1'!R5</f>
        <v>0</v>
      </c>
    </row>
    <row r="86" spans="1:17" ht="15" x14ac:dyDescent="0.25">
      <c r="A86" s="10">
        <f>D86+F86+E86+'Forecast inputs Tab10.1.5.1'!AA6</f>
        <v>0.24037622455703825</v>
      </c>
      <c r="C86" s="18">
        <v>2</v>
      </c>
      <c r="D86" s="17">
        <f>$G$54*'Forecast inputs Tab10.1.5.1'!T6</f>
        <v>0</v>
      </c>
      <c r="E86" s="17">
        <f>$G$55*'Forecast inputs Tab10.1.5.1'!U6</f>
        <v>0</v>
      </c>
      <c r="F86" s="17">
        <f>$F$31*'Forecast inputs Tab10.1.5.1'!Y6</f>
        <v>3.7622455703826852E-4</v>
      </c>
      <c r="G86" s="28">
        <f t="shared" si="21"/>
        <v>0</v>
      </c>
      <c r="H86" s="28">
        <f>G86*'Forecast inputs Tab10.1.5.1'!V6</f>
        <v>0</v>
      </c>
      <c r="I86" s="28">
        <f t="shared" si="22"/>
        <v>0</v>
      </c>
      <c r="J86" s="28">
        <f>I86*'Forecast inputs Tab10.1.5.1'!W6</f>
        <v>0</v>
      </c>
      <c r="K86" s="28">
        <f t="shared" si="23"/>
        <v>0</v>
      </c>
      <c r="L86" s="28">
        <f t="shared" si="20"/>
        <v>2.5622662493140775</v>
      </c>
      <c r="M86" s="28">
        <f>L86*'Forecast inputs Tab10.1.5.1'!Z6</f>
        <v>0.48178292285852603</v>
      </c>
      <c r="N86" s="19">
        <f t="shared" ref="N86:N99" si="24">N60*EXP(-A60)</f>
        <v>7661.7693926615675</v>
      </c>
      <c r="O86" s="19">
        <f>N86*'Forecast inputs Tab10.1.5.1'!R6</f>
        <v>737.03003614259364</v>
      </c>
      <c r="P86" s="19">
        <f>N86*'Forecast inputs Tab10.1.5.1'!S6</f>
        <v>0</v>
      </c>
      <c r="Q86" s="19">
        <f>P86*'Forecast inputs Tab10.1.5.1'!R6</f>
        <v>0</v>
      </c>
    </row>
    <row r="87" spans="1:17" ht="15" x14ac:dyDescent="0.25">
      <c r="A87" s="10">
        <f>D87+F87+E87+'Forecast inputs Tab10.1.5.1'!AA7</f>
        <v>0.24037337480572679</v>
      </c>
      <c r="C87" s="18">
        <v>3</v>
      </c>
      <c r="D87" s="17">
        <f>$G$54*'Forecast inputs Tab10.1.5.1'!T7</f>
        <v>0</v>
      </c>
      <c r="E87" s="17">
        <f>$G$55*'Forecast inputs Tab10.1.5.1'!U7</f>
        <v>0</v>
      </c>
      <c r="F87" s="17">
        <f>$F$31*'Forecast inputs Tab10.1.5.1'!Y7</f>
        <v>3.7337480572680818E-4</v>
      </c>
      <c r="G87" s="28">
        <f t="shared" si="21"/>
        <v>0</v>
      </c>
      <c r="H87" s="28">
        <f>G87*'Forecast inputs Tab10.1.5.1'!V7</f>
        <v>0</v>
      </c>
      <c r="I87" s="28">
        <f t="shared" si="22"/>
        <v>0</v>
      </c>
      <c r="J87" s="28">
        <f>I87*'Forecast inputs Tab10.1.5.1'!W7</f>
        <v>0</v>
      </c>
      <c r="K87" s="28">
        <f t="shared" si="23"/>
        <v>0</v>
      </c>
      <c r="L87" s="28">
        <f t="shared" si="20"/>
        <v>1.9995333508209758</v>
      </c>
      <c r="M87" s="28">
        <f>L87*'Forecast inputs Tab10.1.5.1'!Z7</f>
        <v>0.67539837617360765</v>
      </c>
      <c r="N87" s="19">
        <f t="shared" si="24"/>
        <v>6024.6942049900927</v>
      </c>
      <c r="O87" s="19">
        <f>N87*'Forecast inputs Tab10.1.5.1'!R7</f>
        <v>1260.9383736334014</v>
      </c>
      <c r="P87" s="19">
        <f>N87*'Forecast inputs Tab10.1.5.1'!S7</f>
        <v>0</v>
      </c>
      <c r="Q87" s="19">
        <f>P87*'Forecast inputs Tab10.1.5.1'!R7</f>
        <v>0</v>
      </c>
    </row>
    <row r="88" spans="1:17" ht="15" x14ac:dyDescent="0.25">
      <c r="A88" s="10">
        <f>D88+F88+E88+'Forecast inputs Tab10.1.5.1'!AA8</f>
        <v>0.24201583426640774</v>
      </c>
      <c r="C88" s="18">
        <v>4</v>
      </c>
      <c r="D88" s="17">
        <f>$G$54*'Forecast inputs Tab10.1.5.1'!T8</f>
        <v>0</v>
      </c>
      <c r="E88" s="17">
        <f>$G$55*'Forecast inputs Tab10.1.5.1'!U8</f>
        <v>0</v>
      </c>
      <c r="F88" s="17">
        <f>$F$31*'Forecast inputs Tab10.1.5.1'!Y8</f>
        <v>2.015834266407758E-3</v>
      </c>
      <c r="G88" s="28">
        <f t="shared" si="21"/>
        <v>0</v>
      </c>
      <c r="H88" s="28">
        <f>G88*'Forecast inputs Tab10.1.5.1'!V8</f>
        <v>0</v>
      </c>
      <c r="I88" s="28">
        <f t="shared" si="22"/>
        <v>0</v>
      </c>
      <c r="J88" s="28">
        <f>I88*'Forecast inputs Tab10.1.5.1'!W8</f>
        <v>0</v>
      </c>
      <c r="K88" s="28">
        <f t="shared" si="23"/>
        <v>0</v>
      </c>
      <c r="L88" s="28">
        <f t="shared" si="20"/>
        <v>8.4805271333908365</v>
      </c>
      <c r="M88" s="28">
        <f>L88*'Forecast inputs Tab10.1.5.1'!Z8</f>
        <v>4.4641410024898027</v>
      </c>
      <c r="N88" s="19">
        <f t="shared" si="24"/>
        <v>4736.54559854323</v>
      </c>
      <c r="O88" s="19">
        <f>N88*'Forecast inputs Tab10.1.5.1'!R8</f>
        <v>1746.1512176309545</v>
      </c>
      <c r="P88" s="19">
        <f>N88*'Forecast inputs Tab10.1.5.1'!S8</f>
        <v>422.29267764809646</v>
      </c>
      <c r="Q88" s="19">
        <f>P88*'Forecast inputs Tab10.1.5.1'!R8</f>
        <v>155.68030707835899</v>
      </c>
    </row>
    <row r="89" spans="1:17" ht="15" x14ac:dyDescent="0.25">
      <c r="A89" s="10">
        <f>D89+F89+E89+'Forecast inputs Tab10.1.5.1'!AA9</f>
        <v>0.24427763699895499</v>
      </c>
      <c r="C89" s="18">
        <v>5</v>
      </c>
      <c r="D89" s="17">
        <f>$G$54*'Forecast inputs Tab10.1.5.1'!T9</f>
        <v>0</v>
      </c>
      <c r="E89" s="17">
        <f>$G$55*'Forecast inputs Tab10.1.5.1'!U9</f>
        <v>0</v>
      </c>
      <c r="F89" s="17">
        <f>$F$31*'Forecast inputs Tab10.1.5.1'!Y9</f>
        <v>4.2776369989550068E-3</v>
      </c>
      <c r="G89" s="28">
        <f t="shared" si="21"/>
        <v>0</v>
      </c>
      <c r="H89" s="28">
        <f>G89*'Forecast inputs Tab10.1.5.1'!V9</f>
        <v>0</v>
      </c>
      <c r="I89" s="28">
        <f t="shared" si="22"/>
        <v>0</v>
      </c>
      <c r="J89" s="28">
        <f>I89*'Forecast inputs Tab10.1.5.1'!W9</f>
        <v>0</v>
      </c>
      <c r="K89" s="28">
        <f t="shared" si="23"/>
        <v>0</v>
      </c>
      <c r="L89" s="28">
        <f t="shared" si="20"/>
        <v>14.091246942605038</v>
      </c>
      <c r="M89" s="28">
        <f>L89*'Forecast inputs Tab10.1.5.1'!Z9</f>
        <v>10.514014811261436</v>
      </c>
      <c r="N89" s="19">
        <f t="shared" si="24"/>
        <v>3712.8760979502349</v>
      </c>
      <c r="O89" s="19">
        <f>N89*'Forecast inputs Tab10.1.5.1'!R9</f>
        <v>2115.6116521164354</v>
      </c>
      <c r="P89" s="19">
        <f>N89*'Forecast inputs Tab10.1.5.1'!S9</f>
        <v>1079.9454425905751</v>
      </c>
      <c r="Q89" s="19">
        <f>P89*'Forecast inputs Tab10.1.5.1'!R9</f>
        <v>615.35723296987999</v>
      </c>
    </row>
    <row r="90" spans="1:17" ht="15" x14ac:dyDescent="0.25">
      <c r="A90" s="10">
        <f>D90+F90+E90+'Forecast inputs Tab10.1.5.1'!AA10</f>
        <v>0.24406739215582574</v>
      </c>
      <c r="C90" s="18">
        <v>6</v>
      </c>
      <c r="D90" s="17">
        <f>$G$54*'Forecast inputs Tab10.1.5.1'!T10</f>
        <v>0</v>
      </c>
      <c r="E90" s="17">
        <f>$G$55*'Forecast inputs Tab10.1.5.1'!U10</f>
        <v>0</v>
      </c>
      <c r="F90" s="17">
        <f>$F$31*'Forecast inputs Tab10.1.5.1'!Y10</f>
        <v>4.0673921558257442E-3</v>
      </c>
      <c r="G90" s="28">
        <f t="shared" si="21"/>
        <v>0</v>
      </c>
      <c r="H90" s="28">
        <f>G90*'Forecast inputs Tab10.1.5.1'!V10</f>
        <v>0</v>
      </c>
      <c r="I90" s="28">
        <f t="shared" si="22"/>
        <v>0</v>
      </c>
      <c r="J90" s="28">
        <f>I90*'Forecast inputs Tab10.1.5.1'!W10</f>
        <v>0</v>
      </c>
      <c r="K90" s="28">
        <f t="shared" si="23"/>
        <v>0</v>
      </c>
      <c r="L90" s="28">
        <f t="shared" si="20"/>
        <v>11.329960248535276</v>
      </c>
      <c r="M90" s="28">
        <f>L90*'Forecast inputs Tab10.1.5.1'!Z10</f>
        <v>11.202634155262237</v>
      </c>
      <c r="N90" s="19">
        <f t="shared" si="24"/>
        <v>3139.304913346682</v>
      </c>
      <c r="O90" s="19">
        <f>N90*'Forecast inputs Tab10.1.5.1'!R10</f>
        <v>2530.9955216776684</v>
      </c>
      <c r="P90" s="19">
        <f>N90*'Forecast inputs Tab10.1.5.1'!S10</f>
        <v>1804.2471897008604</v>
      </c>
      <c r="Q90" s="19">
        <f>P90*'Forecast inputs Tab10.1.5.1'!R10</f>
        <v>1454.6346032581453</v>
      </c>
    </row>
    <row r="91" spans="1:17" ht="15" x14ac:dyDescent="0.25">
      <c r="A91" s="10">
        <f>D91+F91+E91+'Forecast inputs Tab10.1.5.1'!AA11</f>
        <v>0.24745812095903733</v>
      </c>
      <c r="C91" s="18">
        <v>7</v>
      </c>
      <c r="D91" s="17">
        <f>$G$54*'Forecast inputs Tab10.1.5.1'!T11</f>
        <v>0</v>
      </c>
      <c r="E91" s="17">
        <f>$G$55*'Forecast inputs Tab10.1.5.1'!U11</f>
        <v>0</v>
      </c>
      <c r="F91" s="17">
        <f>$F$31*'Forecast inputs Tab10.1.5.1'!Y11</f>
        <v>7.4581209590373464E-3</v>
      </c>
      <c r="G91" s="28">
        <f t="shared" si="21"/>
        <v>0</v>
      </c>
      <c r="H91" s="28">
        <f>G91*'Forecast inputs Tab10.1.5.1'!V11</f>
        <v>0</v>
      </c>
      <c r="I91" s="28">
        <f t="shared" si="22"/>
        <v>0</v>
      </c>
      <c r="J91" s="28">
        <f>I91*'Forecast inputs Tab10.1.5.1'!W11</f>
        <v>0</v>
      </c>
      <c r="K91" s="28">
        <f t="shared" si="23"/>
        <v>0</v>
      </c>
      <c r="L91" s="28">
        <f t="shared" si="20"/>
        <v>4.3289332215946486</v>
      </c>
      <c r="M91" s="28">
        <f>L91*'Forecast inputs Tab10.1.5.1'!Z11</f>
        <v>5.4037640511843836</v>
      </c>
      <c r="N91" s="19">
        <f t="shared" si="24"/>
        <v>655.20738401017968</v>
      </c>
      <c r="O91" s="19">
        <f>N91*'Forecast inputs Tab10.1.5.1'!R11</f>
        <v>701.49123361665875</v>
      </c>
      <c r="P91" s="19">
        <f>N91*'Forecast inputs Tab10.1.5.1'!S11</f>
        <v>522.59557343827703</v>
      </c>
      <c r="Q91" s="19">
        <f>P91*'Forecast inputs Tab10.1.5.1'!R11</f>
        <v>559.51172474595694</v>
      </c>
    </row>
    <row r="92" spans="1:17" ht="15" x14ac:dyDescent="0.25">
      <c r="A92" s="10">
        <f>D92+F92+E92+'Forecast inputs Tab10.1.5.1'!AA12</f>
        <v>0.24465567892652954</v>
      </c>
      <c r="C92" s="18">
        <v>8</v>
      </c>
      <c r="D92" s="17">
        <f>$G$54*'Forecast inputs Tab10.1.5.1'!T12</f>
        <v>0</v>
      </c>
      <c r="E92" s="17">
        <f>$G$55*'Forecast inputs Tab10.1.5.1'!U12</f>
        <v>0</v>
      </c>
      <c r="F92" s="17">
        <f>$F$31*'Forecast inputs Tab10.1.5.1'!Y12</f>
        <v>4.6556789265295422E-3</v>
      </c>
      <c r="G92" s="28">
        <f t="shared" si="21"/>
        <v>0</v>
      </c>
      <c r="H92" s="28">
        <f>G92*'Forecast inputs Tab10.1.5.1'!V12</f>
        <v>0</v>
      </c>
      <c r="I92" s="28">
        <f t="shared" si="22"/>
        <v>0</v>
      </c>
      <c r="J92" s="28">
        <f>I92*'Forecast inputs Tab10.1.5.1'!W12</f>
        <v>0</v>
      </c>
      <c r="K92" s="28">
        <f t="shared" si="23"/>
        <v>0</v>
      </c>
      <c r="L92" s="28">
        <f t="shared" si="20"/>
        <v>10.318743570014378</v>
      </c>
      <c r="M92" s="28">
        <f>L92*'Forecast inputs Tab10.1.5.1'!Z12</f>
        <v>15.727209824801715</v>
      </c>
      <c r="N92" s="19">
        <f t="shared" si="24"/>
        <v>2498.5468981941053</v>
      </c>
      <c r="O92" s="19">
        <f>N92*'Forecast inputs Tab10.1.5.1'!R12</f>
        <v>3387.4549281646218</v>
      </c>
      <c r="P92" s="19">
        <f>N92*'Forecast inputs Tab10.1.5.1'!S12</f>
        <v>2287.5349862597618</v>
      </c>
      <c r="Q92" s="19">
        <f>P92*'Forecast inputs Tab10.1.5.1'!R12</f>
        <v>3101.371308321397</v>
      </c>
    </row>
    <row r="93" spans="1:17" ht="15" x14ac:dyDescent="0.25">
      <c r="A93" s="10">
        <f>D93+F93+E93+'Forecast inputs Tab10.1.5.1'!AA13</f>
        <v>0.24698315193969037</v>
      </c>
      <c r="C93" s="18">
        <v>9</v>
      </c>
      <c r="D93" s="17">
        <f>$G$54*'Forecast inputs Tab10.1.5.1'!T13</f>
        <v>0</v>
      </c>
      <c r="E93" s="17">
        <f>$G$55*'Forecast inputs Tab10.1.5.1'!U13</f>
        <v>0</v>
      </c>
      <c r="F93" s="17">
        <f>$F$31*'Forecast inputs Tab10.1.5.1'!Y13</f>
        <v>6.9831519396903862E-3</v>
      </c>
      <c r="G93" s="28">
        <f t="shared" si="21"/>
        <v>0</v>
      </c>
      <c r="H93" s="28">
        <f>G93*'Forecast inputs Tab10.1.5.1'!V13</f>
        <v>0</v>
      </c>
      <c r="I93" s="28">
        <f t="shared" si="22"/>
        <v>0</v>
      </c>
      <c r="J93" s="28">
        <f>I93*'Forecast inputs Tab10.1.5.1'!W13</f>
        <v>0</v>
      </c>
      <c r="K93" s="28">
        <f t="shared" si="23"/>
        <v>0</v>
      </c>
      <c r="L93" s="28">
        <f t="shared" si="20"/>
        <v>9.8872170254755538</v>
      </c>
      <c r="M93" s="28">
        <f>L93*'Forecast inputs Tab10.1.5.1'!Z13</f>
        <v>17.958251155541504</v>
      </c>
      <c r="N93" s="19">
        <f t="shared" si="24"/>
        <v>1597.9051705480192</v>
      </c>
      <c r="O93" s="19">
        <f>N93*'Forecast inputs Tab10.1.5.1'!R13</f>
        <v>2644.2614133779789</v>
      </c>
      <c r="P93" s="19">
        <f>N93*'Forecast inputs Tab10.1.5.1'!S13</f>
        <v>1543.6094376087353</v>
      </c>
      <c r="Q93" s="19">
        <f>P93*'Forecast inputs Tab10.1.5.1'!R13</f>
        <v>2554.4112056380636</v>
      </c>
    </row>
    <row r="94" spans="1:17" ht="15" x14ac:dyDescent="0.25">
      <c r="A94" s="10">
        <f>D94+F94+E94+'Forecast inputs Tab10.1.5.1'!AA14</f>
        <v>0.24646715002965347</v>
      </c>
      <c r="C94" s="18">
        <v>10</v>
      </c>
      <c r="D94" s="17">
        <f>$G$54*'Forecast inputs Tab10.1.5.1'!T14</f>
        <v>0</v>
      </c>
      <c r="E94" s="17">
        <f>$G$55*'Forecast inputs Tab10.1.5.1'!U14</f>
        <v>0</v>
      </c>
      <c r="F94" s="17">
        <f>$F$31*'Forecast inputs Tab10.1.5.1'!Y14</f>
        <v>6.4671500296534686E-3</v>
      </c>
      <c r="G94" s="28">
        <f t="shared" si="21"/>
        <v>0</v>
      </c>
      <c r="H94" s="28">
        <f>G94*'Forecast inputs Tab10.1.5.1'!V14</f>
        <v>0</v>
      </c>
      <c r="I94" s="28">
        <f t="shared" si="22"/>
        <v>0</v>
      </c>
      <c r="J94" s="28">
        <f>I94*'Forecast inputs Tab10.1.5.1'!W14</f>
        <v>0</v>
      </c>
      <c r="K94" s="28">
        <f t="shared" si="23"/>
        <v>0</v>
      </c>
      <c r="L94" s="28">
        <f t="shared" si="20"/>
        <v>2.1846245963507278</v>
      </c>
      <c r="M94" s="28">
        <f>L94*'Forecast inputs Tab10.1.5.1'!Z14</f>
        <v>4.6306395256548205</v>
      </c>
      <c r="N94" s="19">
        <f t="shared" si="24"/>
        <v>381.14029330559941</v>
      </c>
      <c r="O94" s="19">
        <f>N94*'Forecast inputs Tab10.1.5.1'!R14</f>
        <v>747.70197039225968</v>
      </c>
      <c r="P94" s="19">
        <f>N94*'Forecast inputs Tab10.1.5.1'!S14</f>
        <v>375.79743205115614</v>
      </c>
      <c r="Q94" s="19">
        <f>P94*'Forecast inputs Tab10.1.5.1'!R14</f>
        <v>737.22061232635554</v>
      </c>
    </row>
    <row r="95" spans="1:17" ht="15" x14ac:dyDescent="0.25">
      <c r="A95" s="10">
        <f>D95+F95+E95+'Forecast inputs Tab10.1.5.1'!AA15</f>
        <v>0.24743485998213929</v>
      </c>
      <c r="C95" s="18">
        <v>11</v>
      </c>
      <c r="D95" s="17">
        <f>$G$54*'Forecast inputs Tab10.1.5.1'!T15</f>
        <v>0</v>
      </c>
      <c r="E95" s="17">
        <f>$G$55*'Forecast inputs Tab10.1.5.1'!U15</f>
        <v>0</v>
      </c>
      <c r="F95" s="17">
        <f>$F$31*'Forecast inputs Tab10.1.5.1'!Y15</f>
        <v>7.4348599821392903E-3</v>
      </c>
      <c r="G95" s="28">
        <f t="shared" si="21"/>
        <v>0</v>
      </c>
      <c r="H95" s="28">
        <f>G95*'Forecast inputs Tab10.1.5.1'!V15</f>
        <v>0</v>
      </c>
      <c r="I95" s="28">
        <f t="shared" si="22"/>
        <v>0</v>
      </c>
      <c r="J95" s="28">
        <f>I95*'Forecast inputs Tab10.1.5.1'!W15</f>
        <v>0</v>
      </c>
      <c r="K95" s="28">
        <f t="shared" si="23"/>
        <v>0</v>
      </c>
      <c r="L95" s="28">
        <f t="shared" si="20"/>
        <v>3.759645124335488</v>
      </c>
      <c r="M95" s="28">
        <f>L95*'Forecast inputs Tab10.1.5.1'!Z15</f>
        <v>9.123756401932388</v>
      </c>
      <c r="N95" s="19">
        <f t="shared" si="24"/>
        <v>570.81652310795141</v>
      </c>
      <c r="O95" s="19">
        <f>N95*'Forecast inputs Tab10.1.5.1'!R15</f>
        <v>1296.506985265552</v>
      </c>
      <c r="P95" s="19">
        <f>N95*'Forecast inputs Tab10.1.5.1'!S15</f>
        <v>567.32324621557154</v>
      </c>
      <c r="Q95" s="19">
        <f>P95*'Forecast inputs Tab10.1.5.1'!R15</f>
        <v>1288.5726355943518</v>
      </c>
    </row>
    <row r="96" spans="1:17" ht="15" x14ac:dyDescent="0.25">
      <c r="A96" s="10">
        <f>D96+F96+E96+'Forecast inputs Tab10.1.5.1'!AA16</f>
        <v>0.24746457749427639</v>
      </c>
      <c r="C96" s="18">
        <v>12</v>
      </c>
      <c r="D96" s="17">
        <f>$G$54*'Forecast inputs Tab10.1.5.1'!T16</f>
        <v>0</v>
      </c>
      <c r="E96" s="17">
        <f>$G$55*'Forecast inputs Tab10.1.5.1'!U16</f>
        <v>0</v>
      </c>
      <c r="F96" s="17">
        <f>$F$31*'Forecast inputs Tab10.1.5.1'!Y16</f>
        <v>7.4645774942763933E-3</v>
      </c>
      <c r="G96" s="28">
        <f t="shared" si="21"/>
        <v>0</v>
      </c>
      <c r="H96" s="28">
        <f>G96*'Forecast inputs Tab10.1.5.1'!V16</f>
        <v>0</v>
      </c>
      <c r="I96" s="28">
        <f t="shared" si="22"/>
        <v>0</v>
      </c>
      <c r="J96" s="28">
        <f>I96*'Forecast inputs Tab10.1.5.1'!W16</f>
        <v>0</v>
      </c>
      <c r="K96" s="28">
        <f t="shared" si="23"/>
        <v>0</v>
      </c>
      <c r="L96" s="28">
        <f t="shared" si="20"/>
        <v>0.61938317183630864</v>
      </c>
      <c r="M96" s="28">
        <f>L96*'Forecast inputs Tab10.1.5.1'!Z16</f>
        <v>1.6919442351783709</v>
      </c>
      <c r="N96" s="19">
        <f t="shared" si="24"/>
        <v>93.666185526650011</v>
      </c>
      <c r="O96" s="19">
        <f>N96*'Forecast inputs Tab10.1.5.1'!R16</f>
        <v>241.58101572476991</v>
      </c>
      <c r="P96" s="19">
        <f>N96*'Forecast inputs Tab10.1.5.1'!S16</f>
        <v>93.39817044847112</v>
      </c>
      <c r="Q96" s="19">
        <f>P96*'Forecast inputs Tab10.1.5.1'!R16</f>
        <v>240.88975927558326</v>
      </c>
    </row>
    <row r="97" spans="1:17" ht="15" x14ac:dyDescent="0.25">
      <c r="A97" s="10">
        <f>D97+F97+E97+'Forecast inputs Tab10.1.5.1'!AA17</f>
        <v>0.24671117103733337</v>
      </c>
      <c r="C97" s="18">
        <v>13</v>
      </c>
      <c r="D97" s="17">
        <f>$G$54*'Forecast inputs Tab10.1.5.1'!T17</f>
        <v>0</v>
      </c>
      <c r="E97" s="17">
        <f>$G$55*'Forecast inputs Tab10.1.5.1'!U17</f>
        <v>0</v>
      </c>
      <c r="F97" s="17">
        <f>$F$31*'Forecast inputs Tab10.1.5.1'!Y17</f>
        <v>6.7111710373333735E-3</v>
      </c>
      <c r="G97" s="28">
        <f t="shared" si="21"/>
        <v>0</v>
      </c>
      <c r="H97" s="28">
        <f>G97*'Forecast inputs Tab10.1.5.1'!V17</f>
        <v>0</v>
      </c>
      <c r="I97" s="28">
        <f t="shared" si="22"/>
        <v>0</v>
      </c>
      <c r="J97" s="28">
        <f>I97*'Forecast inputs Tab10.1.5.1'!W17</f>
        <v>0</v>
      </c>
      <c r="K97" s="28">
        <f t="shared" si="23"/>
        <v>0</v>
      </c>
      <c r="L97" s="28">
        <f t="shared" si="20"/>
        <v>1.332197887718096</v>
      </c>
      <c r="M97" s="28">
        <f>L97*'Forecast inputs Tab10.1.5.1'!Z17</f>
        <v>4.036945937173269</v>
      </c>
      <c r="N97" s="19">
        <f t="shared" si="24"/>
        <v>223.99701323822958</v>
      </c>
      <c r="O97" s="19">
        <f>N97*'Forecast inputs Tab10.1.5.1'!R17</f>
        <v>645.50339289926808</v>
      </c>
      <c r="P97" s="19">
        <f>N97*'Forecast inputs Tab10.1.5.1'!S17</f>
        <v>223.67599036508867</v>
      </c>
      <c r="Q97" s="19">
        <f>P97*'Forecast inputs Tab10.1.5.1'!R17</f>
        <v>644.5782852345942</v>
      </c>
    </row>
    <row r="98" spans="1:17" ht="15" x14ac:dyDescent="0.25">
      <c r="A98" s="10">
        <f>D98+F98+E98+'Forecast inputs Tab10.1.5.1'!AA18</f>
        <v>0.24690061298032892</v>
      </c>
      <c r="C98" s="18">
        <v>14</v>
      </c>
      <c r="D98" s="17">
        <f>$G$54*'Forecast inputs Tab10.1.5.1'!T18</f>
        <v>0</v>
      </c>
      <c r="E98" s="17">
        <f>$G$55*'Forecast inputs Tab10.1.5.1'!U18</f>
        <v>0</v>
      </c>
      <c r="F98" s="17">
        <f>$F$31*'Forecast inputs Tab10.1.5.1'!Y18</f>
        <v>6.9006129803289382E-3</v>
      </c>
      <c r="G98" s="28">
        <f t="shared" si="21"/>
        <v>0</v>
      </c>
      <c r="H98" s="28">
        <f>G98*'Forecast inputs Tab10.1.5.1'!V18</f>
        <v>0</v>
      </c>
      <c r="I98" s="28">
        <f t="shared" si="22"/>
        <v>0</v>
      </c>
      <c r="J98" s="28">
        <f>I98*'Forecast inputs Tab10.1.5.1'!W18</f>
        <v>0</v>
      </c>
      <c r="K98" s="28">
        <f t="shared" si="23"/>
        <v>0</v>
      </c>
      <c r="L98" s="28">
        <f t="shared" si="20"/>
        <v>1.0385956582962323</v>
      </c>
      <c r="M98" s="28">
        <f>L98*'Forecast inputs Tab10.1.5.1'!Z18</f>
        <v>3.447981796194747</v>
      </c>
      <c r="N98" s="19">
        <f t="shared" si="24"/>
        <v>169.85176819244376</v>
      </c>
      <c r="O98" s="19">
        <f>N98*'Forecast inputs Tab10.1.5.1'!R18</f>
        <v>539.49337723893143</v>
      </c>
      <c r="P98" s="19">
        <f>N98*'Forecast inputs Tab10.1.5.1'!S18</f>
        <v>169.72128822090821</v>
      </c>
      <c r="Q98" s="19">
        <f>P98*'Forecast inputs Tab10.1.5.1'!R18</f>
        <v>539.07893892454194</v>
      </c>
    </row>
    <row r="99" spans="1:17" ht="15" x14ac:dyDescent="0.25">
      <c r="A99" s="10">
        <f>D99+F99+E99+'Forecast inputs Tab10.1.5.1'!AA19</f>
        <v>0.24727953317578388</v>
      </c>
      <c r="C99" s="18">
        <v>15</v>
      </c>
      <c r="D99" s="17">
        <f>$G$54*'Forecast inputs Tab10.1.5.1'!T19</f>
        <v>0</v>
      </c>
      <c r="E99" s="17">
        <f>$G$55*'Forecast inputs Tab10.1.5.1'!U19</f>
        <v>0</v>
      </c>
      <c r="F99" s="17">
        <f>$F$31*'Forecast inputs Tab10.1.5.1'!Y19</f>
        <v>7.2795331757839043E-3</v>
      </c>
      <c r="G99" s="28">
        <f t="shared" si="21"/>
        <v>0</v>
      </c>
      <c r="H99" s="28">
        <f>G99*'Forecast inputs Tab10.1.5.1'!V19</f>
        <v>0</v>
      </c>
      <c r="I99" s="28">
        <f t="shared" si="22"/>
        <v>0</v>
      </c>
      <c r="J99" s="28">
        <f>I99*'Forecast inputs Tab10.1.5.1'!W19</f>
        <v>0</v>
      </c>
      <c r="K99" s="28">
        <f t="shared" si="23"/>
        <v>0</v>
      </c>
      <c r="L99" s="28">
        <f t="shared" si="20"/>
        <v>1.1837784760285468</v>
      </c>
      <c r="M99" s="28">
        <f>L99*'Forecast inputs Tab10.1.5.1'!Z19</f>
        <v>4.259732143710643</v>
      </c>
      <c r="N99" s="19">
        <f t="shared" si="24"/>
        <v>183.55112315287292</v>
      </c>
      <c r="O99" s="19">
        <f>N99*'Forecast inputs Tab10.1.5.1'!R19</f>
        <v>635.19334576036897</v>
      </c>
      <c r="P99" s="19">
        <f>N99*'Forecast inputs Tab10.1.5.1'!S19</f>
        <v>183.4699710863338</v>
      </c>
      <c r="Q99" s="19">
        <f>P99*'Forecast inputs Tab10.1.5.1'!R19</f>
        <v>634.91251254194503</v>
      </c>
    </row>
    <row r="100" spans="1:17" ht="15" x14ac:dyDescent="0.25">
      <c r="A100" s="10">
        <f>D100+F100+E100+'Forecast inputs Tab10.1.5.1'!AA20</f>
        <v>0.24786816247892543</v>
      </c>
      <c r="C100" s="23" t="s">
        <v>1443</v>
      </c>
      <c r="D100" s="17">
        <f>$G$54*'Forecast inputs Tab10.1.5.1'!T20</f>
        <v>0</v>
      </c>
      <c r="E100" s="17">
        <f>$G$55*'Forecast inputs Tab10.1.5.1'!U20</f>
        <v>0</v>
      </c>
      <c r="F100" s="17">
        <f>$F$31*'Forecast inputs Tab10.1.5.1'!Y20</f>
        <v>7.8681624789254372E-3</v>
      </c>
      <c r="G100" s="28">
        <f>N100*(D100/A100)*(1-EXP(-A100))</f>
        <v>0</v>
      </c>
      <c r="H100" s="28">
        <f>G100*'Forecast inputs Tab10.1.5.1'!V20</f>
        <v>0</v>
      </c>
      <c r="I100" s="28">
        <f t="shared" si="22"/>
        <v>0</v>
      </c>
      <c r="J100" s="28">
        <f>I100*'Forecast inputs Tab10.1.5.1'!W20</f>
        <v>0</v>
      </c>
      <c r="K100" s="28">
        <f t="shared" si="23"/>
        <v>0</v>
      </c>
      <c r="L100" s="30">
        <f t="shared" si="20"/>
        <v>2.0142609125159265</v>
      </c>
      <c r="M100" s="28">
        <f>L100*'Forecast inputs Tab10.1.5.1'!Z20</f>
        <v>7.7844335781638012</v>
      </c>
      <c r="N100" s="19">
        <f>N73*EXP(-A73)+N74*EXP(-A74)</f>
        <v>289.03809940105987</v>
      </c>
      <c r="O100" s="19">
        <f>N100*'Forecast inputs Tab10.1.5.1'!R20</f>
        <v>1177.0893159868538</v>
      </c>
      <c r="P100" s="19">
        <f>N100*'Forecast inputs Tab10.1.5.1'!S20</f>
        <v>288.96067426467272</v>
      </c>
      <c r="Q100" s="19">
        <f>P100*'Forecast inputs Tab10.1.5.1'!R20</f>
        <v>1176.7740070327091</v>
      </c>
    </row>
    <row r="101" spans="1:17" ht="15" x14ac:dyDescent="0.25">
      <c r="C101" s="31" t="s">
        <v>1453</v>
      </c>
      <c r="D101" s="12"/>
      <c r="E101" s="12"/>
      <c r="F101" s="12"/>
      <c r="G101" s="32">
        <f>SUM(G84:G100)</f>
        <v>0</v>
      </c>
      <c r="H101" s="32">
        <f t="shared" ref="H101" si="25">SUM(H84:H100)</f>
        <v>0</v>
      </c>
      <c r="I101" s="32">
        <f>SUM(I84:I100)</f>
        <v>0</v>
      </c>
      <c r="J101" s="32">
        <f t="shared" ref="J101:Q101" si="26">SUM(J84:J100)</f>
        <v>0</v>
      </c>
      <c r="K101" s="32">
        <f t="shared" si="26"/>
        <v>0</v>
      </c>
      <c r="L101" s="32">
        <f t="shared" si="26"/>
        <v>75.696017277576175</v>
      </c>
      <c r="M101" s="32">
        <f t="shared" si="26"/>
        <v>101.44618862004458</v>
      </c>
      <c r="N101" s="32">
        <f t="shared" si="26"/>
        <v>54062.361550780086</v>
      </c>
      <c r="O101" s="32">
        <f t="shared" si="26"/>
        <v>20673.151864028136</v>
      </c>
      <c r="P101" s="32">
        <f t="shared" si="26"/>
        <v>9562.5720798985058</v>
      </c>
      <c r="Q101" s="32">
        <f t="shared" si="26"/>
        <v>13702.993132941883</v>
      </c>
    </row>
    <row r="103" spans="1:17" ht="15" x14ac:dyDescent="0.25">
      <c r="C103" s="15" t="s">
        <v>1445</v>
      </c>
      <c r="D103" s="15" t="s">
        <v>1732</v>
      </c>
      <c r="G103" s="15">
        <f>G78+1</f>
        <v>2023</v>
      </c>
    </row>
    <row r="104" spans="1:17" ht="15" x14ac:dyDescent="0.25">
      <c r="D104" s="24" t="s">
        <v>1611</v>
      </c>
      <c r="E104" s="24"/>
      <c r="F104" s="24"/>
      <c r="G104" s="18">
        <f>G79</f>
        <v>1</v>
      </c>
      <c r="H104" s="24" t="s">
        <v>1610</v>
      </c>
      <c r="I104" s="25">
        <f>G104*I54</f>
        <v>0</v>
      </c>
      <c r="J104" s="15" t="s">
        <v>1526</v>
      </c>
      <c r="K104" s="25">
        <f>I104+I106+I105</f>
        <v>5.9763099954967622E-3</v>
      </c>
    </row>
    <row r="105" spans="1:17" ht="15" x14ac:dyDescent="0.25">
      <c r="D105" s="24" t="s">
        <v>1612</v>
      </c>
      <c r="E105" s="24"/>
      <c r="F105" s="24"/>
      <c r="G105" s="18">
        <f>G80</f>
        <v>1</v>
      </c>
      <c r="H105" s="24" t="s">
        <v>1610</v>
      </c>
      <c r="I105" s="25">
        <f>G105*I55</f>
        <v>0</v>
      </c>
      <c r="K105" s="25"/>
    </row>
    <row r="106" spans="1:17" ht="15" x14ac:dyDescent="0.25">
      <c r="D106" s="24" t="s">
        <v>1446</v>
      </c>
      <c r="E106" s="24"/>
      <c r="F106" s="24"/>
      <c r="G106" s="18">
        <f>G81</f>
        <v>1</v>
      </c>
      <c r="H106" s="24" t="s">
        <v>1610</v>
      </c>
      <c r="I106" s="25">
        <f>G106*I56</f>
        <v>5.9763099954967622E-3</v>
      </c>
    </row>
    <row r="107" spans="1:17" ht="15" x14ac:dyDescent="0.25">
      <c r="D107" s="24"/>
      <c r="E107" s="24"/>
      <c r="F107" s="24"/>
      <c r="G107" s="18"/>
      <c r="H107" s="24"/>
      <c r="I107" s="24"/>
      <c r="J107" s="24"/>
      <c r="K107" s="24"/>
      <c r="L107" s="25"/>
    </row>
    <row r="108" spans="1:17" ht="39" x14ac:dyDescent="0.25">
      <c r="A108" t="s">
        <v>1374</v>
      </c>
      <c r="C108" s="26" t="s">
        <v>1292</v>
      </c>
      <c r="D108" s="27" t="s">
        <v>1604</v>
      </c>
      <c r="E108" s="27" t="s">
        <v>1605</v>
      </c>
      <c r="F108" s="27" t="s">
        <v>1877</v>
      </c>
      <c r="G108" s="27" t="s">
        <v>1606</v>
      </c>
      <c r="H108" s="27" t="s">
        <v>1607</v>
      </c>
      <c r="I108" s="27" t="s">
        <v>1608</v>
      </c>
      <c r="J108" s="27" t="s">
        <v>1609</v>
      </c>
      <c r="K108" s="27" t="s">
        <v>1613</v>
      </c>
      <c r="L108" s="27" t="s">
        <v>1448</v>
      </c>
      <c r="M108" s="27" t="s">
        <v>1578</v>
      </c>
      <c r="N108" s="27" t="s">
        <v>1449</v>
      </c>
      <c r="O108" s="27" t="s">
        <v>1450</v>
      </c>
      <c r="P108" s="27" t="s">
        <v>1451</v>
      </c>
      <c r="Q108" s="27" t="s">
        <v>1452</v>
      </c>
    </row>
    <row r="109" spans="1:17" ht="15" x14ac:dyDescent="0.25">
      <c r="A109" s="10">
        <f>D109+F109+E109+'Forecast inputs Tab10.1.5.1'!AA4</f>
        <v>0.24</v>
      </c>
      <c r="C109" s="18">
        <v>0</v>
      </c>
      <c r="D109" s="17">
        <f>$G$54*'Forecast inputs Tab10.1.5.1'!T4</f>
        <v>0</v>
      </c>
      <c r="E109" s="17">
        <f>$G$55*'Forecast inputs Tab10.1.5.1'!U4</f>
        <v>0</v>
      </c>
      <c r="F109" s="17">
        <f>$F$31*'Forecast inputs Tab10.1.5.1'!Y4</f>
        <v>0</v>
      </c>
      <c r="G109" s="28">
        <f>N109*(D109/A109)*(1-EXP(-A109))</f>
        <v>0</v>
      </c>
      <c r="H109" s="28">
        <f>G109*'Forecast inputs Tab10.1.5.1'!V4</f>
        <v>0</v>
      </c>
      <c r="I109" s="28">
        <f>N109*(E109/A109)*(1-EXP(-A109))</f>
        <v>0</v>
      </c>
      <c r="J109" s="28">
        <f>I109*'Forecast inputs Tab10.1.5.1'!W4</f>
        <v>0</v>
      </c>
      <c r="K109" s="28">
        <f>H109+J109</f>
        <v>0</v>
      </c>
      <c r="L109" s="28">
        <f t="shared" ref="L109:L125" si="27">N109*(F109/A109)*(1-EXP(-A109))</f>
        <v>0</v>
      </c>
      <c r="M109" s="28">
        <f>L109*'Forecast inputs Tab10.1.5.1'!Z4</f>
        <v>0</v>
      </c>
      <c r="N109" s="19">
        <f>'Forecast inputs Tab10.1.5.1'!Q4</f>
        <v>12382.797429009221</v>
      </c>
      <c r="O109" s="19">
        <f>N109*'Forecast inputs Tab10.1.5.1'!R4</f>
        <v>34.976078134056579</v>
      </c>
      <c r="P109" s="19">
        <f>N109*'Forecast inputs Tab10.1.5.1'!S4</f>
        <v>0</v>
      </c>
      <c r="Q109" s="19">
        <f>P109*'Forecast inputs Tab10.1.5.1'!R4</f>
        <v>0</v>
      </c>
    </row>
    <row r="110" spans="1:17" ht="15" x14ac:dyDescent="0.25">
      <c r="A110" s="10">
        <f>D110+F110+E110+'Forecast inputs Tab10.1.5.1'!AA5</f>
        <v>0.24006525701432696</v>
      </c>
      <c r="C110" s="18">
        <v>1</v>
      </c>
      <c r="D110" s="17">
        <f>$G$54*'Forecast inputs Tab10.1.5.1'!T5</f>
        <v>0</v>
      </c>
      <c r="E110" s="17">
        <f>$G$55*'Forecast inputs Tab10.1.5.1'!U5</f>
        <v>0</v>
      </c>
      <c r="F110" s="17">
        <f>$F$31*'Forecast inputs Tab10.1.5.1'!Y5</f>
        <v>6.5257014326962822E-5</v>
      </c>
      <c r="G110" s="28">
        <f t="shared" ref="G110:G124" si="28">N110*(D110/A110)*(1-EXP(-A110))</f>
        <v>0</v>
      </c>
      <c r="H110" s="28">
        <f>G110*'Forecast inputs Tab10.1.5.1'!V5</f>
        <v>0</v>
      </c>
      <c r="I110" s="28">
        <f t="shared" ref="I110:I125" si="29">N110*(E110/A110)*(1-EXP(-A110))</f>
        <v>0</v>
      </c>
      <c r="J110" s="28">
        <f>I110*'Forecast inputs Tab10.1.5.1'!W5</f>
        <v>0</v>
      </c>
      <c r="K110" s="28">
        <f t="shared" ref="K110:K125" si="30">H110+J110</f>
        <v>0</v>
      </c>
      <c r="L110" s="28">
        <f t="shared" si="27"/>
        <v>0.56510370874407057</v>
      </c>
      <c r="M110" s="28">
        <f>L110*'Forecast inputs Tab10.1.5.1'!Z5</f>
        <v>4.3558702463330823E-2</v>
      </c>
      <c r="N110" s="19">
        <f>N84*EXP(-A84)</f>
        <v>9740.6534556019415</v>
      </c>
      <c r="O110" s="19">
        <f>N110*'Forecast inputs Tab10.1.5.1'!R5</f>
        <v>231.1720062657642</v>
      </c>
      <c r="P110" s="19">
        <f>N110*'Forecast inputs Tab10.1.5.1'!S5</f>
        <v>0</v>
      </c>
      <c r="Q110" s="19">
        <f>P110*'Forecast inputs Tab10.1.5.1'!R5</f>
        <v>0</v>
      </c>
    </row>
    <row r="111" spans="1:17" ht="15" x14ac:dyDescent="0.25">
      <c r="A111" s="10">
        <f>D111+F111+E111+'Forecast inputs Tab10.1.5.1'!AA6</f>
        <v>0.24037622455703825</v>
      </c>
      <c r="C111" s="18">
        <v>2</v>
      </c>
      <c r="D111" s="17">
        <f>$G$54*'Forecast inputs Tab10.1.5.1'!T6</f>
        <v>0</v>
      </c>
      <c r="E111" s="17">
        <f>$G$55*'Forecast inputs Tab10.1.5.1'!U6</f>
        <v>0</v>
      </c>
      <c r="F111" s="17">
        <f>$F$31*'Forecast inputs Tab10.1.5.1'!Y6</f>
        <v>3.7622455703826852E-4</v>
      </c>
      <c r="G111" s="28">
        <f t="shared" si="28"/>
        <v>0</v>
      </c>
      <c r="H111" s="28">
        <f>G111*'Forecast inputs Tab10.1.5.1'!V6</f>
        <v>0</v>
      </c>
      <c r="I111" s="28">
        <f t="shared" si="29"/>
        <v>0</v>
      </c>
      <c r="J111" s="28">
        <f>I111*'Forecast inputs Tab10.1.5.1'!W6</f>
        <v>0</v>
      </c>
      <c r="K111" s="28">
        <f t="shared" si="30"/>
        <v>0</v>
      </c>
      <c r="L111" s="28">
        <f t="shared" si="27"/>
        <v>2.5622662493140775</v>
      </c>
      <c r="M111" s="28">
        <f>L111*'Forecast inputs Tab10.1.5.1'!Z6</f>
        <v>0.48178292285852603</v>
      </c>
      <c r="N111" s="19">
        <f t="shared" ref="N111:N124" si="31">N85*EXP(-A85)</f>
        <v>7661.7693926615675</v>
      </c>
      <c r="O111" s="19">
        <f>N111*'Forecast inputs Tab10.1.5.1'!R6</f>
        <v>737.03003614259364</v>
      </c>
      <c r="P111" s="19">
        <f>N111*'Forecast inputs Tab10.1.5.1'!S6</f>
        <v>0</v>
      </c>
      <c r="Q111" s="19">
        <f>P111*'Forecast inputs Tab10.1.5.1'!R6</f>
        <v>0</v>
      </c>
    </row>
    <row r="112" spans="1:17" ht="15" x14ac:dyDescent="0.25">
      <c r="A112" s="10">
        <f>D112+F112+E112+'Forecast inputs Tab10.1.5.1'!AA7</f>
        <v>0.24037337480572679</v>
      </c>
      <c r="C112" s="18">
        <v>3</v>
      </c>
      <c r="D112" s="17">
        <f>$G$54*'Forecast inputs Tab10.1.5.1'!T7</f>
        <v>0</v>
      </c>
      <c r="E112" s="17">
        <f>$G$55*'Forecast inputs Tab10.1.5.1'!U7</f>
        <v>0</v>
      </c>
      <c r="F112" s="17">
        <f>$F$31*'Forecast inputs Tab10.1.5.1'!Y7</f>
        <v>3.7337480572680818E-4</v>
      </c>
      <c r="G112" s="28">
        <f t="shared" si="28"/>
        <v>0</v>
      </c>
      <c r="H112" s="28">
        <f>G112*'Forecast inputs Tab10.1.5.1'!V7</f>
        <v>0</v>
      </c>
      <c r="I112" s="28">
        <f t="shared" si="29"/>
        <v>0</v>
      </c>
      <c r="J112" s="28">
        <f>I112*'Forecast inputs Tab10.1.5.1'!W7</f>
        <v>0</v>
      </c>
      <c r="K112" s="28">
        <f t="shared" si="30"/>
        <v>0</v>
      </c>
      <c r="L112" s="28">
        <f t="shared" si="27"/>
        <v>1.9995333508209758</v>
      </c>
      <c r="M112" s="28">
        <f>L112*'Forecast inputs Tab10.1.5.1'!Z7</f>
        <v>0.67539837617360765</v>
      </c>
      <c r="N112" s="19">
        <f t="shared" si="31"/>
        <v>6024.6942049900927</v>
      </c>
      <c r="O112" s="19">
        <f>N112*'Forecast inputs Tab10.1.5.1'!R7</f>
        <v>1260.9383736334014</v>
      </c>
      <c r="P112" s="19">
        <f>N112*'Forecast inputs Tab10.1.5.1'!S7</f>
        <v>0</v>
      </c>
      <c r="Q112" s="19">
        <f>P112*'Forecast inputs Tab10.1.5.1'!R7</f>
        <v>0</v>
      </c>
    </row>
    <row r="113" spans="1:17" ht="15" x14ac:dyDescent="0.25">
      <c r="A113" s="10">
        <f>D113+F113+E113+'Forecast inputs Tab10.1.5.1'!AA8</f>
        <v>0.24201583426640774</v>
      </c>
      <c r="C113" s="18">
        <v>4</v>
      </c>
      <c r="D113" s="17">
        <f>$G$54*'Forecast inputs Tab10.1.5.1'!T8</f>
        <v>0</v>
      </c>
      <c r="E113" s="17">
        <f>$G$55*'Forecast inputs Tab10.1.5.1'!U8</f>
        <v>0</v>
      </c>
      <c r="F113" s="17">
        <f>$F$31*'Forecast inputs Tab10.1.5.1'!Y8</f>
        <v>2.015834266407758E-3</v>
      </c>
      <c r="G113" s="28">
        <f t="shared" si="28"/>
        <v>0</v>
      </c>
      <c r="H113" s="28">
        <f>G113*'Forecast inputs Tab10.1.5.1'!V8</f>
        <v>0</v>
      </c>
      <c r="I113" s="28">
        <f t="shared" si="29"/>
        <v>0</v>
      </c>
      <c r="J113" s="28">
        <f>I113*'Forecast inputs Tab10.1.5.1'!W8</f>
        <v>0</v>
      </c>
      <c r="K113" s="28">
        <f t="shared" si="30"/>
        <v>0</v>
      </c>
      <c r="L113" s="28">
        <f t="shared" si="27"/>
        <v>8.4820983439217468</v>
      </c>
      <c r="M113" s="28">
        <f>L113*'Forecast inputs Tab10.1.5.1'!Z8</f>
        <v>4.4649680861420631</v>
      </c>
      <c r="N113" s="19">
        <f t="shared" si="31"/>
        <v>4737.4231513424256</v>
      </c>
      <c r="O113" s="19">
        <f>N113*'Forecast inputs Tab10.1.5.1'!R8</f>
        <v>1746.4747318581419</v>
      </c>
      <c r="P113" s="19">
        <f>N113*'Forecast inputs Tab10.1.5.1'!S8</f>
        <v>422.37091697117273</v>
      </c>
      <c r="Q113" s="19">
        <f>P113*'Forecast inputs Tab10.1.5.1'!R8</f>
        <v>155.70915039600769</v>
      </c>
    </row>
    <row r="114" spans="1:17" ht="15" x14ac:dyDescent="0.25">
      <c r="A114" s="10">
        <f>D114+F114+E114+'Forecast inputs Tab10.1.5.1'!AA9</f>
        <v>0.24427763699895499</v>
      </c>
      <c r="C114" s="18">
        <v>5</v>
      </c>
      <c r="D114" s="17">
        <f>$G$54*'Forecast inputs Tab10.1.5.1'!T9</f>
        <v>0</v>
      </c>
      <c r="E114" s="17">
        <f>$G$55*'Forecast inputs Tab10.1.5.1'!U9</f>
        <v>0</v>
      </c>
      <c r="F114" s="17">
        <f>$F$31*'Forecast inputs Tab10.1.5.1'!Y9</f>
        <v>4.2776369989550068E-3</v>
      </c>
      <c r="G114" s="28">
        <f t="shared" si="28"/>
        <v>0</v>
      </c>
      <c r="H114" s="28">
        <f>G114*'Forecast inputs Tab10.1.5.1'!V9</f>
        <v>0</v>
      </c>
      <c r="I114" s="28">
        <f t="shared" si="29"/>
        <v>0</v>
      </c>
      <c r="J114" s="28">
        <f>I114*'Forecast inputs Tab10.1.5.1'!W9</f>
        <v>0</v>
      </c>
      <c r="K114" s="28">
        <f t="shared" si="30"/>
        <v>0</v>
      </c>
      <c r="L114" s="28">
        <f t="shared" si="27"/>
        <v>14.112194399405375</v>
      </c>
      <c r="M114" s="28">
        <f>L114*'Forecast inputs Tab10.1.5.1'!Z9</f>
        <v>10.529644504783528</v>
      </c>
      <c r="N114" s="19">
        <f t="shared" si="31"/>
        <v>3718.3955038611248</v>
      </c>
      <c r="O114" s="19">
        <f>N114*'Forecast inputs Tab10.1.5.1'!R9</f>
        <v>2118.7566316820844</v>
      </c>
      <c r="P114" s="19">
        <f>N114*'Forecast inputs Tab10.1.5.1'!S9</f>
        <v>1081.5508441989305</v>
      </c>
      <c r="Q114" s="19">
        <f>P114*'Forecast inputs Tab10.1.5.1'!R9</f>
        <v>616.27199722792739</v>
      </c>
    </row>
    <row r="115" spans="1:17" ht="15" x14ac:dyDescent="0.25">
      <c r="A115" s="10">
        <f>D115+F115+E115+'Forecast inputs Tab10.1.5.1'!AA10</f>
        <v>0.24406739215582574</v>
      </c>
      <c r="C115" s="18">
        <v>6</v>
      </c>
      <c r="D115" s="17">
        <f>$G$54*'Forecast inputs Tab10.1.5.1'!T10</f>
        <v>0</v>
      </c>
      <c r="E115" s="17">
        <f>$G$55*'Forecast inputs Tab10.1.5.1'!U10</f>
        <v>0</v>
      </c>
      <c r="F115" s="17">
        <f>$F$31*'Forecast inputs Tab10.1.5.1'!Y10</f>
        <v>4.0673921558257442E-3</v>
      </c>
      <c r="G115" s="28">
        <f t="shared" si="28"/>
        <v>0</v>
      </c>
      <c r="H115" s="28">
        <f>G115*'Forecast inputs Tab10.1.5.1'!V10</f>
        <v>0</v>
      </c>
      <c r="I115" s="28">
        <f t="shared" si="29"/>
        <v>0</v>
      </c>
      <c r="J115" s="28">
        <f>I115*'Forecast inputs Tab10.1.5.1'!W10</f>
        <v>0</v>
      </c>
      <c r="K115" s="28">
        <f t="shared" si="30"/>
        <v>0</v>
      </c>
      <c r="L115" s="28">
        <f t="shared" si="27"/>
        <v>10.495833030150047</v>
      </c>
      <c r="M115" s="28">
        <f>L115*'Forecast inputs Tab10.1.5.1'!Z10</f>
        <v>10.377880858557221</v>
      </c>
      <c r="N115" s="19">
        <f t="shared" si="31"/>
        <v>2908.1849784491633</v>
      </c>
      <c r="O115" s="19">
        <f>N115*'Forecast inputs Tab10.1.5.1'!R10</f>
        <v>2344.6601588051117</v>
      </c>
      <c r="P115" s="19">
        <f>N115*'Forecast inputs Tab10.1.5.1'!S10</f>
        <v>1671.4160361388604</v>
      </c>
      <c r="Q115" s="19">
        <f>P115*'Forecast inputs Tab10.1.5.1'!R10</f>
        <v>1347.5424079841609</v>
      </c>
    </row>
    <row r="116" spans="1:17" ht="15" x14ac:dyDescent="0.25">
      <c r="A116" s="10">
        <f>D116+F116+E116+'Forecast inputs Tab10.1.5.1'!AA11</f>
        <v>0.24745812095903733</v>
      </c>
      <c r="C116" s="18">
        <v>7</v>
      </c>
      <c r="D116" s="17">
        <f>$G$54*'Forecast inputs Tab10.1.5.1'!T11</f>
        <v>0</v>
      </c>
      <c r="E116" s="17">
        <f>$G$55*'Forecast inputs Tab10.1.5.1'!U11</f>
        <v>0</v>
      </c>
      <c r="F116" s="17">
        <f>$F$31*'Forecast inputs Tab10.1.5.1'!Y11</f>
        <v>7.4581209590373464E-3</v>
      </c>
      <c r="G116" s="28">
        <f t="shared" si="28"/>
        <v>0</v>
      </c>
      <c r="H116" s="28">
        <f>G116*'Forecast inputs Tab10.1.5.1'!V11</f>
        <v>0</v>
      </c>
      <c r="I116" s="28">
        <f t="shared" si="29"/>
        <v>0</v>
      </c>
      <c r="J116" s="28">
        <f>I116*'Forecast inputs Tab10.1.5.1'!W11</f>
        <v>0</v>
      </c>
      <c r="K116" s="28">
        <f t="shared" si="30"/>
        <v>0</v>
      </c>
      <c r="L116" s="28">
        <f t="shared" si="27"/>
        <v>16.249443097201052</v>
      </c>
      <c r="M116" s="28">
        <f>L116*'Forecast inputs Tab10.1.5.1'!Z11</f>
        <v>20.284017323805099</v>
      </c>
      <c r="N116" s="19">
        <f t="shared" si="31"/>
        <v>2459.440827183153</v>
      </c>
      <c r="O116" s="19">
        <f>N116*'Forecast inputs Tab10.1.5.1'!R11</f>
        <v>2633.1757272153709</v>
      </c>
      <c r="P116" s="19">
        <f>N116*'Forecast inputs Tab10.1.5.1'!S11</f>
        <v>1961.6581265502359</v>
      </c>
      <c r="Q116" s="19">
        <f>P116*'Forecast inputs Tab10.1.5.1'!R11</f>
        <v>2100.2296566097448</v>
      </c>
    </row>
    <row r="117" spans="1:17" ht="15" x14ac:dyDescent="0.25">
      <c r="A117" s="10">
        <f>D117+F117+E117+'Forecast inputs Tab10.1.5.1'!AA12</f>
        <v>0.24465567892652954</v>
      </c>
      <c r="C117" s="18">
        <v>8</v>
      </c>
      <c r="D117" s="17">
        <f>$G$54*'Forecast inputs Tab10.1.5.1'!T12</f>
        <v>0</v>
      </c>
      <c r="E117" s="17">
        <f>$G$55*'Forecast inputs Tab10.1.5.1'!U12</f>
        <v>0</v>
      </c>
      <c r="F117" s="17">
        <f>$F$31*'Forecast inputs Tab10.1.5.1'!Y12</f>
        <v>4.6556789265295422E-3</v>
      </c>
      <c r="G117" s="28">
        <f t="shared" si="28"/>
        <v>0</v>
      </c>
      <c r="H117" s="28">
        <f>G117*'Forecast inputs Tab10.1.5.1'!V12</f>
        <v>0</v>
      </c>
      <c r="I117" s="28">
        <f t="shared" si="29"/>
        <v>0</v>
      </c>
      <c r="J117" s="28">
        <f>I117*'Forecast inputs Tab10.1.5.1'!W12</f>
        <v>0</v>
      </c>
      <c r="K117" s="28">
        <f t="shared" si="30"/>
        <v>0</v>
      </c>
      <c r="L117" s="28">
        <f t="shared" si="27"/>
        <v>2.1127514141329589</v>
      </c>
      <c r="M117" s="28">
        <f>L117*'Forecast inputs Tab10.1.5.1'!Z12</f>
        <v>3.220128940336608</v>
      </c>
      <c r="N117" s="19">
        <f t="shared" si="31"/>
        <v>511.57473355351129</v>
      </c>
      <c r="O117" s="19">
        <f>N117*'Forecast inputs Tab10.1.5.1'!R12</f>
        <v>693.57767650984397</v>
      </c>
      <c r="P117" s="19">
        <f>N117*'Forecast inputs Tab10.1.5.1'!S12</f>
        <v>468.37027631380477</v>
      </c>
      <c r="Q117" s="19">
        <f>P117*'Forecast inputs Tab10.1.5.1'!R12</f>
        <v>635.00236951796705</v>
      </c>
    </row>
    <row r="118" spans="1:17" ht="15" x14ac:dyDescent="0.25">
      <c r="A118" s="10">
        <f>D118+F118+E118+'Forecast inputs Tab10.1.5.1'!AA13</f>
        <v>0.24698315193969037</v>
      </c>
      <c r="C118" s="18">
        <v>9</v>
      </c>
      <c r="D118" s="17">
        <f>$G$54*'Forecast inputs Tab10.1.5.1'!T13</f>
        <v>0</v>
      </c>
      <c r="E118" s="17">
        <f>$G$55*'Forecast inputs Tab10.1.5.1'!U13</f>
        <v>0</v>
      </c>
      <c r="F118" s="17">
        <f>$F$31*'Forecast inputs Tab10.1.5.1'!Y13</f>
        <v>6.9831519396903862E-3</v>
      </c>
      <c r="G118" s="28">
        <f t="shared" si="28"/>
        <v>0</v>
      </c>
      <c r="H118" s="28">
        <f>G118*'Forecast inputs Tab10.1.5.1'!V13</f>
        <v>0</v>
      </c>
      <c r="I118" s="28">
        <f t="shared" si="29"/>
        <v>0</v>
      </c>
      <c r="J118" s="28">
        <f>I118*'Forecast inputs Tab10.1.5.1'!W13</f>
        <v>0</v>
      </c>
      <c r="K118" s="28">
        <f t="shared" si="30"/>
        <v>0</v>
      </c>
      <c r="L118" s="28">
        <f t="shared" si="27"/>
        <v>12.104809506507783</v>
      </c>
      <c r="M118" s="28">
        <f>L118*'Forecast inputs Tab10.1.5.1'!Z13</f>
        <v>21.986086554765151</v>
      </c>
      <c r="N118" s="19">
        <f t="shared" si="31"/>
        <v>1956.2974747201197</v>
      </c>
      <c r="O118" s="19">
        <f>N118*'Forecast inputs Tab10.1.5.1'!R13</f>
        <v>3237.3397500910955</v>
      </c>
      <c r="P118" s="19">
        <f>N118*'Forecast inputs Tab10.1.5.1'!S13</f>
        <v>1889.8238145837236</v>
      </c>
      <c r="Q118" s="19">
        <f>P118*'Forecast inputs Tab10.1.5.1'!R13</f>
        <v>3127.3371430875832</v>
      </c>
    </row>
    <row r="119" spans="1:17" ht="15" x14ac:dyDescent="0.25">
      <c r="A119" s="10">
        <f>D119+F119+E119+'Forecast inputs Tab10.1.5.1'!AA14</f>
        <v>0.24646715002965347</v>
      </c>
      <c r="C119" s="18">
        <v>10</v>
      </c>
      <c r="D119" s="17">
        <f>$G$54*'Forecast inputs Tab10.1.5.1'!T14</f>
        <v>0</v>
      </c>
      <c r="E119" s="17">
        <f>$G$55*'Forecast inputs Tab10.1.5.1'!U14</f>
        <v>0</v>
      </c>
      <c r="F119" s="17">
        <f>$F$31*'Forecast inputs Tab10.1.5.1'!Y14</f>
        <v>6.4671500296534686E-3</v>
      </c>
      <c r="G119" s="28">
        <f t="shared" si="28"/>
        <v>0</v>
      </c>
      <c r="H119" s="28">
        <f>G119*'Forecast inputs Tab10.1.5.1'!V14</f>
        <v>0</v>
      </c>
      <c r="I119" s="28">
        <f t="shared" si="29"/>
        <v>0</v>
      </c>
      <c r="J119" s="28">
        <f>I119*'Forecast inputs Tab10.1.5.1'!W14</f>
        <v>0</v>
      </c>
      <c r="K119" s="28">
        <f t="shared" si="30"/>
        <v>0</v>
      </c>
      <c r="L119" s="28">
        <f t="shared" si="27"/>
        <v>7.1545041049909752</v>
      </c>
      <c r="M119" s="28">
        <f>L119*'Forecast inputs Tab10.1.5.1'!Z14</f>
        <v>15.165044626144121</v>
      </c>
      <c r="N119" s="19">
        <f t="shared" si="31"/>
        <v>1248.2097828557971</v>
      </c>
      <c r="O119" s="19">
        <f>N119*'Forecast inputs Tab10.1.5.1'!R14</f>
        <v>2448.6755415173602</v>
      </c>
      <c r="P119" s="19">
        <f>N119*'Forecast inputs Tab10.1.5.1'!S14</f>
        <v>1230.7122581821463</v>
      </c>
      <c r="Q119" s="19">
        <f>P119*'Forecast inputs Tab10.1.5.1'!R14</f>
        <v>2414.3497724888257</v>
      </c>
    </row>
    <row r="120" spans="1:17" ht="15" x14ac:dyDescent="0.25">
      <c r="A120" s="10">
        <f>D120+F120+E120+'Forecast inputs Tab10.1.5.1'!AA15</f>
        <v>0.24743485998213929</v>
      </c>
      <c r="C120" s="18">
        <v>11</v>
      </c>
      <c r="D120" s="17">
        <f>$G$54*'Forecast inputs Tab10.1.5.1'!T15</f>
        <v>0</v>
      </c>
      <c r="E120" s="17">
        <f>$G$55*'Forecast inputs Tab10.1.5.1'!U15</f>
        <v>0</v>
      </c>
      <c r="F120" s="17">
        <f>$F$31*'Forecast inputs Tab10.1.5.1'!Y15</f>
        <v>7.4348599821392903E-3</v>
      </c>
      <c r="G120" s="28">
        <f t="shared" si="28"/>
        <v>0</v>
      </c>
      <c r="H120" s="28">
        <f>G120*'Forecast inputs Tab10.1.5.1'!V15</f>
        <v>0</v>
      </c>
      <c r="I120" s="28">
        <f t="shared" si="29"/>
        <v>0</v>
      </c>
      <c r="J120" s="28">
        <f>I120*'Forecast inputs Tab10.1.5.1'!W15</f>
        <v>0</v>
      </c>
      <c r="K120" s="28">
        <f t="shared" si="30"/>
        <v>0</v>
      </c>
      <c r="L120" s="28">
        <f t="shared" si="27"/>
        <v>1.9619857926847115</v>
      </c>
      <c r="M120" s="28">
        <f>L120*'Forecast inputs Tab10.1.5.1'!Z15</f>
        <v>4.7612686422555504</v>
      </c>
      <c r="N120" s="19">
        <f t="shared" si="31"/>
        <v>297.88287764671185</v>
      </c>
      <c r="O120" s="19">
        <f>N120*'Forecast inputs Tab10.1.5.1'!R15</f>
        <v>676.58733765652948</v>
      </c>
      <c r="P120" s="19">
        <f>N120*'Forecast inputs Tab10.1.5.1'!S15</f>
        <v>296.05989717751811</v>
      </c>
      <c r="Q120" s="19">
        <f>P120*'Forecast inputs Tab10.1.5.1'!R15</f>
        <v>672.44676565724035</v>
      </c>
    </row>
    <row r="121" spans="1:17" ht="15" x14ac:dyDescent="0.25">
      <c r="A121" s="10">
        <f>D121+F121+E121+'Forecast inputs Tab10.1.5.1'!AA16</f>
        <v>0.24746457749427639</v>
      </c>
      <c r="C121" s="18">
        <v>12</v>
      </c>
      <c r="D121" s="17">
        <f>$G$54*'Forecast inputs Tab10.1.5.1'!T16</f>
        <v>0</v>
      </c>
      <c r="E121" s="17">
        <f>$G$55*'Forecast inputs Tab10.1.5.1'!U16</f>
        <v>0</v>
      </c>
      <c r="F121" s="17">
        <f>$F$31*'Forecast inputs Tab10.1.5.1'!Y16</f>
        <v>7.4645774942763933E-3</v>
      </c>
      <c r="G121" s="28">
        <f t="shared" si="28"/>
        <v>0</v>
      </c>
      <c r="H121" s="28">
        <f>G121*'Forecast inputs Tab10.1.5.1'!V16</f>
        <v>0</v>
      </c>
      <c r="I121" s="28">
        <f t="shared" si="29"/>
        <v>0</v>
      </c>
      <c r="J121" s="28">
        <f>I121*'Forecast inputs Tab10.1.5.1'!W16</f>
        <v>0</v>
      </c>
      <c r="K121" s="28">
        <f t="shared" si="30"/>
        <v>0</v>
      </c>
      <c r="L121" s="28">
        <f t="shared" si="27"/>
        <v>2.9472264694338994</v>
      </c>
      <c r="M121" s="28">
        <f>L121*'Forecast inputs Tab10.1.5.1'!Z16</f>
        <v>8.0508206574938068</v>
      </c>
      <c r="N121" s="19">
        <f t="shared" si="31"/>
        <v>445.69415803890394</v>
      </c>
      <c r="O121" s="19">
        <f>N121*'Forecast inputs Tab10.1.5.1'!R16</f>
        <v>1149.5210015891998</v>
      </c>
      <c r="P121" s="19">
        <f>N121*'Forecast inputs Tab10.1.5.1'!S16</f>
        <v>444.4188551754529</v>
      </c>
      <c r="Q121" s="19">
        <f>P121*'Forecast inputs Tab10.1.5.1'!R16</f>
        <v>1146.2317787028728</v>
      </c>
    </row>
    <row r="122" spans="1:17" ht="15" x14ac:dyDescent="0.25">
      <c r="A122" s="10">
        <f>D122+F122+E122+'Forecast inputs Tab10.1.5.1'!AA17</f>
        <v>0.24671117103733337</v>
      </c>
      <c r="C122" s="18">
        <v>13</v>
      </c>
      <c r="D122" s="17">
        <f>$G$54*'Forecast inputs Tab10.1.5.1'!T17</f>
        <v>0</v>
      </c>
      <c r="E122" s="17">
        <f>$G$55*'Forecast inputs Tab10.1.5.1'!U17</f>
        <v>0</v>
      </c>
      <c r="F122" s="17">
        <f>$F$31*'Forecast inputs Tab10.1.5.1'!Y17</f>
        <v>6.7111710373333735E-3</v>
      </c>
      <c r="G122" s="28">
        <f t="shared" si="28"/>
        <v>0</v>
      </c>
      <c r="H122" s="28">
        <f>G122*'Forecast inputs Tab10.1.5.1'!V17</f>
        <v>0</v>
      </c>
      <c r="I122" s="28">
        <f t="shared" si="29"/>
        <v>0</v>
      </c>
      <c r="J122" s="28">
        <f>I122*'Forecast inputs Tab10.1.5.1'!W17</f>
        <v>0</v>
      </c>
      <c r="K122" s="28">
        <f t="shared" si="30"/>
        <v>0</v>
      </c>
      <c r="L122" s="28">
        <f t="shared" si="27"/>
        <v>0.43494750813026006</v>
      </c>
      <c r="M122" s="28">
        <f>L122*'Forecast inputs Tab10.1.5.1'!Z17</f>
        <v>1.3180170844120458</v>
      </c>
      <c r="N122" s="19">
        <f t="shared" si="31"/>
        <v>73.132485522455028</v>
      </c>
      <c r="O122" s="19">
        <f>N122*'Forecast inputs Tab10.1.5.1'!R17</f>
        <v>210.74954015433477</v>
      </c>
      <c r="P122" s="19">
        <f>N122*'Forecast inputs Tab10.1.5.1'!S17</f>
        <v>73.027675193589673</v>
      </c>
      <c r="Q122" s="19">
        <f>P122*'Forecast inputs Tab10.1.5.1'!R17</f>
        <v>210.44750298912703</v>
      </c>
    </row>
    <row r="123" spans="1:17" ht="15" x14ac:dyDescent="0.25">
      <c r="A123" s="10">
        <f>D123+F123+E123+'Forecast inputs Tab10.1.5.1'!AA18</f>
        <v>0.24690061298032892</v>
      </c>
      <c r="C123" s="18">
        <v>14</v>
      </c>
      <c r="D123" s="17">
        <f>$G$54*'Forecast inputs Tab10.1.5.1'!T18</f>
        <v>0</v>
      </c>
      <c r="E123" s="17">
        <f>$G$55*'Forecast inputs Tab10.1.5.1'!U18</f>
        <v>0</v>
      </c>
      <c r="F123" s="17">
        <f>$F$31*'Forecast inputs Tab10.1.5.1'!Y18</f>
        <v>6.9006129803289382E-3</v>
      </c>
      <c r="G123" s="28">
        <f t="shared" si="28"/>
        <v>0</v>
      </c>
      <c r="H123" s="28">
        <f>G123*'Forecast inputs Tab10.1.5.1'!V18</f>
        <v>0</v>
      </c>
      <c r="I123" s="28">
        <f t="shared" si="29"/>
        <v>0</v>
      </c>
      <c r="J123" s="28">
        <f>I123*'Forecast inputs Tab10.1.5.1'!W18</f>
        <v>0</v>
      </c>
      <c r="K123" s="28">
        <f t="shared" si="30"/>
        <v>0</v>
      </c>
      <c r="L123" s="28">
        <f t="shared" si="27"/>
        <v>1.0702207270665902</v>
      </c>
      <c r="M123" s="28">
        <f>L123*'Forecast inputs Tab10.1.5.1'!Z18</f>
        <v>3.5529722807520199</v>
      </c>
      <c r="N123" s="19">
        <f t="shared" si="31"/>
        <v>175.02372689162101</v>
      </c>
      <c r="O123" s="19">
        <f>N123*'Forecast inputs Tab10.1.5.1'!R18</f>
        <v>555.92086277678015</v>
      </c>
      <c r="P123" s="19">
        <f>N123*'Forecast inputs Tab10.1.5.1'!S18</f>
        <v>174.88927382618698</v>
      </c>
      <c r="Q123" s="19">
        <f>P123*'Forecast inputs Tab10.1.5.1'!R18</f>
        <v>555.49380488316467</v>
      </c>
    </row>
    <row r="124" spans="1:17" ht="15" x14ac:dyDescent="0.25">
      <c r="A124" s="10">
        <f>D124+F124+E124+'Forecast inputs Tab10.1.5.1'!AA19</f>
        <v>0.24727953317578388</v>
      </c>
      <c r="C124" s="18">
        <v>15</v>
      </c>
      <c r="D124" s="17">
        <f>$G$54*'Forecast inputs Tab10.1.5.1'!T19</f>
        <v>0</v>
      </c>
      <c r="E124" s="17">
        <f>$G$55*'Forecast inputs Tab10.1.5.1'!U19</f>
        <v>0</v>
      </c>
      <c r="F124" s="17">
        <f>$F$31*'Forecast inputs Tab10.1.5.1'!Y19</f>
        <v>7.2795331757839043E-3</v>
      </c>
      <c r="G124" s="28">
        <f t="shared" si="28"/>
        <v>0</v>
      </c>
      <c r="H124" s="28">
        <f>G124*'Forecast inputs Tab10.1.5.1'!V19</f>
        <v>0</v>
      </c>
      <c r="I124" s="28">
        <f t="shared" si="29"/>
        <v>0</v>
      </c>
      <c r="J124" s="28">
        <f>I124*'Forecast inputs Tab10.1.5.1'!W19</f>
        <v>0</v>
      </c>
      <c r="K124" s="28">
        <f t="shared" si="30"/>
        <v>0</v>
      </c>
      <c r="L124" s="28">
        <f t="shared" si="27"/>
        <v>0.8557677017899159</v>
      </c>
      <c r="M124" s="28">
        <f>L124*'Forecast inputs Tab10.1.5.1'!Z19</f>
        <v>3.079411613474869</v>
      </c>
      <c r="N124" s="19">
        <f t="shared" si="31"/>
        <v>132.69131514239828</v>
      </c>
      <c r="O124" s="19">
        <f>N124*'Forecast inputs Tab10.1.5.1'!R19</f>
        <v>459.18891135548068</v>
      </c>
      <c r="P124" s="19">
        <f>N124*'Forecast inputs Tab10.1.5.1'!S19</f>
        <v>132.63264933719572</v>
      </c>
      <c r="Q124" s="19">
        <f>P124*'Forecast inputs Tab10.1.5.1'!R19</f>
        <v>458.98589364331275</v>
      </c>
    </row>
    <row r="125" spans="1:17" ht="15" x14ac:dyDescent="0.25">
      <c r="A125" s="10">
        <f>D125+F125+E125+'Forecast inputs Tab10.1.5.1'!AA20</f>
        <v>0.24786816247892543</v>
      </c>
      <c r="C125" s="23" t="s">
        <v>1443</v>
      </c>
      <c r="D125" s="17">
        <f>$G$54*'Forecast inputs Tab10.1.5.1'!T20</f>
        <v>0</v>
      </c>
      <c r="E125" s="17">
        <f>$G$55*'Forecast inputs Tab10.1.5.1'!U20</f>
        <v>0</v>
      </c>
      <c r="F125" s="17">
        <f>$F$31*'Forecast inputs Tab10.1.5.1'!Y20</f>
        <v>7.8681624789254372E-3</v>
      </c>
      <c r="G125" s="28">
        <f>N125*(D125/A125)*(1-EXP(-A125))</f>
        <v>0</v>
      </c>
      <c r="H125" s="28">
        <f>G125*'Forecast inputs Tab10.1.5.1'!V20</f>
        <v>0</v>
      </c>
      <c r="I125" s="28">
        <f t="shared" si="29"/>
        <v>0</v>
      </c>
      <c r="J125" s="28">
        <f>I125*'Forecast inputs Tab10.1.5.1'!W20</f>
        <v>0</v>
      </c>
      <c r="K125" s="28">
        <f t="shared" si="30"/>
        <v>0</v>
      </c>
      <c r="L125" s="30">
        <f t="shared" si="27"/>
        <v>1.9236129566123918</v>
      </c>
      <c r="M125" s="28">
        <f>L125*'Forecast inputs Tab10.1.5.1'!Z20</f>
        <v>7.4341100489016467</v>
      </c>
      <c r="N125" s="19">
        <f>N98*EXP(-A98)+N99*EXP(-A99)</f>
        <v>276.03049312416374</v>
      </c>
      <c r="O125" s="19">
        <f>N125*'Forecast inputs Tab10.1.5.1'!R20</f>
        <v>1124.1166649528711</v>
      </c>
      <c r="P125" s="19">
        <f>N125*'Forecast inputs Tab10.1.5.1'!S20</f>
        <v>275.95655235780305</v>
      </c>
      <c r="Q125" s="19">
        <f>P125*'Forecast inputs Tab10.1.5.1'!R20</f>
        <v>1123.8155458745232</v>
      </c>
    </row>
    <row r="126" spans="1:17" ht="15" x14ac:dyDescent="0.25">
      <c r="C126" s="31" t="s">
        <v>1453</v>
      </c>
      <c r="D126" s="12"/>
      <c r="E126" s="12"/>
      <c r="F126" s="12"/>
      <c r="G126" s="32">
        <f>SUM(G109:G125)</f>
        <v>0</v>
      </c>
      <c r="H126" s="32">
        <f t="shared" ref="H126" si="32">SUM(H109:H125)</f>
        <v>0</v>
      </c>
      <c r="I126" s="32">
        <f>SUM(I109:I125)</f>
        <v>0</v>
      </c>
      <c r="J126" s="32">
        <f t="shared" ref="J126:Q126" si="33">SUM(J109:J125)</f>
        <v>0</v>
      </c>
      <c r="K126" s="32">
        <f t="shared" si="33"/>
        <v>0</v>
      </c>
      <c r="L126" s="32">
        <f t="shared" si="33"/>
        <v>85.032298360906822</v>
      </c>
      <c r="M126" s="32">
        <f t="shared" si="33"/>
        <v>115.42511122331919</v>
      </c>
      <c r="N126" s="32">
        <f t="shared" si="33"/>
        <v>54749.895990594378</v>
      </c>
      <c r="O126" s="32">
        <f t="shared" si="33"/>
        <v>21662.86103034002</v>
      </c>
      <c r="P126" s="32">
        <f t="shared" si="33"/>
        <v>10122.887176006621</v>
      </c>
      <c r="Q126" s="32">
        <f t="shared" si="33"/>
        <v>14563.863789062456</v>
      </c>
    </row>
    <row r="128" spans="1:17" ht="15" x14ac:dyDescent="0.25">
      <c r="C128" s="15" t="s">
        <v>1445</v>
      </c>
      <c r="D128" s="15" t="s">
        <v>1733</v>
      </c>
      <c r="G128" s="15">
        <f>G103+1</f>
        <v>2024</v>
      </c>
    </row>
    <row r="129" spans="1:17" ht="15" x14ac:dyDescent="0.25">
      <c r="D129" s="24" t="s">
        <v>1611</v>
      </c>
      <c r="E129" s="24"/>
      <c r="F129" s="24"/>
      <c r="G129" s="18">
        <f>G104</f>
        <v>1</v>
      </c>
      <c r="H129" s="24" t="s">
        <v>1610</v>
      </c>
      <c r="I129" s="25">
        <f>G129*I79</f>
        <v>0</v>
      </c>
      <c r="J129" s="15" t="s">
        <v>1526</v>
      </c>
      <c r="K129" s="25">
        <f>I129+I131+I130</f>
        <v>5.9763099954967622E-3</v>
      </c>
    </row>
    <row r="130" spans="1:17" ht="15" x14ac:dyDescent="0.25">
      <c r="D130" s="24" t="s">
        <v>1612</v>
      </c>
      <c r="E130" s="24"/>
      <c r="F130" s="24"/>
      <c r="G130" s="18">
        <f>G105</f>
        <v>1</v>
      </c>
      <c r="H130" s="24" t="s">
        <v>1610</v>
      </c>
      <c r="I130" s="25">
        <f>G130*I80</f>
        <v>0</v>
      </c>
      <c r="K130" s="25"/>
    </row>
    <row r="131" spans="1:17" ht="15" x14ac:dyDescent="0.25">
      <c r="D131" s="24" t="s">
        <v>1446</v>
      </c>
      <c r="E131" s="24"/>
      <c r="F131" s="24"/>
      <c r="G131" s="18">
        <f>G106</f>
        <v>1</v>
      </c>
      <c r="H131" s="24" t="s">
        <v>1610</v>
      </c>
      <c r="I131" s="25">
        <f>G131*I81</f>
        <v>5.9763099954967622E-3</v>
      </c>
    </row>
    <row r="132" spans="1:17" ht="15" x14ac:dyDescent="0.25">
      <c r="D132" s="24"/>
      <c r="E132" s="24"/>
      <c r="F132" s="24"/>
      <c r="G132" s="18"/>
      <c r="H132" s="24"/>
      <c r="I132" s="24"/>
      <c r="J132" s="24"/>
      <c r="K132" s="24"/>
      <c r="L132" s="25"/>
    </row>
    <row r="133" spans="1:17" ht="39" x14ac:dyDescent="0.25">
      <c r="A133" t="s">
        <v>1374</v>
      </c>
      <c r="C133" s="26" t="s">
        <v>1292</v>
      </c>
      <c r="D133" s="27" t="s">
        <v>1604</v>
      </c>
      <c r="E133" s="27" t="s">
        <v>1605</v>
      </c>
      <c r="F133" s="27" t="s">
        <v>1877</v>
      </c>
      <c r="G133" s="27" t="s">
        <v>1606</v>
      </c>
      <c r="H133" s="27" t="s">
        <v>1607</v>
      </c>
      <c r="I133" s="27" t="s">
        <v>1608</v>
      </c>
      <c r="J133" s="27" t="s">
        <v>1609</v>
      </c>
      <c r="K133" s="27" t="s">
        <v>1613</v>
      </c>
      <c r="L133" s="27" t="s">
        <v>1448</v>
      </c>
      <c r="M133" s="27" t="s">
        <v>1578</v>
      </c>
      <c r="N133" s="27" t="s">
        <v>1449</v>
      </c>
      <c r="O133" s="27" t="s">
        <v>1450</v>
      </c>
      <c r="P133" s="27" t="s">
        <v>1451</v>
      </c>
      <c r="Q133" s="27" t="s">
        <v>1452</v>
      </c>
    </row>
    <row r="134" spans="1:17" ht="15" x14ac:dyDescent="0.25">
      <c r="A134" s="10">
        <f>D134+F134+E134+'Forecast inputs Tab10.1.5.1'!AA4</f>
        <v>0.24</v>
      </c>
      <c r="C134" s="18">
        <v>0</v>
      </c>
      <c r="D134" s="17">
        <f>$G$54*'Forecast inputs Tab10.1.5.1'!T4</f>
        <v>0</v>
      </c>
      <c r="E134" s="17">
        <f>$G$55*'Forecast inputs Tab10.1.5.1'!U4</f>
        <v>0</v>
      </c>
      <c r="F134" s="17">
        <f>$F$31*'Forecast inputs Tab10.1.5.1'!Y4</f>
        <v>0</v>
      </c>
      <c r="G134" s="28">
        <f>N134*(D134/A134)*(1-EXP(-A134))</f>
        <v>0</v>
      </c>
      <c r="H134" s="28">
        <f>G134*'Forecast inputs Tab10.1.5.1'!V4</f>
        <v>0</v>
      </c>
      <c r="I134" s="28">
        <f>N134*(E134/A134)*(1-EXP(-A134))</f>
        <v>0</v>
      </c>
      <c r="J134" s="28">
        <f>I134*'Forecast inputs Tab10.1.5.1'!W4</f>
        <v>0</v>
      </c>
      <c r="K134" s="28">
        <f>H134+J134</f>
        <v>0</v>
      </c>
      <c r="L134" s="28">
        <f t="shared" ref="L134:L150" si="34">N134*(F134/A134)*(1-EXP(-A134))</f>
        <v>0</v>
      </c>
      <c r="M134" s="28">
        <f>L134*'Forecast inputs Tab10.1.5.1'!Z4</f>
        <v>0</v>
      </c>
      <c r="N134" s="19">
        <f>'Forecast inputs Tab10.1.5.1'!Q4</f>
        <v>12382.797429009221</v>
      </c>
      <c r="O134" s="19">
        <f>N134*'Forecast inputs Tab10.1.5.1'!R4</f>
        <v>34.976078134056579</v>
      </c>
      <c r="P134" s="19">
        <f>N134*'Forecast inputs Tab10.1.5.1'!S4</f>
        <v>0</v>
      </c>
      <c r="Q134" s="19">
        <f>P134*'Forecast inputs Tab10.1.5.1'!R4</f>
        <v>0</v>
      </c>
    </row>
    <row r="135" spans="1:17" ht="15" x14ac:dyDescent="0.25">
      <c r="A135" s="10">
        <f>D135+F135+E135+'Forecast inputs Tab10.1.5.1'!AA5</f>
        <v>0.24006525701432696</v>
      </c>
      <c r="C135" s="18">
        <v>1</v>
      </c>
      <c r="D135" s="17">
        <f>$G$54*'Forecast inputs Tab10.1.5.1'!T5</f>
        <v>0</v>
      </c>
      <c r="E135" s="17">
        <f>$G$55*'Forecast inputs Tab10.1.5.1'!U5</f>
        <v>0</v>
      </c>
      <c r="F135" s="17">
        <f>$F$31*'Forecast inputs Tab10.1.5.1'!Y5</f>
        <v>6.5257014326962822E-5</v>
      </c>
      <c r="G135" s="28">
        <f t="shared" ref="G135:G149" si="35">N135*(D135/A135)*(1-EXP(-A135))</f>
        <v>0</v>
      </c>
      <c r="H135" s="28">
        <f>G135*'Forecast inputs Tab10.1.5.1'!V5</f>
        <v>0</v>
      </c>
      <c r="I135" s="28">
        <f t="shared" ref="I135:I150" si="36">N135*(E135/A135)*(1-EXP(-A135))</f>
        <v>0</v>
      </c>
      <c r="J135" s="28">
        <f>I135*'Forecast inputs Tab10.1.5.1'!W5</f>
        <v>0</v>
      </c>
      <c r="K135" s="28">
        <f t="shared" ref="K135:K150" si="37">H135+J135</f>
        <v>0</v>
      </c>
      <c r="L135" s="28">
        <f t="shared" si="34"/>
        <v>0.56510370874407057</v>
      </c>
      <c r="M135" s="28">
        <f>L135*'Forecast inputs Tab10.1.5.1'!Z5</f>
        <v>4.3558702463330823E-2</v>
      </c>
      <c r="N135" s="19">
        <f>N109*EXP(-A109)</f>
        <v>9740.6534556019415</v>
      </c>
      <c r="O135" s="19">
        <f>N135*'Forecast inputs Tab10.1.5.1'!R5</f>
        <v>231.1720062657642</v>
      </c>
      <c r="P135" s="19">
        <f>N135*'Forecast inputs Tab10.1.5.1'!S5</f>
        <v>0</v>
      </c>
      <c r="Q135" s="19">
        <f>P135*'Forecast inputs Tab10.1.5.1'!R5</f>
        <v>0</v>
      </c>
    </row>
    <row r="136" spans="1:17" ht="15" x14ac:dyDescent="0.25">
      <c r="A136" s="10">
        <f>D136+F136+E136+'Forecast inputs Tab10.1.5.1'!AA6</f>
        <v>0.24037622455703825</v>
      </c>
      <c r="C136" s="18">
        <v>2</v>
      </c>
      <c r="D136" s="17">
        <f>$G$54*'Forecast inputs Tab10.1.5.1'!T6</f>
        <v>0</v>
      </c>
      <c r="E136" s="17">
        <f>$G$55*'Forecast inputs Tab10.1.5.1'!U6</f>
        <v>0</v>
      </c>
      <c r="F136" s="17">
        <f>$F$31*'Forecast inputs Tab10.1.5.1'!Y6</f>
        <v>3.7622455703826852E-4</v>
      </c>
      <c r="G136" s="28">
        <f t="shared" si="35"/>
        <v>0</v>
      </c>
      <c r="H136" s="28">
        <f>G136*'Forecast inputs Tab10.1.5.1'!V6</f>
        <v>0</v>
      </c>
      <c r="I136" s="28">
        <f t="shared" si="36"/>
        <v>0</v>
      </c>
      <c r="J136" s="28">
        <f>I136*'Forecast inputs Tab10.1.5.1'!W6</f>
        <v>0</v>
      </c>
      <c r="K136" s="28">
        <f t="shared" si="37"/>
        <v>0</v>
      </c>
      <c r="L136" s="28">
        <f t="shared" si="34"/>
        <v>2.5622662493140775</v>
      </c>
      <c r="M136" s="28">
        <f>L136*'Forecast inputs Tab10.1.5.1'!Z6</f>
        <v>0.48178292285852603</v>
      </c>
      <c r="N136" s="19">
        <f t="shared" ref="N136:N149" si="38">N110*EXP(-A110)</f>
        <v>7661.7693926615675</v>
      </c>
      <c r="O136" s="19">
        <f>N136*'Forecast inputs Tab10.1.5.1'!R6</f>
        <v>737.03003614259364</v>
      </c>
      <c r="P136" s="19">
        <f>N136*'Forecast inputs Tab10.1.5.1'!S6</f>
        <v>0</v>
      </c>
      <c r="Q136" s="19">
        <f>P136*'Forecast inputs Tab10.1.5.1'!R6</f>
        <v>0</v>
      </c>
    </row>
    <row r="137" spans="1:17" ht="15" x14ac:dyDescent="0.25">
      <c r="A137" s="10">
        <f>D137+F137+E137+'Forecast inputs Tab10.1.5.1'!AA7</f>
        <v>0.24037337480572679</v>
      </c>
      <c r="C137" s="18">
        <v>3</v>
      </c>
      <c r="D137" s="17">
        <f>$G$54*'Forecast inputs Tab10.1.5.1'!T7</f>
        <v>0</v>
      </c>
      <c r="E137" s="17">
        <f>$G$55*'Forecast inputs Tab10.1.5.1'!U7</f>
        <v>0</v>
      </c>
      <c r="F137" s="17">
        <f>$F$31*'Forecast inputs Tab10.1.5.1'!Y7</f>
        <v>3.7337480572680818E-4</v>
      </c>
      <c r="G137" s="28">
        <f t="shared" si="35"/>
        <v>0</v>
      </c>
      <c r="H137" s="28">
        <f>G137*'Forecast inputs Tab10.1.5.1'!V7</f>
        <v>0</v>
      </c>
      <c r="I137" s="28">
        <f t="shared" si="36"/>
        <v>0</v>
      </c>
      <c r="J137" s="28">
        <f>I137*'Forecast inputs Tab10.1.5.1'!W7</f>
        <v>0</v>
      </c>
      <c r="K137" s="28">
        <f t="shared" si="37"/>
        <v>0</v>
      </c>
      <c r="L137" s="28">
        <f t="shared" si="34"/>
        <v>1.9995333508209758</v>
      </c>
      <c r="M137" s="28">
        <f>L137*'Forecast inputs Tab10.1.5.1'!Z7</f>
        <v>0.67539837617360765</v>
      </c>
      <c r="N137" s="19">
        <f t="shared" si="38"/>
        <v>6024.6942049900927</v>
      </c>
      <c r="O137" s="19">
        <f>N137*'Forecast inputs Tab10.1.5.1'!R7</f>
        <v>1260.9383736334014</v>
      </c>
      <c r="P137" s="19">
        <f>N137*'Forecast inputs Tab10.1.5.1'!S7</f>
        <v>0</v>
      </c>
      <c r="Q137" s="19">
        <f>P137*'Forecast inputs Tab10.1.5.1'!R7</f>
        <v>0</v>
      </c>
    </row>
    <row r="138" spans="1:17" ht="15" x14ac:dyDescent="0.25">
      <c r="A138" s="10">
        <f>D138+F138+E138+'Forecast inputs Tab10.1.5.1'!AA8</f>
        <v>0.24201583426640774</v>
      </c>
      <c r="C138" s="18">
        <v>4</v>
      </c>
      <c r="D138" s="17">
        <f>$G$54*'Forecast inputs Tab10.1.5.1'!T8</f>
        <v>0</v>
      </c>
      <c r="E138" s="17">
        <f>$G$55*'Forecast inputs Tab10.1.5.1'!U8</f>
        <v>0</v>
      </c>
      <c r="F138" s="17">
        <f>$F$31*'Forecast inputs Tab10.1.5.1'!Y8</f>
        <v>2.015834266407758E-3</v>
      </c>
      <c r="G138" s="28">
        <f t="shared" si="35"/>
        <v>0</v>
      </c>
      <c r="H138" s="28">
        <f>G138*'Forecast inputs Tab10.1.5.1'!V8</f>
        <v>0</v>
      </c>
      <c r="I138" s="28">
        <f t="shared" si="36"/>
        <v>0</v>
      </c>
      <c r="J138" s="28">
        <f>I138*'Forecast inputs Tab10.1.5.1'!W8</f>
        <v>0</v>
      </c>
      <c r="K138" s="28">
        <f t="shared" si="37"/>
        <v>0</v>
      </c>
      <c r="L138" s="28">
        <f t="shared" si="34"/>
        <v>8.4820983439217468</v>
      </c>
      <c r="M138" s="28">
        <f>L138*'Forecast inputs Tab10.1.5.1'!Z8</f>
        <v>4.4649680861420631</v>
      </c>
      <c r="N138" s="19">
        <f t="shared" si="38"/>
        <v>4737.4231513424256</v>
      </c>
      <c r="O138" s="19">
        <f>N138*'Forecast inputs Tab10.1.5.1'!R8</f>
        <v>1746.4747318581419</v>
      </c>
      <c r="P138" s="19">
        <f>N138*'Forecast inputs Tab10.1.5.1'!S8</f>
        <v>422.37091697117273</v>
      </c>
      <c r="Q138" s="19">
        <f>P138*'Forecast inputs Tab10.1.5.1'!R8</f>
        <v>155.70915039600769</v>
      </c>
    </row>
    <row r="139" spans="1:17" ht="15" x14ac:dyDescent="0.25">
      <c r="A139" s="10">
        <f>D139+F139+E139+'Forecast inputs Tab10.1.5.1'!AA9</f>
        <v>0.24427763699895499</v>
      </c>
      <c r="C139" s="18">
        <v>5</v>
      </c>
      <c r="D139" s="17">
        <f>$G$54*'Forecast inputs Tab10.1.5.1'!T9</f>
        <v>0</v>
      </c>
      <c r="E139" s="17">
        <f>$G$55*'Forecast inputs Tab10.1.5.1'!U9</f>
        <v>0</v>
      </c>
      <c r="F139" s="17">
        <f>$F$31*'Forecast inputs Tab10.1.5.1'!Y9</f>
        <v>4.2776369989550068E-3</v>
      </c>
      <c r="G139" s="28">
        <f t="shared" si="35"/>
        <v>0</v>
      </c>
      <c r="H139" s="28">
        <f>G139*'Forecast inputs Tab10.1.5.1'!V9</f>
        <v>0</v>
      </c>
      <c r="I139" s="28">
        <f t="shared" si="36"/>
        <v>0</v>
      </c>
      <c r="J139" s="28">
        <f>I139*'Forecast inputs Tab10.1.5.1'!W9</f>
        <v>0</v>
      </c>
      <c r="K139" s="28">
        <f t="shared" si="37"/>
        <v>0</v>
      </c>
      <c r="L139" s="28">
        <f t="shared" si="34"/>
        <v>14.114809004382851</v>
      </c>
      <c r="M139" s="28">
        <f>L139*'Forecast inputs Tab10.1.5.1'!Z9</f>
        <v>10.531595360912211</v>
      </c>
      <c r="N139" s="19">
        <f t="shared" si="38"/>
        <v>3719.0844211986741</v>
      </c>
      <c r="O139" s="19">
        <f>N139*'Forecast inputs Tab10.1.5.1'!R9</f>
        <v>2119.1491795366892</v>
      </c>
      <c r="P139" s="19">
        <f>N139*'Forecast inputs Tab10.1.5.1'!S9</f>
        <v>1081.7512260913988</v>
      </c>
      <c r="Q139" s="19">
        <f>P139*'Forecast inputs Tab10.1.5.1'!R9</f>
        <v>616.38617563178343</v>
      </c>
    </row>
    <row r="140" spans="1:17" ht="15" x14ac:dyDescent="0.25">
      <c r="A140" s="10">
        <f>D140+F140+E140+'Forecast inputs Tab10.1.5.1'!AA10</f>
        <v>0.24406739215582574</v>
      </c>
      <c r="C140" s="18">
        <v>6</v>
      </c>
      <c r="D140" s="17">
        <f>$G$54*'Forecast inputs Tab10.1.5.1'!T10</f>
        <v>0</v>
      </c>
      <c r="E140" s="17">
        <f>$G$55*'Forecast inputs Tab10.1.5.1'!U10</f>
        <v>0</v>
      </c>
      <c r="F140" s="17">
        <f>$F$31*'Forecast inputs Tab10.1.5.1'!Y10</f>
        <v>4.0673921558257442E-3</v>
      </c>
      <c r="G140" s="28">
        <f t="shared" si="35"/>
        <v>0</v>
      </c>
      <c r="H140" s="28">
        <f>G140*'Forecast inputs Tab10.1.5.1'!V10</f>
        <v>0</v>
      </c>
      <c r="I140" s="28">
        <f t="shared" si="36"/>
        <v>0</v>
      </c>
      <c r="J140" s="28">
        <f>I140*'Forecast inputs Tab10.1.5.1'!W10</f>
        <v>0</v>
      </c>
      <c r="K140" s="28">
        <f t="shared" si="37"/>
        <v>0</v>
      </c>
      <c r="L140" s="28">
        <f t="shared" si="34"/>
        <v>10.511435695398776</v>
      </c>
      <c r="M140" s="28">
        <f>L140*'Forecast inputs Tab10.1.5.1'!Z10</f>
        <v>10.393308181053884</v>
      </c>
      <c r="N140" s="19">
        <f t="shared" si="38"/>
        <v>2912.5081642858454</v>
      </c>
      <c r="O140" s="19">
        <f>N140*'Forecast inputs Tab10.1.5.1'!R10</f>
        <v>2348.1456322758486</v>
      </c>
      <c r="P140" s="19">
        <f>N140*'Forecast inputs Tab10.1.5.1'!S10</f>
        <v>1673.9006931287649</v>
      </c>
      <c r="Q140" s="19">
        <f>P140*'Forecast inputs Tab10.1.5.1'!R10</f>
        <v>1349.5456080198178</v>
      </c>
    </row>
    <row r="141" spans="1:17" ht="15" x14ac:dyDescent="0.25">
      <c r="A141" s="10">
        <f>D141+F141+E141+'Forecast inputs Tab10.1.5.1'!AA11</f>
        <v>0.24745812095903733</v>
      </c>
      <c r="C141" s="18">
        <v>7</v>
      </c>
      <c r="D141" s="17">
        <f>$G$54*'Forecast inputs Tab10.1.5.1'!T11</f>
        <v>0</v>
      </c>
      <c r="E141" s="17">
        <f>$G$55*'Forecast inputs Tab10.1.5.1'!U11</f>
        <v>0</v>
      </c>
      <c r="F141" s="17">
        <f>$F$31*'Forecast inputs Tab10.1.5.1'!Y11</f>
        <v>7.4581209590373464E-3</v>
      </c>
      <c r="G141" s="28">
        <f t="shared" si="35"/>
        <v>0</v>
      </c>
      <c r="H141" s="28">
        <f>G141*'Forecast inputs Tab10.1.5.1'!V11</f>
        <v>0</v>
      </c>
      <c r="I141" s="28">
        <f t="shared" si="36"/>
        <v>0</v>
      </c>
      <c r="J141" s="28">
        <f>I141*'Forecast inputs Tab10.1.5.1'!W11</f>
        <v>0</v>
      </c>
      <c r="K141" s="28">
        <f t="shared" si="37"/>
        <v>0</v>
      </c>
      <c r="L141" s="28">
        <f t="shared" si="34"/>
        <v>15.053136801887296</v>
      </c>
      <c r="M141" s="28">
        <f>L141*'Forecast inputs Tab10.1.5.1'!Z11</f>
        <v>18.790680138427891</v>
      </c>
      <c r="N141" s="19">
        <f t="shared" si="38"/>
        <v>2278.3734190934765</v>
      </c>
      <c r="O141" s="19">
        <f>N141*'Forecast inputs Tab10.1.5.1'!R11</f>
        <v>2439.3177174182397</v>
      </c>
      <c r="P141" s="19">
        <f>N141*'Forecast inputs Tab10.1.5.1'!S11</f>
        <v>1817.2381638470426</v>
      </c>
      <c r="Q141" s="19">
        <f>P141*'Forecast inputs Tab10.1.5.1'!R11</f>
        <v>1945.6078677411979</v>
      </c>
    </row>
    <row r="142" spans="1:17" ht="15" x14ac:dyDescent="0.25">
      <c r="A142" s="10">
        <f>D142+F142+E142+'Forecast inputs Tab10.1.5.1'!AA12</f>
        <v>0.24465567892652954</v>
      </c>
      <c r="C142" s="18">
        <v>8</v>
      </c>
      <c r="D142" s="17">
        <f>$G$54*'Forecast inputs Tab10.1.5.1'!T12</f>
        <v>0</v>
      </c>
      <c r="E142" s="17">
        <f>$G$55*'Forecast inputs Tab10.1.5.1'!U12</f>
        <v>0</v>
      </c>
      <c r="F142" s="17">
        <f>$F$31*'Forecast inputs Tab10.1.5.1'!Y12</f>
        <v>4.6556789265295422E-3</v>
      </c>
      <c r="G142" s="28">
        <f t="shared" si="35"/>
        <v>0</v>
      </c>
      <c r="H142" s="28">
        <f>G142*'Forecast inputs Tab10.1.5.1'!V12</f>
        <v>0</v>
      </c>
      <c r="I142" s="28">
        <f t="shared" si="36"/>
        <v>0</v>
      </c>
      <c r="J142" s="28">
        <f>I142*'Forecast inputs Tab10.1.5.1'!W12</f>
        <v>0</v>
      </c>
      <c r="K142" s="28">
        <f t="shared" si="37"/>
        <v>0</v>
      </c>
      <c r="L142" s="28">
        <f t="shared" si="34"/>
        <v>7.9305990933808053</v>
      </c>
      <c r="M142" s="28">
        <f>L142*'Forecast inputs Tab10.1.5.1'!Z12</f>
        <v>12.08734330218542</v>
      </c>
      <c r="N142" s="19">
        <f t="shared" si="38"/>
        <v>1920.2893870886244</v>
      </c>
      <c r="O142" s="19">
        <f>N142*'Forecast inputs Tab10.1.5.1'!R12</f>
        <v>2603.4707423331442</v>
      </c>
      <c r="P142" s="19">
        <f>N142*'Forecast inputs Tab10.1.5.1'!S12</f>
        <v>1758.1135498731328</v>
      </c>
      <c r="Q142" s="19">
        <f>P142*'Forecast inputs Tab10.1.5.1'!R12</f>
        <v>2383.5976075114972</v>
      </c>
    </row>
    <row r="143" spans="1:17" ht="15" x14ac:dyDescent="0.25">
      <c r="A143" s="10">
        <f>D143+F143+E143+'Forecast inputs Tab10.1.5.1'!AA13</f>
        <v>0.24698315193969037</v>
      </c>
      <c r="C143" s="18">
        <v>9</v>
      </c>
      <c r="D143" s="17">
        <f>$G$54*'Forecast inputs Tab10.1.5.1'!T13</f>
        <v>0</v>
      </c>
      <c r="E143" s="17">
        <f>$G$55*'Forecast inputs Tab10.1.5.1'!U13</f>
        <v>0</v>
      </c>
      <c r="F143" s="17">
        <f>$F$31*'Forecast inputs Tab10.1.5.1'!Y13</f>
        <v>6.9831519396903862E-3</v>
      </c>
      <c r="G143" s="28">
        <f t="shared" si="35"/>
        <v>0</v>
      </c>
      <c r="H143" s="28">
        <f>G143*'Forecast inputs Tab10.1.5.1'!V13</f>
        <v>0</v>
      </c>
      <c r="I143" s="28">
        <f t="shared" si="36"/>
        <v>0</v>
      </c>
      <c r="J143" s="28">
        <f>I143*'Forecast inputs Tab10.1.5.1'!W13</f>
        <v>0</v>
      </c>
      <c r="K143" s="28">
        <f t="shared" si="37"/>
        <v>0</v>
      </c>
      <c r="L143" s="28">
        <f t="shared" si="34"/>
        <v>2.4784464532098807</v>
      </c>
      <c r="M143" s="28">
        <f>L143*'Forecast inputs Tab10.1.5.1'!Z13</f>
        <v>4.5016270774296387</v>
      </c>
      <c r="N143" s="19">
        <f t="shared" si="38"/>
        <v>400.54975958414184</v>
      </c>
      <c r="O143" s="19">
        <f>N143*'Forecast inputs Tab10.1.5.1'!R13</f>
        <v>662.84175865262546</v>
      </c>
      <c r="P143" s="19">
        <f>N143*'Forecast inputs Tab10.1.5.1'!S13</f>
        <v>386.9393506711923</v>
      </c>
      <c r="Q143" s="19">
        <f>P143*'Forecast inputs Tab10.1.5.1'!R13</f>
        <v>640.31884567120915</v>
      </c>
    </row>
    <row r="144" spans="1:17" ht="15" x14ac:dyDescent="0.25">
      <c r="A144" s="10">
        <f>D144+F144+E144+'Forecast inputs Tab10.1.5.1'!AA14</f>
        <v>0.24646715002965347</v>
      </c>
      <c r="C144" s="18">
        <v>10</v>
      </c>
      <c r="D144" s="17">
        <f>$G$54*'Forecast inputs Tab10.1.5.1'!T14</f>
        <v>0</v>
      </c>
      <c r="E144" s="17">
        <f>$G$55*'Forecast inputs Tab10.1.5.1'!U14</f>
        <v>0</v>
      </c>
      <c r="F144" s="17">
        <f>$F$31*'Forecast inputs Tab10.1.5.1'!Y14</f>
        <v>6.4671500296534686E-3</v>
      </c>
      <c r="G144" s="28">
        <f t="shared" si="35"/>
        <v>0</v>
      </c>
      <c r="H144" s="28">
        <f>G144*'Forecast inputs Tab10.1.5.1'!V14</f>
        <v>0</v>
      </c>
      <c r="I144" s="28">
        <f t="shared" si="36"/>
        <v>0</v>
      </c>
      <c r="J144" s="28">
        <f>I144*'Forecast inputs Tab10.1.5.1'!W14</f>
        <v>0</v>
      </c>
      <c r="K144" s="28">
        <f t="shared" si="37"/>
        <v>0</v>
      </c>
      <c r="L144" s="28">
        <f t="shared" si="34"/>
        <v>8.7591795629952021</v>
      </c>
      <c r="M144" s="28">
        <f>L144*'Forecast inputs Tab10.1.5.1'!Z14</f>
        <v>18.56639496070278</v>
      </c>
      <c r="N144" s="19">
        <f t="shared" si="38"/>
        <v>1528.1693126284076</v>
      </c>
      <c r="O144" s="19">
        <f>N144*'Forecast inputs Tab10.1.5.1'!R14</f>
        <v>2997.8861490487789</v>
      </c>
      <c r="P144" s="19">
        <f>N144*'Forecast inputs Tab10.1.5.1'!S14</f>
        <v>1506.7472883657435</v>
      </c>
      <c r="Q144" s="19">
        <f>P144*'Forecast inputs Tab10.1.5.1'!R14</f>
        <v>2955.8614929514974</v>
      </c>
    </row>
    <row r="145" spans="1:17" ht="15" x14ac:dyDescent="0.25">
      <c r="A145" s="10">
        <f>D145+F145+E145+'Forecast inputs Tab10.1.5.1'!AA15</f>
        <v>0.24743485998213929</v>
      </c>
      <c r="C145" s="18">
        <v>11</v>
      </c>
      <c r="D145" s="17">
        <f>$G$54*'Forecast inputs Tab10.1.5.1'!T15</f>
        <v>0</v>
      </c>
      <c r="E145" s="17">
        <f>$G$55*'Forecast inputs Tab10.1.5.1'!U15</f>
        <v>0</v>
      </c>
      <c r="F145" s="17">
        <f>$F$31*'Forecast inputs Tab10.1.5.1'!Y15</f>
        <v>7.4348599821392903E-3</v>
      </c>
      <c r="G145" s="28">
        <f t="shared" si="35"/>
        <v>0</v>
      </c>
      <c r="H145" s="28">
        <f>G145*'Forecast inputs Tab10.1.5.1'!V15</f>
        <v>0</v>
      </c>
      <c r="I145" s="28">
        <f t="shared" si="36"/>
        <v>0</v>
      </c>
      <c r="J145" s="28">
        <f>I145*'Forecast inputs Tab10.1.5.1'!W15</f>
        <v>0</v>
      </c>
      <c r="K145" s="28">
        <f t="shared" si="37"/>
        <v>0</v>
      </c>
      <c r="L145" s="28">
        <f t="shared" si="34"/>
        <v>6.4253764381966079</v>
      </c>
      <c r="M145" s="28">
        <f>L145*'Forecast inputs Tab10.1.5.1'!Z15</f>
        <v>15.592846525157999</v>
      </c>
      <c r="N145" s="19">
        <f t="shared" si="38"/>
        <v>975.54713724726957</v>
      </c>
      <c r="O145" s="19">
        <f>N145*'Forecast inputs Tab10.1.5.1'!R15</f>
        <v>2215.7797237724681</v>
      </c>
      <c r="P145" s="19">
        <f>N145*'Forecast inputs Tab10.1.5.1'!S15</f>
        <v>969.57699424331736</v>
      </c>
      <c r="Q145" s="19">
        <f>P145*'Forecast inputs Tab10.1.5.1'!R15</f>
        <v>2202.2196185647313</v>
      </c>
    </row>
    <row r="146" spans="1:17" ht="15" x14ac:dyDescent="0.25">
      <c r="A146" s="10">
        <f>D146+F146+E146+'Forecast inputs Tab10.1.5.1'!AA16</f>
        <v>0.24746457749427639</v>
      </c>
      <c r="C146" s="18">
        <v>12</v>
      </c>
      <c r="D146" s="17">
        <f>$G$54*'Forecast inputs Tab10.1.5.1'!T16</f>
        <v>0</v>
      </c>
      <c r="E146" s="17">
        <f>$G$55*'Forecast inputs Tab10.1.5.1'!U16</f>
        <v>0</v>
      </c>
      <c r="F146" s="17">
        <f>$F$31*'Forecast inputs Tab10.1.5.1'!Y16</f>
        <v>7.4645774942763933E-3</v>
      </c>
      <c r="G146" s="28">
        <f t="shared" si="35"/>
        <v>0</v>
      </c>
      <c r="H146" s="28">
        <f>G146*'Forecast inputs Tab10.1.5.1'!V16</f>
        <v>0</v>
      </c>
      <c r="I146" s="28">
        <f t="shared" si="36"/>
        <v>0</v>
      </c>
      <c r="J146" s="28">
        <f>I146*'Forecast inputs Tab10.1.5.1'!W16</f>
        <v>0</v>
      </c>
      <c r="K146" s="28">
        <f t="shared" si="37"/>
        <v>0</v>
      </c>
      <c r="L146" s="28">
        <f t="shared" si="34"/>
        <v>1.5380218796250527</v>
      </c>
      <c r="M146" s="28">
        <f>L146*'Forecast inputs Tab10.1.5.1'!Z16</f>
        <v>4.2013528476965716</v>
      </c>
      <c r="N146" s="19">
        <f t="shared" si="38"/>
        <v>232.58727274411598</v>
      </c>
      <c r="O146" s="19">
        <f>N146*'Forecast inputs Tab10.1.5.1'!R16</f>
        <v>599.8821162434416</v>
      </c>
      <c r="P146" s="19">
        <f>N146*'Forecast inputs Tab10.1.5.1'!S16</f>
        <v>231.9217508619401</v>
      </c>
      <c r="Q146" s="19">
        <f>P146*'Forecast inputs Tab10.1.5.1'!R16</f>
        <v>598.16562217059004</v>
      </c>
    </row>
    <row r="147" spans="1:17" ht="15" x14ac:dyDescent="0.25">
      <c r="A147" s="10">
        <f>D147+F147+E147+'Forecast inputs Tab10.1.5.1'!AA17</f>
        <v>0.24671117103733337</v>
      </c>
      <c r="C147" s="18">
        <v>13</v>
      </c>
      <c r="D147" s="17">
        <f>$G$54*'Forecast inputs Tab10.1.5.1'!T17</f>
        <v>0</v>
      </c>
      <c r="E147" s="17">
        <f>$G$55*'Forecast inputs Tab10.1.5.1'!U17</f>
        <v>0</v>
      </c>
      <c r="F147" s="17">
        <f>$F$31*'Forecast inputs Tab10.1.5.1'!Y17</f>
        <v>6.7111710373333735E-3</v>
      </c>
      <c r="G147" s="28">
        <f t="shared" si="35"/>
        <v>0</v>
      </c>
      <c r="H147" s="28">
        <f>G147*'Forecast inputs Tab10.1.5.1'!V17</f>
        <v>0</v>
      </c>
      <c r="I147" s="28">
        <f t="shared" si="36"/>
        <v>0</v>
      </c>
      <c r="J147" s="28">
        <f>I147*'Forecast inputs Tab10.1.5.1'!W17</f>
        <v>0</v>
      </c>
      <c r="K147" s="28">
        <f t="shared" si="37"/>
        <v>0</v>
      </c>
      <c r="L147" s="28">
        <f t="shared" si="34"/>
        <v>2.0696216285233495</v>
      </c>
      <c r="M147" s="28">
        <f>L147*'Forecast inputs Tab10.1.5.1'!Z17</f>
        <v>6.2715537246980206</v>
      </c>
      <c r="N147" s="19">
        <f t="shared" si="38"/>
        <v>347.98813869653145</v>
      </c>
      <c r="O147" s="19">
        <f>N147*'Forecast inputs Tab10.1.5.1'!R17</f>
        <v>1002.8148186887295</v>
      </c>
      <c r="P147" s="19">
        <f>N147*'Forecast inputs Tab10.1.5.1'!S17</f>
        <v>347.48941708195122</v>
      </c>
      <c r="Q147" s="19">
        <f>P147*'Forecast inputs Tab10.1.5.1'!R17</f>
        <v>1001.3776276759129</v>
      </c>
    </row>
    <row r="148" spans="1:17" ht="15" x14ac:dyDescent="0.25">
      <c r="A148" s="10">
        <f>D148+F148+E148+'Forecast inputs Tab10.1.5.1'!AA18</f>
        <v>0.24690061298032892</v>
      </c>
      <c r="C148" s="18">
        <v>14</v>
      </c>
      <c r="D148" s="17">
        <f>$G$54*'Forecast inputs Tab10.1.5.1'!T18</f>
        <v>0</v>
      </c>
      <c r="E148" s="17">
        <f>$G$55*'Forecast inputs Tab10.1.5.1'!U18</f>
        <v>0</v>
      </c>
      <c r="F148" s="17">
        <f>$F$31*'Forecast inputs Tab10.1.5.1'!Y18</f>
        <v>6.9006129803289382E-3</v>
      </c>
      <c r="G148" s="28">
        <f t="shared" si="35"/>
        <v>0</v>
      </c>
      <c r="H148" s="28">
        <f>G148*'Forecast inputs Tab10.1.5.1'!V18</f>
        <v>0</v>
      </c>
      <c r="I148" s="28">
        <f t="shared" si="36"/>
        <v>0</v>
      </c>
      <c r="J148" s="28">
        <f>I148*'Forecast inputs Tab10.1.5.1'!W18</f>
        <v>0</v>
      </c>
      <c r="K148" s="28">
        <f t="shared" si="37"/>
        <v>0</v>
      </c>
      <c r="L148" s="28">
        <f t="shared" si="34"/>
        <v>0.34941493503213694</v>
      </c>
      <c r="M148" s="28">
        <f>L148*'Forecast inputs Tab10.1.5.1'!Z18</f>
        <v>1.1600051720664399</v>
      </c>
      <c r="N148" s="19">
        <f t="shared" si="38"/>
        <v>57.14326270669681</v>
      </c>
      <c r="O148" s="19">
        <f>N148*'Forecast inputs Tab10.1.5.1'!R18</f>
        <v>181.50185960477282</v>
      </c>
      <c r="P148" s="19">
        <f>N148*'Forecast inputs Tab10.1.5.1'!S18</f>
        <v>57.099365305034375</v>
      </c>
      <c r="Q148" s="19">
        <f>P148*'Forecast inputs Tab10.1.5.1'!R18</f>
        <v>181.36243004376848</v>
      </c>
    </row>
    <row r="149" spans="1:17" ht="15" x14ac:dyDescent="0.25">
      <c r="A149" s="10">
        <f>D149+F149+E149+'Forecast inputs Tab10.1.5.1'!AA19</f>
        <v>0.24727953317578388</v>
      </c>
      <c r="C149" s="18">
        <v>15</v>
      </c>
      <c r="D149" s="17">
        <f>$G$54*'Forecast inputs Tab10.1.5.1'!T19</f>
        <v>0</v>
      </c>
      <c r="E149" s="17">
        <f>$G$55*'Forecast inputs Tab10.1.5.1'!U19</f>
        <v>0</v>
      </c>
      <c r="F149" s="17">
        <f>$F$31*'Forecast inputs Tab10.1.5.1'!Y19</f>
        <v>7.2795331757839043E-3</v>
      </c>
      <c r="G149" s="28">
        <f t="shared" si="35"/>
        <v>0</v>
      </c>
      <c r="H149" s="28">
        <f>G149*'Forecast inputs Tab10.1.5.1'!V19</f>
        <v>0</v>
      </c>
      <c r="I149" s="28">
        <f t="shared" si="36"/>
        <v>0</v>
      </c>
      <c r="J149" s="28">
        <f>I149*'Forecast inputs Tab10.1.5.1'!W19</f>
        <v>0</v>
      </c>
      <c r="K149" s="28">
        <f t="shared" si="37"/>
        <v>0</v>
      </c>
      <c r="L149" s="28">
        <f t="shared" si="34"/>
        <v>0.88182568903873026</v>
      </c>
      <c r="M149" s="28">
        <f>L149*'Forecast inputs Tab10.1.5.1'!Z19</f>
        <v>3.1731791959507478</v>
      </c>
      <c r="N149" s="19">
        <f t="shared" si="38"/>
        <v>136.73174409382634</v>
      </c>
      <c r="O149" s="19">
        <f>N149*'Forecast inputs Tab10.1.5.1'!R19</f>
        <v>473.17113897621357</v>
      </c>
      <c r="P149" s="19">
        <f>N149*'Forecast inputs Tab10.1.5.1'!S19</f>
        <v>136.67129192440282</v>
      </c>
      <c r="Q149" s="19">
        <f>P149*'Forecast inputs Tab10.1.5.1'!R19</f>
        <v>472.96193940774992</v>
      </c>
    </row>
    <row r="150" spans="1:17" ht="15" x14ac:dyDescent="0.25">
      <c r="A150" s="10">
        <f>D150+F150+E150+'Forecast inputs Tab10.1.5.1'!AA20</f>
        <v>0.24786816247892543</v>
      </c>
      <c r="C150" s="23" t="s">
        <v>1443</v>
      </c>
      <c r="D150" s="17">
        <f>$G$54*'Forecast inputs Tab10.1.5.1'!T20</f>
        <v>0</v>
      </c>
      <c r="E150" s="17">
        <f>$G$55*'Forecast inputs Tab10.1.5.1'!U20</f>
        <v>0</v>
      </c>
      <c r="F150" s="17">
        <f>$F$31*'Forecast inputs Tab10.1.5.1'!Y20</f>
        <v>7.8681624789254372E-3</v>
      </c>
      <c r="G150" s="28">
        <f>N150*(D150/A150)*(1-EXP(-A150))</f>
        <v>0</v>
      </c>
      <c r="H150" s="28">
        <f>G150*'Forecast inputs Tab10.1.5.1'!V20</f>
        <v>0</v>
      </c>
      <c r="I150" s="28">
        <f t="shared" si="36"/>
        <v>0</v>
      </c>
      <c r="J150" s="28">
        <f>I150*'Forecast inputs Tab10.1.5.1'!W20</f>
        <v>0</v>
      </c>
      <c r="K150" s="28">
        <f t="shared" si="37"/>
        <v>0</v>
      </c>
      <c r="L150" s="30">
        <f t="shared" si="34"/>
        <v>1.6749846468349459</v>
      </c>
      <c r="M150" s="28">
        <f>L150*'Forecast inputs Tab10.1.5.1'!Z20</f>
        <v>6.4732461652371418</v>
      </c>
      <c r="N150" s="19">
        <f>N123*EXP(-A123)+N124*EXP(-A124)</f>
        <v>240.35336030147994</v>
      </c>
      <c r="O150" s="19">
        <f>N150*'Forecast inputs Tab10.1.5.1'!R20</f>
        <v>978.82380578431605</v>
      </c>
      <c r="P150" s="19">
        <f>N150*'Forecast inputs Tab10.1.5.1'!S20</f>
        <v>240.28897643049191</v>
      </c>
      <c r="Q150" s="19">
        <f>P150*'Forecast inputs Tab10.1.5.1'!R20</f>
        <v>978.56160655584438</v>
      </c>
    </row>
    <row r="151" spans="1:17" ht="15" x14ac:dyDescent="0.25">
      <c r="C151" s="31" t="s">
        <v>1453</v>
      </c>
      <c r="D151" s="12"/>
      <c r="E151" s="12"/>
      <c r="F151" s="12"/>
      <c r="G151" s="32">
        <f>SUM(G134:G150)</f>
        <v>0</v>
      </c>
      <c r="H151" s="32">
        <f t="shared" ref="H151" si="39">SUM(H134:H150)</f>
        <v>0</v>
      </c>
      <c r="I151" s="32">
        <f>SUM(I134:I150)</f>
        <v>0</v>
      </c>
      <c r="J151" s="32">
        <f t="shared" ref="J151:Q151" si="40">SUM(J134:J150)</f>
        <v>0</v>
      </c>
      <c r="K151" s="32">
        <f t="shared" si="40"/>
        <v>0</v>
      </c>
      <c r="L151" s="32">
        <f t="shared" si="40"/>
        <v>85.395853481306517</v>
      </c>
      <c r="M151" s="32">
        <f t="shared" si="40"/>
        <v>117.40884073915626</v>
      </c>
      <c r="N151" s="32">
        <f t="shared" si="40"/>
        <v>55296.663013274338</v>
      </c>
      <c r="O151" s="32">
        <f t="shared" si="40"/>
        <v>22633.375868369225</v>
      </c>
      <c r="P151" s="32">
        <f t="shared" si="40"/>
        <v>10630.108984795588</v>
      </c>
      <c r="Q151" s="32">
        <f t="shared" si="40"/>
        <v>15481.675592341608</v>
      </c>
    </row>
    <row r="153" spans="1:17" ht="15" x14ac:dyDescent="0.25">
      <c r="C153" s="15" t="s">
        <v>1445</v>
      </c>
      <c r="D153" s="15" t="s">
        <v>1734</v>
      </c>
      <c r="G153" s="15">
        <f>G128+1</f>
        <v>2025</v>
      </c>
    </row>
    <row r="154" spans="1:17" ht="15" x14ac:dyDescent="0.25">
      <c r="D154" s="24" t="s">
        <v>1611</v>
      </c>
      <c r="E154" s="24"/>
      <c r="F154" s="24"/>
      <c r="G154" s="18">
        <f>G129</f>
        <v>1</v>
      </c>
      <c r="H154" s="24" t="s">
        <v>1610</v>
      </c>
      <c r="I154" s="25">
        <f>G154*I104</f>
        <v>0</v>
      </c>
      <c r="J154" s="15" t="s">
        <v>1526</v>
      </c>
      <c r="K154" s="25">
        <f>I154+I156+I155</f>
        <v>5.9763099954967622E-3</v>
      </c>
    </row>
    <row r="155" spans="1:17" ht="15" x14ac:dyDescent="0.25">
      <c r="D155" s="24" t="s">
        <v>1612</v>
      </c>
      <c r="E155" s="24"/>
      <c r="F155" s="24"/>
      <c r="G155" s="18">
        <f>G130</f>
        <v>1</v>
      </c>
      <c r="H155" s="24" t="s">
        <v>1610</v>
      </c>
      <c r="I155" s="25">
        <f>G155*I105</f>
        <v>0</v>
      </c>
      <c r="K155" s="25"/>
    </row>
    <row r="156" spans="1:17" ht="15" x14ac:dyDescent="0.25">
      <c r="D156" s="24" t="s">
        <v>1446</v>
      </c>
      <c r="E156" s="24"/>
      <c r="F156" s="24"/>
      <c r="G156" s="18">
        <f>G131</f>
        <v>1</v>
      </c>
      <c r="H156" s="24" t="s">
        <v>1610</v>
      </c>
      <c r="I156" s="25">
        <f>G156*I106</f>
        <v>5.9763099954967622E-3</v>
      </c>
    </row>
    <row r="157" spans="1:17" ht="15" x14ac:dyDescent="0.25">
      <c r="D157" s="24"/>
      <c r="E157" s="24"/>
      <c r="F157" s="24"/>
      <c r="G157" s="18"/>
      <c r="H157" s="24"/>
      <c r="I157" s="24"/>
      <c r="J157" s="24"/>
      <c r="K157" s="24"/>
      <c r="L157" s="25"/>
    </row>
    <row r="158" spans="1:17" ht="39" x14ac:dyDescent="0.25">
      <c r="A158" t="s">
        <v>1374</v>
      </c>
      <c r="C158" s="26" t="s">
        <v>1292</v>
      </c>
      <c r="D158" s="27" t="s">
        <v>1604</v>
      </c>
      <c r="E158" s="27" t="s">
        <v>1605</v>
      </c>
      <c r="F158" s="27" t="s">
        <v>1877</v>
      </c>
      <c r="G158" s="27" t="s">
        <v>1606</v>
      </c>
      <c r="H158" s="27" t="s">
        <v>1607</v>
      </c>
      <c r="I158" s="27" t="s">
        <v>1608</v>
      </c>
      <c r="J158" s="27" t="s">
        <v>1609</v>
      </c>
      <c r="K158" s="27" t="s">
        <v>1613</v>
      </c>
      <c r="L158" s="27" t="s">
        <v>1448</v>
      </c>
      <c r="M158" s="27" t="s">
        <v>1578</v>
      </c>
      <c r="N158" s="27" t="s">
        <v>1449</v>
      </c>
      <c r="O158" s="27" t="s">
        <v>1450</v>
      </c>
      <c r="P158" s="27" t="s">
        <v>1451</v>
      </c>
      <c r="Q158" s="27" t="s">
        <v>1452</v>
      </c>
    </row>
    <row r="159" spans="1:17" ht="15" x14ac:dyDescent="0.25">
      <c r="A159" s="10">
        <f>D159+F159+E159+'Forecast inputs Tab10.1.5.1'!AA4</f>
        <v>0.24</v>
      </c>
      <c r="C159" s="18">
        <v>0</v>
      </c>
      <c r="D159" s="17">
        <f>$G$54*'Forecast inputs Tab10.1.5.1'!T4</f>
        <v>0</v>
      </c>
      <c r="E159" s="17">
        <f>$G$55*'Forecast inputs Tab10.1.5.1'!U4</f>
        <v>0</v>
      </c>
      <c r="F159" s="17">
        <f>$F$31*'Forecast inputs Tab10.1.5.1'!Y4</f>
        <v>0</v>
      </c>
      <c r="G159" s="28">
        <f>N159*(D159/A159)*(1-EXP(-A159))</f>
        <v>0</v>
      </c>
      <c r="H159" s="28">
        <f>G159*'Forecast inputs Tab10.1.5.1'!V4</f>
        <v>0</v>
      </c>
      <c r="I159" s="28">
        <f>N159*(E159/A159)*(1-EXP(-A159))</f>
        <v>0</v>
      </c>
      <c r="J159" s="28">
        <f>I159*'Forecast inputs Tab10.1.5.1'!W4</f>
        <v>0</v>
      </c>
      <c r="K159" s="28">
        <f>H159+J159</f>
        <v>0</v>
      </c>
      <c r="L159" s="28">
        <f t="shared" ref="L159:L175" si="41">N159*(F159/A159)*(1-EXP(-A159))</f>
        <v>0</v>
      </c>
      <c r="M159" s="28">
        <f>L159*'Forecast inputs Tab10.1.5.1'!Z4</f>
        <v>0</v>
      </c>
      <c r="N159" s="19">
        <f>'Forecast inputs Tab10.1.5.1'!Q4</f>
        <v>12382.797429009221</v>
      </c>
      <c r="O159" s="19">
        <f>N159*'Forecast inputs Tab10.1.5.1'!R4</f>
        <v>34.976078134056579</v>
      </c>
      <c r="P159" s="19">
        <f>N159*'Forecast inputs Tab10.1.5.1'!S4</f>
        <v>0</v>
      </c>
      <c r="Q159" s="19">
        <f>P159*'Forecast inputs Tab10.1.5.1'!R4</f>
        <v>0</v>
      </c>
    </row>
    <row r="160" spans="1:17" ht="15" x14ac:dyDescent="0.25">
      <c r="A160" s="10">
        <f>D160+F160+E160+'Forecast inputs Tab10.1.5.1'!AA5</f>
        <v>0.24006525701432696</v>
      </c>
      <c r="C160" s="18">
        <v>1</v>
      </c>
      <c r="D160" s="17">
        <f>$G$54*'Forecast inputs Tab10.1.5.1'!T5</f>
        <v>0</v>
      </c>
      <c r="E160" s="17">
        <f>$G$55*'Forecast inputs Tab10.1.5.1'!U5</f>
        <v>0</v>
      </c>
      <c r="F160" s="17">
        <f>$F$31*'Forecast inputs Tab10.1.5.1'!Y5</f>
        <v>6.5257014326962822E-5</v>
      </c>
      <c r="G160" s="28">
        <f t="shared" ref="G160:G174" si="42">N160*(D160/A160)*(1-EXP(-A160))</f>
        <v>0</v>
      </c>
      <c r="H160" s="28">
        <f>G160*'Forecast inputs Tab10.1.5.1'!V5</f>
        <v>0</v>
      </c>
      <c r="I160" s="28">
        <f t="shared" ref="I160:I175" si="43">N160*(E160/A160)*(1-EXP(-A160))</f>
        <v>0</v>
      </c>
      <c r="J160" s="28">
        <f>I160*'Forecast inputs Tab10.1.5.1'!W5</f>
        <v>0</v>
      </c>
      <c r="K160" s="28">
        <f t="shared" ref="K160:K175" si="44">H160+J160</f>
        <v>0</v>
      </c>
      <c r="L160" s="28">
        <f t="shared" si="41"/>
        <v>0.56510370874407057</v>
      </c>
      <c r="M160" s="28">
        <f>L160*'Forecast inputs Tab10.1.5.1'!Z5</f>
        <v>4.3558702463330823E-2</v>
      </c>
      <c r="N160" s="19">
        <f>N134*EXP(-A134)</f>
        <v>9740.6534556019415</v>
      </c>
      <c r="O160" s="19">
        <f>N160*'Forecast inputs Tab10.1.5.1'!R5</f>
        <v>231.1720062657642</v>
      </c>
      <c r="P160" s="19">
        <f>N160*'Forecast inputs Tab10.1.5.1'!S5</f>
        <v>0</v>
      </c>
      <c r="Q160" s="19">
        <f>P160*'Forecast inputs Tab10.1.5.1'!R5</f>
        <v>0</v>
      </c>
    </row>
    <row r="161" spans="1:17" ht="15" x14ac:dyDescent="0.25">
      <c r="A161" s="10">
        <f>D161+F161+E161+'Forecast inputs Tab10.1.5.1'!AA6</f>
        <v>0.24037622455703825</v>
      </c>
      <c r="C161" s="18">
        <v>2</v>
      </c>
      <c r="D161" s="17">
        <f>$G$54*'Forecast inputs Tab10.1.5.1'!T6</f>
        <v>0</v>
      </c>
      <c r="E161" s="17">
        <f>$G$55*'Forecast inputs Tab10.1.5.1'!U6</f>
        <v>0</v>
      </c>
      <c r="F161" s="17">
        <f>$F$31*'Forecast inputs Tab10.1.5.1'!Y6</f>
        <v>3.7622455703826852E-4</v>
      </c>
      <c r="G161" s="28">
        <f t="shared" si="42"/>
        <v>0</v>
      </c>
      <c r="H161" s="28">
        <f>G161*'Forecast inputs Tab10.1.5.1'!V6</f>
        <v>0</v>
      </c>
      <c r="I161" s="28">
        <f t="shared" si="43"/>
        <v>0</v>
      </c>
      <c r="J161" s="28">
        <f>I161*'Forecast inputs Tab10.1.5.1'!W6</f>
        <v>0</v>
      </c>
      <c r="K161" s="28">
        <f t="shared" si="44"/>
        <v>0</v>
      </c>
      <c r="L161" s="28">
        <f t="shared" si="41"/>
        <v>2.5622662493140775</v>
      </c>
      <c r="M161" s="28">
        <f>L161*'Forecast inputs Tab10.1.5.1'!Z6</f>
        <v>0.48178292285852603</v>
      </c>
      <c r="N161" s="19">
        <f t="shared" ref="N161:N174" si="45">N135*EXP(-A135)</f>
        <v>7661.7693926615675</v>
      </c>
      <c r="O161" s="19">
        <f>N161*'Forecast inputs Tab10.1.5.1'!R6</f>
        <v>737.03003614259364</v>
      </c>
      <c r="P161" s="19">
        <f>N161*'Forecast inputs Tab10.1.5.1'!S6</f>
        <v>0</v>
      </c>
      <c r="Q161" s="19">
        <f>P161*'Forecast inputs Tab10.1.5.1'!R6</f>
        <v>0</v>
      </c>
    </row>
    <row r="162" spans="1:17" ht="15" x14ac:dyDescent="0.25">
      <c r="A162" s="10">
        <f>D162+F162+E162+'Forecast inputs Tab10.1.5.1'!AA7</f>
        <v>0.24037337480572679</v>
      </c>
      <c r="C162" s="18">
        <v>3</v>
      </c>
      <c r="D162" s="17">
        <f>$G$54*'Forecast inputs Tab10.1.5.1'!T7</f>
        <v>0</v>
      </c>
      <c r="E162" s="17">
        <f>$G$55*'Forecast inputs Tab10.1.5.1'!U7</f>
        <v>0</v>
      </c>
      <c r="F162" s="17">
        <f>$F$31*'Forecast inputs Tab10.1.5.1'!Y7</f>
        <v>3.7337480572680818E-4</v>
      </c>
      <c r="G162" s="28">
        <f t="shared" si="42"/>
        <v>0</v>
      </c>
      <c r="H162" s="28">
        <f>G162*'Forecast inputs Tab10.1.5.1'!V7</f>
        <v>0</v>
      </c>
      <c r="I162" s="28">
        <f t="shared" si="43"/>
        <v>0</v>
      </c>
      <c r="J162" s="28">
        <f>I162*'Forecast inputs Tab10.1.5.1'!W7</f>
        <v>0</v>
      </c>
      <c r="K162" s="28">
        <f t="shared" si="44"/>
        <v>0</v>
      </c>
      <c r="L162" s="28">
        <f t="shared" si="41"/>
        <v>1.9995333508209758</v>
      </c>
      <c r="M162" s="28">
        <f>L162*'Forecast inputs Tab10.1.5.1'!Z7</f>
        <v>0.67539837617360765</v>
      </c>
      <c r="N162" s="19">
        <f t="shared" si="45"/>
        <v>6024.6942049900927</v>
      </c>
      <c r="O162" s="19">
        <f>N162*'Forecast inputs Tab10.1.5.1'!R7</f>
        <v>1260.9383736334014</v>
      </c>
      <c r="P162" s="19">
        <f>N162*'Forecast inputs Tab10.1.5.1'!S7</f>
        <v>0</v>
      </c>
      <c r="Q162" s="19">
        <f>P162*'Forecast inputs Tab10.1.5.1'!R7</f>
        <v>0</v>
      </c>
    </row>
    <row r="163" spans="1:17" ht="15" x14ac:dyDescent="0.25">
      <c r="A163" s="10">
        <f>D163+F163+E163+'Forecast inputs Tab10.1.5.1'!AA8</f>
        <v>0.24201583426640774</v>
      </c>
      <c r="C163" s="18">
        <v>4</v>
      </c>
      <c r="D163" s="17">
        <f>$G$54*'Forecast inputs Tab10.1.5.1'!T8</f>
        <v>0</v>
      </c>
      <c r="E163" s="17">
        <f>$G$55*'Forecast inputs Tab10.1.5.1'!U8</f>
        <v>0</v>
      </c>
      <c r="F163" s="17">
        <f>$F$31*'Forecast inputs Tab10.1.5.1'!Y8</f>
        <v>2.015834266407758E-3</v>
      </c>
      <c r="G163" s="28">
        <f t="shared" si="42"/>
        <v>0</v>
      </c>
      <c r="H163" s="28">
        <f>G163*'Forecast inputs Tab10.1.5.1'!V8</f>
        <v>0</v>
      </c>
      <c r="I163" s="28">
        <f t="shared" si="43"/>
        <v>0</v>
      </c>
      <c r="J163" s="28">
        <f>I163*'Forecast inputs Tab10.1.5.1'!W8</f>
        <v>0</v>
      </c>
      <c r="K163" s="28">
        <f t="shared" si="44"/>
        <v>0</v>
      </c>
      <c r="L163" s="28">
        <f t="shared" si="41"/>
        <v>8.4820983439217468</v>
      </c>
      <c r="M163" s="28">
        <f>L163*'Forecast inputs Tab10.1.5.1'!Z8</f>
        <v>4.4649680861420631</v>
      </c>
      <c r="N163" s="19">
        <f t="shared" si="45"/>
        <v>4737.4231513424256</v>
      </c>
      <c r="O163" s="19">
        <f>N163*'Forecast inputs Tab10.1.5.1'!R8</f>
        <v>1746.4747318581419</v>
      </c>
      <c r="P163" s="19">
        <f>N163*'Forecast inputs Tab10.1.5.1'!S8</f>
        <v>422.37091697117273</v>
      </c>
      <c r="Q163" s="19">
        <f>P163*'Forecast inputs Tab10.1.5.1'!R8</f>
        <v>155.70915039600769</v>
      </c>
    </row>
    <row r="164" spans="1:17" ht="15" x14ac:dyDescent="0.25">
      <c r="A164" s="10">
        <f>D164+F164+E164+'Forecast inputs Tab10.1.5.1'!AA9</f>
        <v>0.24427763699895499</v>
      </c>
      <c r="C164" s="18">
        <v>5</v>
      </c>
      <c r="D164" s="17">
        <f>$G$54*'Forecast inputs Tab10.1.5.1'!T9</f>
        <v>0</v>
      </c>
      <c r="E164" s="17">
        <f>$G$55*'Forecast inputs Tab10.1.5.1'!U9</f>
        <v>0</v>
      </c>
      <c r="F164" s="17">
        <f>$F$31*'Forecast inputs Tab10.1.5.1'!Y9</f>
        <v>4.2776369989550068E-3</v>
      </c>
      <c r="G164" s="28">
        <f t="shared" si="42"/>
        <v>0</v>
      </c>
      <c r="H164" s="28">
        <f>G164*'Forecast inputs Tab10.1.5.1'!V9</f>
        <v>0</v>
      </c>
      <c r="I164" s="28">
        <f t="shared" si="43"/>
        <v>0</v>
      </c>
      <c r="J164" s="28">
        <f>I164*'Forecast inputs Tab10.1.5.1'!W9</f>
        <v>0</v>
      </c>
      <c r="K164" s="28">
        <f t="shared" si="44"/>
        <v>0</v>
      </c>
      <c r="L164" s="28">
        <f t="shared" si="41"/>
        <v>14.114809004382851</v>
      </c>
      <c r="M164" s="28">
        <f>L164*'Forecast inputs Tab10.1.5.1'!Z9</f>
        <v>10.531595360912211</v>
      </c>
      <c r="N164" s="19">
        <f t="shared" si="45"/>
        <v>3719.0844211986741</v>
      </c>
      <c r="O164" s="19">
        <f>N164*'Forecast inputs Tab10.1.5.1'!R9</f>
        <v>2119.1491795366892</v>
      </c>
      <c r="P164" s="19">
        <f>N164*'Forecast inputs Tab10.1.5.1'!S9</f>
        <v>1081.7512260913988</v>
      </c>
      <c r="Q164" s="19">
        <f>P164*'Forecast inputs Tab10.1.5.1'!R9</f>
        <v>616.38617563178343</v>
      </c>
    </row>
    <row r="165" spans="1:17" ht="15" x14ac:dyDescent="0.25">
      <c r="A165" s="10">
        <f>D165+F165+E165+'Forecast inputs Tab10.1.5.1'!AA10</f>
        <v>0.24406739215582574</v>
      </c>
      <c r="C165" s="18">
        <v>6</v>
      </c>
      <c r="D165" s="17">
        <f>$G$54*'Forecast inputs Tab10.1.5.1'!T10</f>
        <v>0</v>
      </c>
      <c r="E165" s="17">
        <f>$G$55*'Forecast inputs Tab10.1.5.1'!U10</f>
        <v>0</v>
      </c>
      <c r="F165" s="17">
        <f>$F$31*'Forecast inputs Tab10.1.5.1'!Y10</f>
        <v>4.0673921558257442E-3</v>
      </c>
      <c r="G165" s="28">
        <f t="shared" si="42"/>
        <v>0</v>
      </c>
      <c r="H165" s="28">
        <f>G165*'Forecast inputs Tab10.1.5.1'!V10</f>
        <v>0</v>
      </c>
      <c r="I165" s="28">
        <f t="shared" si="43"/>
        <v>0</v>
      </c>
      <c r="J165" s="28">
        <f>I165*'Forecast inputs Tab10.1.5.1'!W10</f>
        <v>0</v>
      </c>
      <c r="K165" s="28">
        <f t="shared" si="44"/>
        <v>0</v>
      </c>
      <c r="L165" s="28">
        <f t="shared" si="41"/>
        <v>10.513383177931383</v>
      </c>
      <c r="M165" s="28">
        <f>L165*'Forecast inputs Tab10.1.5.1'!Z10</f>
        <v>10.39523377777779</v>
      </c>
      <c r="N165" s="19">
        <f t="shared" si="45"/>
        <v>2913.0477726647946</v>
      </c>
      <c r="O165" s="19">
        <f>N165*'Forecast inputs Tab10.1.5.1'!R10</f>
        <v>2348.5806796599918</v>
      </c>
      <c r="P165" s="19">
        <f>N165*'Forecast inputs Tab10.1.5.1'!S10</f>
        <v>1674.2108213030365</v>
      </c>
      <c r="Q165" s="19">
        <f>P165*'Forecast inputs Tab10.1.5.1'!R10</f>
        <v>1349.7956420375044</v>
      </c>
    </row>
    <row r="166" spans="1:17" ht="15" x14ac:dyDescent="0.25">
      <c r="A166" s="10">
        <f>D166+F166+E166+'Forecast inputs Tab10.1.5.1'!AA11</f>
        <v>0.24745812095903733</v>
      </c>
      <c r="C166" s="18">
        <v>7</v>
      </c>
      <c r="D166" s="17">
        <f>$G$54*'Forecast inputs Tab10.1.5.1'!T11</f>
        <v>0</v>
      </c>
      <c r="E166" s="17">
        <f>$G$55*'Forecast inputs Tab10.1.5.1'!U11</f>
        <v>0</v>
      </c>
      <c r="F166" s="17">
        <f>$F$31*'Forecast inputs Tab10.1.5.1'!Y11</f>
        <v>7.4581209590373464E-3</v>
      </c>
      <c r="G166" s="28">
        <f t="shared" si="42"/>
        <v>0</v>
      </c>
      <c r="H166" s="28">
        <f>G166*'Forecast inputs Tab10.1.5.1'!V11</f>
        <v>0</v>
      </c>
      <c r="I166" s="28">
        <f t="shared" si="43"/>
        <v>0</v>
      </c>
      <c r="J166" s="28">
        <f>I166*'Forecast inputs Tab10.1.5.1'!W11</f>
        <v>0</v>
      </c>
      <c r="K166" s="28">
        <f t="shared" si="44"/>
        <v>0</v>
      </c>
      <c r="L166" s="28">
        <f t="shared" si="41"/>
        <v>15.075514163816406</v>
      </c>
      <c r="M166" s="28">
        <f>L166*'Forecast inputs Tab10.1.5.1'!Z11</f>
        <v>18.81861357555038</v>
      </c>
      <c r="N166" s="19">
        <f t="shared" si="45"/>
        <v>2281.7603534766363</v>
      </c>
      <c r="O166" s="19">
        <f>N166*'Forecast inputs Tab10.1.5.1'!R11</f>
        <v>2442.9439048462259</v>
      </c>
      <c r="P166" s="19">
        <f>N166*'Forecast inputs Tab10.1.5.1'!S11</f>
        <v>1819.9395938970704</v>
      </c>
      <c r="Q166" s="19">
        <f>P166*'Forecast inputs Tab10.1.5.1'!R11</f>
        <v>1948.5001268099595</v>
      </c>
    </row>
    <row r="167" spans="1:17" ht="15" x14ac:dyDescent="0.25">
      <c r="A167" s="10">
        <f>D167+F167+E167+'Forecast inputs Tab10.1.5.1'!AA12</f>
        <v>0.24465567892652954</v>
      </c>
      <c r="C167" s="18">
        <v>8</v>
      </c>
      <c r="D167" s="17">
        <f>$G$54*'Forecast inputs Tab10.1.5.1'!T12</f>
        <v>0</v>
      </c>
      <c r="E167" s="17">
        <f>$G$55*'Forecast inputs Tab10.1.5.1'!U12</f>
        <v>0</v>
      </c>
      <c r="F167" s="17">
        <f>$F$31*'Forecast inputs Tab10.1.5.1'!Y12</f>
        <v>4.6556789265295422E-3</v>
      </c>
      <c r="G167" s="28">
        <f t="shared" si="42"/>
        <v>0</v>
      </c>
      <c r="H167" s="28">
        <f>G167*'Forecast inputs Tab10.1.5.1'!V12</f>
        <v>0</v>
      </c>
      <c r="I167" s="28">
        <f t="shared" si="43"/>
        <v>0</v>
      </c>
      <c r="J167" s="28">
        <f>I167*'Forecast inputs Tab10.1.5.1'!W12</f>
        <v>0</v>
      </c>
      <c r="K167" s="28">
        <f t="shared" si="44"/>
        <v>0</v>
      </c>
      <c r="L167" s="28">
        <f t="shared" si="41"/>
        <v>7.3467375072163401</v>
      </c>
      <c r="M167" s="28">
        <f>L167*'Forecast inputs Tab10.1.5.1'!Z12</f>
        <v>11.197456504248713</v>
      </c>
      <c r="N167" s="19">
        <f t="shared" si="45"/>
        <v>1778.9150477431722</v>
      </c>
      <c r="O167" s="19">
        <f>N167*'Forecast inputs Tab10.1.5.1'!R12</f>
        <v>2411.7996542787605</v>
      </c>
      <c r="P167" s="19">
        <f>N167*'Forecast inputs Tab10.1.5.1'!S12</f>
        <v>1628.6788181713473</v>
      </c>
      <c r="Q167" s="19">
        <f>P167*'Forecast inputs Tab10.1.5.1'!R12</f>
        <v>2208.1138813121675</v>
      </c>
    </row>
    <row r="168" spans="1:17" ht="15" x14ac:dyDescent="0.25">
      <c r="A168" s="10">
        <f>D168+F168+E168+'Forecast inputs Tab10.1.5.1'!AA13</f>
        <v>0.24698315193969037</v>
      </c>
      <c r="C168" s="18">
        <v>9</v>
      </c>
      <c r="D168" s="17">
        <f>$G$54*'Forecast inputs Tab10.1.5.1'!T13</f>
        <v>0</v>
      </c>
      <c r="E168" s="17">
        <f>$G$55*'Forecast inputs Tab10.1.5.1'!U13</f>
        <v>0</v>
      </c>
      <c r="F168" s="17">
        <f>$F$31*'Forecast inputs Tab10.1.5.1'!Y13</f>
        <v>6.9831519396903862E-3</v>
      </c>
      <c r="G168" s="28">
        <f t="shared" si="42"/>
        <v>0</v>
      </c>
      <c r="H168" s="28">
        <f>G168*'Forecast inputs Tab10.1.5.1'!V13</f>
        <v>0</v>
      </c>
      <c r="I168" s="28">
        <f t="shared" si="43"/>
        <v>0</v>
      </c>
      <c r="J168" s="28">
        <f>I168*'Forecast inputs Tab10.1.5.1'!W13</f>
        <v>0</v>
      </c>
      <c r="K168" s="28">
        <f t="shared" si="44"/>
        <v>0</v>
      </c>
      <c r="L168" s="28">
        <f t="shared" si="41"/>
        <v>9.3033023494084368</v>
      </c>
      <c r="M168" s="28">
        <f>L168*'Forecast inputs Tab10.1.5.1'!Z13</f>
        <v>16.897681090254039</v>
      </c>
      <c r="N168" s="19">
        <f t="shared" si="45"/>
        <v>1503.5368283095072</v>
      </c>
      <c r="O168" s="19">
        <f>N168*'Forecast inputs Tab10.1.5.1'!R13</f>
        <v>2488.0978495914219</v>
      </c>
      <c r="P168" s="19">
        <f>N168*'Forecast inputs Tab10.1.5.1'!S13</f>
        <v>1452.4476675764749</v>
      </c>
      <c r="Q168" s="19">
        <f>P168*'Forecast inputs Tab10.1.5.1'!R13</f>
        <v>2403.553973735578</v>
      </c>
    </row>
    <row r="169" spans="1:17" ht="15" x14ac:dyDescent="0.25">
      <c r="A169" s="10">
        <f>D169+F169+E169+'Forecast inputs Tab10.1.5.1'!AA14</f>
        <v>0.24646715002965347</v>
      </c>
      <c r="C169" s="18">
        <v>10</v>
      </c>
      <c r="D169" s="17">
        <f>$G$54*'Forecast inputs Tab10.1.5.1'!T14</f>
        <v>0</v>
      </c>
      <c r="E169" s="17">
        <f>$G$55*'Forecast inputs Tab10.1.5.1'!U14</f>
        <v>0</v>
      </c>
      <c r="F169" s="17">
        <f>$F$31*'Forecast inputs Tab10.1.5.1'!Y14</f>
        <v>6.4671500296534686E-3</v>
      </c>
      <c r="G169" s="28">
        <f t="shared" si="42"/>
        <v>0</v>
      </c>
      <c r="H169" s="28">
        <f>G169*'Forecast inputs Tab10.1.5.1'!V14</f>
        <v>0</v>
      </c>
      <c r="I169" s="28">
        <f t="shared" si="43"/>
        <v>0</v>
      </c>
      <c r="J169" s="28">
        <f>I169*'Forecast inputs Tab10.1.5.1'!W14</f>
        <v>0</v>
      </c>
      <c r="K169" s="28">
        <f t="shared" si="44"/>
        <v>0</v>
      </c>
      <c r="L169" s="28">
        <f t="shared" si="41"/>
        <v>1.7934323963762226</v>
      </c>
      <c r="M169" s="28">
        <f>L169*'Forecast inputs Tab10.1.5.1'!Z14</f>
        <v>3.8014489789788604</v>
      </c>
      <c r="N169" s="19">
        <f t="shared" si="45"/>
        <v>312.89098855722028</v>
      </c>
      <c r="O169" s="19">
        <f>N169*'Forecast inputs Tab10.1.5.1'!R14</f>
        <v>613.81389680212692</v>
      </c>
      <c r="P169" s="19">
        <f>N169*'Forecast inputs Tab10.1.5.1'!S14</f>
        <v>308.50485261465695</v>
      </c>
      <c r="Q169" s="19">
        <f>P169*'Forecast inputs Tab10.1.5.1'!R14</f>
        <v>605.20939461680337</v>
      </c>
    </row>
    <row r="170" spans="1:17" ht="15" x14ac:dyDescent="0.25">
      <c r="A170" s="10">
        <f>D170+F170+E170+'Forecast inputs Tab10.1.5.1'!AA15</f>
        <v>0.24743485998213929</v>
      </c>
      <c r="C170" s="18">
        <v>11</v>
      </c>
      <c r="D170" s="17">
        <f>$G$54*'Forecast inputs Tab10.1.5.1'!T15</f>
        <v>0</v>
      </c>
      <c r="E170" s="17">
        <f>$G$55*'Forecast inputs Tab10.1.5.1'!U15</f>
        <v>0</v>
      </c>
      <c r="F170" s="17">
        <f>$F$31*'Forecast inputs Tab10.1.5.1'!Y15</f>
        <v>7.4348599821392903E-3</v>
      </c>
      <c r="G170" s="28">
        <f t="shared" si="42"/>
        <v>0</v>
      </c>
      <c r="H170" s="28">
        <f>G170*'Forecast inputs Tab10.1.5.1'!V15</f>
        <v>0</v>
      </c>
      <c r="I170" s="28">
        <f t="shared" si="43"/>
        <v>0</v>
      </c>
      <c r="J170" s="28">
        <f>I170*'Forecast inputs Tab10.1.5.1'!W15</f>
        <v>0</v>
      </c>
      <c r="K170" s="28">
        <f t="shared" si="44"/>
        <v>0</v>
      </c>
      <c r="L170" s="28">
        <f t="shared" si="41"/>
        <v>7.8665166943913079</v>
      </c>
      <c r="M170" s="28">
        <f>L170*'Forecast inputs Tab10.1.5.1'!Z15</f>
        <v>19.090148053281048</v>
      </c>
      <c r="N170" s="19">
        <f t="shared" si="45"/>
        <v>1194.3514773237439</v>
      </c>
      <c r="O170" s="19">
        <f>N170*'Forecast inputs Tab10.1.5.1'!R15</f>
        <v>2712.7543974749656</v>
      </c>
      <c r="P170" s="19">
        <f>N170*'Forecast inputs Tab10.1.5.1'!S15</f>
        <v>1187.0422978444985</v>
      </c>
      <c r="Q170" s="19">
        <f>P170*'Forecast inputs Tab10.1.5.1'!R15</f>
        <v>2696.1529119401662</v>
      </c>
    </row>
    <row r="171" spans="1:17" ht="15" x14ac:dyDescent="0.25">
      <c r="A171" s="10">
        <f>D171+F171+E171+'Forecast inputs Tab10.1.5.1'!AA16</f>
        <v>0.24746457749427639</v>
      </c>
      <c r="C171" s="18">
        <v>12</v>
      </c>
      <c r="D171" s="17">
        <f>$G$54*'Forecast inputs Tab10.1.5.1'!T16</f>
        <v>0</v>
      </c>
      <c r="E171" s="17">
        <f>$G$55*'Forecast inputs Tab10.1.5.1'!U16</f>
        <v>0</v>
      </c>
      <c r="F171" s="17">
        <f>$F$31*'Forecast inputs Tab10.1.5.1'!Y16</f>
        <v>7.4645774942763933E-3</v>
      </c>
      <c r="G171" s="28">
        <f t="shared" si="42"/>
        <v>0</v>
      </c>
      <c r="H171" s="28">
        <f>G171*'Forecast inputs Tab10.1.5.1'!V16</f>
        <v>0</v>
      </c>
      <c r="I171" s="28">
        <f t="shared" si="43"/>
        <v>0</v>
      </c>
      <c r="J171" s="28">
        <f>I171*'Forecast inputs Tab10.1.5.1'!W16</f>
        <v>0</v>
      </c>
      <c r="K171" s="28">
        <f t="shared" si="44"/>
        <v>0</v>
      </c>
      <c r="L171" s="28">
        <f t="shared" si="41"/>
        <v>5.0369220733504854</v>
      </c>
      <c r="M171" s="28">
        <f>L171*'Forecast inputs Tab10.1.5.1'!Z16</f>
        <v>13.759158550888587</v>
      </c>
      <c r="N171" s="19">
        <f t="shared" si="45"/>
        <v>761.70825889084745</v>
      </c>
      <c r="O171" s="19">
        <f>N171*'Forecast inputs Tab10.1.5.1'!R16</f>
        <v>1964.5750900835069</v>
      </c>
      <c r="P171" s="19">
        <f>N171*'Forecast inputs Tab10.1.5.1'!S16</f>
        <v>759.52871781731824</v>
      </c>
      <c r="Q171" s="19">
        <f>P171*'Forecast inputs Tab10.1.5.1'!R16</f>
        <v>1958.9536831328926</v>
      </c>
    </row>
    <row r="172" spans="1:17" ht="15" x14ac:dyDescent="0.25">
      <c r="A172" s="10">
        <f>D172+F172+E172+'Forecast inputs Tab10.1.5.1'!AA17</f>
        <v>0.24671117103733337</v>
      </c>
      <c r="C172" s="18">
        <v>13</v>
      </c>
      <c r="D172" s="17">
        <f>$G$54*'Forecast inputs Tab10.1.5.1'!T17</f>
        <v>0</v>
      </c>
      <c r="E172" s="17">
        <f>$G$55*'Forecast inputs Tab10.1.5.1'!U17</f>
        <v>0</v>
      </c>
      <c r="F172" s="17">
        <f>$F$31*'Forecast inputs Tab10.1.5.1'!Y17</f>
        <v>6.7111710373333735E-3</v>
      </c>
      <c r="G172" s="28">
        <f t="shared" si="42"/>
        <v>0</v>
      </c>
      <c r="H172" s="28">
        <f>G172*'Forecast inputs Tab10.1.5.1'!V17</f>
        <v>0</v>
      </c>
      <c r="I172" s="28">
        <f t="shared" si="43"/>
        <v>0</v>
      </c>
      <c r="J172" s="28">
        <f>I172*'Forecast inputs Tab10.1.5.1'!W17</f>
        <v>0</v>
      </c>
      <c r="K172" s="28">
        <f t="shared" si="44"/>
        <v>0</v>
      </c>
      <c r="L172" s="28">
        <f t="shared" si="41"/>
        <v>1.0800402955886714</v>
      </c>
      <c r="M172" s="28">
        <f>L172*'Forecast inputs Tab10.1.5.1'!Z17</f>
        <v>3.272835307319395</v>
      </c>
      <c r="N172" s="19">
        <f t="shared" si="45"/>
        <v>181.59899713036512</v>
      </c>
      <c r="O172" s="19">
        <f>N172*'Forecast inputs Tab10.1.5.1'!R17</f>
        <v>523.3229099804297</v>
      </c>
      <c r="P172" s="19">
        <f>N172*'Forecast inputs Tab10.1.5.1'!S17</f>
        <v>181.33873726807713</v>
      </c>
      <c r="Q172" s="19">
        <f>P172*'Forecast inputs Tab10.1.5.1'!R17</f>
        <v>522.57290612228121</v>
      </c>
    </row>
    <row r="173" spans="1:17" ht="15" x14ac:dyDescent="0.25">
      <c r="A173" s="10">
        <f>D173+F173+E173+'Forecast inputs Tab10.1.5.1'!AA18</f>
        <v>0.24690061298032892</v>
      </c>
      <c r="C173" s="18">
        <v>14</v>
      </c>
      <c r="D173" s="17">
        <f>$G$54*'Forecast inputs Tab10.1.5.1'!T18</f>
        <v>0</v>
      </c>
      <c r="E173" s="17">
        <f>$G$55*'Forecast inputs Tab10.1.5.1'!U18</f>
        <v>0</v>
      </c>
      <c r="F173" s="17">
        <f>$F$31*'Forecast inputs Tab10.1.5.1'!Y18</f>
        <v>6.9006129803289382E-3</v>
      </c>
      <c r="G173" s="28">
        <f t="shared" si="42"/>
        <v>0</v>
      </c>
      <c r="H173" s="28">
        <f>G173*'Forecast inputs Tab10.1.5.1'!V18</f>
        <v>0</v>
      </c>
      <c r="I173" s="28">
        <f t="shared" si="43"/>
        <v>0</v>
      </c>
      <c r="J173" s="28">
        <f>I173*'Forecast inputs Tab10.1.5.1'!W18</f>
        <v>0</v>
      </c>
      <c r="K173" s="28">
        <f t="shared" si="44"/>
        <v>0</v>
      </c>
      <c r="L173" s="28">
        <f t="shared" si="41"/>
        <v>1.662629842346441</v>
      </c>
      <c r="M173" s="28">
        <f>L173*'Forecast inputs Tab10.1.5.1'!Z18</f>
        <v>5.5196816821138324</v>
      </c>
      <c r="N173" s="19">
        <f t="shared" si="45"/>
        <v>271.90621905288151</v>
      </c>
      <c r="O173" s="19">
        <f>N173*'Forecast inputs Tab10.1.5.1'!R18</f>
        <v>863.64484732890548</v>
      </c>
      <c r="P173" s="19">
        <f>N173*'Forecast inputs Tab10.1.5.1'!S18</f>
        <v>271.69734094640125</v>
      </c>
      <c r="Q173" s="19">
        <f>P173*'Forecast inputs Tab10.1.5.1'!R18</f>
        <v>862.98139615441642</v>
      </c>
    </row>
    <row r="174" spans="1:17" ht="15" x14ac:dyDescent="0.25">
      <c r="A174" s="10">
        <f>D174+F174+E174+'Forecast inputs Tab10.1.5.1'!AA19</f>
        <v>0.24727953317578388</v>
      </c>
      <c r="C174" s="18">
        <v>15</v>
      </c>
      <c r="D174" s="17">
        <f>$G$54*'Forecast inputs Tab10.1.5.1'!T19</f>
        <v>0</v>
      </c>
      <c r="E174" s="17">
        <f>$G$55*'Forecast inputs Tab10.1.5.1'!U19</f>
        <v>0</v>
      </c>
      <c r="F174" s="17">
        <f>$F$31*'Forecast inputs Tab10.1.5.1'!Y19</f>
        <v>7.2795331757839043E-3</v>
      </c>
      <c r="G174" s="28">
        <f t="shared" si="42"/>
        <v>0</v>
      </c>
      <c r="H174" s="28">
        <f>G174*'Forecast inputs Tab10.1.5.1'!V19</f>
        <v>0</v>
      </c>
      <c r="I174" s="28">
        <f t="shared" si="43"/>
        <v>0</v>
      </c>
      <c r="J174" s="28">
        <f>I174*'Forecast inputs Tab10.1.5.1'!W19</f>
        <v>0</v>
      </c>
      <c r="K174" s="28">
        <f t="shared" si="44"/>
        <v>0</v>
      </c>
      <c r="L174" s="28">
        <f t="shared" si="41"/>
        <v>0.28790609082080088</v>
      </c>
      <c r="M174" s="28">
        <f>L174*'Forecast inputs Tab10.1.5.1'!Z19</f>
        <v>1.0360070353313862</v>
      </c>
      <c r="N174" s="19">
        <f t="shared" si="45"/>
        <v>44.641364413046375</v>
      </c>
      <c r="O174" s="19">
        <f>N174*'Forecast inputs Tab10.1.5.1'!R19</f>
        <v>154.48501286050004</v>
      </c>
      <c r="P174" s="19">
        <f>N174*'Forecast inputs Tab10.1.5.1'!S19</f>
        <v>44.621627465034202</v>
      </c>
      <c r="Q174" s="19">
        <f>P174*'Forecast inputs Tab10.1.5.1'!R19</f>
        <v>154.41671157294806</v>
      </c>
    </row>
    <row r="175" spans="1:17" ht="15" x14ac:dyDescent="0.25">
      <c r="A175" s="10">
        <f>D175+F175+E175+'Forecast inputs Tab10.1.5.1'!AA20</f>
        <v>0.24786816247892543</v>
      </c>
      <c r="C175" s="23" t="s">
        <v>1443</v>
      </c>
      <c r="D175" s="17">
        <f>$G$54*'Forecast inputs Tab10.1.5.1'!T20</f>
        <v>0</v>
      </c>
      <c r="E175" s="17">
        <f>$G$55*'Forecast inputs Tab10.1.5.1'!U20</f>
        <v>0</v>
      </c>
      <c r="F175" s="17">
        <f>$F$31*'Forecast inputs Tab10.1.5.1'!Y20</f>
        <v>7.8681624789254372E-3</v>
      </c>
      <c r="G175" s="28">
        <f>N175*(D175/A175)*(1-EXP(-A175))</f>
        <v>0</v>
      </c>
      <c r="H175" s="28">
        <f>G175*'Forecast inputs Tab10.1.5.1'!V20</f>
        <v>0</v>
      </c>
      <c r="I175" s="28">
        <f t="shared" si="43"/>
        <v>0</v>
      </c>
      <c r="J175" s="28">
        <f>I175*'Forecast inputs Tab10.1.5.1'!W20</f>
        <v>0</v>
      </c>
      <c r="K175" s="28">
        <f t="shared" si="44"/>
        <v>0</v>
      </c>
      <c r="L175" s="30">
        <f t="shared" si="41"/>
        <v>1.0552098386856505</v>
      </c>
      <c r="M175" s="28">
        <f>L175*'Forecast inputs Tab10.1.5.1'!Z20</f>
        <v>4.0780272551748862</v>
      </c>
      <c r="N175" s="19">
        <f>N148*EXP(-A148)+N149*EXP(-A149)</f>
        <v>151.41824197047157</v>
      </c>
      <c r="O175" s="19">
        <f>N175*'Forecast inputs Tab10.1.5.1'!R20</f>
        <v>616.64118065502601</v>
      </c>
      <c r="P175" s="19">
        <f>N175*'Forecast inputs Tab10.1.5.1'!S20</f>
        <v>151.37768130369315</v>
      </c>
      <c r="Q175" s="19">
        <f>P175*'Forecast inputs Tab10.1.5.1'!R20</f>
        <v>616.47599991375648</v>
      </c>
    </row>
    <row r="176" spans="1:17" ht="15" x14ac:dyDescent="0.25">
      <c r="C176" s="31" t="s">
        <v>1453</v>
      </c>
      <c r="D176" s="12"/>
      <c r="E176" s="12"/>
      <c r="F176" s="12"/>
      <c r="G176" s="32">
        <f>SUM(G159:G175)</f>
        <v>0</v>
      </c>
      <c r="H176" s="32">
        <f t="shared" ref="H176" si="46">SUM(H159:H175)</f>
        <v>0</v>
      </c>
      <c r="I176" s="32">
        <f>SUM(I159:I175)</f>
        <v>0</v>
      </c>
      <c r="J176" s="32">
        <f t="shared" ref="J176:Q176" si="47">SUM(J159:J175)</f>
        <v>0</v>
      </c>
      <c r="K176" s="32">
        <f t="shared" si="47"/>
        <v>0</v>
      </c>
      <c r="L176" s="32">
        <f t="shared" si="47"/>
        <v>88.74540508711587</v>
      </c>
      <c r="M176" s="32">
        <f t="shared" si="47"/>
        <v>124.06359525946864</v>
      </c>
      <c r="N176" s="32">
        <f t="shared" si="47"/>
        <v>55662.197604336616</v>
      </c>
      <c r="O176" s="32">
        <f t="shared" si="47"/>
        <v>23270.399829132512</v>
      </c>
      <c r="P176" s="32">
        <f t="shared" si="47"/>
        <v>10983.51029927018</v>
      </c>
      <c r="Q176" s="32">
        <f t="shared" si="47"/>
        <v>16098.821953376266</v>
      </c>
    </row>
    <row r="178" spans="1:17" ht="15" x14ac:dyDescent="0.25">
      <c r="C178" s="15" t="s">
        <v>1445</v>
      </c>
      <c r="D178" s="15" t="s">
        <v>1735</v>
      </c>
      <c r="G178" s="15">
        <f>G153+1</f>
        <v>2026</v>
      </c>
    </row>
    <row r="179" spans="1:17" ht="15" x14ac:dyDescent="0.25">
      <c r="D179" s="24" t="s">
        <v>1611</v>
      </c>
      <c r="E179" s="24"/>
      <c r="F179" s="24"/>
      <c r="G179" s="18">
        <f>G154</f>
        <v>1</v>
      </c>
      <c r="H179" s="24" t="s">
        <v>1610</v>
      </c>
      <c r="I179" s="25">
        <f>G179*I129</f>
        <v>0</v>
      </c>
      <c r="J179" s="15" t="s">
        <v>1526</v>
      </c>
      <c r="K179" s="25">
        <f>I179+I181+I180</f>
        <v>5.9763099954967622E-3</v>
      </c>
    </row>
    <row r="180" spans="1:17" ht="15" x14ac:dyDescent="0.25">
      <c r="D180" s="24" t="s">
        <v>1612</v>
      </c>
      <c r="E180" s="24"/>
      <c r="F180" s="24"/>
      <c r="G180" s="18">
        <f>G155</f>
        <v>1</v>
      </c>
      <c r="H180" s="24" t="s">
        <v>1610</v>
      </c>
      <c r="I180" s="25">
        <f>G180*I130</f>
        <v>0</v>
      </c>
      <c r="K180" s="25"/>
    </row>
    <row r="181" spans="1:17" ht="15" x14ac:dyDescent="0.25">
      <c r="D181" s="24" t="s">
        <v>1446</v>
      </c>
      <c r="E181" s="24"/>
      <c r="F181" s="24"/>
      <c r="G181" s="18">
        <f>G156</f>
        <v>1</v>
      </c>
      <c r="H181" s="24" t="s">
        <v>1610</v>
      </c>
      <c r="I181" s="25">
        <f>G181*I131</f>
        <v>5.9763099954967622E-3</v>
      </c>
    </row>
    <row r="182" spans="1:17" ht="15" x14ac:dyDescent="0.25">
      <c r="D182" s="24"/>
      <c r="E182" s="24"/>
      <c r="F182" s="24"/>
      <c r="G182" s="18"/>
      <c r="H182" s="24"/>
      <c r="I182" s="24"/>
      <c r="J182" s="24"/>
      <c r="K182" s="24"/>
      <c r="L182" s="25"/>
    </row>
    <row r="183" spans="1:17" ht="39" x14ac:dyDescent="0.25">
      <c r="A183" t="s">
        <v>1374</v>
      </c>
      <c r="C183" s="26" t="s">
        <v>1292</v>
      </c>
      <c r="D183" s="27" t="s">
        <v>1604</v>
      </c>
      <c r="E183" s="27" t="s">
        <v>1605</v>
      </c>
      <c r="F183" s="27" t="s">
        <v>1877</v>
      </c>
      <c r="G183" s="27" t="s">
        <v>1606</v>
      </c>
      <c r="H183" s="27" t="s">
        <v>1607</v>
      </c>
      <c r="I183" s="27" t="s">
        <v>1608</v>
      </c>
      <c r="J183" s="27" t="s">
        <v>1609</v>
      </c>
      <c r="K183" s="27" t="s">
        <v>1613</v>
      </c>
      <c r="L183" s="27" t="s">
        <v>1448</v>
      </c>
      <c r="M183" s="27" t="s">
        <v>1578</v>
      </c>
      <c r="N183" s="27" t="s">
        <v>1449</v>
      </c>
      <c r="O183" s="27" t="s">
        <v>1450</v>
      </c>
      <c r="P183" s="27" t="s">
        <v>1451</v>
      </c>
      <c r="Q183" s="27" t="s">
        <v>1452</v>
      </c>
    </row>
    <row r="184" spans="1:17" ht="15" x14ac:dyDescent="0.25">
      <c r="A184" s="10">
        <f>D184+F184+E184+'Forecast inputs Tab10.1.5.1'!AA4</f>
        <v>0.24</v>
      </c>
      <c r="C184" s="18">
        <v>0</v>
      </c>
      <c r="D184" s="17">
        <f>$G$54*'Forecast inputs Tab10.1.5.1'!T4</f>
        <v>0</v>
      </c>
      <c r="E184" s="17">
        <f>$G$55*'Forecast inputs Tab10.1.5.1'!U4</f>
        <v>0</v>
      </c>
      <c r="F184" s="17">
        <f>$F$31*'Forecast inputs Tab10.1.5.1'!Y4</f>
        <v>0</v>
      </c>
      <c r="G184" s="28">
        <f>N184*(D184/A184)*(1-EXP(-A184))</f>
        <v>0</v>
      </c>
      <c r="H184" s="28">
        <f>G184*'Forecast inputs Tab10.1.5.1'!V4</f>
        <v>0</v>
      </c>
      <c r="I184" s="28">
        <f>N184*(E184/A184)*(1-EXP(-A184))</f>
        <v>0</v>
      </c>
      <c r="J184" s="28">
        <f>I184*'Forecast inputs Tab10.1.5.1'!W4</f>
        <v>0</v>
      </c>
      <c r="K184" s="28">
        <f>H184+J184</f>
        <v>0</v>
      </c>
      <c r="L184" s="28">
        <f t="shared" ref="L184:L200" si="48">N184*(F184/A184)*(1-EXP(-A184))</f>
        <v>0</v>
      </c>
      <c r="M184" s="28">
        <f>L184*'Forecast inputs Tab10.1.5.1'!Z4</f>
        <v>0</v>
      </c>
      <c r="N184" s="19">
        <f>'Forecast inputs Tab10.1.5.1'!Q4</f>
        <v>12382.797429009221</v>
      </c>
      <c r="O184" s="19">
        <f>N184*'Forecast inputs Tab10.1.5.1'!R4</f>
        <v>34.976078134056579</v>
      </c>
      <c r="P184" s="19">
        <f>N184*'Forecast inputs Tab10.1.5.1'!S4</f>
        <v>0</v>
      </c>
      <c r="Q184" s="19">
        <f>P184*'Forecast inputs Tab10.1.5.1'!R4</f>
        <v>0</v>
      </c>
    </row>
    <row r="185" spans="1:17" ht="15" x14ac:dyDescent="0.25">
      <c r="A185" s="10">
        <f>D185+F185+E185+'Forecast inputs Tab10.1.5.1'!AA5</f>
        <v>0.24006525701432696</v>
      </c>
      <c r="C185" s="18">
        <v>1</v>
      </c>
      <c r="D185" s="17">
        <f>$G$54*'Forecast inputs Tab10.1.5.1'!T5</f>
        <v>0</v>
      </c>
      <c r="E185" s="17">
        <f>$G$55*'Forecast inputs Tab10.1.5.1'!U5</f>
        <v>0</v>
      </c>
      <c r="F185" s="17">
        <f>$F$31*'Forecast inputs Tab10.1.5.1'!Y5</f>
        <v>6.5257014326962822E-5</v>
      </c>
      <c r="G185" s="28">
        <f t="shared" ref="G185:G199" si="49">N185*(D185/A185)*(1-EXP(-A185))</f>
        <v>0</v>
      </c>
      <c r="H185" s="28">
        <f>G185*'Forecast inputs Tab10.1.5.1'!V5</f>
        <v>0</v>
      </c>
      <c r="I185" s="28">
        <f t="shared" ref="I185:I200" si="50">N185*(E185/A185)*(1-EXP(-A185))</f>
        <v>0</v>
      </c>
      <c r="J185" s="28">
        <f>I185*'Forecast inputs Tab10.1.5.1'!W5</f>
        <v>0</v>
      </c>
      <c r="K185" s="28">
        <f t="shared" ref="K185:K200" si="51">H185+J185</f>
        <v>0</v>
      </c>
      <c r="L185" s="28">
        <f t="shared" si="48"/>
        <v>0.56510370874407057</v>
      </c>
      <c r="M185" s="28">
        <f>L185*'Forecast inputs Tab10.1.5.1'!Z5</f>
        <v>4.3558702463330823E-2</v>
      </c>
      <c r="N185" s="19">
        <f>N159*EXP(-A159)</f>
        <v>9740.6534556019415</v>
      </c>
      <c r="O185" s="19">
        <f>N185*'Forecast inputs Tab10.1.5.1'!R5</f>
        <v>231.1720062657642</v>
      </c>
      <c r="P185" s="19">
        <f>N185*'Forecast inputs Tab10.1.5.1'!S5</f>
        <v>0</v>
      </c>
      <c r="Q185" s="19">
        <f>P185*'Forecast inputs Tab10.1.5.1'!R5</f>
        <v>0</v>
      </c>
    </row>
    <row r="186" spans="1:17" ht="15" x14ac:dyDescent="0.25">
      <c r="A186" s="10">
        <f>D186+F186+E186+'Forecast inputs Tab10.1.5.1'!AA6</f>
        <v>0.24037622455703825</v>
      </c>
      <c r="C186" s="18">
        <v>2</v>
      </c>
      <c r="D186" s="17">
        <f>$G$54*'Forecast inputs Tab10.1.5.1'!T6</f>
        <v>0</v>
      </c>
      <c r="E186" s="17">
        <f>$G$55*'Forecast inputs Tab10.1.5.1'!U6</f>
        <v>0</v>
      </c>
      <c r="F186" s="17">
        <f>$F$31*'Forecast inputs Tab10.1.5.1'!Y6</f>
        <v>3.7622455703826852E-4</v>
      </c>
      <c r="G186" s="28">
        <f t="shared" si="49"/>
        <v>0</v>
      </c>
      <c r="H186" s="28">
        <f>G186*'Forecast inputs Tab10.1.5.1'!V6</f>
        <v>0</v>
      </c>
      <c r="I186" s="28">
        <f t="shared" si="50"/>
        <v>0</v>
      </c>
      <c r="J186" s="28">
        <f>I186*'Forecast inputs Tab10.1.5.1'!W6</f>
        <v>0</v>
      </c>
      <c r="K186" s="28">
        <f t="shared" si="51"/>
        <v>0</v>
      </c>
      <c r="L186" s="28">
        <f t="shared" si="48"/>
        <v>2.5622662493140775</v>
      </c>
      <c r="M186" s="28">
        <f>L186*'Forecast inputs Tab10.1.5.1'!Z6</f>
        <v>0.48178292285852603</v>
      </c>
      <c r="N186" s="19">
        <f t="shared" ref="N186:N199" si="52">N160*EXP(-A160)</f>
        <v>7661.7693926615675</v>
      </c>
      <c r="O186" s="19">
        <f>N186*'Forecast inputs Tab10.1.5.1'!R6</f>
        <v>737.03003614259364</v>
      </c>
      <c r="P186" s="19">
        <f>N186*'Forecast inputs Tab10.1.5.1'!S6</f>
        <v>0</v>
      </c>
      <c r="Q186" s="19">
        <f>P186*'Forecast inputs Tab10.1.5.1'!R6</f>
        <v>0</v>
      </c>
    </row>
    <row r="187" spans="1:17" ht="15" x14ac:dyDescent="0.25">
      <c r="A187" s="10">
        <f>D187+F187+E187+'Forecast inputs Tab10.1.5.1'!AA7</f>
        <v>0.24037337480572679</v>
      </c>
      <c r="C187" s="18">
        <v>3</v>
      </c>
      <c r="D187" s="17">
        <f>$G$54*'Forecast inputs Tab10.1.5.1'!T7</f>
        <v>0</v>
      </c>
      <c r="E187" s="17">
        <f>$G$55*'Forecast inputs Tab10.1.5.1'!U7</f>
        <v>0</v>
      </c>
      <c r="F187" s="17">
        <f>$F$31*'Forecast inputs Tab10.1.5.1'!Y7</f>
        <v>3.7337480572680818E-4</v>
      </c>
      <c r="G187" s="28">
        <f t="shared" si="49"/>
        <v>0</v>
      </c>
      <c r="H187" s="28">
        <f>G187*'Forecast inputs Tab10.1.5.1'!V7</f>
        <v>0</v>
      </c>
      <c r="I187" s="28">
        <f t="shared" si="50"/>
        <v>0</v>
      </c>
      <c r="J187" s="28">
        <f>I187*'Forecast inputs Tab10.1.5.1'!W7</f>
        <v>0</v>
      </c>
      <c r="K187" s="28">
        <f t="shared" si="51"/>
        <v>0</v>
      </c>
      <c r="L187" s="28">
        <f t="shared" si="48"/>
        <v>1.9995333508209758</v>
      </c>
      <c r="M187" s="28">
        <f>L187*'Forecast inputs Tab10.1.5.1'!Z7</f>
        <v>0.67539837617360765</v>
      </c>
      <c r="N187" s="19">
        <f t="shared" si="52"/>
        <v>6024.6942049900927</v>
      </c>
      <c r="O187" s="19">
        <f>N187*'Forecast inputs Tab10.1.5.1'!R7</f>
        <v>1260.9383736334014</v>
      </c>
      <c r="P187" s="19">
        <f>N187*'Forecast inputs Tab10.1.5.1'!S7</f>
        <v>0</v>
      </c>
      <c r="Q187" s="19">
        <f>P187*'Forecast inputs Tab10.1.5.1'!R7</f>
        <v>0</v>
      </c>
    </row>
    <row r="188" spans="1:17" ht="15" x14ac:dyDescent="0.25">
      <c r="A188" s="10">
        <f>D188+F188+E188+'Forecast inputs Tab10.1.5.1'!AA8</f>
        <v>0.24201583426640774</v>
      </c>
      <c r="C188" s="18">
        <v>4</v>
      </c>
      <c r="D188" s="17">
        <f>$G$54*'Forecast inputs Tab10.1.5.1'!T8</f>
        <v>0</v>
      </c>
      <c r="E188" s="17">
        <f>$G$55*'Forecast inputs Tab10.1.5.1'!U8</f>
        <v>0</v>
      </c>
      <c r="F188" s="17">
        <f>$F$31*'Forecast inputs Tab10.1.5.1'!Y8</f>
        <v>2.015834266407758E-3</v>
      </c>
      <c r="G188" s="28">
        <f t="shared" si="49"/>
        <v>0</v>
      </c>
      <c r="H188" s="28">
        <f>G188*'Forecast inputs Tab10.1.5.1'!V8</f>
        <v>0</v>
      </c>
      <c r="I188" s="28">
        <f t="shared" si="50"/>
        <v>0</v>
      </c>
      <c r="J188" s="28">
        <f>I188*'Forecast inputs Tab10.1.5.1'!W8</f>
        <v>0</v>
      </c>
      <c r="K188" s="28">
        <f t="shared" si="51"/>
        <v>0</v>
      </c>
      <c r="L188" s="28">
        <f t="shared" si="48"/>
        <v>8.4820983439217468</v>
      </c>
      <c r="M188" s="28">
        <f>L188*'Forecast inputs Tab10.1.5.1'!Z8</f>
        <v>4.4649680861420631</v>
      </c>
      <c r="N188" s="19">
        <f t="shared" si="52"/>
        <v>4737.4231513424256</v>
      </c>
      <c r="O188" s="19">
        <f>N188*'Forecast inputs Tab10.1.5.1'!R8</f>
        <v>1746.4747318581419</v>
      </c>
      <c r="P188" s="19">
        <f>N188*'Forecast inputs Tab10.1.5.1'!S8</f>
        <v>422.37091697117273</v>
      </c>
      <c r="Q188" s="19">
        <f>P188*'Forecast inputs Tab10.1.5.1'!R8</f>
        <v>155.70915039600769</v>
      </c>
    </row>
    <row r="189" spans="1:17" ht="15" x14ac:dyDescent="0.25">
      <c r="A189" s="10">
        <f>D189+F189+E189+'Forecast inputs Tab10.1.5.1'!AA9</f>
        <v>0.24427763699895499</v>
      </c>
      <c r="C189" s="18">
        <v>5</v>
      </c>
      <c r="D189" s="17">
        <f>$G$54*'Forecast inputs Tab10.1.5.1'!T9</f>
        <v>0</v>
      </c>
      <c r="E189" s="17">
        <f>$G$55*'Forecast inputs Tab10.1.5.1'!U9</f>
        <v>0</v>
      </c>
      <c r="F189" s="17">
        <f>$F$31*'Forecast inputs Tab10.1.5.1'!Y9</f>
        <v>4.2776369989550068E-3</v>
      </c>
      <c r="G189" s="28">
        <f t="shared" si="49"/>
        <v>0</v>
      </c>
      <c r="H189" s="28">
        <f>G189*'Forecast inputs Tab10.1.5.1'!V9</f>
        <v>0</v>
      </c>
      <c r="I189" s="28">
        <f t="shared" si="50"/>
        <v>0</v>
      </c>
      <c r="J189" s="28">
        <f>I189*'Forecast inputs Tab10.1.5.1'!W9</f>
        <v>0</v>
      </c>
      <c r="K189" s="28">
        <f t="shared" si="51"/>
        <v>0</v>
      </c>
      <c r="L189" s="28">
        <f t="shared" si="48"/>
        <v>14.114809004382851</v>
      </c>
      <c r="M189" s="28">
        <f>L189*'Forecast inputs Tab10.1.5.1'!Z9</f>
        <v>10.531595360912211</v>
      </c>
      <c r="N189" s="19">
        <f t="shared" si="52"/>
        <v>3719.0844211986741</v>
      </c>
      <c r="O189" s="19">
        <f>N189*'Forecast inputs Tab10.1.5.1'!R9</f>
        <v>2119.1491795366892</v>
      </c>
      <c r="P189" s="19">
        <f>N189*'Forecast inputs Tab10.1.5.1'!S9</f>
        <v>1081.7512260913988</v>
      </c>
      <c r="Q189" s="19">
        <f>P189*'Forecast inputs Tab10.1.5.1'!R9</f>
        <v>616.38617563178343</v>
      </c>
    </row>
    <row r="190" spans="1:17" ht="15" x14ac:dyDescent="0.25">
      <c r="A190" s="10">
        <f>D190+F190+E190+'Forecast inputs Tab10.1.5.1'!AA10</f>
        <v>0.24406739215582574</v>
      </c>
      <c r="C190" s="18">
        <v>6</v>
      </c>
      <c r="D190" s="17">
        <f>$G$54*'Forecast inputs Tab10.1.5.1'!T10</f>
        <v>0</v>
      </c>
      <c r="E190" s="17">
        <f>$G$55*'Forecast inputs Tab10.1.5.1'!U10</f>
        <v>0</v>
      </c>
      <c r="F190" s="17">
        <f>$F$31*'Forecast inputs Tab10.1.5.1'!Y10</f>
        <v>4.0673921558257442E-3</v>
      </c>
      <c r="G190" s="28">
        <f t="shared" si="49"/>
        <v>0</v>
      </c>
      <c r="H190" s="28">
        <f>G190*'Forecast inputs Tab10.1.5.1'!V10</f>
        <v>0</v>
      </c>
      <c r="I190" s="28">
        <f t="shared" si="50"/>
        <v>0</v>
      </c>
      <c r="J190" s="28">
        <f>I190*'Forecast inputs Tab10.1.5.1'!W10</f>
        <v>0</v>
      </c>
      <c r="K190" s="28">
        <f t="shared" si="51"/>
        <v>0</v>
      </c>
      <c r="L190" s="28">
        <f t="shared" si="48"/>
        <v>10.513383177931383</v>
      </c>
      <c r="M190" s="28">
        <f>L190*'Forecast inputs Tab10.1.5.1'!Z10</f>
        <v>10.39523377777779</v>
      </c>
      <c r="N190" s="19">
        <f t="shared" si="52"/>
        <v>2913.0477726647946</v>
      </c>
      <c r="O190" s="19">
        <f>N190*'Forecast inputs Tab10.1.5.1'!R10</f>
        <v>2348.5806796599918</v>
      </c>
      <c r="P190" s="19">
        <f>N190*'Forecast inputs Tab10.1.5.1'!S10</f>
        <v>1674.2108213030365</v>
      </c>
      <c r="Q190" s="19">
        <f>P190*'Forecast inputs Tab10.1.5.1'!R10</f>
        <v>1349.7956420375044</v>
      </c>
    </row>
    <row r="191" spans="1:17" ht="15" x14ac:dyDescent="0.25">
      <c r="A191" s="10">
        <f>D191+F191+E191+'Forecast inputs Tab10.1.5.1'!AA11</f>
        <v>0.24745812095903733</v>
      </c>
      <c r="C191" s="18">
        <v>7</v>
      </c>
      <c r="D191" s="17">
        <f>$G$54*'Forecast inputs Tab10.1.5.1'!T11</f>
        <v>0</v>
      </c>
      <c r="E191" s="17">
        <f>$G$55*'Forecast inputs Tab10.1.5.1'!U11</f>
        <v>0</v>
      </c>
      <c r="F191" s="17">
        <f>$F$31*'Forecast inputs Tab10.1.5.1'!Y11</f>
        <v>7.4581209590373464E-3</v>
      </c>
      <c r="G191" s="28">
        <f t="shared" si="49"/>
        <v>0</v>
      </c>
      <c r="H191" s="28">
        <f>G191*'Forecast inputs Tab10.1.5.1'!V11</f>
        <v>0</v>
      </c>
      <c r="I191" s="28">
        <f t="shared" si="50"/>
        <v>0</v>
      </c>
      <c r="J191" s="28">
        <f>I191*'Forecast inputs Tab10.1.5.1'!W11</f>
        <v>0</v>
      </c>
      <c r="K191" s="28">
        <f t="shared" si="51"/>
        <v>0</v>
      </c>
      <c r="L191" s="28">
        <f t="shared" si="48"/>
        <v>15.078307245689794</v>
      </c>
      <c r="M191" s="28">
        <f>L191*'Forecast inputs Tab10.1.5.1'!Z11</f>
        <v>18.822100151722111</v>
      </c>
      <c r="N191" s="19">
        <f t="shared" si="52"/>
        <v>2282.1831014780282</v>
      </c>
      <c r="O191" s="19">
        <f>N191*'Forecast inputs Tab10.1.5.1'!R11</f>
        <v>2443.3965157664361</v>
      </c>
      <c r="P191" s="19">
        <f>N191*'Forecast inputs Tab10.1.5.1'!S11</f>
        <v>1820.2767790991895</v>
      </c>
      <c r="Q191" s="19">
        <f>P191*'Forecast inputs Tab10.1.5.1'!R11</f>
        <v>1948.8611307747562</v>
      </c>
    </row>
    <row r="192" spans="1:17" ht="15" x14ac:dyDescent="0.25">
      <c r="A192" s="10">
        <f>D192+F192+E192+'Forecast inputs Tab10.1.5.1'!AA12</f>
        <v>0.24465567892652954</v>
      </c>
      <c r="C192" s="18">
        <v>8</v>
      </c>
      <c r="D192" s="17">
        <f>$G$54*'Forecast inputs Tab10.1.5.1'!T12</f>
        <v>0</v>
      </c>
      <c r="E192" s="17">
        <f>$G$55*'Forecast inputs Tab10.1.5.1'!U12</f>
        <v>0</v>
      </c>
      <c r="F192" s="17">
        <f>$F$31*'Forecast inputs Tab10.1.5.1'!Y12</f>
        <v>4.6556789265295422E-3</v>
      </c>
      <c r="G192" s="28">
        <f t="shared" si="49"/>
        <v>0</v>
      </c>
      <c r="H192" s="28">
        <f>G192*'Forecast inputs Tab10.1.5.1'!V12</f>
        <v>0</v>
      </c>
      <c r="I192" s="28">
        <f t="shared" si="50"/>
        <v>0</v>
      </c>
      <c r="J192" s="28">
        <f>I192*'Forecast inputs Tab10.1.5.1'!W12</f>
        <v>0</v>
      </c>
      <c r="K192" s="28">
        <f t="shared" si="51"/>
        <v>0</v>
      </c>
      <c r="L192" s="28">
        <f t="shared" si="48"/>
        <v>7.3576588591153369</v>
      </c>
      <c r="M192" s="28">
        <f>L192*'Forecast inputs Tab10.1.5.1'!Z12</f>
        <v>11.21410217353205</v>
      </c>
      <c r="N192" s="19">
        <f t="shared" si="52"/>
        <v>1781.5595082558475</v>
      </c>
      <c r="O192" s="19">
        <f>N192*'Forecast inputs Tab10.1.5.1'!R12</f>
        <v>2415.3849345080303</v>
      </c>
      <c r="P192" s="19">
        <f>N192*'Forecast inputs Tab10.1.5.1'!S12</f>
        <v>1631.0999438051706</v>
      </c>
      <c r="Q192" s="19">
        <f>P192*'Forecast inputs Tab10.1.5.1'!R12</f>
        <v>2211.3963708127362</v>
      </c>
    </row>
    <row r="193" spans="1:17" ht="15" x14ac:dyDescent="0.25">
      <c r="A193" s="10">
        <f>D193+F193+E193+'Forecast inputs Tab10.1.5.1'!AA13</f>
        <v>0.24698315193969037</v>
      </c>
      <c r="C193" s="18">
        <v>9</v>
      </c>
      <c r="D193" s="17">
        <f>$G$54*'Forecast inputs Tab10.1.5.1'!T13</f>
        <v>0</v>
      </c>
      <c r="E193" s="17">
        <f>$G$55*'Forecast inputs Tab10.1.5.1'!U13</f>
        <v>0</v>
      </c>
      <c r="F193" s="17">
        <f>$F$31*'Forecast inputs Tab10.1.5.1'!Y13</f>
        <v>6.9831519396903862E-3</v>
      </c>
      <c r="G193" s="28">
        <f t="shared" si="49"/>
        <v>0</v>
      </c>
      <c r="H193" s="28">
        <f>G193*'Forecast inputs Tab10.1.5.1'!V13</f>
        <v>0</v>
      </c>
      <c r="I193" s="28">
        <f t="shared" si="50"/>
        <v>0</v>
      </c>
      <c r="J193" s="28">
        <f>I193*'Forecast inputs Tab10.1.5.1'!W13</f>
        <v>0</v>
      </c>
      <c r="K193" s="28">
        <f t="shared" si="51"/>
        <v>0</v>
      </c>
      <c r="L193" s="28">
        <f t="shared" si="48"/>
        <v>8.6183804661642274</v>
      </c>
      <c r="M193" s="28">
        <f>L193*'Forecast inputs Tab10.1.5.1'!Z13</f>
        <v>15.653650624498749</v>
      </c>
      <c r="N193" s="19">
        <f t="shared" si="52"/>
        <v>1392.8443841326009</v>
      </c>
      <c r="O193" s="19">
        <f>N193*'Forecast inputs Tab10.1.5.1'!R13</f>
        <v>2304.9206721941518</v>
      </c>
      <c r="P193" s="19">
        <f>N193*'Forecast inputs Tab10.1.5.1'!S13</f>
        <v>1345.5164775078865</v>
      </c>
      <c r="Q193" s="19">
        <f>P193*'Forecast inputs Tab10.1.5.1'!R13</f>
        <v>2226.6010324743761</v>
      </c>
    </row>
    <row r="194" spans="1:17" ht="15" x14ac:dyDescent="0.25">
      <c r="A194" s="10">
        <f>D194+F194+E194+'Forecast inputs Tab10.1.5.1'!AA14</f>
        <v>0.24646715002965347</v>
      </c>
      <c r="C194" s="18">
        <v>10</v>
      </c>
      <c r="D194" s="17">
        <f>$G$54*'Forecast inputs Tab10.1.5.1'!T14</f>
        <v>0</v>
      </c>
      <c r="E194" s="17">
        <f>$G$55*'Forecast inputs Tab10.1.5.1'!U14</f>
        <v>0</v>
      </c>
      <c r="F194" s="17">
        <f>$F$31*'Forecast inputs Tab10.1.5.1'!Y14</f>
        <v>6.4671500296534686E-3</v>
      </c>
      <c r="G194" s="28">
        <f t="shared" si="49"/>
        <v>0</v>
      </c>
      <c r="H194" s="28">
        <f>G194*'Forecast inputs Tab10.1.5.1'!V14</f>
        <v>0</v>
      </c>
      <c r="I194" s="28">
        <f t="shared" si="50"/>
        <v>0</v>
      </c>
      <c r="J194" s="28">
        <f>I194*'Forecast inputs Tab10.1.5.1'!W14</f>
        <v>0</v>
      </c>
      <c r="K194" s="28">
        <f t="shared" si="51"/>
        <v>0</v>
      </c>
      <c r="L194" s="28">
        <f t="shared" si="48"/>
        <v>6.7319767207813888</v>
      </c>
      <c r="M194" s="28">
        <f>L194*'Forecast inputs Tab10.1.5.1'!Z14</f>
        <v>14.269434456204271</v>
      </c>
      <c r="N194" s="19">
        <f t="shared" si="52"/>
        <v>1174.4935885877751</v>
      </c>
      <c r="O194" s="19">
        <f>N194*'Forecast inputs Tab10.1.5.1'!R14</f>
        <v>2304.062797412068</v>
      </c>
      <c r="P194" s="19">
        <f>N194*'Forecast inputs Tab10.1.5.1'!S14</f>
        <v>1158.0294246085912</v>
      </c>
      <c r="Q194" s="19">
        <f>P194*'Forecast inputs Tab10.1.5.1'!R14</f>
        <v>2271.7642237259038</v>
      </c>
    </row>
    <row r="195" spans="1:17" ht="15" x14ac:dyDescent="0.25">
      <c r="A195" s="10">
        <f>D195+F195+E195+'Forecast inputs Tab10.1.5.1'!AA15</f>
        <v>0.24743485998213929</v>
      </c>
      <c r="C195" s="18">
        <v>11</v>
      </c>
      <c r="D195" s="17">
        <f>$G$54*'Forecast inputs Tab10.1.5.1'!T15</f>
        <v>0</v>
      </c>
      <c r="E195" s="17">
        <f>$G$55*'Forecast inputs Tab10.1.5.1'!U15</f>
        <v>0</v>
      </c>
      <c r="F195" s="17">
        <f>$F$31*'Forecast inputs Tab10.1.5.1'!Y15</f>
        <v>7.4348599821392903E-3</v>
      </c>
      <c r="G195" s="28">
        <f t="shared" si="49"/>
        <v>0</v>
      </c>
      <c r="H195" s="28">
        <f>G195*'Forecast inputs Tab10.1.5.1'!V15</f>
        <v>0</v>
      </c>
      <c r="I195" s="28">
        <f t="shared" si="50"/>
        <v>0</v>
      </c>
      <c r="J195" s="28">
        <f>I195*'Forecast inputs Tab10.1.5.1'!W15</f>
        <v>0</v>
      </c>
      <c r="K195" s="28">
        <f t="shared" si="51"/>
        <v>0</v>
      </c>
      <c r="L195" s="28">
        <f t="shared" si="48"/>
        <v>1.6106606543331901</v>
      </c>
      <c r="M195" s="28">
        <f>L195*'Forecast inputs Tab10.1.5.1'!Z15</f>
        <v>3.9086868495096119</v>
      </c>
      <c r="N195" s="19">
        <f t="shared" si="52"/>
        <v>244.54215337032662</v>
      </c>
      <c r="O195" s="19">
        <f>N195*'Forecast inputs Tab10.1.5.1'!R15</f>
        <v>555.4334837930902</v>
      </c>
      <c r="P195" s="19">
        <f>N195*'Forecast inputs Tab10.1.5.1'!S15</f>
        <v>243.04560689873853</v>
      </c>
      <c r="Q195" s="19">
        <f>P195*'Forecast inputs Tab10.1.5.1'!R15</f>
        <v>552.03434786124274</v>
      </c>
    </row>
    <row r="196" spans="1:17" ht="15" x14ac:dyDescent="0.25">
      <c r="A196" s="10">
        <f>D196+F196+E196+'Forecast inputs Tab10.1.5.1'!AA16</f>
        <v>0.24746457749427639</v>
      </c>
      <c r="C196" s="18">
        <v>12</v>
      </c>
      <c r="D196" s="17">
        <f>$G$54*'Forecast inputs Tab10.1.5.1'!T16</f>
        <v>0</v>
      </c>
      <c r="E196" s="17">
        <f>$G$55*'Forecast inputs Tab10.1.5.1'!U16</f>
        <v>0</v>
      </c>
      <c r="F196" s="17">
        <f>$F$31*'Forecast inputs Tab10.1.5.1'!Y16</f>
        <v>7.4645774942763933E-3</v>
      </c>
      <c r="G196" s="28">
        <f t="shared" si="49"/>
        <v>0</v>
      </c>
      <c r="H196" s="28">
        <f>G196*'Forecast inputs Tab10.1.5.1'!V16</f>
        <v>0</v>
      </c>
      <c r="I196" s="28">
        <f t="shared" si="50"/>
        <v>0</v>
      </c>
      <c r="J196" s="28">
        <f>I196*'Forecast inputs Tab10.1.5.1'!W16</f>
        <v>0</v>
      </c>
      <c r="K196" s="28">
        <f t="shared" si="51"/>
        <v>0</v>
      </c>
      <c r="L196" s="28">
        <f t="shared" si="48"/>
        <v>6.1666475045438052</v>
      </c>
      <c r="M196" s="28">
        <f>L196*'Forecast inputs Tab10.1.5.1'!Z16</f>
        <v>16.845184322262131</v>
      </c>
      <c r="N196" s="19">
        <f t="shared" si="52"/>
        <v>932.5509240517498</v>
      </c>
      <c r="O196" s="19">
        <f>N196*'Forecast inputs Tab10.1.5.1'!R16</f>
        <v>2405.2073667865516</v>
      </c>
      <c r="P196" s="19">
        <f>N196*'Forecast inputs Tab10.1.5.1'!S16</f>
        <v>929.88253622950401</v>
      </c>
      <c r="Q196" s="19">
        <f>P196*'Forecast inputs Tab10.1.5.1'!R16</f>
        <v>2398.3251409670497</v>
      </c>
    </row>
    <row r="197" spans="1:17" ht="15" x14ac:dyDescent="0.25">
      <c r="A197" s="10">
        <f>D197+F197+E197+'Forecast inputs Tab10.1.5.1'!AA17</f>
        <v>0.24671117103733337</v>
      </c>
      <c r="C197" s="18">
        <v>13</v>
      </c>
      <c r="D197" s="17">
        <f>$G$54*'Forecast inputs Tab10.1.5.1'!T17</f>
        <v>0</v>
      </c>
      <c r="E197" s="17">
        <f>$G$55*'Forecast inputs Tab10.1.5.1'!U17</f>
        <v>0</v>
      </c>
      <c r="F197" s="17">
        <f>$F$31*'Forecast inputs Tab10.1.5.1'!Y17</f>
        <v>6.7111710373333735E-3</v>
      </c>
      <c r="G197" s="28">
        <f t="shared" si="49"/>
        <v>0</v>
      </c>
      <c r="H197" s="28">
        <f>G197*'Forecast inputs Tab10.1.5.1'!V17</f>
        <v>0</v>
      </c>
      <c r="I197" s="28">
        <f t="shared" si="50"/>
        <v>0</v>
      </c>
      <c r="J197" s="28">
        <f>I197*'Forecast inputs Tab10.1.5.1'!W17</f>
        <v>0</v>
      </c>
      <c r="K197" s="28">
        <f t="shared" si="51"/>
        <v>0</v>
      </c>
      <c r="L197" s="28">
        <f t="shared" si="48"/>
        <v>3.5370620386003693</v>
      </c>
      <c r="M197" s="28">
        <f>L197*'Forecast inputs Tab10.1.5.1'!Z17</f>
        <v>10.718323724950313</v>
      </c>
      <c r="N197" s="19">
        <f t="shared" si="52"/>
        <v>594.72495759763706</v>
      </c>
      <c r="O197" s="19">
        <f>N197*'Forecast inputs Tab10.1.5.1'!R17</f>
        <v>1713.8486465569904</v>
      </c>
      <c r="P197" s="19">
        <f>N197*'Forecast inputs Tab10.1.5.1'!S17</f>
        <v>593.87262339970937</v>
      </c>
      <c r="Q197" s="19">
        <f>P197*'Forecast inputs Tab10.1.5.1'!R17</f>
        <v>1711.3924324821123</v>
      </c>
    </row>
    <row r="198" spans="1:17" ht="15" x14ac:dyDescent="0.25">
      <c r="A198" s="10">
        <f>D198+F198+E198+'Forecast inputs Tab10.1.5.1'!AA18</f>
        <v>0.24690061298032892</v>
      </c>
      <c r="C198" s="18">
        <v>14</v>
      </c>
      <c r="D198" s="17">
        <f>$G$54*'Forecast inputs Tab10.1.5.1'!T18</f>
        <v>0</v>
      </c>
      <c r="E198" s="17">
        <f>$G$55*'Forecast inputs Tab10.1.5.1'!U18</f>
        <v>0</v>
      </c>
      <c r="F198" s="17">
        <f>$F$31*'Forecast inputs Tab10.1.5.1'!Y18</f>
        <v>6.9006129803289382E-3</v>
      </c>
      <c r="G198" s="28">
        <f t="shared" si="49"/>
        <v>0</v>
      </c>
      <c r="H198" s="28">
        <f>G198*'Forecast inputs Tab10.1.5.1'!V18</f>
        <v>0</v>
      </c>
      <c r="I198" s="28">
        <f t="shared" si="50"/>
        <v>0</v>
      </c>
      <c r="J198" s="28">
        <f>I198*'Forecast inputs Tab10.1.5.1'!W18</f>
        <v>0</v>
      </c>
      <c r="K198" s="28">
        <f t="shared" si="51"/>
        <v>0</v>
      </c>
      <c r="L198" s="28">
        <f t="shared" si="48"/>
        <v>0.86765000985402918</v>
      </c>
      <c r="M198" s="28">
        <f>L198*'Forecast inputs Tab10.1.5.1'!Z18</f>
        <v>2.880467885213899</v>
      </c>
      <c r="N198" s="19">
        <f t="shared" si="52"/>
        <v>141.8953441300292</v>
      </c>
      <c r="O198" s="19">
        <f>N198*'Forecast inputs Tab10.1.5.1'!R18</f>
        <v>450.69650574644658</v>
      </c>
      <c r="P198" s="19">
        <f>N198*'Forecast inputs Tab10.1.5.1'!S18</f>
        <v>141.78634025765186</v>
      </c>
      <c r="Q198" s="19">
        <f>P198*'Forecast inputs Tab10.1.5.1'!R18</f>
        <v>450.35028110676933</v>
      </c>
    </row>
    <row r="199" spans="1:17" ht="15" x14ac:dyDescent="0.25">
      <c r="A199" s="10">
        <f>D199+F199+E199+'Forecast inputs Tab10.1.5.1'!AA19</f>
        <v>0.24727953317578388</v>
      </c>
      <c r="C199" s="18">
        <v>15</v>
      </c>
      <c r="D199" s="17">
        <f>$G$54*'Forecast inputs Tab10.1.5.1'!T19</f>
        <v>0</v>
      </c>
      <c r="E199" s="17">
        <f>$G$55*'Forecast inputs Tab10.1.5.1'!U19</f>
        <v>0</v>
      </c>
      <c r="F199" s="17">
        <f>$F$31*'Forecast inputs Tab10.1.5.1'!Y19</f>
        <v>7.2795331757839043E-3</v>
      </c>
      <c r="G199" s="28">
        <f t="shared" si="49"/>
        <v>0</v>
      </c>
      <c r="H199" s="28">
        <f>G199*'Forecast inputs Tab10.1.5.1'!V19</f>
        <v>0</v>
      </c>
      <c r="I199" s="28">
        <f t="shared" si="50"/>
        <v>0</v>
      </c>
      <c r="J199" s="28">
        <f>I199*'Forecast inputs Tab10.1.5.1'!W19</f>
        <v>0</v>
      </c>
      <c r="K199" s="28">
        <f t="shared" si="51"/>
        <v>0</v>
      </c>
      <c r="L199" s="28">
        <f t="shared" si="48"/>
        <v>1.3699507674105067</v>
      </c>
      <c r="M199" s="28">
        <f>L199*'Forecast inputs Tab10.1.5.1'!Z19</f>
        <v>4.9296582404653151</v>
      </c>
      <c r="N199" s="19">
        <f t="shared" si="52"/>
        <v>212.41812308156449</v>
      </c>
      <c r="O199" s="19">
        <f>N199*'Forecast inputs Tab10.1.5.1'!R19</f>
        <v>735.08990837360045</v>
      </c>
      <c r="P199" s="19">
        <f>N199*'Forecast inputs Tab10.1.5.1'!S19</f>
        <v>212.32420826719382</v>
      </c>
      <c r="Q199" s="19">
        <f>P199*'Forecast inputs Tab10.1.5.1'!R19</f>
        <v>734.76490864528569</v>
      </c>
    </row>
    <row r="200" spans="1:17" ht="15" x14ac:dyDescent="0.25">
      <c r="A200" s="10">
        <f>D200+F200+E200+'Forecast inputs Tab10.1.5.1'!AA20</f>
        <v>0.24786816247892543</v>
      </c>
      <c r="C200" s="23" t="s">
        <v>1443</v>
      </c>
      <c r="D200" s="17">
        <f>$G$54*'Forecast inputs Tab10.1.5.1'!T20</f>
        <v>0</v>
      </c>
      <c r="E200" s="17">
        <f>$G$55*'Forecast inputs Tab10.1.5.1'!U20</f>
        <v>0</v>
      </c>
      <c r="F200" s="17">
        <f>$F$31*'Forecast inputs Tab10.1.5.1'!Y20</f>
        <v>7.8681624789254372E-3</v>
      </c>
      <c r="G200" s="28">
        <f>N200*(D200/A200)*(1-EXP(-A200))</f>
        <v>0</v>
      </c>
      <c r="H200" s="28">
        <f>G200*'Forecast inputs Tab10.1.5.1'!V20</f>
        <v>0</v>
      </c>
      <c r="I200" s="28">
        <f t="shared" si="50"/>
        <v>0</v>
      </c>
      <c r="J200" s="28">
        <f>I200*'Forecast inputs Tab10.1.5.1'!W20</f>
        <v>0</v>
      </c>
      <c r="K200" s="28">
        <f t="shared" si="51"/>
        <v>0</v>
      </c>
      <c r="L200" s="30">
        <f t="shared" si="48"/>
        <v>1.7232522617104147</v>
      </c>
      <c r="M200" s="28">
        <f>L200*'Forecast inputs Tab10.1.5.1'!Z20</f>
        <v>6.6597840857417712</v>
      </c>
      <c r="N200" s="19">
        <f>N173*EXP(-A173)+N174*EXP(-A174)</f>
        <v>247.27956314816183</v>
      </c>
      <c r="O200" s="19">
        <f>N200*'Forecast inputs Tab10.1.5.1'!R20</f>
        <v>1007.0303273054616</v>
      </c>
      <c r="P200" s="19">
        <f>N200*'Forecast inputs Tab10.1.5.1'!S20</f>
        <v>247.21332394321902</v>
      </c>
      <c r="Q200" s="19">
        <f>P200*'Forecast inputs Tab10.1.5.1'!R20</f>
        <v>1006.7605723472079</v>
      </c>
    </row>
    <row r="201" spans="1:17" ht="15" x14ac:dyDescent="0.25">
      <c r="C201" s="31" t="s">
        <v>1453</v>
      </c>
      <c r="D201" s="12"/>
      <c r="E201" s="12"/>
      <c r="F201" s="12"/>
      <c r="G201" s="32">
        <f>SUM(G184:G200)</f>
        <v>0</v>
      </c>
      <c r="H201" s="32">
        <f t="shared" ref="H201" si="53">SUM(H184:H200)</f>
        <v>0</v>
      </c>
      <c r="I201" s="32">
        <f>SUM(I184:I200)</f>
        <v>0</v>
      </c>
      <c r="J201" s="32">
        <f t="shared" ref="J201:Q201" si="54">SUM(J184:J200)</f>
        <v>0</v>
      </c>
      <c r="K201" s="32">
        <f t="shared" si="54"/>
        <v>0</v>
      </c>
      <c r="L201" s="32">
        <f t="shared" si="54"/>
        <v>91.29874036331816</v>
      </c>
      <c r="M201" s="32">
        <f t="shared" si="54"/>
        <v>132.49392974042775</v>
      </c>
      <c r="N201" s="32">
        <f t="shared" si="54"/>
        <v>56183.961475302451</v>
      </c>
      <c r="O201" s="32">
        <f t="shared" si="54"/>
        <v>24813.392243673472</v>
      </c>
      <c r="P201" s="32">
        <f t="shared" si="54"/>
        <v>11501.380228382461</v>
      </c>
      <c r="Q201" s="32">
        <f t="shared" si="54"/>
        <v>17634.141409262738</v>
      </c>
    </row>
    <row r="203" spans="1:17" ht="15" x14ac:dyDescent="0.25">
      <c r="C203" s="15" t="s">
        <v>1445</v>
      </c>
      <c r="D203" s="15" t="s">
        <v>1736</v>
      </c>
      <c r="G203" s="15">
        <f>G178+1</f>
        <v>2027</v>
      </c>
    </row>
    <row r="204" spans="1:17" ht="15" x14ac:dyDescent="0.25">
      <c r="D204" s="24" t="s">
        <v>1611</v>
      </c>
      <c r="E204" s="24"/>
      <c r="F204" s="24"/>
      <c r="G204" s="18">
        <f>G179</f>
        <v>1</v>
      </c>
      <c r="H204" s="24" t="s">
        <v>1610</v>
      </c>
      <c r="I204" s="25">
        <f>G204*I154</f>
        <v>0</v>
      </c>
      <c r="J204" s="15" t="s">
        <v>1526</v>
      </c>
      <c r="K204" s="25">
        <f>I204+I206+I205</f>
        <v>5.9763099954967622E-3</v>
      </c>
    </row>
    <row r="205" spans="1:17" ht="15" x14ac:dyDescent="0.25">
      <c r="D205" s="24" t="s">
        <v>1612</v>
      </c>
      <c r="E205" s="24"/>
      <c r="F205" s="24"/>
      <c r="G205" s="18">
        <f>G180</f>
        <v>1</v>
      </c>
      <c r="H205" s="24" t="s">
        <v>1610</v>
      </c>
      <c r="I205" s="25">
        <f>G205*I155</f>
        <v>0</v>
      </c>
      <c r="K205" s="25"/>
    </row>
    <row r="206" spans="1:17" ht="15" x14ac:dyDescent="0.25">
      <c r="D206" s="24" t="s">
        <v>1446</v>
      </c>
      <c r="E206" s="24"/>
      <c r="F206" s="24"/>
      <c r="G206" s="18">
        <f>G181</f>
        <v>1</v>
      </c>
      <c r="H206" s="24" t="s">
        <v>1610</v>
      </c>
      <c r="I206" s="25">
        <f>G206*I156</f>
        <v>5.9763099954967622E-3</v>
      </c>
    </row>
    <row r="207" spans="1:17" ht="15" x14ac:dyDescent="0.25">
      <c r="D207" s="24"/>
      <c r="E207" s="24"/>
      <c r="F207" s="24"/>
      <c r="G207" s="18"/>
      <c r="H207" s="24"/>
      <c r="I207" s="24"/>
      <c r="J207" s="24"/>
      <c r="K207" s="24"/>
      <c r="L207" s="25"/>
    </row>
    <row r="208" spans="1:17" ht="39" x14ac:dyDescent="0.25">
      <c r="A208" t="s">
        <v>1374</v>
      </c>
      <c r="C208" s="26" t="s">
        <v>1292</v>
      </c>
      <c r="D208" s="27" t="s">
        <v>1604</v>
      </c>
      <c r="E208" s="27" t="s">
        <v>1605</v>
      </c>
      <c r="F208" s="27" t="s">
        <v>1877</v>
      </c>
      <c r="G208" s="27" t="s">
        <v>1606</v>
      </c>
      <c r="H208" s="27" t="s">
        <v>1607</v>
      </c>
      <c r="I208" s="27" t="s">
        <v>1608</v>
      </c>
      <c r="J208" s="27" t="s">
        <v>1609</v>
      </c>
      <c r="K208" s="27" t="s">
        <v>1613</v>
      </c>
      <c r="L208" s="27" t="s">
        <v>1448</v>
      </c>
      <c r="M208" s="27" t="s">
        <v>1578</v>
      </c>
      <c r="N208" s="27" t="s">
        <v>1449</v>
      </c>
      <c r="O208" s="27" t="s">
        <v>1450</v>
      </c>
      <c r="P208" s="27" t="s">
        <v>1451</v>
      </c>
      <c r="Q208" s="27" t="s">
        <v>1452</v>
      </c>
    </row>
    <row r="209" spans="1:17" ht="15" x14ac:dyDescent="0.25">
      <c r="A209" s="10">
        <f>D209+F209+E209+'Forecast inputs Tab10.1.5.1'!AA4</f>
        <v>0.24</v>
      </c>
      <c r="C209" s="18">
        <v>0</v>
      </c>
      <c r="D209" s="17">
        <f>$G$54*'Forecast inputs Tab10.1.5.1'!T4</f>
        <v>0</v>
      </c>
      <c r="E209" s="17">
        <f>$G$55*'Forecast inputs Tab10.1.5.1'!U4</f>
        <v>0</v>
      </c>
      <c r="F209" s="17">
        <f>$F$31*'Forecast inputs Tab10.1.5.1'!Y4</f>
        <v>0</v>
      </c>
      <c r="G209" s="28">
        <f>N209*(D209/A209)*(1-EXP(-A209))</f>
        <v>0</v>
      </c>
      <c r="H209" s="28">
        <f>G209*'Forecast inputs Tab10.1.5.1'!V4</f>
        <v>0</v>
      </c>
      <c r="I209" s="28">
        <f>N209*(E209/A209)*(1-EXP(-A209))</f>
        <v>0</v>
      </c>
      <c r="J209" s="28">
        <f>I209*'Forecast inputs Tab10.1.5.1'!W4</f>
        <v>0</v>
      </c>
      <c r="K209" s="28">
        <f>H209+J209</f>
        <v>0</v>
      </c>
      <c r="L209" s="28">
        <f t="shared" ref="L209:L225" si="55">N209*(F209/A209)*(1-EXP(-A209))</f>
        <v>0</v>
      </c>
      <c r="M209" s="28">
        <f>L209*'Forecast inputs Tab10.1.5.1'!Z4</f>
        <v>0</v>
      </c>
      <c r="N209" s="19">
        <f>'Forecast inputs Tab10.1.5.1'!Q4</f>
        <v>12382.797429009221</v>
      </c>
      <c r="O209" s="19">
        <f>N209*'Forecast inputs Tab10.1.5.1'!R4</f>
        <v>34.976078134056579</v>
      </c>
      <c r="P209" s="19">
        <f>N209*'Forecast inputs Tab10.1.5.1'!S4</f>
        <v>0</v>
      </c>
      <c r="Q209" s="19">
        <f>P209*'Forecast inputs Tab10.1.5.1'!R4</f>
        <v>0</v>
      </c>
    </row>
    <row r="210" spans="1:17" ht="15" x14ac:dyDescent="0.25">
      <c r="A210" s="10">
        <f>D210+F210+E210+'Forecast inputs Tab10.1.5.1'!AA5</f>
        <v>0.24006525701432696</v>
      </c>
      <c r="C210" s="18">
        <v>1</v>
      </c>
      <c r="D210" s="17">
        <f>$G$54*'Forecast inputs Tab10.1.5.1'!T5</f>
        <v>0</v>
      </c>
      <c r="E210" s="17">
        <f>$G$55*'Forecast inputs Tab10.1.5.1'!U5</f>
        <v>0</v>
      </c>
      <c r="F210" s="17">
        <f>$F$31*'Forecast inputs Tab10.1.5.1'!Y5</f>
        <v>6.5257014326962822E-5</v>
      </c>
      <c r="G210" s="28">
        <f t="shared" ref="G210:G224" si="56">N210*(D210/A210)*(1-EXP(-A210))</f>
        <v>0</v>
      </c>
      <c r="H210" s="28">
        <f>G210*'Forecast inputs Tab10.1.5.1'!V5</f>
        <v>0</v>
      </c>
      <c r="I210" s="28">
        <f t="shared" ref="I210:I225" si="57">N210*(E210/A210)*(1-EXP(-A210))</f>
        <v>0</v>
      </c>
      <c r="J210" s="28">
        <f>I210*'Forecast inputs Tab10.1.5.1'!W5</f>
        <v>0</v>
      </c>
      <c r="K210" s="28">
        <f t="shared" ref="K210:K225" si="58">H210+J210</f>
        <v>0</v>
      </c>
      <c r="L210" s="28">
        <f t="shared" si="55"/>
        <v>0.56510370874407057</v>
      </c>
      <c r="M210" s="28">
        <f>L210*'Forecast inputs Tab10.1.5.1'!Z5</f>
        <v>4.3558702463330823E-2</v>
      </c>
      <c r="N210" s="19">
        <f>N184*EXP(-A184)</f>
        <v>9740.6534556019415</v>
      </c>
      <c r="O210" s="19">
        <f>N210*'Forecast inputs Tab10.1.5.1'!R5</f>
        <v>231.1720062657642</v>
      </c>
      <c r="P210" s="19">
        <f>N210*'Forecast inputs Tab10.1.5.1'!S5</f>
        <v>0</v>
      </c>
      <c r="Q210" s="19">
        <f>P210*'Forecast inputs Tab10.1.5.1'!R5</f>
        <v>0</v>
      </c>
    </row>
    <row r="211" spans="1:17" ht="15" x14ac:dyDescent="0.25">
      <c r="A211" s="10">
        <f>D211+F211+E211+'Forecast inputs Tab10.1.5.1'!AA6</f>
        <v>0.24037622455703825</v>
      </c>
      <c r="C211" s="18">
        <v>2</v>
      </c>
      <c r="D211" s="17">
        <f>$G$54*'Forecast inputs Tab10.1.5.1'!T6</f>
        <v>0</v>
      </c>
      <c r="E211" s="17">
        <f>$G$55*'Forecast inputs Tab10.1.5.1'!U6</f>
        <v>0</v>
      </c>
      <c r="F211" s="17">
        <f>$F$31*'Forecast inputs Tab10.1.5.1'!Y6</f>
        <v>3.7622455703826852E-4</v>
      </c>
      <c r="G211" s="28">
        <f t="shared" si="56"/>
        <v>0</v>
      </c>
      <c r="H211" s="28">
        <f>G211*'Forecast inputs Tab10.1.5.1'!V6</f>
        <v>0</v>
      </c>
      <c r="I211" s="28">
        <f t="shared" si="57"/>
        <v>0</v>
      </c>
      <c r="J211" s="28">
        <f>I211*'Forecast inputs Tab10.1.5.1'!W6</f>
        <v>0</v>
      </c>
      <c r="K211" s="28">
        <f t="shared" si="58"/>
        <v>0</v>
      </c>
      <c r="L211" s="28">
        <f t="shared" si="55"/>
        <v>2.5622662493140775</v>
      </c>
      <c r="M211" s="28">
        <f>L211*'Forecast inputs Tab10.1.5.1'!Z6</f>
        <v>0.48178292285852603</v>
      </c>
      <c r="N211" s="19">
        <f t="shared" ref="N211:N224" si="59">N185*EXP(-A185)</f>
        <v>7661.7693926615675</v>
      </c>
      <c r="O211" s="19">
        <f>N211*'Forecast inputs Tab10.1.5.1'!R6</f>
        <v>737.03003614259364</v>
      </c>
      <c r="P211" s="19">
        <f>N211*'Forecast inputs Tab10.1.5.1'!S6</f>
        <v>0</v>
      </c>
      <c r="Q211" s="19">
        <f>P211*'Forecast inputs Tab10.1.5.1'!R6</f>
        <v>0</v>
      </c>
    </row>
    <row r="212" spans="1:17" ht="15" x14ac:dyDescent="0.25">
      <c r="A212" s="10">
        <f>D212+F212+E212+'Forecast inputs Tab10.1.5.1'!AA7</f>
        <v>0.24037337480572679</v>
      </c>
      <c r="C212" s="18">
        <v>3</v>
      </c>
      <c r="D212" s="17">
        <f>$G$54*'Forecast inputs Tab10.1.5.1'!T7</f>
        <v>0</v>
      </c>
      <c r="E212" s="17">
        <f>$G$55*'Forecast inputs Tab10.1.5.1'!U7</f>
        <v>0</v>
      </c>
      <c r="F212" s="17">
        <f>$F$31*'Forecast inputs Tab10.1.5.1'!Y7</f>
        <v>3.7337480572680818E-4</v>
      </c>
      <c r="G212" s="28">
        <f t="shared" si="56"/>
        <v>0</v>
      </c>
      <c r="H212" s="28">
        <f>G212*'Forecast inputs Tab10.1.5.1'!V7</f>
        <v>0</v>
      </c>
      <c r="I212" s="28">
        <f t="shared" si="57"/>
        <v>0</v>
      </c>
      <c r="J212" s="28">
        <f>I212*'Forecast inputs Tab10.1.5.1'!W7</f>
        <v>0</v>
      </c>
      <c r="K212" s="28">
        <f t="shared" si="58"/>
        <v>0</v>
      </c>
      <c r="L212" s="28">
        <f t="shared" si="55"/>
        <v>1.9995333508209758</v>
      </c>
      <c r="M212" s="28">
        <f>L212*'Forecast inputs Tab10.1.5.1'!Z7</f>
        <v>0.67539837617360765</v>
      </c>
      <c r="N212" s="19">
        <f t="shared" si="59"/>
        <v>6024.6942049900927</v>
      </c>
      <c r="O212" s="19">
        <f>N212*'Forecast inputs Tab10.1.5.1'!R7</f>
        <v>1260.9383736334014</v>
      </c>
      <c r="P212" s="19">
        <f>N212*'Forecast inputs Tab10.1.5.1'!S7</f>
        <v>0</v>
      </c>
      <c r="Q212" s="19">
        <f>P212*'Forecast inputs Tab10.1.5.1'!R7</f>
        <v>0</v>
      </c>
    </row>
    <row r="213" spans="1:17" ht="15" x14ac:dyDescent="0.25">
      <c r="A213" s="10">
        <f>D213+F213+E213+'Forecast inputs Tab10.1.5.1'!AA8</f>
        <v>0.24201583426640774</v>
      </c>
      <c r="C213" s="18">
        <v>4</v>
      </c>
      <c r="D213" s="17">
        <f>$G$54*'Forecast inputs Tab10.1.5.1'!T8</f>
        <v>0</v>
      </c>
      <c r="E213" s="17">
        <f>$G$55*'Forecast inputs Tab10.1.5.1'!U8</f>
        <v>0</v>
      </c>
      <c r="F213" s="17">
        <f>$F$31*'Forecast inputs Tab10.1.5.1'!Y8</f>
        <v>2.015834266407758E-3</v>
      </c>
      <c r="G213" s="28">
        <f t="shared" si="56"/>
        <v>0</v>
      </c>
      <c r="H213" s="28">
        <f>G213*'Forecast inputs Tab10.1.5.1'!V8</f>
        <v>0</v>
      </c>
      <c r="I213" s="28">
        <f t="shared" si="57"/>
        <v>0</v>
      </c>
      <c r="J213" s="28">
        <f>I213*'Forecast inputs Tab10.1.5.1'!W8</f>
        <v>0</v>
      </c>
      <c r="K213" s="28">
        <f t="shared" si="58"/>
        <v>0</v>
      </c>
      <c r="L213" s="28">
        <f t="shared" si="55"/>
        <v>8.4820983439217468</v>
      </c>
      <c r="M213" s="28">
        <f>L213*'Forecast inputs Tab10.1.5.1'!Z8</f>
        <v>4.4649680861420631</v>
      </c>
      <c r="N213" s="19">
        <f t="shared" si="59"/>
        <v>4737.4231513424256</v>
      </c>
      <c r="O213" s="19">
        <f>N213*'Forecast inputs Tab10.1.5.1'!R8</f>
        <v>1746.4747318581419</v>
      </c>
      <c r="P213" s="19">
        <f>N213*'Forecast inputs Tab10.1.5.1'!S8</f>
        <v>422.37091697117273</v>
      </c>
      <c r="Q213" s="19">
        <f>P213*'Forecast inputs Tab10.1.5.1'!R8</f>
        <v>155.70915039600769</v>
      </c>
    </row>
    <row r="214" spans="1:17" ht="15" x14ac:dyDescent="0.25">
      <c r="A214" s="10">
        <f>D214+F214+E214+'Forecast inputs Tab10.1.5.1'!AA9</f>
        <v>0.24427763699895499</v>
      </c>
      <c r="C214" s="18">
        <v>5</v>
      </c>
      <c r="D214" s="17">
        <f>$G$54*'Forecast inputs Tab10.1.5.1'!T9</f>
        <v>0</v>
      </c>
      <c r="E214" s="17">
        <f>$G$55*'Forecast inputs Tab10.1.5.1'!U9</f>
        <v>0</v>
      </c>
      <c r="F214" s="17">
        <f>$F$31*'Forecast inputs Tab10.1.5.1'!Y9</f>
        <v>4.2776369989550068E-3</v>
      </c>
      <c r="G214" s="28">
        <f t="shared" si="56"/>
        <v>0</v>
      </c>
      <c r="H214" s="28">
        <f>G214*'Forecast inputs Tab10.1.5.1'!V9</f>
        <v>0</v>
      </c>
      <c r="I214" s="28">
        <f t="shared" si="57"/>
        <v>0</v>
      </c>
      <c r="J214" s="28">
        <f>I214*'Forecast inputs Tab10.1.5.1'!W9</f>
        <v>0</v>
      </c>
      <c r="K214" s="28">
        <f t="shared" si="58"/>
        <v>0</v>
      </c>
      <c r="L214" s="28">
        <f t="shared" si="55"/>
        <v>14.114809004382851</v>
      </c>
      <c r="M214" s="28">
        <f>L214*'Forecast inputs Tab10.1.5.1'!Z9</f>
        <v>10.531595360912211</v>
      </c>
      <c r="N214" s="19">
        <f t="shared" si="59"/>
        <v>3719.0844211986741</v>
      </c>
      <c r="O214" s="19">
        <f>N214*'Forecast inputs Tab10.1.5.1'!R9</f>
        <v>2119.1491795366892</v>
      </c>
      <c r="P214" s="19">
        <f>N214*'Forecast inputs Tab10.1.5.1'!S9</f>
        <v>1081.7512260913988</v>
      </c>
      <c r="Q214" s="19">
        <f>P214*'Forecast inputs Tab10.1.5.1'!R9</f>
        <v>616.38617563178343</v>
      </c>
    </row>
    <row r="215" spans="1:17" ht="15" x14ac:dyDescent="0.25">
      <c r="A215" s="10">
        <f>D215+F215+E215+'Forecast inputs Tab10.1.5.1'!AA10</f>
        <v>0.24406739215582574</v>
      </c>
      <c r="C215" s="18">
        <v>6</v>
      </c>
      <c r="D215" s="17">
        <f>$G$54*'Forecast inputs Tab10.1.5.1'!T10</f>
        <v>0</v>
      </c>
      <c r="E215" s="17">
        <f>$G$55*'Forecast inputs Tab10.1.5.1'!U10</f>
        <v>0</v>
      </c>
      <c r="F215" s="17">
        <f>$F$31*'Forecast inputs Tab10.1.5.1'!Y10</f>
        <v>4.0673921558257442E-3</v>
      </c>
      <c r="G215" s="28">
        <f t="shared" si="56"/>
        <v>0</v>
      </c>
      <c r="H215" s="28">
        <f>G215*'Forecast inputs Tab10.1.5.1'!V10</f>
        <v>0</v>
      </c>
      <c r="I215" s="28">
        <f t="shared" si="57"/>
        <v>0</v>
      </c>
      <c r="J215" s="28">
        <f>I215*'Forecast inputs Tab10.1.5.1'!W10</f>
        <v>0</v>
      </c>
      <c r="K215" s="28">
        <f t="shared" si="58"/>
        <v>0</v>
      </c>
      <c r="L215" s="28">
        <f t="shared" si="55"/>
        <v>10.513383177931383</v>
      </c>
      <c r="M215" s="28">
        <f>L215*'Forecast inputs Tab10.1.5.1'!Z10</f>
        <v>10.39523377777779</v>
      </c>
      <c r="N215" s="19">
        <f t="shared" si="59"/>
        <v>2913.0477726647946</v>
      </c>
      <c r="O215" s="19">
        <f>N215*'Forecast inputs Tab10.1.5.1'!R10</f>
        <v>2348.5806796599918</v>
      </c>
      <c r="P215" s="19">
        <f>N215*'Forecast inputs Tab10.1.5.1'!S10</f>
        <v>1674.2108213030365</v>
      </c>
      <c r="Q215" s="19">
        <f>P215*'Forecast inputs Tab10.1.5.1'!R10</f>
        <v>1349.7956420375044</v>
      </c>
    </row>
    <row r="216" spans="1:17" ht="15" x14ac:dyDescent="0.25">
      <c r="A216" s="10">
        <f>D216+F216+E216+'Forecast inputs Tab10.1.5.1'!AA11</f>
        <v>0.24745812095903733</v>
      </c>
      <c r="C216" s="18">
        <v>7</v>
      </c>
      <c r="D216" s="17">
        <f>$G$54*'Forecast inputs Tab10.1.5.1'!T11</f>
        <v>0</v>
      </c>
      <c r="E216" s="17">
        <f>$G$55*'Forecast inputs Tab10.1.5.1'!U11</f>
        <v>0</v>
      </c>
      <c r="F216" s="17">
        <f>$F$31*'Forecast inputs Tab10.1.5.1'!Y11</f>
        <v>7.4581209590373464E-3</v>
      </c>
      <c r="G216" s="28">
        <f t="shared" si="56"/>
        <v>0</v>
      </c>
      <c r="H216" s="28">
        <f>G216*'Forecast inputs Tab10.1.5.1'!V11</f>
        <v>0</v>
      </c>
      <c r="I216" s="28">
        <f t="shared" si="57"/>
        <v>0</v>
      </c>
      <c r="J216" s="28">
        <f>I216*'Forecast inputs Tab10.1.5.1'!W11</f>
        <v>0</v>
      </c>
      <c r="K216" s="28">
        <f t="shared" si="58"/>
        <v>0</v>
      </c>
      <c r="L216" s="28">
        <f t="shared" si="55"/>
        <v>15.078307245689794</v>
      </c>
      <c r="M216" s="28">
        <f>L216*'Forecast inputs Tab10.1.5.1'!Z11</f>
        <v>18.822100151722111</v>
      </c>
      <c r="N216" s="19">
        <f t="shared" si="59"/>
        <v>2282.1831014780282</v>
      </c>
      <c r="O216" s="19">
        <f>N216*'Forecast inputs Tab10.1.5.1'!R11</f>
        <v>2443.3965157664361</v>
      </c>
      <c r="P216" s="19">
        <f>N216*'Forecast inputs Tab10.1.5.1'!S11</f>
        <v>1820.2767790991895</v>
      </c>
      <c r="Q216" s="19">
        <f>P216*'Forecast inputs Tab10.1.5.1'!R11</f>
        <v>1948.8611307747562</v>
      </c>
    </row>
    <row r="217" spans="1:17" ht="15" x14ac:dyDescent="0.25">
      <c r="A217" s="10">
        <f>D217+F217+E217+'Forecast inputs Tab10.1.5.1'!AA12</f>
        <v>0.24465567892652954</v>
      </c>
      <c r="C217" s="18">
        <v>8</v>
      </c>
      <c r="D217" s="17">
        <f>$G$54*'Forecast inputs Tab10.1.5.1'!T12</f>
        <v>0</v>
      </c>
      <c r="E217" s="17">
        <f>$G$55*'Forecast inputs Tab10.1.5.1'!U12</f>
        <v>0</v>
      </c>
      <c r="F217" s="17">
        <f>$F$31*'Forecast inputs Tab10.1.5.1'!Y12</f>
        <v>4.6556789265295422E-3</v>
      </c>
      <c r="G217" s="28">
        <f t="shared" si="56"/>
        <v>0</v>
      </c>
      <c r="H217" s="28">
        <f>G217*'Forecast inputs Tab10.1.5.1'!V12</f>
        <v>0</v>
      </c>
      <c r="I217" s="28">
        <f t="shared" si="57"/>
        <v>0</v>
      </c>
      <c r="J217" s="28">
        <f>I217*'Forecast inputs Tab10.1.5.1'!W12</f>
        <v>0</v>
      </c>
      <c r="K217" s="28">
        <f t="shared" si="58"/>
        <v>0</v>
      </c>
      <c r="L217" s="28">
        <f t="shared" si="55"/>
        <v>7.3590220327601408</v>
      </c>
      <c r="M217" s="28">
        <f>L217*'Forecast inputs Tab10.1.5.1'!Z12</f>
        <v>11.216179841011041</v>
      </c>
      <c r="N217" s="19">
        <f t="shared" si="59"/>
        <v>1781.8895826741923</v>
      </c>
      <c r="O217" s="19">
        <f>N217*'Forecast inputs Tab10.1.5.1'!R12</f>
        <v>2415.8324395021896</v>
      </c>
      <c r="P217" s="19">
        <f>N217*'Forecast inputs Tab10.1.5.1'!S12</f>
        <v>1631.402142167178</v>
      </c>
      <c r="Q217" s="19">
        <f>P217*'Forecast inputs Tab10.1.5.1'!R12</f>
        <v>2211.8060822859948</v>
      </c>
    </row>
    <row r="218" spans="1:17" ht="15" x14ac:dyDescent="0.25">
      <c r="A218" s="10">
        <f>D218+F218+E218+'Forecast inputs Tab10.1.5.1'!AA13</f>
        <v>0.24698315193969037</v>
      </c>
      <c r="C218" s="18">
        <v>9</v>
      </c>
      <c r="D218" s="17">
        <f>$G$54*'Forecast inputs Tab10.1.5.1'!T13</f>
        <v>0</v>
      </c>
      <c r="E218" s="17">
        <f>$G$55*'Forecast inputs Tab10.1.5.1'!U13</f>
        <v>0</v>
      </c>
      <c r="F218" s="17">
        <f>$F$31*'Forecast inputs Tab10.1.5.1'!Y13</f>
        <v>6.9831519396903862E-3</v>
      </c>
      <c r="G218" s="28">
        <f t="shared" si="56"/>
        <v>0</v>
      </c>
      <c r="H218" s="28">
        <f>G218*'Forecast inputs Tab10.1.5.1'!V13</f>
        <v>0</v>
      </c>
      <c r="I218" s="28">
        <f t="shared" si="57"/>
        <v>0</v>
      </c>
      <c r="J218" s="28">
        <f>I218*'Forecast inputs Tab10.1.5.1'!W13</f>
        <v>0</v>
      </c>
      <c r="K218" s="28">
        <f t="shared" si="58"/>
        <v>0</v>
      </c>
      <c r="L218" s="28">
        <f t="shared" si="55"/>
        <v>8.6311921891607213</v>
      </c>
      <c r="M218" s="28">
        <f>L218*'Forecast inputs Tab10.1.5.1'!Z13</f>
        <v>15.67692068509451</v>
      </c>
      <c r="N218" s="19">
        <f t="shared" si="59"/>
        <v>1394.9149281862999</v>
      </c>
      <c r="O218" s="19">
        <f>N218*'Forecast inputs Tab10.1.5.1'!R13</f>
        <v>2308.3470706105345</v>
      </c>
      <c r="P218" s="19">
        <f>N218*'Forecast inputs Tab10.1.5.1'!S13</f>
        <v>1347.516665880253</v>
      </c>
      <c r="Q218" s="19">
        <f>P218*'Forecast inputs Tab10.1.5.1'!R13</f>
        <v>2229.9110041986191</v>
      </c>
    </row>
    <row r="219" spans="1:17" ht="15" x14ac:dyDescent="0.25">
      <c r="A219" s="10">
        <f>D219+F219+E219+'Forecast inputs Tab10.1.5.1'!AA14</f>
        <v>0.24646715002965347</v>
      </c>
      <c r="C219" s="18">
        <v>10</v>
      </c>
      <c r="D219" s="17">
        <f>$G$54*'Forecast inputs Tab10.1.5.1'!T14</f>
        <v>0</v>
      </c>
      <c r="E219" s="17">
        <f>$G$55*'Forecast inputs Tab10.1.5.1'!U14</f>
        <v>0</v>
      </c>
      <c r="F219" s="17">
        <f>$F$31*'Forecast inputs Tab10.1.5.1'!Y14</f>
        <v>6.4671500296534686E-3</v>
      </c>
      <c r="G219" s="28">
        <f t="shared" si="56"/>
        <v>0</v>
      </c>
      <c r="H219" s="28">
        <f>G219*'Forecast inputs Tab10.1.5.1'!V14</f>
        <v>0</v>
      </c>
      <c r="I219" s="28">
        <f t="shared" si="57"/>
        <v>0</v>
      </c>
      <c r="J219" s="28">
        <f>I219*'Forecast inputs Tab10.1.5.1'!W14</f>
        <v>0</v>
      </c>
      <c r="K219" s="28">
        <f t="shared" si="58"/>
        <v>0</v>
      </c>
      <c r="L219" s="28">
        <f t="shared" si="55"/>
        <v>6.2363593582169052</v>
      </c>
      <c r="M219" s="28">
        <f>L219*'Forecast inputs Tab10.1.5.1'!Z14</f>
        <v>13.218899113644463</v>
      </c>
      <c r="N219" s="19">
        <f t="shared" si="59"/>
        <v>1088.0257591718107</v>
      </c>
      <c r="O219" s="19">
        <f>N219*'Forecast inputs Tab10.1.5.1'!R14</f>
        <v>2134.4345330552997</v>
      </c>
      <c r="P219" s="19">
        <f>N219*'Forecast inputs Tab10.1.5.1'!S14</f>
        <v>1072.7737095338728</v>
      </c>
      <c r="Q219" s="19">
        <f>P219*'Forecast inputs Tab10.1.5.1'!R14</f>
        <v>2104.5138246780748</v>
      </c>
    </row>
    <row r="220" spans="1:17" ht="15" x14ac:dyDescent="0.25">
      <c r="A220" s="10">
        <f>D220+F220+E220+'Forecast inputs Tab10.1.5.1'!AA15</f>
        <v>0.24743485998213929</v>
      </c>
      <c r="C220" s="18">
        <v>11</v>
      </c>
      <c r="D220" s="17">
        <f>$G$54*'Forecast inputs Tab10.1.5.1'!T15</f>
        <v>0</v>
      </c>
      <c r="E220" s="17">
        <f>$G$55*'Forecast inputs Tab10.1.5.1'!U15</f>
        <v>0</v>
      </c>
      <c r="F220" s="17">
        <f>$F$31*'Forecast inputs Tab10.1.5.1'!Y15</f>
        <v>7.4348599821392903E-3</v>
      </c>
      <c r="G220" s="28">
        <f t="shared" si="56"/>
        <v>0</v>
      </c>
      <c r="H220" s="28">
        <f>G220*'Forecast inputs Tab10.1.5.1'!V15</f>
        <v>0</v>
      </c>
      <c r="I220" s="28">
        <f t="shared" si="57"/>
        <v>0</v>
      </c>
      <c r="J220" s="28">
        <f>I220*'Forecast inputs Tab10.1.5.1'!W15</f>
        <v>0</v>
      </c>
      <c r="K220" s="28">
        <f t="shared" si="58"/>
        <v>0</v>
      </c>
      <c r="L220" s="28">
        <f t="shared" si="55"/>
        <v>6.0459095374649108</v>
      </c>
      <c r="M220" s="28">
        <f>L220*'Forecast inputs Tab10.1.5.1'!Z15</f>
        <v>14.671971429138345</v>
      </c>
      <c r="N220" s="19">
        <f t="shared" si="59"/>
        <v>917.93372700592352</v>
      </c>
      <c r="O220" s="19">
        <f>N220*'Forecast inputs Tab10.1.5.1'!R15</f>
        <v>2084.9212328230942</v>
      </c>
      <c r="P220" s="19">
        <f>N220*'Forecast inputs Tab10.1.5.1'!S15</f>
        <v>912.31616593774208</v>
      </c>
      <c r="Q220" s="19">
        <f>P220*'Forecast inputs Tab10.1.5.1'!R15</f>
        <v>2072.1619540177121</v>
      </c>
    </row>
    <row r="221" spans="1:17" ht="15" x14ac:dyDescent="0.25">
      <c r="A221" s="10">
        <f>D221+F221+E221+'Forecast inputs Tab10.1.5.1'!AA16</f>
        <v>0.24746457749427639</v>
      </c>
      <c r="C221" s="18">
        <v>12</v>
      </c>
      <c r="D221" s="17">
        <f>$G$54*'Forecast inputs Tab10.1.5.1'!T16</f>
        <v>0</v>
      </c>
      <c r="E221" s="17">
        <f>$G$55*'Forecast inputs Tab10.1.5.1'!U16</f>
        <v>0</v>
      </c>
      <c r="F221" s="17">
        <f>$F$31*'Forecast inputs Tab10.1.5.1'!Y16</f>
        <v>7.4645774942763933E-3</v>
      </c>
      <c r="G221" s="28">
        <f t="shared" si="56"/>
        <v>0</v>
      </c>
      <c r="H221" s="28">
        <f>G221*'Forecast inputs Tab10.1.5.1'!V16</f>
        <v>0</v>
      </c>
      <c r="I221" s="28">
        <f t="shared" si="57"/>
        <v>0</v>
      </c>
      <c r="J221" s="28">
        <f>I221*'Forecast inputs Tab10.1.5.1'!W16</f>
        <v>0</v>
      </c>
      <c r="K221" s="28">
        <f t="shared" si="58"/>
        <v>0</v>
      </c>
      <c r="L221" s="28">
        <f t="shared" si="55"/>
        <v>1.2626143044725595</v>
      </c>
      <c r="M221" s="28">
        <f>L221*'Forecast inputs Tab10.1.5.1'!Z16</f>
        <v>3.4490329909555122</v>
      </c>
      <c r="N221" s="19">
        <f t="shared" si="59"/>
        <v>190.93877759175538</v>
      </c>
      <c r="O221" s="19">
        <f>N221*'Forecast inputs Tab10.1.5.1'!R16</f>
        <v>492.4635670013277</v>
      </c>
      <c r="P221" s="19">
        <f>N221*'Forecast inputs Tab10.1.5.1'!S16</f>
        <v>190.39242811551802</v>
      </c>
      <c r="Q221" s="19">
        <f>P221*'Forecast inputs Tab10.1.5.1'!R16</f>
        <v>491.0544388227006</v>
      </c>
    </row>
    <row r="222" spans="1:17" ht="15" x14ac:dyDescent="0.25">
      <c r="A222" s="10">
        <f>D222+F222+E222+'Forecast inputs Tab10.1.5.1'!AA17</f>
        <v>0.24671117103733337</v>
      </c>
      <c r="C222" s="18">
        <v>13</v>
      </c>
      <c r="D222" s="17">
        <f>$G$54*'Forecast inputs Tab10.1.5.1'!T17</f>
        <v>0</v>
      </c>
      <c r="E222" s="17">
        <f>$G$55*'Forecast inputs Tab10.1.5.1'!U17</f>
        <v>0</v>
      </c>
      <c r="F222" s="17">
        <f>$F$31*'Forecast inputs Tab10.1.5.1'!Y17</f>
        <v>6.7111710373333735E-3</v>
      </c>
      <c r="G222" s="28">
        <f t="shared" si="56"/>
        <v>0</v>
      </c>
      <c r="H222" s="28">
        <f>G222*'Forecast inputs Tab10.1.5.1'!V17</f>
        <v>0</v>
      </c>
      <c r="I222" s="28">
        <f t="shared" si="57"/>
        <v>0</v>
      </c>
      <c r="J222" s="28">
        <f>I222*'Forecast inputs Tab10.1.5.1'!W17</f>
        <v>0</v>
      </c>
      <c r="K222" s="28">
        <f t="shared" si="58"/>
        <v>0</v>
      </c>
      <c r="L222" s="28">
        <f t="shared" si="55"/>
        <v>4.3303855958292985</v>
      </c>
      <c r="M222" s="28">
        <f>L222*'Forecast inputs Tab10.1.5.1'!Z17</f>
        <v>13.122324167185564</v>
      </c>
      <c r="N222" s="19">
        <f t="shared" si="59"/>
        <v>728.11513107643714</v>
      </c>
      <c r="O222" s="19">
        <f>N222*'Forecast inputs Tab10.1.5.1'!R17</f>
        <v>2098.2457789795226</v>
      </c>
      <c r="P222" s="19">
        <f>N222*'Forecast inputs Tab10.1.5.1'!S17</f>
        <v>727.07162782620878</v>
      </c>
      <c r="Q222" s="19">
        <f>P222*'Forecast inputs Tab10.1.5.1'!R17</f>
        <v>2095.2386634881768</v>
      </c>
    </row>
    <row r="223" spans="1:17" ht="15" x14ac:dyDescent="0.25">
      <c r="A223" s="10">
        <f>D223+F223+E223+'Forecast inputs Tab10.1.5.1'!AA18</f>
        <v>0.24690061298032892</v>
      </c>
      <c r="C223" s="18">
        <v>14</v>
      </c>
      <c r="D223" s="17">
        <f>$G$54*'Forecast inputs Tab10.1.5.1'!T18</f>
        <v>0</v>
      </c>
      <c r="E223" s="17">
        <f>$G$55*'Forecast inputs Tab10.1.5.1'!U18</f>
        <v>0</v>
      </c>
      <c r="F223" s="17">
        <f>$F$31*'Forecast inputs Tab10.1.5.1'!Y18</f>
        <v>6.9006129803289382E-3</v>
      </c>
      <c r="G223" s="28">
        <f t="shared" si="56"/>
        <v>0</v>
      </c>
      <c r="H223" s="28">
        <f>G223*'Forecast inputs Tab10.1.5.1'!V18</f>
        <v>0</v>
      </c>
      <c r="I223" s="28">
        <f t="shared" si="57"/>
        <v>0</v>
      </c>
      <c r="J223" s="28">
        <f>I223*'Forecast inputs Tab10.1.5.1'!W18</f>
        <v>0</v>
      </c>
      <c r="K223" s="28">
        <f t="shared" si="58"/>
        <v>0</v>
      </c>
      <c r="L223" s="28">
        <f t="shared" si="55"/>
        <v>2.8414976044696694</v>
      </c>
      <c r="M223" s="28">
        <f>L223*'Forecast inputs Tab10.1.5.1'!Z18</f>
        <v>9.4333458221986319</v>
      </c>
      <c r="N223" s="19">
        <f t="shared" si="59"/>
        <v>464.69806471702765</v>
      </c>
      <c r="O223" s="19">
        <f>N223*'Forecast inputs Tab10.1.5.1'!R18</f>
        <v>1476.0018750381062</v>
      </c>
      <c r="P223" s="19">
        <f>N223*'Forecast inputs Tab10.1.5.1'!S18</f>
        <v>464.34108409267401</v>
      </c>
      <c r="Q223" s="19">
        <f>P223*'Forecast inputs Tab10.1.5.1'!R18</f>
        <v>1474.8680117601969</v>
      </c>
    </row>
    <row r="224" spans="1:17" ht="15" x14ac:dyDescent="0.25">
      <c r="A224" s="10">
        <f>D224+F224+E224+'Forecast inputs Tab10.1.5.1'!AA19</f>
        <v>0.24727953317578388</v>
      </c>
      <c r="C224" s="18">
        <v>15</v>
      </c>
      <c r="D224" s="17">
        <f>$G$54*'Forecast inputs Tab10.1.5.1'!T19</f>
        <v>0</v>
      </c>
      <c r="E224" s="17">
        <f>$G$55*'Forecast inputs Tab10.1.5.1'!U19</f>
        <v>0</v>
      </c>
      <c r="F224" s="17">
        <f>$F$31*'Forecast inputs Tab10.1.5.1'!Y19</f>
        <v>7.2795331757839043E-3</v>
      </c>
      <c r="G224" s="28">
        <f t="shared" si="56"/>
        <v>0</v>
      </c>
      <c r="H224" s="28">
        <f>G224*'Forecast inputs Tab10.1.5.1'!V19</f>
        <v>0</v>
      </c>
      <c r="I224" s="28">
        <f t="shared" si="57"/>
        <v>0</v>
      </c>
      <c r="J224" s="28">
        <f>I224*'Forecast inputs Tab10.1.5.1'!W19</f>
        <v>0</v>
      </c>
      <c r="K224" s="28">
        <f t="shared" si="58"/>
        <v>0</v>
      </c>
      <c r="L224" s="28">
        <f t="shared" si="55"/>
        <v>0.7149142680885342</v>
      </c>
      <c r="M224" s="28">
        <f>L224*'Forecast inputs Tab10.1.5.1'!Z19</f>
        <v>2.5725618005751434</v>
      </c>
      <c r="N224" s="19">
        <f t="shared" si="59"/>
        <v>110.85124414992329</v>
      </c>
      <c r="O224" s="19">
        <f>N224*'Forecast inputs Tab10.1.5.1'!R19</f>
        <v>383.60959848034156</v>
      </c>
      <c r="P224" s="19">
        <f>N224*'Forecast inputs Tab10.1.5.1'!S19</f>
        <v>110.80223432973436</v>
      </c>
      <c r="Q224" s="19">
        <f>P224*'Forecast inputs Tab10.1.5.1'!R19</f>
        <v>383.43999607679217</v>
      </c>
    </row>
    <row r="225" spans="1:17" ht="15" x14ac:dyDescent="0.25">
      <c r="A225" s="10">
        <f>D225+F225+E225+'Forecast inputs Tab10.1.5.1'!AA20</f>
        <v>0.24786816247892543</v>
      </c>
      <c r="C225" s="23" t="s">
        <v>1443</v>
      </c>
      <c r="D225" s="17">
        <f>$G$54*'Forecast inputs Tab10.1.5.1'!T20</f>
        <v>0</v>
      </c>
      <c r="E225" s="17">
        <f>$G$55*'Forecast inputs Tab10.1.5.1'!U20</f>
        <v>0</v>
      </c>
      <c r="F225" s="17">
        <f>$F$31*'Forecast inputs Tab10.1.5.1'!Y20</f>
        <v>7.8681624789254372E-3</v>
      </c>
      <c r="G225" s="28">
        <f>N225*(D225/A225)*(1-EXP(-A225))</f>
        <v>0</v>
      </c>
      <c r="H225" s="28">
        <f>G225*'Forecast inputs Tab10.1.5.1'!V20</f>
        <v>0</v>
      </c>
      <c r="I225" s="28">
        <f t="shared" si="57"/>
        <v>0</v>
      </c>
      <c r="J225" s="28">
        <f>I225*'Forecast inputs Tab10.1.5.1'!W20</f>
        <v>0</v>
      </c>
      <c r="K225" s="28">
        <f t="shared" si="58"/>
        <v>0</v>
      </c>
      <c r="L225" s="30">
        <f t="shared" si="55"/>
        <v>1.9285107633697143</v>
      </c>
      <c r="M225" s="28">
        <f>L225*'Forecast inputs Tab10.1.5.1'!Z20</f>
        <v>7.4530384067644002</v>
      </c>
      <c r="N225" s="19">
        <f>N198*EXP(-A198)+N199*EXP(-A199)</f>
        <v>276.73330811082894</v>
      </c>
      <c r="O225" s="19">
        <f>N225*'Forecast inputs Tab10.1.5.1'!R20</f>
        <v>1126.9788343818609</v>
      </c>
      <c r="P225" s="19">
        <f>N225*'Forecast inputs Tab10.1.5.1'!S20</f>
        <v>276.65917908020026</v>
      </c>
      <c r="Q225" s="19">
        <f>P225*'Forecast inputs Tab10.1.5.1'!R20</f>
        <v>1126.6769486092301</v>
      </c>
    </row>
    <row r="226" spans="1:17" ht="15" x14ac:dyDescent="0.25">
      <c r="C226" s="31" t="s">
        <v>1453</v>
      </c>
      <c r="D226" s="12"/>
      <c r="E226" s="12"/>
      <c r="F226" s="12"/>
      <c r="G226" s="32">
        <f>SUM(G209:G225)</f>
        <v>0</v>
      </c>
      <c r="H226" s="32">
        <f t="shared" ref="H226" si="60">SUM(H209:H225)</f>
        <v>0</v>
      </c>
      <c r="I226" s="32">
        <f>SUM(I209:I225)</f>
        <v>0</v>
      </c>
      <c r="J226" s="32">
        <f t="shared" ref="J226:Q226" si="61">SUM(J209:J225)</f>
        <v>0</v>
      </c>
      <c r="K226" s="32">
        <f t="shared" si="61"/>
        <v>0</v>
      </c>
      <c r="L226" s="32">
        <f t="shared" si="61"/>
        <v>92.665906734637346</v>
      </c>
      <c r="M226" s="32">
        <f t="shared" si="61"/>
        <v>136.22891163461725</v>
      </c>
      <c r="N226" s="32">
        <f t="shared" si="61"/>
        <v>56415.753451630953</v>
      </c>
      <c r="O226" s="32">
        <f t="shared" si="61"/>
        <v>25442.552530869354</v>
      </c>
      <c r="P226" s="32">
        <f t="shared" si="61"/>
        <v>11731.884980428176</v>
      </c>
      <c r="Q226" s="32">
        <f t="shared" si="61"/>
        <v>18260.423022777552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226"/>
  <sheetViews>
    <sheetView showGridLines="0" workbookViewId="0">
      <selection activeCell="F32" sqref="F32"/>
    </sheetView>
  </sheetViews>
  <sheetFormatPr defaultRowHeight="14.4" x14ac:dyDescent="0.3"/>
  <cols>
    <col min="3" max="3" width="9.109375" style="15"/>
    <col min="4" max="5" width="10.6640625" style="15" customWidth="1"/>
    <col min="6" max="6" width="12" style="15" customWidth="1"/>
    <col min="7" max="11" width="10.6640625" style="15" customWidth="1"/>
    <col min="12" max="12" width="12.44140625" style="15" customWidth="1"/>
    <col min="13" max="13" width="19.5546875" style="15" customWidth="1"/>
    <col min="14" max="14" width="10" style="15" customWidth="1"/>
    <col min="15" max="15" width="9.109375" style="15"/>
    <col min="16" max="16" width="9.88671875" style="15" customWidth="1"/>
    <col min="17" max="17" width="10" style="15" customWidth="1"/>
  </cols>
  <sheetData>
    <row r="1" spans="1:17" ht="12" customHeight="1" x14ac:dyDescent="0.3">
      <c r="C1" s="15" t="s">
        <v>1445</v>
      </c>
      <c r="D1" s="15" t="s">
        <v>1522</v>
      </c>
      <c r="G1" s="15">
        <v>2018</v>
      </c>
    </row>
    <row r="2" spans="1:17" ht="12" customHeight="1" x14ac:dyDescent="0.3">
      <c r="G2" s="18"/>
    </row>
    <row r="3" spans="1:17" ht="12" customHeight="1" x14ac:dyDescent="0.3">
      <c r="D3" s="24" t="s">
        <v>1611</v>
      </c>
      <c r="E3" s="24"/>
      <c r="F3" s="24"/>
      <c r="G3" s="18">
        <v>1</v>
      </c>
      <c r="H3" s="24" t="s">
        <v>1610</v>
      </c>
      <c r="I3" s="25">
        <f>G3*AVERAGE('Forecast inputs Tab10.1.5.1'!T$8:T$19)</f>
        <v>6.6579454434206639E-2</v>
      </c>
      <c r="J3" s="15" t="s">
        <v>1526</v>
      </c>
      <c r="K3" s="25">
        <f>I3+I5+I4</f>
        <v>8.7881282343871131E-2</v>
      </c>
      <c r="M3" s="54" t="s">
        <v>1675</v>
      </c>
      <c r="N3" s="55">
        <f>Reportnew!$AJ$6560</f>
        <v>6.0366767631280425E-2</v>
      </c>
    </row>
    <row r="4" spans="1:17" ht="12" customHeight="1" x14ac:dyDescent="0.3">
      <c r="D4" s="24" t="s">
        <v>1612</v>
      </c>
      <c r="E4" s="24"/>
      <c r="F4" s="24"/>
      <c r="G4" s="18">
        <v>1</v>
      </c>
      <c r="H4" s="24" t="s">
        <v>1610</v>
      </c>
      <c r="I4" s="25">
        <f>G4*AVERAGE('Forecast inputs Tab10.1.5.1'!U$8:U$19)</f>
        <v>2.4673964087049936E-3</v>
      </c>
      <c r="J4" s="24"/>
      <c r="K4" s="24"/>
      <c r="M4" s="15" t="s">
        <v>1737</v>
      </c>
      <c r="N4" s="56">
        <f>AVERAGE('Forecast inputs Tab10.1.5.1'!$Y$8:$Y$19)</f>
        <v>9.2712324904217162E-3</v>
      </c>
      <c r="O4" s="25">
        <f>N4*G5</f>
        <v>1.8834431500959491E-2</v>
      </c>
    </row>
    <row r="5" spans="1:17" ht="12" customHeight="1" x14ac:dyDescent="0.3">
      <c r="D5" s="24" t="s">
        <v>1446</v>
      </c>
      <c r="E5" s="24"/>
      <c r="F5" s="24"/>
      <c r="G5" s="17">
        <f>I5/N4</f>
        <v>2.0314916620220336</v>
      </c>
      <c r="H5" s="24" t="s">
        <v>1610</v>
      </c>
      <c r="I5" s="25">
        <f>N5*N3</f>
        <v>1.8834431500959491E-2</v>
      </c>
      <c r="J5" s="24"/>
      <c r="K5" s="24"/>
      <c r="M5" s="15" t="s">
        <v>1738</v>
      </c>
      <c r="N5" s="78">
        <v>0.312</v>
      </c>
      <c r="O5" s="15" t="s">
        <v>1876</v>
      </c>
    </row>
    <row r="6" spans="1:17" ht="9.75" customHeight="1" x14ac:dyDescent="0.3">
      <c r="D6" s="24"/>
      <c r="E6" s="24"/>
      <c r="F6" s="24"/>
      <c r="G6" s="18"/>
      <c r="H6" s="24"/>
      <c r="I6" s="24"/>
      <c r="J6" s="24"/>
      <c r="K6" s="24"/>
      <c r="L6" s="25"/>
    </row>
    <row r="7" spans="1:17" ht="40.5" customHeight="1" x14ac:dyDescent="0.3">
      <c r="A7" t="s">
        <v>1374</v>
      </c>
      <c r="C7" s="26" t="s">
        <v>1292</v>
      </c>
      <c r="D7" s="27" t="s">
        <v>1604</v>
      </c>
      <c r="E7" s="27" t="s">
        <v>1605</v>
      </c>
      <c r="F7" s="27" t="s">
        <v>1447</v>
      </c>
      <c r="G7" s="27" t="s">
        <v>1606</v>
      </c>
      <c r="H7" s="27" t="s">
        <v>1607</v>
      </c>
      <c r="I7" s="27" t="s">
        <v>1608</v>
      </c>
      <c r="J7" s="27" t="s">
        <v>1609</v>
      </c>
      <c r="K7" s="27" t="s">
        <v>1613</v>
      </c>
      <c r="L7" s="27" t="s">
        <v>1448</v>
      </c>
      <c r="M7" s="27" t="s">
        <v>1578</v>
      </c>
      <c r="N7" s="27" t="s">
        <v>1449</v>
      </c>
      <c r="O7" s="27" t="s">
        <v>1450</v>
      </c>
      <c r="P7" s="27" t="s">
        <v>1451</v>
      </c>
      <c r="Q7" s="27" t="s">
        <v>1452</v>
      </c>
    </row>
    <row r="8" spans="1:17" ht="12" customHeight="1" x14ac:dyDescent="0.3">
      <c r="A8" s="10">
        <f>D8+F8+E8+'Forecast inputs Tab10.1.5.1'!AA4</f>
        <v>0.24</v>
      </c>
      <c r="C8" s="18">
        <v>0</v>
      </c>
      <c r="D8" s="17">
        <f>$G$3*'Forecast inputs Tab10.1.5.1'!T4</f>
        <v>0</v>
      </c>
      <c r="E8" s="17">
        <f>$G$4*'Forecast inputs Tab10.1.5.1'!U4</f>
        <v>0</v>
      </c>
      <c r="F8" s="17">
        <f>$G$5*'Forecast inputs Tab10.1.5.1'!Y4</f>
        <v>0</v>
      </c>
      <c r="G8" s="28">
        <f>N8*(D8/A8)*(1-EXP(-A8))</f>
        <v>0</v>
      </c>
      <c r="H8" s="28">
        <f>G8*'Forecast inputs Tab10.1.5.1'!V4</f>
        <v>0</v>
      </c>
      <c r="I8" s="28">
        <f>N8*(E8/A8)*(1-EXP(-A8))</f>
        <v>0</v>
      </c>
      <c r="J8" s="28">
        <f>I8*'Forecast inputs Tab10.1.5.1'!W4</f>
        <v>0</v>
      </c>
      <c r="K8" s="28">
        <f>H8+J8</f>
        <v>0</v>
      </c>
      <c r="L8" s="28">
        <f t="shared" ref="L8:L24" si="0">N8*(F8/A8)*(1-EXP(-A8))</f>
        <v>0</v>
      </c>
      <c r="M8" s="28">
        <f>L8*'Forecast inputs Tab10.1.5.1'!Z4</f>
        <v>0</v>
      </c>
      <c r="N8" s="19">
        <f>'Forecast inputs Tab10.1.5.1'!Q4</f>
        <v>12382.797429009221</v>
      </c>
      <c r="O8" s="19">
        <f>N8*'Forecast inputs Tab10.1.5.1'!R4</f>
        <v>34.976078134056579</v>
      </c>
      <c r="P8" s="19">
        <f>N8*'Forecast inputs Tab10.1.5.1'!S4</f>
        <v>0</v>
      </c>
      <c r="Q8" s="19">
        <f>P8*'Forecast inputs Tab10.1.5.1'!R4</f>
        <v>0</v>
      </c>
    </row>
    <row r="9" spans="1:17" ht="12" customHeight="1" x14ac:dyDescent="0.3">
      <c r="A9" s="10">
        <f>D9+F9+E9+'Forecast inputs Tab10.1.5.1'!AA5</f>
        <v>0.24025042326708496</v>
      </c>
      <c r="C9" s="18">
        <v>1</v>
      </c>
      <c r="D9" s="17">
        <f>$G$3*'Forecast inputs Tab10.1.5.1'!T5</f>
        <v>1.3595111820172463E-5</v>
      </c>
      <c r="E9" s="17">
        <f>$G$4*'Forecast inputs Tab10.1.5.1'!U5</f>
        <v>3.1169685870727759E-5</v>
      </c>
      <c r="F9" s="17">
        <f>$G$5*'Forecast inputs Tab10.1.5.1'!Y5</f>
        <v>2.0565846939406461E-4</v>
      </c>
      <c r="G9" s="28">
        <f t="shared" ref="G9:G24" si="1">N9*(D9/A9)*(1-EXP(-A9))</f>
        <v>0.11771860378315742</v>
      </c>
      <c r="H9" s="28">
        <f>G9*'Forecast inputs Tab10.1.5.1'!V5</f>
        <v>1.2104769423513805E-2</v>
      </c>
      <c r="I9" s="28">
        <f t="shared" ref="I9:I24" si="2">N9*(E9/A9)*(1-EXP(-A9))</f>
        <v>0.26989494088730009</v>
      </c>
      <c r="J9" s="28">
        <f>I9*'Forecast inputs Tab10.1.5.1'!W5</f>
        <v>2.7752816237807319E-2</v>
      </c>
      <c r="K9" s="28">
        <f t="shared" ref="K9:K24" si="3">H9+J9</f>
        <v>3.9857585661321124E-2</v>
      </c>
      <c r="L9" s="28">
        <f t="shared" si="0"/>
        <v>1.780774457281616</v>
      </c>
      <c r="M9" s="28">
        <f>L9*'Forecast inputs Tab10.1.5.1'!Z5</f>
        <v>0.1372636978642785</v>
      </c>
      <c r="N9" s="19">
        <f>'Forecast inputs Tab10.1.5.1'!Q5</f>
        <v>9740.6525854677402</v>
      </c>
      <c r="O9" s="19">
        <f>N9*'Forecast inputs Tab10.1.5.1'!R5</f>
        <v>231.17198561513024</v>
      </c>
      <c r="P9" s="19">
        <f>N9*'Forecast inputs Tab10.1.5.1'!S5</f>
        <v>0</v>
      </c>
      <c r="Q9" s="19">
        <f>P9*'Forecast inputs Tab10.1.5.1'!R5</f>
        <v>0</v>
      </c>
    </row>
    <row r="10" spans="1:17" ht="12" customHeight="1" x14ac:dyDescent="0.3">
      <c r="A10" s="10">
        <f>D10+F10+E10+'Forecast inputs Tab10.1.5.1'!AA6</f>
        <v>0.24196702872915218</v>
      </c>
      <c r="C10" s="18">
        <v>2</v>
      </c>
      <c r="D10" s="17">
        <f>$G$3*'Forecast inputs Tab10.1.5.1'!T6</f>
        <v>1.2793166855339132E-4</v>
      </c>
      <c r="E10" s="17">
        <f>$G$4*'Forecast inputs Tab10.1.5.1'!U6</f>
        <v>6.5341966872061385E-4</v>
      </c>
      <c r="F10" s="17">
        <f>$G$5*'Forecast inputs Tab10.1.5.1'!Y6</f>
        <v>1.1856773918781794E-3</v>
      </c>
      <c r="G10" s="28">
        <f t="shared" si="1"/>
        <v>0.87054036052238171</v>
      </c>
      <c r="H10" s="28">
        <f>G10*'Forecast inputs Tab10.1.5.1'!V6</f>
        <v>0.19112422096637796</v>
      </c>
      <c r="I10" s="28">
        <f t="shared" si="2"/>
        <v>4.4463438991500546</v>
      </c>
      <c r="J10" s="28">
        <f>I10*'Forecast inputs Tab10.1.5.1'!W6</f>
        <v>0.976272629412272</v>
      </c>
      <c r="K10" s="28">
        <f t="shared" si="3"/>
        <v>1.16739685037865</v>
      </c>
      <c r="L10" s="28">
        <f t="shared" si="0"/>
        <v>8.0682135694813901</v>
      </c>
      <c r="M10" s="28">
        <f>L10*'Forecast inputs Tab10.1.5.1'!Z6</f>
        <v>1.5170661974695858</v>
      </c>
      <c r="N10" s="19">
        <f>'Forecast inputs Tab10.1.5.1'!Q6</f>
        <v>7661.1571985107503</v>
      </c>
      <c r="O10" s="19">
        <f>N10*'Forecast inputs Tab10.1.5.1'!R6</f>
        <v>736.97114563650041</v>
      </c>
      <c r="P10" s="19">
        <f>N10*'Forecast inputs Tab10.1.5.1'!S6</f>
        <v>0</v>
      </c>
      <c r="Q10" s="19">
        <f>P10*'Forecast inputs Tab10.1.5.1'!R6</f>
        <v>0</v>
      </c>
    </row>
    <row r="11" spans="1:17" ht="12" customHeight="1" x14ac:dyDescent="0.3">
      <c r="A11" s="10">
        <f>D11+F11+E11+'Forecast inputs Tab10.1.5.1'!AA7</f>
        <v>0.24720946860108944</v>
      </c>
      <c r="C11" s="18">
        <v>3</v>
      </c>
      <c r="D11" s="17">
        <f>$G$3*'Forecast inputs Tab10.1.5.1'!T7</f>
        <v>4.765578025781334E-3</v>
      </c>
      <c r="E11" s="17">
        <f>$G$4*'Forecast inputs Tab10.1.5.1'!U7</f>
        <v>1.2671942178660584E-3</v>
      </c>
      <c r="F11" s="17">
        <f>$G$5*'Forecast inputs Tab10.1.5.1'!Y7</f>
        <v>1.1766963574420619E-3</v>
      </c>
      <c r="G11" s="28">
        <f t="shared" si="1"/>
        <v>27.601317625763958</v>
      </c>
      <c r="H11" s="28">
        <f>G11*'Forecast inputs Tab10.1.5.1'!V7</f>
        <v>10.136723152292523</v>
      </c>
      <c r="I11" s="28">
        <f t="shared" si="2"/>
        <v>7.3393468560654043</v>
      </c>
      <c r="J11" s="28">
        <f>I11*'Forecast inputs Tab10.1.5.1'!W7</f>
        <v>2.7020664397486907</v>
      </c>
      <c r="K11" s="28">
        <f t="shared" si="3"/>
        <v>12.838789592041215</v>
      </c>
      <c r="L11" s="28">
        <f t="shared" si="0"/>
        <v>6.8152005349892217</v>
      </c>
      <c r="M11" s="28">
        <f>L11*'Forecast inputs Tab10.1.5.1'!Z7</f>
        <v>2.3020248063075894</v>
      </c>
      <c r="N11" s="19">
        <f>'Forecast inputs Tab10.1.5.1'!Q7</f>
        <v>6537.17</v>
      </c>
      <c r="O11" s="19">
        <f>N11*'Forecast inputs Tab10.1.5.1'!R7</f>
        <v>1368.19699515</v>
      </c>
      <c r="P11" s="19">
        <f>N11*'Forecast inputs Tab10.1.5.1'!S7</f>
        <v>0</v>
      </c>
      <c r="Q11" s="19">
        <f>P11*'Forecast inputs Tab10.1.5.1'!R7</f>
        <v>0</v>
      </c>
    </row>
    <row r="12" spans="1:17" ht="12" customHeight="1" x14ac:dyDescent="0.3">
      <c r="A12" s="10">
        <f>D12+F12+E12+'Forecast inputs Tab10.1.5.1'!AA8</f>
        <v>0.26308570687873367</v>
      </c>
      <c r="C12" s="18">
        <v>4</v>
      </c>
      <c r="D12" s="17">
        <f>$G$3*'Forecast inputs Tab10.1.5.1'!T8</f>
        <v>8.5132022584224823E-3</v>
      </c>
      <c r="E12" s="17">
        <f>$G$4*'Forecast inputs Tab10.1.5.1'!U8</f>
        <v>8.219572386783721E-3</v>
      </c>
      <c r="F12" s="17">
        <f>$G$5*'Forecast inputs Tab10.1.5.1'!Y8</f>
        <v>6.352932233527479E-3</v>
      </c>
      <c r="G12" s="28">
        <f t="shared" si="1"/>
        <v>10.397702103454527</v>
      </c>
      <c r="H12" s="28">
        <f>G12*'Forecast inputs Tab10.1.5.1'!V8</f>
        <v>5.8573765353361038</v>
      </c>
      <c r="I12" s="28">
        <f t="shared" si="2"/>
        <v>10.039073723522067</v>
      </c>
      <c r="J12" s="28">
        <f>I12*'Forecast inputs Tab10.1.5.1'!W8</f>
        <v>5.5009374398519109</v>
      </c>
      <c r="K12" s="28">
        <f t="shared" si="3"/>
        <v>11.358313975188015</v>
      </c>
      <c r="L12" s="28">
        <f t="shared" si="0"/>
        <v>7.7592302922558627</v>
      </c>
      <c r="M12" s="28">
        <f>L12*'Forecast inputs Tab10.1.5.1'!Z8</f>
        <v>4.0844510666131937</v>
      </c>
      <c r="N12" s="19">
        <f>'Forecast inputs Tab10.1.5.1'!Q8</f>
        <v>1389.06</v>
      </c>
      <c r="O12" s="19">
        <f>N12*'Forecast inputs Tab10.1.5.1'!R8</f>
        <v>512.08391429999995</v>
      </c>
      <c r="P12" s="19">
        <f>N12*'Forecast inputs Tab10.1.5.1'!S8</f>
        <v>123.84339063351912</v>
      </c>
      <c r="Q12" s="19">
        <f>P12*'Forecast inputs Tab10.1.5.1'!R8</f>
        <v>45.655485173999992</v>
      </c>
    </row>
    <row r="13" spans="1:17" ht="12" customHeight="1" x14ac:dyDescent="0.3">
      <c r="A13" s="10">
        <f>D13+F13+E13+'Forecast inputs Tab10.1.5.1'!AA9</f>
        <v>0.29110000870046415</v>
      </c>
      <c r="C13" s="18">
        <v>5</v>
      </c>
      <c r="D13" s="17">
        <f>$G$3*'Forecast inputs Tab10.1.5.1'!T9</f>
        <v>2.5139412089277949E-2</v>
      </c>
      <c r="E13" s="17">
        <f>$G$4*'Forecast inputs Tab10.1.5.1'!U9</f>
        <v>1.2479558796297698E-2</v>
      </c>
      <c r="F13" s="17">
        <f>$G$5*'Forecast inputs Tab10.1.5.1'!Y9</f>
        <v>1.3481037814888505E-2</v>
      </c>
      <c r="G13" s="28">
        <f t="shared" si="1"/>
        <v>119.19370796563986</v>
      </c>
      <c r="H13" s="28">
        <f>G13*'Forecast inputs Tab10.1.5.1'!V9</f>
        <v>96.017365545320288</v>
      </c>
      <c r="I13" s="28">
        <f t="shared" si="2"/>
        <v>59.169438068933907</v>
      </c>
      <c r="J13" s="28">
        <f>I13*'Forecast inputs Tab10.1.5.1'!W9</f>
        <v>44.298694570165878</v>
      </c>
      <c r="K13" s="28">
        <f t="shared" si="3"/>
        <v>140.31606011548615</v>
      </c>
      <c r="L13" s="28">
        <f t="shared" si="0"/>
        <v>63.917759042061988</v>
      </c>
      <c r="M13" s="28">
        <f>L13*'Forecast inputs Tab10.1.5.1'!Z9</f>
        <v>47.691468896126047</v>
      </c>
      <c r="N13" s="19">
        <f>'Forecast inputs Tab10.1.5.1'!Q9</f>
        <v>5464.84</v>
      </c>
      <c r="O13" s="19">
        <f>N13*'Forecast inputs Tab10.1.5.1'!R9</f>
        <v>3113.8876913599997</v>
      </c>
      <c r="P13" s="19">
        <f>N13*'Forecast inputs Tab10.1.5.1'!S9</f>
        <v>1589.5302985588025</v>
      </c>
      <c r="Q13" s="19">
        <f>P13*'Forecast inputs Tab10.1.5.1'!R9</f>
        <v>905.72072223999987</v>
      </c>
    </row>
    <row r="14" spans="1:17" ht="12" customHeight="1" x14ac:dyDescent="0.3">
      <c r="A14" s="10">
        <f>D14+F14+E14+'Forecast inputs Tab10.1.5.1'!AA10</f>
        <v>0.31910657814761473</v>
      </c>
      <c r="C14" s="18">
        <v>6</v>
      </c>
      <c r="D14" s="17">
        <f>$G$3*'Forecast inputs Tab10.1.5.1'!T10</f>
        <v>6.1136750641884105E-2</v>
      </c>
      <c r="E14" s="17">
        <f>$G$4*'Forecast inputs Tab10.1.5.1'!U10</f>
        <v>5.1513794994919411E-3</v>
      </c>
      <c r="F14" s="17">
        <f>$G$5*'Forecast inputs Tab10.1.5.1'!Y10</f>
        <v>1.2818448006238707E-2</v>
      </c>
      <c r="G14" s="28">
        <f t="shared" si="1"/>
        <v>188.23911473754103</v>
      </c>
      <c r="H14" s="28">
        <f>G14*'Forecast inputs Tab10.1.5.1'!V10</f>
        <v>186.49354525067585</v>
      </c>
      <c r="I14" s="28">
        <f t="shared" si="2"/>
        <v>15.861018233395535</v>
      </c>
      <c r="J14" s="28">
        <f>I14*'Forecast inputs Tab10.1.5.1'!W10</f>
        <v>15.348712458631928</v>
      </c>
      <c r="K14" s="28">
        <f t="shared" si="3"/>
        <v>201.84225770930777</v>
      </c>
      <c r="L14" s="28">
        <f t="shared" si="0"/>
        <v>39.467804220371804</v>
      </c>
      <c r="M14" s="28">
        <f>L14*'Forecast inputs Tab10.1.5.1'!Z10</f>
        <v>39.02426503654327</v>
      </c>
      <c r="N14" s="19">
        <f>'Forecast inputs Tab10.1.5.1'!Q10</f>
        <v>3596.33</v>
      </c>
      <c r="O14" s="19">
        <f>N14*'Forecast inputs Tab10.1.5.1'!R10</f>
        <v>2899.4619432399995</v>
      </c>
      <c r="P14" s="19">
        <f>N14*'Forecast inputs Tab10.1.5.1'!S10</f>
        <v>2066.9124136844662</v>
      </c>
      <c r="Q14" s="19">
        <f>P14*'Forecast inputs Tab10.1.5.1'!R10</f>
        <v>1666.4026614599998</v>
      </c>
    </row>
    <row r="15" spans="1:17" ht="12" customHeight="1" x14ac:dyDescent="0.3">
      <c r="A15" s="10">
        <f>D15+F15+E15+'Forecast inputs Tab10.1.5.1'!AA11</f>
        <v>0.3403553700426652</v>
      </c>
      <c r="C15" s="18">
        <v>7</v>
      </c>
      <c r="D15" s="17">
        <f>$G$3*'Forecast inputs Tab10.1.5.1'!T11</f>
        <v>7.389713175440521E-2</v>
      </c>
      <c r="E15" s="17">
        <f>$G$4*'Forecast inputs Tab10.1.5.1'!U11</f>
        <v>2.9538570840210933E-3</v>
      </c>
      <c r="F15" s="17">
        <f>$G$5*'Forecast inputs Tab10.1.5.1'!Y11</f>
        <v>2.3504381204238905E-2</v>
      </c>
      <c r="G15" s="28">
        <f t="shared" si="1"/>
        <v>54.85672973545222</v>
      </c>
      <c r="H15" s="28">
        <f>G15*'Forecast inputs Tab10.1.5.1'!V11</f>
        <v>67.981923572116102</v>
      </c>
      <c r="I15" s="28">
        <f t="shared" si="2"/>
        <v>2.1927635875479905</v>
      </c>
      <c r="J15" s="28">
        <f>I15*'Forecast inputs Tab10.1.5.1'!W11</f>
        <v>2.6758164849712975</v>
      </c>
      <c r="K15" s="28">
        <f t="shared" si="3"/>
        <v>70.657740057087395</v>
      </c>
      <c r="L15" s="28">
        <f t="shared" si="0"/>
        <v>17.448221016279344</v>
      </c>
      <c r="M15" s="28">
        <f>L15*'Forecast inputs Tab10.1.5.1'!Z11</f>
        <v>21.780439812411341</v>
      </c>
      <c r="N15" s="19">
        <f>'Forecast inputs Tab10.1.5.1'!Q11</f>
        <v>875.82100000000003</v>
      </c>
      <c r="O15" s="19">
        <f>N15*'Forecast inputs Tab10.1.5.1'!R11</f>
        <v>937.6889954400001</v>
      </c>
      <c r="P15" s="19">
        <f>N15*'Forecast inputs Tab10.1.5.1'!S11</f>
        <v>698.55772217178503</v>
      </c>
      <c r="Q15" s="19">
        <f>P15*'Forecast inputs Tab10.1.5.1'!R11</f>
        <v>747.90383966599995</v>
      </c>
    </row>
    <row r="16" spans="1:17" ht="12" customHeight="1" x14ac:dyDescent="0.3">
      <c r="A16" s="10">
        <f>D16+F16+E16+'Forecast inputs Tab10.1.5.1'!AA12</f>
        <v>0.34037394555789741</v>
      </c>
      <c r="C16" s="18">
        <v>8</v>
      </c>
      <c r="D16" s="17">
        <f>$G$3*'Forecast inputs Tab10.1.5.1'!T12</f>
        <v>8.5194774005455456E-2</v>
      </c>
      <c r="E16" s="17">
        <f>$G$4*'Forecast inputs Tab10.1.5.1'!U12</f>
        <v>5.0672887489430947E-4</v>
      </c>
      <c r="F16" s="17">
        <f>$G$5*'Forecast inputs Tab10.1.5.1'!Y12</f>
        <v>1.4672442677547646E-2</v>
      </c>
      <c r="G16" s="28">
        <f t="shared" si="1"/>
        <v>94.889450768937877</v>
      </c>
      <c r="H16" s="28">
        <f>G16*'Forecast inputs Tab10.1.5.1'!V12</f>
        <v>142.90419253496245</v>
      </c>
      <c r="I16" s="28">
        <f t="shared" si="2"/>
        <v>0.56439171520548725</v>
      </c>
      <c r="J16" s="28">
        <f>I16*'Forecast inputs Tab10.1.5.1'!W12</f>
        <v>0.84871609411742888</v>
      </c>
      <c r="K16" s="28">
        <f t="shared" si="3"/>
        <v>143.75290862907988</v>
      </c>
      <c r="L16" s="28">
        <f t="shared" si="0"/>
        <v>16.342082520484965</v>
      </c>
      <c r="M16" s="28">
        <f>L16*'Forecast inputs Tab10.1.5.1'!Z12</f>
        <v>24.907621652771955</v>
      </c>
      <c r="N16" s="19">
        <f>'Forecast inputs Tab10.1.5.1'!Q12</f>
        <v>1314.08</v>
      </c>
      <c r="O16" s="19">
        <f>N16*'Forecast inputs Tab10.1.5.1'!R12</f>
        <v>1781.5902415999999</v>
      </c>
      <c r="P16" s="19">
        <f>N16*'Forecast inputs Tab10.1.5.1'!S12</f>
        <v>1203.1008811229044</v>
      </c>
      <c r="Q16" s="19">
        <f>P16*'Forecast inputs Tab10.1.5.1'!R12</f>
        <v>1631.1280816000001</v>
      </c>
    </row>
    <row r="17" spans="1:17" ht="12" customHeight="1" x14ac:dyDescent="0.3">
      <c r="A17" s="10">
        <f>D17+F17+E17+'Forecast inputs Tab10.1.5.1'!AA13</f>
        <v>0.34426533194904596</v>
      </c>
      <c r="C17" s="18">
        <v>9</v>
      </c>
      <c r="D17" s="17">
        <f>$G$3*'Forecast inputs Tab10.1.5.1'!T13</f>
        <v>8.2049430007223367E-2</v>
      </c>
      <c r="E17" s="17">
        <f>$G$4*'Forecast inputs Tab10.1.5.1'!U13</f>
        <v>2.0839279855593257E-4</v>
      </c>
      <c r="F17" s="17">
        <f>$G$5*'Forecast inputs Tab10.1.5.1'!Y13</f>
        <v>2.2007509143266667E-2</v>
      </c>
      <c r="G17" s="28">
        <f t="shared" si="1"/>
        <v>15.033362818698009</v>
      </c>
      <c r="H17" s="28">
        <f>G17*'Forecast inputs Tab10.1.5.1'!V13</f>
        <v>27.082808809121914</v>
      </c>
      <c r="I17" s="28">
        <f t="shared" si="2"/>
        <v>3.8182404792079308E-2</v>
      </c>
      <c r="J17" s="28">
        <f>I17*'Forecast inputs Tab10.1.5.1'!W13</f>
        <v>6.8865773308278172E-2</v>
      </c>
      <c r="K17" s="28">
        <f t="shared" si="3"/>
        <v>27.151674582430193</v>
      </c>
      <c r="L17" s="28">
        <f t="shared" si="0"/>
        <v>4.0322872402332948</v>
      </c>
      <c r="M17" s="28">
        <f>L17*'Forecast inputs Tab10.1.5.1'!Z13</f>
        <v>7.3238836373081364</v>
      </c>
      <c r="N17" s="19">
        <f>'Forecast inputs Tab10.1.5.1'!Q13</f>
        <v>216.56800000000001</v>
      </c>
      <c r="O17" s="19">
        <f>N17*'Forecast inputs Tab10.1.5.1'!R13</f>
        <v>358.38322344000005</v>
      </c>
      <c r="P17" s="19">
        <f>N17*'Forecast inputs Tab10.1.5.1'!S13</f>
        <v>209.20916637962813</v>
      </c>
      <c r="Q17" s="19">
        <f>P17*'Forecast inputs Tab10.1.5.1'!R13</f>
        <v>346.2056048</v>
      </c>
    </row>
    <row r="18" spans="1:17" ht="12" customHeight="1" x14ac:dyDescent="0.3">
      <c r="A18" s="10">
        <f>D18+F18+E18+'Forecast inputs Tab10.1.5.1'!AA14</f>
        <v>0.34232663365708665</v>
      </c>
      <c r="C18" s="18">
        <v>10</v>
      </c>
      <c r="D18" s="17">
        <f>$G$3*'Forecast inputs Tab10.1.5.1'!T14</f>
        <v>8.1888916558250091E-2</v>
      </c>
      <c r="E18" s="17">
        <f>$G$4*'Forecast inputs Tab10.1.5.1'!U14</f>
        <v>5.639579326203154E-5</v>
      </c>
      <c r="F18" s="17">
        <f>$G$5*'Forecast inputs Tab10.1.5.1'!Y14</f>
        <v>2.0381321305574563E-2</v>
      </c>
      <c r="G18" s="28">
        <f t="shared" si="1"/>
        <v>35.880066839622138</v>
      </c>
      <c r="H18" s="28">
        <f>G18*'Forecast inputs Tab10.1.5.1'!V14</f>
        <v>75.523219437983343</v>
      </c>
      <c r="I18" s="28">
        <f t="shared" si="2"/>
        <v>2.4710118496632405E-2</v>
      </c>
      <c r="J18" s="28">
        <f>I18*'Forecast inputs Tab10.1.5.1'!W14</f>
        <v>5.2125017810542955E-2</v>
      </c>
      <c r="K18" s="28">
        <f t="shared" si="3"/>
        <v>75.575344455793882</v>
      </c>
      <c r="L18" s="28">
        <f t="shared" si="0"/>
        <v>8.9301849561490538</v>
      </c>
      <c r="M18" s="28">
        <f>L18*'Forecast inputs Tab10.1.5.1'!Z14</f>
        <v>18.928866542301343</v>
      </c>
      <c r="N18" s="19">
        <f>'Forecast inputs Tab10.1.5.1'!Q14</f>
        <v>517.42200000000003</v>
      </c>
      <c r="O18" s="19">
        <f>N18*'Forecast inputs Tab10.1.5.1'!R14</f>
        <v>1015.0526085000001</v>
      </c>
      <c r="P18" s="19">
        <f>N18*'Forecast inputs Tab10.1.5.1'!S14</f>
        <v>510.16872868612205</v>
      </c>
      <c r="Q18" s="19">
        <f>P18*'Forecast inputs Tab10.1.5.1'!R14</f>
        <v>1000.8235035</v>
      </c>
    </row>
    <row r="19" spans="1:17" ht="12" customHeight="1" x14ac:dyDescent="0.3">
      <c r="A19" s="10">
        <f>D19+F19+E19+'Forecast inputs Tab10.1.5.1'!AA15</f>
        <v>0.34236914818646574</v>
      </c>
      <c r="C19" s="18">
        <v>11</v>
      </c>
      <c r="D19" s="17">
        <f>$G$3*'Forecast inputs Tab10.1.5.1'!T15</f>
        <v>7.8917243961762168E-2</v>
      </c>
      <c r="E19" s="17">
        <f>$G$4*'Forecast inputs Tab10.1.5.1'!U15</f>
        <v>2.0830341597942094E-5</v>
      </c>
      <c r="F19" s="17">
        <f>$G$5*'Forecast inputs Tab10.1.5.1'!Y15</f>
        <v>2.3431073883105637E-2</v>
      </c>
      <c r="G19" s="28">
        <f t="shared" si="1"/>
        <v>26.201329968855529</v>
      </c>
      <c r="H19" s="28">
        <f>G19*'Forecast inputs Tab10.1.5.1'!V15</f>
        <v>63.074214704434382</v>
      </c>
      <c r="I19" s="28">
        <f t="shared" si="2"/>
        <v>6.9158858846630105E-3</v>
      </c>
      <c r="J19" s="28">
        <f>I19*'Forecast inputs Tab10.1.5.1'!W15</f>
        <v>1.6703476430770501E-2</v>
      </c>
      <c r="K19" s="28">
        <f t="shared" si="3"/>
        <v>63.090918180865152</v>
      </c>
      <c r="L19" s="28">
        <f t="shared" si="0"/>
        <v>7.7793555313886724</v>
      </c>
      <c r="M19" s="28">
        <f>L19*'Forecast inputs Tab10.1.5.1'!Z15</f>
        <v>18.878628829352774</v>
      </c>
      <c r="N19" s="19">
        <f>'Forecast inputs Tab10.1.5.1'!Q15</f>
        <v>392.08199999999999</v>
      </c>
      <c r="O19" s="19">
        <f>N19*'Forecast inputs Tab10.1.5.1'!R15</f>
        <v>890.54368823999994</v>
      </c>
      <c r="P19" s="19">
        <f>N19*'Forecast inputs Tab10.1.5.1'!S15</f>
        <v>389.68254074282805</v>
      </c>
      <c r="Q19" s="19">
        <f>P19*'Forecast inputs Tab10.1.5.1'!R15</f>
        <v>885.09374844000013</v>
      </c>
    </row>
    <row r="20" spans="1:17" ht="12" customHeight="1" x14ac:dyDescent="0.3">
      <c r="A20" s="10">
        <f>D20+F20+E20+'Forecast inputs Tab10.1.5.1'!AA16</f>
        <v>0.34080370169069818</v>
      </c>
      <c r="C20" s="18">
        <v>12</v>
      </c>
      <c r="D20" s="17">
        <f>$G$3*'Forecast inputs Tab10.1.5.1'!T16</f>
        <v>7.7271493695594731E-2</v>
      </c>
      <c r="E20" s="17">
        <f>$G$4*'Forecast inputs Tab10.1.5.1'!U16</f>
        <v>7.4789222324173669E-6</v>
      </c>
      <c r="F20" s="17">
        <f>$G$5*'Forecast inputs Tab10.1.5.1'!Y16</f>
        <v>2.3524729072871054E-2</v>
      </c>
      <c r="G20" s="28">
        <f t="shared" si="1"/>
        <v>27.685574106113762</v>
      </c>
      <c r="H20" s="28">
        <f>G20*'Forecast inputs Tab10.1.5.1'!V16</f>
        <v>74.94462505249254</v>
      </c>
      <c r="I20" s="28">
        <f t="shared" si="2"/>
        <v>2.6796202039932513E-3</v>
      </c>
      <c r="J20" s="28">
        <f>I20*'Forecast inputs Tab10.1.5.1'!W16</f>
        <v>7.2799992616939743E-3</v>
      </c>
      <c r="K20" s="28">
        <f t="shared" si="3"/>
        <v>74.951905051754238</v>
      </c>
      <c r="L20" s="28">
        <f t="shared" si="0"/>
        <v>8.428666238017227</v>
      </c>
      <c r="M20" s="28">
        <f>L20*'Forecast inputs Tab10.1.5.1'!Z16</f>
        <v>23.024250415742141</v>
      </c>
      <c r="N20" s="19">
        <f>'Forecast inputs Tab10.1.5.1'!Q16</f>
        <v>422.80399999999997</v>
      </c>
      <c r="O20" s="19">
        <f>N20*'Forecast inputs Tab10.1.5.1'!R16</f>
        <v>1090.48339268</v>
      </c>
      <c r="P20" s="19">
        <f>N20*'Forecast inputs Tab10.1.5.1'!S16</f>
        <v>421.59419470604882</v>
      </c>
      <c r="Q20" s="19">
        <f>P20*'Forecast inputs Tab10.1.5.1'!R16</f>
        <v>1087.3630991599998</v>
      </c>
    </row>
    <row r="21" spans="1:17" ht="12" customHeight="1" x14ac:dyDescent="0.3">
      <c r="A21" s="10">
        <f>D21+F21+E21+'Forecast inputs Tab10.1.5.1'!AA17</f>
        <v>0.33800311230711544</v>
      </c>
      <c r="C21" s="18">
        <v>13</v>
      </c>
      <c r="D21" s="17">
        <f>$G$3*'Forecast inputs Tab10.1.5.1'!T17</f>
        <v>7.6850054992083111E-2</v>
      </c>
      <c r="E21" s="17">
        <f>$G$4*'Forecast inputs Tab10.1.5.1'!U17</f>
        <v>2.700106466573411E-6</v>
      </c>
      <c r="F21" s="17">
        <f>$G$5*'Forecast inputs Tab10.1.5.1'!Y17</f>
        <v>2.1150357208565781E-2</v>
      </c>
      <c r="G21" s="28">
        <f t="shared" si="1"/>
        <v>15.809734166661645</v>
      </c>
      <c r="H21" s="28">
        <f>G21*'Forecast inputs Tab10.1.5.1'!V17</f>
        <v>47.455882182603041</v>
      </c>
      <c r="I21" s="28">
        <f t="shared" si="2"/>
        <v>5.5547085116083915E-4</v>
      </c>
      <c r="J21" s="28">
        <f>I21*'Forecast inputs Tab10.1.5.1'!W17</f>
        <v>1.6723330631791568E-3</v>
      </c>
      <c r="K21" s="28">
        <f t="shared" si="3"/>
        <v>47.457554515666217</v>
      </c>
      <c r="L21" s="28">
        <f t="shared" si="0"/>
        <v>4.3510902501215893</v>
      </c>
      <c r="M21" s="28">
        <f>L21*'Forecast inputs Tab10.1.5.1'!Z17</f>
        <v>13.185065274040952</v>
      </c>
      <c r="N21" s="19">
        <f>'Forecast inputs Tab10.1.5.1'!Q17</f>
        <v>242.44399999999999</v>
      </c>
      <c r="O21" s="19">
        <f>N21*'Forecast inputs Tab10.1.5.1'!R17</f>
        <v>698.6629969999999</v>
      </c>
      <c r="P21" s="19">
        <f>N21*'Forecast inputs Tab10.1.5.1'!S17</f>
        <v>242.09653969983515</v>
      </c>
      <c r="Q21" s="19">
        <f>P21*'Forecast inputs Tab10.1.5.1'!R17</f>
        <v>697.66170327999987</v>
      </c>
    </row>
    <row r="22" spans="1:17" ht="12" customHeight="1" x14ac:dyDescent="0.3">
      <c r="A22" s="10">
        <f>D22+F22+E22+'Forecast inputs Tab10.1.5.1'!AA18</f>
        <v>0.33679125438026336</v>
      </c>
      <c r="C22" s="18">
        <v>14</v>
      </c>
      <c r="D22" s="17">
        <f>$G$3*'Forecast inputs Tab10.1.5.1'!T18</f>
        <v>7.5042645104281228E-2</v>
      </c>
      <c r="E22" s="17">
        <f>$G$4*'Forecast inputs Tab10.1.5.1'!U18</f>
        <v>1.2229137333800534E-6</v>
      </c>
      <c r="F22" s="17">
        <f>$G$5*'Forecast inputs Tab10.1.5.1'!Y18</f>
        <v>2.1747386362248773E-2</v>
      </c>
      <c r="G22" s="28">
        <f t="shared" si="1"/>
        <v>8.6377746479723019</v>
      </c>
      <c r="H22" s="28">
        <f>G22*'Forecast inputs Tab10.1.5.1'!V18</f>
        <v>28.376561732857208</v>
      </c>
      <c r="I22" s="28">
        <f t="shared" si="2"/>
        <v>1.4076333834139786E-4</v>
      </c>
      <c r="J22" s="28">
        <f>I22*'Forecast inputs Tab10.1.5.1'!W18</f>
        <v>4.6374174274171903E-4</v>
      </c>
      <c r="K22" s="28">
        <f t="shared" si="3"/>
        <v>28.37702547459995</v>
      </c>
      <c r="L22" s="28">
        <f t="shared" si="0"/>
        <v>2.5032302941674174</v>
      </c>
      <c r="M22" s="28">
        <f>L22*'Forecast inputs Tab10.1.5.1'!Z18</f>
        <v>8.3103490920917018</v>
      </c>
      <c r="N22" s="19">
        <f>'Forecast inputs Tab10.1.5.1'!Q18</f>
        <v>135.57400000000001</v>
      </c>
      <c r="O22" s="19">
        <f>N22*'Forecast inputs Tab10.1.5.1'!R18</f>
        <v>430.61827324000006</v>
      </c>
      <c r="P22" s="19">
        <f>N22*'Forecast inputs Tab10.1.5.1'!S18</f>
        <v>135.46985217834813</v>
      </c>
      <c r="Q22" s="19">
        <f>P22*'Forecast inputs Tab10.1.5.1'!R18</f>
        <v>430.28747268000006</v>
      </c>
    </row>
    <row r="23" spans="1:17" ht="12" customHeight="1" x14ac:dyDescent="0.3">
      <c r="A23" s="10">
        <f>D23+F23+E23+'Forecast inputs Tab10.1.5.1'!AA19</f>
        <v>0.33599459662840281</v>
      </c>
      <c r="C23" s="18">
        <v>15</v>
      </c>
      <c r="D23" s="17">
        <f>$G$3*'Forecast inputs Tab10.1.5.1'!T19</f>
        <v>7.3052398141839753E-2</v>
      </c>
      <c r="E23" s="17">
        <f>$G$4*'Forecast inputs Tab10.1.5.1'!U19</f>
        <v>6.3938712288257355E-7</v>
      </c>
      <c r="F23" s="17">
        <f>$G$5*'Forecast inputs Tab10.1.5.1'!Y19</f>
        <v>2.2941559099440182E-2</v>
      </c>
      <c r="G23" s="28">
        <f t="shared" si="1"/>
        <v>7.8380469338814684</v>
      </c>
      <c r="H23" s="28">
        <f>G23*'Forecast inputs Tab10.1.5.1'!V19</f>
        <v>27.879736326461906</v>
      </c>
      <c r="I23" s="28">
        <f t="shared" si="2"/>
        <v>6.8602077488853243E-5</v>
      </c>
      <c r="J23" s="28">
        <f>I23*'Forecast inputs Tab10.1.5.1'!W19</f>
        <v>2.4453788847452038E-4</v>
      </c>
      <c r="K23" s="28">
        <f t="shared" si="3"/>
        <v>27.879980864350379</v>
      </c>
      <c r="L23" s="28">
        <f t="shared" si="0"/>
        <v>2.4614799997214587</v>
      </c>
      <c r="M23" s="28">
        <f>L23*'Forecast inputs Tab10.1.5.1'!Z19</f>
        <v>8.857438860597691</v>
      </c>
      <c r="N23" s="19">
        <f>'Forecast inputs Tab10.1.5.1'!Q19</f>
        <v>126.32599999999999</v>
      </c>
      <c r="O23" s="19">
        <f>N23*'Forecast inputs Tab10.1.5.1'!R19</f>
        <v>437.16122908</v>
      </c>
      <c r="P23" s="19">
        <f>N23*'Forecast inputs Tab10.1.5.1'!S19</f>
        <v>126.27014844332452</v>
      </c>
      <c r="Q23" s="19">
        <f>P23*'Forecast inputs Tab10.1.5.1'!R19</f>
        <v>436.96795029999998</v>
      </c>
    </row>
    <row r="24" spans="1:17" ht="12" customHeight="1" x14ac:dyDescent="0.3">
      <c r="A24" s="10">
        <f>D24+F24+E24+'Forecast inputs Tab10.1.5.1'!AA20</f>
        <v>0.33565751215380529</v>
      </c>
      <c r="B24" s="29"/>
      <c r="C24" s="23" t="s">
        <v>1443</v>
      </c>
      <c r="D24" s="17">
        <f>$G$3*'Forecast inputs Tab10.1.5.1'!T20</f>
        <v>7.0860491436610787E-2</v>
      </c>
      <c r="E24" s="17">
        <f>$G$4*'Forecast inputs Tab10.1.5.1'!U20</f>
        <v>3.8745027800414993E-7</v>
      </c>
      <c r="F24" s="17">
        <f>$G$5*'Forecast inputs Tab10.1.5.1'!Y20</f>
        <v>2.4796633266916526E-2</v>
      </c>
      <c r="G24" s="28">
        <f t="shared" si="1"/>
        <v>14.824722789435867</v>
      </c>
      <c r="H24" s="30">
        <f>G24*'Forecast inputs Tab10.1.5.1'!V20</f>
        <v>61.514713403743528</v>
      </c>
      <c r="I24" s="28">
        <f t="shared" si="2"/>
        <v>8.1058469249251769E-5</v>
      </c>
      <c r="J24" s="30">
        <f>I24*'Forecast inputs Tab10.1.5.1'!W20</f>
        <v>3.3634952745066653E-4</v>
      </c>
      <c r="K24" s="28">
        <f t="shared" si="3"/>
        <v>61.515049753270979</v>
      </c>
      <c r="L24" s="30">
        <f t="shared" si="0"/>
        <v>5.1877034274054603</v>
      </c>
      <c r="M24" s="30">
        <f>L24*'Forecast inputs Tab10.1.5.1'!Z20</f>
        <v>20.048709927756786</v>
      </c>
      <c r="N24" s="21">
        <f>'Forecast inputs Tab10.1.5.1'!Q20</f>
        <v>246.28200240000001</v>
      </c>
      <c r="O24" s="21">
        <f>N24*'Forecast inputs Tab10.1.5.1'!R20</f>
        <v>1002.9678244688379</v>
      </c>
      <c r="P24" s="21">
        <f>N24*'Forecast inputs Tab10.1.5.1'!S20</f>
        <v>246.2160304133829</v>
      </c>
      <c r="Q24" s="21">
        <f>P24*'Forecast inputs Tab10.1.5.1'!R20</f>
        <v>1002.6991577402565</v>
      </c>
    </row>
    <row r="25" spans="1:17" ht="12" customHeight="1" x14ac:dyDescent="0.3">
      <c r="C25" s="31" t="s">
        <v>1453</v>
      </c>
      <c r="D25" s="12"/>
      <c r="E25" s="12"/>
      <c r="F25" s="12"/>
      <c r="G25" s="32">
        <f>SUM(G8:G24)</f>
        <v>648.07689417233576</v>
      </c>
      <c r="H25" s="52">
        <f t="shared" ref="H25:Q25" si="4">SUM(H8:H24)</f>
        <v>915.44611723079095</v>
      </c>
      <c r="I25" s="32">
        <f>SUM(I8:I24)</f>
        <v>99.955604948821346</v>
      </c>
      <c r="J25" s="52">
        <f t="shared" ref="J25:K25" si="5">SUM(J8:J24)</f>
        <v>72.526660162170344</v>
      </c>
      <c r="K25" s="32">
        <f t="shared" si="5"/>
        <v>987.97277739296146</v>
      </c>
      <c r="L25" s="32">
        <f t="shared" si="4"/>
        <v>205.27328359041039</v>
      </c>
      <c r="M25" s="52">
        <f t="shared" si="4"/>
        <v>260.00179374529881</v>
      </c>
      <c r="N25" s="32">
        <f t="shared" si="4"/>
        <v>51261.410215387717</v>
      </c>
      <c r="O25" s="32">
        <f t="shared" si="4"/>
        <v>17539.902227124523</v>
      </c>
      <c r="P25" s="32">
        <f t="shared" si="4"/>
        <v>7962.6519074209973</v>
      </c>
      <c r="Q25" s="32">
        <f t="shared" si="4"/>
        <v>10883.913030040258</v>
      </c>
    </row>
    <row r="26" spans="1:17" ht="12" customHeight="1" x14ac:dyDescent="0.3">
      <c r="A26" s="10"/>
    </row>
    <row r="27" spans="1:17" ht="12" customHeight="1" x14ac:dyDescent="0.3">
      <c r="C27" s="15" t="s">
        <v>1445</v>
      </c>
      <c r="D27" s="15" t="s">
        <v>1523</v>
      </c>
      <c r="G27" s="15">
        <f>G1+1</f>
        <v>2019</v>
      </c>
    </row>
    <row r="28" spans="1:17" ht="12" customHeight="1" x14ac:dyDescent="0.3">
      <c r="G28" s="18"/>
    </row>
    <row r="29" spans="1:17" ht="12" customHeight="1" x14ac:dyDescent="0.3">
      <c r="D29" s="24" t="s">
        <v>1611</v>
      </c>
      <c r="E29" s="24"/>
      <c r="F29" s="24"/>
      <c r="G29" s="18">
        <v>1</v>
      </c>
      <c r="H29" s="24" t="s">
        <v>1610</v>
      </c>
      <c r="I29" s="25">
        <f>G29*I3</f>
        <v>6.6579454434206639E-2</v>
      </c>
      <c r="J29" s="15" t="s">
        <v>1526</v>
      </c>
      <c r="K29" s="25">
        <f>I29+I31+I30</f>
        <v>8.7881282343871131E-2</v>
      </c>
      <c r="M29" s="54" t="s">
        <v>1675</v>
      </c>
      <c r="N29" s="55">
        <f>Reportnew!$AJ$6560</f>
        <v>6.0366767631280425E-2</v>
      </c>
    </row>
    <row r="30" spans="1:17" ht="12" customHeight="1" x14ac:dyDescent="0.3">
      <c r="D30" s="24" t="s">
        <v>1612</v>
      </c>
      <c r="E30" s="24"/>
      <c r="F30" s="24"/>
      <c r="G30" s="18">
        <v>1</v>
      </c>
      <c r="H30" s="24" t="s">
        <v>1610</v>
      </c>
      <c r="I30" s="25">
        <f>G30*I4</f>
        <v>2.4673964087049936E-3</v>
      </c>
      <c r="J30" s="24"/>
      <c r="K30" s="24"/>
      <c r="N30" s="56">
        <f>AVERAGE('Forecast inputs Tab10.1.5.1'!$Y$8:$Y$19)</f>
        <v>9.2712324904217162E-3</v>
      </c>
      <c r="O30" s="25">
        <f>N30*F31</f>
        <v>1.8834431500959491E-2</v>
      </c>
    </row>
    <row r="31" spans="1:17" ht="12" customHeight="1" x14ac:dyDescent="0.3">
      <c r="D31" s="24" t="s">
        <v>1446</v>
      </c>
      <c r="E31" s="24"/>
      <c r="F31" s="92">
        <f>IF(I31/N29=F5,1,I31/N4)</f>
        <v>2.0314916620220336</v>
      </c>
      <c r="G31" s="17">
        <f>I31/I5</f>
        <v>1</v>
      </c>
      <c r="H31" s="24" t="s">
        <v>1610</v>
      </c>
      <c r="I31" s="25">
        <f>N31*N29</f>
        <v>1.8834431500959491E-2</v>
      </c>
      <c r="J31" s="24"/>
      <c r="K31" s="24"/>
      <c r="N31" s="79">
        <v>0.312</v>
      </c>
    </row>
    <row r="32" spans="1:17" ht="12" customHeight="1" x14ac:dyDescent="0.3">
      <c r="D32" s="24"/>
      <c r="E32" s="24"/>
      <c r="F32" s="24"/>
      <c r="G32" s="18"/>
      <c r="H32" s="24"/>
      <c r="I32" s="24"/>
      <c r="J32" s="24"/>
      <c r="K32" s="24"/>
      <c r="L32" s="25"/>
    </row>
    <row r="33" spans="1:17" ht="27.75" customHeight="1" x14ac:dyDescent="0.3">
      <c r="A33" t="s">
        <v>1374</v>
      </c>
      <c r="C33" s="26" t="s">
        <v>1292</v>
      </c>
      <c r="D33" s="27" t="s">
        <v>1604</v>
      </c>
      <c r="E33" s="27" t="s">
        <v>1605</v>
      </c>
      <c r="F33" s="27" t="s">
        <v>1447</v>
      </c>
      <c r="G33" s="27" t="s">
        <v>1606</v>
      </c>
      <c r="H33" s="27" t="s">
        <v>1607</v>
      </c>
      <c r="I33" s="27" t="s">
        <v>1608</v>
      </c>
      <c r="J33" s="27" t="s">
        <v>1609</v>
      </c>
      <c r="K33" s="27" t="s">
        <v>1613</v>
      </c>
      <c r="L33" s="27" t="s">
        <v>1448</v>
      </c>
      <c r="M33" s="27" t="s">
        <v>1578</v>
      </c>
      <c r="N33" s="27" t="s">
        <v>1449</v>
      </c>
      <c r="O33" s="27" t="s">
        <v>1450</v>
      </c>
      <c r="P33" s="27" t="s">
        <v>1451</v>
      </c>
      <c r="Q33" s="27" t="s">
        <v>1452</v>
      </c>
    </row>
    <row r="34" spans="1:17" ht="12" customHeight="1" x14ac:dyDescent="0.3">
      <c r="A34" s="10">
        <f>D34+F34+E34+'Forecast inputs Tab10.1.5.1'!AA4</f>
        <v>0.24</v>
      </c>
      <c r="C34" s="18">
        <v>0</v>
      </c>
      <c r="D34" s="17">
        <f>$G$29*'Forecast inputs Tab10.1.5.1'!T4</f>
        <v>0</v>
      </c>
      <c r="E34" s="17">
        <f>$G$30*'Forecast inputs Tab10.1.5.1'!U4</f>
        <v>0</v>
      </c>
      <c r="F34" s="17">
        <f>$F$31*'Forecast inputs Tab10.1.5.1'!Y4</f>
        <v>0</v>
      </c>
      <c r="G34" s="28">
        <f>N34*(D34/A34)*(1-EXP(-A34))</f>
        <v>0</v>
      </c>
      <c r="H34" s="28">
        <f>G34*'Forecast inputs Tab10.1.5.1'!V4</f>
        <v>0</v>
      </c>
      <c r="I34" s="28">
        <f>N34*(E34/A34)*(1-EXP(-A34))</f>
        <v>0</v>
      </c>
      <c r="J34" s="28">
        <f>I34*'Forecast inputs Tab10.1.5.1'!W4</f>
        <v>0</v>
      </c>
      <c r="K34" s="28">
        <f>H34+J34</f>
        <v>0</v>
      </c>
      <c r="L34" s="28">
        <f t="shared" ref="L34:L50" si="6">N34*(F34/A34)*(1-EXP(-A34))</f>
        <v>0</v>
      </c>
      <c r="M34" s="28">
        <f>L34*'Forecast inputs Tab10.1.5.1'!Z4</f>
        <v>0</v>
      </c>
      <c r="N34" s="19">
        <f>'Forecast inputs Tab10.1.5.1'!Q4</f>
        <v>12382.797429009221</v>
      </c>
      <c r="O34" s="19">
        <f>N34*'Forecast inputs Tab10.1.5.1'!R4</f>
        <v>34.976078134056579</v>
      </c>
      <c r="P34" s="19">
        <f>N34*'Forecast inputs Tab10.1.5.1'!S4</f>
        <v>0</v>
      </c>
      <c r="Q34" s="19">
        <f>P34*'Forecast inputs Tab10.1.5.1'!R4</f>
        <v>0</v>
      </c>
    </row>
    <row r="35" spans="1:17" ht="12" customHeight="1" x14ac:dyDescent="0.3">
      <c r="A35" s="10">
        <f>D35+F35+E35+'Forecast inputs Tab10.1.5.1'!AA5</f>
        <v>0.24025042326708496</v>
      </c>
      <c r="C35" s="18">
        <v>1</v>
      </c>
      <c r="D35" s="17">
        <f>$G$29*'Forecast inputs Tab10.1.5.1'!T5</f>
        <v>1.3595111820172463E-5</v>
      </c>
      <c r="E35" s="17">
        <f>$G$30*'Forecast inputs Tab10.1.5.1'!U5</f>
        <v>3.1169685870727759E-5</v>
      </c>
      <c r="F35" s="17">
        <f>$F$31*'Forecast inputs Tab10.1.5.1'!Y5</f>
        <v>2.0565846939406461E-4</v>
      </c>
      <c r="G35" s="28">
        <f t="shared" ref="G35:G50" si="7">N35*(D35/A35)*(1-EXP(-A35))</f>
        <v>0.11771861429898094</v>
      </c>
      <c r="H35" s="28">
        <f>G35*'Forecast inputs Tab10.1.5.1'!V5</f>
        <v>1.210477050483498E-2</v>
      </c>
      <c r="I35" s="28">
        <f t="shared" ref="I35:I50" si="8">N35*(E35/A35)*(1-EXP(-A35))</f>
        <v>0.26989496499706245</v>
      </c>
      <c r="J35" s="28">
        <f>I35*'Forecast inputs Tab10.1.5.1'!W5</f>
        <v>2.7752818716971255E-2</v>
      </c>
      <c r="K35" s="28">
        <f t="shared" ref="K35:K50" si="9">H35+J35</f>
        <v>3.9857589221806239E-2</v>
      </c>
      <c r="L35" s="28">
        <f t="shared" si="6"/>
        <v>1.7807746163585103</v>
      </c>
      <c r="M35" s="28">
        <f>L35*'Forecast inputs Tab10.1.5.1'!Z5</f>
        <v>0.13726371012606869</v>
      </c>
      <c r="N35" s="19">
        <f>N8*EXP(-A8)</f>
        <v>9740.6534556019415</v>
      </c>
      <c r="O35" s="19">
        <f>N35*'Forecast inputs Tab10.1.5.1'!R5</f>
        <v>231.1720062657642</v>
      </c>
      <c r="P35" s="19">
        <f>N35*'Forecast inputs Tab10.1.5.1'!S5</f>
        <v>0</v>
      </c>
      <c r="Q35" s="19">
        <f>P35*'Forecast inputs Tab10.1.5.1'!R5</f>
        <v>0</v>
      </c>
    </row>
    <row r="36" spans="1:17" ht="12" customHeight="1" x14ac:dyDescent="0.3">
      <c r="A36" s="10">
        <f>D36+F36+E36+'Forecast inputs Tab10.1.5.1'!AA6</f>
        <v>0.24196702872915218</v>
      </c>
      <c r="C36" s="18">
        <v>2</v>
      </c>
      <c r="D36" s="17">
        <f>$G$29*'Forecast inputs Tab10.1.5.1'!T6</f>
        <v>1.2793166855339132E-4</v>
      </c>
      <c r="E36" s="17">
        <f>$G$30*'Forecast inputs Tab10.1.5.1'!U6</f>
        <v>6.5341966872061385E-4</v>
      </c>
      <c r="F36" s="17">
        <f>$F$31*'Forecast inputs Tab10.1.5.1'!Y6</f>
        <v>1.1856773918781794E-3</v>
      </c>
      <c r="G36" s="28">
        <f t="shared" si="7"/>
        <v>0.8704486539784404</v>
      </c>
      <c r="H36" s="28">
        <f>G36*'Forecast inputs Tab10.1.5.1'!V6</f>
        <v>0.19110408710175417</v>
      </c>
      <c r="I36" s="28">
        <f t="shared" si="8"/>
        <v>4.4458755017607361</v>
      </c>
      <c r="J36" s="28">
        <f>I36*'Forecast inputs Tab10.1.5.1'!W6</f>
        <v>0.97616978456687731</v>
      </c>
      <c r="K36" s="28">
        <f t="shared" si="9"/>
        <v>1.1672738716686315</v>
      </c>
      <c r="L36" s="28">
        <f t="shared" si="6"/>
        <v>8.0673636284381143</v>
      </c>
      <c r="M36" s="28">
        <f>L36*'Forecast inputs Tab10.1.5.1'!Z6</f>
        <v>1.5169063830552187</v>
      </c>
      <c r="N36" s="19">
        <f t="shared" ref="N36:N49" si="10">N9*EXP(-A9)</f>
        <v>7660.3501385728923</v>
      </c>
      <c r="O36" s="19">
        <f>N36*'Forecast inputs Tab10.1.5.1'!R6</f>
        <v>736.89350986013017</v>
      </c>
      <c r="P36" s="19">
        <f>N36*'Forecast inputs Tab10.1.5.1'!S6</f>
        <v>0</v>
      </c>
      <c r="Q36" s="19">
        <f>P36*'Forecast inputs Tab10.1.5.1'!R6</f>
        <v>0</v>
      </c>
    </row>
    <row r="37" spans="1:17" ht="12" customHeight="1" x14ac:dyDescent="0.3">
      <c r="A37" s="10">
        <f>D37+F37+E37+'Forecast inputs Tab10.1.5.1'!AA7</f>
        <v>0.24720946860108944</v>
      </c>
      <c r="C37" s="18">
        <v>3</v>
      </c>
      <c r="D37" s="17">
        <f>$G$29*'Forecast inputs Tab10.1.5.1'!T7</f>
        <v>4.765578025781334E-3</v>
      </c>
      <c r="E37" s="17">
        <f>$G$30*'Forecast inputs Tab10.1.5.1'!U7</f>
        <v>1.2671942178660584E-3</v>
      </c>
      <c r="F37" s="17">
        <f>$F$31*'Forecast inputs Tab10.1.5.1'!Y7</f>
        <v>1.1766963574420619E-3</v>
      </c>
      <c r="G37" s="28">
        <f t="shared" si="7"/>
        <v>25.395072914325659</v>
      </c>
      <c r="H37" s="28">
        <f>G37*'Forecast inputs Tab10.1.5.1'!V7</f>
        <v>9.3264686510659516</v>
      </c>
      <c r="I37" s="28">
        <f t="shared" si="8"/>
        <v>6.7526938778941341</v>
      </c>
      <c r="J37" s="28">
        <f>I37*'Forecast inputs Tab10.1.5.1'!W7</f>
        <v>2.4860832800503334</v>
      </c>
      <c r="K37" s="28">
        <f t="shared" si="9"/>
        <v>11.812551931116285</v>
      </c>
      <c r="L37" s="28">
        <f t="shared" si="6"/>
        <v>6.2704439280192572</v>
      </c>
      <c r="M37" s="28">
        <f>L37*'Forecast inputs Tab10.1.5.1'!Z7</f>
        <v>2.1180180091184888</v>
      </c>
      <c r="N37" s="19">
        <f t="shared" si="10"/>
        <v>6014.6370928459373</v>
      </c>
      <c r="O37" s="19">
        <f>N37*'Forecast inputs Tab10.1.5.1'!R7</f>
        <v>1258.8334703471905</v>
      </c>
      <c r="P37" s="19">
        <f>N37*'Forecast inputs Tab10.1.5.1'!S7</f>
        <v>0</v>
      </c>
      <c r="Q37" s="19">
        <f>P37*'Forecast inputs Tab10.1.5.1'!R7</f>
        <v>0</v>
      </c>
    </row>
    <row r="38" spans="1:17" ht="12" customHeight="1" x14ac:dyDescent="0.3">
      <c r="A38" s="10">
        <f>D38+F38+E38+'Forecast inputs Tab10.1.5.1'!AA8</f>
        <v>0.26308570687873367</v>
      </c>
      <c r="C38" s="18">
        <v>4</v>
      </c>
      <c r="D38" s="17">
        <f>$G$29*'Forecast inputs Tab10.1.5.1'!T8</f>
        <v>8.5132022584224823E-3</v>
      </c>
      <c r="E38" s="17">
        <f>$G$30*'Forecast inputs Tab10.1.5.1'!U8</f>
        <v>8.219572386783721E-3</v>
      </c>
      <c r="F38" s="17">
        <f>$F$31*'Forecast inputs Tab10.1.5.1'!Y8</f>
        <v>6.352932233527479E-3</v>
      </c>
      <c r="G38" s="28">
        <f t="shared" si="7"/>
        <v>38.215930300814712</v>
      </c>
      <c r="H38" s="28">
        <f>G38*'Forecast inputs Tab10.1.5.1'!V8</f>
        <v>21.528323392306259</v>
      </c>
      <c r="I38" s="28">
        <f t="shared" si="8"/>
        <v>36.897820103481827</v>
      </c>
      <c r="J38" s="28">
        <f>I38*'Forecast inputs Tab10.1.5.1'!W8</f>
        <v>20.218259736512188</v>
      </c>
      <c r="K38" s="28">
        <f t="shared" si="9"/>
        <v>41.746583128818443</v>
      </c>
      <c r="L38" s="28">
        <f t="shared" si="6"/>
        <v>28.518436197388507</v>
      </c>
      <c r="M38" s="28">
        <f>L38*'Forecast inputs Tab10.1.5.1'!Z8</f>
        <v>15.012076295869111</v>
      </c>
      <c r="N38" s="19">
        <f t="shared" si="10"/>
        <v>5105.3799787178941</v>
      </c>
      <c r="O38" s="19">
        <f>N38*'Forecast inputs Tab10.1.5.1'!R8</f>
        <v>1882.1238560542454</v>
      </c>
      <c r="P38" s="19">
        <f>N38*'Forecast inputs Tab10.1.5.1'!S8</f>
        <v>455.17657051308635</v>
      </c>
      <c r="Q38" s="19">
        <f>P38*'Forecast inputs Tab10.1.5.1'!R8</f>
        <v>167.80311860250185</v>
      </c>
    </row>
    <row r="39" spans="1:17" ht="12" customHeight="1" x14ac:dyDescent="0.3">
      <c r="A39" s="10">
        <f>D39+F39+E39+'Forecast inputs Tab10.1.5.1'!AA9</f>
        <v>0.29110000870046415</v>
      </c>
      <c r="C39" s="18">
        <v>5</v>
      </c>
      <c r="D39" s="17">
        <f>$G$29*'Forecast inputs Tab10.1.5.1'!T9</f>
        <v>2.5139412089277949E-2</v>
      </c>
      <c r="E39" s="17">
        <f>$G$30*'Forecast inputs Tab10.1.5.1'!U9</f>
        <v>1.2479558796297698E-2</v>
      </c>
      <c r="F39" s="17">
        <f>$F$31*'Forecast inputs Tab10.1.5.1'!Y9</f>
        <v>1.3481037814888505E-2</v>
      </c>
      <c r="G39" s="28">
        <f t="shared" si="7"/>
        <v>23.288430128560961</v>
      </c>
      <c r="H39" s="28">
        <f>G39*'Forecast inputs Tab10.1.5.1'!V9</f>
        <v>18.760165673135113</v>
      </c>
      <c r="I39" s="28">
        <f t="shared" si="8"/>
        <v>11.560705239674308</v>
      </c>
      <c r="J39" s="28">
        <f>I39*'Forecast inputs Tab10.1.5.1'!W9</f>
        <v>8.6552140284214083</v>
      </c>
      <c r="K39" s="28">
        <f t="shared" si="9"/>
        <v>27.415379701556521</v>
      </c>
      <c r="L39" s="28">
        <f t="shared" si="6"/>
        <v>12.488446670812195</v>
      </c>
      <c r="M39" s="28">
        <f>L39*'Forecast inputs Tab10.1.5.1'!Z9</f>
        <v>9.3181046220664694</v>
      </c>
      <c r="N39" s="19">
        <f t="shared" si="10"/>
        <v>1067.7371035428537</v>
      </c>
      <c r="O39" s="19">
        <f>N39*'Forecast inputs Tab10.1.5.1'!R9</f>
        <v>608.40087254713217</v>
      </c>
      <c r="P39" s="19">
        <f>N39*'Forecast inputs Tab10.1.5.1'!S9</f>
        <v>310.56727680531969</v>
      </c>
      <c r="Q39" s="19">
        <f>P39*'Forecast inputs Tab10.1.5.1'!R9</f>
        <v>176.96247659277839</v>
      </c>
    </row>
    <row r="40" spans="1:17" ht="12" customHeight="1" x14ac:dyDescent="0.3">
      <c r="A40" s="10">
        <f>D40+F40+E40+'Forecast inputs Tab10.1.5.1'!AA10</f>
        <v>0.31910657814761473</v>
      </c>
      <c r="C40" s="18">
        <v>6</v>
      </c>
      <c r="D40" s="17">
        <f>$G$29*'Forecast inputs Tab10.1.5.1'!T10</f>
        <v>6.1136750641884105E-2</v>
      </c>
      <c r="E40" s="17">
        <f>$G$30*'Forecast inputs Tab10.1.5.1'!U10</f>
        <v>5.1513794994919411E-3</v>
      </c>
      <c r="F40" s="17">
        <f>$F$31*'Forecast inputs Tab10.1.5.1'!Y10</f>
        <v>1.2818448006238707E-2</v>
      </c>
      <c r="G40" s="28">
        <f t="shared" si="7"/>
        <v>213.79850281257694</v>
      </c>
      <c r="H40" s="28">
        <f>G40*'Forecast inputs Tab10.1.5.1'!V10</f>
        <v>211.81591729432563</v>
      </c>
      <c r="I40" s="28">
        <f t="shared" si="8"/>
        <v>18.014650972573133</v>
      </c>
      <c r="J40" s="28">
        <f>I40*'Forecast inputs Tab10.1.5.1'!W10</f>
        <v>17.432783554744415</v>
      </c>
      <c r="K40" s="28">
        <f t="shared" si="9"/>
        <v>229.24870084907005</v>
      </c>
      <c r="L40" s="28">
        <f t="shared" si="6"/>
        <v>44.826801610178592</v>
      </c>
      <c r="M40" s="28">
        <f>L40*'Forecast inputs Tab10.1.5.1'!Z10</f>
        <v>44.323038013683409</v>
      </c>
      <c r="N40" s="19">
        <f t="shared" si="10"/>
        <v>4084.6450573888774</v>
      </c>
      <c r="O40" s="19">
        <f>N40*'Forecast inputs Tab10.1.5.1'!R10</f>
        <v>3293.1552153285197</v>
      </c>
      <c r="P40" s="19">
        <f>N40*'Forecast inputs Tab10.1.5.1'!S10</f>
        <v>2347.560867498803</v>
      </c>
      <c r="Q40" s="19">
        <f>P40*'Forecast inputs Tab10.1.5.1'!R10</f>
        <v>1892.6693030818249</v>
      </c>
    </row>
    <row r="41" spans="1:17" ht="12" customHeight="1" x14ac:dyDescent="0.3">
      <c r="A41" s="10">
        <f>D41+F41+E41+'Forecast inputs Tab10.1.5.1'!AA11</f>
        <v>0.3403553700426652</v>
      </c>
      <c r="C41" s="18">
        <v>7</v>
      </c>
      <c r="D41" s="17">
        <f>$G$29*'Forecast inputs Tab10.1.5.1'!T11</f>
        <v>7.389713175440521E-2</v>
      </c>
      <c r="E41" s="17">
        <f>$G$30*'Forecast inputs Tab10.1.5.1'!U11</f>
        <v>2.9538570840210933E-3</v>
      </c>
      <c r="F41" s="17">
        <f>$F$31*'Forecast inputs Tab10.1.5.1'!Y11</f>
        <v>2.3504381204238905E-2</v>
      </c>
      <c r="G41" s="28">
        <f t="shared" si="7"/>
        <v>163.71477262237264</v>
      </c>
      <c r="H41" s="28">
        <f>G41*'Forecast inputs Tab10.1.5.1'!V11</f>
        <v>202.88568446776648</v>
      </c>
      <c r="I41" s="28">
        <f t="shared" si="8"/>
        <v>6.5440975771115752</v>
      </c>
      <c r="J41" s="28">
        <f>I41*'Forecast inputs Tab10.1.5.1'!W11</f>
        <v>7.9857237120928986</v>
      </c>
      <c r="K41" s="28">
        <f t="shared" si="9"/>
        <v>210.87140817985937</v>
      </c>
      <c r="L41" s="28">
        <f t="shared" si="6"/>
        <v>52.072581616161997</v>
      </c>
      <c r="M41" s="28">
        <f>L41*'Forecast inputs Tab10.1.5.1'!Z11</f>
        <v>65.001682905638859</v>
      </c>
      <c r="N41" s="19">
        <f t="shared" si="10"/>
        <v>2613.8057548157817</v>
      </c>
      <c r="O41" s="19">
        <f>N41*'Forecast inputs Tab10.1.5.1'!R11</f>
        <v>2798.4449933359688</v>
      </c>
      <c r="P41" s="19">
        <f>N41*'Forecast inputs Tab10.1.5.1'!S11</f>
        <v>2084.7801026506736</v>
      </c>
      <c r="Q41" s="19">
        <f>P41*'Forecast inputs Tab10.1.5.1'!R11</f>
        <v>2232.0489691019175</v>
      </c>
    </row>
    <row r="42" spans="1:17" ht="12" customHeight="1" x14ac:dyDescent="0.3">
      <c r="A42" s="10">
        <f>D42+F42+E42+'Forecast inputs Tab10.1.5.1'!AA12</f>
        <v>0.34037394555789741</v>
      </c>
      <c r="C42" s="18">
        <v>8</v>
      </c>
      <c r="D42" s="17">
        <f>$G$29*'Forecast inputs Tab10.1.5.1'!T12</f>
        <v>8.5194774005455456E-2</v>
      </c>
      <c r="E42" s="17">
        <f>$G$30*'Forecast inputs Tab10.1.5.1'!U12</f>
        <v>5.0672887489430947E-4</v>
      </c>
      <c r="F42" s="17">
        <f>$F$31*'Forecast inputs Tab10.1.5.1'!Y12</f>
        <v>1.4672442677547646E-2</v>
      </c>
      <c r="G42" s="28">
        <f t="shared" si="7"/>
        <v>44.998394889403443</v>
      </c>
      <c r="H42" s="28">
        <f>G42*'Forecast inputs Tab10.1.5.1'!V12</f>
        <v>67.767905019264731</v>
      </c>
      <c r="I42" s="28">
        <f t="shared" si="8"/>
        <v>0.26764536065201749</v>
      </c>
      <c r="J42" s="28">
        <f>I42*'Forecast inputs Tab10.1.5.1'!W12</f>
        <v>0.4024774265485575</v>
      </c>
      <c r="K42" s="28">
        <f t="shared" si="9"/>
        <v>68.170382445813289</v>
      </c>
      <c r="L42" s="28">
        <f t="shared" si="6"/>
        <v>7.7497285168471324</v>
      </c>
      <c r="M42" s="28">
        <f>L42*'Forecast inputs Tab10.1.5.1'!Z12</f>
        <v>11.811671221667389</v>
      </c>
      <c r="N42" s="19">
        <f t="shared" si="10"/>
        <v>623.16190342650816</v>
      </c>
      <c r="O42" s="19">
        <f>N42*'Forecast inputs Tab10.1.5.1'!R12</f>
        <v>844.86421380855688</v>
      </c>
      <c r="P42" s="19">
        <f>N42*'Forecast inputs Tab10.1.5.1'!S12</f>
        <v>570.53347976885595</v>
      </c>
      <c r="Q42" s="19">
        <f>P42*'Forecast inputs Tab10.1.5.1'!R12</f>
        <v>773.51217586622181</v>
      </c>
    </row>
    <row r="43" spans="1:17" ht="12" customHeight="1" x14ac:dyDescent="0.3">
      <c r="A43" s="10">
        <f>D43+F43+E43+'Forecast inputs Tab10.1.5.1'!AA13</f>
        <v>0.34426533194904596</v>
      </c>
      <c r="C43" s="18">
        <v>9</v>
      </c>
      <c r="D43" s="17">
        <f>$G$29*'Forecast inputs Tab10.1.5.1'!T13</f>
        <v>8.2049430007223367E-2</v>
      </c>
      <c r="E43" s="17">
        <f>$G$30*'Forecast inputs Tab10.1.5.1'!U13</f>
        <v>2.0839279855593257E-4</v>
      </c>
      <c r="F43" s="17">
        <f>$F$31*'Forecast inputs Tab10.1.5.1'!Y13</f>
        <v>2.2007509143266667E-2</v>
      </c>
      <c r="G43" s="28">
        <f t="shared" si="7"/>
        <v>64.902456122585647</v>
      </c>
      <c r="H43" s="28">
        <f>G43*'Forecast inputs Tab10.1.5.1'!V13</f>
        <v>116.9226627208245</v>
      </c>
      <c r="I43" s="28">
        <f t="shared" si="8"/>
        <v>0.16484215019346909</v>
      </c>
      <c r="J43" s="28">
        <f>I43*'Forecast inputs Tab10.1.5.1'!W13</f>
        <v>0.29730925039136041</v>
      </c>
      <c r="K43" s="28">
        <f t="shared" si="9"/>
        <v>117.21997197121587</v>
      </c>
      <c r="L43" s="28">
        <f t="shared" si="6"/>
        <v>17.408303706832825</v>
      </c>
      <c r="M43" s="28">
        <f>L43*'Forecast inputs Tab10.1.5.1'!Z13</f>
        <v>31.618876105757529</v>
      </c>
      <c r="N43" s="19">
        <f t="shared" si="10"/>
        <v>934.97345118777992</v>
      </c>
      <c r="O43" s="19">
        <f>N43*'Forecast inputs Tab10.1.5.1'!R13</f>
        <v>1547.2221162290739</v>
      </c>
      <c r="P43" s="19">
        <f>N43*'Forecast inputs Tab10.1.5.1'!S13</f>
        <v>903.20368803368626</v>
      </c>
      <c r="Q43" s="19">
        <f>P43*'Forecast inputs Tab10.1.5.1'!R13</f>
        <v>1494.6485590687851</v>
      </c>
    </row>
    <row r="44" spans="1:17" ht="12" customHeight="1" x14ac:dyDescent="0.3">
      <c r="A44" s="10">
        <f>D44+F44+E44+'Forecast inputs Tab10.1.5.1'!AA14</f>
        <v>0.34232663365708665</v>
      </c>
      <c r="C44" s="18">
        <v>10</v>
      </c>
      <c r="D44" s="17">
        <f>$G$29*'Forecast inputs Tab10.1.5.1'!T14</f>
        <v>8.1888916558250091E-2</v>
      </c>
      <c r="E44" s="17">
        <f>$G$30*'Forecast inputs Tab10.1.5.1'!U14</f>
        <v>5.639579326203154E-5</v>
      </c>
      <c r="F44" s="17">
        <f>$F$31*'Forecast inputs Tab10.1.5.1'!Y14</f>
        <v>2.0381321305574563E-2</v>
      </c>
      <c r="G44" s="28">
        <f t="shared" si="7"/>
        <v>10.643638235060328</v>
      </c>
      <c r="H44" s="28">
        <f>G44*'Forecast inputs Tab10.1.5.1'!V14</f>
        <v>22.403576605305908</v>
      </c>
      <c r="I44" s="28">
        <f t="shared" si="8"/>
        <v>7.3301302140606015E-3</v>
      </c>
      <c r="J44" s="28">
        <f>I44*'Forecast inputs Tab10.1.5.1'!W14</f>
        <v>1.5462619817609524E-2</v>
      </c>
      <c r="K44" s="28">
        <f t="shared" si="9"/>
        <v>22.419039225123516</v>
      </c>
      <c r="L44" s="28">
        <f t="shared" si="6"/>
        <v>2.6490936728263241</v>
      </c>
      <c r="M44" s="28">
        <f>L44*'Forecast inputs Tab10.1.5.1'!Z14</f>
        <v>5.6151514036063181</v>
      </c>
      <c r="N44" s="19">
        <f t="shared" si="10"/>
        <v>153.49058872933202</v>
      </c>
      <c r="O44" s="19">
        <f>N44*'Forecast inputs Tab10.1.5.1'!R14</f>
        <v>301.11016243976712</v>
      </c>
      <c r="P44" s="19">
        <f>N44*'Forecast inputs Tab10.1.5.1'!S14</f>
        <v>151.33894290797014</v>
      </c>
      <c r="Q44" s="19">
        <f>P44*'Forecast inputs Tab10.1.5.1'!R14</f>
        <v>296.88917124971044</v>
      </c>
    </row>
    <row r="45" spans="1:17" ht="12" customHeight="1" x14ac:dyDescent="0.3">
      <c r="A45" s="10">
        <f>D45+F45+E45+'Forecast inputs Tab10.1.5.1'!AA15</f>
        <v>0.34236914818646574</v>
      </c>
      <c r="C45" s="18">
        <v>11</v>
      </c>
      <c r="D45" s="17">
        <f>$G$29*'Forecast inputs Tab10.1.5.1'!T15</f>
        <v>7.8917243961762168E-2</v>
      </c>
      <c r="E45" s="17">
        <f>$G$30*'Forecast inputs Tab10.1.5.1'!U15</f>
        <v>2.0830341597942094E-5</v>
      </c>
      <c r="F45" s="17">
        <f>$F$31*'Forecast inputs Tab10.1.5.1'!Y15</f>
        <v>2.3431073883105637E-2</v>
      </c>
      <c r="G45" s="28">
        <f t="shared" si="7"/>
        <v>24.553915332716237</v>
      </c>
      <c r="H45" s="28">
        <f>G45*'Forecast inputs Tab10.1.5.1'!V15</f>
        <v>59.108408976611017</v>
      </c>
      <c r="I45" s="28">
        <f t="shared" si="8"/>
        <v>6.4810479721675073E-3</v>
      </c>
      <c r="J45" s="28">
        <f>I45*'Forecast inputs Tab10.1.5.1'!W15</f>
        <v>1.5653241516009758E-2</v>
      </c>
      <c r="K45" s="28">
        <f t="shared" si="9"/>
        <v>59.12406221812703</v>
      </c>
      <c r="L45" s="28">
        <f t="shared" si="6"/>
        <v>7.2902267666513652</v>
      </c>
      <c r="M45" s="28">
        <f>L45*'Forecast inputs Tab10.1.5.1'!Z15</f>
        <v>17.691630708238865</v>
      </c>
      <c r="N45" s="19">
        <f t="shared" si="10"/>
        <v>367.42975425008774</v>
      </c>
      <c r="O45" s="19">
        <f>N45*'Forecast inputs Tab10.1.5.1'!R15</f>
        <v>834.55054942330923</v>
      </c>
      <c r="P45" s="19">
        <f>N45*'Forecast inputs Tab10.1.5.1'!S15</f>
        <v>365.18116154449098</v>
      </c>
      <c r="Q45" s="19">
        <f>P45*'Forecast inputs Tab10.1.5.1'!R15</f>
        <v>829.44327583923314</v>
      </c>
    </row>
    <row r="46" spans="1:17" ht="12" customHeight="1" x14ac:dyDescent="0.3">
      <c r="A46" s="10">
        <f>D46+F46+E46+'Forecast inputs Tab10.1.5.1'!AA16</f>
        <v>0.34080370169069818</v>
      </c>
      <c r="C46" s="18">
        <v>12</v>
      </c>
      <c r="D46" s="17">
        <f>$G$29*'Forecast inputs Tab10.1.5.1'!T16</f>
        <v>7.7271493695594731E-2</v>
      </c>
      <c r="E46" s="17">
        <f>$G$30*'Forecast inputs Tab10.1.5.1'!U16</f>
        <v>7.4789222324173669E-6</v>
      </c>
      <c r="F46" s="17">
        <f>$F$31*'Forecast inputs Tab10.1.5.1'!Y16</f>
        <v>2.3524729072871054E-2</v>
      </c>
      <c r="G46" s="28">
        <f t="shared" si="7"/>
        <v>18.230656969330784</v>
      </c>
      <c r="H46" s="28">
        <f>G46*'Forecast inputs Tab10.1.5.1'!V16</f>
        <v>49.350240879613551</v>
      </c>
      <c r="I46" s="28">
        <f t="shared" si="8"/>
        <v>1.7645014894706987E-3</v>
      </c>
      <c r="J46" s="28">
        <f>I46*'Forecast inputs Tab10.1.5.1'!W16</f>
        <v>4.7938023162617397E-3</v>
      </c>
      <c r="K46" s="28">
        <f t="shared" si="9"/>
        <v>49.355034681929816</v>
      </c>
      <c r="L46" s="28">
        <f t="shared" si="6"/>
        <v>5.5501873396347357</v>
      </c>
      <c r="M46" s="28">
        <f>L46*'Forecast inputs Tab10.1.5.1'!Z16</f>
        <v>15.161224748186623</v>
      </c>
      <c r="N46" s="19">
        <f t="shared" si="10"/>
        <v>278.41195056015789</v>
      </c>
      <c r="O46" s="19">
        <f>N46*'Forecast inputs Tab10.1.5.1'!R16</f>
        <v>718.07175052624245</v>
      </c>
      <c r="P46" s="19">
        <f>N46*'Forecast inputs Tab10.1.5.1'!S16</f>
        <v>277.61530660294147</v>
      </c>
      <c r="Q46" s="19">
        <f>P46*'Forecast inputs Tab10.1.5.1'!R16</f>
        <v>716.01707033110858</v>
      </c>
    </row>
    <row r="47" spans="1:17" ht="12" customHeight="1" x14ac:dyDescent="0.3">
      <c r="A47" s="10">
        <f>D47+F47+E47+'Forecast inputs Tab10.1.5.1'!AA17</f>
        <v>0.33800311230711544</v>
      </c>
      <c r="C47" s="18">
        <v>13</v>
      </c>
      <c r="D47" s="17">
        <f>$G$29*'Forecast inputs Tab10.1.5.1'!T17</f>
        <v>7.6850054992083111E-2</v>
      </c>
      <c r="E47" s="17">
        <f>$G$30*'Forecast inputs Tab10.1.5.1'!U17</f>
        <v>2.700106466573411E-6</v>
      </c>
      <c r="F47" s="17">
        <f>$F$31*'Forecast inputs Tab10.1.5.1'!Y17</f>
        <v>2.1150357208565781E-2</v>
      </c>
      <c r="G47" s="28">
        <f t="shared" si="7"/>
        <v>19.608440159938528</v>
      </c>
      <c r="H47" s="28">
        <f>G47*'Forecast inputs Tab10.1.5.1'!V17</f>
        <v>58.858410660497206</v>
      </c>
      <c r="I47" s="28">
        <f t="shared" si="8"/>
        <v>6.8893738697678247E-4</v>
      </c>
      <c r="J47" s="28">
        <f>I47*'Forecast inputs Tab10.1.5.1'!W17</f>
        <v>2.0741552293766022E-3</v>
      </c>
      <c r="K47" s="28">
        <f t="shared" si="9"/>
        <v>58.860484815726586</v>
      </c>
      <c r="L47" s="28">
        <f t="shared" si="6"/>
        <v>5.3965545467496474</v>
      </c>
      <c r="M47" s="28">
        <f>L47*'Forecast inputs Tab10.1.5.1'!Z17</f>
        <v>16.353125277469989</v>
      </c>
      <c r="N47" s="19">
        <f t="shared" si="10"/>
        <v>300.69757125713716</v>
      </c>
      <c r="O47" s="19">
        <f>N47*'Forecast inputs Tab10.1.5.1'!R17</f>
        <v>866.53522597025494</v>
      </c>
      <c r="P47" s="19">
        <f>N47*'Forecast inputs Tab10.1.5.1'!S17</f>
        <v>300.26662444728481</v>
      </c>
      <c r="Q47" s="19">
        <f>P47*'Forecast inputs Tab10.1.5.1'!R17</f>
        <v>865.29334500096297</v>
      </c>
    </row>
    <row r="48" spans="1:17" ht="12" customHeight="1" x14ac:dyDescent="0.3">
      <c r="A48" s="10">
        <f>D48+F48+E48+'Forecast inputs Tab10.1.5.1'!AA18</f>
        <v>0.33679125438026336</v>
      </c>
      <c r="C48" s="18">
        <v>14</v>
      </c>
      <c r="D48" s="17">
        <f>$G$29*'Forecast inputs Tab10.1.5.1'!T18</f>
        <v>7.5042645104281228E-2</v>
      </c>
      <c r="E48" s="17">
        <f>$G$30*'Forecast inputs Tab10.1.5.1'!U18</f>
        <v>1.2229137333800534E-6</v>
      </c>
      <c r="F48" s="17">
        <f>$F$31*'Forecast inputs Tab10.1.5.1'!Y18</f>
        <v>2.1747386362248773E-2</v>
      </c>
      <c r="G48" s="28">
        <f t="shared" si="7"/>
        <v>11.016509514791531</v>
      </c>
      <c r="H48" s="28">
        <f>G48*'Forecast inputs Tab10.1.5.1'!V18</f>
        <v>36.1911111446367</v>
      </c>
      <c r="I48" s="28">
        <f t="shared" si="8"/>
        <v>1.7952779730550825E-4</v>
      </c>
      <c r="J48" s="28">
        <f>I48*'Forecast inputs Tab10.1.5.1'!W18</f>
        <v>5.9145040586575592E-4</v>
      </c>
      <c r="K48" s="28">
        <f t="shared" si="9"/>
        <v>36.191702595042564</v>
      </c>
      <c r="L48" s="28">
        <f t="shared" si="6"/>
        <v>3.1925885401378657</v>
      </c>
      <c r="M48" s="28">
        <f>L48*'Forecast inputs Tab10.1.5.1'!Z18</f>
        <v>10.598915064976694</v>
      </c>
      <c r="N48" s="19">
        <f t="shared" si="10"/>
        <v>172.90938023127927</v>
      </c>
      <c r="O48" s="19">
        <f>N48*'Forecast inputs Tab10.1.5.1'!R18</f>
        <v>549.20514805340315</v>
      </c>
      <c r="P48" s="19">
        <f>N48*'Forecast inputs Tab10.1.5.1'!S18</f>
        <v>172.77655140499795</v>
      </c>
      <c r="Q48" s="19">
        <f>P48*'Forecast inputs Tab10.1.5.1'!R18</f>
        <v>548.78324916563884</v>
      </c>
    </row>
    <row r="49" spans="1:17" ht="12" customHeight="1" x14ac:dyDescent="0.25">
      <c r="A49" s="10">
        <f>D49+F49+E49+'Forecast inputs Tab10.1.5.1'!AA19</f>
        <v>0.33599459662840281</v>
      </c>
      <c r="C49" s="18">
        <v>15</v>
      </c>
      <c r="D49" s="17">
        <f>$G$29*'Forecast inputs Tab10.1.5.1'!T19</f>
        <v>7.3052398141839753E-2</v>
      </c>
      <c r="E49" s="17">
        <f>$G$30*'Forecast inputs Tab10.1.5.1'!U19</f>
        <v>6.3938712288257355E-7</v>
      </c>
      <c r="F49" s="17">
        <f>$F$31*'Forecast inputs Tab10.1.5.1'!Y19</f>
        <v>2.2941559099440182E-2</v>
      </c>
      <c r="G49" s="28">
        <f t="shared" si="7"/>
        <v>6.0065478519618809</v>
      </c>
      <c r="H49" s="28">
        <f>G49*'Forecast inputs Tab10.1.5.1'!V19</f>
        <v>21.365140035216051</v>
      </c>
      <c r="I49" s="28">
        <f t="shared" si="8"/>
        <v>5.2571981854252249E-5</v>
      </c>
      <c r="J49" s="28">
        <f>I49*'Forecast inputs Tab10.1.5.1'!W19</f>
        <v>1.8739726122213307E-4</v>
      </c>
      <c r="K49" s="28">
        <f t="shared" si="9"/>
        <v>21.365327432477272</v>
      </c>
      <c r="L49" s="28">
        <f t="shared" si="6"/>
        <v>1.886311415291871</v>
      </c>
      <c r="M49" s="28">
        <f>L49*'Forecast inputs Tab10.1.5.1'!Z19</f>
        <v>6.7877407230145739</v>
      </c>
      <c r="N49" s="19">
        <f t="shared" si="10"/>
        <v>96.807683131744241</v>
      </c>
      <c r="O49" s="19">
        <f>N49*'Forecast inputs Tab10.1.5.1'!R19</f>
        <v>335.01073209205151</v>
      </c>
      <c r="P49" s="19">
        <f>N49*'Forecast inputs Tab10.1.5.1'!S19</f>
        <v>96.764882284721025</v>
      </c>
      <c r="Q49" s="19">
        <f>P49*'Forecast inputs Tab10.1.5.1'!R19</f>
        <v>334.8626163368599</v>
      </c>
    </row>
    <row r="50" spans="1:17" ht="12" customHeight="1" x14ac:dyDescent="0.25">
      <c r="A50" s="10">
        <f>D50+F50+E50+'Forecast inputs Tab10.1.5.1'!AA20</f>
        <v>0.33565751215380529</v>
      </c>
      <c r="C50" s="23" t="s">
        <v>1443</v>
      </c>
      <c r="D50" s="17">
        <f>$G$29*'Forecast inputs Tab10.1.5.1'!T20</f>
        <v>7.0860491436610787E-2</v>
      </c>
      <c r="E50" s="17">
        <f>$G$30*'Forecast inputs Tab10.1.5.1'!U20</f>
        <v>3.8745027800414993E-7</v>
      </c>
      <c r="F50" s="17">
        <f>$F$31*'Forecast inputs Tab10.1.5.1'!Y20</f>
        <v>2.4796633266916526E-2</v>
      </c>
      <c r="G50" s="28">
        <f t="shared" si="7"/>
        <v>16.031798698120049</v>
      </c>
      <c r="H50" s="28">
        <f>G50*'Forecast inputs Tab10.1.5.1'!V20</f>
        <v>66.523436307633744</v>
      </c>
      <c r="I50" s="28">
        <f t="shared" si="8"/>
        <v>8.7658506687746956E-5</v>
      </c>
      <c r="J50" s="28">
        <f>I50*'Forecast inputs Tab10.1.5.1'!W20</f>
        <v>3.6373617185877144E-4</v>
      </c>
      <c r="K50" s="28">
        <f t="shared" si="9"/>
        <v>66.523800043805608</v>
      </c>
      <c r="L50" s="30">
        <f t="shared" si="6"/>
        <v>5.6101026801646254</v>
      </c>
      <c r="M50" s="28">
        <f>L50*'Forecast inputs Tab10.1.5.1'!Z20</f>
        <v>21.681139423925021</v>
      </c>
      <c r="N50" s="19">
        <f>N23*EXP(-A23)+N24*EXP(-A24)</f>
        <v>266.3350634967905</v>
      </c>
      <c r="O50" s="19">
        <f>N50*'Forecast inputs Tab10.1.5.1'!R20</f>
        <v>1084.6326431165387</v>
      </c>
      <c r="P50" s="19">
        <f>N50*'Forecast inputs Tab10.1.5.1'!S20</f>
        <v>266.26371986195949</v>
      </c>
      <c r="Q50" s="19">
        <f>P50*'Forecast inputs Tab10.1.5.1'!R20</f>
        <v>1084.3421006915185</v>
      </c>
    </row>
    <row r="51" spans="1:17" ht="12" customHeight="1" x14ac:dyDescent="0.25">
      <c r="C51" s="31" t="s">
        <v>1453</v>
      </c>
      <c r="D51" s="12"/>
      <c r="E51" s="12"/>
      <c r="F51" s="12"/>
      <c r="G51" s="32">
        <f>SUM(G34:G50)</f>
        <v>681.39323382083671</v>
      </c>
      <c r="H51" s="32">
        <f t="shared" ref="H51" si="11">SUM(H34:H50)</f>
        <v>963.0106606858094</v>
      </c>
      <c r="I51" s="32">
        <f>SUM(I34:I50)</f>
        <v>84.934810123686773</v>
      </c>
      <c r="J51" s="32">
        <f t="shared" ref="J51:Q51" si="12">SUM(J34:J50)</f>
        <v>58.520899994763212</v>
      </c>
      <c r="K51" s="32">
        <f t="shared" si="12"/>
        <v>1021.5315606805726</v>
      </c>
      <c r="L51" s="32">
        <f t="shared" si="12"/>
        <v>210.7579454524936</v>
      </c>
      <c r="M51" s="32">
        <f t="shared" si="12"/>
        <v>274.74656461640058</v>
      </c>
      <c r="N51" s="32">
        <f t="shared" si="12"/>
        <v>51864.223356766226</v>
      </c>
      <c r="O51" s="32">
        <f t="shared" si="12"/>
        <v>17925.202543532203</v>
      </c>
      <c r="P51" s="32">
        <f t="shared" si="12"/>
        <v>8302.0291743247908</v>
      </c>
      <c r="Q51" s="32">
        <f t="shared" si="12"/>
        <v>11413.275430929059</v>
      </c>
    </row>
    <row r="52" spans="1:17" ht="12" customHeight="1" x14ac:dyDescent="0.25"/>
    <row r="53" spans="1:17" ht="12" customHeight="1" x14ac:dyDescent="0.25">
      <c r="C53" s="15" t="s">
        <v>1445</v>
      </c>
      <c r="D53" s="15" t="s">
        <v>1524</v>
      </c>
      <c r="G53" s="15">
        <f>G27+1</f>
        <v>2020</v>
      </c>
    </row>
    <row r="54" spans="1:17" ht="12" customHeight="1" x14ac:dyDescent="0.25">
      <c r="D54" s="24" t="s">
        <v>1611</v>
      </c>
      <c r="E54" s="24"/>
      <c r="F54" s="24"/>
      <c r="G54" s="18">
        <f>G29</f>
        <v>1</v>
      </c>
      <c r="H54" s="24" t="s">
        <v>1610</v>
      </c>
      <c r="I54" s="25">
        <f>G54*I3</f>
        <v>6.6579454434206639E-2</v>
      </c>
      <c r="J54" s="15" t="s">
        <v>1526</v>
      </c>
      <c r="K54" s="25">
        <f>I54+I56+I55</f>
        <v>8.7881282343871131E-2</v>
      </c>
    </row>
    <row r="55" spans="1:17" ht="12" customHeight="1" x14ac:dyDescent="0.25">
      <c r="D55" s="24" t="s">
        <v>1612</v>
      </c>
      <c r="E55" s="24"/>
      <c r="F55" s="24"/>
      <c r="G55" s="18">
        <f>G30</f>
        <v>1</v>
      </c>
      <c r="H55" s="24" t="s">
        <v>1610</v>
      </c>
      <c r="I55" s="25">
        <f>G55*I4</f>
        <v>2.4673964087049936E-3</v>
      </c>
      <c r="K55" s="25"/>
    </row>
    <row r="56" spans="1:17" ht="12" customHeight="1" x14ac:dyDescent="0.25">
      <c r="D56" s="24" t="s">
        <v>1446</v>
      </c>
      <c r="E56" s="24"/>
      <c r="F56" s="24"/>
      <c r="G56" s="80">
        <v>1</v>
      </c>
      <c r="H56" s="24" t="s">
        <v>1610</v>
      </c>
      <c r="I56" s="25">
        <f>G56*I31</f>
        <v>1.8834431500959491E-2</v>
      </c>
    </row>
    <row r="57" spans="1:17" ht="12" customHeight="1" x14ac:dyDescent="0.25">
      <c r="D57" s="24"/>
      <c r="E57" s="24"/>
      <c r="F57" s="24"/>
      <c r="G57" s="18"/>
      <c r="H57" s="24"/>
      <c r="I57" s="24"/>
      <c r="J57" s="24"/>
      <c r="K57" s="24"/>
      <c r="L57" s="25"/>
    </row>
    <row r="58" spans="1:17" ht="27.75" customHeight="1" x14ac:dyDescent="0.25">
      <c r="A58" t="s">
        <v>1374</v>
      </c>
      <c r="C58" s="26" t="s">
        <v>1292</v>
      </c>
      <c r="D58" s="27" t="s">
        <v>1604</v>
      </c>
      <c r="E58" s="27" t="s">
        <v>1605</v>
      </c>
      <c r="F58" s="27" t="s">
        <v>1447</v>
      </c>
      <c r="G58" s="27" t="s">
        <v>1606</v>
      </c>
      <c r="H58" s="27" t="s">
        <v>1607</v>
      </c>
      <c r="I58" s="27" t="s">
        <v>1608</v>
      </c>
      <c r="J58" s="27" t="s">
        <v>1609</v>
      </c>
      <c r="K58" s="27" t="s">
        <v>1613</v>
      </c>
      <c r="L58" s="27" t="s">
        <v>1448</v>
      </c>
      <c r="M58" s="27" t="s">
        <v>1578</v>
      </c>
      <c r="N58" s="27" t="s">
        <v>1449</v>
      </c>
      <c r="O58" s="27" t="s">
        <v>1450</v>
      </c>
      <c r="P58" s="27" t="s">
        <v>1451</v>
      </c>
      <c r="Q58" s="27" t="s">
        <v>1452</v>
      </c>
    </row>
    <row r="59" spans="1:17" ht="12" customHeight="1" x14ac:dyDescent="0.25">
      <c r="A59" s="10">
        <f>D59+F59+E59+'Forecast inputs Tab10.1.5.1'!AA4</f>
        <v>0.24</v>
      </c>
      <c r="C59" s="18">
        <v>0</v>
      </c>
      <c r="D59" s="17">
        <f>$G$54*'Forecast inputs Tab10.1.5.1'!T4</f>
        <v>0</v>
      </c>
      <c r="E59" s="17">
        <f>$G$55*'Forecast inputs Tab10.1.5.1'!U4</f>
        <v>0</v>
      </c>
      <c r="F59" s="17">
        <f>$F$31*'Forecast inputs Tab10.1.5.1'!Y4</f>
        <v>0</v>
      </c>
      <c r="G59" s="28">
        <f>N59*(D59/A59)*(1-EXP(-A59))</f>
        <v>0</v>
      </c>
      <c r="H59" s="28">
        <f>G59*'Forecast inputs Tab10.1.5.1'!V4</f>
        <v>0</v>
      </c>
      <c r="I59" s="28">
        <f>N59*(E59/A59)*(1-EXP(-A59))</f>
        <v>0</v>
      </c>
      <c r="J59" s="28">
        <f>I59*'Forecast inputs Tab10.1.5.1'!W4</f>
        <v>0</v>
      </c>
      <c r="K59" s="28">
        <f>H59+J59</f>
        <v>0</v>
      </c>
      <c r="L59" s="28">
        <f t="shared" ref="L59:L75" si="13">N59*(F59/A59)*(1-EXP(-A59))</f>
        <v>0</v>
      </c>
      <c r="M59" s="28">
        <f>L59*'Forecast inputs Tab10.1.5.1'!Z4</f>
        <v>0</v>
      </c>
      <c r="N59" s="19">
        <f>'Forecast inputs Tab10.1.5.1'!Q4</f>
        <v>12382.797429009221</v>
      </c>
      <c r="O59" s="19">
        <f>N59*'Forecast inputs Tab10.1.5.1'!R4</f>
        <v>34.976078134056579</v>
      </c>
      <c r="P59" s="19">
        <f>N59*'Forecast inputs Tab10.1.5.1'!S4</f>
        <v>0</v>
      </c>
      <c r="Q59" s="19">
        <f>P59*'Forecast inputs Tab10.1.5.1'!R4</f>
        <v>0</v>
      </c>
    </row>
    <row r="60" spans="1:17" ht="12" customHeight="1" x14ac:dyDescent="0.25">
      <c r="A60" s="10">
        <f>D60+F60+E60+'Forecast inputs Tab10.1.5.1'!AA5</f>
        <v>0.24025042326708496</v>
      </c>
      <c r="C60" s="18">
        <v>1</v>
      </c>
      <c r="D60" s="17">
        <f>$G$54*'Forecast inputs Tab10.1.5.1'!T5</f>
        <v>1.3595111820172463E-5</v>
      </c>
      <c r="E60" s="17">
        <f>$G$55*'Forecast inputs Tab10.1.5.1'!U5</f>
        <v>3.1169685870727759E-5</v>
      </c>
      <c r="F60" s="17">
        <f>$F$31*'Forecast inputs Tab10.1.5.1'!Y5</f>
        <v>2.0565846939406461E-4</v>
      </c>
      <c r="G60" s="28">
        <f t="shared" ref="G60:G75" si="14">N60*(D60/A60)*(1-EXP(-A60))</f>
        <v>0.11771861429898094</v>
      </c>
      <c r="H60" s="28">
        <f>G60*'Forecast inputs Tab10.1.5.1'!V5</f>
        <v>1.210477050483498E-2</v>
      </c>
      <c r="I60" s="28">
        <f t="shared" ref="I60:I75" si="15">N60*(E60/A60)*(1-EXP(-A60))</f>
        <v>0.26989496499706245</v>
      </c>
      <c r="J60" s="28">
        <f>I60*'Forecast inputs Tab10.1.5.1'!W5</f>
        <v>2.7752818716971255E-2</v>
      </c>
      <c r="K60" s="28">
        <f t="shared" ref="K60:K75" si="16">H60+J60</f>
        <v>3.9857589221806239E-2</v>
      </c>
      <c r="L60" s="28">
        <f t="shared" si="13"/>
        <v>1.7807746163585103</v>
      </c>
      <c r="M60" s="28">
        <f>L60*'Forecast inputs Tab10.1.5.1'!Z5</f>
        <v>0.13726371012606869</v>
      </c>
      <c r="N60" s="19">
        <f>N34*EXP(-A34)</f>
        <v>9740.6534556019415</v>
      </c>
      <c r="O60" s="19">
        <f>N60*'Forecast inputs Tab10.1.5.1'!R5</f>
        <v>231.1720062657642</v>
      </c>
      <c r="P60" s="19">
        <f>N60*'Forecast inputs Tab10.1.5.1'!S5</f>
        <v>0</v>
      </c>
      <c r="Q60" s="19">
        <f>P60*'Forecast inputs Tab10.1.5.1'!R5</f>
        <v>0</v>
      </c>
    </row>
    <row r="61" spans="1:17" ht="12" customHeight="1" x14ac:dyDescent="0.25">
      <c r="A61" s="10">
        <f>D61+F61+E61+'Forecast inputs Tab10.1.5.1'!AA6</f>
        <v>0.24196702872915218</v>
      </c>
      <c r="C61" s="18">
        <v>2</v>
      </c>
      <c r="D61" s="17">
        <f>$G$54*'Forecast inputs Tab10.1.5.1'!T6</f>
        <v>1.2793166855339132E-4</v>
      </c>
      <c r="E61" s="17">
        <f>$G$55*'Forecast inputs Tab10.1.5.1'!U6</f>
        <v>6.5341966872061385E-4</v>
      </c>
      <c r="F61" s="17">
        <f>$F$31*'Forecast inputs Tab10.1.5.1'!Y6</f>
        <v>1.1856773918781794E-3</v>
      </c>
      <c r="G61" s="28">
        <f t="shared" si="14"/>
        <v>0.8704487317357712</v>
      </c>
      <c r="H61" s="28">
        <f>G61*'Forecast inputs Tab10.1.5.1'!V6</f>
        <v>0.19110410417311577</v>
      </c>
      <c r="I61" s="28">
        <f t="shared" si="15"/>
        <v>4.4458758989115728</v>
      </c>
      <c r="J61" s="28">
        <f>I61*'Forecast inputs Tab10.1.5.1'!W6</f>
        <v>0.97616987176829495</v>
      </c>
      <c r="K61" s="28">
        <f t="shared" si="16"/>
        <v>1.1672739759414108</v>
      </c>
      <c r="L61" s="28">
        <f t="shared" si="13"/>
        <v>8.0673643490971187</v>
      </c>
      <c r="M61" s="28">
        <f>L61*'Forecast inputs Tab10.1.5.1'!Z6</f>
        <v>1.5169065185607313</v>
      </c>
      <c r="N61" s="19">
        <f t="shared" ref="N61:N74" si="17">N35*EXP(-A35)</f>
        <v>7660.3508228733117</v>
      </c>
      <c r="O61" s="19">
        <f>N61*'Forecast inputs Tab10.1.5.1'!R6</f>
        <v>736.89357568695652</v>
      </c>
      <c r="P61" s="19">
        <f>N61*'Forecast inputs Tab10.1.5.1'!S6</f>
        <v>0</v>
      </c>
      <c r="Q61" s="19">
        <f>P61*'Forecast inputs Tab10.1.5.1'!R6</f>
        <v>0</v>
      </c>
    </row>
    <row r="62" spans="1:17" ht="12" customHeight="1" x14ac:dyDescent="0.25">
      <c r="A62" s="10">
        <f>D62+F62+E62+'Forecast inputs Tab10.1.5.1'!AA7</f>
        <v>0.24720946860108944</v>
      </c>
      <c r="C62" s="18">
        <v>3</v>
      </c>
      <c r="D62" s="17">
        <f>$G$54*'Forecast inputs Tab10.1.5.1'!T7</f>
        <v>4.765578025781334E-3</v>
      </c>
      <c r="E62" s="17">
        <f>$G$55*'Forecast inputs Tab10.1.5.1'!U7</f>
        <v>1.2671942178660584E-3</v>
      </c>
      <c r="F62" s="17">
        <f>$F$31*'Forecast inputs Tab10.1.5.1'!Y7</f>
        <v>1.1766963574420619E-3</v>
      </c>
      <c r="G62" s="28">
        <f t="shared" si="14"/>
        <v>25.392397685840319</v>
      </c>
      <c r="H62" s="28">
        <f>G62*'Forecast inputs Tab10.1.5.1'!V7</f>
        <v>9.3254861599076424</v>
      </c>
      <c r="I62" s="28">
        <f t="shared" si="15"/>
        <v>6.7519825194713459</v>
      </c>
      <c r="J62" s="28">
        <f>I62*'Forecast inputs Tab10.1.5.1'!W7</f>
        <v>2.4858213851217323</v>
      </c>
      <c r="K62" s="28">
        <f t="shared" si="16"/>
        <v>11.811307545029376</v>
      </c>
      <c r="L62" s="28">
        <f t="shared" si="13"/>
        <v>6.2697833719236495</v>
      </c>
      <c r="M62" s="28">
        <f>L62*'Forecast inputs Tab10.1.5.1'!Z7</f>
        <v>2.1177948878016268</v>
      </c>
      <c r="N62" s="19">
        <f t="shared" si="17"/>
        <v>6014.0034845655418</v>
      </c>
      <c r="O62" s="19">
        <f>N62*'Forecast inputs Tab10.1.5.1'!R7</f>
        <v>1258.7008593021451</v>
      </c>
      <c r="P62" s="19">
        <f>N62*'Forecast inputs Tab10.1.5.1'!S7</f>
        <v>0</v>
      </c>
      <c r="Q62" s="19">
        <f>P62*'Forecast inputs Tab10.1.5.1'!R7</f>
        <v>0</v>
      </c>
    </row>
    <row r="63" spans="1:17" ht="12" customHeight="1" x14ac:dyDescent="0.25">
      <c r="A63" s="10">
        <f>D63+F63+E63+'Forecast inputs Tab10.1.5.1'!AA8</f>
        <v>0.26308570687873367</v>
      </c>
      <c r="C63" s="18">
        <v>4</v>
      </c>
      <c r="D63" s="17">
        <f>$G$54*'Forecast inputs Tab10.1.5.1'!T8</f>
        <v>8.5132022584224823E-3</v>
      </c>
      <c r="E63" s="17">
        <f>$G$55*'Forecast inputs Tab10.1.5.1'!U8</f>
        <v>8.219572386783721E-3</v>
      </c>
      <c r="F63" s="17">
        <f>$F$31*'Forecast inputs Tab10.1.5.1'!Y8</f>
        <v>6.352932233527479E-3</v>
      </c>
      <c r="G63" s="28">
        <f t="shared" si="14"/>
        <v>35.161232142485993</v>
      </c>
      <c r="H63" s="28">
        <f>G63*'Forecast inputs Tab10.1.5.1'!V8</f>
        <v>19.807508818364539</v>
      </c>
      <c r="I63" s="28">
        <f t="shared" si="15"/>
        <v>33.948481902651807</v>
      </c>
      <c r="J63" s="28">
        <f>I63*'Forecast inputs Tab10.1.5.1'!W8</f>
        <v>18.602161939190772</v>
      </c>
      <c r="K63" s="28">
        <f t="shared" si="16"/>
        <v>38.409670757555311</v>
      </c>
      <c r="L63" s="28">
        <f t="shared" si="13"/>
        <v>26.23888382629994</v>
      </c>
      <c r="M63" s="28">
        <f>L63*'Forecast inputs Tab10.1.5.1'!Z8</f>
        <v>13.81212220728046</v>
      </c>
      <c r="N63" s="19">
        <f t="shared" si="17"/>
        <v>4697.2937514352006</v>
      </c>
      <c r="O63" s="19">
        <f>N63*'Forecast inputs Tab10.1.5.1'!R8</f>
        <v>1731.680827935344</v>
      </c>
      <c r="P63" s="19">
        <f>N63*'Forecast inputs Tab10.1.5.1'!S8</f>
        <v>418.79312987155203</v>
      </c>
      <c r="Q63" s="19">
        <f>P63*'Forecast inputs Tab10.1.5.1'!R8</f>
        <v>154.39018129279702</v>
      </c>
    </row>
    <row r="64" spans="1:17" ht="12" customHeight="1" x14ac:dyDescent="0.25">
      <c r="A64" s="10">
        <f>D64+F64+E64+'Forecast inputs Tab10.1.5.1'!AA9</f>
        <v>0.29110000870046415</v>
      </c>
      <c r="C64" s="18">
        <v>5</v>
      </c>
      <c r="D64" s="17">
        <f>$G$54*'Forecast inputs Tab10.1.5.1'!T9</f>
        <v>2.5139412089277949E-2</v>
      </c>
      <c r="E64" s="17">
        <f>$G$55*'Forecast inputs Tab10.1.5.1'!U9</f>
        <v>1.2479558796297698E-2</v>
      </c>
      <c r="F64" s="17">
        <f>$F$31*'Forecast inputs Tab10.1.5.1'!Y9</f>
        <v>1.3481037814888505E-2</v>
      </c>
      <c r="G64" s="28">
        <f t="shared" si="14"/>
        <v>85.594779861291613</v>
      </c>
      <c r="H64" s="28">
        <f>G64*'Forecast inputs Tab10.1.5.1'!V9</f>
        <v>68.951502616916997</v>
      </c>
      <c r="I64" s="28">
        <f t="shared" si="15"/>
        <v>42.490456186552251</v>
      </c>
      <c r="J64" s="28">
        <f>I64*'Forecast inputs Tab10.1.5.1'!W9</f>
        <v>31.811553433416059</v>
      </c>
      <c r="K64" s="28">
        <f t="shared" si="16"/>
        <v>100.76305605033306</v>
      </c>
      <c r="L64" s="28">
        <f t="shared" si="13"/>
        <v>45.900296314378593</v>
      </c>
      <c r="M64" s="28">
        <f>L64*'Forecast inputs Tab10.1.5.1'!Z9</f>
        <v>34.24795529141781</v>
      </c>
      <c r="N64" s="19">
        <f t="shared" si="17"/>
        <v>3924.3831302909311</v>
      </c>
      <c r="O64" s="19">
        <f>N64*'Forecast inputs Tab10.1.5.1'!R9</f>
        <v>2236.1292051722935</v>
      </c>
      <c r="P64" s="19">
        <f>N64*'Forecast inputs Tab10.1.5.1'!S9</f>
        <v>1141.4654205338989</v>
      </c>
      <c r="Q64" s="19">
        <f>P64*'Forecast inputs Tab10.1.5.1'!R9</f>
        <v>650.4115624818977</v>
      </c>
    </row>
    <row r="65" spans="1:17" ht="12" customHeight="1" x14ac:dyDescent="0.25">
      <c r="A65" s="10">
        <f>D65+F65+E65+'Forecast inputs Tab10.1.5.1'!AA10</f>
        <v>0.31910657814761473</v>
      </c>
      <c r="C65" s="18">
        <v>6</v>
      </c>
      <c r="D65" s="17">
        <f>$G$54*'Forecast inputs Tab10.1.5.1'!T10</f>
        <v>6.1136750641884105E-2</v>
      </c>
      <c r="E65" s="17">
        <f>$G$55*'Forecast inputs Tab10.1.5.1'!U10</f>
        <v>5.1513794994919411E-3</v>
      </c>
      <c r="F65" s="17">
        <f>$F$31*'Forecast inputs Tab10.1.5.1'!Y10</f>
        <v>1.2818448006238707E-2</v>
      </c>
      <c r="G65" s="28">
        <f t="shared" si="14"/>
        <v>41.772603431189118</v>
      </c>
      <c r="H65" s="28">
        <f>G65*'Forecast inputs Tab10.1.5.1'!V10</f>
        <v>41.385239826987778</v>
      </c>
      <c r="I65" s="28">
        <f t="shared" si="15"/>
        <v>3.5197574404357108</v>
      </c>
      <c r="J65" s="28">
        <f>I65*'Forecast inputs Tab10.1.5.1'!W10</f>
        <v>3.4060704100087644</v>
      </c>
      <c r="K65" s="28">
        <f t="shared" si="16"/>
        <v>44.791310236996544</v>
      </c>
      <c r="L65" s="28">
        <f t="shared" si="13"/>
        <v>8.7583971922951473</v>
      </c>
      <c r="M65" s="28">
        <f>L65*'Forecast inputs Tab10.1.5.1'!Z10</f>
        <v>8.6599703246481354</v>
      </c>
      <c r="N65" s="19">
        <f t="shared" si="17"/>
        <v>798.07040692445401</v>
      </c>
      <c r="O65" s="19">
        <f>N65*'Forecast inputs Tab10.1.5.1'!R10</f>
        <v>643.42670803388864</v>
      </c>
      <c r="P65" s="19">
        <f>N65*'Forecast inputs Tab10.1.5.1'!S10</f>
        <v>458.67360088378081</v>
      </c>
      <c r="Q65" s="19">
        <f>P65*'Forecast inputs Tab10.1.5.1'!R10</f>
        <v>369.79549989332878</v>
      </c>
    </row>
    <row r="66" spans="1:17" ht="12" customHeight="1" x14ac:dyDescent="0.25">
      <c r="A66" s="10">
        <f>D66+F66+E66+'Forecast inputs Tab10.1.5.1'!AA11</f>
        <v>0.3403553700426652</v>
      </c>
      <c r="C66" s="18">
        <v>7</v>
      </c>
      <c r="D66" s="17">
        <f>$G$54*'Forecast inputs Tab10.1.5.1'!T11</f>
        <v>7.389713175440521E-2</v>
      </c>
      <c r="E66" s="17">
        <f>$G$55*'Forecast inputs Tab10.1.5.1'!U11</f>
        <v>2.9538570840210933E-3</v>
      </c>
      <c r="F66" s="17">
        <f>$F$31*'Forecast inputs Tab10.1.5.1'!Y11</f>
        <v>2.3504381204238905E-2</v>
      </c>
      <c r="G66" s="28">
        <f t="shared" si="14"/>
        <v>185.94420890561165</v>
      </c>
      <c r="H66" s="28">
        <f>G66*'Forecast inputs Tab10.1.5.1'!V11</f>
        <v>230.43380565082228</v>
      </c>
      <c r="I66" s="28">
        <f t="shared" si="15"/>
        <v>7.4326649176853419</v>
      </c>
      <c r="J66" s="28">
        <f>I66*'Forecast inputs Tab10.1.5.1'!W11</f>
        <v>9.0700372018900985</v>
      </c>
      <c r="K66" s="28">
        <f t="shared" si="16"/>
        <v>239.50384285271238</v>
      </c>
      <c r="L66" s="28">
        <f t="shared" si="13"/>
        <v>59.14307450204376</v>
      </c>
      <c r="M66" s="28">
        <f>L66*'Forecast inputs Tab10.1.5.1'!Z11</f>
        <v>73.827708470156196</v>
      </c>
      <c r="N66" s="19">
        <f t="shared" si="17"/>
        <v>2968.7122031022977</v>
      </c>
      <c r="O66" s="19">
        <f>N66*'Forecast inputs Tab10.1.5.1'!R11</f>
        <v>3178.4220331294441</v>
      </c>
      <c r="P66" s="19">
        <f>N66*'Forecast inputs Tab10.1.5.1'!S11</f>
        <v>2367.8546579526214</v>
      </c>
      <c r="Q66" s="19">
        <f>P66*'Forecast inputs Tab10.1.5.1'!R11</f>
        <v>2535.1199109903946</v>
      </c>
    </row>
    <row r="67" spans="1:17" ht="12" customHeight="1" x14ac:dyDescent="0.25">
      <c r="A67" s="10">
        <f>D67+F67+E67+'Forecast inputs Tab10.1.5.1'!AA12</f>
        <v>0.34037394555789741</v>
      </c>
      <c r="C67" s="18">
        <v>8</v>
      </c>
      <c r="D67" s="17">
        <f>$G$54*'Forecast inputs Tab10.1.5.1'!T12</f>
        <v>8.5194774005455456E-2</v>
      </c>
      <c r="E67" s="17">
        <f>$G$55*'Forecast inputs Tab10.1.5.1'!U12</f>
        <v>5.0672887489430947E-4</v>
      </c>
      <c r="F67" s="17">
        <f>$F$31*'Forecast inputs Tab10.1.5.1'!Y12</f>
        <v>1.4672442677547646E-2</v>
      </c>
      <c r="G67" s="28">
        <f t="shared" si="14"/>
        <v>134.29349549667771</v>
      </c>
      <c r="H67" s="28">
        <f>G67*'Forecast inputs Tab10.1.5.1'!V12</f>
        <v>202.2469661393863</v>
      </c>
      <c r="I67" s="28">
        <f t="shared" si="15"/>
        <v>0.79876251416897837</v>
      </c>
      <c r="J67" s="28">
        <f>I67*'Forecast inputs Tab10.1.5.1'!W12</f>
        <v>1.201156187960857</v>
      </c>
      <c r="K67" s="28">
        <f t="shared" si="16"/>
        <v>203.44812232734716</v>
      </c>
      <c r="L67" s="28">
        <f t="shared" si="13"/>
        <v>23.128339004882285</v>
      </c>
      <c r="M67" s="28">
        <f>L67*'Forecast inputs Tab10.1.5.1'!Z12</f>
        <v>35.250826610901285</v>
      </c>
      <c r="N67" s="19">
        <f t="shared" si="17"/>
        <v>1859.7683423418296</v>
      </c>
      <c r="O67" s="19">
        <f>N67*'Forecast inputs Tab10.1.5.1'!R12</f>
        <v>2521.4181254967821</v>
      </c>
      <c r="P67" s="19">
        <f>N67*'Forecast inputs Tab10.1.5.1'!S12</f>
        <v>1702.7037405302103</v>
      </c>
      <c r="Q67" s="19">
        <f>P67*'Forecast inputs Tab10.1.5.1'!R12</f>
        <v>2308.4746502986432</v>
      </c>
    </row>
    <row r="68" spans="1:17" ht="12" customHeight="1" x14ac:dyDescent="0.25">
      <c r="A68" s="10">
        <f>D68+F68+E68+'Forecast inputs Tab10.1.5.1'!AA13</f>
        <v>0.34426533194904596</v>
      </c>
      <c r="C68" s="18">
        <v>9</v>
      </c>
      <c r="D68" s="17">
        <f>$G$54*'Forecast inputs Tab10.1.5.1'!T13</f>
        <v>8.2049430007223367E-2</v>
      </c>
      <c r="E68" s="17">
        <f>$G$55*'Forecast inputs Tab10.1.5.1'!U13</f>
        <v>2.0839279855593257E-4</v>
      </c>
      <c r="F68" s="17">
        <f>$F$31*'Forecast inputs Tab10.1.5.1'!Y13</f>
        <v>2.2007509143266667E-2</v>
      </c>
      <c r="G68" s="28">
        <f t="shared" si="14"/>
        <v>30.777987713385716</v>
      </c>
      <c r="H68" s="28">
        <f>G68*'Forecast inputs Tab10.1.5.1'!V13</f>
        <v>55.446965979852543</v>
      </c>
      <c r="I68" s="28">
        <f t="shared" si="15"/>
        <v>7.817130469947077E-2</v>
      </c>
      <c r="J68" s="28">
        <f>I68*'Forecast inputs Tab10.1.5.1'!W13</f>
        <v>0.14098974063998271</v>
      </c>
      <c r="K68" s="28">
        <f t="shared" si="16"/>
        <v>55.587955720492523</v>
      </c>
      <c r="L68" s="28">
        <f t="shared" si="13"/>
        <v>8.2553510238164218</v>
      </c>
      <c r="M68" s="28">
        <f>L68*'Forecast inputs Tab10.1.5.1'!Z13</f>
        <v>14.994276618068007</v>
      </c>
      <c r="N68" s="19">
        <f t="shared" si="17"/>
        <v>443.38231728313986</v>
      </c>
      <c r="O68" s="19">
        <f>N68*'Forecast inputs Tab10.1.5.1'!R13</f>
        <v>733.72236010965833</v>
      </c>
      <c r="P68" s="19">
        <f>N68*'Forecast inputs Tab10.1.5.1'!S13</f>
        <v>428.31648713694301</v>
      </c>
      <c r="Q68" s="19">
        <f>P68*'Forecast inputs Tab10.1.5.1'!R13</f>
        <v>708.79097240882743</v>
      </c>
    </row>
    <row r="69" spans="1:17" ht="12" customHeight="1" x14ac:dyDescent="0.25">
      <c r="A69" s="10">
        <f>D69+F69+E69+'Forecast inputs Tab10.1.5.1'!AA14</f>
        <v>0.34232663365708665</v>
      </c>
      <c r="C69" s="18">
        <v>10</v>
      </c>
      <c r="D69" s="17">
        <f>$G$54*'Forecast inputs Tab10.1.5.1'!T14</f>
        <v>8.1888916558250091E-2</v>
      </c>
      <c r="E69" s="17">
        <f>$G$55*'Forecast inputs Tab10.1.5.1'!U14</f>
        <v>5.639579326203154E-5</v>
      </c>
      <c r="F69" s="17">
        <f>$F$31*'Forecast inputs Tab10.1.5.1'!Y14</f>
        <v>2.0381321305574563E-2</v>
      </c>
      <c r="G69" s="28">
        <f t="shared" si="14"/>
        <v>45.951013879375367</v>
      </c>
      <c r="H69" s="28">
        <f>G69*'Forecast inputs Tab10.1.5.1'!V14</f>
        <v>96.721350049927366</v>
      </c>
      <c r="I69" s="28">
        <f t="shared" si="15"/>
        <v>3.1645844002327499E-2</v>
      </c>
      <c r="J69" s="28">
        <f>I69*'Forecast inputs Tab10.1.5.1'!W14</f>
        <v>6.6755656492533247E-2</v>
      </c>
      <c r="K69" s="28">
        <f t="shared" si="16"/>
        <v>96.788105706419898</v>
      </c>
      <c r="L69" s="28">
        <f t="shared" si="13"/>
        <v>11.436741595259408</v>
      </c>
      <c r="M69" s="28">
        <f>L69*'Forecast inputs Tab10.1.5.1'!Z14</f>
        <v>24.241889322391604</v>
      </c>
      <c r="N69" s="19">
        <f t="shared" si="17"/>
        <v>662.65387993197385</v>
      </c>
      <c r="O69" s="19">
        <f>N69*'Forecast inputs Tab10.1.5.1'!R14</f>
        <v>1299.9612489565498</v>
      </c>
      <c r="P69" s="19">
        <f>N69*'Forecast inputs Tab10.1.5.1'!S14</f>
        <v>653.36473417021557</v>
      </c>
      <c r="Q69" s="19">
        <f>P69*'Forecast inputs Tab10.1.5.1'!R14</f>
        <v>1281.7382672584204</v>
      </c>
    </row>
    <row r="70" spans="1:17" ht="12" customHeight="1" x14ac:dyDescent="0.25">
      <c r="A70" s="10">
        <f>D70+F70+E70+'Forecast inputs Tab10.1.5.1'!AA15</f>
        <v>0.34236914818646574</v>
      </c>
      <c r="C70" s="18">
        <v>11</v>
      </c>
      <c r="D70" s="17">
        <f>$G$54*'Forecast inputs Tab10.1.5.1'!T15</f>
        <v>7.8917243961762168E-2</v>
      </c>
      <c r="E70" s="17">
        <f>$G$55*'Forecast inputs Tab10.1.5.1'!U15</f>
        <v>2.0830341597942094E-5</v>
      </c>
      <c r="F70" s="17">
        <f>$F$31*'Forecast inputs Tab10.1.5.1'!Y15</f>
        <v>2.3431073883105637E-2</v>
      </c>
      <c r="G70" s="28">
        <f t="shared" si="14"/>
        <v>7.2837933447529997</v>
      </c>
      <c r="H70" s="28">
        <f>G70*'Forecast inputs Tab10.1.5.1'!V15</f>
        <v>17.534207074059772</v>
      </c>
      <c r="I70" s="28">
        <f t="shared" si="15"/>
        <v>1.9225697183943356E-3</v>
      </c>
      <c r="J70" s="28">
        <f>I70*'Forecast inputs Tab10.1.5.1'!W15</f>
        <v>4.6434540004382475E-3</v>
      </c>
      <c r="K70" s="28">
        <f t="shared" si="16"/>
        <v>17.538850528060209</v>
      </c>
      <c r="L70" s="28">
        <f t="shared" si="13"/>
        <v>2.1626084673316024</v>
      </c>
      <c r="M70" s="28">
        <f>L70*'Forecast inputs Tab10.1.5.1'!Z15</f>
        <v>5.248131724181639</v>
      </c>
      <c r="N70" s="19">
        <f t="shared" si="17"/>
        <v>108.99615651541632</v>
      </c>
      <c r="O70" s="19">
        <f>N70*'Forecast inputs Tab10.1.5.1'!R15</f>
        <v>247.56515021659536</v>
      </c>
      <c r="P70" s="19">
        <f>N70*'Forecast inputs Tab10.1.5.1'!S15</f>
        <v>108.32912299501221</v>
      </c>
      <c r="Q70" s="19">
        <f>P70*'Forecast inputs Tab10.1.5.1'!R15</f>
        <v>246.05010364103111</v>
      </c>
    </row>
    <row r="71" spans="1:17" ht="12" customHeight="1" x14ac:dyDescent="0.25">
      <c r="A71" s="10">
        <f>D71+F71+E71+'Forecast inputs Tab10.1.5.1'!AA16</f>
        <v>0.34080370169069818</v>
      </c>
      <c r="C71" s="18">
        <v>12</v>
      </c>
      <c r="D71" s="17">
        <f>$G$54*'Forecast inputs Tab10.1.5.1'!T16</f>
        <v>7.7271493695594731E-2</v>
      </c>
      <c r="E71" s="17">
        <f>$G$55*'Forecast inputs Tab10.1.5.1'!U16</f>
        <v>7.4789222324173669E-6</v>
      </c>
      <c r="F71" s="17">
        <f>$F$31*'Forecast inputs Tab10.1.5.1'!Y16</f>
        <v>2.3524729072871054E-2</v>
      </c>
      <c r="G71" s="28">
        <f t="shared" si="14"/>
        <v>17.084400227653553</v>
      </c>
      <c r="H71" s="28">
        <f>G71*'Forecast inputs Tab10.1.5.1'!V16</f>
        <v>46.247333156276092</v>
      </c>
      <c r="I71" s="28">
        <f t="shared" si="15"/>
        <v>1.6535580532902117E-3</v>
      </c>
      <c r="J71" s="28">
        <f>I71*'Forecast inputs Tab10.1.5.1'!W16</f>
        <v>4.4923908952401613E-3</v>
      </c>
      <c r="K71" s="28">
        <f t="shared" si="16"/>
        <v>46.251825547171329</v>
      </c>
      <c r="L71" s="28">
        <f t="shared" si="13"/>
        <v>5.2012180366452405</v>
      </c>
      <c r="M71" s="28">
        <f>L71*'Forecast inputs Tab10.1.5.1'!Z16</f>
        <v>14.207959261982339</v>
      </c>
      <c r="N71" s="19">
        <f t="shared" si="17"/>
        <v>260.90673526100767</v>
      </c>
      <c r="O71" s="19">
        <f>N71*'Forecast inputs Tab10.1.5.1'!R16</f>
        <v>672.92282438313316</v>
      </c>
      <c r="P71" s="19">
        <f>N71*'Forecast inputs Tab10.1.5.1'!S16</f>
        <v>260.16018047546572</v>
      </c>
      <c r="Q71" s="19">
        <f>P71*'Forecast inputs Tab10.1.5.1'!R16</f>
        <v>670.99733267690692</v>
      </c>
    </row>
    <row r="72" spans="1:17" ht="12" customHeight="1" x14ac:dyDescent="0.25">
      <c r="A72" s="10">
        <f>D72+F72+E72+'Forecast inputs Tab10.1.5.1'!AA17</f>
        <v>0.33800311230711544</v>
      </c>
      <c r="C72" s="18">
        <v>13</v>
      </c>
      <c r="D72" s="17">
        <f>$G$54*'Forecast inputs Tab10.1.5.1'!T17</f>
        <v>7.6850054992083111E-2</v>
      </c>
      <c r="E72" s="17">
        <f>$G$55*'Forecast inputs Tab10.1.5.1'!U17</f>
        <v>2.700106466573411E-6</v>
      </c>
      <c r="F72" s="17">
        <f>$F$31*'Forecast inputs Tab10.1.5.1'!Y17</f>
        <v>2.1150357208565781E-2</v>
      </c>
      <c r="G72" s="28">
        <f t="shared" si="14"/>
        <v>12.911949916203772</v>
      </c>
      <c r="H72" s="28">
        <f>G72*'Forecast inputs Tab10.1.5.1'!V17</f>
        <v>38.757639281699838</v>
      </c>
      <c r="I72" s="28">
        <f t="shared" si="15"/>
        <v>4.5365796378942571E-4</v>
      </c>
      <c r="J72" s="28">
        <f>I72*'Forecast inputs Tab10.1.5.1'!W17</f>
        <v>1.3658092240737825E-3</v>
      </c>
      <c r="K72" s="28">
        <f t="shared" si="16"/>
        <v>38.759005090923914</v>
      </c>
      <c r="L72" s="28">
        <f t="shared" si="13"/>
        <v>3.5535739436354863</v>
      </c>
      <c r="M72" s="28">
        <f>L72*'Forecast inputs Tab10.1.5.1'!Z17</f>
        <v>10.768359585659178</v>
      </c>
      <c r="N72" s="19">
        <f t="shared" si="17"/>
        <v>198.00616205712726</v>
      </c>
      <c r="O72" s="19">
        <f>N72*'Forecast inputs Tab10.1.5.1'!R17</f>
        <v>570.60425750812647</v>
      </c>
      <c r="P72" s="19">
        <f>N72*'Forecast inputs Tab10.1.5.1'!S17</f>
        <v>197.72238815262619</v>
      </c>
      <c r="Q72" s="19">
        <f>P72*'Forecast inputs Tab10.1.5.1'!R17</f>
        <v>569.7864920588305</v>
      </c>
    </row>
    <row r="73" spans="1:17" ht="12" customHeight="1" x14ac:dyDescent="0.25">
      <c r="A73" s="10">
        <f>D73+F73+E73+'Forecast inputs Tab10.1.5.1'!AA18</f>
        <v>0.33679125438026336</v>
      </c>
      <c r="C73" s="18">
        <v>14</v>
      </c>
      <c r="D73" s="17">
        <f>$G$54*'Forecast inputs Tab10.1.5.1'!T18</f>
        <v>7.5042645104281228E-2</v>
      </c>
      <c r="E73" s="17">
        <f>$G$55*'Forecast inputs Tab10.1.5.1'!U18</f>
        <v>1.2229137333800534E-6</v>
      </c>
      <c r="F73" s="17">
        <f>$F$31*'Forecast inputs Tab10.1.5.1'!Y18</f>
        <v>2.1747386362248773E-2</v>
      </c>
      <c r="G73" s="28">
        <f t="shared" si="14"/>
        <v>13.663516749554356</v>
      </c>
      <c r="H73" s="28">
        <f>G73*'Forecast inputs Tab10.1.5.1'!V18</f>
        <v>44.886981002991888</v>
      </c>
      <c r="I73" s="28">
        <f t="shared" si="15"/>
        <v>2.2266408994617293E-4</v>
      </c>
      <c r="J73" s="28">
        <f>I73*'Forecast inputs Tab10.1.5.1'!W18</f>
        <v>7.3356197952055254E-4</v>
      </c>
      <c r="K73" s="28">
        <f t="shared" si="16"/>
        <v>44.887714564971411</v>
      </c>
      <c r="L73" s="28">
        <f t="shared" si="13"/>
        <v>3.9596922177609075</v>
      </c>
      <c r="M73" s="28">
        <f>L73*'Forecast inputs Tab10.1.5.1'!Z18</f>
        <v>13.145584209133549</v>
      </c>
      <c r="N73" s="19">
        <f t="shared" si="17"/>
        <v>214.45542345086918</v>
      </c>
      <c r="O73" s="19">
        <f>N73*'Forecast inputs Tab10.1.5.1'!R18</f>
        <v>681.1661832900578</v>
      </c>
      <c r="P73" s="19">
        <f>N73*'Forecast inputs Tab10.1.5.1'!S18</f>
        <v>214.29067899253764</v>
      </c>
      <c r="Q73" s="19">
        <f>P73*'Forecast inputs Tab10.1.5.1'!R18</f>
        <v>680.64291205683764</v>
      </c>
    </row>
    <row r="74" spans="1:17" ht="12" customHeight="1" x14ac:dyDescent="0.25">
      <c r="A74" s="10">
        <f>D74+F74+E74+'Forecast inputs Tab10.1.5.1'!AA19</f>
        <v>0.33599459662840281</v>
      </c>
      <c r="C74" s="18">
        <v>15</v>
      </c>
      <c r="D74" s="17">
        <f>$G$54*'Forecast inputs Tab10.1.5.1'!T19</f>
        <v>7.3052398141839753E-2</v>
      </c>
      <c r="E74" s="17">
        <f>$G$55*'Forecast inputs Tab10.1.5.1'!U19</f>
        <v>6.3938712288257355E-7</v>
      </c>
      <c r="F74" s="17">
        <f>$F$31*'Forecast inputs Tab10.1.5.1'!Y19</f>
        <v>2.2941559099440182E-2</v>
      </c>
      <c r="G74" s="28">
        <f t="shared" si="14"/>
        <v>7.660675840590752</v>
      </c>
      <c r="H74" s="28">
        <f>G74*'Forecast inputs Tab10.1.5.1'!V19</f>
        <v>27.248831796979509</v>
      </c>
      <c r="I74" s="28">
        <f t="shared" si="15"/>
        <v>6.7049646687040385E-5</v>
      </c>
      <c r="J74" s="28">
        <f>I74*'Forecast inputs Tab10.1.5.1'!W19</f>
        <v>2.3900411800904423E-4</v>
      </c>
      <c r="K74" s="28">
        <f t="shared" si="16"/>
        <v>27.249070801097517</v>
      </c>
      <c r="L74" s="28">
        <f t="shared" si="13"/>
        <v>2.4057779348643882</v>
      </c>
      <c r="M74" s="28">
        <f>L74*'Forecast inputs Tab10.1.5.1'!Z19</f>
        <v>8.6569994363747114</v>
      </c>
      <c r="N74" s="19">
        <f t="shared" si="17"/>
        <v>123.46730561859916</v>
      </c>
      <c r="O74" s="19">
        <f>N74*'Forecast inputs Tab10.1.5.1'!R19</f>
        <v>427.26848847761187</v>
      </c>
      <c r="P74" s="19">
        <f>N74*'Forecast inputs Tab10.1.5.1'!S19</f>
        <v>123.41271795479814</v>
      </c>
      <c r="Q74" s="19">
        <f>P74*'Forecast inputs Tab10.1.5.1'!R19</f>
        <v>427.07958350001536</v>
      </c>
    </row>
    <row r="75" spans="1:17" ht="12" customHeight="1" x14ac:dyDescent="0.25">
      <c r="A75" s="10">
        <f>D75+F75+E75+'Forecast inputs Tab10.1.5.1'!AA20</f>
        <v>0.33565751215380529</v>
      </c>
      <c r="C75" s="23" t="s">
        <v>1443</v>
      </c>
      <c r="D75" s="17">
        <f>$G$54*'Forecast inputs Tab10.1.5.1'!T20</f>
        <v>7.0860491436610787E-2</v>
      </c>
      <c r="E75" s="17">
        <f>$G$55*'Forecast inputs Tab10.1.5.1'!U20</f>
        <v>3.8745027800414993E-7</v>
      </c>
      <c r="F75" s="17">
        <f>$F$31*'Forecast inputs Tab10.1.5.1'!Y20</f>
        <v>2.4796633266916526E-2</v>
      </c>
      <c r="G75" s="28">
        <f t="shared" si="14"/>
        <v>11.59631376637858</v>
      </c>
      <c r="H75" s="28">
        <f>G75*'Forecast inputs Tab10.1.5.1'!V20</f>
        <v>48.11853334532465</v>
      </c>
      <c r="I75" s="28">
        <f t="shared" si="15"/>
        <v>6.3406207062873706E-5</v>
      </c>
      <c r="J75" s="28">
        <f>I75*'Forecast inputs Tab10.1.5.1'!W20</f>
        <v>2.6310202968992714E-4</v>
      </c>
      <c r="K75" s="28">
        <f t="shared" si="16"/>
        <v>48.118796447354342</v>
      </c>
      <c r="L75" s="30">
        <f t="shared" si="13"/>
        <v>4.0579670544652737</v>
      </c>
      <c r="M75" s="28">
        <f>L75*'Forecast inputs Tab10.1.5.1'!Z20</f>
        <v>15.682662956709766</v>
      </c>
      <c r="N75" s="19">
        <f>N48*EXP(-A48)+N49*EXP(-A49)</f>
        <v>192.64868661676218</v>
      </c>
      <c r="O75" s="19">
        <f>N75*'Forecast inputs Tab10.1.5.1'!R20</f>
        <v>784.54954978388173</v>
      </c>
      <c r="P75" s="19">
        <f>N75*'Forecast inputs Tab10.1.5.1'!S20</f>
        <v>192.59708147935288</v>
      </c>
      <c r="Q75" s="19">
        <f>P75*'Forecast inputs Tab10.1.5.1'!R20</f>
        <v>784.3393911369061</v>
      </c>
    </row>
    <row r="76" spans="1:17" ht="12" customHeight="1" x14ac:dyDescent="0.25">
      <c r="C76" s="31" t="s">
        <v>1453</v>
      </c>
      <c r="D76" s="12"/>
      <c r="E76" s="12"/>
      <c r="F76" s="12"/>
      <c r="G76" s="32">
        <f>SUM(G59:G75)</f>
        <v>656.07653630702623</v>
      </c>
      <c r="H76" s="32">
        <f t="shared" ref="H76" si="18">SUM(H59:H75)</f>
        <v>947.31555977417509</v>
      </c>
      <c r="I76" s="32">
        <f>SUM(I59:I75)</f>
        <v>99.772076399255042</v>
      </c>
      <c r="J76" s="32">
        <f t="shared" ref="J76:Q76" si="19">SUM(J59:J75)</f>
        <v>67.800205967453039</v>
      </c>
      <c r="K76" s="32">
        <f t="shared" si="19"/>
        <v>1015.1157657416283</v>
      </c>
      <c r="L76" s="32">
        <f t="shared" si="19"/>
        <v>220.31984345105772</v>
      </c>
      <c r="M76" s="32">
        <f t="shared" si="19"/>
        <v>276.51641113539307</v>
      </c>
      <c r="N76" s="32">
        <f t="shared" si="19"/>
        <v>52250.54969287962</v>
      </c>
      <c r="O76" s="32">
        <f t="shared" si="19"/>
        <v>17990.579481882291</v>
      </c>
      <c r="P76" s="32">
        <f t="shared" si="19"/>
        <v>8267.683941129013</v>
      </c>
      <c r="Q76" s="32">
        <f t="shared" si="19"/>
        <v>11387.616859694837</v>
      </c>
    </row>
    <row r="78" spans="1:17" ht="15" x14ac:dyDescent="0.25">
      <c r="C78" s="15" t="s">
        <v>1445</v>
      </c>
      <c r="D78" s="15" t="s">
        <v>1731</v>
      </c>
      <c r="G78" s="15">
        <f>G53+1</f>
        <v>2021</v>
      </c>
    </row>
    <row r="79" spans="1:17" ht="15" x14ac:dyDescent="0.25">
      <c r="D79" s="24" t="s">
        <v>1611</v>
      </c>
      <c r="E79" s="24"/>
      <c r="F79" s="24"/>
      <c r="G79" s="18">
        <v>1</v>
      </c>
      <c r="H79" s="24" t="s">
        <v>1610</v>
      </c>
      <c r="I79" s="25">
        <f>G79*I29</f>
        <v>6.6579454434206639E-2</v>
      </c>
      <c r="J79" s="15" t="s">
        <v>1526</v>
      </c>
      <c r="K79" s="25">
        <f>I79+I81+I80</f>
        <v>8.7881282343871131E-2</v>
      </c>
    </row>
    <row r="80" spans="1:17" ht="15" x14ac:dyDescent="0.25">
      <c r="D80" s="24" t="s">
        <v>1612</v>
      </c>
      <c r="E80" s="24"/>
      <c r="F80" s="24"/>
      <c r="G80" s="18">
        <v>1</v>
      </c>
      <c r="H80" s="24" t="s">
        <v>1610</v>
      </c>
      <c r="I80" s="25">
        <f>G80*I30</f>
        <v>2.4673964087049936E-3</v>
      </c>
      <c r="K80" s="25"/>
    </row>
    <row r="81" spans="1:17" ht="15" x14ac:dyDescent="0.25">
      <c r="D81" s="24" t="s">
        <v>1446</v>
      </c>
      <c r="E81" s="24"/>
      <c r="F81" s="24"/>
      <c r="G81" s="80">
        <v>1</v>
      </c>
      <c r="H81" s="24" t="s">
        <v>1610</v>
      </c>
      <c r="I81" s="25">
        <f>G81*I56</f>
        <v>1.8834431500959491E-2</v>
      </c>
    </row>
    <row r="82" spans="1:17" ht="15" x14ac:dyDescent="0.25">
      <c r="D82" s="24"/>
      <c r="E82" s="24"/>
      <c r="F82" s="24"/>
      <c r="G82" s="18"/>
      <c r="H82" s="24"/>
      <c r="I82" s="24"/>
      <c r="J82" s="24"/>
      <c r="K82" s="24"/>
      <c r="L82" s="25"/>
    </row>
    <row r="83" spans="1:17" ht="39" x14ac:dyDescent="0.25">
      <c r="A83" t="s">
        <v>1374</v>
      </c>
      <c r="C83" s="26" t="s">
        <v>1292</v>
      </c>
      <c r="D83" s="27" t="s">
        <v>1604</v>
      </c>
      <c r="E83" s="27" t="s">
        <v>1605</v>
      </c>
      <c r="F83" s="27" t="s">
        <v>1447</v>
      </c>
      <c r="G83" s="27" t="s">
        <v>1606</v>
      </c>
      <c r="H83" s="27" t="s">
        <v>1607</v>
      </c>
      <c r="I83" s="27" t="s">
        <v>1608</v>
      </c>
      <c r="J83" s="27" t="s">
        <v>1609</v>
      </c>
      <c r="K83" s="27" t="s">
        <v>1613</v>
      </c>
      <c r="L83" s="27" t="s">
        <v>1448</v>
      </c>
      <c r="M83" s="27" t="s">
        <v>1578</v>
      </c>
      <c r="N83" s="27" t="s">
        <v>1449</v>
      </c>
      <c r="O83" s="27" t="s">
        <v>1450</v>
      </c>
      <c r="P83" s="27" t="s">
        <v>1451</v>
      </c>
      <c r="Q83" s="27" t="s">
        <v>1452</v>
      </c>
    </row>
    <row r="84" spans="1:17" ht="15" x14ac:dyDescent="0.25">
      <c r="A84" s="10">
        <f>D84+F84+E84+'Forecast inputs Tab10.1.5.1'!AA4</f>
        <v>0.24</v>
      </c>
      <c r="C84" s="18">
        <v>0</v>
      </c>
      <c r="D84" s="17">
        <f>$G$54*'Forecast inputs Tab10.1.5.1'!T4</f>
        <v>0</v>
      </c>
      <c r="E84" s="17">
        <f>$G$55*'Forecast inputs Tab10.1.5.1'!U4</f>
        <v>0</v>
      </c>
      <c r="F84" s="17">
        <f>$F$31*'Forecast inputs Tab10.1.5.1'!Y4</f>
        <v>0</v>
      </c>
      <c r="G84" s="28">
        <f>N84*(D84/A84)*(1-EXP(-A84))</f>
        <v>0</v>
      </c>
      <c r="H84" s="28">
        <f>G84*'Forecast inputs Tab10.1.5.1'!V4</f>
        <v>0</v>
      </c>
      <c r="I84" s="28">
        <f>N84*(E84/A84)*(1-EXP(-A84))</f>
        <v>0</v>
      </c>
      <c r="J84" s="28">
        <f>I84*'Forecast inputs Tab10.1.5.1'!W4</f>
        <v>0</v>
      </c>
      <c r="K84" s="28">
        <f>H84+J84</f>
        <v>0</v>
      </c>
      <c r="L84" s="28">
        <f t="shared" ref="L84:L100" si="20">N84*(F84/A84)*(1-EXP(-A84))</f>
        <v>0</v>
      </c>
      <c r="M84" s="28">
        <f>L84*'Forecast inputs Tab10.1.5.1'!Z4</f>
        <v>0</v>
      </c>
      <c r="N84" s="19">
        <f>'Forecast inputs Tab10.1.5.1'!Q4</f>
        <v>12382.797429009221</v>
      </c>
      <c r="O84" s="19">
        <f>N84*'Forecast inputs Tab10.1.5.1'!R4</f>
        <v>34.976078134056579</v>
      </c>
      <c r="P84" s="19">
        <f>N84*'Forecast inputs Tab10.1.5.1'!S4</f>
        <v>0</v>
      </c>
      <c r="Q84" s="19">
        <f>P84*'Forecast inputs Tab10.1.5.1'!R4</f>
        <v>0</v>
      </c>
    </row>
    <row r="85" spans="1:17" ht="15" x14ac:dyDescent="0.25">
      <c r="A85" s="10">
        <f>D85+F85+E85+'Forecast inputs Tab10.1.5.1'!AA5</f>
        <v>0.24025042326708496</v>
      </c>
      <c r="C85" s="18">
        <v>1</v>
      </c>
      <c r="D85" s="17">
        <f>$G$54*'Forecast inputs Tab10.1.5.1'!T5</f>
        <v>1.3595111820172463E-5</v>
      </c>
      <c r="E85" s="17">
        <f>$G$55*'Forecast inputs Tab10.1.5.1'!U5</f>
        <v>3.1169685870727759E-5</v>
      </c>
      <c r="F85" s="17">
        <f>$F$31*'Forecast inputs Tab10.1.5.1'!Y5</f>
        <v>2.0565846939406461E-4</v>
      </c>
      <c r="G85" s="28">
        <f t="shared" ref="G85:G99" si="21">N85*(D85/A85)*(1-EXP(-A85))</f>
        <v>0.11771861429898094</v>
      </c>
      <c r="H85" s="28">
        <f>G85*'Forecast inputs Tab10.1.5.1'!V5</f>
        <v>1.210477050483498E-2</v>
      </c>
      <c r="I85" s="28">
        <f t="shared" ref="I85:I100" si="22">N85*(E85/A85)*(1-EXP(-A85))</f>
        <v>0.26989496499706245</v>
      </c>
      <c r="J85" s="28">
        <f>I85*'Forecast inputs Tab10.1.5.1'!W5</f>
        <v>2.7752818716971255E-2</v>
      </c>
      <c r="K85" s="28">
        <f t="shared" ref="K85:K100" si="23">H85+J85</f>
        <v>3.9857589221806239E-2</v>
      </c>
      <c r="L85" s="28">
        <f t="shared" si="20"/>
        <v>1.7807746163585103</v>
      </c>
      <c r="M85" s="28">
        <f>L85*'Forecast inputs Tab10.1.5.1'!Z5</f>
        <v>0.13726371012606869</v>
      </c>
      <c r="N85" s="19">
        <f>N59*EXP(-A59)</f>
        <v>9740.6534556019415</v>
      </c>
      <c r="O85" s="19">
        <f>N85*'Forecast inputs Tab10.1.5.1'!R5</f>
        <v>231.1720062657642</v>
      </c>
      <c r="P85" s="19">
        <f>N85*'Forecast inputs Tab10.1.5.1'!S5</f>
        <v>0</v>
      </c>
      <c r="Q85" s="19">
        <f>P85*'Forecast inputs Tab10.1.5.1'!R5</f>
        <v>0</v>
      </c>
    </row>
    <row r="86" spans="1:17" ht="15" x14ac:dyDescent="0.25">
      <c r="A86" s="10">
        <f>D86+F86+E86+'Forecast inputs Tab10.1.5.1'!AA6</f>
        <v>0.24196702872915218</v>
      </c>
      <c r="C86" s="18">
        <v>2</v>
      </c>
      <c r="D86" s="17">
        <f>$G$54*'Forecast inputs Tab10.1.5.1'!T6</f>
        <v>1.2793166855339132E-4</v>
      </c>
      <c r="E86" s="17">
        <f>$G$55*'Forecast inputs Tab10.1.5.1'!U6</f>
        <v>6.5341966872061385E-4</v>
      </c>
      <c r="F86" s="17">
        <f>$F$31*'Forecast inputs Tab10.1.5.1'!Y6</f>
        <v>1.1856773918781794E-3</v>
      </c>
      <c r="G86" s="28">
        <f t="shared" si="21"/>
        <v>0.8704487317357712</v>
      </c>
      <c r="H86" s="28">
        <f>G86*'Forecast inputs Tab10.1.5.1'!V6</f>
        <v>0.19110410417311577</v>
      </c>
      <c r="I86" s="28">
        <f t="shared" si="22"/>
        <v>4.4458758989115728</v>
      </c>
      <c r="J86" s="28">
        <f>I86*'Forecast inputs Tab10.1.5.1'!W6</f>
        <v>0.97616987176829495</v>
      </c>
      <c r="K86" s="28">
        <f t="shared" si="23"/>
        <v>1.1672739759414108</v>
      </c>
      <c r="L86" s="28">
        <f t="shared" si="20"/>
        <v>8.0673643490971187</v>
      </c>
      <c r="M86" s="28">
        <f>L86*'Forecast inputs Tab10.1.5.1'!Z6</f>
        <v>1.5169065185607313</v>
      </c>
      <c r="N86" s="19">
        <f t="shared" ref="N86:N99" si="24">N60*EXP(-A60)</f>
        <v>7660.3508228733117</v>
      </c>
      <c r="O86" s="19">
        <f>N86*'Forecast inputs Tab10.1.5.1'!R6</f>
        <v>736.89357568695652</v>
      </c>
      <c r="P86" s="19">
        <f>N86*'Forecast inputs Tab10.1.5.1'!S6</f>
        <v>0</v>
      </c>
      <c r="Q86" s="19">
        <f>P86*'Forecast inputs Tab10.1.5.1'!R6</f>
        <v>0</v>
      </c>
    </row>
    <row r="87" spans="1:17" ht="15" x14ac:dyDescent="0.25">
      <c r="A87" s="10">
        <f>D87+F87+E87+'Forecast inputs Tab10.1.5.1'!AA7</f>
        <v>0.24720946860108944</v>
      </c>
      <c r="C87" s="18">
        <v>3</v>
      </c>
      <c r="D87" s="17">
        <f>$G$54*'Forecast inputs Tab10.1.5.1'!T7</f>
        <v>4.765578025781334E-3</v>
      </c>
      <c r="E87" s="17">
        <f>$G$55*'Forecast inputs Tab10.1.5.1'!U7</f>
        <v>1.2671942178660584E-3</v>
      </c>
      <c r="F87" s="17">
        <f>$F$31*'Forecast inputs Tab10.1.5.1'!Y7</f>
        <v>1.1766963574420619E-3</v>
      </c>
      <c r="G87" s="28">
        <f t="shared" si="21"/>
        <v>25.392399954147653</v>
      </c>
      <c r="H87" s="28">
        <f>G87*'Forecast inputs Tab10.1.5.1'!V7</f>
        <v>9.3254869929549535</v>
      </c>
      <c r="I87" s="28">
        <f t="shared" si="22"/>
        <v>6.7519831226271272</v>
      </c>
      <c r="J87" s="28">
        <f>I87*'Forecast inputs Tab10.1.5.1'!W7</f>
        <v>2.4858216071805921</v>
      </c>
      <c r="K87" s="28">
        <f t="shared" si="23"/>
        <v>11.811308600135545</v>
      </c>
      <c r="L87" s="28">
        <f t="shared" si="20"/>
        <v>6.269783932004497</v>
      </c>
      <c r="M87" s="28">
        <f>L87*'Forecast inputs Tab10.1.5.1'!Z7</f>
        <v>2.1177950769846152</v>
      </c>
      <c r="N87" s="19">
        <f t="shared" si="24"/>
        <v>6014.0040217975265</v>
      </c>
      <c r="O87" s="19">
        <f>N87*'Forecast inputs Tab10.1.5.1'!R7</f>
        <v>1258.7009717421133</v>
      </c>
      <c r="P87" s="19">
        <f>N87*'Forecast inputs Tab10.1.5.1'!S7</f>
        <v>0</v>
      </c>
      <c r="Q87" s="19">
        <f>P87*'Forecast inputs Tab10.1.5.1'!R7</f>
        <v>0</v>
      </c>
    </row>
    <row r="88" spans="1:17" ht="15" x14ac:dyDescent="0.25">
      <c r="A88" s="10">
        <f>D88+F88+E88+'Forecast inputs Tab10.1.5.1'!AA8</f>
        <v>0.26308570687873367</v>
      </c>
      <c r="C88" s="18">
        <v>4</v>
      </c>
      <c r="D88" s="17">
        <f>$G$54*'Forecast inputs Tab10.1.5.1'!T8</f>
        <v>8.5132022584224823E-3</v>
      </c>
      <c r="E88" s="17">
        <f>$G$55*'Forecast inputs Tab10.1.5.1'!U8</f>
        <v>8.219572386783721E-3</v>
      </c>
      <c r="F88" s="17">
        <f>$F$31*'Forecast inputs Tab10.1.5.1'!Y8</f>
        <v>6.352932233527479E-3</v>
      </c>
      <c r="G88" s="28">
        <f t="shared" si="21"/>
        <v>35.157528103906365</v>
      </c>
      <c r="H88" s="28">
        <f>G88*'Forecast inputs Tab10.1.5.1'!V8</f>
        <v>19.805422208414914</v>
      </c>
      <c r="I88" s="28">
        <f t="shared" si="22"/>
        <v>33.944905620507377</v>
      </c>
      <c r="J88" s="28">
        <f>I88*'Forecast inputs Tab10.1.5.1'!W8</f>
        <v>18.600202305773827</v>
      </c>
      <c r="K88" s="28">
        <f t="shared" si="23"/>
        <v>38.405624514188744</v>
      </c>
      <c r="L88" s="28">
        <f t="shared" si="20"/>
        <v>26.236119707068131</v>
      </c>
      <c r="M88" s="28">
        <f>L88*'Forecast inputs Tab10.1.5.1'!Z8</f>
        <v>13.810667177680955</v>
      </c>
      <c r="N88" s="19">
        <f t="shared" si="24"/>
        <v>4696.7989178865728</v>
      </c>
      <c r="O88" s="19">
        <f>N88*'Forecast inputs Tab10.1.5.1'!R8</f>
        <v>1731.4984050734745</v>
      </c>
      <c r="P88" s="19">
        <f>N88*'Forecast inputs Tab10.1.5.1'!S8</f>
        <v>418.74901236441679</v>
      </c>
      <c r="Q88" s="19">
        <f>P88*'Forecast inputs Tab10.1.5.1'!R8</f>
        <v>154.37391715320408</v>
      </c>
    </row>
    <row r="89" spans="1:17" ht="15" x14ac:dyDescent="0.25">
      <c r="A89" s="10">
        <f>D89+F89+E89+'Forecast inputs Tab10.1.5.1'!AA9</f>
        <v>0.29110000870046415</v>
      </c>
      <c r="C89" s="18">
        <v>5</v>
      </c>
      <c r="D89" s="17">
        <f>$G$54*'Forecast inputs Tab10.1.5.1'!T9</f>
        <v>2.5139412089277949E-2</v>
      </c>
      <c r="E89" s="17">
        <f>$G$55*'Forecast inputs Tab10.1.5.1'!U9</f>
        <v>1.2479558796297698E-2</v>
      </c>
      <c r="F89" s="17">
        <f>$F$31*'Forecast inputs Tab10.1.5.1'!Y9</f>
        <v>1.3481037814888505E-2</v>
      </c>
      <c r="G89" s="28">
        <f t="shared" si="21"/>
        <v>78.752967707388208</v>
      </c>
      <c r="H89" s="28">
        <f>G89*'Forecast inputs Tab10.1.5.1'!V9</f>
        <v>63.440030662683185</v>
      </c>
      <c r="I89" s="28">
        <f t="shared" si="22"/>
        <v>39.094084117681248</v>
      </c>
      <c r="J89" s="28">
        <f>I89*'Forecast inputs Tab10.1.5.1'!W9</f>
        <v>29.268773683669657</v>
      </c>
      <c r="K89" s="28">
        <f t="shared" si="23"/>
        <v>92.708804346352849</v>
      </c>
      <c r="L89" s="28">
        <f t="shared" si="20"/>
        <v>42.231366904192662</v>
      </c>
      <c r="M89" s="28">
        <f>L89*'Forecast inputs Tab10.1.5.1'!Z9</f>
        <v>31.510427639160504</v>
      </c>
      <c r="N89" s="19">
        <f t="shared" si="24"/>
        <v>3610.6970358712847</v>
      </c>
      <c r="O89" s="19">
        <f>N89*'Forecast inputs Tab10.1.5.1'!R9</f>
        <v>2057.3896138276014</v>
      </c>
      <c r="P89" s="19">
        <f>N89*'Forecast inputs Tab10.1.5.1'!S9</f>
        <v>1050.2251369543969</v>
      </c>
      <c r="Q89" s="19">
        <f>P89*'Forecast inputs Tab10.1.5.1'!R9</f>
        <v>598.42248393716318</v>
      </c>
    </row>
    <row r="90" spans="1:17" ht="15" x14ac:dyDescent="0.25">
      <c r="A90" s="10">
        <f>D90+F90+E90+'Forecast inputs Tab10.1.5.1'!AA10</f>
        <v>0.31910657814761473</v>
      </c>
      <c r="C90" s="18">
        <v>6</v>
      </c>
      <c r="D90" s="17">
        <f>$G$54*'Forecast inputs Tab10.1.5.1'!T10</f>
        <v>6.1136750641884105E-2</v>
      </c>
      <c r="E90" s="17">
        <f>$G$55*'Forecast inputs Tab10.1.5.1'!U10</f>
        <v>5.1513794994919411E-3</v>
      </c>
      <c r="F90" s="17">
        <f>$F$31*'Forecast inputs Tab10.1.5.1'!Y10</f>
        <v>1.2818448006238707E-2</v>
      </c>
      <c r="G90" s="28">
        <f t="shared" si="21"/>
        <v>153.53189438650264</v>
      </c>
      <c r="H90" s="28">
        <f>G90*'Forecast inputs Tab10.1.5.1'!V10</f>
        <v>152.10817014897975</v>
      </c>
      <c r="I90" s="28">
        <f t="shared" si="22"/>
        <v>12.936589611927362</v>
      </c>
      <c r="J90" s="28">
        <f>I90*'Forecast inputs Tab10.1.5.1'!W10</f>
        <v>12.518741938693935</v>
      </c>
      <c r="K90" s="28">
        <f t="shared" si="23"/>
        <v>164.6269120876737</v>
      </c>
      <c r="L90" s="28">
        <f t="shared" si="20"/>
        <v>32.190794977324714</v>
      </c>
      <c r="M90" s="28">
        <f>L90*'Forecast inputs Tab10.1.5.1'!Z10</f>
        <v>31.82903482336954</v>
      </c>
      <c r="N90" s="19">
        <f t="shared" si="24"/>
        <v>2933.244551797151</v>
      </c>
      <c r="O90" s="19">
        <f>N90*'Forecast inputs Tab10.1.5.1'!R10</f>
        <v>2364.8638885063133</v>
      </c>
      <c r="P90" s="19">
        <f>N90*'Forecast inputs Tab10.1.5.1'!S10</f>
        <v>1685.8184806405029</v>
      </c>
      <c r="Q90" s="19">
        <f>P90*'Forecast inputs Tab10.1.5.1'!R10</f>
        <v>1359.1540620098313</v>
      </c>
    </row>
    <row r="91" spans="1:17" ht="15" x14ac:dyDescent="0.25">
      <c r="A91" s="10">
        <f>D91+F91+E91+'Forecast inputs Tab10.1.5.1'!AA11</f>
        <v>0.3403553700426652</v>
      </c>
      <c r="C91" s="18">
        <v>7</v>
      </c>
      <c r="D91" s="17">
        <f>$G$54*'Forecast inputs Tab10.1.5.1'!T11</f>
        <v>7.389713175440521E-2</v>
      </c>
      <c r="E91" s="17">
        <f>$G$55*'Forecast inputs Tab10.1.5.1'!U11</f>
        <v>2.9538570840210933E-3</v>
      </c>
      <c r="F91" s="17">
        <f>$F$31*'Forecast inputs Tab10.1.5.1'!Y11</f>
        <v>2.3504381204238905E-2</v>
      </c>
      <c r="G91" s="28">
        <f t="shared" si="21"/>
        <v>36.330346549477213</v>
      </c>
      <c r="H91" s="28">
        <f>G91*'Forecast inputs Tab10.1.5.1'!V11</f>
        <v>45.022859626991057</v>
      </c>
      <c r="I91" s="28">
        <f t="shared" si="22"/>
        <v>1.45221673659502</v>
      </c>
      <c r="J91" s="28">
        <f>I91*'Forecast inputs Tab10.1.5.1'!W11</f>
        <v>1.7721315264439697</v>
      </c>
      <c r="K91" s="28">
        <f t="shared" si="23"/>
        <v>46.794991153435028</v>
      </c>
      <c r="L91" s="28">
        <f t="shared" si="20"/>
        <v>11.555554245582927</v>
      </c>
      <c r="M91" s="28">
        <f>L91*'Forecast inputs Tab10.1.5.1'!Z11</f>
        <v>14.42468280921871</v>
      </c>
      <c r="N91" s="19">
        <f t="shared" si="24"/>
        <v>580.03604295693401</v>
      </c>
      <c r="O91" s="19">
        <f>N91*'Forecast inputs Tab10.1.5.1'!R11</f>
        <v>621.00978903141186</v>
      </c>
      <c r="P91" s="19">
        <f>N91*'Forecast inputs Tab10.1.5.1'!S11</f>
        <v>462.63866354601168</v>
      </c>
      <c r="Q91" s="19">
        <f>P91*'Forecast inputs Tab10.1.5.1'!R11</f>
        <v>495.31945873890197</v>
      </c>
    </row>
    <row r="92" spans="1:17" ht="15" x14ac:dyDescent="0.25">
      <c r="A92" s="10">
        <f>D92+F92+E92+'Forecast inputs Tab10.1.5.1'!AA12</f>
        <v>0.34037394555789741</v>
      </c>
      <c r="C92" s="18">
        <v>8</v>
      </c>
      <c r="D92" s="17">
        <f>$G$54*'Forecast inputs Tab10.1.5.1'!T12</f>
        <v>8.5194774005455456E-2</v>
      </c>
      <c r="E92" s="17">
        <f>$G$55*'Forecast inputs Tab10.1.5.1'!U12</f>
        <v>5.0672887489430947E-4</v>
      </c>
      <c r="F92" s="17">
        <f>$F$31*'Forecast inputs Tab10.1.5.1'!Y12</f>
        <v>1.4672442677547646E-2</v>
      </c>
      <c r="G92" s="28">
        <f t="shared" si="21"/>
        <v>152.52806684035673</v>
      </c>
      <c r="H92" s="28">
        <f>G92*'Forecast inputs Tab10.1.5.1'!V12</f>
        <v>229.70836119408952</v>
      </c>
      <c r="I92" s="28">
        <f t="shared" si="22"/>
        <v>0.90721968104368345</v>
      </c>
      <c r="J92" s="28">
        <f>I92*'Forecast inputs Tab10.1.5.1'!W12</f>
        <v>1.3642509687115418</v>
      </c>
      <c r="K92" s="28">
        <f t="shared" si="23"/>
        <v>231.07261216280105</v>
      </c>
      <c r="L92" s="28">
        <f t="shared" si="20"/>
        <v>26.268739409872506</v>
      </c>
      <c r="M92" s="28">
        <f>L92*'Forecast inputs Tab10.1.5.1'!Z12</f>
        <v>40.037236484163081</v>
      </c>
      <c r="N92" s="19">
        <f t="shared" si="24"/>
        <v>2112.2904648446774</v>
      </c>
      <c r="O92" s="19">
        <f>N92*'Forecast inputs Tab10.1.5.1'!R12</f>
        <v>2863.7800435224681</v>
      </c>
      <c r="P92" s="19">
        <f>N92*'Forecast inputs Tab10.1.5.1'!S12</f>
        <v>1933.8993968724437</v>
      </c>
      <c r="Q92" s="19">
        <f>P92*'Forecast inputs Tab10.1.5.1'!R12</f>
        <v>2621.9227852977529</v>
      </c>
    </row>
    <row r="93" spans="1:17" ht="15" x14ac:dyDescent="0.25">
      <c r="A93" s="10">
        <f>D93+F93+E93+'Forecast inputs Tab10.1.5.1'!AA13</f>
        <v>0.34426533194904596</v>
      </c>
      <c r="C93" s="18">
        <v>9</v>
      </c>
      <c r="D93" s="17">
        <f>$G$54*'Forecast inputs Tab10.1.5.1'!T13</f>
        <v>8.2049430007223367E-2</v>
      </c>
      <c r="E93" s="17">
        <f>$G$55*'Forecast inputs Tab10.1.5.1'!U13</f>
        <v>2.0839279855593257E-4</v>
      </c>
      <c r="F93" s="17">
        <f>$F$31*'Forecast inputs Tab10.1.5.1'!Y13</f>
        <v>2.2007509143266667E-2</v>
      </c>
      <c r="G93" s="28">
        <f t="shared" si="21"/>
        <v>91.854022005520548</v>
      </c>
      <c r="H93" s="28">
        <f>G93*'Forecast inputs Tab10.1.5.1'!V13</f>
        <v>165.47627741880299</v>
      </c>
      <c r="I93" s="28">
        <f t="shared" si="22"/>
        <v>0.23329493821789457</v>
      </c>
      <c r="J93" s="28">
        <f>I93*'Forecast inputs Tab10.1.5.1'!W13</f>
        <v>0.42077067740413998</v>
      </c>
      <c r="K93" s="28">
        <f t="shared" si="23"/>
        <v>165.89704809620713</v>
      </c>
      <c r="L93" s="28">
        <f t="shared" si="20"/>
        <v>24.6373220259342</v>
      </c>
      <c r="M93" s="28">
        <f>L93*'Forecast inputs Tab10.1.5.1'!Z13</f>
        <v>44.749014368924549</v>
      </c>
      <c r="N93" s="19">
        <f t="shared" si="24"/>
        <v>1323.2330036596836</v>
      </c>
      <c r="O93" s="19">
        <f>N93*'Forecast inputs Tab10.1.5.1'!R13</f>
        <v>2189.7256714461541</v>
      </c>
      <c r="P93" s="19">
        <f>N93*'Forecast inputs Tab10.1.5.1'!S13</f>
        <v>1278.2704444869685</v>
      </c>
      <c r="Q93" s="19">
        <f>P93*'Forecast inputs Tab10.1.5.1'!R13</f>
        <v>2115.3202796503701</v>
      </c>
    </row>
    <row r="94" spans="1:17" ht="15" x14ac:dyDescent="0.25">
      <c r="A94" s="10">
        <f>D94+F94+E94+'Forecast inputs Tab10.1.5.1'!AA14</f>
        <v>0.34232663365708665</v>
      </c>
      <c r="C94" s="18">
        <v>10</v>
      </c>
      <c r="D94" s="17">
        <f>$G$54*'Forecast inputs Tab10.1.5.1'!T14</f>
        <v>8.1888916558250091E-2</v>
      </c>
      <c r="E94" s="17">
        <f>$G$55*'Forecast inputs Tab10.1.5.1'!U14</f>
        <v>5.639579326203154E-5</v>
      </c>
      <c r="F94" s="17">
        <f>$F$31*'Forecast inputs Tab10.1.5.1'!Y14</f>
        <v>2.0381321305574563E-2</v>
      </c>
      <c r="G94" s="28">
        <f t="shared" si="21"/>
        <v>21.790850841234516</v>
      </c>
      <c r="H94" s="28">
        <f>G94*'Forecast inputs Tab10.1.5.1'!V14</f>
        <v>45.867116613215586</v>
      </c>
      <c r="I94" s="28">
        <f t="shared" si="22"/>
        <v>1.5007065311114051E-2</v>
      </c>
      <c r="J94" s="28">
        <f>I94*'Forecast inputs Tab10.1.5.1'!W14</f>
        <v>3.1656810821542945E-2</v>
      </c>
      <c r="K94" s="28">
        <f t="shared" si="23"/>
        <v>45.898773424037131</v>
      </c>
      <c r="L94" s="28">
        <f t="shared" si="20"/>
        <v>5.4235219023948105</v>
      </c>
      <c r="M94" s="28">
        <f>L94*'Forecast inputs Tab10.1.5.1'!Z14</f>
        <v>11.495968200411161</v>
      </c>
      <c r="N94" s="19">
        <f t="shared" si="24"/>
        <v>314.24316109473523</v>
      </c>
      <c r="O94" s="19">
        <f>N94*'Forecast inputs Tab10.1.5.1'!R14</f>
        <v>616.46652127759683</v>
      </c>
      <c r="P94" s="19">
        <f>N94*'Forecast inputs Tab10.1.5.1'!S14</f>
        <v>309.83807026761389</v>
      </c>
      <c r="Q94" s="19">
        <f>P94*'Forecast inputs Tab10.1.5.1'!R14</f>
        <v>607.82483434749156</v>
      </c>
    </row>
    <row r="95" spans="1:17" ht="15" x14ac:dyDescent="0.25">
      <c r="A95" s="10">
        <f>D95+F95+E95+'Forecast inputs Tab10.1.5.1'!AA15</f>
        <v>0.34236914818646574</v>
      </c>
      <c r="C95" s="18">
        <v>11</v>
      </c>
      <c r="D95" s="17">
        <f>$G$54*'Forecast inputs Tab10.1.5.1'!T15</f>
        <v>7.8917243961762168E-2</v>
      </c>
      <c r="E95" s="17">
        <f>$G$55*'Forecast inputs Tab10.1.5.1'!U15</f>
        <v>2.0830341597942094E-5</v>
      </c>
      <c r="F95" s="17">
        <f>$F$31*'Forecast inputs Tab10.1.5.1'!Y15</f>
        <v>2.3431073883105637E-2</v>
      </c>
      <c r="G95" s="28">
        <f t="shared" si="21"/>
        <v>31.445797168936757</v>
      </c>
      <c r="H95" s="28">
        <f>G95*'Forecast inputs Tab10.1.5.1'!V15</f>
        <v>75.699171169678124</v>
      </c>
      <c r="I95" s="28">
        <f t="shared" si="22"/>
        <v>8.3001719771908615E-3</v>
      </c>
      <c r="J95" s="28">
        <f>I95*'Forecast inputs Tab10.1.5.1'!W15</f>
        <v>2.0046850006563536E-2</v>
      </c>
      <c r="K95" s="28">
        <f t="shared" si="23"/>
        <v>75.719218019684689</v>
      </c>
      <c r="L95" s="28">
        <f t="shared" si="20"/>
        <v>9.3364740047880748</v>
      </c>
      <c r="M95" s="28">
        <f>L95*'Forecast inputs Tab10.1.5.1'!Z15</f>
        <v>22.657381655859506</v>
      </c>
      <c r="N95" s="19">
        <f t="shared" si="24"/>
        <v>470.56126770077861</v>
      </c>
      <c r="O95" s="19">
        <f>N95*'Forecast inputs Tab10.1.5.1'!R15</f>
        <v>1068.7952185541324</v>
      </c>
      <c r="P95" s="19">
        <f>N95*'Forecast inputs Tab10.1.5.1'!S15</f>
        <v>467.6815318550851</v>
      </c>
      <c r="Q95" s="19">
        <f>P95*'Forecast inputs Tab10.1.5.1'!R15</f>
        <v>1062.2544169330918</v>
      </c>
    </row>
    <row r="96" spans="1:17" ht="15" x14ac:dyDescent="0.25">
      <c r="A96" s="10">
        <f>D96+F96+E96+'Forecast inputs Tab10.1.5.1'!AA16</f>
        <v>0.34080370169069818</v>
      </c>
      <c r="C96" s="18">
        <v>12</v>
      </c>
      <c r="D96" s="17">
        <f>$G$54*'Forecast inputs Tab10.1.5.1'!T16</f>
        <v>7.7271493695594731E-2</v>
      </c>
      <c r="E96" s="17">
        <f>$G$55*'Forecast inputs Tab10.1.5.1'!U16</f>
        <v>7.4789222324173669E-6</v>
      </c>
      <c r="F96" s="17">
        <f>$F$31*'Forecast inputs Tab10.1.5.1'!Y16</f>
        <v>2.3524729072871054E-2</v>
      </c>
      <c r="G96" s="28">
        <f t="shared" si="21"/>
        <v>5.0679999092231816</v>
      </c>
      <c r="H96" s="28">
        <f>G96*'Forecast inputs Tab10.1.5.1'!V16</f>
        <v>13.719034740150924</v>
      </c>
      <c r="I96" s="28">
        <f t="shared" si="22"/>
        <v>4.9051953550031241E-4</v>
      </c>
      <c r="J96" s="28">
        <f>I96*'Forecast inputs Tab10.1.5.1'!W16</f>
        <v>1.3326447721834459E-3</v>
      </c>
      <c r="K96" s="28">
        <f t="shared" si="23"/>
        <v>13.720367384923108</v>
      </c>
      <c r="L96" s="28">
        <f t="shared" si="20"/>
        <v>1.5429147167192314</v>
      </c>
      <c r="M96" s="28">
        <f>L96*'Forecast inputs Tab10.1.5.1'!Z16</f>
        <v>4.2147184150732562</v>
      </c>
      <c r="N96" s="19">
        <f t="shared" si="24"/>
        <v>77.396647994596336</v>
      </c>
      <c r="O96" s="19">
        <f>N96*'Forecast inputs Tab10.1.5.1'!R16</f>
        <v>199.61911260822302</v>
      </c>
      <c r="P96" s="19">
        <f>N96*'Forecast inputs Tab10.1.5.1'!S16</f>
        <v>77.175186337474045</v>
      </c>
      <c r="Q96" s="19">
        <f>P96*'Forecast inputs Tab10.1.5.1'!R16</f>
        <v>199.04792534602294</v>
      </c>
    </row>
    <row r="97" spans="1:17" ht="15" x14ac:dyDescent="0.25">
      <c r="A97" s="10">
        <f>D97+F97+E97+'Forecast inputs Tab10.1.5.1'!AA17</f>
        <v>0.33800311230711544</v>
      </c>
      <c r="C97" s="18">
        <v>13</v>
      </c>
      <c r="D97" s="17">
        <f>$G$54*'Forecast inputs Tab10.1.5.1'!T17</f>
        <v>7.6850054992083111E-2</v>
      </c>
      <c r="E97" s="17">
        <f>$G$55*'Forecast inputs Tab10.1.5.1'!U17</f>
        <v>2.700106466573411E-6</v>
      </c>
      <c r="F97" s="17">
        <f>$F$31*'Forecast inputs Tab10.1.5.1'!Y17</f>
        <v>2.1150357208565781E-2</v>
      </c>
      <c r="G97" s="28">
        <f t="shared" si="21"/>
        <v>12.100108101367045</v>
      </c>
      <c r="H97" s="28">
        <f>G97*'Forecast inputs Tab10.1.5.1'!V17</f>
        <v>36.320743815295067</v>
      </c>
      <c r="I97" s="28">
        <f t="shared" si="22"/>
        <v>4.2513411518188521E-4</v>
      </c>
      <c r="J97" s="28">
        <f>I97*'Forecast inputs Tab10.1.5.1'!W17</f>
        <v>1.2799336555973828E-3</v>
      </c>
      <c r="K97" s="28">
        <f t="shared" si="23"/>
        <v>36.322023748950663</v>
      </c>
      <c r="L97" s="28">
        <f t="shared" si="20"/>
        <v>3.3301421662292632</v>
      </c>
      <c r="M97" s="28">
        <f>L97*'Forecast inputs Tab10.1.5.1'!Z17</f>
        <v>10.091296504902873</v>
      </c>
      <c r="N97" s="19">
        <f t="shared" si="24"/>
        <v>185.55647916673891</v>
      </c>
      <c r="O97" s="19">
        <f>N97*'Forecast inputs Tab10.1.5.1'!R17</f>
        <v>534.7273838387498</v>
      </c>
      <c r="P97" s="19">
        <f>N97*'Forecast inputs Tab10.1.5.1'!S17</f>
        <v>185.29054761162183</v>
      </c>
      <c r="Q97" s="19">
        <f>P97*'Forecast inputs Tab10.1.5.1'!R17</f>
        <v>533.9610355797912</v>
      </c>
    </row>
    <row r="98" spans="1:17" ht="15" x14ac:dyDescent="0.25">
      <c r="A98" s="10">
        <f>D98+F98+E98+'Forecast inputs Tab10.1.5.1'!AA18</f>
        <v>0.33679125438026336</v>
      </c>
      <c r="C98" s="18">
        <v>14</v>
      </c>
      <c r="D98" s="17">
        <f>$G$54*'Forecast inputs Tab10.1.5.1'!T18</f>
        <v>7.5042645104281228E-2</v>
      </c>
      <c r="E98" s="17">
        <f>$G$55*'Forecast inputs Tab10.1.5.1'!U18</f>
        <v>1.2229137333800534E-6</v>
      </c>
      <c r="F98" s="17">
        <f>$F$31*'Forecast inputs Tab10.1.5.1'!Y18</f>
        <v>2.1747386362248773E-2</v>
      </c>
      <c r="G98" s="28">
        <f t="shared" si="21"/>
        <v>8.9972808908023971</v>
      </c>
      <c r="H98" s="28">
        <f>G98*'Forecast inputs Tab10.1.5.1'!V18</f>
        <v>29.557601006139308</v>
      </c>
      <c r="I98" s="28">
        <f t="shared" si="22"/>
        <v>1.4662194208573344E-4</v>
      </c>
      <c r="J98" s="28">
        <f>I98*'Forecast inputs Tab10.1.5.1'!W18</f>
        <v>4.8304278477755087E-4</v>
      </c>
      <c r="K98" s="28">
        <f t="shared" si="23"/>
        <v>29.558084048924087</v>
      </c>
      <c r="L98" s="28">
        <f t="shared" si="20"/>
        <v>2.607415336573665</v>
      </c>
      <c r="M98" s="28">
        <f>L98*'Forecast inputs Tab10.1.5.1'!Z18</f>
        <v>8.6562278051240824</v>
      </c>
      <c r="N98" s="19">
        <f t="shared" si="24"/>
        <v>141.21662224378463</v>
      </c>
      <c r="O98" s="19">
        <f>N98*'Forecast inputs Tab10.1.5.1'!R18</f>
        <v>448.54070856804339</v>
      </c>
      <c r="P98" s="19">
        <f>N98*'Forecast inputs Tab10.1.5.1'!S18</f>
        <v>141.10813976493378</v>
      </c>
      <c r="Q98" s="19">
        <f>P98*'Forecast inputs Tab10.1.5.1'!R18</f>
        <v>448.19614000976861</v>
      </c>
    </row>
    <row r="99" spans="1:17" ht="15" x14ac:dyDescent="0.25">
      <c r="A99" s="10">
        <f>D99+F99+E99+'Forecast inputs Tab10.1.5.1'!AA19</f>
        <v>0.33599459662840281</v>
      </c>
      <c r="C99" s="18">
        <v>15</v>
      </c>
      <c r="D99" s="17">
        <f>$G$54*'Forecast inputs Tab10.1.5.1'!T19</f>
        <v>7.3052398141839753E-2</v>
      </c>
      <c r="E99" s="17">
        <f>$G$55*'Forecast inputs Tab10.1.5.1'!U19</f>
        <v>6.3938712288257355E-7</v>
      </c>
      <c r="F99" s="17">
        <f>$F$31*'Forecast inputs Tab10.1.5.1'!Y19</f>
        <v>2.2941559099440182E-2</v>
      </c>
      <c r="G99" s="28">
        <f t="shared" si="21"/>
        <v>9.5013554447784507</v>
      </c>
      <c r="H99" s="28">
        <f>G99*'Forecast inputs Tab10.1.5.1'!V19</f>
        <v>33.796082975639692</v>
      </c>
      <c r="I99" s="28">
        <f t="shared" si="22"/>
        <v>8.3160094341135283E-5</v>
      </c>
      <c r="J99" s="28">
        <f>I99*'Forecast inputs Tab10.1.5.1'!W19</f>
        <v>2.9643116680872205E-4</v>
      </c>
      <c r="K99" s="28">
        <f t="shared" si="23"/>
        <v>33.796379406806501</v>
      </c>
      <c r="L99" s="28">
        <f t="shared" si="20"/>
        <v>2.9838295936287671</v>
      </c>
      <c r="M99" s="28">
        <f>L99*'Forecast inputs Tab10.1.5.1'!Z19</f>
        <v>10.737072086305629</v>
      </c>
      <c r="N99" s="19">
        <f t="shared" si="24"/>
        <v>153.13358519565531</v>
      </c>
      <c r="O99" s="19">
        <f>N99*'Forecast inputs Tab10.1.5.1'!R19</f>
        <v>529.93102225638086</v>
      </c>
      <c r="P99" s="19">
        <f>N99*'Forecast inputs Tab10.1.5.1'!S19</f>
        <v>153.06588140457134</v>
      </c>
      <c r="Q99" s="19">
        <f>P99*'Forecast inputs Tab10.1.5.1'!R19</f>
        <v>529.6967278710315</v>
      </c>
    </row>
    <row r="100" spans="1:17" ht="15" x14ac:dyDescent="0.25">
      <c r="A100" s="10">
        <f>D100+F100+E100+'Forecast inputs Tab10.1.5.1'!AA20</f>
        <v>0.33565751215380529</v>
      </c>
      <c r="C100" s="23" t="s">
        <v>1443</v>
      </c>
      <c r="D100" s="17">
        <f>$G$54*'Forecast inputs Tab10.1.5.1'!T20</f>
        <v>7.0860491436610787E-2</v>
      </c>
      <c r="E100" s="17">
        <f>$G$55*'Forecast inputs Tab10.1.5.1'!U20</f>
        <v>3.8745027800414993E-7</v>
      </c>
      <c r="F100" s="17">
        <f>$F$31*'Forecast inputs Tab10.1.5.1'!Y20</f>
        <v>2.4796633266916526E-2</v>
      </c>
      <c r="G100" s="28">
        <f>N100*(D100/A100)*(1-EXP(-A100))</f>
        <v>14.528847671093274</v>
      </c>
      <c r="H100" s="28">
        <f>G100*'Forecast inputs Tab10.1.5.1'!V20</f>
        <v>60.286989056606785</v>
      </c>
      <c r="I100" s="28">
        <f t="shared" si="22"/>
        <v>7.944068627128726E-5</v>
      </c>
      <c r="J100" s="28">
        <f>I100*'Forecast inputs Tab10.1.5.1'!W20</f>
        <v>3.2963658868935238E-4</v>
      </c>
      <c r="K100" s="28">
        <f t="shared" si="23"/>
        <v>60.287318693195473</v>
      </c>
      <c r="L100" s="30">
        <f t="shared" si="20"/>
        <v>5.0841660872938688</v>
      </c>
      <c r="M100" s="28">
        <f>L100*'Forecast inputs Tab10.1.5.1'!Z20</f>
        <v>19.648573310921122</v>
      </c>
      <c r="N100" s="19">
        <f>N73*EXP(-A73)+N74*EXP(-A74)</f>
        <v>241.36665135831458</v>
      </c>
      <c r="O100" s="19">
        <f>N100*'Forecast inputs Tab10.1.5.1'!R20</f>
        <v>982.95036930468461</v>
      </c>
      <c r="P100" s="19">
        <f>N100*'Forecast inputs Tab10.1.5.1'!S20</f>
        <v>241.30199605529586</v>
      </c>
      <c r="Q100" s="19">
        <f>P100*'Forecast inputs Tab10.1.5.1'!R20</f>
        <v>982.68706468649441</v>
      </c>
    </row>
    <row r="101" spans="1:17" ht="15" x14ac:dyDescent="0.25">
      <c r="C101" s="31" t="s">
        <v>1453</v>
      </c>
      <c r="D101" s="12"/>
      <c r="E101" s="12"/>
      <c r="F101" s="12"/>
      <c r="G101" s="32">
        <f>SUM(G84:G100)</f>
        <v>677.96763292076957</v>
      </c>
      <c r="H101" s="32">
        <f t="shared" ref="H101" si="25">SUM(H84:H100)</f>
        <v>980.33655650431979</v>
      </c>
      <c r="I101" s="32">
        <f>SUM(I84:I100)</f>
        <v>100.06059680617003</v>
      </c>
      <c r="J101" s="32">
        <f t="shared" ref="J101:Q101" si="26">SUM(J84:J100)</f>
        <v>67.490040748159075</v>
      </c>
      <c r="K101" s="32">
        <f t="shared" si="26"/>
        <v>1047.8265972524789</v>
      </c>
      <c r="L101" s="32">
        <f t="shared" si="26"/>
        <v>209.54628397506292</v>
      </c>
      <c r="M101" s="32">
        <f t="shared" si="26"/>
        <v>267.6342665867864</v>
      </c>
      <c r="N101" s="32">
        <f t="shared" si="26"/>
        <v>52637.580161052923</v>
      </c>
      <c r="O101" s="32">
        <f t="shared" si="26"/>
        <v>18471.040379644124</v>
      </c>
      <c r="P101" s="32">
        <f t="shared" si="26"/>
        <v>8405.0624881613367</v>
      </c>
      <c r="Q101" s="32">
        <f t="shared" si="26"/>
        <v>11708.181131560914</v>
      </c>
    </row>
    <row r="103" spans="1:17" ht="15" x14ac:dyDescent="0.25">
      <c r="C103" s="15" t="s">
        <v>1445</v>
      </c>
      <c r="D103" s="15" t="s">
        <v>1732</v>
      </c>
      <c r="G103" s="15">
        <f>G78+1</f>
        <v>2022</v>
      </c>
    </row>
    <row r="104" spans="1:17" ht="15" x14ac:dyDescent="0.25">
      <c r="D104" s="24" t="s">
        <v>1611</v>
      </c>
      <c r="E104" s="24"/>
      <c r="F104" s="24"/>
      <c r="G104" s="18">
        <f>G79</f>
        <v>1</v>
      </c>
      <c r="H104" s="24" t="s">
        <v>1610</v>
      </c>
      <c r="I104" s="25">
        <f>G104*I54</f>
        <v>6.6579454434206639E-2</v>
      </c>
      <c r="J104" s="15" t="s">
        <v>1526</v>
      </c>
      <c r="K104" s="25">
        <f>I104+I106+I105</f>
        <v>8.7881282343871131E-2</v>
      </c>
    </row>
    <row r="105" spans="1:17" ht="15" x14ac:dyDescent="0.25">
      <c r="D105" s="24" t="s">
        <v>1612</v>
      </c>
      <c r="E105" s="24"/>
      <c r="F105" s="24"/>
      <c r="G105" s="18">
        <f>G80</f>
        <v>1</v>
      </c>
      <c r="H105" s="24" t="s">
        <v>1610</v>
      </c>
      <c r="I105" s="25">
        <f>G105*I55</f>
        <v>2.4673964087049936E-3</v>
      </c>
      <c r="K105" s="25"/>
    </row>
    <row r="106" spans="1:17" ht="15" x14ac:dyDescent="0.25">
      <c r="D106" s="24" t="s">
        <v>1446</v>
      </c>
      <c r="E106" s="24"/>
      <c r="F106" s="24"/>
      <c r="G106" s="18">
        <f>G81</f>
        <v>1</v>
      </c>
      <c r="H106" s="24" t="s">
        <v>1610</v>
      </c>
      <c r="I106" s="25">
        <f>G106*I56</f>
        <v>1.8834431500959491E-2</v>
      </c>
    </row>
    <row r="107" spans="1:17" ht="15" x14ac:dyDescent="0.25">
      <c r="D107" s="24"/>
      <c r="E107" s="24"/>
      <c r="F107" s="24"/>
      <c r="G107" s="18"/>
      <c r="H107" s="24"/>
      <c r="I107" s="24"/>
      <c r="J107" s="24"/>
      <c r="K107" s="24"/>
      <c r="L107" s="25"/>
    </row>
    <row r="108" spans="1:17" ht="39" x14ac:dyDescent="0.25">
      <c r="A108" t="s">
        <v>1374</v>
      </c>
      <c r="C108" s="26" t="s">
        <v>1292</v>
      </c>
      <c r="D108" s="27" t="s">
        <v>1604</v>
      </c>
      <c r="E108" s="27" t="s">
        <v>1605</v>
      </c>
      <c r="F108" s="27" t="s">
        <v>1447</v>
      </c>
      <c r="G108" s="27" t="s">
        <v>1606</v>
      </c>
      <c r="H108" s="27" t="s">
        <v>1607</v>
      </c>
      <c r="I108" s="27" t="s">
        <v>1608</v>
      </c>
      <c r="J108" s="27" t="s">
        <v>1609</v>
      </c>
      <c r="K108" s="27" t="s">
        <v>1613</v>
      </c>
      <c r="L108" s="27" t="s">
        <v>1448</v>
      </c>
      <c r="M108" s="27" t="s">
        <v>1578</v>
      </c>
      <c r="N108" s="27" t="s">
        <v>1449</v>
      </c>
      <c r="O108" s="27" t="s">
        <v>1450</v>
      </c>
      <c r="P108" s="27" t="s">
        <v>1451</v>
      </c>
      <c r="Q108" s="27" t="s">
        <v>1452</v>
      </c>
    </row>
    <row r="109" spans="1:17" ht="15" x14ac:dyDescent="0.25">
      <c r="A109" s="10">
        <f>D109+F109+E109+'Forecast inputs Tab10.1.5.1'!AA4</f>
        <v>0.24</v>
      </c>
      <c r="C109" s="18">
        <v>0</v>
      </c>
      <c r="D109" s="17">
        <f>$G$54*'Forecast inputs Tab10.1.5.1'!T4</f>
        <v>0</v>
      </c>
      <c r="E109" s="17">
        <f>$G$55*'Forecast inputs Tab10.1.5.1'!U4</f>
        <v>0</v>
      </c>
      <c r="F109" s="17">
        <f>$F$31*'Forecast inputs Tab10.1.5.1'!Y4</f>
        <v>0</v>
      </c>
      <c r="G109" s="28">
        <f>N109*(D109/A109)*(1-EXP(-A109))</f>
        <v>0</v>
      </c>
      <c r="H109" s="28">
        <f>G109*'Forecast inputs Tab10.1.5.1'!V4</f>
        <v>0</v>
      </c>
      <c r="I109" s="28">
        <f>N109*(E109/A109)*(1-EXP(-A109))</f>
        <v>0</v>
      </c>
      <c r="J109" s="28">
        <f>I109*'Forecast inputs Tab10.1.5.1'!W4</f>
        <v>0</v>
      </c>
      <c r="K109" s="28">
        <f>H109+J109</f>
        <v>0</v>
      </c>
      <c r="L109" s="28">
        <f t="shared" ref="L109:L125" si="27">N109*(F109/A109)*(1-EXP(-A109))</f>
        <v>0</v>
      </c>
      <c r="M109" s="28">
        <f>L109*'Forecast inputs Tab10.1.5.1'!Z4</f>
        <v>0</v>
      </c>
      <c r="N109" s="19">
        <f>'Forecast inputs Tab10.1.5.1'!Q4</f>
        <v>12382.797429009221</v>
      </c>
      <c r="O109" s="19">
        <f>N109*'Forecast inputs Tab10.1.5.1'!R4</f>
        <v>34.976078134056579</v>
      </c>
      <c r="P109" s="19">
        <f>N109*'Forecast inputs Tab10.1.5.1'!S4</f>
        <v>0</v>
      </c>
      <c r="Q109" s="19">
        <f>P109*'Forecast inputs Tab10.1.5.1'!R4</f>
        <v>0</v>
      </c>
    </row>
    <row r="110" spans="1:17" ht="15" x14ac:dyDescent="0.25">
      <c r="A110" s="10">
        <f>D110+F110+E110+'Forecast inputs Tab10.1.5.1'!AA5</f>
        <v>0.24025042326708496</v>
      </c>
      <c r="C110" s="18">
        <v>1</v>
      </c>
      <c r="D110" s="17">
        <f>$G$54*'Forecast inputs Tab10.1.5.1'!T5</f>
        <v>1.3595111820172463E-5</v>
      </c>
      <c r="E110" s="17">
        <f>$G$55*'Forecast inputs Tab10.1.5.1'!U5</f>
        <v>3.1169685870727759E-5</v>
      </c>
      <c r="F110" s="17">
        <f>$F$31*'Forecast inputs Tab10.1.5.1'!Y5</f>
        <v>2.0565846939406461E-4</v>
      </c>
      <c r="G110" s="28">
        <f t="shared" ref="G110:G124" si="28">N110*(D110/A110)*(1-EXP(-A110))</f>
        <v>0.11771861429898094</v>
      </c>
      <c r="H110" s="28">
        <f>G110*'Forecast inputs Tab10.1.5.1'!V5</f>
        <v>1.210477050483498E-2</v>
      </c>
      <c r="I110" s="28">
        <f t="shared" ref="I110:I125" si="29">N110*(E110/A110)*(1-EXP(-A110))</f>
        <v>0.26989496499706245</v>
      </c>
      <c r="J110" s="28">
        <f>I110*'Forecast inputs Tab10.1.5.1'!W5</f>
        <v>2.7752818716971255E-2</v>
      </c>
      <c r="K110" s="28">
        <f t="shared" ref="K110:K125" si="30">H110+J110</f>
        <v>3.9857589221806239E-2</v>
      </c>
      <c r="L110" s="28">
        <f t="shared" si="27"/>
        <v>1.7807746163585103</v>
      </c>
      <c r="M110" s="28">
        <f>L110*'Forecast inputs Tab10.1.5.1'!Z5</f>
        <v>0.13726371012606869</v>
      </c>
      <c r="N110" s="19">
        <f>N84*EXP(-A84)</f>
        <v>9740.6534556019415</v>
      </c>
      <c r="O110" s="19">
        <f>N110*'Forecast inputs Tab10.1.5.1'!R5</f>
        <v>231.1720062657642</v>
      </c>
      <c r="P110" s="19">
        <f>N110*'Forecast inputs Tab10.1.5.1'!S5</f>
        <v>0</v>
      </c>
      <c r="Q110" s="19">
        <f>P110*'Forecast inputs Tab10.1.5.1'!R5</f>
        <v>0</v>
      </c>
    </row>
    <row r="111" spans="1:17" ht="15" x14ac:dyDescent="0.25">
      <c r="A111" s="10">
        <f>D111+F111+E111+'Forecast inputs Tab10.1.5.1'!AA6</f>
        <v>0.24196702872915218</v>
      </c>
      <c r="C111" s="18">
        <v>2</v>
      </c>
      <c r="D111" s="17">
        <f>$G$54*'Forecast inputs Tab10.1.5.1'!T6</f>
        <v>1.2793166855339132E-4</v>
      </c>
      <c r="E111" s="17">
        <f>$G$55*'Forecast inputs Tab10.1.5.1'!U6</f>
        <v>6.5341966872061385E-4</v>
      </c>
      <c r="F111" s="17">
        <f>$F$31*'Forecast inputs Tab10.1.5.1'!Y6</f>
        <v>1.1856773918781794E-3</v>
      </c>
      <c r="G111" s="28">
        <f t="shared" si="28"/>
        <v>0.8704487317357712</v>
      </c>
      <c r="H111" s="28">
        <f>G111*'Forecast inputs Tab10.1.5.1'!V6</f>
        <v>0.19110410417311577</v>
      </c>
      <c r="I111" s="28">
        <f t="shared" si="29"/>
        <v>4.4458758989115728</v>
      </c>
      <c r="J111" s="28">
        <f>I111*'Forecast inputs Tab10.1.5.1'!W6</f>
        <v>0.97616987176829495</v>
      </c>
      <c r="K111" s="28">
        <f t="shared" si="30"/>
        <v>1.1672739759414108</v>
      </c>
      <c r="L111" s="28">
        <f t="shared" si="27"/>
        <v>8.0673643490971187</v>
      </c>
      <c r="M111" s="28">
        <f>L111*'Forecast inputs Tab10.1.5.1'!Z6</f>
        <v>1.5169065185607313</v>
      </c>
      <c r="N111" s="19">
        <f t="shared" ref="N111:N124" si="31">N85*EXP(-A85)</f>
        <v>7660.3508228733117</v>
      </c>
      <c r="O111" s="19">
        <f>N111*'Forecast inputs Tab10.1.5.1'!R6</f>
        <v>736.89357568695652</v>
      </c>
      <c r="P111" s="19">
        <f>N111*'Forecast inputs Tab10.1.5.1'!S6</f>
        <v>0</v>
      </c>
      <c r="Q111" s="19">
        <f>P111*'Forecast inputs Tab10.1.5.1'!R6</f>
        <v>0</v>
      </c>
    </row>
    <row r="112" spans="1:17" ht="15" x14ac:dyDescent="0.25">
      <c r="A112" s="10">
        <f>D112+F112+E112+'Forecast inputs Tab10.1.5.1'!AA7</f>
        <v>0.24720946860108944</v>
      </c>
      <c r="C112" s="18">
        <v>3</v>
      </c>
      <c r="D112" s="17">
        <f>$G$54*'Forecast inputs Tab10.1.5.1'!T7</f>
        <v>4.765578025781334E-3</v>
      </c>
      <c r="E112" s="17">
        <f>$G$55*'Forecast inputs Tab10.1.5.1'!U7</f>
        <v>1.2671942178660584E-3</v>
      </c>
      <c r="F112" s="17">
        <f>$F$31*'Forecast inputs Tab10.1.5.1'!Y7</f>
        <v>1.1766963574420619E-3</v>
      </c>
      <c r="G112" s="28">
        <f t="shared" si="28"/>
        <v>25.392399954147653</v>
      </c>
      <c r="H112" s="28">
        <f>G112*'Forecast inputs Tab10.1.5.1'!V7</f>
        <v>9.3254869929549535</v>
      </c>
      <c r="I112" s="28">
        <f t="shared" si="29"/>
        <v>6.7519831226271272</v>
      </c>
      <c r="J112" s="28">
        <f>I112*'Forecast inputs Tab10.1.5.1'!W7</f>
        <v>2.4858216071805921</v>
      </c>
      <c r="K112" s="28">
        <f t="shared" si="30"/>
        <v>11.811308600135545</v>
      </c>
      <c r="L112" s="28">
        <f t="shared" si="27"/>
        <v>6.269783932004497</v>
      </c>
      <c r="M112" s="28">
        <f>L112*'Forecast inputs Tab10.1.5.1'!Z7</f>
        <v>2.1177950769846152</v>
      </c>
      <c r="N112" s="19">
        <f t="shared" si="31"/>
        <v>6014.0040217975265</v>
      </c>
      <c r="O112" s="19">
        <f>N112*'Forecast inputs Tab10.1.5.1'!R7</f>
        <v>1258.7009717421133</v>
      </c>
      <c r="P112" s="19">
        <f>N112*'Forecast inputs Tab10.1.5.1'!S7</f>
        <v>0</v>
      </c>
      <c r="Q112" s="19">
        <f>P112*'Forecast inputs Tab10.1.5.1'!R7</f>
        <v>0</v>
      </c>
    </row>
    <row r="113" spans="1:17" ht="15" x14ac:dyDescent="0.25">
      <c r="A113" s="10">
        <f>D113+F113+E113+'Forecast inputs Tab10.1.5.1'!AA8</f>
        <v>0.26308570687873367</v>
      </c>
      <c r="C113" s="18">
        <v>4</v>
      </c>
      <c r="D113" s="17">
        <f>$G$54*'Forecast inputs Tab10.1.5.1'!T8</f>
        <v>8.5132022584224823E-3</v>
      </c>
      <c r="E113" s="17">
        <f>$G$55*'Forecast inputs Tab10.1.5.1'!U8</f>
        <v>8.219572386783721E-3</v>
      </c>
      <c r="F113" s="17">
        <f>$F$31*'Forecast inputs Tab10.1.5.1'!Y8</f>
        <v>6.352932233527479E-3</v>
      </c>
      <c r="G113" s="28">
        <f t="shared" si="28"/>
        <v>35.157531244534503</v>
      </c>
      <c r="H113" s="28">
        <f>G113*'Forecast inputs Tab10.1.5.1'!V8</f>
        <v>19.805423977636746</v>
      </c>
      <c r="I113" s="28">
        <f t="shared" si="29"/>
        <v>33.944908652811741</v>
      </c>
      <c r="J113" s="28">
        <f>I113*'Forecast inputs Tab10.1.5.1'!W8</f>
        <v>18.600203967333158</v>
      </c>
      <c r="K113" s="28">
        <f t="shared" si="30"/>
        <v>38.405627944969908</v>
      </c>
      <c r="L113" s="28">
        <f t="shared" si="27"/>
        <v>26.236122050745301</v>
      </c>
      <c r="M113" s="28">
        <f>L113*'Forecast inputs Tab10.1.5.1'!Z8</f>
        <v>13.810668411390274</v>
      </c>
      <c r="N113" s="19">
        <f t="shared" si="31"/>
        <v>4696.7993374524431</v>
      </c>
      <c r="O113" s="19">
        <f>N113*'Forecast inputs Tab10.1.5.1'!R8</f>
        <v>1731.4985597485304</v>
      </c>
      <c r="P113" s="19">
        <f>N113*'Forecast inputs Tab10.1.5.1'!S8</f>
        <v>418.7490497713394</v>
      </c>
      <c r="Q113" s="19">
        <f>P113*'Forecast inputs Tab10.1.5.1'!R8</f>
        <v>154.37393094345313</v>
      </c>
    </row>
    <row r="114" spans="1:17" ht="15" x14ac:dyDescent="0.25">
      <c r="A114" s="10">
        <f>D114+F114+E114+'Forecast inputs Tab10.1.5.1'!AA9</f>
        <v>0.29110000870046415</v>
      </c>
      <c r="C114" s="18">
        <v>5</v>
      </c>
      <c r="D114" s="17">
        <f>$G$54*'Forecast inputs Tab10.1.5.1'!T9</f>
        <v>2.5139412089277949E-2</v>
      </c>
      <c r="E114" s="17">
        <f>$G$55*'Forecast inputs Tab10.1.5.1'!U9</f>
        <v>1.2479558796297698E-2</v>
      </c>
      <c r="F114" s="17">
        <f>$F$31*'Forecast inputs Tab10.1.5.1'!Y9</f>
        <v>1.3481037814888505E-2</v>
      </c>
      <c r="G114" s="28">
        <f t="shared" si="28"/>
        <v>78.744671523981808</v>
      </c>
      <c r="H114" s="28">
        <f>G114*'Forecast inputs Tab10.1.5.1'!V9</f>
        <v>63.433347611301038</v>
      </c>
      <c r="I114" s="28">
        <f t="shared" si="29"/>
        <v>39.089965775206203</v>
      </c>
      <c r="J114" s="28">
        <f>I114*'Forecast inputs Tab10.1.5.1'!W9</f>
        <v>29.265690382536651</v>
      </c>
      <c r="K114" s="28">
        <f t="shared" si="30"/>
        <v>92.699037993837692</v>
      </c>
      <c r="L114" s="28">
        <f t="shared" si="27"/>
        <v>42.226918066573717</v>
      </c>
      <c r="M114" s="28">
        <f>L114*'Forecast inputs Tab10.1.5.1'!Z9</f>
        <v>31.50710819235718</v>
      </c>
      <c r="N114" s="19">
        <f t="shared" si="31"/>
        <v>3610.3166691916972</v>
      </c>
      <c r="O114" s="19">
        <f>N114*'Forecast inputs Tab10.1.5.1'!R9</f>
        <v>2057.1728793721059</v>
      </c>
      <c r="P114" s="19">
        <f>N114*'Forecast inputs Tab10.1.5.1'!S9</f>
        <v>1050.1145016271473</v>
      </c>
      <c r="Q114" s="19">
        <f>P114*'Forecast inputs Tab10.1.5.1'!R9</f>
        <v>598.359443485155</v>
      </c>
    </row>
    <row r="115" spans="1:17" ht="15" x14ac:dyDescent="0.25">
      <c r="A115" s="10">
        <f>D115+F115+E115+'Forecast inputs Tab10.1.5.1'!AA10</f>
        <v>0.31910657814761473</v>
      </c>
      <c r="C115" s="18">
        <v>6</v>
      </c>
      <c r="D115" s="17">
        <f>$G$54*'Forecast inputs Tab10.1.5.1'!T10</f>
        <v>6.1136750641884105E-2</v>
      </c>
      <c r="E115" s="17">
        <f>$G$55*'Forecast inputs Tab10.1.5.1'!U10</f>
        <v>5.1513794994919411E-3</v>
      </c>
      <c r="F115" s="17">
        <f>$F$31*'Forecast inputs Tab10.1.5.1'!Y10</f>
        <v>1.2818448006238707E-2</v>
      </c>
      <c r="G115" s="28">
        <f t="shared" si="28"/>
        <v>141.2596929423533</v>
      </c>
      <c r="H115" s="28">
        <f>G115*'Forecast inputs Tab10.1.5.1'!V10</f>
        <v>139.94977066574293</v>
      </c>
      <c r="I115" s="28">
        <f t="shared" si="29"/>
        <v>11.902534542443249</v>
      </c>
      <c r="J115" s="28">
        <f>I115*'Forecast inputs Tab10.1.5.1'!W10</f>
        <v>11.51808651453681</v>
      </c>
      <c r="K115" s="28">
        <f t="shared" si="30"/>
        <v>151.46785718027974</v>
      </c>
      <c r="L115" s="28">
        <f t="shared" si="27"/>
        <v>29.617701470026926</v>
      </c>
      <c r="M115" s="28">
        <f>L115*'Forecast inputs Tab10.1.5.1'!Z10</f>
        <v>29.284857740906766</v>
      </c>
      <c r="N115" s="19">
        <f t="shared" si="31"/>
        <v>2698.7827276370967</v>
      </c>
      <c r="O115" s="19">
        <f>N115*'Forecast inputs Tab10.1.5.1'!R10</f>
        <v>2175.834200937401</v>
      </c>
      <c r="P115" s="19">
        <f>N115*'Forecast inputs Tab10.1.5.1'!S10</f>
        <v>1551.0666489422103</v>
      </c>
      <c r="Q115" s="19">
        <f>P115*'Forecast inputs Tab10.1.5.1'!R10</f>
        <v>1250.5133622433802</v>
      </c>
    </row>
    <row r="116" spans="1:17" ht="15" x14ac:dyDescent="0.25">
      <c r="A116" s="10">
        <f>D116+F116+E116+'Forecast inputs Tab10.1.5.1'!AA11</f>
        <v>0.3403553700426652</v>
      </c>
      <c r="C116" s="18">
        <v>7</v>
      </c>
      <c r="D116" s="17">
        <f>$G$54*'Forecast inputs Tab10.1.5.1'!T11</f>
        <v>7.389713175440521E-2</v>
      </c>
      <c r="E116" s="17">
        <f>$G$55*'Forecast inputs Tab10.1.5.1'!U11</f>
        <v>2.9538570840210933E-3</v>
      </c>
      <c r="F116" s="17">
        <f>$F$31*'Forecast inputs Tab10.1.5.1'!Y11</f>
        <v>2.3504381204238905E-2</v>
      </c>
      <c r="G116" s="28">
        <f t="shared" si="28"/>
        <v>133.52931039233994</v>
      </c>
      <c r="H116" s="28">
        <f>G116*'Forecast inputs Tab10.1.5.1'!V11</f>
        <v>165.47795352559743</v>
      </c>
      <c r="I116" s="28">
        <f t="shared" si="29"/>
        <v>5.3375075603438686</v>
      </c>
      <c r="J116" s="28">
        <f>I116*'Forecast inputs Tab10.1.5.1'!W11</f>
        <v>6.5133290244926956</v>
      </c>
      <c r="K116" s="28">
        <f t="shared" si="30"/>
        <v>171.99128255009012</v>
      </c>
      <c r="L116" s="28">
        <f t="shared" si="27"/>
        <v>42.471524115868029</v>
      </c>
      <c r="M116" s="28">
        <f>L116*'Forecast inputs Tab10.1.5.1'!Z11</f>
        <v>53.016778838596899</v>
      </c>
      <c r="N116" s="19">
        <f t="shared" si="31"/>
        <v>2131.8765212784788</v>
      </c>
      <c r="O116" s="19">
        <f>N116*'Forecast inputs Tab10.1.5.1'!R11</f>
        <v>2282.4722787415908</v>
      </c>
      <c r="P116" s="19">
        <f>N116*'Forecast inputs Tab10.1.5.1'!S11</f>
        <v>1700.3917543148693</v>
      </c>
      <c r="Q116" s="19">
        <f>P116*'Forecast inputs Tab10.1.5.1'!R11</f>
        <v>1820.5074278396717</v>
      </c>
    </row>
    <row r="117" spans="1:17" ht="15" x14ac:dyDescent="0.25">
      <c r="A117" s="10">
        <f>D117+F117+E117+'Forecast inputs Tab10.1.5.1'!AA12</f>
        <v>0.34037394555789741</v>
      </c>
      <c r="C117" s="18">
        <v>8</v>
      </c>
      <c r="D117" s="17">
        <f>$G$54*'Forecast inputs Tab10.1.5.1'!T12</f>
        <v>8.5194774005455456E-2</v>
      </c>
      <c r="E117" s="17">
        <f>$G$55*'Forecast inputs Tab10.1.5.1'!U12</f>
        <v>5.0672887489430947E-4</v>
      </c>
      <c r="F117" s="17">
        <f>$F$31*'Forecast inputs Tab10.1.5.1'!Y12</f>
        <v>1.4672442677547646E-2</v>
      </c>
      <c r="G117" s="28">
        <f t="shared" si="28"/>
        <v>29.801398814441644</v>
      </c>
      <c r="H117" s="28">
        <f>G117*'Forecast inputs Tab10.1.5.1'!V12</f>
        <v>44.881120076882908</v>
      </c>
      <c r="I117" s="28">
        <f t="shared" si="29"/>
        <v>0.17725534773472859</v>
      </c>
      <c r="J117" s="28">
        <f>I117*'Forecast inputs Tab10.1.5.1'!W12</f>
        <v>0.26655151437875474</v>
      </c>
      <c r="K117" s="28">
        <f t="shared" si="30"/>
        <v>45.147671591261663</v>
      </c>
      <c r="L117" s="28">
        <f t="shared" si="27"/>
        <v>5.1324664091207222</v>
      </c>
      <c r="M117" s="28">
        <f>L117*'Forecast inputs Tab10.1.5.1'!Z12</f>
        <v>7.8225973527972581</v>
      </c>
      <c r="N117" s="19">
        <f t="shared" si="31"/>
        <v>412.70575218568962</v>
      </c>
      <c r="O117" s="19">
        <f>N117*'Forecast inputs Tab10.1.5.1'!R12</f>
        <v>559.53407764079236</v>
      </c>
      <c r="P117" s="19">
        <f>N117*'Forecast inputs Tab10.1.5.1'!S12</f>
        <v>377.85116134412993</v>
      </c>
      <c r="Q117" s="19">
        <f>P117*'Forecast inputs Tab10.1.5.1'!R12</f>
        <v>512.27926901553099</v>
      </c>
    </row>
    <row r="118" spans="1:17" ht="15" x14ac:dyDescent="0.25">
      <c r="A118" s="10">
        <f>D118+F118+E118+'Forecast inputs Tab10.1.5.1'!AA13</f>
        <v>0.34426533194904596</v>
      </c>
      <c r="C118" s="18">
        <v>9</v>
      </c>
      <c r="D118" s="17">
        <f>$G$54*'Forecast inputs Tab10.1.5.1'!T13</f>
        <v>8.2049430007223367E-2</v>
      </c>
      <c r="E118" s="17">
        <f>$G$55*'Forecast inputs Tab10.1.5.1'!U13</f>
        <v>2.0839279855593257E-4</v>
      </c>
      <c r="F118" s="17">
        <f>$F$31*'Forecast inputs Tab10.1.5.1'!Y13</f>
        <v>2.2007509143266667E-2</v>
      </c>
      <c r="G118" s="28">
        <f t="shared" si="28"/>
        <v>104.32609826855118</v>
      </c>
      <c r="H118" s="28">
        <f>G118*'Forecast inputs Tab10.1.5.1'!V13</f>
        <v>187.94489345355524</v>
      </c>
      <c r="I118" s="28">
        <f t="shared" si="29"/>
        <v>0.26497207328180855</v>
      </c>
      <c r="J118" s="28">
        <f>I118*'Forecast inputs Tab10.1.5.1'!W13</f>
        <v>0.47790354827087339</v>
      </c>
      <c r="K118" s="28">
        <f t="shared" si="30"/>
        <v>188.4227970018261</v>
      </c>
      <c r="L118" s="28">
        <f t="shared" si="27"/>
        <v>27.982614398714865</v>
      </c>
      <c r="M118" s="28">
        <f>L118*'Forecast inputs Tab10.1.5.1'!Z13</f>
        <v>50.825102358529797</v>
      </c>
      <c r="N118" s="19">
        <f t="shared" si="31"/>
        <v>1502.9035567293224</v>
      </c>
      <c r="O118" s="19">
        <f>N118*'Forecast inputs Tab10.1.5.1'!R13</f>
        <v>2487.0498927823846</v>
      </c>
      <c r="P118" s="19">
        <f>N118*'Forecast inputs Tab10.1.5.1'!S13</f>
        <v>1451.8359141346814</v>
      </c>
      <c r="Q118" s="19">
        <f>P118*'Forecast inputs Tab10.1.5.1'!R13</f>
        <v>2402.5416257874949</v>
      </c>
    </row>
    <row r="119" spans="1:17" ht="15" x14ac:dyDescent="0.25">
      <c r="A119" s="10">
        <f>D119+F119+E119+'Forecast inputs Tab10.1.5.1'!AA14</f>
        <v>0.34232663365708665</v>
      </c>
      <c r="C119" s="18">
        <v>10</v>
      </c>
      <c r="D119" s="17">
        <f>$G$54*'Forecast inputs Tab10.1.5.1'!T14</f>
        <v>8.1888916558250091E-2</v>
      </c>
      <c r="E119" s="17">
        <f>$G$55*'Forecast inputs Tab10.1.5.1'!U14</f>
        <v>5.639579326203154E-5</v>
      </c>
      <c r="F119" s="17">
        <f>$F$31*'Forecast inputs Tab10.1.5.1'!Y14</f>
        <v>2.0381321305574563E-2</v>
      </c>
      <c r="G119" s="28">
        <f t="shared" si="28"/>
        <v>65.032753646180097</v>
      </c>
      <c r="H119" s="28">
        <f>G119*'Forecast inputs Tab10.1.5.1'!V14</f>
        <v>136.88611412655035</v>
      </c>
      <c r="I119" s="28">
        <f t="shared" si="29"/>
        <v>4.4787181025673271E-2</v>
      </c>
      <c r="J119" s="28">
        <f>I119*'Forecast inputs Tab10.1.5.1'!W14</f>
        <v>9.4476787270987406E-2</v>
      </c>
      <c r="K119" s="28">
        <f t="shared" si="30"/>
        <v>136.98059091382135</v>
      </c>
      <c r="L119" s="28">
        <f t="shared" si="27"/>
        <v>16.185993210769087</v>
      </c>
      <c r="M119" s="28">
        <f>L119*'Forecast inputs Tab10.1.5.1'!Z14</f>
        <v>34.308640509206697</v>
      </c>
      <c r="N119" s="19">
        <f t="shared" si="31"/>
        <v>937.82928575693165</v>
      </c>
      <c r="O119" s="19">
        <f>N119*'Forecast inputs Tab10.1.5.1'!R14</f>
        <v>1839.7866013336609</v>
      </c>
      <c r="P119" s="19">
        <f>N119*'Forecast inputs Tab10.1.5.1'!S14</f>
        <v>924.68270471535357</v>
      </c>
      <c r="Q119" s="19">
        <f>P119*'Forecast inputs Tab10.1.5.1'!R14</f>
        <v>1813.996295975345</v>
      </c>
    </row>
    <row r="120" spans="1:17" ht="15" x14ac:dyDescent="0.25">
      <c r="A120" s="10">
        <f>D120+F120+E120+'Forecast inputs Tab10.1.5.1'!AA15</f>
        <v>0.34236914818646574</v>
      </c>
      <c r="C120" s="18">
        <v>11</v>
      </c>
      <c r="D120" s="17">
        <f>$G$54*'Forecast inputs Tab10.1.5.1'!T15</f>
        <v>7.8917243961762168E-2</v>
      </c>
      <c r="E120" s="17">
        <f>$G$55*'Forecast inputs Tab10.1.5.1'!U15</f>
        <v>2.0830341597942094E-5</v>
      </c>
      <c r="F120" s="17">
        <f>$F$31*'Forecast inputs Tab10.1.5.1'!Y15</f>
        <v>2.3431073883105637E-2</v>
      </c>
      <c r="G120" s="28">
        <f t="shared" si="28"/>
        <v>14.912199271397885</v>
      </c>
      <c r="H120" s="28">
        <f>G120*'Forecast inputs Tab10.1.5.1'!V15</f>
        <v>35.897996768770298</v>
      </c>
      <c r="I120" s="28">
        <f t="shared" si="29"/>
        <v>3.9361005175283254E-3</v>
      </c>
      <c r="J120" s="28">
        <f>I120*'Forecast inputs Tab10.1.5.1'!W15</f>
        <v>9.5066002129214674E-3</v>
      </c>
      <c r="K120" s="28">
        <f t="shared" si="30"/>
        <v>35.907503368983221</v>
      </c>
      <c r="L120" s="28">
        <f t="shared" si="27"/>
        <v>4.4275347864025409</v>
      </c>
      <c r="M120" s="28">
        <f>L120*'Forecast inputs Tab10.1.5.1'!Z15</f>
        <v>10.74456431825023</v>
      </c>
      <c r="N120" s="19">
        <f t="shared" si="31"/>
        <v>223.14916539267617</v>
      </c>
      <c r="O120" s="19">
        <f>N120*'Forecast inputs Tab10.1.5.1'!R15</f>
        <v>506.84316233969321</v>
      </c>
      <c r="P120" s="19">
        <f>N120*'Forecast inputs Tab10.1.5.1'!S15</f>
        <v>221.78353950158285</v>
      </c>
      <c r="Q120" s="19">
        <f>P120*'Forecast inputs Tab10.1.5.1'!R15</f>
        <v>503.74138894073513</v>
      </c>
    </row>
    <row r="121" spans="1:17" ht="15" x14ac:dyDescent="0.25">
      <c r="A121" s="10">
        <f>D121+F121+E121+'Forecast inputs Tab10.1.5.1'!AA16</f>
        <v>0.34080370169069818</v>
      </c>
      <c r="C121" s="18">
        <v>12</v>
      </c>
      <c r="D121" s="17">
        <f>$G$54*'Forecast inputs Tab10.1.5.1'!T16</f>
        <v>7.7271493695594731E-2</v>
      </c>
      <c r="E121" s="17">
        <f>$G$55*'Forecast inputs Tab10.1.5.1'!U16</f>
        <v>7.4789222324173669E-6</v>
      </c>
      <c r="F121" s="17">
        <f>$F$31*'Forecast inputs Tab10.1.5.1'!Y16</f>
        <v>2.3524729072871054E-2</v>
      </c>
      <c r="G121" s="28">
        <f t="shared" si="28"/>
        <v>21.879711525921437</v>
      </c>
      <c r="H121" s="28">
        <f>G121*'Forecast inputs Tab10.1.5.1'!V16</f>
        <v>59.228202033375005</v>
      </c>
      <c r="I121" s="28">
        <f t="shared" si="29"/>
        <v>2.1176847132621341E-3</v>
      </c>
      <c r="J121" s="28">
        <f>I121*'Forecast inputs Tab10.1.5.1'!W16</f>
        <v>5.7533314333406103E-3</v>
      </c>
      <c r="K121" s="28">
        <f t="shared" si="30"/>
        <v>59.233955364808345</v>
      </c>
      <c r="L121" s="28">
        <f t="shared" si="27"/>
        <v>6.6611147426184649</v>
      </c>
      <c r="M121" s="28">
        <f>L121*'Forecast inputs Tab10.1.5.1'!Z16</f>
        <v>18.195900697821155</v>
      </c>
      <c r="N121" s="19">
        <f t="shared" si="31"/>
        <v>334.13898214820983</v>
      </c>
      <c r="O121" s="19">
        <f>N121*'Forecast inputs Tab10.1.5.1'!R16</f>
        <v>861.80123858719833</v>
      </c>
      <c r="P121" s="19">
        <f>N121*'Forecast inputs Tab10.1.5.1'!S16</f>
        <v>333.18288166307167</v>
      </c>
      <c r="Q121" s="19">
        <f>P121*'Forecast inputs Tab10.1.5.1'!R16</f>
        <v>859.33529289894454</v>
      </c>
    </row>
    <row r="122" spans="1:17" ht="15" x14ac:dyDescent="0.25">
      <c r="A122" s="10">
        <f>D122+F122+E122+'Forecast inputs Tab10.1.5.1'!AA17</f>
        <v>0.33800311230711544</v>
      </c>
      <c r="C122" s="18">
        <v>13</v>
      </c>
      <c r="D122" s="17">
        <f>$G$54*'Forecast inputs Tab10.1.5.1'!T17</f>
        <v>7.6850054992083111E-2</v>
      </c>
      <c r="E122" s="17">
        <f>$G$55*'Forecast inputs Tab10.1.5.1'!U17</f>
        <v>2.700106466573411E-6</v>
      </c>
      <c r="F122" s="17">
        <f>$F$31*'Forecast inputs Tab10.1.5.1'!Y17</f>
        <v>2.1150357208565781E-2</v>
      </c>
      <c r="G122" s="28">
        <f t="shared" si="28"/>
        <v>3.5894351538345628</v>
      </c>
      <c r="H122" s="28">
        <f>G122*'Forecast inputs Tab10.1.5.1'!V17</f>
        <v>10.774362805015796</v>
      </c>
      <c r="I122" s="28">
        <f t="shared" si="29"/>
        <v>1.261138599212851E-4</v>
      </c>
      <c r="J122" s="28">
        <f>I122*'Forecast inputs Tab10.1.5.1'!W17</f>
        <v>3.7968576970466713E-4</v>
      </c>
      <c r="K122" s="28">
        <f t="shared" si="30"/>
        <v>10.774742490785501</v>
      </c>
      <c r="L122" s="28">
        <f t="shared" si="27"/>
        <v>0.98786963377456416</v>
      </c>
      <c r="M122" s="28">
        <f>L122*'Forecast inputs Tab10.1.5.1'!Z17</f>
        <v>2.9935314725307238</v>
      </c>
      <c r="N122" s="19">
        <f t="shared" si="31"/>
        <v>55.044380080175905</v>
      </c>
      <c r="O122" s="19">
        <f>N122*'Forecast inputs Tab10.1.5.1'!R17</f>
        <v>158.6241422960469</v>
      </c>
      <c r="P122" s="19">
        <f>N122*'Forecast inputs Tab10.1.5.1'!S17</f>
        <v>54.96549284508226</v>
      </c>
      <c r="Q122" s="19">
        <f>P122*'Forecast inputs Tab10.1.5.1'!R17</f>
        <v>158.39680900631578</v>
      </c>
    </row>
    <row r="123" spans="1:17" ht="15" x14ac:dyDescent="0.25">
      <c r="A123" s="10">
        <f>D123+F123+E123+'Forecast inputs Tab10.1.5.1'!AA18</f>
        <v>0.33679125438026336</v>
      </c>
      <c r="C123" s="18">
        <v>14</v>
      </c>
      <c r="D123" s="17">
        <f>$G$54*'Forecast inputs Tab10.1.5.1'!T18</f>
        <v>7.5042645104281228E-2</v>
      </c>
      <c r="E123" s="17">
        <f>$G$55*'Forecast inputs Tab10.1.5.1'!U18</f>
        <v>1.2229137333800534E-6</v>
      </c>
      <c r="F123" s="17">
        <f>$F$31*'Forecast inputs Tab10.1.5.1'!Y18</f>
        <v>2.1747386362248773E-2</v>
      </c>
      <c r="G123" s="28">
        <f t="shared" si="28"/>
        <v>8.4315747895249871</v>
      </c>
      <c r="H123" s="28">
        <f>G123*'Forecast inputs Tab10.1.5.1'!V18</f>
        <v>27.699160058120277</v>
      </c>
      <c r="I123" s="28">
        <f t="shared" si="29"/>
        <v>1.3740305382096515E-4</v>
      </c>
      <c r="J123" s="28">
        <f>I123*'Forecast inputs Tab10.1.5.1'!W18</f>
        <v>4.5267135880528467E-4</v>
      </c>
      <c r="K123" s="28">
        <f t="shared" si="30"/>
        <v>27.699612729479082</v>
      </c>
      <c r="L123" s="28">
        <f t="shared" si="27"/>
        <v>2.4434734987711035</v>
      </c>
      <c r="M123" s="28">
        <f>L123*'Forecast inputs Tab10.1.5.1'!Z18</f>
        <v>8.111965494895248</v>
      </c>
      <c r="N123" s="19">
        <f t="shared" si="31"/>
        <v>132.3375947048354</v>
      </c>
      <c r="O123" s="19">
        <f>N123*'Forecast inputs Tab10.1.5.1'!R18</f>
        <v>420.33860855718046</v>
      </c>
      <c r="P123" s="19">
        <f>N123*'Forecast inputs Tab10.1.5.1'!S18</f>
        <v>132.23593308674376</v>
      </c>
      <c r="Q123" s="19">
        <f>P123*'Forecast inputs Tab10.1.5.1'!R18</f>
        <v>420.01570482610072</v>
      </c>
    </row>
    <row r="124" spans="1:17" ht="15" x14ac:dyDescent="0.25">
      <c r="A124" s="10">
        <f>D124+F124+E124+'Forecast inputs Tab10.1.5.1'!AA19</f>
        <v>0.33599459662840281</v>
      </c>
      <c r="C124" s="18">
        <v>15</v>
      </c>
      <c r="D124" s="17">
        <f>$G$54*'Forecast inputs Tab10.1.5.1'!T19</f>
        <v>7.3052398141839753E-2</v>
      </c>
      <c r="E124" s="17">
        <f>$G$55*'Forecast inputs Tab10.1.5.1'!U19</f>
        <v>6.3938712288257355E-7</v>
      </c>
      <c r="F124" s="17">
        <f>$F$31*'Forecast inputs Tab10.1.5.1'!Y19</f>
        <v>2.2941559099440182E-2</v>
      </c>
      <c r="G124" s="28">
        <f t="shared" si="28"/>
        <v>6.2565418074241137</v>
      </c>
      <c r="H124" s="28">
        <f>G124*'Forecast inputs Tab10.1.5.1'!V19</f>
        <v>22.254362263698528</v>
      </c>
      <c r="I124" s="28">
        <f t="shared" si="29"/>
        <v>5.4760040288838845E-5</v>
      </c>
      <c r="J124" s="28">
        <f>I124*'Forecast inputs Tab10.1.5.1'!W19</f>
        <v>1.9519677996906329E-4</v>
      </c>
      <c r="K124" s="28">
        <f t="shared" si="30"/>
        <v>22.254557460478498</v>
      </c>
      <c r="L124" s="28">
        <f t="shared" si="27"/>
        <v>1.9648201466904482</v>
      </c>
      <c r="M124" s="28">
        <f>L124*'Forecast inputs Tab10.1.5.1'!Z19</f>
        <v>7.070248112253843</v>
      </c>
      <c r="N124" s="19">
        <f t="shared" si="31"/>
        <v>100.83684201330288</v>
      </c>
      <c r="O124" s="19">
        <f>N124*'Forecast inputs Tab10.1.5.1'!R19</f>
        <v>348.95395873439571</v>
      </c>
      <c r="P124" s="19">
        <f>N124*'Forecast inputs Tab10.1.5.1'!S19</f>
        <v>100.79225978480929</v>
      </c>
      <c r="Q124" s="19">
        <f>P124*'Forecast inputs Tab10.1.5.1'!R19</f>
        <v>348.79967836611536</v>
      </c>
    </row>
    <row r="125" spans="1:17" ht="15" x14ac:dyDescent="0.25">
      <c r="A125" s="10">
        <f>D125+F125+E125+'Forecast inputs Tab10.1.5.1'!AA20</f>
        <v>0.33565751215380529</v>
      </c>
      <c r="C125" s="23" t="s">
        <v>1443</v>
      </c>
      <c r="D125" s="17">
        <f>$G$54*'Forecast inputs Tab10.1.5.1'!T20</f>
        <v>7.0860491436610787E-2</v>
      </c>
      <c r="E125" s="17">
        <f>$G$55*'Forecast inputs Tab10.1.5.1'!U20</f>
        <v>3.8745027800414993E-7</v>
      </c>
      <c r="F125" s="17">
        <f>$F$31*'Forecast inputs Tab10.1.5.1'!Y20</f>
        <v>2.4796633266916526E-2</v>
      </c>
      <c r="G125" s="28">
        <f>N125*(D125/A125)*(1-EXP(-A125))</f>
        <v>12.657026756486658</v>
      </c>
      <c r="H125" s="28">
        <f>G125*'Forecast inputs Tab10.1.5.1'!V20</f>
        <v>52.51992799646937</v>
      </c>
      <c r="I125" s="28">
        <f t="shared" si="29"/>
        <v>6.9205962816298449E-5</v>
      </c>
      <c r="J125" s="28">
        <f>I125*'Forecast inputs Tab10.1.5.1'!W20</f>
        <v>2.8716793082353024E-4</v>
      </c>
      <c r="K125" s="28">
        <f t="shared" si="30"/>
        <v>52.520215164400192</v>
      </c>
      <c r="L125" s="30">
        <f t="shared" si="27"/>
        <v>4.4291486605185337</v>
      </c>
      <c r="M125" s="28">
        <f>L125*'Forecast inputs Tab10.1.5.1'!Z20</f>
        <v>17.117153662359556</v>
      </c>
      <c r="N125" s="19">
        <f>N98*EXP(-A98)+N99*EXP(-A99)</f>
        <v>210.27023157824132</v>
      </c>
      <c r="O125" s="19">
        <f>N125*'Forecast inputs Tab10.1.5.1'!R20</f>
        <v>856.31217328687524</v>
      </c>
      <c r="P125" s="19">
        <f>N125*'Forecast inputs Tab10.1.5.1'!S20</f>
        <v>210.21390612705741</v>
      </c>
      <c r="Q125" s="19">
        <f>P125*'Forecast inputs Tab10.1.5.1'!R20</f>
        <v>856.08279146162761</v>
      </c>
    </row>
    <row r="126" spans="1:17" ht="15" x14ac:dyDescent="0.25">
      <c r="C126" s="31" t="s">
        <v>1453</v>
      </c>
      <c r="D126" s="12"/>
      <c r="E126" s="12"/>
      <c r="F126" s="12"/>
      <c r="G126" s="32">
        <f>SUM(G109:G125)</f>
        <v>681.95851343715458</v>
      </c>
      <c r="H126" s="32">
        <f t="shared" ref="H126" si="32">SUM(H109:H125)</f>
        <v>976.281331230349</v>
      </c>
      <c r="I126" s="32">
        <f>SUM(I109:I125)</f>
        <v>102.23612638753066</v>
      </c>
      <c r="J126" s="32">
        <f t="shared" ref="J126:Q126" si="33">SUM(J109:J125)</f>
        <v>70.242560689971356</v>
      </c>
      <c r="K126" s="32">
        <f t="shared" si="33"/>
        <v>1046.5238919203202</v>
      </c>
      <c r="L126" s="32">
        <f t="shared" si="33"/>
        <v>226.8852240880544</v>
      </c>
      <c r="M126" s="32">
        <f t="shared" si="33"/>
        <v>288.58108246756706</v>
      </c>
      <c r="N126" s="32">
        <f t="shared" si="33"/>
        <v>52844.79677543111</v>
      </c>
      <c r="O126" s="32">
        <f t="shared" si="33"/>
        <v>18547.964406186748</v>
      </c>
      <c r="P126" s="32">
        <f t="shared" si="33"/>
        <v>8527.8657478580772</v>
      </c>
      <c r="Q126" s="32">
        <f t="shared" si="33"/>
        <v>11698.943020789868</v>
      </c>
    </row>
    <row r="128" spans="1:17" ht="15" x14ac:dyDescent="0.25">
      <c r="C128" s="15" t="s">
        <v>1445</v>
      </c>
      <c r="D128" s="15" t="s">
        <v>1733</v>
      </c>
      <c r="G128" s="15">
        <f>G103+1</f>
        <v>2023</v>
      </c>
    </row>
    <row r="129" spans="1:17" ht="15" x14ac:dyDescent="0.25">
      <c r="D129" s="24" t="s">
        <v>1611</v>
      </c>
      <c r="E129" s="24"/>
      <c r="F129" s="24"/>
      <c r="G129" s="18">
        <f>G104</f>
        <v>1</v>
      </c>
      <c r="H129" s="24" t="s">
        <v>1610</v>
      </c>
      <c r="I129" s="25">
        <f>G129*I79</f>
        <v>6.6579454434206639E-2</v>
      </c>
      <c r="J129" s="15" t="s">
        <v>1526</v>
      </c>
      <c r="K129" s="25">
        <f>I129+I131+I130</f>
        <v>8.7881282343871131E-2</v>
      </c>
    </row>
    <row r="130" spans="1:17" ht="15" x14ac:dyDescent="0.25">
      <c r="D130" s="24" t="s">
        <v>1612</v>
      </c>
      <c r="E130" s="24"/>
      <c r="F130" s="24"/>
      <c r="G130" s="18">
        <f>G105</f>
        <v>1</v>
      </c>
      <c r="H130" s="24" t="s">
        <v>1610</v>
      </c>
      <c r="I130" s="25">
        <f>G130*I80</f>
        <v>2.4673964087049936E-3</v>
      </c>
      <c r="K130" s="25"/>
    </row>
    <row r="131" spans="1:17" ht="15" x14ac:dyDescent="0.25">
      <c r="D131" s="24" t="s">
        <v>1446</v>
      </c>
      <c r="E131" s="24"/>
      <c r="F131" s="24"/>
      <c r="G131" s="18">
        <f>G106</f>
        <v>1</v>
      </c>
      <c r="H131" s="24" t="s">
        <v>1610</v>
      </c>
      <c r="I131" s="25">
        <f>G131*I81</f>
        <v>1.8834431500959491E-2</v>
      </c>
    </row>
    <row r="132" spans="1:17" ht="15" x14ac:dyDescent="0.25">
      <c r="D132" s="24"/>
      <c r="E132" s="24"/>
      <c r="F132" s="24"/>
      <c r="G132" s="18"/>
      <c r="H132" s="24"/>
      <c r="I132" s="24"/>
      <c r="J132" s="24"/>
      <c r="K132" s="24"/>
      <c r="L132" s="25"/>
    </row>
    <row r="133" spans="1:17" ht="39" x14ac:dyDescent="0.25">
      <c r="A133" t="s">
        <v>1374</v>
      </c>
      <c r="C133" s="26" t="s">
        <v>1292</v>
      </c>
      <c r="D133" s="27" t="s">
        <v>1604</v>
      </c>
      <c r="E133" s="27" t="s">
        <v>1605</v>
      </c>
      <c r="F133" s="27" t="s">
        <v>1447</v>
      </c>
      <c r="G133" s="27" t="s">
        <v>1606</v>
      </c>
      <c r="H133" s="27" t="s">
        <v>1607</v>
      </c>
      <c r="I133" s="27" t="s">
        <v>1608</v>
      </c>
      <c r="J133" s="27" t="s">
        <v>1609</v>
      </c>
      <c r="K133" s="27" t="s">
        <v>1613</v>
      </c>
      <c r="L133" s="27" t="s">
        <v>1448</v>
      </c>
      <c r="M133" s="27" t="s">
        <v>1578</v>
      </c>
      <c r="N133" s="27" t="s">
        <v>1449</v>
      </c>
      <c r="O133" s="27" t="s">
        <v>1450</v>
      </c>
      <c r="P133" s="27" t="s">
        <v>1451</v>
      </c>
      <c r="Q133" s="27" t="s">
        <v>1452</v>
      </c>
    </row>
    <row r="134" spans="1:17" ht="15" x14ac:dyDescent="0.25">
      <c r="A134" s="10">
        <f>D134+F134+E134+'Forecast inputs Tab10.1.5.1'!AA4</f>
        <v>0.24</v>
      </c>
      <c r="C134" s="18">
        <v>0</v>
      </c>
      <c r="D134" s="17">
        <f>$G$54*'Forecast inputs Tab10.1.5.1'!T4</f>
        <v>0</v>
      </c>
      <c r="E134" s="17">
        <f>$G$55*'Forecast inputs Tab10.1.5.1'!U4</f>
        <v>0</v>
      </c>
      <c r="F134" s="17">
        <f>$F$31*'Forecast inputs Tab10.1.5.1'!Y4</f>
        <v>0</v>
      </c>
      <c r="G134" s="28">
        <f>N134*(D134/A134)*(1-EXP(-A134))</f>
        <v>0</v>
      </c>
      <c r="H134" s="28">
        <f>G134*'Forecast inputs Tab10.1.5.1'!V4</f>
        <v>0</v>
      </c>
      <c r="I134" s="28">
        <f>N134*(E134/A134)*(1-EXP(-A134))</f>
        <v>0</v>
      </c>
      <c r="J134" s="28">
        <f>I134*'Forecast inputs Tab10.1.5.1'!W4</f>
        <v>0</v>
      </c>
      <c r="K134" s="28">
        <f>H134+J134</f>
        <v>0</v>
      </c>
      <c r="L134" s="28">
        <f t="shared" ref="L134:L150" si="34">N134*(F134/A134)*(1-EXP(-A134))</f>
        <v>0</v>
      </c>
      <c r="M134" s="28">
        <f>L134*'Forecast inputs Tab10.1.5.1'!Z4</f>
        <v>0</v>
      </c>
      <c r="N134" s="19">
        <f>'Forecast inputs Tab10.1.5.1'!Q4</f>
        <v>12382.797429009221</v>
      </c>
      <c r="O134" s="19">
        <f>N134*'Forecast inputs Tab10.1.5.1'!R4</f>
        <v>34.976078134056579</v>
      </c>
      <c r="P134" s="19">
        <f>N134*'Forecast inputs Tab10.1.5.1'!S4</f>
        <v>0</v>
      </c>
      <c r="Q134" s="19">
        <f>P134*'Forecast inputs Tab10.1.5.1'!R4</f>
        <v>0</v>
      </c>
    </row>
    <row r="135" spans="1:17" ht="15" x14ac:dyDescent="0.25">
      <c r="A135" s="10">
        <f>D135+F135+E135+'Forecast inputs Tab10.1.5.1'!AA5</f>
        <v>0.24025042326708496</v>
      </c>
      <c r="C135" s="18">
        <v>1</v>
      </c>
      <c r="D135" s="17">
        <f>$G$54*'Forecast inputs Tab10.1.5.1'!T5</f>
        <v>1.3595111820172463E-5</v>
      </c>
      <c r="E135" s="17">
        <f>$G$55*'Forecast inputs Tab10.1.5.1'!U5</f>
        <v>3.1169685870727759E-5</v>
      </c>
      <c r="F135" s="17">
        <f>$F$31*'Forecast inputs Tab10.1.5.1'!Y5</f>
        <v>2.0565846939406461E-4</v>
      </c>
      <c r="G135" s="28">
        <f t="shared" ref="G135:G149" si="35">N135*(D135/A135)*(1-EXP(-A135))</f>
        <v>0.11771861429898094</v>
      </c>
      <c r="H135" s="28">
        <f>G135*'Forecast inputs Tab10.1.5.1'!V5</f>
        <v>1.210477050483498E-2</v>
      </c>
      <c r="I135" s="28">
        <f t="shared" ref="I135:I150" si="36">N135*(E135/A135)*(1-EXP(-A135))</f>
        <v>0.26989496499706245</v>
      </c>
      <c r="J135" s="28">
        <f>I135*'Forecast inputs Tab10.1.5.1'!W5</f>
        <v>2.7752818716971255E-2</v>
      </c>
      <c r="K135" s="28">
        <f t="shared" ref="K135:K150" si="37">H135+J135</f>
        <v>3.9857589221806239E-2</v>
      </c>
      <c r="L135" s="28">
        <f t="shared" si="34"/>
        <v>1.7807746163585103</v>
      </c>
      <c r="M135" s="28">
        <f>L135*'Forecast inputs Tab10.1.5.1'!Z5</f>
        <v>0.13726371012606869</v>
      </c>
      <c r="N135" s="19">
        <f>N109*EXP(-A109)</f>
        <v>9740.6534556019415</v>
      </c>
      <c r="O135" s="19">
        <f>N135*'Forecast inputs Tab10.1.5.1'!R5</f>
        <v>231.1720062657642</v>
      </c>
      <c r="P135" s="19">
        <f>N135*'Forecast inputs Tab10.1.5.1'!S5</f>
        <v>0</v>
      </c>
      <c r="Q135" s="19">
        <f>P135*'Forecast inputs Tab10.1.5.1'!R5</f>
        <v>0</v>
      </c>
    </row>
    <row r="136" spans="1:17" ht="15" x14ac:dyDescent="0.25">
      <c r="A136" s="10">
        <f>D136+F136+E136+'Forecast inputs Tab10.1.5.1'!AA6</f>
        <v>0.24196702872915218</v>
      </c>
      <c r="C136" s="18">
        <v>2</v>
      </c>
      <c r="D136" s="17">
        <f>$G$54*'Forecast inputs Tab10.1.5.1'!T6</f>
        <v>1.2793166855339132E-4</v>
      </c>
      <c r="E136" s="17">
        <f>$G$55*'Forecast inputs Tab10.1.5.1'!U6</f>
        <v>6.5341966872061385E-4</v>
      </c>
      <c r="F136" s="17">
        <f>$F$31*'Forecast inputs Tab10.1.5.1'!Y6</f>
        <v>1.1856773918781794E-3</v>
      </c>
      <c r="G136" s="28">
        <f t="shared" si="35"/>
        <v>0.8704487317357712</v>
      </c>
      <c r="H136" s="28">
        <f>G136*'Forecast inputs Tab10.1.5.1'!V6</f>
        <v>0.19110410417311577</v>
      </c>
      <c r="I136" s="28">
        <f t="shared" si="36"/>
        <v>4.4458758989115728</v>
      </c>
      <c r="J136" s="28">
        <f>I136*'Forecast inputs Tab10.1.5.1'!W6</f>
        <v>0.97616987176829495</v>
      </c>
      <c r="K136" s="28">
        <f t="shared" si="37"/>
        <v>1.1672739759414108</v>
      </c>
      <c r="L136" s="28">
        <f t="shared" si="34"/>
        <v>8.0673643490971187</v>
      </c>
      <c r="M136" s="28">
        <f>L136*'Forecast inputs Tab10.1.5.1'!Z6</f>
        <v>1.5169065185607313</v>
      </c>
      <c r="N136" s="19">
        <f t="shared" ref="N136:N149" si="38">N110*EXP(-A110)</f>
        <v>7660.3508228733117</v>
      </c>
      <c r="O136" s="19">
        <f>N136*'Forecast inputs Tab10.1.5.1'!R6</f>
        <v>736.89357568695652</v>
      </c>
      <c r="P136" s="19">
        <f>N136*'Forecast inputs Tab10.1.5.1'!S6</f>
        <v>0</v>
      </c>
      <c r="Q136" s="19">
        <f>P136*'Forecast inputs Tab10.1.5.1'!R6</f>
        <v>0</v>
      </c>
    </row>
    <row r="137" spans="1:17" ht="15" x14ac:dyDescent="0.25">
      <c r="A137" s="10">
        <f>D137+F137+E137+'Forecast inputs Tab10.1.5.1'!AA7</f>
        <v>0.24720946860108944</v>
      </c>
      <c r="C137" s="18">
        <v>3</v>
      </c>
      <c r="D137" s="17">
        <f>$G$54*'Forecast inputs Tab10.1.5.1'!T7</f>
        <v>4.765578025781334E-3</v>
      </c>
      <c r="E137" s="17">
        <f>$G$55*'Forecast inputs Tab10.1.5.1'!U7</f>
        <v>1.2671942178660584E-3</v>
      </c>
      <c r="F137" s="17">
        <f>$F$31*'Forecast inputs Tab10.1.5.1'!Y7</f>
        <v>1.1766963574420619E-3</v>
      </c>
      <c r="G137" s="28">
        <f t="shared" si="35"/>
        <v>25.392399954147653</v>
      </c>
      <c r="H137" s="28">
        <f>G137*'Forecast inputs Tab10.1.5.1'!V7</f>
        <v>9.3254869929549535</v>
      </c>
      <c r="I137" s="28">
        <f t="shared" si="36"/>
        <v>6.7519831226271272</v>
      </c>
      <c r="J137" s="28">
        <f>I137*'Forecast inputs Tab10.1.5.1'!W7</f>
        <v>2.4858216071805921</v>
      </c>
      <c r="K137" s="28">
        <f t="shared" si="37"/>
        <v>11.811308600135545</v>
      </c>
      <c r="L137" s="28">
        <f t="shared" si="34"/>
        <v>6.269783932004497</v>
      </c>
      <c r="M137" s="28">
        <f>L137*'Forecast inputs Tab10.1.5.1'!Z7</f>
        <v>2.1177950769846152</v>
      </c>
      <c r="N137" s="19">
        <f t="shared" si="38"/>
        <v>6014.0040217975265</v>
      </c>
      <c r="O137" s="19">
        <f>N137*'Forecast inputs Tab10.1.5.1'!R7</f>
        <v>1258.7009717421133</v>
      </c>
      <c r="P137" s="19">
        <f>N137*'Forecast inputs Tab10.1.5.1'!S7</f>
        <v>0</v>
      </c>
      <c r="Q137" s="19">
        <f>P137*'Forecast inputs Tab10.1.5.1'!R7</f>
        <v>0</v>
      </c>
    </row>
    <row r="138" spans="1:17" ht="15" x14ac:dyDescent="0.25">
      <c r="A138" s="10">
        <f>D138+F138+E138+'Forecast inputs Tab10.1.5.1'!AA8</f>
        <v>0.26308570687873367</v>
      </c>
      <c r="C138" s="18">
        <v>4</v>
      </c>
      <c r="D138" s="17">
        <f>$G$54*'Forecast inputs Tab10.1.5.1'!T8</f>
        <v>8.5132022584224823E-3</v>
      </c>
      <c r="E138" s="17">
        <f>$G$55*'Forecast inputs Tab10.1.5.1'!U8</f>
        <v>8.219572386783721E-3</v>
      </c>
      <c r="F138" s="17">
        <f>$F$31*'Forecast inputs Tab10.1.5.1'!Y8</f>
        <v>6.352932233527479E-3</v>
      </c>
      <c r="G138" s="28">
        <f t="shared" si="35"/>
        <v>35.157531244534503</v>
      </c>
      <c r="H138" s="28">
        <f>G138*'Forecast inputs Tab10.1.5.1'!V8</f>
        <v>19.805423977636746</v>
      </c>
      <c r="I138" s="28">
        <f t="shared" si="36"/>
        <v>33.944908652811741</v>
      </c>
      <c r="J138" s="28">
        <f>I138*'Forecast inputs Tab10.1.5.1'!W8</f>
        <v>18.600203967333158</v>
      </c>
      <c r="K138" s="28">
        <f t="shared" si="37"/>
        <v>38.405627944969908</v>
      </c>
      <c r="L138" s="28">
        <f t="shared" si="34"/>
        <v>26.236122050745301</v>
      </c>
      <c r="M138" s="28">
        <f>L138*'Forecast inputs Tab10.1.5.1'!Z8</f>
        <v>13.810668411390274</v>
      </c>
      <c r="N138" s="19">
        <f t="shared" si="38"/>
        <v>4696.7993374524431</v>
      </c>
      <c r="O138" s="19">
        <f>N138*'Forecast inputs Tab10.1.5.1'!R8</f>
        <v>1731.4985597485304</v>
      </c>
      <c r="P138" s="19">
        <f>N138*'Forecast inputs Tab10.1.5.1'!S8</f>
        <v>418.7490497713394</v>
      </c>
      <c r="Q138" s="19">
        <f>P138*'Forecast inputs Tab10.1.5.1'!R8</f>
        <v>154.37393094345313</v>
      </c>
    </row>
    <row r="139" spans="1:17" ht="15" x14ac:dyDescent="0.25">
      <c r="A139" s="10">
        <f>D139+F139+E139+'Forecast inputs Tab10.1.5.1'!AA9</f>
        <v>0.29110000870046415</v>
      </c>
      <c r="C139" s="18">
        <v>5</v>
      </c>
      <c r="D139" s="17">
        <f>$G$54*'Forecast inputs Tab10.1.5.1'!T9</f>
        <v>2.5139412089277949E-2</v>
      </c>
      <c r="E139" s="17">
        <f>$G$55*'Forecast inputs Tab10.1.5.1'!U9</f>
        <v>1.2479558796297698E-2</v>
      </c>
      <c r="F139" s="17">
        <f>$F$31*'Forecast inputs Tab10.1.5.1'!Y9</f>
        <v>1.3481037814888505E-2</v>
      </c>
      <c r="G139" s="28">
        <f t="shared" si="35"/>
        <v>78.744678558257107</v>
      </c>
      <c r="H139" s="28">
        <f>G139*'Forecast inputs Tab10.1.5.1'!V9</f>
        <v>63.43335327781309</v>
      </c>
      <c r="I139" s="28">
        <f t="shared" si="36"/>
        <v>39.089969267119692</v>
      </c>
      <c r="J139" s="28">
        <f>I139*'Forecast inputs Tab10.1.5.1'!W9</f>
        <v>29.265692996845896</v>
      </c>
      <c r="K139" s="28">
        <f t="shared" si="37"/>
        <v>92.699046274658983</v>
      </c>
      <c r="L139" s="28">
        <f t="shared" si="34"/>
        <v>42.226921838711704</v>
      </c>
      <c r="M139" s="28">
        <f>L139*'Forecast inputs Tab10.1.5.1'!Z9</f>
        <v>31.507111006892671</v>
      </c>
      <c r="N139" s="19">
        <f t="shared" si="38"/>
        <v>3610.3169917019177</v>
      </c>
      <c r="O139" s="19">
        <f>N139*'Forecast inputs Tab10.1.5.1'!R9</f>
        <v>2057.1730631397195</v>
      </c>
      <c r="P139" s="19">
        <f>N139*'Forecast inputs Tab10.1.5.1'!S9</f>
        <v>1050.1145954340598</v>
      </c>
      <c r="Q139" s="19">
        <f>P139*'Forecast inputs Tab10.1.5.1'!R9</f>
        <v>598.35949693670898</v>
      </c>
    </row>
    <row r="140" spans="1:17" ht="15" x14ac:dyDescent="0.25">
      <c r="A140" s="10">
        <f>D140+F140+E140+'Forecast inputs Tab10.1.5.1'!AA10</f>
        <v>0.31910657814761473</v>
      </c>
      <c r="C140" s="18">
        <v>6</v>
      </c>
      <c r="D140" s="17">
        <f>$G$54*'Forecast inputs Tab10.1.5.1'!T10</f>
        <v>6.1136750641884105E-2</v>
      </c>
      <c r="E140" s="17">
        <f>$G$55*'Forecast inputs Tab10.1.5.1'!U10</f>
        <v>5.1513794994919411E-3</v>
      </c>
      <c r="F140" s="17">
        <f>$F$31*'Forecast inputs Tab10.1.5.1'!Y10</f>
        <v>1.2818448006238707E-2</v>
      </c>
      <c r="G140" s="28">
        <f t="shared" si="35"/>
        <v>141.24481202605648</v>
      </c>
      <c r="H140" s="28">
        <f>G140*'Forecast inputs Tab10.1.5.1'!V10</f>
        <v>139.93502774241034</v>
      </c>
      <c r="I140" s="28">
        <f t="shared" si="36"/>
        <v>11.901280677192965</v>
      </c>
      <c r="J140" s="28">
        <f>I140*'Forecast inputs Tab10.1.5.1'!W10</f>
        <v>11.516873148729818</v>
      </c>
      <c r="K140" s="28">
        <f t="shared" si="37"/>
        <v>151.45190089114016</v>
      </c>
      <c r="L140" s="28">
        <f t="shared" si="34"/>
        <v>29.614581411308833</v>
      </c>
      <c r="M140" s="28">
        <f>L140*'Forecast inputs Tab10.1.5.1'!Z10</f>
        <v>29.281772745408546</v>
      </c>
      <c r="N140" s="19">
        <f t="shared" si="38"/>
        <v>2698.4984260147671</v>
      </c>
      <c r="O140" s="19">
        <f>N140*'Forecast inputs Tab10.1.5.1'!R10</f>
        <v>2175.6049890090335</v>
      </c>
      <c r="P140" s="19">
        <f>N140*'Forecast inputs Tab10.1.5.1'!S10</f>
        <v>1550.903252770996</v>
      </c>
      <c r="Q140" s="19">
        <f>P140*'Forecast inputs Tab10.1.5.1'!R10</f>
        <v>1250.3816276750545</v>
      </c>
    </row>
    <row r="141" spans="1:17" ht="15" x14ac:dyDescent="0.25">
      <c r="A141" s="10">
        <f>D141+F141+E141+'Forecast inputs Tab10.1.5.1'!AA11</f>
        <v>0.3403553700426652</v>
      </c>
      <c r="C141" s="18">
        <v>7</v>
      </c>
      <c r="D141" s="17">
        <f>$G$54*'Forecast inputs Tab10.1.5.1'!T11</f>
        <v>7.389713175440521E-2</v>
      </c>
      <c r="E141" s="17">
        <f>$G$55*'Forecast inputs Tab10.1.5.1'!U11</f>
        <v>2.9538570840210933E-3</v>
      </c>
      <c r="F141" s="17">
        <f>$F$31*'Forecast inputs Tab10.1.5.1'!Y11</f>
        <v>2.3504381204238905E-2</v>
      </c>
      <c r="G141" s="28">
        <f t="shared" si="35"/>
        <v>122.85596722555881</v>
      </c>
      <c r="H141" s="28">
        <f>G141*'Forecast inputs Tab10.1.5.1'!V11</f>
        <v>152.25087267476516</v>
      </c>
      <c r="I141" s="28">
        <f t="shared" si="36"/>
        <v>4.9108667750402475</v>
      </c>
      <c r="J141" s="28">
        <f>I141*'Forecast inputs Tab10.1.5.1'!W11</f>
        <v>5.9927017881780351</v>
      </c>
      <c r="K141" s="28">
        <f t="shared" si="37"/>
        <v>158.2435744629432</v>
      </c>
      <c r="L141" s="28">
        <f t="shared" si="34"/>
        <v>39.076665336376536</v>
      </c>
      <c r="M141" s="28">
        <f>L141*'Forecast inputs Tab10.1.5.1'!Z11</f>
        <v>48.779010572745463</v>
      </c>
      <c r="N141" s="19">
        <f t="shared" si="38"/>
        <v>1961.470116617573</v>
      </c>
      <c r="O141" s="19">
        <f>N141*'Forecast inputs Tab10.1.5.1'!R11</f>
        <v>2100.0283656554384</v>
      </c>
      <c r="P141" s="19">
        <f>N141*'Forecast inputs Tab10.1.5.1'!S11</f>
        <v>1564.4750431565324</v>
      </c>
      <c r="Q141" s="19">
        <f>P141*'Forecast inputs Tab10.1.5.1'!R11</f>
        <v>1674.9895602051099</v>
      </c>
    </row>
    <row r="142" spans="1:17" ht="15" x14ac:dyDescent="0.25">
      <c r="A142" s="10">
        <f>D142+F142+E142+'Forecast inputs Tab10.1.5.1'!AA12</f>
        <v>0.34037394555789741</v>
      </c>
      <c r="C142" s="18">
        <v>8</v>
      </c>
      <c r="D142" s="17">
        <f>$G$54*'Forecast inputs Tab10.1.5.1'!T12</f>
        <v>8.5194774005455456E-2</v>
      </c>
      <c r="E142" s="17">
        <f>$G$55*'Forecast inputs Tab10.1.5.1'!U12</f>
        <v>5.0672887489430947E-4</v>
      </c>
      <c r="F142" s="17">
        <f>$F$31*'Forecast inputs Tab10.1.5.1'!Y12</f>
        <v>1.4672442677547646E-2</v>
      </c>
      <c r="G142" s="28">
        <f t="shared" si="35"/>
        <v>109.53268026221875</v>
      </c>
      <c r="H142" s="28">
        <f>G142*'Forecast inputs Tab10.1.5.1'!V12</f>
        <v>164.95700103879727</v>
      </c>
      <c r="I142" s="28">
        <f t="shared" si="36"/>
        <v>0.65148798716078626</v>
      </c>
      <c r="J142" s="28">
        <f>I142*'Forecast inputs Tab10.1.5.1'!W12</f>
        <v>0.97968897297901436</v>
      </c>
      <c r="K142" s="28">
        <f t="shared" si="37"/>
        <v>165.93669001177628</v>
      </c>
      <c r="L142" s="28">
        <f t="shared" si="34"/>
        <v>18.863973655973869</v>
      </c>
      <c r="M142" s="28">
        <f>L142*'Forecast inputs Tab10.1.5.1'!Z12</f>
        <v>28.751336808016013</v>
      </c>
      <c r="N142" s="19">
        <f t="shared" si="38"/>
        <v>1516.8672946528795</v>
      </c>
      <c r="O142" s="19">
        <f>N142*'Forecast inputs Tab10.1.5.1'!R12</f>
        <v>2056.5231720715342</v>
      </c>
      <c r="P142" s="19">
        <f>N142*'Forecast inputs Tab10.1.5.1'!S12</f>
        <v>1388.7620074450533</v>
      </c>
      <c r="Q142" s="19">
        <f>P142*'Forecast inputs Tab10.1.5.1'!R12</f>
        <v>1882.8418668337799</v>
      </c>
    </row>
    <row r="143" spans="1:17" ht="15" x14ac:dyDescent="0.25">
      <c r="A143" s="10">
        <f>D143+F143+E143+'Forecast inputs Tab10.1.5.1'!AA13</f>
        <v>0.34426533194904596</v>
      </c>
      <c r="C143" s="18">
        <v>9</v>
      </c>
      <c r="D143" s="17">
        <f>$G$54*'Forecast inputs Tab10.1.5.1'!T13</f>
        <v>8.2049430007223367E-2</v>
      </c>
      <c r="E143" s="17">
        <f>$G$55*'Forecast inputs Tab10.1.5.1'!U13</f>
        <v>2.0839279855593257E-4</v>
      </c>
      <c r="F143" s="17">
        <f>$F$31*'Forecast inputs Tab10.1.5.1'!Y13</f>
        <v>2.2007509143266667E-2</v>
      </c>
      <c r="G143" s="28">
        <f t="shared" si="35"/>
        <v>20.383551209036305</v>
      </c>
      <c r="H143" s="28">
        <f>G143*'Forecast inputs Tab10.1.5.1'!V13</f>
        <v>36.721246397290557</v>
      </c>
      <c r="I143" s="28">
        <f t="shared" si="36"/>
        <v>5.1771051676840138E-2</v>
      </c>
      <c r="J143" s="28">
        <f>I143*'Forecast inputs Tab10.1.5.1'!W13</f>
        <v>9.3374252567979071E-2</v>
      </c>
      <c r="K143" s="28">
        <f t="shared" si="37"/>
        <v>36.814620649858533</v>
      </c>
      <c r="L143" s="28">
        <f t="shared" si="34"/>
        <v>5.4673285306871513</v>
      </c>
      <c r="M143" s="28">
        <f>L143*'Forecast inputs Tab10.1.5.1'!Z13</f>
        <v>9.9303634835723802</v>
      </c>
      <c r="N143" s="19">
        <f t="shared" si="38"/>
        <v>293.64187982931247</v>
      </c>
      <c r="O143" s="19">
        <f>N143*'Forecast inputs Tab10.1.5.1'!R13</f>
        <v>485.92739199794119</v>
      </c>
      <c r="P143" s="19">
        <f>N143*'Forecast inputs Tab10.1.5.1'!S13</f>
        <v>283.66412809481272</v>
      </c>
      <c r="Q143" s="19">
        <f>P143*'Forecast inputs Tab10.1.5.1'!R13</f>
        <v>469.41590909513894</v>
      </c>
    </row>
    <row r="144" spans="1:17" ht="15" x14ac:dyDescent="0.25">
      <c r="A144" s="10">
        <f>D144+F144+E144+'Forecast inputs Tab10.1.5.1'!AA14</f>
        <v>0.34232663365708665</v>
      </c>
      <c r="C144" s="18">
        <v>10</v>
      </c>
      <c r="D144" s="17">
        <f>$G$54*'Forecast inputs Tab10.1.5.1'!T14</f>
        <v>8.1888916558250091E-2</v>
      </c>
      <c r="E144" s="17">
        <f>$G$55*'Forecast inputs Tab10.1.5.1'!U14</f>
        <v>5.639579326203154E-5</v>
      </c>
      <c r="F144" s="17">
        <f>$F$31*'Forecast inputs Tab10.1.5.1'!Y14</f>
        <v>2.0381321305574563E-2</v>
      </c>
      <c r="G144" s="28">
        <f t="shared" si="35"/>
        <v>73.862998042242509</v>
      </c>
      <c r="H144" s="28">
        <f>G144*'Forecast inputs Tab10.1.5.1'!V14</f>
        <v>155.47271509905477</v>
      </c>
      <c r="I144" s="28">
        <f t="shared" si="36"/>
        <v>5.0868451340921779E-2</v>
      </c>
      <c r="J144" s="28">
        <f>I144*'Forecast inputs Tab10.1.5.1'!W14</f>
        <v>0.10730498651803896</v>
      </c>
      <c r="K144" s="28">
        <f t="shared" si="37"/>
        <v>155.58002008557281</v>
      </c>
      <c r="L144" s="28">
        <f t="shared" si="34"/>
        <v>18.383751537622484</v>
      </c>
      <c r="M144" s="28">
        <f>L144*'Forecast inputs Tab10.1.5.1'!Z14</f>
        <v>38.967118946721499</v>
      </c>
      <c r="N144" s="19">
        <f t="shared" si="38"/>
        <v>1065.1691465303772</v>
      </c>
      <c r="O144" s="19">
        <f>N144*'Forecast inputs Tab10.1.5.1'!R14</f>
        <v>2089.5955732059679</v>
      </c>
      <c r="P144" s="19">
        <f>N144*'Forecast inputs Tab10.1.5.1'!S14</f>
        <v>1050.2375030846856</v>
      </c>
      <c r="Q144" s="19">
        <f>P144*'Forecast inputs Tab10.1.5.1'!R14</f>
        <v>2060.3034216763822</v>
      </c>
    </row>
    <row r="145" spans="1:17" ht="15" x14ac:dyDescent="0.25">
      <c r="A145" s="10">
        <f>D145+F145+E145+'Forecast inputs Tab10.1.5.1'!AA15</f>
        <v>0.34236914818646574</v>
      </c>
      <c r="C145" s="18">
        <v>11</v>
      </c>
      <c r="D145" s="17">
        <f>$G$54*'Forecast inputs Tab10.1.5.1'!T15</f>
        <v>7.8917243961762168E-2</v>
      </c>
      <c r="E145" s="17">
        <f>$G$55*'Forecast inputs Tab10.1.5.1'!U15</f>
        <v>2.0830341597942094E-5</v>
      </c>
      <c r="F145" s="17">
        <f>$F$31*'Forecast inputs Tab10.1.5.1'!Y15</f>
        <v>2.3431073883105637E-2</v>
      </c>
      <c r="G145" s="28">
        <f t="shared" si="35"/>
        <v>44.504062214241834</v>
      </c>
      <c r="H145" s="28">
        <f>G145*'Forecast inputs Tab10.1.5.1'!V15</f>
        <v>107.13420954803567</v>
      </c>
      <c r="I145" s="28">
        <f t="shared" si="36"/>
        <v>1.1746923383030223E-2</v>
      </c>
      <c r="J145" s="28">
        <f>I145*'Forecast inputs Tab10.1.5.1'!W15</f>
        <v>2.8371558052692352E-2</v>
      </c>
      <c r="K145" s="28">
        <f t="shared" si="37"/>
        <v>107.16258110608837</v>
      </c>
      <c r="L145" s="28">
        <f t="shared" si="34"/>
        <v>13.213562936200461</v>
      </c>
      <c r="M145" s="28">
        <f>L145*'Forecast inputs Tab10.1.5.1'!Z15</f>
        <v>32.06614599105383</v>
      </c>
      <c r="N145" s="19">
        <f t="shared" si="38"/>
        <v>665.96778643777168</v>
      </c>
      <c r="O145" s="19">
        <f>N145*'Forecast inputs Tab10.1.5.1'!R15</f>
        <v>1512.6259526918395</v>
      </c>
      <c r="P145" s="19">
        <f>N145*'Forecast inputs Tab10.1.5.1'!S15</f>
        <v>661.89220385518331</v>
      </c>
      <c r="Q145" s="19">
        <f>P145*'Forecast inputs Tab10.1.5.1'!R15</f>
        <v>1503.3690004603548</v>
      </c>
    </row>
    <row r="146" spans="1:17" ht="15" x14ac:dyDescent="0.25">
      <c r="A146" s="10">
        <f>D146+F146+E146+'Forecast inputs Tab10.1.5.1'!AA16</f>
        <v>0.34080370169069818</v>
      </c>
      <c r="C146" s="18">
        <v>12</v>
      </c>
      <c r="D146" s="17">
        <f>$G$54*'Forecast inputs Tab10.1.5.1'!T16</f>
        <v>7.7271493695594731E-2</v>
      </c>
      <c r="E146" s="17">
        <f>$G$55*'Forecast inputs Tab10.1.5.1'!U16</f>
        <v>7.4789222324173669E-6</v>
      </c>
      <c r="F146" s="17">
        <f>$F$31*'Forecast inputs Tab10.1.5.1'!Y16</f>
        <v>2.3524729072871054E-2</v>
      </c>
      <c r="G146" s="28">
        <f t="shared" si="35"/>
        <v>10.375778248596824</v>
      </c>
      <c r="H146" s="28">
        <f>G146*'Forecast inputs Tab10.1.5.1'!V16</f>
        <v>28.087147750249418</v>
      </c>
      <c r="I146" s="28">
        <f t="shared" si="36"/>
        <v>1.0042466491946085E-3</v>
      </c>
      <c r="J146" s="28">
        <f>I146*'Forecast inputs Tab10.1.5.1'!W16</f>
        <v>2.7283399542220388E-3</v>
      </c>
      <c r="K146" s="28">
        <f t="shared" si="37"/>
        <v>28.089876090203639</v>
      </c>
      <c r="L146" s="28">
        <f t="shared" si="34"/>
        <v>3.1588281854624518</v>
      </c>
      <c r="M146" s="28">
        <f>L146*'Forecast inputs Tab10.1.5.1'!Z16</f>
        <v>8.6288446011003614</v>
      </c>
      <c r="N146" s="19">
        <f t="shared" si="38"/>
        <v>158.45510480676558</v>
      </c>
      <c r="O146" s="19">
        <f>N146*'Forecast inputs Tab10.1.5.1'!R16</f>
        <v>408.68265266446554</v>
      </c>
      <c r="P146" s="19">
        <f>N146*'Forecast inputs Tab10.1.5.1'!S16</f>
        <v>158.00170364535555</v>
      </c>
      <c r="Q146" s="19">
        <f>P146*'Forecast inputs Tab10.1.5.1'!R16</f>
        <v>407.51325399099164</v>
      </c>
    </row>
    <row r="147" spans="1:17" ht="15" x14ac:dyDescent="0.25">
      <c r="A147" s="10">
        <f>D147+F147+E147+'Forecast inputs Tab10.1.5.1'!AA17</f>
        <v>0.33800311230711544</v>
      </c>
      <c r="C147" s="18">
        <v>13</v>
      </c>
      <c r="D147" s="17">
        <f>$G$54*'Forecast inputs Tab10.1.5.1'!T17</f>
        <v>7.6850054992083111E-2</v>
      </c>
      <c r="E147" s="17">
        <f>$G$55*'Forecast inputs Tab10.1.5.1'!U17</f>
        <v>2.700106466573411E-6</v>
      </c>
      <c r="F147" s="17">
        <f>$F$31*'Forecast inputs Tab10.1.5.1'!Y17</f>
        <v>2.1150357208565781E-2</v>
      </c>
      <c r="G147" s="28">
        <f t="shared" si="35"/>
        <v>15.49641024341288</v>
      </c>
      <c r="H147" s="28">
        <f>G147*'Forecast inputs Tab10.1.5.1'!V17</f>
        <v>46.515381663749338</v>
      </c>
      <c r="I147" s="28">
        <f t="shared" si="36"/>
        <v>5.4446229753803046E-4</v>
      </c>
      <c r="J147" s="28">
        <f>I147*'Forecast inputs Tab10.1.5.1'!W17</f>
        <v>1.6391900671736419E-3</v>
      </c>
      <c r="K147" s="28">
        <f t="shared" si="37"/>
        <v>46.517020853816511</v>
      </c>
      <c r="L147" s="28">
        <f t="shared" si="34"/>
        <v>4.2648585239454242</v>
      </c>
      <c r="M147" s="28">
        <f>L147*'Forecast inputs Tab10.1.5.1'!Z17</f>
        <v>12.92375813652658</v>
      </c>
      <c r="N147" s="19">
        <f t="shared" si="38"/>
        <v>237.63914341940617</v>
      </c>
      <c r="O147" s="19">
        <f>N147*'Forecast inputs Tab10.1.5.1'!R17</f>
        <v>684.81660154887368</v>
      </c>
      <c r="P147" s="19">
        <f>N147*'Forecast inputs Tab10.1.5.1'!S17</f>
        <v>237.29856923277578</v>
      </c>
      <c r="Q147" s="19">
        <f>P147*'Forecast inputs Tab10.1.5.1'!R17</f>
        <v>683.83515188655156</v>
      </c>
    </row>
    <row r="148" spans="1:17" ht="15" x14ac:dyDescent="0.25">
      <c r="A148" s="10">
        <f>D148+F148+E148+'Forecast inputs Tab10.1.5.1'!AA18</f>
        <v>0.33679125438026336</v>
      </c>
      <c r="C148" s="18">
        <v>14</v>
      </c>
      <c r="D148" s="17">
        <f>$G$54*'Forecast inputs Tab10.1.5.1'!T18</f>
        <v>7.5042645104281228E-2</v>
      </c>
      <c r="E148" s="17">
        <f>$G$55*'Forecast inputs Tab10.1.5.1'!U18</f>
        <v>1.2229137333800534E-6</v>
      </c>
      <c r="F148" s="17">
        <f>$F$31*'Forecast inputs Tab10.1.5.1'!Y18</f>
        <v>2.1747386362248773E-2</v>
      </c>
      <c r="G148" s="28">
        <f t="shared" si="35"/>
        <v>2.5011835182106354</v>
      </c>
      <c r="H148" s="28">
        <f>G148*'Forecast inputs Tab10.1.5.1'!V18</f>
        <v>8.2168140987991976</v>
      </c>
      <c r="I148" s="28">
        <f t="shared" si="36"/>
        <v>4.0759912845197971E-5</v>
      </c>
      <c r="J148" s="28">
        <f>I148*'Forecast inputs Tab10.1.5.1'!W18</f>
        <v>1.3428264233822644E-4</v>
      </c>
      <c r="K148" s="28">
        <f t="shared" si="37"/>
        <v>8.2169483814415365</v>
      </c>
      <c r="L148" s="28">
        <f t="shared" si="34"/>
        <v>0.72484391052351327</v>
      </c>
      <c r="M148" s="28">
        <f>L148*'Forecast inputs Tab10.1.5.1'!Z18</f>
        <v>2.4063730563514856</v>
      </c>
      <c r="N148" s="19">
        <f t="shared" si="38"/>
        <v>39.257270317591654</v>
      </c>
      <c r="O148" s="19">
        <f>N148*'Forecast inputs Tab10.1.5.1'!R18</f>
        <v>124.69129741895367</v>
      </c>
      <c r="P148" s="19">
        <f>N148*'Forecast inputs Tab10.1.5.1'!S18</f>
        <v>39.227112918772001</v>
      </c>
      <c r="Q148" s="19">
        <f>P148*'Forecast inputs Tab10.1.5.1'!R18</f>
        <v>124.59550967937876</v>
      </c>
    </row>
    <row r="149" spans="1:17" ht="15" x14ac:dyDescent="0.25">
      <c r="A149" s="10">
        <f>D149+F149+E149+'Forecast inputs Tab10.1.5.1'!AA19</f>
        <v>0.33599459662840281</v>
      </c>
      <c r="C149" s="18">
        <v>15</v>
      </c>
      <c r="D149" s="17">
        <f>$G$54*'Forecast inputs Tab10.1.5.1'!T19</f>
        <v>7.3052398141839753E-2</v>
      </c>
      <c r="E149" s="17">
        <f>$G$55*'Forecast inputs Tab10.1.5.1'!U19</f>
        <v>6.3938712288257355E-7</v>
      </c>
      <c r="F149" s="17">
        <f>$F$31*'Forecast inputs Tab10.1.5.1'!Y19</f>
        <v>2.2941559099440182E-2</v>
      </c>
      <c r="G149" s="28">
        <f t="shared" si="35"/>
        <v>5.8631603051332197</v>
      </c>
      <c r="H149" s="28">
        <f>G149*'Forecast inputs Tab10.1.5.1'!V19</f>
        <v>20.855114128022148</v>
      </c>
      <c r="I149" s="28">
        <f t="shared" si="36"/>
        <v>5.1316990185861549E-5</v>
      </c>
      <c r="J149" s="28">
        <f>I149*'Forecast inputs Tab10.1.5.1'!W19</f>
        <v>1.8292373762233768E-4</v>
      </c>
      <c r="K149" s="28">
        <f t="shared" si="37"/>
        <v>20.85529705175977</v>
      </c>
      <c r="L149" s="28">
        <f t="shared" si="34"/>
        <v>1.8412816289554046</v>
      </c>
      <c r="M149" s="28">
        <f>L149*'Forecast inputs Tab10.1.5.1'!Z19</f>
        <v>6.6257046392657069</v>
      </c>
      <c r="N149" s="19">
        <f t="shared" si="38"/>
        <v>94.496702425265156</v>
      </c>
      <c r="O149" s="19">
        <f>N149*'Forecast inputs Tab10.1.5.1'!R19</f>
        <v>327.01339847882412</v>
      </c>
      <c r="P149" s="19">
        <f>N149*'Forecast inputs Tab10.1.5.1'!S19</f>
        <v>94.454923314621652</v>
      </c>
      <c r="Q149" s="19">
        <f>P149*'Forecast inputs Tab10.1.5.1'!R19</f>
        <v>326.86881852411341</v>
      </c>
    </row>
    <row r="150" spans="1:17" ht="15" x14ac:dyDescent="0.25">
      <c r="A150" s="10">
        <f>D150+F150+E150+'Forecast inputs Tab10.1.5.1'!AA20</f>
        <v>0.33565751215380529</v>
      </c>
      <c r="C150" s="23" t="s">
        <v>1443</v>
      </c>
      <c r="D150" s="17">
        <f>$G$54*'Forecast inputs Tab10.1.5.1'!T20</f>
        <v>7.0860491436610787E-2</v>
      </c>
      <c r="E150" s="17">
        <f>$G$55*'Forecast inputs Tab10.1.5.1'!U20</f>
        <v>3.8745027800414993E-7</v>
      </c>
      <c r="F150" s="17">
        <f>$F$31*'Forecast inputs Tab10.1.5.1'!Y20</f>
        <v>2.4796633266916526E-2</v>
      </c>
      <c r="G150" s="28">
        <f>N150*(D150/A150)*(1-EXP(-A150))</f>
        <v>10.025774070421283</v>
      </c>
      <c r="H150" s="28">
        <f>G150*'Forecast inputs Tab10.1.5.1'!V20</f>
        <v>41.601629072763068</v>
      </c>
      <c r="I150" s="28">
        <f t="shared" si="36"/>
        <v>5.4818826006399445E-5</v>
      </c>
      <c r="J150" s="28">
        <f>I150*'Forecast inputs Tab10.1.5.1'!W20</f>
        <v>2.274689664562468E-4</v>
      </c>
      <c r="K150" s="28">
        <f t="shared" si="37"/>
        <v>41.601856541729525</v>
      </c>
      <c r="L150" s="30">
        <f t="shared" si="34"/>
        <v>3.5083787566388938</v>
      </c>
      <c r="M150" s="28">
        <f>L150*'Forecast inputs Tab10.1.5.1'!Z20</f>
        <v>13.558691045632068</v>
      </c>
      <c r="N150" s="19">
        <f>N123*EXP(-A123)+N124*EXP(-A124)</f>
        <v>166.55742901532614</v>
      </c>
      <c r="O150" s="19">
        <f>N150*'Forecast inputs Tab10.1.5.1'!R20</f>
        <v>678.29455908559135</v>
      </c>
      <c r="P150" s="19">
        <f>N150*'Forecast inputs Tab10.1.5.1'!S20</f>
        <v>166.51281298828843</v>
      </c>
      <c r="Q150" s="19">
        <f>P150*'Forecast inputs Tab10.1.5.1'!R20</f>
        <v>678.11286314703966</v>
      </c>
    </row>
    <row r="151" spans="1:17" ht="15" x14ac:dyDescent="0.25">
      <c r="C151" s="31" t="s">
        <v>1453</v>
      </c>
      <c r="D151" s="12"/>
      <c r="E151" s="12"/>
      <c r="F151" s="12"/>
      <c r="G151" s="32">
        <f>SUM(G134:G150)</f>
        <v>696.92915446810366</v>
      </c>
      <c r="H151" s="32">
        <f t="shared" ref="H151" si="39">SUM(H134:H150)</f>
        <v>994.51463233701975</v>
      </c>
      <c r="I151" s="32">
        <f>SUM(I134:I150)</f>
        <v>102.08234937693776</v>
      </c>
      <c r="J151" s="32">
        <f t="shared" ref="J151:Q151" si="40">SUM(J134:J150)</f>
        <v>70.078868174238323</v>
      </c>
      <c r="K151" s="32">
        <f t="shared" si="40"/>
        <v>1064.5935005112581</v>
      </c>
      <c r="L151" s="32">
        <f t="shared" si="40"/>
        <v>222.69902120061215</v>
      </c>
      <c r="M151" s="32">
        <f t="shared" si="40"/>
        <v>281.00886475034832</v>
      </c>
      <c r="N151" s="32">
        <f t="shared" si="40"/>
        <v>53002.942358503395</v>
      </c>
      <c r="O151" s="32">
        <f t="shared" si="40"/>
        <v>18694.218208545604</v>
      </c>
      <c r="P151" s="32">
        <f t="shared" si="40"/>
        <v>8664.2929057124747</v>
      </c>
      <c r="Q151" s="32">
        <f t="shared" si="40"/>
        <v>11814.960411054057</v>
      </c>
    </row>
    <row r="153" spans="1:17" ht="15" x14ac:dyDescent="0.25">
      <c r="C153" s="15" t="s">
        <v>1445</v>
      </c>
      <c r="D153" s="15" t="s">
        <v>1734</v>
      </c>
      <c r="G153" s="15">
        <f>G128+1</f>
        <v>2024</v>
      </c>
    </row>
    <row r="154" spans="1:17" ht="15" x14ac:dyDescent="0.25">
      <c r="D154" s="24" t="s">
        <v>1611</v>
      </c>
      <c r="E154" s="24"/>
      <c r="F154" s="24"/>
      <c r="G154" s="18">
        <f>G129</f>
        <v>1</v>
      </c>
      <c r="H154" s="24" t="s">
        <v>1610</v>
      </c>
      <c r="I154" s="25">
        <f>G154*I104</f>
        <v>6.6579454434206639E-2</v>
      </c>
      <c r="J154" s="15" t="s">
        <v>1526</v>
      </c>
      <c r="K154" s="25">
        <f>I154+I156+I155</f>
        <v>8.7881282343871131E-2</v>
      </c>
    </row>
    <row r="155" spans="1:17" ht="15" x14ac:dyDescent="0.25">
      <c r="D155" s="24" t="s">
        <v>1612</v>
      </c>
      <c r="E155" s="24"/>
      <c r="F155" s="24"/>
      <c r="G155" s="18">
        <f>G130</f>
        <v>1</v>
      </c>
      <c r="H155" s="24" t="s">
        <v>1610</v>
      </c>
      <c r="I155" s="25">
        <f>G155*I105</f>
        <v>2.4673964087049936E-3</v>
      </c>
      <c r="K155" s="25"/>
    </row>
    <row r="156" spans="1:17" ht="15" x14ac:dyDescent="0.25">
      <c r="D156" s="24" t="s">
        <v>1446</v>
      </c>
      <c r="E156" s="24"/>
      <c r="F156" s="24"/>
      <c r="G156" s="18">
        <f>G131</f>
        <v>1</v>
      </c>
      <c r="H156" s="24" t="s">
        <v>1610</v>
      </c>
      <c r="I156" s="25">
        <f>G156*I106</f>
        <v>1.8834431500959491E-2</v>
      </c>
    </row>
    <row r="157" spans="1:17" ht="15" x14ac:dyDescent="0.25">
      <c r="D157" s="24"/>
      <c r="E157" s="24"/>
      <c r="F157" s="24"/>
      <c r="G157" s="18"/>
      <c r="H157" s="24"/>
      <c r="I157" s="24"/>
      <c r="J157" s="24"/>
      <c r="K157" s="24"/>
      <c r="L157" s="25"/>
    </row>
    <row r="158" spans="1:17" ht="39" x14ac:dyDescent="0.25">
      <c r="A158" t="s">
        <v>1374</v>
      </c>
      <c r="C158" s="26" t="s">
        <v>1292</v>
      </c>
      <c r="D158" s="27" t="s">
        <v>1604</v>
      </c>
      <c r="E158" s="27" t="s">
        <v>1605</v>
      </c>
      <c r="F158" s="27" t="s">
        <v>1447</v>
      </c>
      <c r="G158" s="27" t="s">
        <v>1606</v>
      </c>
      <c r="H158" s="27" t="s">
        <v>1607</v>
      </c>
      <c r="I158" s="27" t="s">
        <v>1608</v>
      </c>
      <c r="J158" s="27" t="s">
        <v>1609</v>
      </c>
      <c r="K158" s="27" t="s">
        <v>1613</v>
      </c>
      <c r="L158" s="27" t="s">
        <v>1448</v>
      </c>
      <c r="M158" s="27" t="s">
        <v>1578</v>
      </c>
      <c r="N158" s="27" t="s">
        <v>1449</v>
      </c>
      <c r="O158" s="27" t="s">
        <v>1450</v>
      </c>
      <c r="P158" s="27" t="s">
        <v>1451</v>
      </c>
      <c r="Q158" s="27" t="s">
        <v>1452</v>
      </c>
    </row>
    <row r="159" spans="1:17" ht="15" x14ac:dyDescent="0.25">
      <c r="A159" s="10">
        <f>D159+F159+E159+'Forecast inputs Tab10.1.5.1'!AA4</f>
        <v>0.24</v>
      </c>
      <c r="C159" s="18">
        <v>0</v>
      </c>
      <c r="D159" s="17">
        <f>$G$54*'Forecast inputs Tab10.1.5.1'!T4</f>
        <v>0</v>
      </c>
      <c r="E159" s="17">
        <f>$G$55*'Forecast inputs Tab10.1.5.1'!U4</f>
        <v>0</v>
      </c>
      <c r="F159" s="17">
        <f>$F$31*'Forecast inputs Tab10.1.5.1'!Y4</f>
        <v>0</v>
      </c>
      <c r="G159" s="28">
        <f>N159*(D159/A159)*(1-EXP(-A159))</f>
        <v>0</v>
      </c>
      <c r="H159" s="28">
        <f>G159*'Forecast inputs Tab10.1.5.1'!V4</f>
        <v>0</v>
      </c>
      <c r="I159" s="28">
        <f>N159*(E159/A159)*(1-EXP(-A159))</f>
        <v>0</v>
      </c>
      <c r="J159" s="28">
        <f>I159*'Forecast inputs Tab10.1.5.1'!W4</f>
        <v>0</v>
      </c>
      <c r="K159" s="28">
        <f>H159+J159</f>
        <v>0</v>
      </c>
      <c r="L159" s="28">
        <f t="shared" ref="L159:L175" si="41">N159*(F159/A159)*(1-EXP(-A159))</f>
        <v>0</v>
      </c>
      <c r="M159" s="28">
        <f>L159*'Forecast inputs Tab10.1.5.1'!Z4</f>
        <v>0</v>
      </c>
      <c r="N159" s="19">
        <f>'Forecast inputs Tab10.1.5.1'!Q4</f>
        <v>12382.797429009221</v>
      </c>
      <c r="O159" s="19">
        <f>N159*'Forecast inputs Tab10.1.5.1'!R4</f>
        <v>34.976078134056579</v>
      </c>
      <c r="P159" s="19">
        <f>N159*'Forecast inputs Tab10.1.5.1'!S4</f>
        <v>0</v>
      </c>
      <c r="Q159" s="19">
        <f>P159*'Forecast inputs Tab10.1.5.1'!R4</f>
        <v>0</v>
      </c>
    </row>
    <row r="160" spans="1:17" ht="15" x14ac:dyDescent="0.25">
      <c r="A160" s="10">
        <f>D160+F160+E160+'Forecast inputs Tab10.1.5.1'!AA5</f>
        <v>0.24025042326708496</v>
      </c>
      <c r="C160" s="18">
        <v>1</v>
      </c>
      <c r="D160" s="17">
        <f>$G$54*'Forecast inputs Tab10.1.5.1'!T5</f>
        <v>1.3595111820172463E-5</v>
      </c>
      <c r="E160" s="17">
        <f>$G$55*'Forecast inputs Tab10.1.5.1'!U5</f>
        <v>3.1169685870727759E-5</v>
      </c>
      <c r="F160" s="17">
        <f>$F$31*'Forecast inputs Tab10.1.5.1'!Y5</f>
        <v>2.0565846939406461E-4</v>
      </c>
      <c r="G160" s="28">
        <f t="shared" ref="G160:G174" si="42">N160*(D160/A160)*(1-EXP(-A160))</f>
        <v>0.11771861429898094</v>
      </c>
      <c r="H160" s="28">
        <f>G160*'Forecast inputs Tab10.1.5.1'!V5</f>
        <v>1.210477050483498E-2</v>
      </c>
      <c r="I160" s="28">
        <f t="shared" ref="I160:I175" si="43">N160*(E160/A160)*(1-EXP(-A160))</f>
        <v>0.26989496499706245</v>
      </c>
      <c r="J160" s="28">
        <f>I160*'Forecast inputs Tab10.1.5.1'!W5</f>
        <v>2.7752818716971255E-2</v>
      </c>
      <c r="K160" s="28">
        <f t="shared" ref="K160:K175" si="44">H160+J160</f>
        <v>3.9857589221806239E-2</v>
      </c>
      <c r="L160" s="28">
        <f t="shared" si="41"/>
        <v>1.7807746163585103</v>
      </c>
      <c r="M160" s="28">
        <f>L160*'Forecast inputs Tab10.1.5.1'!Z5</f>
        <v>0.13726371012606869</v>
      </c>
      <c r="N160" s="19">
        <f>N134*EXP(-A134)</f>
        <v>9740.6534556019415</v>
      </c>
      <c r="O160" s="19">
        <f>N160*'Forecast inputs Tab10.1.5.1'!R5</f>
        <v>231.1720062657642</v>
      </c>
      <c r="P160" s="19">
        <f>N160*'Forecast inputs Tab10.1.5.1'!S5</f>
        <v>0</v>
      </c>
      <c r="Q160" s="19">
        <f>P160*'Forecast inputs Tab10.1.5.1'!R5</f>
        <v>0</v>
      </c>
    </row>
    <row r="161" spans="1:17" ht="15" x14ac:dyDescent="0.25">
      <c r="A161" s="10">
        <f>D161+F161+E161+'Forecast inputs Tab10.1.5.1'!AA6</f>
        <v>0.24196702872915218</v>
      </c>
      <c r="C161" s="18">
        <v>2</v>
      </c>
      <c r="D161" s="17">
        <f>$G$54*'Forecast inputs Tab10.1.5.1'!T6</f>
        <v>1.2793166855339132E-4</v>
      </c>
      <c r="E161" s="17">
        <f>$G$55*'Forecast inputs Tab10.1.5.1'!U6</f>
        <v>6.5341966872061385E-4</v>
      </c>
      <c r="F161" s="17">
        <f>$F$31*'Forecast inputs Tab10.1.5.1'!Y6</f>
        <v>1.1856773918781794E-3</v>
      </c>
      <c r="G161" s="28">
        <f t="shared" si="42"/>
        <v>0.8704487317357712</v>
      </c>
      <c r="H161" s="28">
        <f>G161*'Forecast inputs Tab10.1.5.1'!V6</f>
        <v>0.19110410417311577</v>
      </c>
      <c r="I161" s="28">
        <f t="shared" si="43"/>
        <v>4.4458758989115728</v>
      </c>
      <c r="J161" s="28">
        <f>I161*'Forecast inputs Tab10.1.5.1'!W6</f>
        <v>0.97616987176829495</v>
      </c>
      <c r="K161" s="28">
        <f t="shared" si="44"/>
        <v>1.1672739759414108</v>
      </c>
      <c r="L161" s="28">
        <f t="shared" si="41"/>
        <v>8.0673643490971187</v>
      </c>
      <c r="M161" s="28">
        <f>L161*'Forecast inputs Tab10.1.5.1'!Z6</f>
        <v>1.5169065185607313</v>
      </c>
      <c r="N161" s="19">
        <f t="shared" ref="N161:N174" si="45">N135*EXP(-A135)</f>
        <v>7660.3508228733117</v>
      </c>
      <c r="O161" s="19">
        <f>N161*'Forecast inputs Tab10.1.5.1'!R6</f>
        <v>736.89357568695652</v>
      </c>
      <c r="P161" s="19">
        <f>N161*'Forecast inputs Tab10.1.5.1'!S6</f>
        <v>0</v>
      </c>
      <c r="Q161" s="19">
        <f>P161*'Forecast inputs Tab10.1.5.1'!R6</f>
        <v>0</v>
      </c>
    </row>
    <row r="162" spans="1:17" ht="15" x14ac:dyDescent="0.25">
      <c r="A162" s="10">
        <f>D162+F162+E162+'Forecast inputs Tab10.1.5.1'!AA7</f>
        <v>0.24720946860108944</v>
      </c>
      <c r="C162" s="18">
        <v>3</v>
      </c>
      <c r="D162" s="17">
        <f>$G$54*'Forecast inputs Tab10.1.5.1'!T7</f>
        <v>4.765578025781334E-3</v>
      </c>
      <c r="E162" s="17">
        <f>$G$55*'Forecast inputs Tab10.1.5.1'!U7</f>
        <v>1.2671942178660584E-3</v>
      </c>
      <c r="F162" s="17">
        <f>$F$31*'Forecast inputs Tab10.1.5.1'!Y7</f>
        <v>1.1766963574420619E-3</v>
      </c>
      <c r="G162" s="28">
        <f t="shared" si="42"/>
        <v>25.392399954147653</v>
      </c>
      <c r="H162" s="28">
        <f>G162*'Forecast inputs Tab10.1.5.1'!V7</f>
        <v>9.3254869929549535</v>
      </c>
      <c r="I162" s="28">
        <f t="shared" si="43"/>
        <v>6.7519831226271272</v>
      </c>
      <c r="J162" s="28">
        <f>I162*'Forecast inputs Tab10.1.5.1'!W7</f>
        <v>2.4858216071805921</v>
      </c>
      <c r="K162" s="28">
        <f t="shared" si="44"/>
        <v>11.811308600135545</v>
      </c>
      <c r="L162" s="28">
        <f t="shared" si="41"/>
        <v>6.269783932004497</v>
      </c>
      <c r="M162" s="28">
        <f>L162*'Forecast inputs Tab10.1.5.1'!Z7</f>
        <v>2.1177950769846152</v>
      </c>
      <c r="N162" s="19">
        <f t="shared" si="45"/>
        <v>6014.0040217975265</v>
      </c>
      <c r="O162" s="19">
        <f>N162*'Forecast inputs Tab10.1.5.1'!R7</f>
        <v>1258.7009717421133</v>
      </c>
      <c r="P162" s="19">
        <f>N162*'Forecast inputs Tab10.1.5.1'!S7</f>
        <v>0</v>
      </c>
      <c r="Q162" s="19">
        <f>P162*'Forecast inputs Tab10.1.5.1'!R7</f>
        <v>0</v>
      </c>
    </row>
    <row r="163" spans="1:17" ht="15" x14ac:dyDescent="0.25">
      <c r="A163" s="10">
        <f>D163+F163+E163+'Forecast inputs Tab10.1.5.1'!AA8</f>
        <v>0.26308570687873367</v>
      </c>
      <c r="C163" s="18">
        <v>4</v>
      </c>
      <c r="D163" s="17">
        <f>$G$54*'Forecast inputs Tab10.1.5.1'!T8</f>
        <v>8.5132022584224823E-3</v>
      </c>
      <c r="E163" s="17">
        <f>$G$55*'Forecast inputs Tab10.1.5.1'!U8</f>
        <v>8.219572386783721E-3</v>
      </c>
      <c r="F163" s="17">
        <f>$F$31*'Forecast inputs Tab10.1.5.1'!Y8</f>
        <v>6.352932233527479E-3</v>
      </c>
      <c r="G163" s="28">
        <f t="shared" si="42"/>
        <v>35.157531244534503</v>
      </c>
      <c r="H163" s="28">
        <f>G163*'Forecast inputs Tab10.1.5.1'!V8</f>
        <v>19.805423977636746</v>
      </c>
      <c r="I163" s="28">
        <f t="shared" si="43"/>
        <v>33.944908652811741</v>
      </c>
      <c r="J163" s="28">
        <f>I163*'Forecast inputs Tab10.1.5.1'!W8</f>
        <v>18.600203967333158</v>
      </c>
      <c r="K163" s="28">
        <f t="shared" si="44"/>
        <v>38.405627944969908</v>
      </c>
      <c r="L163" s="28">
        <f t="shared" si="41"/>
        <v>26.236122050745301</v>
      </c>
      <c r="M163" s="28">
        <f>L163*'Forecast inputs Tab10.1.5.1'!Z8</f>
        <v>13.810668411390274</v>
      </c>
      <c r="N163" s="19">
        <f t="shared" si="45"/>
        <v>4696.7993374524431</v>
      </c>
      <c r="O163" s="19">
        <f>N163*'Forecast inputs Tab10.1.5.1'!R8</f>
        <v>1731.4985597485304</v>
      </c>
      <c r="P163" s="19">
        <f>N163*'Forecast inputs Tab10.1.5.1'!S8</f>
        <v>418.7490497713394</v>
      </c>
      <c r="Q163" s="19">
        <f>P163*'Forecast inputs Tab10.1.5.1'!R8</f>
        <v>154.37393094345313</v>
      </c>
    </row>
    <row r="164" spans="1:17" ht="15" x14ac:dyDescent="0.25">
      <c r="A164" s="10">
        <f>D164+F164+E164+'Forecast inputs Tab10.1.5.1'!AA9</f>
        <v>0.29110000870046415</v>
      </c>
      <c r="C164" s="18">
        <v>5</v>
      </c>
      <c r="D164" s="17">
        <f>$G$54*'Forecast inputs Tab10.1.5.1'!T9</f>
        <v>2.5139412089277949E-2</v>
      </c>
      <c r="E164" s="17">
        <f>$G$55*'Forecast inputs Tab10.1.5.1'!U9</f>
        <v>1.2479558796297698E-2</v>
      </c>
      <c r="F164" s="17">
        <f>$F$31*'Forecast inputs Tab10.1.5.1'!Y9</f>
        <v>1.3481037814888505E-2</v>
      </c>
      <c r="G164" s="28">
        <f t="shared" si="42"/>
        <v>78.744678558257107</v>
      </c>
      <c r="H164" s="28">
        <f>G164*'Forecast inputs Tab10.1.5.1'!V9</f>
        <v>63.43335327781309</v>
      </c>
      <c r="I164" s="28">
        <f t="shared" si="43"/>
        <v>39.089969267119692</v>
      </c>
      <c r="J164" s="28">
        <f>I164*'Forecast inputs Tab10.1.5.1'!W9</f>
        <v>29.265692996845896</v>
      </c>
      <c r="K164" s="28">
        <f t="shared" si="44"/>
        <v>92.699046274658983</v>
      </c>
      <c r="L164" s="28">
        <f t="shared" si="41"/>
        <v>42.226921838711704</v>
      </c>
      <c r="M164" s="28">
        <f>L164*'Forecast inputs Tab10.1.5.1'!Z9</f>
        <v>31.507111006892671</v>
      </c>
      <c r="N164" s="19">
        <f t="shared" si="45"/>
        <v>3610.3169917019177</v>
      </c>
      <c r="O164" s="19">
        <f>N164*'Forecast inputs Tab10.1.5.1'!R9</f>
        <v>2057.1730631397195</v>
      </c>
      <c r="P164" s="19">
        <f>N164*'Forecast inputs Tab10.1.5.1'!S9</f>
        <v>1050.1145954340598</v>
      </c>
      <c r="Q164" s="19">
        <f>P164*'Forecast inputs Tab10.1.5.1'!R9</f>
        <v>598.35949693670898</v>
      </c>
    </row>
    <row r="165" spans="1:17" ht="15" x14ac:dyDescent="0.25">
      <c r="A165" s="10">
        <f>D165+F165+E165+'Forecast inputs Tab10.1.5.1'!AA10</f>
        <v>0.31910657814761473</v>
      </c>
      <c r="C165" s="18">
        <v>6</v>
      </c>
      <c r="D165" s="17">
        <f>$G$54*'Forecast inputs Tab10.1.5.1'!T10</f>
        <v>6.1136750641884105E-2</v>
      </c>
      <c r="E165" s="17">
        <f>$G$55*'Forecast inputs Tab10.1.5.1'!U10</f>
        <v>5.1513794994919411E-3</v>
      </c>
      <c r="F165" s="17">
        <f>$F$31*'Forecast inputs Tab10.1.5.1'!Y10</f>
        <v>1.2818448006238707E-2</v>
      </c>
      <c r="G165" s="28">
        <f t="shared" si="42"/>
        <v>141.24482464348026</v>
      </c>
      <c r="H165" s="28">
        <f>G165*'Forecast inputs Tab10.1.5.1'!V10</f>
        <v>139.93504024283087</v>
      </c>
      <c r="I165" s="28">
        <f t="shared" si="43"/>
        <v>11.901281740336453</v>
      </c>
      <c r="J165" s="28">
        <f>I165*'Forecast inputs Tab10.1.5.1'!W10</f>
        <v>11.516874177534113</v>
      </c>
      <c r="K165" s="28">
        <f t="shared" si="44"/>
        <v>151.45191442036497</v>
      </c>
      <c r="L165" s="28">
        <f t="shared" si="41"/>
        <v>29.614584056784576</v>
      </c>
      <c r="M165" s="28">
        <f>L165*'Forecast inputs Tab10.1.5.1'!Z10</f>
        <v>29.28177536115443</v>
      </c>
      <c r="N165" s="19">
        <f t="shared" si="45"/>
        <v>2698.4986670721041</v>
      </c>
      <c r="O165" s="19">
        <f>N165*'Forecast inputs Tab10.1.5.1'!R10</f>
        <v>2175.6051833562083</v>
      </c>
      <c r="P165" s="19">
        <f>N165*'Forecast inputs Tab10.1.5.1'!S10</f>
        <v>1550.9033913134551</v>
      </c>
      <c r="Q165" s="19">
        <f>P165*'Forecast inputs Tab10.1.5.1'!R10</f>
        <v>1250.3817393718641</v>
      </c>
    </row>
    <row r="166" spans="1:17" ht="15" x14ac:dyDescent="0.25">
      <c r="A166" s="10">
        <f>D166+F166+E166+'Forecast inputs Tab10.1.5.1'!AA11</f>
        <v>0.3403553700426652</v>
      </c>
      <c r="C166" s="18">
        <v>7</v>
      </c>
      <c r="D166" s="17">
        <f>$G$54*'Forecast inputs Tab10.1.5.1'!T11</f>
        <v>7.389713175440521E-2</v>
      </c>
      <c r="E166" s="17">
        <f>$G$55*'Forecast inputs Tab10.1.5.1'!U11</f>
        <v>2.9538570840210933E-3</v>
      </c>
      <c r="F166" s="17">
        <f>$F$31*'Forecast inputs Tab10.1.5.1'!Y11</f>
        <v>2.3504381204238905E-2</v>
      </c>
      <c r="G166" s="28">
        <f t="shared" si="42"/>
        <v>122.84302503853598</v>
      </c>
      <c r="H166" s="28">
        <f>G166*'Forecast inputs Tab10.1.5.1'!V11</f>
        <v>152.23483389933531</v>
      </c>
      <c r="I166" s="28">
        <f t="shared" si="43"/>
        <v>4.9103494427715582</v>
      </c>
      <c r="J166" s="28">
        <f>I166*'Forecast inputs Tab10.1.5.1'!W11</f>
        <v>5.9920704906589473</v>
      </c>
      <c r="K166" s="28">
        <f t="shared" si="44"/>
        <v>158.22690438999427</v>
      </c>
      <c r="L166" s="28">
        <f t="shared" si="41"/>
        <v>39.072548828872392</v>
      </c>
      <c r="M166" s="28">
        <f>L166*'Forecast inputs Tab10.1.5.1'!Z11</f>
        <v>48.773871977593117</v>
      </c>
      <c r="N166" s="19">
        <f t="shared" si="45"/>
        <v>1961.2634867430763</v>
      </c>
      <c r="O166" s="19">
        <f>N166*'Forecast inputs Tab10.1.5.1'!R11</f>
        <v>2099.8071394466074</v>
      </c>
      <c r="P166" s="19">
        <f>N166*'Forecast inputs Tab10.1.5.1'!S11</f>
        <v>1564.3102344861979</v>
      </c>
      <c r="Q166" s="19">
        <f>P166*'Forecast inputs Tab10.1.5.1'!R11</f>
        <v>1674.813109450303</v>
      </c>
    </row>
    <row r="167" spans="1:17" ht="15" x14ac:dyDescent="0.25">
      <c r="A167" s="10">
        <f>D167+F167+E167+'Forecast inputs Tab10.1.5.1'!AA12</f>
        <v>0.34037394555789741</v>
      </c>
      <c r="C167" s="18">
        <v>8</v>
      </c>
      <c r="D167" s="17">
        <f>$G$54*'Forecast inputs Tab10.1.5.1'!T12</f>
        <v>8.5194774005455456E-2</v>
      </c>
      <c r="E167" s="17">
        <f>$G$55*'Forecast inputs Tab10.1.5.1'!U12</f>
        <v>5.0672887489430947E-4</v>
      </c>
      <c r="F167" s="17">
        <f>$F$31*'Forecast inputs Tab10.1.5.1'!Y12</f>
        <v>1.4672442677547646E-2</v>
      </c>
      <c r="G167" s="28">
        <f t="shared" si="42"/>
        <v>100.77744981145892</v>
      </c>
      <c r="H167" s="28">
        <f>G167*'Forecast inputs Tab10.1.5.1'!V12</f>
        <v>151.77156126773141</v>
      </c>
      <c r="I167" s="28">
        <f t="shared" si="43"/>
        <v>0.59941286720718634</v>
      </c>
      <c r="J167" s="28">
        <f>I167*'Forecast inputs Tab10.1.5.1'!W12</f>
        <v>0.90137989930378437</v>
      </c>
      <c r="K167" s="28">
        <f t="shared" si="44"/>
        <v>152.67294116703519</v>
      </c>
      <c r="L167" s="28">
        <f t="shared" si="41"/>
        <v>17.356127448068357</v>
      </c>
      <c r="M167" s="28">
        <f>L167*'Forecast inputs Tab10.1.5.1'!Z12</f>
        <v>26.453168088698906</v>
      </c>
      <c r="N167" s="19">
        <f t="shared" si="45"/>
        <v>1395.6201682599774</v>
      </c>
      <c r="O167" s="19">
        <f>N167*'Forecast inputs Tab10.1.5.1'!R12</f>
        <v>1892.1399555218295</v>
      </c>
      <c r="P167" s="19">
        <f>N167*'Forecast inputs Tab10.1.5.1'!S12</f>
        <v>1277.7546680160074</v>
      </c>
      <c r="Q167" s="19">
        <f>P167*'Forecast inputs Tab10.1.5.1'!R12</f>
        <v>1732.3414462560622</v>
      </c>
    </row>
    <row r="168" spans="1:17" ht="15" x14ac:dyDescent="0.25">
      <c r="A168" s="10">
        <f>D168+F168+E168+'Forecast inputs Tab10.1.5.1'!AA13</f>
        <v>0.34426533194904596</v>
      </c>
      <c r="C168" s="18">
        <v>9</v>
      </c>
      <c r="D168" s="17">
        <f>$G$54*'Forecast inputs Tab10.1.5.1'!T13</f>
        <v>8.2049430007223367E-2</v>
      </c>
      <c r="E168" s="17">
        <f>$G$55*'Forecast inputs Tab10.1.5.1'!U13</f>
        <v>2.0839279855593257E-4</v>
      </c>
      <c r="F168" s="17">
        <f>$F$31*'Forecast inputs Tab10.1.5.1'!Y13</f>
        <v>2.2007509143266667E-2</v>
      </c>
      <c r="G168" s="28">
        <f t="shared" si="42"/>
        <v>74.91812753789246</v>
      </c>
      <c r="H168" s="28">
        <f>G168*'Forecast inputs Tab10.1.5.1'!V13</f>
        <v>134.9660318130922</v>
      </c>
      <c r="I168" s="28">
        <f t="shared" si="43"/>
        <v>0.19028039876471076</v>
      </c>
      <c r="J168" s="28">
        <f>I168*'Forecast inputs Tab10.1.5.1'!W13</f>
        <v>0.34318966753654151</v>
      </c>
      <c r="K168" s="28">
        <f t="shared" si="44"/>
        <v>135.30922148062874</v>
      </c>
      <c r="L168" s="28">
        <f t="shared" si="41"/>
        <v>20.094732853615611</v>
      </c>
      <c r="M168" s="28">
        <f>L168*'Forecast inputs Tab10.1.5.1'!Z13</f>
        <v>36.498264229350575</v>
      </c>
      <c r="N168" s="19">
        <f t="shared" si="45"/>
        <v>1079.2574648997579</v>
      </c>
      <c r="O168" s="19">
        <f>N168*'Forecast inputs Tab10.1.5.1'!R13</f>
        <v>1785.9876306400663</v>
      </c>
      <c r="P168" s="19">
        <f>N168*'Forecast inputs Tab10.1.5.1'!S13</f>
        <v>1042.5850289085604</v>
      </c>
      <c r="Q168" s="19">
        <f>P168*'Forecast inputs Tab10.1.5.1'!R13</f>
        <v>1725.3009833887529</v>
      </c>
    </row>
    <row r="169" spans="1:17" ht="15" x14ac:dyDescent="0.25">
      <c r="A169" s="10">
        <f>D169+F169+E169+'Forecast inputs Tab10.1.5.1'!AA14</f>
        <v>0.34232663365708665</v>
      </c>
      <c r="C169" s="18">
        <v>10</v>
      </c>
      <c r="D169" s="17">
        <f>$G$54*'Forecast inputs Tab10.1.5.1'!T14</f>
        <v>8.1888916558250091E-2</v>
      </c>
      <c r="E169" s="17">
        <f>$G$55*'Forecast inputs Tab10.1.5.1'!U14</f>
        <v>5.639579326203154E-5</v>
      </c>
      <c r="F169" s="17">
        <f>$F$31*'Forecast inputs Tab10.1.5.1'!Y14</f>
        <v>2.0381321305574563E-2</v>
      </c>
      <c r="G169" s="28">
        <f t="shared" si="42"/>
        <v>14.431577793424053</v>
      </c>
      <c r="H169" s="28">
        <f>G169*'Forecast inputs Tab10.1.5.1'!V14</f>
        <v>30.376733170560904</v>
      </c>
      <c r="I169" s="28">
        <f t="shared" si="43"/>
        <v>9.9388331399393997E-3</v>
      </c>
      <c r="J169" s="28">
        <f>I169*'Forecast inputs Tab10.1.5.1'!W14</f>
        <v>2.0965575478966617E-2</v>
      </c>
      <c r="K169" s="28">
        <f t="shared" si="44"/>
        <v>30.397698746039872</v>
      </c>
      <c r="L169" s="28">
        <f t="shared" si="41"/>
        <v>3.5918734343608447</v>
      </c>
      <c r="M169" s="28">
        <f>L169*'Forecast inputs Tab10.1.5.1'!Z14</f>
        <v>7.613514525142965</v>
      </c>
      <c r="N169" s="19">
        <f t="shared" si="45"/>
        <v>208.11599594856551</v>
      </c>
      <c r="O169" s="19">
        <f>N169*'Forecast inputs Tab10.1.5.1'!R14</f>
        <v>408.27155505209839</v>
      </c>
      <c r="P169" s="19">
        <f>N169*'Forecast inputs Tab10.1.5.1'!S14</f>
        <v>205.19860591997593</v>
      </c>
      <c r="Q169" s="19">
        <f>P169*'Forecast inputs Tab10.1.5.1'!R14</f>
        <v>402.54836516351281</v>
      </c>
    </row>
    <row r="170" spans="1:17" ht="15" x14ac:dyDescent="0.25">
      <c r="A170" s="10">
        <f>D170+F170+E170+'Forecast inputs Tab10.1.5.1'!AA15</f>
        <v>0.34236914818646574</v>
      </c>
      <c r="C170" s="18">
        <v>11</v>
      </c>
      <c r="D170" s="17">
        <f>$G$54*'Forecast inputs Tab10.1.5.1'!T15</f>
        <v>7.8917243961762168E-2</v>
      </c>
      <c r="E170" s="17">
        <f>$G$55*'Forecast inputs Tab10.1.5.1'!U15</f>
        <v>2.0830341597942094E-5</v>
      </c>
      <c r="F170" s="17">
        <f>$F$31*'Forecast inputs Tab10.1.5.1'!Y15</f>
        <v>2.3431073883105637E-2</v>
      </c>
      <c r="G170" s="28">
        <f t="shared" si="42"/>
        <v>50.546890234525193</v>
      </c>
      <c r="H170" s="28">
        <f>G170*'Forecast inputs Tab10.1.5.1'!V15</f>
        <v>121.68105249174801</v>
      </c>
      <c r="I170" s="28">
        <f t="shared" si="43"/>
        <v>1.3341938180317217E-2</v>
      </c>
      <c r="J170" s="28">
        <f>I170*'Forecast inputs Tab10.1.5.1'!W15</f>
        <v>3.2223890569094429E-2</v>
      </c>
      <c r="K170" s="28">
        <f t="shared" si="44"/>
        <v>121.7132763823171</v>
      </c>
      <c r="L170" s="28">
        <f t="shared" si="41"/>
        <v>15.007720241982261</v>
      </c>
      <c r="M170" s="28">
        <f>L170*'Forecast inputs Tab10.1.5.1'!Z15</f>
        <v>36.420135174432872</v>
      </c>
      <c r="N170" s="19">
        <f t="shared" si="45"/>
        <v>756.39388689393218</v>
      </c>
      <c r="O170" s="19">
        <f>N170*'Forecast inputs Tab10.1.5.1'!R15</f>
        <v>1718.0125631799258</v>
      </c>
      <c r="P170" s="19">
        <f>N170*'Forecast inputs Tab10.1.5.1'!S15</f>
        <v>751.7649156226779</v>
      </c>
      <c r="Q170" s="19">
        <f>P170*'Forecast inputs Tab10.1.5.1'!R15</f>
        <v>1707.4986881521006</v>
      </c>
    </row>
    <row r="171" spans="1:17" ht="15" x14ac:dyDescent="0.25">
      <c r="A171" s="10">
        <f>D171+F171+E171+'Forecast inputs Tab10.1.5.1'!AA16</f>
        <v>0.34080370169069818</v>
      </c>
      <c r="C171" s="18">
        <v>12</v>
      </c>
      <c r="D171" s="17">
        <f>$G$54*'Forecast inputs Tab10.1.5.1'!T16</f>
        <v>7.7271493695594731E-2</v>
      </c>
      <c r="E171" s="17">
        <f>$G$55*'Forecast inputs Tab10.1.5.1'!U16</f>
        <v>7.4789222324173669E-6</v>
      </c>
      <c r="F171" s="17">
        <f>$F$31*'Forecast inputs Tab10.1.5.1'!Y16</f>
        <v>2.3524729072871054E-2</v>
      </c>
      <c r="G171" s="28">
        <f t="shared" si="42"/>
        <v>30.965538502587616</v>
      </c>
      <c r="H171" s="28">
        <f>G171*'Forecast inputs Tab10.1.5.1'!V16</f>
        <v>83.823462129776587</v>
      </c>
      <c r="I171" s="28">
        <f t="shared" si="43"/>
        <v>2.9970800779147025E-3</v>
      </c>
      <c r="J171" s="28">
        <f>I171*'Forecast inputs Tab10.1.5.1'!W16</f>
        <v>8.1424750873059556E-3</v>
      </c>
      <c r="K171" s="28">
        <f t="shared" si="44"/>
        <v>83.831604604863898</v>
      </c>
      <c r="L171" s="28">
        <f t="shared" si="41"/>
        <v>9.427226898688259</v>
      </c>
      <c r="M171" s="28">
        <f>L171*'Forecast inputs Tab10.1.5.1'!Z16</f>
        <v>25.75197863007077</v>
      </c>
      <c r="N171" s="19">
        <f t="shared" si="45"/>
        <v>472.89442114754235</v>
      </c>
      <c r="O171" s="19">
        <f>N171*'Forecast inputs Tab10.1.5.1'!R16</f>
        <v>1219.6751041911068</v>
      </c>
      <c r="P171" s="19">
        <f>N171*'Forecast inputs Tab10.1.5.1'!S16</f>
        <v>471.54128784183979</v>
      </c>
      <c r="Q171" s="19">
        <f>P171*'Forecast inputs Tab10.1.5.1'!R16</f>
        <v>1216.1851433630379</v>
      </c>
    </row>
    <row r="172" spans="1:17" ht="15" x14ac:dyDescent="0.25">
      <c r="A172" s="10">
        <f>D172+F172+E172+'Forecast inputs Tab10.1.5.1'!AA17</f>
        <v>0.33800311230711544</v>
      </c>
      <c r="C172" s="18">
        <v>13</v>
      </c>
      <c r="D172" s="17">
        <f>$G$54*'Forecast inputs Tab10.1.5.1'!T17</f>
        <v>7.6850054992083111E-2</v>
      </c>
      <c r="E172" s="17">
        <f>$G$55*'Forecast inputs Tab10.1.5.1'!U17</f>
        <v>2.700106466573411E-6</v>
      </c>
      <c r="F172" s="17">
        <f>$F$31*'Forecast inputs Tab10.1.5.1'!Y17</f>
        <v>2.1150357208565781E-2</v>
      </c>
      <c r="G172" s="28">
        <f t="shared" si="42"/>
        <v>7.3486945266370478</v>
      </c>
      <c r="H172" s="28">
        <f>G172*'Forecast inputs Tab10.1.5.1'!V17</f>
        <v>22.058484853427906</v>
      </c>
      <c r="I172" s="28">
        <f t="shared" si="43"/>
        <v>2.5819444910337954E-4</v>
      </c>
      <c r="J172" s="28">
        <f>I172*'Forecast inputs Tab10.1.5.1'!W17</f>
        <v>7.7733532382941119E-4</v>
      </c>
      <c r="K172" s="28">
        <f t="shared" si="44"/>
        <v>22.059262188751735</v>
      </c>
      <c r="L172" s="28">
        <f t="shared" si="41"/>
        <v>2.0224775931652554</v>
      </c>
      <c r="M172" s="28">
        <f>L172*'Forecast inputs Tab10.1.5.1'!Z17</f>
        <v>6.1286936257927414</v>
      </c>
      <c r="N172" s="19">
        <f t="shared" si="45"/>
        <v>112.69303310443972</v>
      </c>
      <c r="O172" s="19">
        <f>N172*'Forecast inputs Tab10.1.5.1'!R17</f>
        <v>324.75314814871916</v>
      </c>
      <c r="P172" s="19">
        <f>N172*'Forecast inputs Tab10.1.5.1'!S17</f>
        <v>112.53152630241965</v>
      </c>
      <c r="Q172" s="19">
        <f>P172*'Forecast inputs Tab10.1.5.1'!R17</f>
        <v>324.28772592199783</v>
      </c>
    </row>
    <row r="173" spans="1:17" ht="15" x14ac:dyDescent="0.25">
      <c r="A173" s="10">
        <f>D173+F173+E173+'Forecast inputs Tab10.1.5.1'!AA18</f>
        <v>0.33679125438026336</v>
      </c>
      <c r="C173" s="18">
        <v>14</v>
      </c>
      <c r="D173" s="17">
        <f>$G$54*'Forecast inputs Tab10.1.5.1'!T18</f>
        <v>7.5042645104281228E-2</v>
      </c>
      <c r="E173" s="17">
        <f>$G$55*'Forecast inputs Tab10.1.5.1'!U18</f>
        <v>1.2229137333800534E-6</v>
      </c>
      <c r="F173" s="17">
        <f>$F$31*'Forecast inputs Tab10.1.5.1'!Y18</f>
        <v>2.1747386362248773E-2</v>
      </c>
      <c r="G173" s="28">
        <f t="shared" si="42"/>
        <v>10.798179722190682</v>
      </c>
      <c r="H173" s="28">
        <f>G173*'Forecast inputs Tab10.1.5.1'!V18</f>
        <v>35.473860569071576</v>
      </c>
      <c r="I173" s="28">
        <f t="shared" si="43"/>
        <v>1.7596984034108396E-4</v>
      </c>
      <c r="J173" s="28">
        <f>I173*'Forecast inputs Tab10.1.5.1'!W18</f>
        <v>5.7972879438137617E-4</v>
      </c>
      <c r="K173" s="28">
        <f t="shared" si="44"/>
        <v>35.474440297865954</v>
      </c>
      <c r="L173" s="28">
        <f t="shared" si="41"/>
        <v>3.129316485328467</v>
      </c>
      <c r="M173" s="28">
        <f>L173*'Forecast inputs Tab10.1.5.1'!Z18</f>
        <v>10.388861333817712</v>
      </c>
      <c r="N173" s="19">
        <f t="shared" si="45"/>
        <v>169.48258982421348</v>
      </c>
      <c r="O173" s="19">
        <f>N173*'Forecast inputs Tab10.1.5.1'!R18</f>
        <v>538.32077075505629</v>
      </c>
      <c r="P173" s="19">
        <f>N173*'Forecast inputs Tab10.1.5.1'!S18</f>
        <v>169.35239345515961</v>
      </c>
      <c r="Q173" s="19">
        <f>P173*'Forecast inputs Tab10.1.5.1'!R18</f>
        <v>537.90723323588531</v>
      </c>
    </row>
    <row r="174" spans="1:17" ht="15" x14ac:dyDescent="0.25">
      <c r="A174" s="10">
        <f>D174+F174+E174+'Forecast inputs Tab10.1.5.1'!AA19</f>
        <v>0.33599459662840281</v>
      </c>
      <c r="C174" s="18">
        <v>15</v>
      </c>
      <c r="D174" s="17">
        <f>$G$54*'Forecast inputs Tab10.1.5.1'!T19</f>
        <v>7.3052398141839753E-2</v>
      </c>
      <c r="E174" s="17">
        <f>$G$55*'Forecast inputs Tab10.1.5.1'!U19</f>
        <v>6.3938712288257355E-7</v>
      </c>
      <c r="F174" s="17">
        <f>$F$31*'Forecast inputs Tab10.1.5.1'!Y19</f>
        <v>2.2941559099440182E-2</v>
      </c>
      <c r="G174" s="28">
        <f t="shared" si="42"/>
        <v>1.7392765036070119</v>
      </c>
      <c r="H174" s="28">
        <f>G174*'Forecast inputs Tab10.1.5.1'!V19</f>
        <v>6.1865628935907777</v>
      </c>
      <c r="I174" s="28">
        <f t="shared" si="43"/>
        <v>1.5222922557303784E-5</v>
      </c>
      <c r="J174" s="28">
        <f>I174*'Forecast inputs Tab10.1.5.1'!W19</f>
        <v>5.4263390772372372E-5</v>
      </c>
      <c r="K174" s="28">
        <f t="shared" si="44"/>
        <v>6.1866171569815505</v>
      </c>
      <c r="L174" s="28">
        <f t="shared" si="41"/>
        <v>0.54620677366804737</v>
      </c>
      <c r="M174" s="28">
        <f>L174*'Forecast inputs Tab10.1.5.1'!Z19</f>
        <v>1.9654813785025751</v>
      </c>
      <c r="N174" s="19">
        <f t="shared" si="45"/>
        <v>28.031963249020023</v>
      </c>
      <c r="O174" s="19">
        <f>N174*'Forecast inputs Tab10.1.5.1'!R19</f>
        <v>97.006851380293725</v>
      </c>
      <c r="P174" s="19">
        <f>N174*'Forecast inputs Tab10.1.5.1'!S19</f>
        <v>28.019569689625065</v>
      </c>
      <c r="Q174" s="19">
        <f>P174*'Forecast inputs Tab10.1.5.1'!R19</f>
        <v>96.96396247652271</v>
      </c>
    </row>
    <row r="175" spans="1:17" ht="15" x14ac:dyDescent="0.25">
      <c r="A175" s="10">
        <f>D175+F175+E175+'Forecast inputs Tab10.1.5.1'!AA20</f>
        <v>0.33565751215380529</v>
      </c>
      <c r="C175" s="23" t="s">
        <v>1443</v>
      </c>
      <c r="D175" s="17">
        <f>$G$54*'Forecast inputs Tab10.1.5.1'!T20</f>
        <v>7.0860491436610787E-2</v>
      </c>
      <c r="E175" s="17">
        <f>$G$55*'Forecast inputs Tab10.1.5.1'!U20</f>
        <v>3.8745027800414993E-7</v>
      </c>
      <c r="F175" s="17">
        <f>$F$31*'Forecast inputs Tab10.1.5.1'!Y20</f>
        <v>2.4796633266916526E-2</v>
      </c>
      <c r="G175" s="28">
        <f>N175*(D175/A175)*(1-EXP(-A175))</f>
        <v>5.7522595946870307</v>
      </c>
      <c r="H175" s="28">
        <f>G175*'Forecast inputs Tab10.1.5.1'!V20</f>
        <v>23.868817340939415</v>
      </c>
      <c r="I175" s="28">
        <f t="shared" si="43"/>
        <v>3.1452146801821943E-5</v>
      </c>
      <c r="J175" s="28">
        <f>I175*'Forecast inputs Tab10.1.5.1'!W20</f>
        <v>1.3050967791622162E-4</v>
      </c>
      <c r="K175" s="28">
        <f t="shared" si="44"/>
        <v>23.868947850617332</v>
      </c>
      <c r="L175" s="30">
        <f t="shared" si="41"/>
        <v>2.0129224160568202</v>
      </c>
      <c r="M175" s="28">
        <f>L175*'Forecast inputs Tab10.1.5.1'!Z20</f>
        <v>7.779260744438151</v>
      </c>
      <c r="N175" s="19">
        <f>N148*EXP(-A148)+N149*EXP(-A149)</f>
        <v>95.561855113652612</v>
      </c>
      <c r="O175" s="19">
        <f>N175*'Forecast inputs Tab10.1.5.1'!R20</f>
        <v>389.16959011027774</v>
      </c>
      <c r="P175" s="19">
        <f>N175*'Forecast inputs Tab10.1.5.1'!S20</f>
        <v>95.536256793981551</v>
      </c>
      <c r="Q175" s="19">
        <f>P175*'Forecast inputs Tab10.1.5.1'!R20</f>
        <v>389.06534257801655</v>
      </c>
    </row>
    <row r="176" spans="1:17" ht="15" x14ac:dyDescent="0.25">
      <c r="C176" s="31" t="s">
        <v>1453</v>
      </c>
      <c r="D176" s="12"/>
      <c r="E176" s="12"/>
      <c r="F176" s="12"/>
      <c r="G176" s="32">
        <f>SUM(G159:G175)</f>
        <v>701.64862101200026</v>
      </c>
      <c r="H176" s="32">
        <f t="shared" ref="H176" si="46">SUM(H159:H175)</f>
        <v>995.1439137951877</v>
      </c>
      <c r="I176" s="32">
        <f>SUM(I159:I175)</f>
        <v>102.1307150463041</v>
      </c>
      <c r="J176" s="32">
        <f t="shared" ref="J176:Q176" si="47">SUM(J159:J175)</f>
        <v>70.172029275200572</v>
      </c>
      <c r="K176" s="32">
        <f t="shared" si="47"/>
        <v>1065.3159430703881</v>
      </c>
      <c r="L176" s="32">
        <f t="shared" si="47"/>
        <v>226.45670381750801</v>
      </c>
      <c r="M176" s="32">
        <f t="shared" si="47"/>
        <v>286.1447497929492</v>
      </c>
      <c r="N176" s="32">
        <f t="shared" si="47"/>
        <v>53082.735590692646</v>
      </c>
      <c r="O176" s="32">
        <f t="shared" si="47"/>
        <v>18699.163746499333</v>
      </c>
      <c r="P176" s="32">
        <f t="shared" si="47"/>
        <v>8738.3615235552988</v>
      </c>
      <c r="Q176" s="32">
        <f t="shared" si="47"/>
        <v>11810.027167238219</v>
      </c>
    </row>
    <row r="178" spans="1:17" ht="15" x14ac:dyDescent="0.25">
      <c r="C178" s="15" t="s">
        <v>1445</v>
      </c>
      <c r="D178" s="15" t="s">
        <v>1735</v>
      </c>
      <c r="G178" s="15">
        <f>G153+1</f>
        <v>2025</v>
      </c>
    </row>
    <row r="179" spans="1:17" ht="15" x14ac:dyDescent="0.25">
      <c r="D179" s="24" t="s">
        <v>1611</v>
      </c>
      <c r="E179" s="24"/>
      <c r="F179" s="24"/>
      <c r="G179" s="18">
        <f>G154</f>
        <v>1</v>
      </c>
      <c r="H179" s="24" t="s">
        <v>1610</v>
      </c>
      <c r="I179" s="25">
        <f>G179*I129</f>
        <v>6.6579454434206639E-2</v>
      </c>
      <c r="J179" s="15" t="s">
        <v>1526</v>
      </c>
      <c r="K179" s="25">
        <f>I179+I181+I180</f>
        <v>8.7881282343871131E-2</v>
      </c>
    </row>
    <row r="180" spans="1:17" ht="15" x14ac:dyDescent="0.25">
      <c r="D180" s="24" t="s">
        <v>1612</v>
      </c>
      <c r="E180" s="24"/>
      <c r="F180" s="24"/>
      <c r="G180" s="18">
        <f>G155</f>
        <v>1</v>
      </c>
      <c r="H180" s="24" t="s">
        <v>1610</v>
      </c>
      <c r="I180" s="25">
        <f>G180*I130</f>
        <v>2.4673964087049936E-3</v>
      </c>
      <c r="K180" s="25"/>
    </row>
    <row r="181" spans="1:17" ht="15" x14ac:dyDescent="0.25">
      <c r="D181" s="24" t="s">
        <v>1446</v>
      </c>
      <c r="E181" s="24"/>
      <c r="F181" s="24"/>
      <c r="G181" s="18">
        <f>G156</f>
        <v>1</v>
      </c>
      <c r="H181" s="24" t="s">
        <v>1610</v>
      </c>
      <c r="I181" s="25">
        <f>G181*I131</f>
        <v>1.8834431500959491E-2</v>
      </c>
    </row>
    <row r="182" spans="1:17" ht="15" x14ac:dyDescent="0.25">
      <c r="D182" s="24"/>
      <c r="E182" s="24"/>
      <c r="F182" s="24"/>
      <c r="G182" s="18"/>
      <c r="H182" s="24"/>
      <c r="I182" s="24"/>
      <c r="J182" s="24"/>
      <c r="K182" s="24"/>
      <c r="L182" s="25"/>
    </row>
    <row r="183" spans="1:17" ht="39" x14ac:dyDescent="0.25">
      <c r="A183" t="s">
        <v>1374</v>
      </c>
      <c r="C183" s="26" t="s">
        <v>1292</v>
      </c>
      <c r="D183" s="27" t="s">
        <v>1604</v>
      </c>
      <c r="E183" s="27" t="s">
        <v>1605</v>
      </c>
      <c r="F183" s="27" t="s">
        <v>1447</v>
      </c>
      <c r="G183" s="27" t="s">
        <v>1606</v>
      </c>
      <c r="H183" s="27" t="s">
        <v>1607</v>
      </c>
      <c r="I183" s="27" t="s">
        <v>1608</v>
      </c>
      <c r="J183" s="27" t="s">
        <v>1609</v>
      </c>
      <c r="K183" s="27" t="s">
        <v>1613</v>
      </c>
      <c r="L183" s="27" t="s">
        <v>1448</v>
      </c>
      <c r="M183" s="27" t="s">
        <v>1578</v>
      </c>
      <c r="N183" s="27" t="s">
        <v>1449</v>
      </c>
      <c r="O183" s="27" t="s">
        <v>1450</v>
      </c>
      <c r="P183" s="27" t="s">
        <v>1451</v>
      </c>
      <c r="Q183" s="27" t="s">
        <v>1452</v>
      </c>
    </row>
    <row r="184" spans="1:17" ht="15" x14ac:dyDescent="0.25">
      <c r="A184" s="10">
        <f>D184+F184+E184+'Forecast inputs Tab10.1.5.1'!AA4</f>
        <v>0.24</v>
      </c>
      <c r="C184" s="18">
        <v>0</v>
      </c>
      <c r="D184" s="17">
        <f>$G$54*'Forecast inputs Tab10.1.5.1'!T4</f>
        <v>0</v>
      </c>
      <c r="E184" s="17">
        <f>$G$55*'Forecast inputs Tab10.1.5.1'!U4</f>
        <v>0</v>
      </c>
      <c r="F184" s="17">
        <f>$F$31*'Forecast inputs Tab10.1.5.1'!Y4</f>
        <v>0</v>
      </c>
      <c r="G184" s="28">
        <f>N184*(D184/A184)*(1-EXP(-A184))</f>
        <v>0</v>
      </c>
      <c r="H184" s="28">
        <f>G184*'Forecast inputs Tab10.1.5.1'!V4</f>
        <v>0</v>
      </c>
      <c r="I184" s="28">
        <f>N184*(E184/A184)*(1-EXP(-A184))</f>
        <v>0</v>
      </c>
      <c r="J184" s="28">
        <f>I184*'Forecast inputs Tab10.1.5.1'!W4</f>
        <v>0</v>
      </c>
      <c r="K184" s="28">
        <f>H184+J184</f>
        <v>0</v>
      </c>
      <c r="L184" s="28">
        <f t="shared" ref="L184:L200" si="48">N184*(F184/A184)*(1-EXP(-A184))</f>
        <v>0</v>
      </c>
      <c r="M184" s="28">
        <f>L184*'Forecast inputs Tab10.1.5.1'!Z4</f>
        <v>0</v>
      </c>
      <c r="N184" s="19">
        <f>'Forecast inputs Tab10.1.5.1'!Q4</f>
        <v>12382.797429009221</v>
      </c>
      <c r="O184" s="19">
        <f>N184*'Forecast inputs Tab10.1.5.1'!R4</f>
        <v>34.976078134056579</v>
      </c>
      <c r="P184" s="19">
        <f>N184*'Forecast inputs Tab10.1.5.1'!S4</f>
        <v>0</v>
      </c>
      <c r="Q184" s="19">
        <f>P184*'Forecast inputs Tab10.1.5.1'!R4</f>
        <v>0</v>
      </c>
    </row>
    <row r="185" spans="1:17" ht="15" x14ac:dyDescent="0.25">
      <c r="A185" s="10">
        <f>D185+F185+E185+'Forecast inputs Tab10.1.5.1'!AA5</f>
        <v>0.24025042326708496</v>
      </c>
      <c r="C185" s="18">
        <v>1</v>
      </c>
      <c r="D185" s="17">
        <f>$G$54*'Forecast inputs Tab10.1.5.1'!T5</f>
        <v>1.3595111820172463E-5</v>
      </c>
      <c r="E185" s="17">
        <f>$G$55*'Forecast inputs Tab10.1.5.1'!U5</f>
        <v>3.1169685870727759E-5</v>
      </c>
      <c r="F185" s="17">
        <f>$F$31*'Forecast inputs Tab10.1.5.1'!Y5</f>
        <v>2.0565846939406461E-4</v>
      </c>
      <c r="G185" s="28">
        <f t="shared" ref="G185:G199" si="49">N185*(D185/A185)*(1-EXP(-A185))</f>
        <v>0.11771861429898094</v>
      </c>
      <c r="H185" s="28">
        <f>G185*'Forecast inputs Tab10.1.5.1'!V5</f>
        <v>1.210477050483498E-2</v>
      </c>
      <c r="I185" s="28">
        <f t="shared" ref="I185:I200" si="50">N185*(E185/A185)*(1-EXP(-A185))</f>
        <v>0.26989496499706245</v>
      </c>
      <c r="J185" s="28">
        <f>I185*'Forecast inputs Tab10.1.5.1'!W5</f>
        <v>2.7752818716971255E-2</v>
      </c>
      <c r="K185" s="28">
        <f t="shared" ref="K185:K200" si="51">H185+J185</f>
        <v>3.9857589221806239E-2</v>
      </c>
      <c r="L185" s="28">
        <f t="shared" si="48"/>
        <v>1.7807746163585103</v>
      </c>
      <c r="M185" s="28">
        <f>L185*'Forecast inputs Tab10.1.5.1'!Z5</f>
        <v>0.13726371012606869</v>
      </c>
      <c r="N185" s="19">
        <f>N159*EXP(-A159)</f>
        <v>9740.6534556019415</v>
      </c>
      <c r="O185" s="19">
        <f>N185*'Forecast inputs Tab10.1.5.1'!R5</f>
        <v>231.1720062657642</v>
      </c>
      <c r="P185" s="19">
        <f>N185*'Forecast inputs Tab10.1.5.1'!S5</f>
        <v>0</v>
      </c>
      <c r="Q185" s="19">
        <f>P185*'Forecast inputs Tab10.1.5.1'!R5</f>
        <v>0</v>
      </c>
    </row>
    <row r="186" spans="1:17" ht="15" x14ac:dyDescent="0.25">
      <c r="A186" s="10">
        <f>D186+F186+E186+'Forecast inputs Tab10.1.5.1'!AA6</f>
        <v>0.24196702872915218</v>
      </c>
      <c r="C186" s="18">
        <v>2</v>
      </c>
      <c r="D186" s="17">
        <f>$G$54*'Forecast inputs Tab10.1.5.1'!T6</f>
        <v>1.2793166855339132E-4</v>
      </c>
      <c r="E186" s="17">
        <f>$G$55*'Forecast inputs Tab10.1.5.1'!U6</f>
        <v>6.5341966872061385E-4</v>
      </c>
      <c r="F186" s="17">
        <f>$F$31*'Forecast inputs Tab10.1.5.1'!Y6</f>
        <v>1.1856773918781794E-3</v>
      </c>
      <c r="G186" s="28">
        <f t="shared" si="49"/>
        <v>0.8704487317357712</v>
      </c>
      <c r="H186" s="28">
        <f>G186*'Forecast inputs Tab10.1.5.1'!V6</f>
        <v>0.19110410417311577</v>
      </c>
      <c r="I186" s="28">
        <f t="shared" si="50"/>
        <v>4.4458758989115728</v>
      </c>
      <c r="J186" s="28">
        <f>I186*'Forecast inputs Tab10.1.5.1'!W6</f>
        <v>0.97616987176829495</v>
      </c>
      <c r="K186" s="28">
        <f t="shared" si="51"/>
        <v>1.1672739759414108</v>
      </c>
      <c r="L186" s="28">
        <f t="shared" si="48"/>
        <v>8.0673643490971187</v>
      </c>
      <c r="M186" s="28">
        <f>L186*'Forecast inputs Tab10.1.5.1'!Z6</f>
        <v>1.5169065185607313</v>
      </c>
      <c r="N186" s="19">
        <f t="shared" ref="N186:N199" si="52">N160*EXP(-A160)</f>
        <v>7660.3508228733117</v>
      </c>
      <c r="O186" s="19">
        <f>N186*'Forecast inputs Tab10.1.5.1'!R6</f>
        <v>736.89357568695652</v>
      </c>
      <c r="P186" s="19">
        <f>N186*'Forecast inputs Tab10.1.5.1'!S6</f>
        <v>0</v>
      </c>
      <c r="Q186" s="19">
        <f>P186*'Forecast inputs Tab10.1.5.1'!R6</f>
        <v>0</v>
      </c>
    </row>
    <row r="187" spans="1:17" ht="15" x14ac:dyDescent="0.25">
      <c r="A187" s="10">
        <f>D187+F187+E187+'Forecast inputs Tab10.1.5.1'!AA7</f>
        <v>0.24720946860108944</v>
      </c>
      <c r="C187" s="18">
        <v>3</v>
      </c>
      <c r="D187" s="17">
        <f>$G$54*'Forecast inputs Tab10.1.5.1'!T7</f>
        <v>4.765578025781334E-3</v>
      </c>
      <c r="E187" s="17">
        <f>$G$55*'Forecast inputs Tab10.1.5.1'!U7</f>
        <v>1.2671942178660584E-3</v>
      </c>
      <c r="F187" s="17">
        <f>$F$31*'Forecast inputs Tab10.1.5.1'!Y7</f>
        <v>1.1766963574420619E-3</v>
      </c>
      <c r="G187" s="28">
        <f t="shared" si="49"/>
        <v>25.392399954147653</v>
      </c>
      <c r="H187" s="28">
        <f>G187*'Forecast inputs Tab10.1.5.1'!V7</f>
        <v>9.3254869929549535</v>
      </c>
      <c r="I187" s="28">
        <f t="shared" si="50"/>
        <v>6.7519831226271272</v>
      </c>
      <c r="J187" s="28">
        <f>I187*'Forecast inputs Tab10.1.5.1'!W7</f>
        <v>2.4858216071805921</v>
      </c>
      <c r="K187" s="28">
        <f t="shared" si="51"/>
        <v>11.811308600135545</v>
      </c>
      <c r="L187" s="28">
        <f t="shared" si="48"/>
        <v>6.269783932004497</v>
      </c>
      <c r="M187" s="28">
        <f>L187*'Forecast inputs Tab10.1.5.1'!Z7</f>
        <v>2.1177950769846152</v>
      </c>
      <c r="N187" s="19">
        <f t="shared" si="52"/>
        <v>6014.0040217975265</v>
      </c>
      <c r="O187" s="19">
        <f>N187*'Forecast inputs Tab10.1.5.1'!R7</f>
        <v>1258.7009717421133</v>
      </c>
      <c r="P187" s="19">
        <f>N187*'Forecast inputs Tab10.1.5.1'!S7</f>
        <v>0</v>
      </c>
      <c r="Q187" s="19">
        <f>P187*'Forecast inputs Tab10.1.5.1'!R7</f>
        <v>0</v>
      </c>
    </row>
    <row r="188" spans="1:17" ht="15" x14ac:dyDescent="0.25">
      <c r="A188" s="10">
        <f>D188+F188+E188+'Forecast inputs Tab10.1.5.1'!AA8</f>
        <v>0.26308570687873367</v>
      </c>
      <c r="C188" s="18">
        <v>4</v>
      </c>
      <c r="D188" s="17">
        <f>$G$54*'Forecast inputs Tab10.1.5.1'!T8</f>
        <v>8.5132022584224823E-3</v>
      </c>
      <c r="E188" s="17">
        <f>$G$55*'Forecast inputs Tab10.1.5.1'!U8</f>
        <v>8.219572386783721E-3</v>
      </c>
      <c r="F188" s="17">
        <f>$F$31*'Forecast inputs Tab10.1.5.1'!Y8</f>
        <v>6.352932233527479E-3</v>
      </c>
      <c r="G188" s="28">
        <f t="shared" si="49"/>
        <v>35.157531244534503</v>
      </c>
      <c r="H188" s="28">
        <f>G188*'Forecast inputs Tab10.1.5.1'!V8</f>
        <v>19.805423977636746</v>
      </c>
      <c r="I188" s="28">
        <f t="shared" si="50"/>
        <v>33.944908652811741</v>
      </c>
      <c r="J188" s="28">
        <f>I188*'Forecast inputs Tab10.1.5.1'!W8</f>
        <v>18.600203967333158</v>
      </c>
      <c r="K188" s="28">
        <f t="shared" si="51"/>
        <v>38.405627944969908</v>
      </c>
      <c r="L188" s="28">
        <f t="shared" si="48"/>
        <v>26.236122050745301</v>
      </c>
      <c r="M188" s="28">
        <f>L188*'Forecast inputs Tab10.1.5.1'!Z8</f>
        <v>13.810668411390274</v>
      </c>
      <c r="N188" s="19">
        <f t="shared" si="52"/>
        <v>4696.7993374524431</v>
      </c>
      <c r="O188" s="19">
        <f>N188*'Forecast inputs Tab10.1.5.1'!R8</f>
        <v>1731.4985597485304</v>
      </c>
      <c r="P188" s="19">
        <f>N188*'Forecast inputs Tab10.1.5.1'!S8</f>
        <v>418.7490497713394</v>
      </c>
      <c r="Q188" s="19">
        <f>P188*'Forecast inputs Tab10.1.5.1'!R8</f>
        <v>154.37393094345313</v>
      </c>
    </row>
    <row r="189" spans="1:17" ht="15" x14ac:dyDescent="0.25">
      <c r="A189" s="10">
        <f>D189+F189+E189+'Forecast inputs Tab10.1.5.1'!AA9</f>
        <v>0.29110000870046415</v>
      </c>
      <c r="C189" s="18">
        <v>5</v>
      </c>
      <c r="D189" s="17">
        <f>$G$54*'Forecast inputs Tab10.1.5.1'!T9</f>
        <v>2.5139412089277949E-2</v>
      </c>
      <c r="E189" s="17">
        <f>$G$55*'Forecast inputs Tab10.1.5.1'!U9</f>
        <v>1.2479558796297698E-2</v>
      </c>
      <c r="F189" s="17">
        <f>$F$31*'Forecast inputs Tab10.1.5.1'!Y9</f>
        <v>1.3481037814888505E-2</v>
      </c>
      <c r="G189" s="28">
        <f t="shared" si="49"/>
        <v>78.744678558257107</v>
      </c>
      <c r="H189" s="28">
        <f>G189*'Forecast inputs Tab10.1.5.1'!V9</f>
        <v>63.43335327781309</v>
      </c>
      <c r="I189" s="28">
        <f t="shared" si="50"/>
        <v>39.089969267119692</v>
      </c>
      <c r="J189" s="28">
        <f>I189*'Forecast inputs Tab10.1.5.1'!W9</f>
        <v>29.265692996845896</v>
      </c>
      <c r="K189" s="28">
        <f t="shared" si="51"/>
        <v>92.699046274658983</v>
      </c>
      <c r="L189" s="28">
        <f t="shared" si="48"/>
        <v>42.226921838711704</v>
      </c>
      <c r="M189" s="28">
        <f>L189*'Forecast inputs Tab10.1.5.1'!Z9</f>
        <v>31.507111006892671</v>
      </c>
      <c r="N189" s="19">
        <f t="shared" si="52"/>
        <v>3610.3169917019177</v>
      </c>
      <c r="O189" s="19">
        <f>N189*'Forecast inputs Tab10.1.5.1'!R9</f>
        <v>2057.1730631397195</v>
      </c>
      <c r="P189" s="19">
        <f>N189*'Forecast inputs Tab10.1.5.1'!S9</f>
        <v>1050.1145954340598</v>
      </c>
      <c r="Q189" s="19">
        <f>P189*'Forecast inputs Tab10.1.5.1'!R9</f>
        <v>598.35949693670898</v>
      </c>
    </row>
    <row r="190" spans="1:17" ht="15" x14ac:dyDescent="0.25">
      <c r="A190" s="10">
        <f>D190+F190+E190+'Forecast inputs Tab10.1.5.1'!AA10</f>
        <v>0.31910657814761473</v>
      </c>
      <c r="C190" s="18">
        <v>6</v>
      </c>
      <c r="D190" s="17">
        <f>$G$54*'Forecast inputs Tab10.1.5.1'!T10</f>
        <v>6.1136750641884105E-2</v>
      </c>
      <c r="E190" s="17">
        <f>$G$55*'Forecast inputs Tab10.1.5.1'!U10</f>
        <v>5.1513794994919411E-3</v>
      </c>
      <c r="F190" s="17">
        <f>$F$31*'Forecast inputs Tab10.1.5.1'!Y10</f>
        <v>1.2818448006238707E-2</v>
      </c>
      <c r="G190" s="28">
        <f t="shared" si="49"/>
        <v>141.24482464348026</v>
      </c>
      <c r="H190" s="28">
        <f>G190*'Forecast inputs Tab10.1.5.1'!V10</f>
        <v>139.93504024283087</v>
      </c>
      <c r="I190" s="28">
        <f t="shared" si="50"/>
        <v>11.901281740336453</v>
      </c>
      <c r="J190" s="28">
        <f>I190*'Forecast inputs Tab10.1.5.1'!W10</f>
        <v>11.516874177534113</v>
      </c>
      <c r="K190" s="28">
        <f t="shared" si="51"/>
        <v>151.45191442036497</v>
      </c>
      <c r="L190" s="28">
        <f t="shared" si="48"/>
        <v>29.614584056784576</v>
      </c>
      <c r="M190" s="28">
        <f>L190*'Forecast inputs Tab10.1.5.1'!Z10</f>
        <v>29.28177536115443</v>
      </c>
      <c r="N190" s="19">
        <f t="shared" si="52"/>
        <v>2698.4986670721041</v>
      </c>
      <c r="O190" s="19">
        <f>N190*'Forecast inputs Tab10.1.5.1'!R10</f>
        <v>2175.6051833562083</v>
      </c>
      <c r="P190" s="19">
        <f>N190*'Forecast inputs Tab10.1.5.1'!S10</f>
        <v>1550.9033913134551</v>
      </c>
      <c r="Q190" s="19">
        <f>P190*'Forecast inputs Tab10.1.5.1'!R10</f>
        <v>1250.3817393718641</v>
      </c>
    </row>
    <row r="191" spans="1:17" ht="15" x14ac:dyDescent="0.25">
      <c r="A191" s="10">
        <f>D191+F191+E191+'Forecast inputs Tab10.1.5.1'!AA11</f>
        <v>0.3403553700426652</v>
      </c>
      <c r="C191" s="18">
        <v>7</v>
      </c>
      <c r="D191" s="17">
        <f>$G$54*'Forecast inputs Tab10.1.5.1'!T11</f>
        <v>7.389713175440521E-2</v>
      </c>
      <c r="E191" s="17">
        <f>$G$55*'Forecast inputs Tab10.1.5.1'!U11</f>
        <v>2.9538570840210933E-3</v>
      </c>
      <c r="F191" s="17">
        <f>$F$31*'Forecast inputs Tab10.1.5.1'!Y11</f>
        <v>2.3504381204238905E-2</v>
      </c>
      <c r="G191" s="28">
        <f t="shared" si="49"/>
        <v>122.84303601212491</v>
      </c>
      <c r="H191" s="28">
        <f>G191*'Forecast inputs Tab10.1.5.1'!V11</f>
        <v>152.23484749849968</v>
      </c>
      <c r="I191" s="28">
        <f t="shared" si="50"/>
        <v>4.9103498814139348</v>
      </c>
      <c r="J191" s="28">
        <f>I191*'Forecast inputs Tab10.1.5.1'!W11</f>
        <v>5.9920710259316543</v>
      </c>
      <c r="K191" s="28">
        <f t="shared" si="51"/>
        <v>158.22691852443134</v>
      </c>
      <c r="L191" s="28">
        <f t="shared" si="48"/>
        <v>39.07255231923002</v>
      </c>
      <c r="M191" s="28">
        <f>L191*'Forecast inputs Tab10.1.5.1'!Z11</f>
        <v>48.773876334571639</v>
      </c>
      <c r="N191" s="19">
        <f t="shared" si="52"/>
        <v>1961.2636619430871</v>
      </c>
      <c r="O191" s="19">
        <f>N191*'Forecast inputs Tab10.1.5.1'!R11</f>
        <v>2099.8073270227469</v>
      </c>
      <c r="P191" s="19">
        <f>N191*'Forecast inputs Tab10.1.5.1'!S11</f>
        <v>1564.3103742263052</v>
      </c>
      <c r="Q191" s="19">
        <f>P191*'Forecast inputs Tab10.1.5.1'!R11</f>
        <v>1674.8132590616515</v>
      </c>
    </row>
    <row r="192" spans="1:17" ht="15" x14ac:dyDescent="0.25">
      <c r="A192" s="10">
        <f>D192+F192+E192+'Forecast inputs Tab10.1.5.1'!AA12</f>
        <v>0.34037394555789741</v>
      </c>
      <c r="C192" s="18">
        <v>8</v>
      </c>
      <c r="D192" s="17">
        <f>$G$54*'Forecast inputs Tab10.1.5.1'!T12</f>
        <v>8.5194774005455456E-2</v>
      </c>
      <c r="E192" s="17">
        <f>$G$55*'Forecast inputs Tab10.1.5.1'!U12</f>
        <v>5.0672887489430947E-4</v>
      </c>
      <c r="F192" s="17">
        <f>$F$31*'Forecast inputs Tab10.1.5.1'!Y12</f>
        <v>1.4672442677547646E-2</v>
      </c>
      <c r="G192" s="28">
        <f t="shared" si="49"/>
        <v>100.76683347240272</v>
      </c>
      <c r="H192" s="28">
        <f>G192*'Forecast inputs Tab10.1.5.1'!V12</f>
        <v>151.75557298506976</v>
      </c>
      <c r="I192" s="28">
        <f t="shared" si="50"/>
        <v>0.59934972242385609</v>
      </c>
      <c r="J192" s="28">
        <f>I192*'Forecast inputs Tab10.1.5.1'!W12</f>
        <v>0.90128494398741787</v>
      </c>
      <c r="K192" s="28">
        <f t="shared" si="51"/>
        <v>152.65685792905717</v>
      </c>
      <c r="L192" s="28">
        <f t="shared" si="48"/>
        <v>17.354299077395787</v>
      </c>
      <c r="M192" s="28">
        <f>L192*'Forecast inputs Tab10.1.5.1'!Z12</f>
        <v>26.450381395822017</v>
      </c>
      <c r="N192" s="19">
        <f t="shared" si="52"/>
        <v>1395.4731475035717</v>
      </c>
      <c r="O192" s="19">
        <f>N192*'Forecast inputs Tab10.1.5.1'!R12</f>
        <v>1891.9406291909172</v>
      </c>
      <c r="P192" s="19">
        <f>N192*'Forecast inputs Tab10.1.5.1'!S12</f>
        <v>1277.6200637289205</v>
      </c>
      <c r="Q192" s="19">
        <f>P192*'Forecast inputs Tab10.1.5.1'!R12</f>
        <v>1732.1589538017586</v>
      </c>
    </row>
    <row r="193" spans="1:17" ht="15" x14ac:dyDescent="0.25">
      <c r="A193" s="10">
        <f>D193+F193+E193+'Forecast inputs Tab10.1.5.1'!AA13</f>
        <v>0.34426533194904596</v>
      </c>
      <c r="C193" s="18">
        <v>9</v>
      </c>
      <c r="D193" s="17">
        <f>$G$54*'Forecast inputs Tab10.1.5.1'!T13</f>
        <v>8.2049430007223367E-2</v>
      </c>
      <c r="E193" s="17">
        <f>$G$55*'Forecast inputs Tab10.1.5.1'!U13</f>
        <v>2.0839279855593257E-4</v>
      </c>
      <c r="F193" s="17">
        <f>$F$31*'Forecast inputs Tab10.1.5.1'!Y13</f>
        <v>2.2007509143266667E-2</v>
      </c>
      <c r="G193" s="28">
        <f t="shared" si="49"/>
        <v>68.929727820443802</v>
      </c>
      <c r="H193" s="28">
        <f>G193*'Forecast inputs Tab10.1.5.1'!V13</f>
        <v>124.17784778692447</v>
      </c>
      <c r="I193" s="28">
        <f t="shared" si="50"/>
        <v>0.17507079431187278</v>
      </c>
      <c r="J193" s="28">
        <f>I193*'Forecast inputs Tab10.1.5.1'!W13</f>
        <v>0.31575762971541926</v>
      </c>
      <c r="K193" s="28">
        <f t="shared" si="51"/>
        <v>124.49360541663989</v>
      </c>
      <c r="L193" s="28">
        <f t="shared" si="48"/>
        <v>18.488508879558946</v>
      </c>
      <c r="M193" s="28">
        <f>L193*'Forecast inputs Tab10.1.5.1'!Z13</f>
        <v>33.580863563031713</v>
      </c>
      <c r="N193" s="19">
        <f t="shared" si="52"/>
        <v>992.98962412128731</v>
      </c>
      <c r="O193" s="19">
        <f>N193*'Forecast inputs Tab10.1.5.1'!R13</f>
        <v>1643.22901968463</v>
      </c>
      <c r="P193" s="19">
        <f>N193*'Forecast inputs Tab10.1.5.1'!S13</f>
        <v>959.24851079584596</v>
      </c>
      <c r="Q193" s="19">
        <f>P193*'Forecast inputs Tab10.1.5.1'!R13</f>
        <v>1587.3932131202898</v>
      </c>
    </row>
    <row r="194" spans="1:17" ht="15" x14ac:dyDescent="0.25">
      <c r="A194" s="10">
        <f>D194+F194+E194+'Forecast inputs Tab10.1.5.1'!AA14</f>
        <v>0.34232663365708665</v>
      </c>
      <c r="C194" s="18">
        <v>10</v>
      </c>
      <c r="D194" s="17">
        <f>$G$54*'Forecast inputs Tab10.1.5.1'!T14</f>
        <v>8.1888916558250091E-2</v>
      </c>
      <c r="E194" s="17">
        <f>$G$55*'Forecast inputs Tab10.1.5.1'!U14</f>
        <v>5.639579326203154E-5</v>
      </c>
      <c r="F194" s="17">
        <f>$F$31*'Forecast inputs Tab10.1.5.1'!Y14</f>
        <v>2.0381321305574563E-2</v>
      </c>
      <c r="G194" s="28">
        <f t="shared" si="49"/>
        <v>53.042120806773582</v>
      </c>
      <c r="H194" s="28">
        <f>G194*'Forecast inputs Tab10.1.5.1'!V14</f>
        <v>111.64727610602662</v>
      </c>
      <c r="I194" s="28">
        <f t="shared" si="50"/>
        <v>3.6529393780300713E-2</v>
      </c>
      <c r="J194" s="28">
        <f>I194*'Forecast inputs Tab10.1.5.1'!W14</f>
        <v>7.7057311629889977E-2</v>
      </c>
      <c r="K194" s="28">
        <f t="shared" si="51"/>
        <v>111.72433341765651</v>
      </c>
      <c r="L194" s="28">
        <f t="shared" si="48"/>
        <v>13.201646234053632</v>
      </c>
      <c r="M194" s="28">
        <f>L194*'Forecast inputs Tab10.1.5.1'!Z14</f>
        <v>27.982869440011783</v>
      </c>
      <c r="N194" s="19">
        <f t="shared" si="52"/>
        <v>764.91385466915801</v>
      </c>
      <c r="O194" s="19">
        <f>N194*'Forecast inputs Tab10.1.5.1'!R14</f>
        <v>1500.5697543972208</v>
      </c>
      <c r="P194" s="19">
        <f>N194*'Forecast inputs Tab10.1.5.1'!S14</f>
        <v>754.19121875561041</v>
      </c>
      <c r="Q194" s="19">
        <f>P194*'Forecast inputs Tab10.1.5.1'!R14</f>
        <v>1479.5346233938187</v>
      </c>
    </row>
    <row r="195" spans="1:17" ht="15" x14ac:dyDescent="0.25">
      <c r="A195" s="10">
        <f>D195+F195+E195+'Forecast inputs Tab10.1.5.1'!AA15</f>
        <v>0.34236914818646574</v>
      </c>
      <c r="C195" s="18">
        <v>11</v>
      </c>
      <c r="D195" s="17">
        <f>$G$54*'Forecast inputs Tab10.1.5.1'!T15</f>
        <v>7.8917243961762168E-2</v>
      </c>
      <c r="E195" s="17">
        <f>$G$55*'Forecast inputs Tab10.1.5.1'!U15</f>
        <v>2.0830341597942094E-5</v>
      </c>
      <c r="F195" s="17">
        <f>$F$31*'Forecast inputs Tab10.1.5.1'!Y15</f>
        <v>2.3431073883105637E-2</v>
      </c>
      <c r="G195" s="28">
        <f t="shared" si="49"/>
        <v>9.8760055504114472</v>
      </c>
      <c r="H195" s="28">
        <f>G195*'Forecast inputs Tab10.1.5.1'!V15</f>
        <v>23.774415086916537</v>
      </c>
      <c r="I195" s="28">
        <f t="shared" si="50"/>
        <v>2.6067885662342761E-3</v>
      </c>
      <c r="J195" s="28">
        <f>I195*'Forecast inputs Tab10.1.5.1'!W15</f>
        <v>6.2960020020946224E-3</v>
      </c>
      <c r="K195" s="28">
        <f t="shared" si="51"/>
        <v>23.780711088918633</v>
      </c>
      <c r="L195" s="28">
        <f t="shared" si="48"/>
        <v>2.9322541450354631</v>
      </c>
      <c r="M195" s="28">
        <f>L195*'Forecast inputs Tab10.1.5.1'!Z15</f>
        <v>7.1158770690062596</v>
      </c>
      <c r="N195" s="19">
        <f t="shared" si="52"/>
        <v>147.78654414944413</v>
      </c>
      <c r="O195" s="19">
        <f>N195*'Forecast inputs Tab10.1.5.1'!R15</f>
        <v>335.67053345751538</v>
      </c>
      <c r="P195" s="19">
        <f>N195*'Forecast inputs Tab10.1.5.1'!S15</f>
        <v>146.88212162700026</v>
      </c>
      <c r="Q195" s="19">
        <f>P195*'Forecast inputs Tab10.1.5.1'!R15</f>
        <v>333.6163004938382</v>
      </c>
    </row>
    <row r="196" spans="1:17" ht="15" x14ac:dyDescent="0.25">
      <c r="A196" s="10">
        <f>D196+F196+E196+'Forecast inputs Tab10.1.5.1'!AA16</f>
        <v>0.34080370169069818</v>
      </c>
      <c r="C196" s="18">
        <v>12</v>
      </c>
      <c r="D196" s="17">
        <f>$G$54*'Forecast inputs Tab10.1.5.1'!T16</f>
        <v>7.7271493695594731E-2</v>
      </c>
      <c r="E196" s="17">
        <f>$G$55*'Forecast inputs Tab10.1.5.1'!U16</f>
        <v>7.4789222324173669E-6</v>
      </c>
      <c r="F196" s="17">
        <f>$F$31*'Forecast inputs Tab10.1.5.1'!Y16</f>
        <v>2.3524729072871054E-2</v>
      </c>
      <c r="G196" s="28">
        <f t="shared" si="49"/>
        <v>35.170085557771245</v>
      </c>
      <c r="H196" s="28">
        <f>G196*'Forecast inputs Tab10.1.5.1'!V16</f>
        <v>95.205136981760745</v>
      </c>
      <c r="I196" s="28">
        <f t="shared" si="50"/>
        <v>3.4040280860913653E-3</v>
      </c>
      <c r="J196" s="28">
        <f>I196*'Forecast inputs Tab10.1.5.1'!W16</f>
        <v>9.2480725128885107E-3</v>
      </c>
      <c r="K196" s="28">
        <f t="shared" si="51"/>
        <v>95.214385054273635</v>
      </c>
      <c r="L196" s="28">
        <f t="shared" si="48"/>
        <v>10.70726984359346</v>
      </c>
      <c r="M196" s="28">
        <f>L196*'Forecast inputs Tab10.1.5.1'!Z16</f>
        <v>29.248620740950514</v>
      </c>
      <c r="N196" s="19">
        <f t="shared" si="52"/>
        <v>537.10473177018866</v>
      </c>
      <c r="O196" s="19">
        <f>N196*'Forecast inputs Tab10.1.5.1'!R16</f>
        <v>1385.2844110397175</v>
      </c>
      <c r="P196" s="19">
        <f>N196*'Forecast inputs Tab10.1.5.1'!S16</f>
        <v>535.56786800375835</v>
      </c>
      <c r="Q196" s="19">
        <f>P196*'Forecast inputs Tab10.1.5.1'!R16</f>
        <v>1381.3205781192535</v>
      </c>
    </row>
    <row r="197" spans="1:17" ht="15" x14ac:dyDescent="0.25">
      <c r="A197" s="10">
        <f>D197+F197+E197+'Forecast inputs Tab10.1.5.1'!AA17</f>
        <v>0.33800311230711544</v>
      </c>
      <c r="C197" s="18">
        <v>13</v>
      </c>
      <c r="D197" s="17">
        <f>$G$54*'Forecast inputs Tab10.1.5.1'!T17</f>
        <v>7.6850054992083111E-2</v>
      </c>
      <c r="E197" s="17">
        <f>$G$55*'Forecast inputs Tab10.1.5.1'!U17</f>
        <v>2.700106466573411E-6</v>
      </c>
      <c r="F197" s="17">
        <f>$F$31*'Forecast inputs Tab10.1.5.1'!Y17</f>
        <v>2.1150357208565781E-2</v>
      </c>
      <c r="G197" s="28">
        <f t="shared" si="49"/>
        <v>21.931490617497353</v>
      </c>
      <c r="H197" s="28">
        <f>G197*'Forecast inputs Tab10.1.5.1'!V17</f>
        <v>65.83148229193705</v>
      </c>
      <c r="I197" s="28">
        <f t="shared" si="50"/>
        <v>7.7055715371965718E-4</v>
      </c>
      <c r="J197" s="28">
        <f>I197*'Forecast inputs Tab10.1.5.1'!W17</f>
        <v>2.3198844773611323E-3</v>
      </c>
      <c r="K197" s="28">
        <f t="shared" si="51"/>
        <v>65.833802176414409</v>
      </c>
      <c r="L197" s="28">
        <f t="shared" si="48"/>
        <v>6.0358949739744947</v>
      </c>
      <c r="M197" s="28">
        <f>L197*'Forecast inputs Tab10.1.5.1'!Z17</f>
        <v>18.29051218068517</v>
      </c>
      <c r="N197" s="19">
        <f t="shared" si="52"/>
        <v>336.32180372020071</v>
      </c>
      <c r="O197" s="19">
        <f>N197*'Forecast inputs Tab10.1.5.1'!R17</f>
        <v>969.19535787068833</v>
      </c>
      <c r="P197" s="19">
        <f>N197*'Forecast inputs Tab10.1.5.1'!S17</f>
        <v>335.83980179450816</v>
      </c>
      <c r="Q197" s="19">
        <f>P197*'Forecast inputs Tab10.1.5.1'!R17</f>
        <v>967.80634882132381</v>
      </c>
    </row>
    <row r="198" spans="1:17" ht="15" x14ac:dyDescent="0.25">
      <c r="A198" s="10">
        <f>D198+F198+E198+'Forecast inputs Tab10.1.5.1'!AA18</f>
        <v>0.33679125438026336</v>
      </c>
      <c r="C198" s="18">
        <v>14</v>
      </c>
      <c r="D198" s="17">
        <f>$G$54*'Forecast inputs Tab10.1.5.1'!T18</f>
        <v>7.5042645104281228E-2</v>
      </c>
      <c r="E198" s="17">
        <f>$G$55*'Forecast inputs Tab10.1.5.1'!U18</f>
        <v>1.2229137333800534E-6</v>
      </c>
      <c r="F198" s="17">
        <f>$F$31*'Forecast inputs Tab10.1.5.1'!Y18</f>
        <v>2.1747386362248773E-2</v>
      </c>
      <c r="G198" s="28">
        <f t="shared" si="49"/>
        <v>5.1207036323677944</v>
      </c>
      <c r="H198" s="28">
        <f>G198*'Forecast inputs Tab10.1.5.1'!V18</f>
        <v>16.822384081721971</v>
      </c>
      <c r="I198" s="28">
        <f t="shared" si="50"/>
        <v>8.3448268486400109E-5</v>
      </c>
      <c r="J198" s="28">
        <f>I198*'Forecast inputs Tab10.1.5.1'!W18</f>
        <v>2.7491849733490598E-4</v>
      </c>
      <c r="K198" s="28">
        <f t="shared" si="51"/>
        <v>16.822659000219307</v>
      </c>
      <c r="L198" s="28">
        <f t="shared" si="48"/>
        <v>1.4839818104082239</v>
      </c>
      <c r="M198" s="28">
        <f>L198*'Forecast inputs Tab10.1.5.1'!Z18</f>
        <v>4.9265970132837422</v>
      </c>
      <c r="N198" s="19">
        <f t="shared" si="52"/>
        <v>80.371890046657015</v>
      </c>
      <c r="O198" s="19">
        <f>N198*'Forecast inputs Tab10.1.5.1'!R18</f>
        <v>255.28201947959482</v>
      </c>
      <c r="P198" s="19">
        <f>N198*'Forecast inputs Tab10.1.5.1'!S18</f>
        <v>80.310148434914325</v>
      </c>
      <c r="Q198" s="19">
        <f>P198*'Forecast inputs Tab10.1.5.1'!R18</f>
        <v>255.08591206788097</v>
      </c>
    </row>
    <row r="199" spans="1:17" ht="15" x14ac:dyDescent="0.25">
      <c r="A199" s="10">
        <f>D199+F199+E199+'Forecast inputs Tab10.1.5.1'!AA19</f>
        <v>0.33599459662840281</v>
      </c>
      <c r="C199" s="18">
        <v>15</v>
      </c>
      <c r="D199" s="17">
        <f>$G$54*'Forecast inputs Tab10.1.5.1'!T19</f>
        <v>7.3052398141839753E-2</v>
      </c>
      <c r="E199" s="17">
        <f>$G$55*'Forecast inputs Tab10.1.5.1'!U19</f>
        <v>6.3938712288257355E-7</v>
      </c>
      <c r="F199" s="17">
        <f>$F$31*'Forecast inputs Tab10.1.5.1'!Y19</f>
        <v>2.2941559099440182E-2</v>
      </c>
      <c r="G199" s="28">
        <f t="shared" si="49"/>
        <v>7.5088533631342731</v>
      </c>
      <c r="H199" s="28">
        <f>G199*'Forecast inputs Tab10.1.5.1'!V19</f>
        <v>26.708803053132634</v>
      </c>
      <c r="I199" s="28">
        <f t="shared" si="50"/>
        <v>6.5720828749245622E-5</v>
      </c>
      <c r="J199" s="28">
        <f>I199*'Forecast inputs Tab10.1.5.1'!W19</f>
        <v>2.3426743444828477E-4</v>
      </c>
      <c r="K199" s="28">
        <f t="shared" si="51"/>
        <v>26.709037320567081</v>
      </c>
      <c r="L199" s="28">
        <f t="shared" si="48"/>
        <v>2.3580992216696695</v>
      </c>
      <c r="M199" s="28">
        <f>L199*'Forecast inputs Tab10.1.5.1'!Z19</f>
        <v>8.4854314012405716</v>
      </c>
      <c r="N199" s="19">
        <f t="shared" si="52"/>
        <v>121.02037892257982</v>
      </c>
      <c r="O199" s="19">
        <f>N199*'Forecast inputs Tab10.1.5.1'!R19</f>
        <v>418.80070289190132</v>
      </c>
      <c r="P199" s="19">
        <f>N199*'Forecast inputs Tab10.1.5.1'!S19</f>
        <v>120.96687309992825</v>
      </c>
      <c r="Q199" s="19">
        <f>P199*'Forecast inputs Tab10.1.5.1'!R19</f>
        <v>418.61554171214971</v>
      </c>
    </row>
    <row r="200" spans="1:17" ht="15" x14ac:dyDescent="0.25">
      <c r="A200" s="10">
        <f>D200+F200+E200+'Forecast inputs Tab10.1.5.1'!AA20</f>
        <v>0.33565751215380529</v>
      </c>
      <c r="C200" s="23" t="s">
        <v>1443</v>
      </c>
      <c r="D200" s="17">
        <f>$G$54*'Forecast inputs Tab10.1.5.1'!T20</f>
        <v>7.0860491436610787E-2</v>
      </c>
      <c r="E200" s="17">
        <f>$G$55*'Forecast inputs Tab10.1.5.1'!U20</f>
        <v>3.8745027800414993E-7</v>
      </c>
      <c r="F200" s="17">
        <f>$F$31*'Forecast inputs Tab10.1.5.1'!Y20</f>
        <v>2.4796633266916526E-2</v>
      </c>
      <c r="G200" s="28">
        <f>N200*(D200/A200)*(1-EXP(-A200))</f>
        <v>8.4905444961307612</v>
      </c>
      <c r="H200" s="28">
        <f>G200*'Forecast inputs Tab10.1.5.1'!V20</f>
        <v>35.231243021515603</v>
      </c>
      <c r="I200" s="28">
        <f t="shared" si="50"/>
        <v>4.6424513275853896E-5</v>
      </c>
      <c r="J200" s="28">
        <f>I200*'Forecast inputs Tab10.1.5.1'!W20</f>
        <v>1.9263703407037619E-4</v>
      </c>
      <c r="K200" s="28">
        <f t="shared" si="51"/>
        <v>35.231435658549671</v>
      </c>
      <c r="L200" s="30">
        <f t="shared" si="48"/>
        <v>2.9711467397220881</v>
      </c>
      <c r="M200" s="28">
        <f>L200*'Forecast inputs Tab10.1.5.1'!Z20</f>
        <v>11.482471959134365</v>
      </c>
      <c r="N200" s="19">
        <f>N173*EXP(-A173)+N174*EXP(-A174)</f>
        <v>141.05277580390799</v>
      </c>
      <c r="O200" s="19">
        <f>N200*'Forecast inputs Tab10.1.5.1'!R20</f>
        <v>574.42847753675858</v>
      </c>
      <c r="P200" s="19">
        <f>N200*'Forecast inputs Tab10.1.5.1'!S20</f>
        <v>141.01499175250771</v>
      </c>
      <c r="Q200" s="19">
        <f>P200*'Forecast inputs Tab10.1.5.1'!R20</f>
        <v>574.27460438539845</v>
      </c>
    </row>
    <row r="201" spans="1:17" ht="15" x14ac:dyDescent="0.25">
      <c r="C201" s="31" t="s">
        <v>1453</v>
      </c>
      <c r="D201" s="12"/>
      <c r="E201" s="12"/>
      <c r="F201" s="12"/>
      <c r="G201" s="32">
        <f>SUM(G184:G200)</f>
        <v>715.20700307551215</v>
      </c>
      <c r="H201" s="32">
        <f t="shared" ref="H201" si="53">SUM(H184:H200)</f>
        <v>1036.0915222594188</v>
      </c>
      <c r="I201" s="32">
        <f>SUM(I184:I200)</f>
        <v>102.13219040615017</v>
      </c>
      <c r="J201" s="32">
        <f t="shared" ref="J201:Q201" si="54">SUM(J184:J200)</f>
        <v>70.177252132601609</v>
      </c>
      <c r="K201" s="32">
        <f t="shared" si="54"/>
        <v>1106.2687743920203</v>
      </c>
      <c r="L201" s="32">
        <f t="shared" si="54"/>
        <v>228.8012040883435</v>
      </c>
      <c r="M201" s="32">
        <f t="shared" si="54"/>
        <v>294.70902118284664</v>
      </c>
      <c r="N201" s="32">
        <f t="shared" si="54"/>
        <v>53281.719138158551</v>
      </c>
      <c r="O201" s="32">
        <f t="shared" si="54"/>
        <v>19300.227670645039</v>
      </c>
      <c r="P201" s="32">
        <f t="shared" si="54"/>
        <v>8935.7190087381496</v>
      </c>
      <c r="Q201" s="32">
        <f t="shared" si="54"/>
        <v>12407.734502229392</v>
      </c>
    </row>
    <row r="203" spans="1:17" ht="15" x14ac:dyDescent="0.25">
      <c r="C203" s="15" t="s">
        <v>1445</v>
      </c>
      <c r="D203" s="15" t="s">
        <v>1736</v>
      </c>
      <c r="G203" s="15">
        <f>G178+1</f>
        <v>2026</v>
      </c>
    </row>
    <row r="204" spans="1:17" ht="15" x14ac:dyDescent="0.25">
      <c r="D204" s="24" t="s">
        <v>1611</v>
      </c>
      <c r="E204" s="24"/>
      <c r="F204" s="24"/>
      <c r="G204" s="18">
        <f>G179</f>
        <v>1</v>
      </c>
      <c r="H204" s="24" t="s">
        <v>1610</v>
      </c>
      <c r="I204" s="25">
        <f>G204*I154</f>
        <v>6.6579454434206639E-2</v>
      </c>
      <c r="J204" s="15" t="s">
        <v>1526</v>
      </c>
      <c r="K204" s="25">
        <f>I204+I206+I205</f>
        <v>8.7881282343871131E-2</v>
      </c>
    </row>
    <row r="205" spans="1:17" ht="15" x14ac:dyDescent="0.25">
      <c r="D205" s="24" t="s">
        <v>1612</v>
      </c>
      <c r="E205" s="24"/>
      <c r="F205" s="24"/>
      <c r="G205" s="18">
        <f>G180</f>
        <v>1</v>
      </c>
      <c r="H205" s="24" t="s">
        <v>1610</v>
      </c>
      <c r="I205" s="25">
        <f>G205*I155</f>
        <v>2.4673964087049936E-3</v>
      </c>
      <c r="K205" s="25"/>
    </row>
    <row r="206" spans="1:17" ht="15" x14ac:dyDescent="0.25">
      <c r="D206" s="24" t="s">
        <v>1446</v>
      </c>
      <c r="E206" s="24"/>
      <c r="F206" s="24"/>
      <c r="G206" s="18">
        <f>G181</f>
        <v>1</v>
      </c>
      <c r="H206" s="24" t="s">
        <v>1610</v>
      </c>
      <c r="I206" s="25">
        <f>G206*I156</f>
        <v>1.8834431500959491E-2</v>
      </c>
    </row>
    <row r="207" spans="1:17" ht="15" x14ac:dyDescent="0.25">
      <c r="D207" s="24"/>
      <c r="E207" s="24"/>
      <c r="F207" s="24"/>
      <c r="G207" s="18"/>
      <c r="H207" s="24"/>
      <c r="I207" s="24"/>
      <c r="J207" s="24"/>
      <c r="K207" s="24"/>
      <c r="L207" s="25"/>
    </row>
    <row r="208" spans="1:17" ht="39" x14ac:dyDescent="0.25">
      <c r="A208" t="s">
        <v>1374</v>
      </c>
      <c r="C208" s="26" t="s">
        <v>1292</v>
      </c>
      <c r="D208" s="27" t="s">
        <v>1604</v>
      </c>
      <c r="E208" s="27" t="s">
        <v>1605</v>
      </c>
      <c r="F208" s="27" t="s">
        <v>1447</v>
      </c>
      <c r="G208" s="27" t="s">
        <v>1606</v>
      </c>
      <c r="H208" s="27" t="s">
        <v>1607</v>
      </c>
      <c r="I208" s="27" t="s">
        <v>1608</v>
      </c>
      <c r="J208" s="27" t="s">
        <v>1609</v>
      </c>
      <c r="K208" s="27" t="s">
        <v>1613</v>
      </c>
      <c r="L208" s="27" t="s">
        <v>1448</v>
      </c>
      <c r="M208" s="27" t="s">
        <v>1578</v>
      </c>
      <c r="N208" s="27" t="s">
        <v>1449</v>
      </c>
      <c r="O208" s="27" t="s">
        <v>1450</v>
      </c>
      <c r="P208" s="27" t="s">
        <v>1451</v>
      </c>
      <c r="Q208" s="27" t="s">
        <v>1452</v>
      </c>
    </row>
    <row r="209" spans="1:17" ht="15" x14ac:dyDescent="0.25">
      <c r="A209" s="10">
        <f>D209+F209+E209+'Forecast inputs Tab10.1.5.1'!AA4</f>
        <v>0.24</v>
      </c>
      <c r="C209" s="18">
        <v>0</v>
      </c>
      <c r="D209" s="17">
        <f>$G$54*'Forecast inputs Tab10.1.5.1'!T4</f>
        <v>0</v>
      </c>
      <c r="E209" s="17">
        <f>$G$55*'Forecast inputs Tab10.1.5.1'!U4</f>
        <v>0</v>
      </c>
      <c r="F209" s="17">
        <f>$F$31*'Forecast inputs Tab10.1.5.1'!Y4</f>
        <v>0</v>
      </c>
      <c r="G209" s="28">
        <f>N209*(D209/A209)*(1-EXP(-A209))</f>
        <v>0</v>
      </c>
      <c r="H209" s="28">
        <f>G209*'Forecast inputs Tab10.1.5.1'!V4</f>
        <v>0</v>
      </c>
      <c r="I209" s="28">
        <f>N209*(E209/A209)*(1-EXP(-A209))</f>
        <v>0</v>
      </c>
      <c r="J209" s="28">
        <f>I209*'Forecast inputs Tab10.1.5.1'!W4</f>
        <v>0</v>
      </c>
      <c r="K209" s="28">
        <f>H209+J209</f>
        <v>0</v>
      </c>
      <c r="L209" s="28">
        <f t="shared" ref="L209:L225" si="55">N209*(F209/A209)*(1-EXP(-A209))</f>
        <v>0</v>
      </c>
      <c r="M209" s="28">
        <f>L209*'Forecast inputs Tab10.1.5.1'!Z4</f>
        <v>0</v>
      </c>
      <c r="N209" s="19">
        <f>'Forecast inputs Tab10.1.5.1'!Q4</f>
        <v>12382.797429009221</v>
      </c>
      <c r="O209" s="19">
        <f>N209*'Forecast inputs Tab10.1.5.1'!R4</f>
        <v>34.976078134056579</v>
      </c>
      <c r="P209" s="19">
        <f>N209*'Forecast inputs Tab10.1.5.1'!S4</f>
        <v>0</v>
      </c>
      <c r="Q209" s="19">
        <f>P209*'Forecast inputs Tab10.1.5.1'!R4</f>
        <v>0</v>
      </c>
    </row>
    <row r="210" spans="1:17" ht="15" x14ac:dyDescent="0.25">
      <c r="A210" s="10">
        <f>D210+F210+E210+'Forecast inputs Tab10.1.5.1'!AA5</f>
        <v>0.24025042326708496</v>
      </c>
      <c r="C210" s="18">
        <v>1</v>
      </c>
      <c r="D210" s="17">
        <f>$G$54*'Forecast inputs Tab10.1.5.1'!T5</f>
        <v>1.3595111820172463E-5</v>
      </c>
      <c r="E210" s="17">
        <f>$G$55*'Forecast inputs Tab10.1.5.1'!U5</f>
        <v>3.1169685870727759E-5</v>
      </c>
      <c r="F210" s="17">
        <f>$F$31*'Forecast inputs Tab10.1.5.1'!Y5</f>
        <v>2.0565846939406461E-4</v>
      </c>
      <c r="G210" s="28">
        <f t="shared" ref="G210:G224" si="56">N210*(D210/A210)*(1-EXP(-A210))</f>
        <v>0.11771861429898094</v>
      </c>
      <c r="H210" s="28">
        <f>G210*'Forecast inputs Tab10.1.5.1'!V5</f>
        <v>1.210477050483498E-2</v>
      </c>
      <c r="I210" s="28">
        <f t="shared" ref="I210:I225" si="57">N210*(E210/A210)*(1-EXP(-A210))</f>
        <v>0.26989496499706245</v>
      </c>
      <c r="J210" s="28">
        <f>I210*'Forecast inputs Tab10.1.5.1'!W5</f>
        <v>2.7752818716971255E-2</v>
      </c>
      <c r="K210" s="28">
        <f t="shared" ref="K210:K225" si="58">H210+J210</f>
        <v>3.9857589221806239E-2</v>
      </c>
      <c r="L210" s="28">
        <f t="shared" si="55"/>
        <v>1.7807746163585103</v>
      </c>
      <c r="M210" s="28">
        <f>L210*'Forecast inputs Tab10.1.5.1'!Z5</f>
        <v>0.13726371012606869</v>
      </c>
      <c r="N210" s="19">
        <f>N184*EXP(-A184)</f>
        <v>9740.6534556019415</v>
      </c>
      <c r="O210" s="19">
        <f>N210*'Forecast inputs Tab10.1.5.1'!R5</f>
        <v>231.1720062657642</v>
      </c>
      <c r="P210" s="19">
        <f>N210*'Forecast inputs Tab10.1.5.1'!S5</f>
        <v>0</v>
      </c>
      <c r="Q210" s="19">
        <f>P210*'Forecast inputs Tab10.1.5.1'!R5</f>
        <v>0</v>
      </c>
    </row>
    <row r="211" spans="1:17" ht="15" x14ac:dyDescent="0.25">
      <c r="A211" s="10">
        <f>D211+F211+E211+'Forecast inputs Tab10.1.5.1'!AA6</f>
        <v>0.24196702872915218</v>
      </c>
      <c r="C211" s="18">
        <v>2</v>
      </c>
      <c r="D211" s="17">
        <f>$G$54*'Forecast inputs Tab10.1.5.1'!T6</f>
        <v>1.2793166855339132E-4</v>
      </c>
      <c r="E211" s="17">
        <f>$G$55*'Forecast inputs Tab10.1.5.1'!U6</f>
        <v>6.5341966872061385E-4</v>
      </c>
      <c r="F211" s="17">
        <f>$F$31*'Forecast inputs Tab10.1.5.1'!Y6</f>
        <v>1.1856773918781794E-3</v>
      </c>
      <c r="G211" s="28">
        <f t="shared" si="56"/>
        <v>0.8704487317357712</v>
      </c>
      <c r="H211" s="28">
        <f>G211*'Forecast inputs Tab10.1.5.1'!V6</f>
        <v>0.19110410417311577</v>
      </c>
      <c r="I211" s="28">
        <f t="shared" si="57"/>
        <v>4.4458758989115728</v>
      </c>
      <c r="J211" s="28">
        <f>I211*'Forecast inputs Tab10.1.5.1'!W6</f>
        <v>0.97616987176829495</v>
      </c>
      <c r="K211" s="28">
        <f t="shared" si="58"/>
        <v>1.1672739759414108</v>
      </c>
      <c r="L211" s="28">
        <f t="shared" si="55"/>
        <v>8.0673643490971187</v>
      </c>
      <c r="M211" s="28">
        <f>L211*'Forecast inputs Tab10.1.5.1'!Z6</f>
        <v>1.5169065185607313</v>
      </c>
      <c r="N211" s="19">
        <f t="shared" ref="N211:N224" si="59">N185*EXP(-A185)</f>
        <v>7660.3508228733117</v>
      </c>
      <c r="O211" s="19">
        <f>N211*'Forecast inputs Tab10.1.5.1'!R6</f>
        <v>736.89357568695652</v>
      </c>
      <c r="P211" s="19">
        <f>N211*'Forecast inputs Tab10.1.5.1'!S6</f>
        <v>0</v>
      </c>
      <c r="Q211" s="19">
        <f>P211*'Forecast inputs Tab10.1.5.1'!R6</f>
        <v>0</v>
      </c>
    </row>
    <row r="212" spans="1:17" ht="15" x14ac:dyDescent="0.25">
      <c r="A212" s="10">
        <f>D212+F212+E212+'Forecast inputs Tab10.1.5.1'!AA7</f>
        <v>0.24720946860108944</v>
      </c>
      <c r="C212" s="18">
        <v>3</v>
      </c>
      <c r="D212" s="17">
        <f>$G$54*'Forecast inputs Tab10.1.5.1'!T7</f>
        <v>4.765578025781334E-3</v>
      </c>
      <c r="E212" s="17">
        <f>$G$55*'Forecast inputs Tab10.1.5.1'!U7</f>
        <v>1.2671942178660584E-3</v>
      </c>
      <c r="F212" s="17">
        <f>$F$31*'Forecast inputs Tab10.1.5.1'!Y7</f>
        <v>1.1766963574420619E-3</v>
      </c>
      <c r="G212" s="28">
        <f t="shared" si="56"/>
        <v>25.392399954147653</v>
      </c>
      <c r="H212" s="28">
        <f>G212*'Forecast inputs Tab10.1.5.1'!V7</f>
        <v>9.3254869929549535</v>
      </c>
      <c r="I212" s="28">
        <f t="shared" si="57"/>
        <v>6.7519831226271272</v>
      </c>
      <c r="J212" s="28">
        <f>I212*'Forecast inputs Tab10.1.5.1'!W7</f>
        <v>2.4858216071805921</v>
      </c>
      <c r="K212" s="28">
        <f t="shared" si="58"/>
        <v>11.811308600135545</v>
      </c>
      <c r="L212" s="28">
        <f t="shared" si="55"/>
        <v>6.269783932004497</v>
      </c>
      <c r="M212" s="28">
        <f>L212*'Forecast inputs Tab10.1.5.1'!Z7</f>
        <v>2.1177950769846152</v>
      </c>
      <c r="N212" s="19">
        <f t="shared" si="59"/>
        <v>6014.0040217975265</v>
      </c>
      <c r="O212" s="19">
        <f>N212*'Forecast inputs Tab10.1.5.1'!R7</f>
        <v>1258.7009717421133</v>
      </c>
      <c r="P212" s="19">
        <f>N212*'Forecast inputs Tab10.1.5.1'!S7</f>
        <v>0</v>
      </c>
      <c r="Q212" s="19">
        <f>P212*'Forecast inputs Tab10.1.5.1'!R7</f>
        <v>0</v>
      </c>
    </row>
    <row r="213" spans="1:17" ht="15" x14ac:dyDescent="0.25">
      <c r="A213" s="10">
        <f>D213+F213+E213+'Forecast inputs Tab10.1.5.1'!AA8</f>
        <v>0.26308570687873367</v>
      </c>
      <c r="C213" s="18">
        <v>4</v>
      </c>
      <c r="D213" s="17">
        <f>$G$54*'Forecast inputs Tab10.1.5.1'!T8</f>
        <v>8.5132022584224823E-3</v>
      </c>
      <c r="E213" s="17">
        <f>$G$55*'Forecast inputs Tab10.1.5.1'!U8</f>
        <v>8.219572386783721E-3</v>
      </c>
      <c r="F213" s="17">
        <f>$F$31*'Forecast inputs Tab10.1.5.1'!Y8</f>
        <v>6.352932233527479E-3</v>
      </c>
      <c r="G213" s="28">
        <f t="shared" si="56"/>
        <v>35.157531244534503</v>
      </c>
      <c r="H213" s="28">
        <f>G213*'Forecast inputs Tab10.1.5.1'!V8</f>
        <v>19.805423977636746</v>
      </c>
      <c r="I213" s="28">
        <f t="shared" si="57"/>
        <v>33.944908652811741</v>
      </c>
      <c r="J213" s="28">
        <f>I213*'Forecast inputs Tab10.1.5.1'!W8</f>
        <v>18.600203967333158</v>
      </c>
      <c r="K213" s="28">
        <f t="shared" si="58"/>
        <v>38.405627944969908</v>
      </c>
      <c r="L213" s="28">
        <f t="shared" si="55"/>
        <v>26.236122050745301</v>
      </c>
      <c r="M213" s="28">
        <f>L213*'Forecast inputs Tab10.1.5.1'!Z8</f>
        <v>13.810668411390274</v>
      </c>
      <c r="N213" s="19">
        <f t="shared" si="59"/>
        <v>4696.7993374524431</v>
      </c>
      <c r="O213" s="19">
        <f>N213*'Forecast inputs Tab10.1.5.1'!R8</f>
        <v>1731.4985597485304</v>
      </c>
      <c r="P213" s="19">
        <f>N213*'Forecast inputs Tab10.1.5.1'!S8</f>
        <v>418.7490497713394</v>
      </c>
      <c r="Q213" s="19">
        <f>P213*'Forecast inputs Tab10.1.5.1'!R8</f>
        <v>154.37393094345313</v>
      </c>
    </row>
    <row r="214" spans="1:17" ht="15" x14ac:dyDescent="0.25">
      <c r="A214" s="10">
        <f>D214+F214+E214+'Forecast inputs Tab10.1.5.1'!AA9</f>
        <v>0.29110000870046415</v>
      </c>
      <c r="C214" s="18">
        <v>5</v>
      </c>
      <c r="D214" s="17">
        <f>$G$54*'Forecast inputs Tab10.1.5.1'!T9</f>
        <v>2.5139412089277949E-2</v>
      </c>
      <c r="E214" s="17">
        <f>$G$55*'Forecast inputs Tab10.1.5.1'!U9</f>
        <v>1.2479558796297698E-2</v>
      </c>
      <c r="F214" s="17">
        <f>$F$31*'Forecast inputs Tab10.1.5.1'!Y9</f>
        <v>1.3481037814888505E-2</v>
      </c>
      <c r="G214" s="28">
        <f t="shared" si="56"/>
        <v>78.744678558257107</v>
      </c>
      <c r="H214" s="28">
        <f>G214*'Forecast inputs Tab10.1.5.1'!V9</f>
        <v>63.43335327781309</v>
      </c>
      <c r="I214" s="28">
        <f t="shared" si="57"/>
        <v>39.089969267119692</v>
      </c>
      <c r="J214" s="28">
        <f>I214*'Forecast inputs Tab10.1.5.1'!W9</f>
        <v>29.265692996845896</v>
      </c>
      <c r="K214" s="28">
        <f t="shared" si="58"/>
        <v>92.699046274658983</v>
      </c>
      <c r="L214" s="28">
        <f t="shared" si="55"/>
        <v>42.226921838711704</v>
      </c>
      <c r="M214" s="28">
        <f>L214*'Forecast inputs Tab10.1.5.1'!Z9</f>
        <v>31.507111006892671</v>
      </c>
      <c r="N214" s="19">
        <f t="shared" si="59"/>
        <v>3610.3169917019177</v>
      </c>
      <c r="O214" s="19">
        <f>N214*'Forecast inputs Tab10.1.5.1'!R9</f>
        <v>2057.1730631397195</v>
      </c>
      <c r="P214" s="19">
        <f>N214*'Forecast inputs Tab10.1.5.1'!S9</f>
        <v>1050.1145954340598</v>
      </c>
      <c r="Q214" s="19">
        <f>P214*'Forecast inputs Tab10.1.5.1'!R9</f>
        <v>598.35949693670898</v>
      </c>
    </row>
    <row r="215" spans="1:17" ht="15" x14ac:dyDescent="0.25">
      <c r="A215" s="10">
        <f>D215+F215+E215+'Forecast inputs Tab10.1.5.1'!AA10</f>
        <v>0.31910657814761473</v>
      </c>
      <c r="C215" s="18">
        <v>6</v>
      </c>
      <c r="D215" s="17">
        <f>$G$54*'Forecast inputs Tab10.1.5.1'!T10</f>
        <v>6.1136750641884105E-2</v>
      </c>
      <c r="E215" s="17">
        <f>$G$55*'Forecast inputs Tab10.1.5.1'!U10</f>
        <v>5.1513794994919411E-3</v>
      </c>
      <c r="F215" s="17">
        <f>$F$31*'Forecast inputs Tab10.1.5.1'!Y10</f>
        <v>1.2818448006238707E-2</v>
      </c>
      <c r="G215" s="28">
        <f t="shared" si="56"/>
        <v>141.24482464348026</v>
      </c>
      <c r="H215" s="28">
        <f>G215*'Forecast inputs Tab10.1.5.1'!V10</f>
        <v>139.93504024283087</v>
      </c>
      <c r="I215" s="28">
        <f t="shared" si="57"/>
        <v>11.901281740336453</v>
      </c>
      <c r="J215" s="28">
        <f>I215*'Forecast inputs Tab10.1.5.1'!W10</f>
        <v>11.516874177534113</v>
      </c>
      <c r="K215" s="28">
        <f t="shared" si="58"/>
        <v>151.45191442036497</v>
      </c>
      <c r="L215" s="28">
        <f t="shared" si="55"/>
        <v>29.614584056784576</v>
      </c>
      <c r="M215" s="28">
        <f>L215*'Forecast inputs Tab10.1.5.1'!Z10</f>
        <v>29.28177536115443</v>
      </c>
      <c r="N215" s="19">
        <f t="shared" si="59"/>
        <v>2698.4986670721041</v>
      </c>
      <c r="O215" s="19">
        <f>N215*'Forecast inputs Tab10.1.5.1'!R10</f>
        <v>2175.6051833562083</v>
      </c>
      <c r="P215" s="19">
        <f>N215*'Forecast inputs Tab10.1.5.1'!S10</f>
        <v>1550.9033913134551</v>
      </c>
      <c r="Q215" s="19">
        <f>P215*'Forecast inputs Tab10.1.5.1'!R10</f>
        <v>1250.3817393718641</v>
      </c>
    </row>
    <row r="216" spans="1:17" ht="15" x14ac:dyDescent="0.25">
      <c r="A216" s="10">
        <f>D216+F216+E216+'Forecast inputs Tab10.1.5.1'!AA11</f>
        <v>0.3403553700426652</v>
      </c>
      <c r="C216" s="18">
        <v>7</v>
      </c>
      <c r="D216" s="17">
        <f>$G$54*'Forecast inputs Tab10.1.5.1'!T11</f>
        <v>7.389713175440521E-2</v>
      </c>
      <c r="E216" s="17">
        <f>$G$55*'Forecast inputs Tab10.1.5.1'!U11</f>
        <v>2.9538570840210933E-3</v>
      </c>
      <c r="F216" s="17">
        <f>$F$31*'Forecast inputs Tab10.1.5.1'!Y11</f>
        <v>2.3504381204238905E-2</v>
      </c>
      <c r="G216" s="28">
        <f t="shared" si="56"/>
        <v>122.84303601212491</v>
      </c>
      <c r="H216" s="28">
        <f>G216*'Forecast inputs Tab10.1.5.1'!V11</f>
        <v>152.23484749849968</v>
      </c>
      <c r="I216" s="28">
        <f t="shared" si="57"/>
        <v>4.9103498814139348</v>
      </c>
      <c r="J216" s="28">
        <f>I216*'Forecast inputs Tab10.1.5.1'!W11</f>
        <v>5.9920710259316543</v>
      </c>
      <c r="K216" s="28">
        <f t="shared" si="58"/>
        <v>158.22691852443134</v>
      </c>
      <c r="L216" s="28">
        <f t="shared" si="55"/>
        <v>39.07255231923002</v>
      </c>
      <c r="M216" s="28">
        <f>L216*'Forecast inputs Tab10.1.5.1'!Z11</f>
        <v>48.773876334571639</v>
      </c>
      <c r="N216" s="19">
        <f t="shared" si="59"/>
        <v>1961.2636619430871</v>
      </c>
      <c r="O216" s="19">
        <f>N216*'Forecast inputs Tab10.1.5.1'!R11</f>
        <v>2099.8073270227469</v>
      </c>
      <c r="P216" s="19">
        <f>N216*'Forecast inputs Tab10.1.5.1'!S11</f>
        <v>1564.3103742263052</v>
      </c>
      <c r="Q216" s="19">
        <f>P216*'Forecast inputs Tab10.1.5.1'!R11</f>
        <v>1674.8132590616515</v>
      </c>
    </row>
    <row r="217" spans="1:17" ht="15" x14ac:dyDescent="0.25">
      <c r="A217" s="10">
        <f>D217+F217+E217+'Forecast inputs Tab10.1.5.1'!AA12</f>
        <v>0.34037394555789741</v>
      </c>
      <c r="C217" s="18">
        <v>8</v>
      </c>
      <c r="D217" s="17">
        <f>$G$54*'Forecast inputs Tab10.1.5.1'!T12</f>
        <v>8.5194774005455456E-2</v>
      </c>
      <c r="E217" s="17">
        <f>$G$55*'Forecast inputs Tab10.1.5.1'!U12</f>
        <v>5.0672887489430947E-4</v>
      </c>
      <c r="F217" s="17">
        <f>$F$31*'Forecast inputs Tab10.1.5.1'!Y12</f>
        <v>1.4672442677547646E-2</v>
      </c>
      <c r="G217" s="28">
        <f t="shared" si="56"/>
        <v>100.7668424739216</v>
      </c>
      <c r="H217" s="28">
        <f>G217*'Forecast inputs Tab10.1.5.1'!V12</f>
        <v>151.75558654142168</v>
      </c>
      <c r="I217" s="28">
        <f t="shared" si="57"/>
        <v>0.59934977596387173</v>
      </c>
      <c r="J217" s="28">
        <f>I217*'Forecast inputs Tab10.1.5.1'!W12</f>
        <v>0.90128502449935977</v>
      </c>
      <c r="K217" s="28">
        <f t="shared" si="58"/>
        <v>152.65687156592105</v>
      </c>
      <c r="L217" s="28">
        <f t="shared" si="55"/>
        <v>17.354300627658365</v>
      </c>
      <c r="M217" s="28">
        <f>L217*'Forecast inputs Tab10.1.5.1'!Z12</f>
        <v>26.450383758639219</v>
      </c>
      <c r="N217" s="19">
        <f t="shared" si="59"/>
        <v>1395.4732721614323</v>
      </c>
      <c r="O217" s="19">
        <f>N217*'Forecast inputs Tab10.1.5.1'!R12</f>
        <v>1891.9407981983049</v>
      </c>
      <c r="P217" s="19">
        <f>N217*'Forecast inputs Tab10.1.5.1'!S12</f>
        <v>1277.6201778589445</v>
      </c>
      <c r="Q217" s="19">
        <f>P217*'Forecast inputs Tab10.1.5.1'!R12</f>
        <v>1732.1591085358211</v>
      </c>
    </row>
    <row r="218" spans="1:17" ht="15" x14ac:dyDescent="0.25">
      <c r="A218" s="10">
        <f>D218+F218+E218+'Forecast inputs Tab10.1.5.1'!AA13</f>
        <v>0.34426533194904596</v>
      </c>
      <c r="C218" s="18">
        <v>9</v>
      </c>
      <c r="D218" s="17">
        <f>$G$54*'Forecast inputs Tab10.1.5.1'!T13</f>
        <v>8.2049430007223367E-2</v>
      </c>
      <c r="E218" s="17">
        <f>$G$55*'Forecast inputs Tab10.1.5.1'!U13</f>
        <v>2.0839279855593257E-4</v>
      </c>
      <c r="F218" s="17">
        <f>$F$31*'Forecast inputs Tab10.1.5.1'!Y13</f>
        <v>2.2007509143266667E-2</v>
      </c>
      <c r="G218" s="28">
        <f t="shared" si="56"/>
        <v>68.922466460258931</v>
      </c>
      <c r="H218" s="28">
        <f>G218*'Forecast inputs Tab10.1.5.1'!V13</f>
        <v>124.16476634719919</v>
      </c>
      <c r="I218" s="28">
        <f t="shared" si="57"/>
        <v>0.17505235158570015</v>
      </c>
      <c r="J218" s="28">
        <f>I218*'Forecast inputs Tab10.1.5.1'!W13</f>
        <v>0.31572436642027829</v>
      </c>
      <c r="K218" s="28">
        <f t="shared" si="58"/>
        <v>124.48049071361947</v>
      </c>
      <c r="L218" s="28">
        <f t="shared" si="55"/>
        <v>18.486561218854334</v>
      </c>
      <c r="M218" s="28">
        <f>L218*'Forecast inputs Tab10.1.5.1'!Z13</f>
        <v>33.577326007417319</v>
      </c>
      <c r="N218" s="19">
        <f t="shared" si="59"/>
        <v>992.88501823426918</v>
      </c>
      <c r="O218" s="19">
        <f>N218*'Forecast inputs Tab10.1.5.1'!R13</f>
        <v>1643.0559147246156</v>
      </c>
      <c r="P218" s="19">
        <f>N218*'Forecast inputs Tab10.1.5.1'!S13</f>
        <v>959.14745934585585</v>
      </c>
      <c r="Q218" s="19">
        <f>P218*'Forecast inputs Tab10.1.5.1'!R13</f>
        <v>1587.2259901493026</v>
      </c>
    </row>
    <row r="219" spans="1:17" ht="15" x14ac:dyDescent="0.25">
      <c r="A219" s="10">
        <f>D219+F219+E219+'Forecast inputs Tab10.1.5.1'!AA14</f>
        <v>0.34232663365708665</v>
      </c>
      <c r="C219" s="18">
        <v>10</v>
      </c>
      <c r="D219" s="17">
        <f>$G$54*'Forecast inputs Tab10.1.5.1'!T14</f>
        <v>8.1888916558250091E-2</v>
      </c>
      <c r="E219" s="17">
        <f>$G$55*'Forecast inputs Tab10.1.5.1'!U14</f>
        <v>5.639579326203154E-5</v>
      </c>
      <c r="F219" s="17">
        <f>$F$31*'Forecast inputs Tab10.1.5.1'!Y14</f>
        <v>2.0381321305574563E-2</v>
      </c>
      <c r="G219" s="28">
        <f t="shared" si="56"/>
        <v>48.802326891856218</v>
      </c>
      <c r="H219" s="28">
        <f>G219*'Forecast inputs Tab10.1.5.1'!V14</f>
        <v>102.72302053985437</v>
      </c>
      <c r="I219" s="28">
        <f t="shared" si="57"/>
        <v>3.3609504848454659E-2</v>
      </c>
      <c r="J219" s="28">
        <f>I219*'Forecast inputs Tab10.1.5.1'!W14</f>
        <v>7.0897921394751082E-2</v>
      </c>
      <c r="K219" s="28">
        <f t="shared" si="58"/>
        <v>102.79391846124912</v>
      </c>
      <c r="L219" s="28">
        <f t="shared" si="55"/>
        <v>12.146404503167098</v>
      </c>
      <c r="M219" s="28">
        <f>L219*'Forecast inputs Tab10.1.5.1'!Z14</f>
        <v>25.746126305138141</v>
      </c>
      <c r="N219" s="19">
        <f t="shared" si="59"/>
        <v>703.77231173808923</v>
      </c>
      <c r="O219" s="19">
        <f>N219*'Forecast inputs Tab10.1.5.1'!R14</f>
        <v>1380.6253325521966</v>
      </c>
      <c r="P219" s="19">
        <f>N219*'Forecast inputs Tab10.1.5.1'!S14</f>
        <v>693.90676384829817</v>
      </c>
      <c r="Q219" s="19">
        <f>P219*'Forecast inputs Tab10.1.5.1'!R14</f>
        <v>1361.2715939793991</v>
      </c>
    </row>
    <row r="220" spans="1:17" ht="15" x14ac:dyDescent="0.25">
      <c r="A220" s="10">
        <f>D220+F220+E220+'Forecast inputs Tab10.1.5.1'!AA15</f>
        <v>0.34236914818646574</v>
      </c>
      <c r="C220" s="18">
        <v>11</v>
      </c>
      <c r="D220" s="17">
        <f>$G$54*'Forecast inputs Tab10.1.5.1'!T15</f>
        <v>7.8917243961762168E-2</v>
      </c>
      <c r="E220" s="17">
        <f>$G$55*'Forecast inputs Tab10.1.5.1'!U15</f>
        <v>2.0830341597942094E-5</v>
      </c>
      <c r="F220" s="17">
        <f>$F$31*'Forecast inputs Tab10.1.5.1'!Y15</f>
        <v>2.3431073883105637E-2</v>
      </c>
      <c r="G220" s="28">
        <f t="shared" si="56"/>
        <v>36.298475952642356</v>
      </c>
      <c r="H220" s="28">
        <f>G220*'Forecast inputs Tab10.1.5.1'!V15</f>
        <v>87.380979072518329</v>
      </c>
      <c r="I220" s="28">
        <f t="shared" si="57"/>
        <v>9.5810448467331839E-3</v>
      </c>
      <c r="J220" s="28">
        <f>I220*'Forecast inputs Tab10.1.5.1'!W15</f>
        <v>2.3140456544326133E-2</v>
      </c>
      <c r="K220" s="28">
        <f t="shared" si="58"/>
        <v>87.404119529062655</v>
      </c>
      <c r="L220" s="28">
        <f t="shared" si="55"/>
        <v>10.7772677959027</v>
      </c>
      <c r="M220" s="28">
        <f>L220*'Forecast inputs Tab10.1.5.1'!Z15</f>
        <v>26.153842396384835</v>
      </c>
      <c r="N220" s="19">
        <f t="shared" si="59"/>
        <v>543.17773431275828</v>
      </c>
      <c r="O220" s="19">
        <f>N220*'Forecast inputs Tab10.1.5.1'!R15</f>
        <v>1233.7304514992541</v>
      </c>
      <c r="P220" s="19">
        <f>N220*'Forecast inputs Tab10.1.5.1'!S15</f>
        <v>539.85360098634578</v>
      </c>
      <c r="Q220" s="19">
        <f>P220*'Forecast inputs Tab10.1.5.1'!R15</f>
        <v>1226.1802809923067</v>
      </c>
    </row>
    <row r="221" spans="1:17" ht="15" x14ac:dyDescent="0.25">
      <c r="A221" s="10">
        <f>D221+F221+E221+'Forecast inputs Tab10.1.5.1'!AA16</f>
        <v>0.34080370169069818</v>
      </c>
      <c r="C221" s="18">
        <v>12</v>
      </c>
      <c r="D221" s="17">
        <f>$G$54*'Forecast inputs Tab10.1.5.1'!T16</f>
        <v>7.7271493695594731E-2</v>
      </c>
      <c r="E221" s="17">
        <f>$G$55*'Forecast inputs Tab10.1.5.1'!U16</f>
        <v>7.4789222324173669E-6</v>
      </c>
      <c r="F221" s="17">
        <f>$F$31*'Forecast inputs Tab10.1.5.1'!Y16</f>
        <v>2.3524729072871054E-2</v>
      </c>
      <c r="G221" s="28">
        <f t="shared" si="56"/>
        <v>6.8716385630336898</v>
      </c>
      <c r="H221" s="28">
        <f>G221*'Forecast inputs Tab10.1.5.1'!V16</f>
        <v>18.601469979597915</v>
      </c>
      <c r="I221" s="28">
        <f t="shared" si="57"/>
        <v>6.6508938761642052E-4</v>
      </c>
      <c r="J221" s="28">
        <f>I221*'Forecast inputs Tab10.1.5.1'!W16</f>
        <v>1.8069166084031486E-3</v>
      </c>
      <c r="K221" s="28">
        <f t="shared" si="58"/>
        <v>18.603276896206317</v>
      </c>
      <c r="L221" s="28">
        <f t="shared" si="55"/>
        <v>2.0920190325151746</v>
      </c>
      <c r="M221" s="28">
        <f>L221*'Forecast inputs Tab10.1.5.1'!Z16</f>
        <v>5.7146847103604026</v>
      </c>
      <c r="N221" s="19">
        <f t="shared" si="59"/>
        <v>104.94116032664502</v>
      </c>
      <c r="O221" s="19">
        <f>N221*'Forecast inputs Tab10.1.5.1'!R16</f>
        <v>270.66109247967302</v>
      </c>
      <c r="P221" s="19">
        <f>N221*'Forecast inputs Tab10.1.5.1'!S16</f>
        <v>104.64088319748694</v>
      </c>
      <c r="Q221" s="19">
        <f>P221*'Forecast inputs Tab10.1.5.1'!R16</f>
        <v>269.88662671646239</v>
      </c>
    </row>
    <row r="222" spans="1:17" ht="15" x14ac:dyDescent="0.25">
      <c r="A222" s="10">
        <f>D222+F222+E222+'Forecast inputs Tab10.1.5.1'!AA17</f>
        <v>0.33800311230711544</v>
      </c>
      <c r="C222" s="18">
        <v>13</v>
      </c>
      <c r="D222" s="17">
        <f>$G$54*'Forecast inputs Tab10.1.5.1'!T17</f>
        <v>7.6850054992083111E-2</v>
      </c>
      <c r="E222" s="17">
        <f>$G$55*'Forecast inputs Tab10.1.5.1'!U17</f>
        <v>2.700106466573411E-6</v>
      </c>
      <c r="F222" s="17">
        <f>$F$31*'Forecast inputs Tab10.1.5.1'!Y17</f>
        <v>2.1150357208565781E-2</v>
      </c>
      <c r="G222" s="28">
        <f t="shared" si="56"/>
        <v>24.909381161331439</v>
      </c>
      <c r="H222" s="28">
        <f>G222*'Forecast inputs Tab10.1.5.1'!V17</f>
        <v>74.770179256170621</v>
      </c>
      <c r="I222" s="28">
        <f t="shared" si="57"/>
        <v>8.751845546367097E-4</v>
      </c>
      <c r="J222" s="28">
        <f>I222*'Forecast inputs Tab10.1.5.1'!W17</f>
        <v>2.6348818557157786E-3</v>
      </c>
      <c r="K222" s="28">
        <f t="shared" si="58"/>
        <v>74.772814138026334</v>
      </c>
      <c r="L222" s="28">
        <f t="shared" si="55"/>
        <v>6.8554578062533968</v>
      </c>
      <c r="M222" s="28">
        <f>L222*'Forecast inputs Tab10.1.5.1'!Z17</f>
        <v>20.774025235711605</v>
      </c>
      <c r="N222" s="19">
        <f t="shared" si="59"/>
        <v>381.98808042027002</v>
      </c>
      <c r="O222" s="19">
        <f>N222*'Forecast inputs Tab10.1.5.1'!R17</f>
        <v>1100.794150751113</v>
      </c>
      <c r="P222" s="19">
        <f>N222*'Forecast inputs Tab10.1.5.1'!S17</f>
        <v>381.44063155338853</v>
      </c>
      <c r="Q222" s="19">
        <f>P222*'Forecast inputs Tab10.1.5.1'!R17</f>
        <v>1099.2165399789774</v>
      </c>
    </row>
    <row r="223" spans="1:17" ht="15" x14ac:dyDescent="0.25">
      <c r="A223" s="10">
        <f>D223+F223+E223+'Forecast inputs Tab10.1.5.1'!AA18</f>
        <v>0.33679125438026336</v>
      </c>
      <c r="C223" s="18">
        <v>14</v>
      </c>
      <c r="D223" s="17">
        <f>$G$54*'Forecast inputs Tab10.1.5.1'!T18</f>
        <v>7.5042645104281228E-2</v>
      </c>
      <c r="E223" s="17">
        <f>$G$55*'Forecast inputs Tab10.1.5.1'!U18</f>
        <v>1.2229137333800534E-6</v>
      </c>
      <c r="F223" s="17">
        <f>$F$31*'Forecast inputs Tab10.1.5.1'!Y18</f>
        <v>2.1747386362248773E-2</v>
      </c>
      <c r="G223" s="28">
        <f t="shared" si="56"/>
        <v>15.282260442475133</v>
      </c>
      <c r="H223" s="28">
        <f>G223*'Forecast inputs Tab10.1.5.1'!V18</f>
        <v>50.204829893923844</v>
      </c>
      <c r="I223" s="28">
        <f t="shared" si="57"/>
        <v>2.4904354245806507E-4</v>
      </c>
      <c r="J223" s="28">
        <f>I223*'Forecast inputs Tab10.1.5.1'!W18</f>
        <v>8.204685094777178E-4</v>
      </c>
      <c r="K223" s="28">
        <f t="shared" si="58"/>
        <v>50.205650362433325</v>
      </c>
      <c r="L223" s="28">
        <f t="shared" si="55"/>
        <v>4.4288047398805892</v>
      </c>
      <c r="M223" s="28">
        <f>L223*'Forecast inputs Tab10.1.5.1'!Z18</f>
        <v>14.702967415692575</v>
      </c>
      <c r="N223" s="19">
        <f t="shared" si="59"/>
        <v>239.86237910414721</v>
      </c>
      <c r="O223" s="19">
        <f>N223*'Forecast inputs Tab10.1.5.1'!R18</f>
        <v>761.8652802533386</v>
      </c>
      <c r="P223" s="19">
        <f>N223*'Forecast inputs Tab10.1.5.1'!S18</f>
        <v>239.67811704593595</v>
      </c>
      <c r="Q223" s="19">
        <f>P223*'Forecast inputs Tab10.1.5.1'!R18</f>
        <v>761.28001604832457</v>
      </c>
    </row>
    <row r="224" spans="1:17" ht="15" x14ac:dyDescent="0.25">
      <c r="A224" s="10">
        <f>D224+F224+E224+'Forecast inputs Tab10.1.5.1'!AA19</f>
        <v>0.33599459662840281</v>
      </c>
      <c r="C224" s="18">
        <v>15</v>
      </c>
      <c r="D224" s="17">
        <f>$G$54*'Forecast inputs Tab10.1.5.1'!T19</f>
        <v>7.3052398141839753E-2</v>
      </c>
      <c r="E224" s="17">
        <f>$G$55*'Forecast inputs Tab10.1.5.1'!U19</f>
        <v>6.3938712288257355E-7</v>
      </c>
      <c r="F224" s="17">
        <f>$F$31*'Forecast inputs Tab10.1.5.1'!Y19</f>
        <v>2.2941559099440182E-2</v>
      </c>
      <c r="G224" s="28">
        <f t="shared" si="56"/>
        <v>3.5608420753084227</v>
      </c>
      <c r="H224" s="28">
        <f>G224*'Forecast inputs Tab10.1.5.1'!V19</f>
        <v>12.665825938172615</v>
      </c>
      <c r="I224" s="28">
        <f t="shared" si="57"/>
        <v>3.116607568652403E-5</v>
      </c>
      <c r="J224" s="28">
        <f>I224*'Forecast inputs Tab10.1.5.1'!W19</f>
        <v>1.1109410413493692E-4</v>
      </c>
      <c r="K224" s="28">
        <f t="shared" si="58"/>
        <v>12.66593703227675</v>
      </c>
      <c r="L224" s="28">
        <f t="shared" si="55"/>
        <v>1.1182558135305605</v>
      </c>
      <c r="M224" s="28">
        <f>L224*'Forecast inputs Tab10.1.5.1'!Z19</f>
        <v>4.0239540845246395</v>
      </c>
      <c r="N224" s="19">
        <f t="shared" si="59"/>
        <v>57.390181482704349</v>
      </c>
      <c r="O224" s="19">
        <f>N224*'Forecast inputs Tab10.1.5.1'!R19</f>
        <v>198.60331423541703</v>
      </c>
      <c r="P224" s="19">
        <f>N224*'Forecast inputs Tab10.1.5.1'!S19</f>
        <v>57.364807996852683</v>
      </c>
      <c r="Q224" s="19">
        <f>P224*'Forecast inputs Tab10.1.5.1'!R19</f>
        <v>198.51550725774848</v>
      </c>
    </row>
    <row r="225" spans="1:17" ht="15" x14ac:dyDescent="0.25">
      <c r="A225" s="10">
        <f>D225+F225+E225+'Forecast inputs Tab10.1.5.1'!AA20</f>
        <v>0.33565751215380529</v>
      </c>
      <c r="C225" s="23" t="s">
        <v>1443</v>
      </c>
      <c r="D225" s="17">
        <f>$G$54*'Forecast inputs Tab10.1.5.1'!T20</f>
        <v>7.0860491436610787E-2</v>
      </c>
      <c r="E225" s="17">
        <f>$G$55*'Forecast inputs Tab10.1.5.1'!U20</f>
        <v>3.8745027800414993E-7</v>
      </c>
      <c r="F225" s="17">
        <f>$F$31*'Forecast inputs Tab10.1.5.1'!Y20</f>
        <v>2.4796633266916526E-2</v>
      </c>
      <c r="G225" s="28">
        <f>N225*(D225/A225)*(1-EXP(-A225))</f>
        <v>8.6604021280723735</v>
      </c>
      <c r="H225" s="28">
        <f>G225*'Forecast inputs Tab10.1.5.1'!V20</f>
        <v>35.936061836459828</v>
      </c>
      <c r="I225" s="28">
        <f t="shared" si="57"/>
        <v>4.7353259116909446E-5</v>
      </c>
      <c r="J225" s="28">
        <f>I225*'Forecast inputs Tab10.1.5.1'!W20</f>
        <v>1.9649083525431218E-4</v>
      </c>
      <c r="K225" s="28">
        <f t="shared" si="58"/>
        <v>35.936258327295086</v>
      </c>
      <c r="L225" s="30">
        <f t="shared" si="55"/>
        <v>3.0305860312292721</v>
      </c>
      <c r="M225" s="28">
        <f>L225*'Forecast inputs Tab10.1.5.1'!Z20</f>
        <v>11.712184611450519</v>
      </c>
      <c r="N225" s="19">
        <f>N198*EXP(-A198)+N199*EXP(-A199)</f>
        <v>143.87460784162494</v>
      </c>
      <c r="O225" s="19">
        <f>N225*'Forecast inputs Tab10.1.5.1'!R20</f>
        <v>585.92020942258569</v>
      </c>
      <c r="P225" s="19">
        <f>N225*'Forecast inputs Tab10.1.5.1'!S20</f>
        <v>143.83606790118847</v>
      </c>
      <c r="Q225" s="19">
        <f>P225*'Forecast inputs Tab10.1.5.1'!R20</f>
        <v>585.76325796109836</v>
      </c>
    </row>
    <row r="226" spans="1:17" ht="15" x14ac:dyDescent="0.25">
      <c r="C226" s="31" t="s">
        <v>1453</v>
      </c>
      <c r="D226" s="12"/>
      <c r="E226" s="12"/>
      <c r="F226" s="12"/>
      <c r="G226" s="32">
        <f>SUM(G209:G225)</f>
        <v>718.4452739074793</v>
      </c>
      <c r="H226" s="32">
        <f t="shared" ref="H226" si="60">SUM(H209:H225)</f>
        <v>1043.1400802697317</v>
      </c>
      <c r="I226" s="32">
        <f>SUM(I209:I225)</f>
        <v>102.13372404228186</v>
      </c>
      <c r="J226" s="32">
        <f t="shared" ref="J226:Q226" si="61">SUM(J209:J225)</f>
        <v>70.181204086082374</v>
      </c>
      <c r="K226" s="32">
        <f t="shared" si="61"/>
        <v>1113.3212843558142</v>
      </c>
      <c r="L226" s="32">
        <f t="shared" si="61"/>
        <v>229.5577607319232</v>
      </c>
      <c r="M226" s="32">
        <f t="shared" si="61"/>
        <v>296.00089094499975</v>
      </c>
      <c r="N226" s="32">
        <f t="shared" si="61"/>
        <v>53328.049133073495</v>
      </c>
      <c r="O226" s="32">
        <f t="shared" si="61"/>
        <v>19393.023309212593</v>
      </c>
      <c r="P226" s="32">
        <f t="shared" si="61"/>
        <v>8981.5659204794574</v>
      </c>
      <c r="Q226" s="32">
        <f t="shared" si="61"/>
        <v>12499.427347933119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226"/>
  <sheetViews>
    <sheetView showGridLines="0" topLeftCell="A16" workbookViewId="0"/>
  </sheetViews>
  <sheetFormatPr defaultRowHeight="14.4" x14ac:dyDescent="0.3"/>
  <cols>
    <col min="3" max="3" width="9.109375" style="15"/>
    <col min="4" max="5" width="10.6640625" style="15" customWidth="1"/>
    <col min="6" max="6" width="12" style="15" customWidth="1"/>
    <col min="7" max="11" width="10.6640625" style="15" customWidth="1"/>
    <col min="12" max="12" width="12.44140625" style="15" customWidth="1"/>
    <col min="13" max="13" width="19.5546875" style="15" customWidth="1"/>
    <col min="14" max="14" width="10" style="15" customWidth="1"/>
    <col min="15" max="15" width="9.109375" style="15"/>
    <col min="16" max="16" width="9.88671875" style="15" customWidth="1"/>
    <col min="17" max="17" width="10" style="15" customWidth="1"/>
  </cols>
  <sheetData>
    <row r="1" spans="1:17" ht="12" customHeight="1" x14ac:dyDescent="0.3">
      <c r="C1" s="15" t="s">
        <v>1445</v>
      </c>
      <c r="D1" s="15" t="s">
        <v>1522</v>
      </c>
      <c r="G1" s="15">
        <v>2019</v>
      </c>
    </row>
    <row r="2" spans="1:17" ht="12" customHeight="1" x14ac:dyDescent="0.3">
      <c r="G2" s="18"/>
    </row>
    <row r="3" spans="1:17" ht="12" customHeight="1" x14ac:dyDescent="0.3">
      <c r="D3" s="24" t="s">
        <v>1611</v>
      </c>
      <c r="E3" s="24"/>
      <c r="F3" s="24"/>
      <c r="G3" s="18">
        <v>1</v>
      </c>
      <c r="H3" s="24" t="s">
        <v>1610</v>
      </c>
      <c r="I3" s="25">
        <f>G3*AVERAGE('Forecast inputs Tab10.1.5.1'!T$8:T$19)</f>
        <v>6.6579454434206639E-2</v>
      </c>
      <c r="J3" s="15" t="s">
        <v>1526</v>
      </c>
      <c r="K3" s="25">
        <f>I3+I5+I4</f>
        <v>8.7881282343871131E-2</v>
      </c>
      <c r="M3" s="54" t="s">
        <v>1675</v>
      </c>
      <c r="N3" s="55">
        <f>Reportnew!$AJ$6560</f>
        <v>6.0366767631280425E-2</v>
      </c>
    </row>
    <row r="4" spans="1:17" ht="12" customHeight="1" x14ac:dyDescent="0.3">
      <c r="D4" s="24" t="s">
        <v>1612</v>
      </c>
      <c r="E4" s="24"/>
      <c r="F4" s="24"/>
      <c r="G4" s="18">
        <v>1</v>
      </c>
      <c r="H4" s="24" t="s">
        <v>1610</v>
      </c>
      <c r="I4" s="25">
        <f>G4*AVERAGE('Forecast inputs Tab10.1.5.1'!U$8:U$19)</f>
        <v>2.4673964087049936E-3</v>
      </c>
      <c r="J4" s="24"/>
      <c r="K4" s="24"/>
      <c r="M4" s="15" t="s">
        <v>1875</v>
      </c>
      <c r="N4" s="56">
        <f>AVERAGE('Forecast inputs Tab10.1.5.1'!$Y$8:$Y$19)</f>
        <v>9.2712324904217162E-3</v>
      </c>
      <c r="O4" s="25">
        <f>N4*G5</f>
        <v>1.8834431500959491E-2</v>
      </c>
    </row>
    <row r="5" spans="1:17" ht="12" customHeight="1" x14ac:dyDescent="0.3">
      <c r="D5" s="24" t="s">
        <v>1446</v>
      </c>
      <c r="E5" s="24"/>
      <c r="F5" s="24"/>
      <c r="G5" s="17">
        <f>I5/N4</f>
        <v>2.0314916620220336</v>
      </c>
      <c r="H5" s="24" t="s">
        <v>1610</v>
      </c>
      <c r="I5" s="25">
        <f>N5*N3</f>
        <v>1.8834431500959491E-2</v>
      </c>
      <c r="J5" s="24"/>
      <c r="K5" s="24"/>
      <c r="M5" s="15" t="s">
        <v>1738</v>
      </c>
      <c r="N5" s="78">
        <v>0.312</v>
      </c>
      <c r="O5" s="15" t="s">
        <v>1876</v>
      </c>
    </row>
    <row r="6" spans="1:17" ht="9.75" customHeight="1" x14ac:dyDescent="0.3">
      <c r="D6" s="24"/>
      <c r="E6" s="24"/>
      <c r="F6" s="24"/>
      <c r="G6" s="18"/>
      <c r="H6" s="24"/>
      <c r="I6" s="24"/>
      <c r="J6" s="24"/>
      <c r="K6" s="24"/>
      <c r="L6" s="25"/>
    </row>
    <row r="7" spans="1:17" ht="40.5" customHeight="1" x14ac:dyDescent="0.3">
      <c r="A7" t="s">
        <v>1374</v>
      </c>
      <c r="C7" s="26" t="s">
        <v>1292</v>
      </c>
      <c r="D7" s="27" t="s">
        <v>1604</v>
      </c>
      <c r="E7" s="27" t="s">
        <v>1605</v>
      </c>
      <c r="F7" s="27" t="s">
        <v>1877</v>
      </c>
      <c r="G7" s="27" t="s">
        <v>1606</v>
      </c>
      <c r="H7" s="27" t="s">
        <v>1607</v>
      </c>
      <c r="I7" s="27" t="s">
        <v>1608</v>
      </c>
      <c r="J7" s="27" t="s">
        <v>1609</v>
      </c>
      <c r="K7" s="27" t="s">
        <v>1613</v>
      </c>
      <c r="L7" s="27" t="s">
        <v>1448</v>
      </c>
      <c r="M7" s="27" t="s">
        <v>1578</v>
      </c>
      <c r="N7" s="27" t="s">
        <v>1449</v>
      </c>
      <c r="O7" s="27" t="s">
        <v>1450</v>
      </c>
      <c r="P7" s="27" t="s">
        <v>1451</v>
      </c>
      <c r="Q7" s="27" t="s">
        <v>1452</v>
      </c>
    </row>
    <row r="8" spans="1:17" ht="12" customHeight="1" x14ac:dyDescent="0.3">
      <c r="A8" s="10">
        <f>D8+F8+E8+'Forecast inputs Tab10.1.5.1'!AA4</f>
        <v>0.24</v>
      </c>
      <c r="C8" s="18">
        <v>0</v>
      </c>
      <c r="D8" s="17">
        <f>$G$3*'Forecast inputs Tab10.1.5.1'!T4</f>
        <v>0</v>
      </c>
      <c r="E8" s="17">
        <f>$G$4*'Forecast inputs Tab10.1.5.1'!U4</f>
        <v>0</v>
      </c>
      <c r="F8" s="17">
        <f>$G$5*'Forecast inputs Tab10.1.5.1'!Y4</f>
        <v>0</v>
      </c>
      <c r="G8" s="28">
        <f>N8*(D8/A8)*(1-EXP(-A8))</f>
        <v>0</v>
      </c>
      <c r="H8" s="28">
        <f>G8*'Forecast inputs Tab10.1.5.1'!V4</f>
        <v>0</v>
      </c>
      <c r="I8" s="28">
        <f>N8*(E8/A8)*(1-EXP(-A8))</f>
        <v>0</v>
      </c>
      <c r="J8" s="28">
        <f>I8*'Forecast inputs Tab10.1.5.1'!W4</f>
        <v>0</v>
      </c>
      <c r="K8" s="28">
        <f>H8+J8</f>
        <v>0</v>
      </c>
      <c r="L8" s="28">
        <f t="shared" ref="L8:L24" si="0">N8*(F8/A8)*(1-EXP(-A8))</f>
        <v>0</v>
      </c>
      <c r="M8" s="28">
        <f>L8*'Forecast inputs Tab10.1.5.1'!Z4</f>
        <v>0</v>
      </c>
      <c r="N8" s="19">
        <f>'Forecast inputs Tab10.1.5.1'!Q4</f>
        <v>12382.797429009221</v>
      </c>
      <c r="O8" s="19">
        <f>N8*'Forecast inputs Tab10.1.5.1'!R4</f>
        <v>34.976078134056579</v>
      </c>
      <c r="P8" s="19">
        <f>N8*'Forecast inputs Tab10.1.5.1'!S4</f>
        <v>0</v>
      </c>
      <c r="Q8" s="19">
        <f>P8*'Forecast inputs Tab10.1.5.1'!R4</f>
        <v>0</v>
      </c>
    </row>
    <row r="9" spans="1:17" ht="12" customHeight="1" x14ac:dyDescent="0.3">
      <c r="A9" s="10">
        <f>D9+F9+E9+'Forecast inputs Tab10.1.5.1'!AA5</f>
        <v>0.24025042326708496</v>
      </c>
      <c r="C9" s="18">
        <v>1</v>
      </c>
      <c r="D9" s="17">
        <f>$G$3*'Forecast inputs Tab10.1.5.1'!T5</f>
        <v>1.3595111820172463E-5</v>
      </c>
      <c r="E9" s="17">
        <f>$G$4*'Forecast inputs Tab10.1.5.1'!U5</f>
        <v>3.1169685870727759E-5</v>
      </c>
      <c r="F9" s="17">
        <f>$G$5*'Forecast inputs Tab10.1.5.1'!Y5</f>
        <v>2.0565846939406461E-4</v>
      </c>
      <c r="G9" s="28">
        <f t="shared" ref="G9:G24" si="1">N9*(D9/A9)*(1-EXP(-A9))</f>
        <v>0.11771860378315742</v>
      </c>
      <c r="H9" s="28">
        <f>G9*'Forecast inputs Tab10.1.5.1'!V5</f>
        <v>1.2104769423513805E-2</v>
      </c>
      <c r="I9" s="28">
        <f t="shared" ref="I9:I24" si="2">N9*(E9/A9)*(1-EXP(-A9))</f>
        <v>0.26989494088730009</v>
      </c>
      <c r="J9" s="28">
        <f>I9*'Forecast inputs Tab10.1.5.1'!W5</f>
        <v>2.7752816237807319E-2</v>
      </c>
      <c r="K9" s="28">
        <f t="shared" ref="K9:K24" si="3">H9+J9</f>
        <v>3.9857585661321124E-2</v>
      </c>
      <c r="L9" s="28">
        <f t="shared" si="0"/>
        <v>1.780774457281616</v>
      </c>
      <c r="M9" s="28">
        <f>L9*'Forecast inputs Tab10.1.5.1'!Z5</f>
        <v>0.1372636978642785</v>
      </c>
      <c r="N9" s="19">
        <f>'Forecast inputs Tab10.1.5.1'!Q5</f>
        <v>9740.6525854677402</v>
      </c>
      <c r="O9" s="19">
        <f>N9*'Forecast inputs Tab10.1.5.1'!R5</f>
        <v>231.17198561513024</v>
      </c>
      <c r="P9" s="19">
        <f>N9*'Forecast inputs Tab10.1.5.1'!S5</f>
        <v>0</v>
      </c>
      <c r="Q9" s="19">
        <f>P9*'Forecast inputs Tab10.1.5.1'!R5</f>
        <v>0</v>
      </c>
    </row>
    <row r="10" spans="1:17" ht="12" customHeight="1" x14ac:dyDescent="0.3">
      <c r="A10" s="10">
        <f>D10+F10+E10+'Forecast inputs Tab10.1.5.1'!AA6</f>
        <v>0.24196702872915218</v>
      </c>
      <c r="C10" s="18">
        <v>2</v>
      </c>
      <c r="D10" s="17">
        <f>$G$3*'Forecast inputs Tab10.1.5.1'!T6</f>
        <v>1.2793166855339132E-4</v>
      </c>
      <c r="E10" s="17">
        <f>$G$4*'Forecast inputs Tab10.1.5.1'!U6</f>
        <v>6.5341966872061385E-4</v>
      </c>
      <c r="F10" s="17">
        <f>$G$5*'Forecast inputs Tab10.1.5.1'!Y6</f>
        <v>1.1856773918781794E-3</v>
      </c>
      <c r="G10" s="28">
        <f t="shared" si="1"/>
        <v>0.87054036052238171</v>
      </c>
      <c r="H10" s="28">
        <f>G10*'Forecast inputs Tab10.1.5.1'!V6</f>
        <v>0.19112422096637796</v>
      </c>
      <c r="I10" s="28">
        <f t="shared" si="2"/>
        <v>4.4463438991500546</v>
      </c>
      <c r="J10" s="28">
        <f>I10*'Forecast inputs Tab10.1.5.1'!W6</f>
        <v>0.976272629412272</v>
      </c>
      <c r="K10" s="28">
        <f t="shared" si="3"/>
        <v>1.16739685037865</v>
      </c>
      <c r="L10" s="28">
        <f t="shared" si="0"/>
        <v>8.0682135694813901</v>
      </c>
      <c r="M10" s="28">
        <f>L10*'Forecast inputs Tab10.1.5.1'!Z6</f>
        <v>1.5170661974695858</v>
      </c>
      <c r="N10" s="19">
        <f>'Forecast inputs Tab10.1.5.1'!Q6</f>
        <v>7661.1571985107503</v>
      </c>
      <c r="O10" s="19">
        <f>N10*'Forecast inputs Tab10.1.5.1'!R6</f>
        <v>736.97114563650041</v>
      </c>
      <c r="P10" s="19">
        <f>N10*'Forecast inputs Tab10.1.5.1'!S6</f>
        <v>0</v>
      </c>
      <c r="Q10" s="19">
        <f>P10*'Forecast inputs Tab10.1.5.1'!R6</f>
        <v>0</v>
      </c>
    </row>
    <row r="11" spans="1:17" ht="12" customHeight="1" x14ac:dyDescent="0.3">
      <c r="A11" s="10">
        <f>D11+F11+E11+'Forecast inputs Tab10.1.5.1'!AA7</f>
        <v>0.24720946860108944</v>
      </c>
      <c r="C11" s="18">
        <v>3</v>
      </c>
      <c r="D11" s="17">
        <f>$G$3*'Forecast inputs Tab10.1.5.1'!T7</f>
        <v>4.765578025781334E-3</v>
      </c>
      <c r="E11" s="17">
        <f>$G$4*'Forecast inputs Tab10.1.5.1'!U7</f>
        <v>1.2671942178660584E-3</v>
      </c>
      <c r="F11" s="17">
        <f>$G$5*'Forecast inputs Tab10.1.5.1'!Y7</f>
        <v>1.1766963574420619E-3</v>
      </c>
      <c r="G11" s="28">
        <f t="shared" si="1"/>
        <v>27.601317625763958</v>
      </c>
      <c r="H11" s="28">
        <f>G11*'Forecast inputs Tab10.1.5.1'!V7</f>
        <v>10.136723152292523</v>
      </c>
      <c r="I11" s="28">
        <f t="shared" si="2"/>
        <v>7.3393468560654043</v>
      </c>
      <c r="J11" s="28">
        <f>I11*'Forecast inputs Tab10.1.5.1'!W7</f>
        <v>2.7020664397486907</v>
      </c>
      <c r="K11" s="28">
        <f t="shared" si="3"/>
        <v>12.838789592041215</v>
      </c>
      <c r="L11" s="28">
        <f t="shared" si="0"/>
        <v>6.8152005349892217</v>
      </c>
      <c r="M11" s="28">
        <f>L11*'Forecast inputs Tab10.1.5.1'!Z7</f>
        <v>2.3020248063075894</v>
      </c>
      <c r="N11" s="19">
        <f>'Forecast inputs Tab10.1.5.1'!Q7</f>
        <v>6537.17</v>
      </c>
      <c r="O11" s="19">
        <f>N11*'Forecast inputs Tab10.1.5.1'!R7</f>
        <v>1368.19699515</v>
      </c>
      <c r="P11" s="19">
        <f>N11*'Forecast inputs Tab10.1.5.1'!S7</f>
        <v>0</v>
      </c>
      <c r="Q11" s="19">
        <f>P11*'Forecast inputs Tab10.1.5.1'!R7</f>
        <v>0</v>
      </c>
    </row>
    <row r="12" spans="1:17" ht="12" customHeight="1" x14ac:dyDescent="0.3">
      <c r="A12" s="10">
        <f>D12+F12+E12+'Forecast inputs Tab10.1.5.1'!AA8</f>
        <v>0.26308570687873367</v>
      </c>
      <c r="C12" s="18">
        <v>4</v>
      </c>
      <c r="D12" s="17">
        <f>$G$3*'Forecast inputs Tab10.1.5.1'!T8</f>
        <v>8.5132022584224823E-3</v>
      </c>
      <c r="E12" s="17">
        <f>$G$4*'Forecast inputs Tab10.1.5.1'!U8</f>
        <v>8.219572386783721E-3</v>
      </c>
      <c r="F12" s="17">
        <f>$G$5*'Forecast inputs Tab10.1.5.1'!Y8</f>
        <v>6.352932233527479E-3</v>
      </c>
      <c r="G12" s="28">
        <f t="shared" si="1"/>
        <v>10.397702103454527</v>
      </c>
      <c r="H12" s="28">
        <f>G12*'Forecast inputs Tab10.1.5.1'!V8</f>
        <v>5.8573765353361038</v>
      </c>
      <c r="I12" s="28">
        <f t="shared" si="2"/>
        <v>10.039073723522067</v>
      </c>
      <c r="J12" s="28">
        <f>I12*'Forecast inputs Tab10.1.5.1'!W8</f>
        <v>5.5009374398519109</v>
      </c>
      <c r="K12" s="28">
        <f t="shared" si="3"/>
        <v>11.358313975188015</v>
      </c>
      <c r="L12" s="28">
        <f t="shared" si="0"/>
        <v>7.7592302922558627</v>
      </c>
      <c r="M12" s="28">
        <f>L12*'Forecast inputs Tab10.1.5.1'!Z8</f>
        <v>4.0844510666131937</v>
      </c>
      <c r="N12" s="19">
        <f>'Forecast inputs Tab10.1.5.1'!Q8</f>
        <v>1389.06</v>
      </c>
      <c r="O12" s="19">
        <f>N12*'Forecast inputs Tab10.1.5.1'!R8</f>
        <v>512.08391429999995</v>
      </c>
      <c r="P12" s="19">
        <f>N12*'Forecast inputs Tab10.1.5.1'!S8</f>
        <v>123.84339063351912</v>
      </c>
      <c r="Q12" s="19">
        <f>P12*'Forecast inputs Tab10.1.5.1'!R8</f>
        <v>45.655485173999992</v>
      </c>
    </row>
    <row r="13" spans="1:17" ht="12" customHeight="1" x14ac:dyDescent="0.3">
      <c r="A13" s="10">
        <f>D13+F13+E13+'Forecast inputs Tab10.1.5.1'!AA9</f>
        <v>0.29110000870046415</v>
      </c>
      <c r="C13" s="18">
        <v>5</v>
      </c>
      <c r="D13" s="17">
        <f>$G$3*'Forecast inputs Tab10.1.5.1'!T9</f>
        <v>2.5139412089277949E-2</v>
      </c>
      <c r="E13" s="17">
        <f>$G$4*'Forecast inputs Tab10.1.5.1'!U9</f>
        <v>1.2479558796297698E-2</v>
      </c>
      <c r="F13" s="17">
        <f>$G$5*'Forecast inputs Tab10.1.5.1'!Y9</f>
        <v>1.3481037814888505E-2</v>
      </c>
      <c r="G13" s="28">
        <f t="shared" si="1"/>
        <v>119.19370796563986</v>
      </c>
      <c r="H13" s="28">
        <f>G13*'Forecast inputs Tab10.1.5.1'!V9</f>
        <v>96.017365545320288</v>
      </c>
      <c r="I13" s="28">
        <f t="shared" si="2"/>
        <v>59.169438068933907</v>
      </c>
      <c r="J13" s="28">
        <f>I13*'Forecast inputs Tab10.1.5.1'!W9</f>
        <v>44.298694570165878</v>
      </c>
      <c r="K13" s="28">
        <f t="shared" si="3"/>
        <v>140.31606011548615</v>
      </c>
      <c r="L13" s="28">
        <f t="shared" si="0"/>
        <v>63.917759042061988</v>
      </c>
      <c r="M13" s="28">
        <f>L13*'Forecast inputs Tab10.1.5.1'!Z9</f>
        <v>47.691468896126047</v>
      </c>
      <c r="N13" s="19">
        <f>'Forecast inputs Tab10.1.5.1'!Q9</f>
        <v>5464.84</v>
      </c>
      <c r="O13" s="19">
        <f>N13*'Forecast inputs Tab10.1.5.1'!R9</f>
        <v>3113.8876913599997</v>
      </c>
      <c r="P13" s="19">
        <f>N13*'Forecast inputs Tab10.1.5.1'!S9</f>
        <v>1589.5302985588025</v>
      </c>
      <c r="Q13" s="19">
        <f>P13*'Forecast inputs Tab10.1.5.1'!R9</f>
        <v>905.72072223999987</v>
      </c>
    </row>
    <row r="14" spans="1:17" ht="12" customHeight="1" x14ac:dyDescent="0.3">
      <c r="A14" s="10">
        <f>D14+F14+E14+'Forecast inputs Tab10.1.5.1'!AA10</f>
        <v>0.31910657814761473</v>
      </c>
      <c r="C14" s="18">
        <v>6</v>
      </c>
      <c r="D14" s="17">
        <f>$G$3*'Forecast inputs Tab10.1.5.1'!T10</f>
        <v>6.1136750641884105E-2</v>
      </c>
      <c r="E14" s="17">
        <f>$G$4*'Forecast inputs Tab10.1.5.1'!U10</f>
        <v>5.1513794994919411E-3</v>
      </c>
      <c r="F14" s="17">
        <f>$G$5*'Forecast inputs Tab10.1.5.1'!Y10</f>
        <v>1.2818448006238707E-2</v>
      </c>
      <c r="G14" s="28">
        <f t="shared" si="1"/>
        <v>188.23911473754103</v>
      </c>
      <c r="H14" s="28">
        <f>G14*'Forecast inputs Tab10.1.5.1'!V10</f>
        <v>186.49354525067585</v>
      </c>
      <c r="I14" s="28">
        <f t="shared" si="2"/>
        <v>15.861018233395535</v>
      </c>
      <c r="J14" s="28">
        <f>I14*'Forecast inputs Tab10.1.5.1'!W10</f>
        <v>15.348712458631928</v>
      </c>
      <c r="K14" s="28">
        <f t="shared" si="3"/>
        <v>201.84225770930777</v>
      </c>
      <c r="L14" s="28">
        <f t="shared" si="0"/>
        <v>39.467804220371804</v>
      </c>
      <c r="M14" s="28">
        <f>L14*'Forecast inputs Tab10.1.5.1'!Z10</f>
        <v>39.02426503654327</v>
      </c>
      <c r="N14" s="19">
        <f>'Forecast inputs Tab10.1.5.1'!Q10</f>
        <v>3596.33</v>
      </c>
      <c r="O14" s="19">
        <f>N14*'Forecast inputs Tab10.1.5.1'!R10</f>
        <v>2899.4619432399995</v>
      </c>
      <c r="P14" s="19">
        <f>N14*'Forecast inputs Tab10.1.5.1'!S10</f>
        <v>2066.9124136844662</v>
      </c>
      <c r="Q14" s="19">
        <f>P14*'Forecast inputs Tab10.1.5.1'!R10</f>
        <v>1666.4026614599998</v>
      </c>
    </row>
    <row r="15" spans="1:17" ht="12" customHeight="1" x14ac:dyDescent="0.3">
      <c r="A15" s="10">
        <f>D15+F15+E15+'Forecast inputs Tab10.1.5.1'!AA11</f>
        <v>0.3403553700426652</v>
      </c>
      <c r="C15" s="18">
        <v>7</v>
      </c>
      <c r="D15" s="17">
        <f>$G$3*'Forecast inputs Tab10.1.5.1'!T11</f>
        <v>7.389713175440521E-2</v>
      </c>
      <c r="E15" s="17">
        <f>$G$4*'Forecast inputs Tab10.1.5.1'!U11</f>
        <v>2.9538570840210933E-3</v>
      </c>
      <c r="F15" s="17">
        <f>$G$5*'Forecast inputs Tab10.1.5.1'!Y11</f>
        <v>2.3504381204238905E-2</v>
      </c>
      <c r="G15" s="28">
        <f t="shared" si="1"/>
        <v>54.85672973545222</v>
      </c>
      <c r="H15" s="28">
        <f>G15*'Forecast inputs Tab10.1.5.1'!V11</f>
        <v>67.981923572116102</v>
      </c>
      <c r="I15" s="28">
        <f t="shared" si="2"/>
        <v>2.1927635875479905</v>
      </c>
      <c r="J15" s="28">
        <f>I15*'Forecast inputs Tab10.1.5.1'!W11</f>
        <v>2.6758164849712975</v>
      </c>
      <c r="K15" s="28">
        <f t="shared" si="3"/>
        <v>70.657740057087395</v>
      </c>
      <c r="L15" s="28">
        <f t="shared" si="0"/>
        <v>17.448221016279344</v>
      </c>
      <c r="M15" s="28">
        <f>L15*'Forecast inputs Tab10.1.5.1'!Z11</f>
        <v>21.780439812411341</v>
      </c>
      <c r="N15" s="19">
        <f>'Forecast inputs Tab10.1.5.1'!Q11</f>
        <v>875.82100000000003</v>
      </c>
      <c r="O15" s="19">
        <f>N15*'Forecast inputs Tab10.1.5.1'!R11</f>
        <v>937.6889954400001</v>
      </c>
      <c r="P15" s="19">
        <f>N15*'Forecast inputs Tab10.1.5.1'!S11</f>
        <v>698.55772217178503</v>
      </c>
      <c r="Q15" s="19">
        <f>P15*'Forecast inputs Tab10.1.5.1'!R11</f>
        <v>747.90383966599995</v>
      </c>
    </row>
    <row r="16" spans="1:17" ht="12" customHeight="1" x14ac:dyDescent="0.3">
      <c r="A16" s="10">
        <f>D16+F16+E16+'Forecast inputs Tab10.1.5.1'!AA12</f>
        <v>0.34037394555789741</v>
      </c>
      <c r="C16" s="18">
        <v>8</v>
      </c>
      <c r="D16" s="17">
        <f>$G$3*'Forecast inputs Tab10.1.5.1'!T12</f>
        <v>8.5194774005455456E-2</v>
      </c>
      <c r="E16" s="17">
        <f>$G$4*'Forecast inputs Tab10.1.5.1'!U12</f>
        <v>5.0672887489430947E-4</v>
      </c>
      <c r="F16" s="17">
        <f>$G$5*'Forecast inputs Tab10.1.5.1'!Y12</f>
        <v>1.4672442677547646E-2</v>
      </c>
      <c r="G16" s="28">
        <f t="shared" si="1"/>
        <v>94.889450768937877</v>
      </c>
      <c r="H16" s="28">
        <f>G16*'Forecast inputs Tab10.1.5.1'!V12</f>
        <v>142.90419253496245</v>
      </c>
      <c r="I16" s="28">
        <f t="shared" si="2"/>
        <v>0.56439171520548725</v>
      </c>
      <c r="J16" s="28">
        <f>I16*'Forecast inputs Tab10.1.5.1'!W12</f>
        <v>0.84871609411742888</v>
      </c>
      <c r="K16" s="28">
        <f t="shared" si="3"/>
        <v>143.75290862907988</v>
      </c>
      <c r="L16" s="28">
        <f t="shared" si="0"/>
        <v>16.342082520484965</v>
      </c>
      <c r="M16" s="28">
        <f>L16*'Forecast inputs Tab10.1.5.1'!Z12</f>
        <v>24.907621652771955</v>
      </c>
      <c r="N16" s="19">
        <f>'Forecast inputs Tab10.1.5.1'!Q12</f>
        <v>1314.08</v>
      </c>
      <c r="O16" s="19">
        <f>N16*'Forecast inputs Tab10.1.5.1'!R12</f>
        <v>1781.5902415999999</v>
      </c>
      <c r="P16" s="19">
        <f>N16*'Forecast inputs Tab10.1.5.1'!S12</f>
        <v>1203.1008811229044</v>
      </c>
      <c r="Q16" s="19">
        <f>P16*'Forecast inputs Tab10.1.5.1'!R12</f>
        <v>1631.1280816000001</v>
      </c>
    </row>
    <row r="17" spans="1:17" ht="12" customHeight="1" x14ac:dyDescent="0.3">
      <c r="A17" s="10">
        <f>D17+F17+E17+'Forecast inputs Tab10.1.5.1'!AA13</f>
        <v>0.34426533194904596</v>
      </c>
      <c r="C17" s="18">
        <v>9</v>
      </c>
      <c r="D17" s="17">
        <f>$G$3*'Forecast inputs Tab10.1.5.1'!T13</f>
        <v>8.2049430007223367E-2</v>
      </c>
      <c r="E17" s="17">
        <f>$G$4*'Forecast inputs Tab10.1.5.1'!U13</f>
        <v>2.0839279855593257E-4</v>
      </c>
      <c r="F17" s="17">
        <f>$G$5*'Forecast inputs Tab10.1.5.1'!Y13</f>
        <v>2.2007509143266667E-2</v>
      </c>
      <c r="G17" s="28">
        <f t="shared" si="1"/>
        <v>15.033362818698009</v>
      </c>
      <c r="H17" s="28">
        <f>G17*'Forecast inputs Tab10.1.5.1'!V13</f>
        <v>27.082808809121914</v>
      </c>
      <c r="I17" s="28">
        <f t="shared" si="2"/>
        <v>3.8182404792079308E-2</v>
      </c>
      <c r="J17" s="28">
        <f>I17*'Forecast inputs Tab10.1.5.1'!W13</f>
        <v>6.8865773308278172E-2</v>
      </c>
      <c r="K17" s="28">
        <f t="shared" si="3"/>
        <v>27.151674582430193</v>
      </c>
      <c r="L17" s="28">
        <f t="shared" si="0"/>
        <v>4.0322872402332948</v>
      </c>
      <c r="M17" s="28">
        <f>L17*'Forecast inputs Tab10.1.5.1'!Z13</f>
        <v>7.3238836373081364</v>
      </c>
      <c r="N17" s="19">
        <f>'Forecast inputs Tab10.1.5.1'!Q13</f>
        <v>216.56800000000001</v>
      </c>
      <c r="O17" s="19">
        <f>N17*'Forecast inputs Tab10.1.5.1'!R13</f>
        <v>358.38322344000005</v>
      </c>
      <c r="P17" s="19">
        <f>N17*'Forecast inputs Tab10.1.5.1'!S13</f>
        <v>209.20916637962813</v>
      </c>
      <c r="Q17" s="19">
        <f>P17*'Forecast inputs Tab10.1.5.1'!R13</f>
        <v>346.2056048</v>
      </c>
    </row>
    <row r="18" spans="1:17" ht="12" customHeight="1" x14ac:dyDescent="0.3">
      <c r="A18" s="10">
        <f>D18+F18+E18+'Forecast inputs Tab10.1.5.1'!AA14</f>
        <v>0.34232663365708665</v>
      </c>
      <c r="C18" s="18">
        <v>10</v>
      </c>
      <c r="D18" s="17">
        <f>$G$3*'Forecast inputs Tab10.1.5.1'!T14</f>
        <v>8.1888916558250091E-2</v>
      </c>
      <c r="E18" s="17">
        <f>$G$4*'Forecast inputs Tab10.1.5.1'!U14</f>
        <v>5.639579326203154E-5</v>
      </c>
      <c r="F18" s="17">
        <f>$G$5*'Forecast inputs Tab10.1.5.1'!Y14</f>
        <v>2.0381321305574563E-2</v>
      </c>
      <c r="G18" s="28">
        <f t="shared" si="1"/>
        <v>35.880066839622138</v>
      </c>
      <c r="H18" s="28">
        <f>G18*'Forecast inputs Tab10.1.5.1'!V14</f>
        <v>75.523219437983343</v>
      </c>
      <c r="I18" s="28">
        <f t="shared" si="2"/>
        <v>2.4710118496632405E-2</v>
      </c>
      <c r="J18" s="28">
        <f>I18*'Forecast inputs Tab10.1.5.1'!W14</f>
        <v>5.2125017810542955E-2</v>
      </c>
      <c r="K18" s="28">
        <f t="shared" si="3"/>
        <v>75.575344455793882</v>
      </c>
      <c r="L18" s="28">
        <f t="shared" si="0"/>
        <v>8.9301849561490538</v>
      </c>
      <c r="M18" s="28">
        <f>L18*'Forecast inputs Tab10.1.5.1'!Z14</f>
        <v>18.928866542301343</v>
      </c>
      <c r="N18" s="19">
        <f>'Forecast inputs Tab10.1.5.1'!Q14</f>
        <v>517.42200000000003</v>
      </c>
      <c r="O18" s="19">
        <f>N18*'Forecast inputs Tab10.1.5.1'!R14</f>
        <v>1015.0526085000001</v>
      </c>
      <c r="P18" s="19">
        <f>N18*'Forecast inputs Tab10.1.5.1'!S14</f>
        <v>510.16872868612205</v>
      </c>
      <c r="Q18" s="19">
        <f>P18*'Forecast inputs Tab10.1.5.1'!R14</f>
        <v>1000.8235035</v>
      </c>
    </row>
    <row r="19" spans="1:17" ht="12" customHeight="1" x14ac:dyDescent="0.3">
      <c r="A19" s="10">
        <f>D19+F19+E19+'Forecast inputs Tab10.1.5.1'!AA15</f>
        <v>0.34236914818646574</v>
      </c>
      <c r="C19" s="18">
        <v>11</v>
      </c>
      <c r="D19" s="17">
        <f>$G$3*'Forecast inputs Tab10.1.5.1'!T15</f>
        <v>7.8917243961762168E-2</v>
      </c>
      <c r="E19" s="17">
        <f>$G$4*'Forecast inputs Tab10.1.5.1'!U15</f>
        <v>2.0830341597942094E-5</v>
      </c>
      <c r="F19" s="17">
        <f>$G$5*'Forecast inputs Tab10.1.5.1'!Y15</f>
        <v>2.3431073883105637E-2</v>
      </c>
      <c r="G19" s="28">
        <f t="shared" si="1"/>
        <v>26.201329968855529</v>
      </c>
      <c r="H19" s="28">
        <f>G19*'Forecast inputs Tab10.1.5.1'!V15</f>
        <v>63.074214704434382</v>
      </c>
      <c r="I19" s="28">
        <f t="shared" si="2"/>
        <v>6.9158858846630105E-3</v>
      </c>
      <c r="J19" s="28">
        <f>I19*'Forecast inputs Tab10.1.5.1'!W15</f>
        <v>1.6703476430770501E-2</v>
      </c>
      <c r="K19" s="28">
        <f t="shared" si="3"/>
        <v>63.090918180865152</v>
      </c>
      <c r="L19" s="28">
        <f t="shared" si="0"/>
        <v>7.7793555313886724</v>
      </c>
      <c r="M19" s="28">
        <f>L19*'Forecast inputs Tab10.1.5.1'!Z15</f>
        <v>18.878628829352774</v>
      </c>
      <c r="N19" s="19">
        <f>'Forecast inputs Tab10.1.5.1'!Q15</f>
        <v>392.08199999999999</v>
      </c>
      <c r="O19" s="19">
        <f>N19*'Forecast inputs Tab10.1.5.1'!R15</f>
        <v>890.54368823999994</v>
      </c>
      <c r="P19" s="19">
        <f>N19*'Forecast inputs Tab10.1.5.1'!S15</f>
        <v>389.68254074282805</v>
      </c>
      <c r="Q19" s="19">
        <f>P19*'Forecast inputs Tab10.1.5.1'!R15</f>
        <v>885.09374844000013</v>
      </c>
    </row>
    <row r="20" spans="1:17" ht="12" customHeight="1" x14ac:dyDescent="0.3">
      <c r="A20" s="10">
        <f>D20+F20+E20+'Forecast inputs Tab10.1.5.1'!AA16</f>
        <v>0.34080370169069818</v>
      </c>
      <c r="C20" s="18">
        <v>12</v>
      </c>
      <c r="D20" s="17">
        <f>$G$3*'Forecast inputs Tab10.1.5.1'!T16</f>
        <v>7.7271493695594731E-2</v>
      </c>
      <c r="E20" s="17">
        <f>$G$4*'Forecast inputs Tab10.1.5.1'!U16</f>
        <v>7.4789222324173669E-6</v>
      </c>
      <c r="F20" s="17">
        <f>$G$5*'Forecast inputs Tab10.1.5.1'!Y16</f>
        <v>2.3524729072871054E-2</v>
      </c>
      <c r="G20" s="28">
        <f t="shared" si="1"/>
        <v>27.685574106113762</v>
      </c>
      <c r="H20" s="28">
        <f>G20*'Forecast inputs Tab10.1.5.1'!V16</f>
        <v>74.94462505249254</v>
      </c>
      <c r="I20" s="28">
        <f t="shared" si="2"/>
        <v>2.6796202039932513E-3</v>
      </c>
      <c r="J20" s="28">
        <f>I20*'Forecast inputs Tab10.1.5.1'!W16</f>
        <v>7.2799992616939743E-3</v>
      </c>
      <c r="K20" s="28">
        <f t="shared" si="3"/>
        <v>74.951905051754238</v>
      </c>
      <c r="L20" s="28">
        <f t="shared" si="0"/>
        <v>8.428666238017227</v>
      </c>
      <c r="M20" s="28">
        <f>L20*'Forecast inputs Tab10.1.5.1'!Z16</f>
        <v>23.024250415742141</v>
      </c>
      <c r="N20" s="19">
        <f>'Forecast inputs Tab10.1.5.1'!Q16</f>
        <v>422.80399999999997</v>
      </c>
      <c r="O20" s="19">
        <f>N20*'Forecast inputs Tab10.1.5.1'!R16</f>
        <v>1090.48339268</v>
      </c>
      <c r="P20" s="19">
        <f>N20*'Forecast inputs Tab10.1.5.1'!S16</f>
        <v>421.59419470604882</v>
      </c>
      <c r="Q20" s="19">
        <f>P20*'Forecast inputs Tab10.1.5.1'!R16</f>
        <v>1087.3630991599998</v>
      </c>
    </row>
    <row r="21" spans="1:17" ht="12" customHeight="1" x14ac:dyDescent="0.3">
      <c r="A21" s="10">
        <f>D21+F21+E21+'Forecast inputs Tab10.1.5.1'!AA17</f>
        <v>0.33800311230711544</v>
      </c>
      <c r="C21" s="18">
        <v>13</v>
      </c>
      <c r="D21" s="17">
        <f>$G$3*'Forecast inputs Tab10.1.5.1'!T17</f>
        <v>7.6850054992083111E-2</v>
      </c>
      <c r="E21" s="17">
        <f>$G$4*'Forecast inputs Tab10.1.5.1'!U17</f>
        <v>2.700106466573411E-6</v>
      </c>
      <c r="F21" s="17">
        <f>$G$5*'Forecast inputs Tab10.1.5.1'!Y17</f>
        <v>2.1150357208565781E-2</v>
      </c>
      <c r="G21" s="28">
        <f t="shared" si="1"/>
        <v>15.809734166661645</v>
      </c>
      <c r="H21" s="28">
        <f>G21*'Forecast inputs Tab10.1.5.1'!V17</f>
        <v>47.455882182603041</v>
      </c>
      <c r="I21" s="28">
        <f t="shared" si="2"/>
        <v>5.5547085116083915E-4</v>
      </c>
      <c r="J21" s="28">
        <f>I21*'Forecast inputs Tab10.1.5.1'!W17</f>
        <v>1.6723330631791568E-3</v>
      </c>
      <c r="K21" s="28">
        <f t="shared" si="3"/>
        <v>47.457554515666217</v>
      </c>
      <c r="L21" s="28">
        <f t="shared" si="0"/>
        <v>4.3510902501215893</v>
      </c>
      <c r="M21" s="28">
        <f>L21*'Forecast inputs Tab10.1.5.1'!Z17</f>
        <v>13.185065274040952</v>
      </c>
      <c r="N21" s="19">
        <f>'Forecast inputs Tab10.1.5.1'!Q17</f>
        <v>242.44399999999999</v>
      </c>
      <c r="O21" s="19">
        <f>N21*'Forecast inputs Tab10.1.5.1'!R17</f>
        <v>698.6629969999999</v>
      </c>
      <c r="P21" s="19">
        <f>N21*'Forecast inputs Tab10.1.5.1'!S17</f>
        <v>242.09653969983515</v>
      </c>
      <c r="Q21" s="19">
        <f>P21*'Forecast inputs Tab10.1.5.1'!R17</f>
        <v>697.66170327999987</v>
      </c>
    </row>
    <row r="22" spans="1:17" ht="12" customHeight="1" x14ac:dyDescent="0.3">
      <c r="A22" s="10">
        <f>D22+F22+E22+'Forecast inputs Tab10.1.5.1'!AA18</f>
        <v>0.33679125438026336</v>
      </c>
      <c r="C22" s="18">
        <v>14</v>
      </c>
      <c r="D22" s="17">
        <f>$G$3*'Forecast inputs Tab10.1.5.1'!T18</f>
        <v>7.5042645104281228E-2</v>
      </c>
      <c r="E22" s="17">
        <f>$G$4*'Forecast inputs Tab10.1.5.1'!U18</f>
        <v>1.2229137333800534E-6</v>
      </c>
      <c r="F22" s="17">
        <f>$G$5*'Forecast inputs Tab10.1.5.1'!Y18</f>
        <v>2.1747386362248773E-2</v>
      </c>
      <c r="G22" s="28">
        <f t="shared" si="1"/>
        <v>8.6377746479723019</v>
      </c>
      <c r="H22" s="28">
        <f>G22*'Forecast inputs Tab10.1.5.1'!V18</f>
        <v>28.376561732857208</v>
      </c>
      <c r="I22" s="28">
        <f t="shared" si="2"/>
        <v>1.4076333834139786E-4</v>
      </c>
      <c r="J22" s="28">
        <f>I22*'Forecast inputs Tab10.1.5.1'!W18</f>
        <v>4.6374174274171903E-4</v>
      </c>
      <c r="K22" s="28">
        <f t="shared" si="3"/>
        <v>28.37702547459995</v>
      </c>
      <c r="L22" s="28">
        <f t="shared" si="0"/>
        <v>2.5032302941674174</v>
      </c>
      <c r="M22" s="28">
        <f>L22*'Forecast inputs Tab10.1.5.1'!Z18</f>
        <v>8.3103490920917018</v>
      </c>
      <c r="N22" s="19">
        <f>'Forecast inputs Tab10.1.5.1'!Q18</f>
        <v>135.57400000000001</v>
      </c>
      <c r="O22" s="19">
        <f>N22*'Forecast inputs Tab10.1.5.1'!R18</f>
        <v>430.61827324000006</v>
      </c>
      <c r="P22" s="19">
        <f>N22*'Forecast inputs Tab10.1.5.1'!S18</f>
        <v>135.46985217834813</v>
      </c>
      <c r="Q22" s="19">
        <f>P22*'Forecast inputs Tab10.1.5.1'!R18</f>
        <v>430.28747268000006</v>
      </c>
    </row>
    <row r="23" spans="1:17" ht="12" customHeight="1" x14ac:dyDescent="0.3">
      <c r="A23" s="10">
        <f>D23+F23+E23+'Forecast inputs Tab10.1.5.1'!AA19</f>
        <v>0.33599459662840281</v>
      </c>
      <c r="C23" s="18">
        <v>15</v>
      </c>
      <c r="D23" s="17">
        <f>$G$3*'Forecast inputs Tab10.1.5.1'!T19</f>
        <v>7.3052398141839753E-2</v>
      </c>
      <c r="E23" s="17">
        <f>$G$4*'Forecast inputs Tab10.1.5.1'!U19</f>
        <v>6.3938712288257355E-7</v>
      </c>
      <c r="F23" s="17">
        <f>$G$5*'Forecast inputs Tab10.1.5.1'!Y19</f>
        <v>2.2941559099440182E-2</v>
      </c>
      <c r="G23" s="28">
        <f t="shared" si="1"/>
        <v>7.8380469338814684</v>
      </c>
      <c r="H23" s="28">
        <f>G23*'Forecast inputs Tab10.1.5.1'!V19</f>
        <v>27.879736326461906</v>
      </c>
      <c r="I23" s="28">
        <f t="shared" si="2"/>
        <v>6.8602077488853243E-5</v>
      </c>
      <c r="J23" s="28">
        <f>I23*'Forecast inputs Tab10.1.5.1'!W19</f>
        <v>2.4453788847452038E-4</v>
      </c>
      <c r="K23" s="28">
        <f t="shared" si="3"/>
        <v>27.879980864350379</v>
      </c>
      <c r="L23" s="28">
        <f t="shared" si="0"/>
        <v>2.4614799997214587</v>
      </c>
      <c r="M23" s="28">
        <f>L23*'Forecast inputs Tab10.1.5.1'!Z19</f>
        <v>8.857438860597691</v>
      </c>
      <c r="N23" s="19">
        <f>'Forecast inputs Tab10.1.5.1'!Q19</f>
        <v>126.32599999999999</v>
      </c>
      <c r="O23" s="19">
        <f>N23*'Forecast inputs Tab10.1.5.1'!R19</f>
        <v>437.16122908</v>
      </c>
      <c r="P23" s="19">
        <f>N23*'Forecast inputs Tab10.1.5.1'!S19</f>
        <v>126.27014844332452</v>
      </c>
      <c r="Q23" s="19">
        <f>P23*'Forecast inputs Tab10.1.5.1'!R19</f>
        <v>436.96795029999998</v>
      </c>
    </row>
    <row r="24" spans="1:17" ht="12" customHeight="1" x14ac:dyDescent="0.3">
      <c r="A24" s="10">
        <f>D24+F24+E24+'Forecast inputs Tab10.1.5.1'!AA20</f>
        <v>0.33565751215380529</v>
      </c>
      <c r="B24" s="29"/>
      <c r="C24" s="23" t="s">
        <v>1443</v>
      </c>
      <c r="D24" s="17">
        <f>$G$3*'Forecast inputs Tab10.1.5.1'!T20</f>
        <v>7.0860491436610787E-2</v>
      </c>
      <c r="E24" s="17">
        <f>$G$4*'Forecast inputs Tab10.1.5.1'!U20</f>
        <v>3.8745027800414993E-7</v>
      </c>
      <c r="F24" s="17">
        <f>$G$5*'Forecast inputs Tab10.1.5.1'!Y20</f>
        <v>2.4796633266916526E-2</v>
      </c>
      <c r="G24" s="28">
        <f t="shared" si="1"/>
        <v>14.824722789435867</v>
      </c>
      <c r="H24" s="30">
        <f>G24*'Forecast inputs Tab10.1.5.1'!V20</f>
        <v>61.514713403743528</v>
      </c>
      <c r="I24" s="28">
        <f t="shared" si="2"/>
        <v>8.1058469249251769E-5</v>
      </c>
      <c r="J24" s="30">
        <f>I24*'Forecast inputs Tab10.1.5.1'!W20</f>
        <v>3.3634952745066653E-4</v>
      </c>
      <c r="K24" s="28">
        <f t="shared" si="3"/>
        <v>61.515049753270979</v>
      </c>
      <c r="L24" s="30">
        <f t="shared" si="0"/>
        <v>5.1877034274054603</v>
      </c>
      <c r="M24" s="30">
        <f>L24*'Forecast inputs Tab10.1.5.1'!Z20</f>
        <v>20.048709927756786</v>
      </c>
      <c r="N24" s="21">
        <f>'Forecast inputs Tab10.1.5.1'!Q20</f>
        <v>246.28200240000001</v>
      </c>
      <c r="O24" s="21">
        <f>N24*'Forecast inputs Tab10.1.5.1'!R20</f>
        <v>1002.9678244688379</v>
      </c>
      <c r="P24" s="21">
        <f>N24*'Forecast inputs Tab10.1.5.1'!S20</f>
        <v>246.2160304133829</v>
      </c>
      <c r="Q24" s="21">
        <f>P24*'Forecast inputs Tab10.1.5.1'!R20</f>
        <v>1002.6991577402565</v>
      </c>
    </row>
    <row r="25" spans="1:17" ht="12" customHeight="1" x14ac:dyDescent="0.3">
      <c r="C25" s="31" t="s">
        <v>1453</v>
      </c>
      <c r="D25" s="12"/>
      <c r="E25" s="12"/>
      <c r="F25" s="12"/>
      <c r="G25" s="32">
        <f>SUM(G8:G24)</f>
        <v>648.07689417233576</v>
      </c>
      <c r="H25" s="52">
        <f t="shared" ref="H25:Q25" si="4">SUM(H8:H24)</f>
        <v>915.44611723079095</v>
      </c>
      <c r="I25" s="32">
        <f>SUM(I8:I24)</f>
        <v>99.955604948821346</v>
      </c>
      <c r="J25" s="52">
        <f t="shared" ref="J25:K25" si="5">SUM(J8:J24)</f>
        <v>72.526660162170344</v>
      </c>
      <c r="K25" s="32">
        <f t="shared" si="5"/>
        <v>987.97277739296146</v>
      </c>
      <c r="L25" s="32">
        <f t="shared" si="4"/>
        <v>205.27328359041039</v>
      </c>
      <c r="M25" s="52">
        <f t="shared" si="4"/>
        <v>260.00179374529881</v>
      </c>
      <c r="N25" s="32">
        <f t="shared" si="4"/>
        <v>51261.410215387717</v>
      </c>
      <c r="O25" s="32">
        <f t="shared" si="4"/>
        <v>17539.902227124523</v>
      </c>
      <c r="P25" s="32">
        <f t="shared" si="4"/>
        <v>7962.6519074209973</v>
      </c>
      <c r="Q25" s="32">
        <f t="shared" si="4"/>
        <v>10883.913030040258</v>
      </c>
    </row>
    <row r="26" spans="1:17" ht="12" customHeight="1" x14ac:dyDescent="0.3">
      <c r="A26" s="10"/>
    </row>
    <row r="27" spans="1:17" ht="12" customHeight="1" x14ac:dyDescent="0.3">
      <c r="C27" s="15" t="s">
        <v>1445</v>
      </c>
      <c r="D27" s="15" t="s">
        <v>1523</v>
      </c>
      <c r="G27" s="15">
        <f>G1+1</f>
        <v>2020</v>
      </c>
    </row>
    <row r="28" spans="1:17" ht="12" customHeight="1" x14ac:dyDescent="0.3">
      <c r="G28" s="18"/>
    </row>
    <row r="29" spans="1:17" ht="12" customHeight="1" x14ac:dyDescent="0.3">
      <c r="D29" s="24" t="s">
        <v>1611</v>
      </c>
      <c r="E29" s="24"/>
      <c r="F29" s="24"/>
      <c r="G29" s="18">
        <v>1.915</v>
      </c>
      <c r="H29" s="24" t="s">
        <v>1610</v>
      </c>
      <c r="I29" s="25">
        <f>G29*I3</f>
        <v>0.12749965524150572</v>
      </c>
      <c r="J29" s="15" t="s">
        <v>1526</v>
      </c>
      <c r="K29" s="25">
        <f>I29+I31+I30</f>
        <v>0.17224788630371471</v>
      </c>
      <c r="M29" s="54" t="s">
        <v>1675</v>
      </c>
      <c r="N29" s="55">
        <f>Reportnew!$AJ$6560</f>
        <v>6.0366767631280425E-2</v>
      </c>
    </row>
    <row r="30" spans="1:17" ht="12" customHeight="1" x14ac:dyDescent="0.3">
      <c r="D30" s="24" t="s">
        <v>1612</v>
      </c>
      <c r="E30" s="24"/>
      <c r="F30" s="24"/>
      <c r="G30" s="18">
        <f>G29</f>
        <v>1.915</v>
      </c>
      <c r="H30" s="24" t="s">
        <v>1610</v>
      </c>
      <c r="I30" s="25">
        <f>G30*I4</f>
        <v>4.7250641226700626E-3</v>
      </c>
      <c r="J30" s="24"/>
      <c r="K30" s="24"/>
      <c r="N30" s="56">
        <f>AVERAGE('Forecast inputs Tab10.1.5.1'!$Y$8:$Y$19)</f>
        <v>9.2712324904217162E-3</v>
      </c>
      <c r="O30" s="25">
        <f>N30*F31</f>
        <v>4.0023166939538925E-2</v>
      </c>
    </row>
    <row r="31" spans="1:17" ht="12" customHeight="1" x14ac:dyDescent="0.3">
      <c r="D31" s="24" t="s">
        <v>1446</v>
      </c>
      <c r="E31" s="24"/>
      <c r="F31" s="92">
        <f>IF(I31/N29=F5,1,I31/N4)</f>
        <v>4.3169197817968223</v>
      </c>
      <c r="G31" s="17">
        <f>I31/I5</f>
        <v>2.1250000000000004</v>
      </c>
      <c r="H31" s="24" t="s">
        <v>1610</v>
      </c>
      <c r="I31" s="25">
        <f>N31*N29</f>
        <v>4.0023166939538925E-2</v>
      </c>
      <c r="J31" s="24"/>
      <c r="K31" s="24"/>
      <c r="N31" s="79">
        <v>0.66300000000000003</v>
      </c>
    </row>
    <row r="32" spans="1:17" ht="12" customHeight="1" x14ac:dyDescent="0.3">
      <c r="D32" s="24"/>
      <c r="E32" s="24"/>
      <c r="F32" s="24"/>
      <c r="G32" s="18"/>
      <c r="H32" s="24"/>
      <c r="I32" s="24"/>
      <c r="J32" s="24"/>
      <c r="K32" s="24"/>
      <c r="L32" s="25"/>
    </row>
    <row r="33" spans="1:17" ht="27.75" customHeight="1" x14ac:dyDescent="0.3">
      <c r="A33" t="s">
        <v>1374</v>
      </c>
      <c r="C33" s="26" t="s">
        <v>1292</v>
      </c>
      <c r="D33" s="27" t="s">
        <v>1604</v>
      </c>
      <c r="E33" s="27" t="s">
        <v>1605</v>
      </c>
      <c r="F33" s="27" t="s">
        <v>1877</v>
      </c>
      <c r="G33" s="27" t="s">
        <v>1606</v>
      </c>
      <c r="H33" s="27" t="s">
        <v>1607</v>
      </c>
      <c r="I33" s="27" t="s">
        <v>1608</v>
      </c>
      <c r="J33" s="27" t="s">
        <v>1609</v>
      </c>
      <c r="K33" s="27" t="s">
        <v>1613</v>
      </c>
      <c r="L33" s="27" t="s">
        <v>1448</v>
      </c>
      <c r="M33" s="27" t="s">
        <v>1578</v>
      </c>
      <c r="N33" s="27" t="s">
        <v>1449</v>
      </c>
      <c r="O33" s="27" t="s">
        <v>1450</v>
      </c>
      <c r="P33" s="27" t="s">
        <v>1451</v>
      </c>
      <c r="Q33" s="27" t="s">
        <v>1452</v>
      </c>
    </row>
    <row r="34" spans="1:17" ht="12" customHeight="1" x14ac:dyDescent="0.3">
      <c r="A34" s="10">
        <f>D34+F34+E34+'Forecast inputs Tab10.1.5.1'!AA4</f>
        <v>0.24</v>
      </c>
      <c r="C34" s="18">
        <v>0</v>
      </c>
      <c r="D34" s="17">
        <f>$G$29*'Forecast inputs Tab10.1.5.1'!T4</f>
        <v>0</v>
      </c>
      <c r="E34" s="17">
        <f>$G$30*'Forecast inputs Tab10.1.5.1'!U4</f>
        <v>0</v>
      </c>
      <c r="F34" s="17">
        <f>$F$31*'Forecast inputs Tab10.1.5.1'!Y4</f>
        <v>0</v>
      </c>
      <c r="G34" s="28">
        <f>N34*(D34/A34)*(1-EXP(-A34))</f>
        <v>0</v>
      </c>
      <c r="H34" s="28">
        <f>G34*'Forecast inputs Tab10.1.5.1'!V4</f>
        <v>0</v>
      </c>
      <c r="I34" s="28">
        <f>N34*(E34/A34)*(1-EXP(-A34))</f>
        <v>0</v>
      </c>
      <c r="J34" s="28">
        <f>I34*'Forecast inputs Tab10.1.5.1'!W4</f>
        <v>0</v>
      </c>
      <c r="K34" s="28">
        <f>H34+J34</f>
        <v>0</v>
      </c>
      <c r="L34" s="28">
        <f t="shared" ref="L34:L50" si="6">N34*(F34/A34)*(1-EXP(-A34))</f>
        <v>0</v>
      </c>
      <c r="M34" s="28">
        <f>L34*'Forecast inputs Tab10.1.5.1'!Z4</f>
        <v>0</v>
      </c>
      <c r="N34" s="19">
        <f>'Forecast inputs Tab10.1.5.1'!Q4</f>
        <v>12382.797429009221</v>
      </c>
      <c r="O34" s="19">
        <f>N34*'Forecast inputs Tab10.1.5.1'!R4</f>
        <v>34.976078134056579</v>
      </c>
      <c r="P34" s="19">
        <f>N34*'Forecast inputs Tab10.1.5.1'!S4</f>
        <v>0</v>
      </c>
      <c r="Q34" s="19">
        <f>P34*'Forecast inputs Tab10.1.5.1'!R4</f>
        <v>0</v>
      </c>
    </row>
    <row r="35" spans="1:17" ht="12" customHeight="1" x14ac:dyDescent="0.3">
      <c r="A35" s="10">
        <f>D35+F35+E35+'Forecast inputs Tab10.1.5.1'!AA5</f>
        <v>0.24052274883504046</v>
      </c>
      <c r="C35" s="18">
        <v>1</v>
      </c>
      <c r="D35" s="17">
        <f>$G$29*'Forecast inputs Tab10.1.5.1'!T5</f>
        <v>2.6034639135630266E-5</v>
      </c>
      <c r="E35" s="17">
        <f>$G$30*'Forecast inputs Tab10.1.5.1'!U5</f>
        <v>5.9689948442443659E-5</v>
      </c>
      <c r="F35" s="17">
        <f>$F$31*'Forecast inputs Tab10.1.5.1'!Y5</f>
        <v>4.3702424746238738E-4</v>
      </c>
      <c r="G35" s="28">
        <f t="shared" ref="G35:G50" si="7">N35*(D35/A35)*(1-EXP(-A35))</f>
        <v>0.22540168158406779</v>
      </c>
      <c r="H35" s="28">
        <f>G35*'Forecast inputs Tab10.1.5.1'!V5</f>
        <v>2.3177605710252142E-2</v>
      </c>
      <c r="I35" s="28">
        <f t="shared" ref="I35:I50" si="8">N35*(E35/A35)*(1-EXP(-A35))</f>
        <v>0.51678130365095221</v>
      </c>
      <c r="J35" s="28">
        <f>I35*'Forecast inputs Tab10.1.5.1'!W5</f>
        <v>5.3139701352713467E-2</v>
      </c>
      <c r="K35" s="28">
        <f t="shared" ref="K35:K50" si="9">H35+J35</f>
        <v>7.6317307062965606E-2</v>
      </c>
      <c r="L35" s="28">
        <f t="shared" si="6"/>
        <v>3.7836514559643497</v>
      </c>
      <c r="M35" s="28">
        <f>L35*'Forecast inputs Tab10.1.5.1'!Z5</f>
        <v>0.2916472595120424</v>
      </c>
      <c r="N35" s="19">
        <f>N8*EXP(-A8)</f>
        <v>9740.6534556019415</v>
      </c>
      <c r="O35" s="19">
        <f>N35*'Forecast inputs Tab10.1.5.1'!R5</f>
        <v>231.1720062657642</v>
      </c>
      <c r="P35" s="19">
        <f>N35*'Forecast inputs Tab10.1.5.1'!S5</f>
        <v>0</v>
      </c>
      <c r="Q35" s="19">
        <f>P35*'Forecast inputs Tab10.1.5.1'!R5</f>
        <v>0</v>
      </c>
    </row>
    <row r="36" spans="1:17" ht="12" customHeight="1" x14ac:dyDescent="0.3">
      <c r="A36" s="10">
        <f>D36+F36+E36+'Forecast inputs Tab10.1.5.1'!AA6</f>
        <v>0.24401585226862085</v>
      </c>
      <c r="C36" s="18">
        <v>2</v>
      </c>
      <c r="D36" s="17">
        <f>$G$29*'Forecast inputs Tab10.1.5.1'!T6</f>
        <v>2.4498914527974438E-4</v>
      </c>
      <c r="E36" s="17">
        <f>$G$30*'Forecast inputs Tab10.1.5.1'!U6</f>
        <v>1.2512986655999756E-3</v>
      </c>
      <c r="F36" s="17">
        <f>$F$31*'Forecast inputs Tab10.1.5.1'!Y6</f>
        <v>2.5195644577411316E-3</v>
      </c>
      <c r="G36" s="28">
        <f t="shared" si="7"/>
        <v>1.6652714634903252</v>
      </c>
      <c r="H36" s="28">
        <f>G36*'Forecast inputs Tab10.1.5.1'!V6</f>
        <v>0.3656047732998195</v>
      </c>
      <c r="I36" s="28">
        <f t="shared" si="8"/>
        <v>8.5054868767667227</v>
      </c>
      <c r="J36" s="28">
        <f>I36*'Forecast inputs Tab10.1.5.1'!W6</f>
        <v>1.8675285191502886</v>
      </c>
      <c r="K36" s="28">
        <f t="shared" si="9"/>
        <v>2.2331332924501082</v>
      </c>
      <c r="L36" s="28">
        <f t="shared" si="6"/>
        <v>17.126304869996563</v>
      </c>
      <c r="M36" s="28">
        <f>L36*'Forecast inputs Tab10.1.5.1'!Z6</f>
        <v>3.2202591047054536</v>
      </c>
      <c r="N36" s="19">
        <f t="shared" ref="N36:N49" si="10">N9*EXP(-A9)</f>
        <v>7660.3501385728923</v>
      </c>
      <c r="O36" s="19">
        <f>N36*'Forecast inputs Tab10.1.5.1'!R6</f>
        <v>736.89350986013017</v>
      </c>
      <c r="P36" s="19">
        <f>N36*'Forecast inputs Tab10.1.5.1'!S6</f>
        <v>0</v>
      </c>
      <c r="Q36" s="19">
        <f>P36*'Forecast inputs Tab10.1.5.1'!R6</f>
        <v>0</v>
      </c>
    </row>
    <row r="37" spans="1:17" ht="12" customHeight="1" x14ac:dyDescent="0.3">
      <c r="A37" s="10">
        <f>D37+F37+E37+'Forecast inputs Tab10.1.5.1'!AA7</f>
        <v>0.25405323860614915</v>
      </c>
      <c r="C37" s="18">
        <v>3</v>
      </c>
      <c r="D37" s="17">
        <f>$G$29*'Forecast inputs Tab10.1.5.1'!T7</f>
        <v>9.1260819193712556E-3</v>
      </c>
      <c r="E37" s="17">
        <f>$G$30*'Forecast inputs Tab10.1.5.1'!U7</f>
        <v>2.4266769272135022E-3</v>
      </c>
      <c r="F37" s="17">
        <f>$F$31*'Forecast inputs Tab10.1.5.1'!Y7</f>
        <v>2.5004797595643822E-3</v>
      </c>
      <c r="G37" s="28">
        <f t="shared" si="7"/>
        <v>48.472358238701567</v>
      </c>
      <c r="H37" s="28">
        <f>G37*'Forecast inputs Tab10.1.5.1'!V7</f>
        <v>17.801718116015618</v>
      </c>
      <c r="I37" s="28">
        <f t="shared" si="8"/>
        <v>12.889074893773071</v>
      </c>
      <c r="J37" s="28">
        <f>I37*'Forecast inputs Tab10.1.5.1'!W7</f>
        <v>4.7452637670462039</v>
      </c>
      <c r="K37" s="28">
        <f t="shared" si="9"/>
        <v>22.546981883061822</v>
      </c>
      <c r="L37" s="28">
        <f t="shared" si="6"/>
        <v>13.281071958926432</v>
      </c>
      <c r="M37" s="28">
        <f>L37*'Forecast inputs Tab10.1.5.1'!Z7</f>
        <v>4.4860539241422526</v>
      </c>
      <c r="N37" s="19">
        <f t="shared" si="10"/>
        <v>6014.6370928459373</v>
      </c>
      <c r="O37" s="19">
        <f>N37*'Forecast inputs Tab10.1.5.1'!R7</f>
        <v>1258.8334703471905</v>
      </c>
      <c r="P37" s="19">
        <f>N37*'Forecast inputs Tab10.1.5.1'!S7</f>
        <v>0</v>
      </c>
      <c r="Q37" s="19">
        <f>P37*'Forecast inputs Tab10.1.5.1'!R7</f>
        <v>0</v>
      </c>
    </row>
    <row r="38" spans="1:17" ht="12" customHeight="1" x14ac:dyDescent="0.3">
      <c r="A38" s="10">
        <f>D38+F38+E38+'Forecast inputs Tab10.1.5.1'!AA8</f>
        <v>0.28554324444181578</v>
      </c>
      <c r="C38" s="18">
        <v>4</v>
      </c>
      <c r="D38" s="17">
        <f>$G$29*'Forecast inputs Tab10.1.5.1'!T8</f>
        <v>1.6302782324879053E-2</v>
      </c>
      <c r="E38" s="17">
        <f>$G$30*'Forecast inputs Tab10.1.5.1'!U8</f>
        <v>1.5740481120690826E-2</v>
      </c>
      <c r="F38" s="17">
        <f>$F$31*'Forecast inputs Tab10.1.5.1'!Y8</f>
        <v>1.3499980996245895E-2</v>
      </c>
      <c r="G38" s="28">
        <f t="shared" si="7"/>
        <v>72.40345587461006</v>
      </c>
      <c r="H38" s="28">
        <f>G38*'Forecast inputs Tab10.1.5.1'!V8</f>
        <v>40.7873104362437</v>
      </c>
      <c r="I38" s="28">
        <f t="shared" si="8"/>
        <v>69.906179666514419</v>
      </c>
      <c r="J38" s="28">
        <f>I38*'Forecast inputs Tab10.1.5.1'!W8</f>
        <v>38.305279111908924</v>
      </c>
      <c r="K38" s="28">
        <f t="shared" si="9"/>
        <v>79.092589548152631</v>
      </c>
      <c r="L38" s="28">
        <f t="shared" si="6"/>
        <v>59.955733867471324</v>
      </c>
      <c r="M38" s="28">
        <f>L38*'Forecast inputs Tab10.1.5.1'!Z8</f>
        <v>31.560638352103034</v>
      </c>
      <c r="N38" s="19">
        <f t="shared" si="10"/>
        <v>5105.3799787178941</v>
      </c>
      <c r="O38" s="19">
        <f>N38*'Forecast inputs Tab10.1.5.1'!R8</f>
        <v>1882.1238560542454</v>
      </c>
      <c r="P38" s="19">
        <f>N38*'Forecast inputs Tab10.1.5.1'!S8</f>
        <v>455.17657051308635</v>
      </c>
      <c r="Q38" s="19">
        <f>P38*'Forecast inputs Tab10.1.5.1'!R8</f>
        <v>167.80311860250185</v>
      </c>
    </row>
    <row r="39" spans="1:17" ht="12" customHeight="1" x14ac:dyDescent="0.3">
      <c r="A39" s="10">
        <f>D39+F39+E39+'Forecast inputs Tab10.1.5.1'!AA9</f>
        <v>0.34068753460251544</v>
      </c>
      <c r="C39" s="18">
        <v>5</v>
      </c>
      <c r="D39" s="17">
        <f>$G$29*'Forecast inputs Tab10.1.5.1'!T9</f>
        <v>4.8141974150967277E-2</v>
      </c>
      <c r="E39" s="17">
        <f>$G$30*'Forecast inputs Tab10.1.5.1'!U9</f>
        <v>2.3898355094910093E-2</v>
      </c>
      <c r="F39" s="17">
        <f>$F$31*'Forecast inputs Tab10.1.5.1'!Y9</f>
        <v>2.8647205356638082E-2</v>
      </c>
      <c r="G39" s="28">
        <f t="shared" si="7"/>
        <v>43.561935178450788</v>
      </c>
      <c r="H39" s="28">
        <f>G39*'Forecast inputs Tab10.1.5.1'!V9</f>
        <v>35.091636339534048</v>
      </c>
      <c r="I39" s="28">
        <f t="shared" si="8"/>
        <v>21.624759139528461</v>
      </c>
      <c r="J39" s="28">
        <f>I39*'Forecast inputs Tab10.1.5.1'!W9</f>
        <v>16.189922222336129</v>
      </c>
      <c r="K39" s="28">
        <f t="shared" si="9"/>
        <v>51.281558561870177</v>
      </c>
      <c r="L39" s="28">
        <f t="shared" si="6"/>
        <v>25.921822376379694</v>
      </c>
      <c r="M39" s="28">
        <f>L39*'Forecast inputs Tab10.1.5.1'!Z9</f>
        <v>19.341256704267192</v>
      </c>
      <c r="N39" s="19">
        <f t="shared" si="10"/>
        <v>1067.7371035428537</v>
      </c>
      <c r="O39" s="19">
        <f>N39*'Forecast inputs Tab10.1.5.1'!R9</f>
        <v>608.40087254713217</v>
      </c>
      <c r="P39" s="19">
        <f>N39*'Forecast inputs Tab10.1.5.1'!S9</f>
        <v>310.56727680531969</v>
      </c>
      <c r="Q39" s="19">
        <f>P39*'Forecast inputs Tab10.1.5.1'!R9</f>
        <v>176.96247659277839</v>
      </c>
    </row>
    <row r="40" spans="1:17" ht="12" customHeight="1" x14ac:dyDescent="0.3">
      <c r="A40" s="10">
        <f>D40+F40+E40+'Forecast inputs Tab10.1.5.1'!AA10</f>
        <v>0.39418097123399243</v>
      </c>
      <c r="C40" s="18">
        <v>6</v>
      </c>
      <c r="D40" s="17">
        <f>$G$29*'Forecast inputs Tab10.1.5.1'!T10</f>
        <v>0.11707687747920806</v>
      </c>
      <c r="E40" s="17">
        <f>$G$30*'Forecast inputs Tab10.1.5.1'!U10</f>
        <v>9.8648917415270678E-3</v>
      </c>
      <c r="F40" s="17">
        <f>$F$31*'Forecast inputs Tab10.1.5.1'!Y10</f>
        <v>2.723920201325726E-2</v>
      </c>
      <c r="G40" s="28">
        <f t="shared" si="7"/>
        <v>395.21933484141135</v>
      </c>
      <c r="H40" s="28">
        <f>G40*'Forecast inputs Tab10.1.5.1'!V10</f>
        <v>391.55440679242315</v>
      </c>
      <c r="I40" s="28">
        <f t="shared" si="8"/>
        <v>33.30116105173078</v>
      </c>
      <c r="J40" s="28">
        <f>I40*'Forecast inputs Tab10.1.5.1'!W10</f>
        <v>32.225544287277799</v>
      </c>
      <c r="K40" s="28">
        <f t="shared" si="9"/>
        <v>423.77995107970094</v>
      </c>
      <c r="L40" s="28">
        <f t="shared" si="6"/>
        <v>91.952053497516886</v>
      </c>
      <c r="M40" s="28">
        <f>L40*'Forecast inputs Tab10.1.5.1'!Z10</f>
        <v>90.918696320311795</v>
      </c>
      <c r="N40" s="19">
        <f t="shared" si="10"/>
        <v>4084.6450573888774</v>
      </c>
      <c r="O40" s="19">
        <f>N40*'Forecast inputs Tab10.1.5.1'!R10</f>
        <v>3293.1552153285197</v>
      </c>
      <c r="P40" s="19">
        <f>N40*'Forecast inputs Tab10.1.5.1'!S10</f>
        <v>2347.560867498803</v>
      </c>
      <c r="Q40" s="19">
        <f>P40*'Forecast inputs Tab10.1.5.1'!R10</f>
        <v>1892.6693030818249</v>
      </c>
    </row>
    <row r="41" spans="1:17" ht="12" customHeight="1" x14ac:dyDescent="0.3">
      <c r="A41" s="10">
        <f>D41+F41+E41+'Forecast inputs Tab10.1.5.1'!AA11</f>
        <v>0.43711645368459406</v>
      </c>
      <c r="C41" s="18">
        <v>7</v>
      </c>
      <c r="D41" s="17">
        <f>$G$29*'Forecast inputs Tab10.1.5.1'!T11</f>
        <v>0.14151300730968597</v>
      </c>
      <c r="E41" s="17">
        <f>$G$30*'Forecast inputs Tab10.1.5.1'!U11</f>
        <v>5.656636315900394E-3</v>
      </c>
      <c r="F41" s="17">
        <f>$F$31*'Forecast inputs Tab10.1.5.1'!Y11</f>
        <v>4.9946810059007689E-2</v>
      </c>
      <c r="G41" s="28">
        <f t="shared" si="7"/>
        <v>299.64227854895944</v>
      </c>
      <c r="H41" s="28">
        <f>G41*'Forecast inputs Tab10.1.5.1'!V11</f>
        <v>371.33563334026837</v>
      </c>
      <c r="I41" s="28">
        <f t="shared" si="8"/>
        <v>11.977467137772939</v>
      </c>
      <c r="J41" s="28">
        <f>I41*'Forecast inputs Tab10.1.5.1'!W11</f>
        <v>14.616032570703831</v>
      </c>
      <c r="K41" s="28">
        <f t="shared" si="9"/>
        <v>385.95166591097222</v>
      </c>
      <c r="L41" s="28">
        <f t="shared" si="6"/>
        <v>105.75830629887815</v>
      </c>
      <c r="M41" s="28">
        <f>L41*'Forecast inputs Tab10.1.5.1'!Z11</f>
        <v>132.01703616982661</v>
      </c>
      <c r="N41" s="19">
        <f t="shared" si="10"/>
        <v>2613.8057548157817</v>
      </c>
      <c r="O41" s="19">
        <f>N41*'Forecast inputs Tab10.1.5.1'!R11</f>
        <v>2798.4449933359688</v>
      </c>
      <c r="P41" s="19">
        <f>N41*'Forecast inputs Tab10.1.5.1'!S11</f>
        <v>2084.7801026506736</v>
      </c>
      <c r="Q41" s="19">
        <f>P41*'Forecast inputs Tab10.1.5.1'!R11</f>
        <v>2232.0489691019175</v>
      </c>
    </row>
    <row r="42" spans="1:17" ht="12" customHeight="1" x14ac:dyDescent="0.3">
      <c r="A42" s="10">
        <f>D42+F42+E42+'Forecast inputs Tab10.1.5.1'!AA12</f>
        <v>0.43529731870565858</v>
      </c>
      <c r="C42" s="18">
        <v>8</v>
      </c>
      <c r="D42" s="17">
        <f>$G$29*'Forecast inputs Tab10.1.5.1'!T12</f>
        <v>0.16314799222044721</v>
      </c>
      <c r="E42" s="17">
        <f>$G$30*'Forecast inputs Tab10.1.5.1'!U12</f>
        <v>9.7038579542260261E-4</v>
      </c>
      <c r="F42" s="17">
        <f>$F$31*'Forecast inputs Tab10.1.5.1'!Y12</f>
        <v>3.1178940689788756E-2</v>
      </c>
      <c r="G42" s="28">
        <f t="shared" si="7"/>
        <v>82.429457548667685</v>
      </c>
      <c r="H42" s="28">
        <f>G42*'Forecast inputs Tab10.1.5.1'!V12</f>
        <v>124.13935349643052</v>
      </c>
      <c r="I42" s="28">
        <f t="shared" si="8"/>
        <v>0.49028108554064498</v>
      </c>
      <c r="J42" s="28">
        <f>I42*'Forecast inputs Tab10.1.5.1'!W12</f>
        <v>0.73727065215372534</v>
      </c>
      <c r="K42" s="28">
        <f t="shared" si="9"/>
        <v>124.87662414858424</v>
      </c>
      <c r="L42" s="28">
        <f t="shared" si="6"/>
        <v>15.752956153629366</v>
      </c>
      <c r="M42" s="28">
        <f>L42*'Forecast inputs Tab10.1.5.1'!Z12</f>
        <v>24.009710591992665</v>
      </c>
      <c r="N42" s="19">
        <f t="shared" si="10"/>
        <v>623.16190342650816</v>
      </c>
      <c r="O42" s="19">
        <f>N42*'Forecast inputs Tab10.1.5.1'!R12</f>
        <v>844.86421380855688</v>
      </c>
      <c r="P42" s="19">
        <f>N42*'Forecast inputs Tab10.1.5.1'!S12</f>
        <v>570.53347976885595</v>
      </c>
      <c r="Q42" s="19">
        <f>P42*'Forecast inputs Tab10.1.5.1'!R12</f>
        <v>773.51217586622181</v>
      </c>
    </row>
    <row r="43" spans="1:17" ht="12" customHeight="1" x14ac:dyDescent="0.3">
      <c r="A43" s="10">
        <f>D43+F43+E43+'Forecast inputs Tab10.1.5.1'!AA13</f>
        <v>0.44428968760250898</v>
      </c>
      <c r="C43" s="18">
        <v>9</v>
      </c>
      <c r="D43" s="17">
        <f>$G$29*'Forecast inputs Tab10.1.5.1'!T13</f>
        <v>0.15712465846383275</v>
      </c>
      <c r="E43" s="17">
        <f>$G$30*'Forecast inputs Tab10.1.5.1'!U13</f>
        <v>3.9907220923461086E-4</v>
      </c>
      <c r="F43" s="17">
        <f>$F$31*'Forecast inputs Tab10.1.5.1'!Y13</f>
        <v>4.6765956929441674E-2</v>
      </c>
      <c r="G43" s="28">
        <f t="shared" si="7"/>
        <v>118.61331398834902</v>
      </c>
      <c r="H43" s="28">
        <f>G43*'Forecast inputs Tab10.1.5.1'!V13</f>
        <v>213.68350805498727</v>
      </c>
      <c r="I43" s="28">
        <f t="shared" si="8"/>
        <v>0.30125938042286809</v>
      </c>
      <c r="J43" s="28">
        <f>I43*'Forecast inputs Tab10.1.5.1'!W13</f>
        <v>0.54335132405011033</v>
      </c>
      <c r="K43" s="28">
        <f t="shared" si="9"/>
        <v>214.22685937903739</v>
      </c>
      <c r="L43" s="28">
        <f t="shared" si="6"/>
        <v>35.303593894616526</v>
      </c>
      <c r="M43" s="28">
        <f>L43*'Forecast inputs Tab10.1.5.1'!Z13</f>
        <v>64.122270626730952</v>
      </c>
      <c r="N43" s="19">
        <f t="shared" si="10"/>
        <v>934.97345118777992</v>
      </c>
      <c r="O43" s="19">
        <f>N43*'Forecast inputs Tab10.1.5.1'!R13</f>
        <v>1547.2221162290739</v>
      </c>
      <c r="P43" s="19">
        <f>N43*'Forecast inputs Tab10.1.5.1'!S13</f>
        <v>903.20368803368626</v>
      </c>
      <c r="Q43" s="19">
        <f>P43*'Forecast inputs Tab10.1.5.1'!R13</f>
        <v>1494.6485590687851</v>
      </c>
    </row>
    <row r="44" spans="1:17" ht="12" customHeight="1" x14ac:dyDescent="0.3">
      <c r="A44" s="10">
        <f>D44+F44+E44+'Forecast inputs Tab10.1.5.1'!AA14</f>
        <v>0.44023558092749171</v>
      </c>
      <c r="C44" s="18">
        <v>10</v>
      </c>
      <c r="D44" s="17">
        <f>$G$29*'Forecast inputs Tab10.1.5.1'!T14</f>
        <v>0.15681727520904892</v>
      </c>
      <c r="E44" s="17">
        <f>$G$30*'Forecast inputs Tab10.1.5.1'!U14</f>
        <v>1.079979440967904E-4</v>
      </c>
      <c r="F44" s="17">
        <f>$F$31*'Forecast inputs Tab10.1.5.1'!Y14</f>
        <v>4.3310307774345962E-2</v>
      </c>
      <c r="G44" s="28">
        <f t="shared" si="7"/>
        <v>19.470680396668037</v>
      </c>
      <c r="H44" s="28">
        <f>G44*'Forecast inputs Tab10.1.5.1'!V14</f>
        <v>40.983437259948168</v>
      </c>
      <c r="I44" s="28">
        <f t="shared" si="8"/>
        <v>1.3409195193594899E-2</v>
      </c>
      <c r="J44" s="28">
        <f>I44*'Forecast inputs Tab10.1.5.1'!W14</f>
        <v>2.8286166996181646E-2</v>
      </c>
      <c r="K44" s="28">
        <f t="shared" si="9"/>
        <v>41.01172342694435</v>
      </c>
      <c r="L44" s="28">
        <f t="shared" si="6"/>
        <v>5.3774761704758713</v>
      </c>
      <c r="M44" s="28">
        <f>L44*'Forecast inputs Tab10.1.5.1'!Z14</f>
        <v>11.398367364749181</v>
      </c>
      <c r="N44" s="19">
        <f t="shared" si="10"/>
        <v>153.49058872933202</v>
      </c>
      <c r="O44" s="19">
        <f>N44*'Forecast inputs Tab10.1.5.1'!R14</f>
        <v>301.11016243976712</v>
      </c>
      <c r="P44" s="19">
        <f>N44*'Forecast inputs Tab10.1.5.1'!S14</f>
        <v>151.33894290797014</v>
      </c>
      <c r="Q44" s="19">
        <f>P44*'Forecast inputs Tab10.1.5.1'!R14</f>
        <v>296.88917124971044</v>
      </c>
    </row>
    <row r="45" spans="1:17" ht="12" customHeight="1" x14ac:dyDescent="0.3">
      <c r="A45" s="10">
        <f>D45+F45+E45+'Forecast inputs Tab10.1.5.1'!AA15</f>
        <v>0.44095744429253408</v>
      </c>
      <c r="C45" s="18">
        <v>11</v>
      </c>
      <c r="D45" s="17">
        <f>$G$29*'Forecast inputs Tab10.1.5.1'!T15</f>
        <v>0.15112652218677455</v>
      </c>
      <c r="E45" s="17">
        <f>$G$30*'Forecast inputs Tab10.1.5.1'!U15</f>
        <v>3.989010416005911E-5</v>
      </c>
      <c r="F45" s="17">
        <f>$F$31*'Forecast inputs Tab10.1.5.1'!Y15</f>
        <v>4.979103200159949E-2</v>
      </c>
      <c r="G45" s="28">
        <f t="shared" si="7"/>
        <v>44.902984355967547</v>
      </c>
      <c r="H45" s="28">
        <f>G45*'Forecast inputs Tab10.1.5.1'!V15</f>
        <v>108.09453106024398</v>
      </c>
      <c r="I45" s="28">
        <f t="shared" si="8"/>
        <v>1.1852219565030136E-2</v>
      </c>
      <c r="J45" s="28">
        <f>I45*'Forecast inputs Tab10.1.5.1'!W15</f>
        <v>2.862587287564021E-2</v>
      </c>
      <c r="K45" s="28">
        <f t="shared" si="9"/>
        <v>108.12315693311962</v>
      </c>
      <c r="L45" s="28">
        <f t="shared" si="6"/>
        <v>14.794001070653621</v>
      </c>
      <c r="M45" s="28">
        <f>L45*'Forecast inputs Tab10.1.5.1'!Z15</f>
        <v>35.901490038219379</v>
      </c>
      <c r="N45" s="19">
        <f t="shared" si="10"/>
        <v>367.42975425008774</v>
      </c>
      <c r="O45" s="19">
        <f>N45*'Forecast inputs Tab10.1.5.1'!R15</f>
        <v>834.55054942330923</v>
      </c>
      <c r="P45" s="19">
        <f>N45*'Forecast inputs Tab10.1.5.1'!S15</f>
        <v>365.18116154449098</v>
      </c>
      <c r="Q45" s="19">
        <f>P45*'Forecast inputs Tab10.1.5.1'!R15</f>
        <v>829.44327583923314</v>
      </c>
    </row>
    <row r="46" spans="1:17" ht="12" customHeight="1" x14ac:dyDescent="0.3">
      <c r="A46" s="10">
        <f>D46+F46+E46+'Forecast inputs Tab10.1.5.1'!AA16</f>
        <v>0.43797928184298995</v>
      </c>
      <c r="C46" s="18">
        <v>12</v>
      </c>
      <c r="D46" s="17">
        <f>$G$29*'Forecast inputs Tab10.1.5.1'!T16</f>
        <v>0.1479749104270639</v>
      </c>
      <c r="E46" s="17">
        <f>$G$30*'Forecast inputs Tab10.1.5.1'!U16</f>
        <v>1.4322136075079257E-5</v>
      </c>
      <c r="F46" s="17">
        <f>$F$31*'Forecast inputs Tab10.1.5.1'!Y16</f>
        <v>4.9990049279850998E-2</v>
      </c>
      <c r="G46" s="28">
        <f t="shared" si="7"/>
        <v>33.360737165324956</v>
      </c>
      <c r="H46" s="28">
        <f>G46*'Forecast inputs Tab10.1.5.1'!V16</f>
        <v>90.307245526034251</v>
      </c>
      <c r="I46" s="28">
        <f t="shared" si="8"/>
        <v>3.2289056020901714E-3</v>
      </c>
      <c r="J46" s="28">
        <f>I46*'Forecast inputs Tab10.1.5.1'!W16</f>
        <v>8.7722992849008936E-3</v>
      </c>
      <c r="K46" s="28">
        <f t="shared" si="9"/>
        <v>90.31601782531915</v>
      </c>
      <c r="L46" s="28">
        <f t="shared" si="6"/>
        <v>11.2701868856934</v>
      </c>
      <c r="M46" s="28">
        <f>L46*'Forecast inputs Tab10.1.5.1'!Z16</f>
        <v>30.786318708173237</v>
      </c>
      <c r="N46" s="19">
        <f t="shared" si="10"/>
        <v>278.41195056015789</v>
      </c>
      <c r="O46" s="19">
        <f>N46*'Forecast inputs Tab10.1.5.1'!R16</f>
        <v>718.07175052624245</v>
      </c>
      <c r="P46" s="19">
        <f>N46*'Forecast inputs Tab10.1.5.1'!S16</f>
        <v>277.61530660294147</v>
      </c>
      <c r="Q46" s="19">
        <f>P46*'Forecast inputs Tab10.1.5.1'!R16</f>
        <v>716.01707033110858</v>
      </c>
    </row>
    <row r="47" spans="1:17" ht="12" customHeight="1" x14ac:dyDescent="0.3">
      <c r="A47" s="10">
        <f>D47+F47+E47+'Forecast inputs Tab10.1.5.1'!AA17</f>
        <v>0.43211753508192496</v>
      </c>
      <c r="C47" s="18">
        <v>13</v>
      </c>
      <c r="D47" s="17">
        <f>$G$29*'Forecast inputs Tab10.1.5.1'!T17</f>
        <v>0.14716785530983917</v>
      </c>
      <c r="E47" s="17">
        <f>$G$30*'Forecast inputs Tab10.1.5.1'!U17</f>
        <v>5.1707038834880825E-6</v>
      </c>
      <c r="F47" s="17">
        <f>$F$31*'Forecast inputs Tab10.1.5.1'!Y17</f>
        <v>4.4944509068202292E-2</v>
      </c>
      <c r="G47" s="28">
        <f t="shared" si="7"/>
        <v>35.932167892532497</v>
      </c>
      <c r="H47" s="28">
        <f>G47*'Forecast inputs Tab10.1.5.1'!V17</f>
        <v>107.85714092962509</v>
      </c>
      <c r="I47" s="28">
        <f t="shared" si="8"/>
        <v>1.2624672668695334E-3</v>
      </c>
      <c r="J47" s="28">
        <f>I47*'Forecast inputs Tab10.1.5.1'!W17</f>
        <v>3.8008578616774581E-3</v>
      </c>
      <c r="K47" s="28">
        <f t="shared" si="9"/>
        <v>107.86094178748677</v>
      </c>
      <c r="L47" s="28">
        <f t="shared" si="6"/>
        <v>10.973548824816799</v>
      </c>
      <c r="M47" s="28">
        <f>L47*'Forecast inputs Tab10.1.5.1'!Z17</f>
        <v>33.253035268354097</v>
      </c>
      <c r="N47" s="19">
        <f t="shared" si="10"/>
        <v>300.69757125713716</v>
      </c>
      <c r="O47" s="19">
        <f>N47*'Forecast inputs Tab10.1.5.1'!R17</f>
        <v>866.53522597025494</v>
      </c>
      <c r="P47" s="19">
        <f>N47*'Forecast inputs Tab10.1.5.1'!S17</f>
        <v>300.26662444728481</v>
      </c>
      <c r="Q47" s="19">
        <f>P47*'Forecast inputs Tab10.1.5.1'!R17</f>
        <v>865.29334500096297</v>
      </c>
    </row>
    <row r="48" spans="1:17" ht="12" customHeight="1" x14ac:dyDescent="0.3">
      <c r="A48" s="10">
        <f>D48+F48+E48+'Forecast inputs Tab10.1.5.1'!AA18</f>
        <v>0.42992220327427666</v>
      </c>
      <c r="C48" s="18">
        <v>14</v>
      </c>
      <c r="D48" s="17">
        <f>$G$29*'Forecast inputs Tab10.1.5.1'!T18</f>
        <v>0.14370666537469856</v>
      </c>
      <c r="E48" s="17">
        <f>$G$30*'Forecast inputs Tab10.1.5.1'!U18</f>
        <v>2.3418797994228025E-6</v>
      </c>
      <c r="F48" s="17">
        <f>$F$31*'Forecast inputs Tab10.1.5.1'!Y18</f>
        <v>4.6213196019778656E-2</v>
      </c>
      <c r="G48" s="28">
        <f t="shared" si="7"/>
        <v>20.196614483853114</v>
      </c>
      <c r="H48" s="28">
        <f>G48*'Forecast inputs Tab10.1.5.1'!V18</f>
        <v>66.349320403989964</v>
      </c>
      <c r="I48" s="28">
        <f t="shared" si="8"/>
        <v>3.2912908634503073E-4</v>
      </c>
      <c r="J48" s="28">
        <f>I48*'Forecast inputs Tab10.1.5.1'!W18</f>
        <v>1.0843085840892296E-3</v>
      </c>
      <c r="K48" s="28">
        <f t="shared" si="9"/>
        <v>66.350404712574047</v>
      </c>
      <c r="L48" s="28">
        <f t="shared" si="6"/>
        <v>6.4948282088697962</v>
      </c>
      <c r="M48" s="28">
        <f>L48*'Forecast inputs Tab10.1.5.1'!Z18</f>
        <v>21.561855429216394</v>
      </c>
      <c r="N48" s="19">
        <f t="shared" si="10"/>
        <v>172.90938023127927</v>
      </c>
      <c r="O48" s="19">
        <f>N48*'Forecast inputs Tab10.1.5.1'!R18</f>
        <v>549.20514805340315</v>
      </c>
      <c r="P48" s="19">
        <f>N48*'Forecast inputs Tab10.1.5.1'!S18</f>
        <v>172.77655140499795</v>
      </c>
      <c r="Q48" s="19">
        <f>P48*'Forecast inputs Tab10.1.5.1'!R18</f>
        <v>548.78324916563884</v>
      </c>
    </row>
    <row r="49" spans="1:17" ht="12" customHeight="1" x14ac:dyDescent="0.3">
      <c r="A49" s="10">
        <f>D49+F49+E49+'Forecast inputs Tab10.1.5.1'!AA19</f>
        <v>0.42864737995427382</v>
      </c>
      <c r="C49" s="18">
        <v>15</v>
      </c>
      <c r="D49" s="17">
        <f>$G$29*'Forecast inputs Tab10.1.5.1'!T19</f>
        <v>0.13989534244162313</v>
      </c>
      <c r="E49" s="17">
        <f>$G$30*'Forecast inputs Tab10.1.5.1'!U19</f>
        <v>1.2244263403201284E-6</v>
      </c>
      <c r="F49" s="17">
        <f>$F$31*'Forecast inputs Tab10.1.5.1'!Y19</f>
        <v>4.8750813086310393E-2</v>
      </c>
      <c r="G49" s="28">
        <f t="shared" si="7"/>
        <v>11.014207918762049</v>
      </c>
      <c r="H49" s="28">
        <f>G49*'Forecast inputs Tab10.1.5.1'!V19</f>
        <v>39.177261275705241</v>
      </c>
      <c r="I49" s="28">
        <f t="shared" si="8"/>
        <v>9.6401252951808575E-5</v>
      </c>
      <c r="J49" s="28">
        <f>I49*'Forecast inputs Tab10.1.5.1'!W19</f>
        <v>3.4363039292744101E-4</v>
      </c>
      <c r="K49" s="28">
        <f t="shared" si="9"/>
        <v>39.177604906098168</v>
      </c>
      <c r="L49" s="28">
        <f t="shared" si="6"/>
        <v>3.8382378009860671</v>
      </c>
      <c r="M49" s="28">
        <f>L49*'Forecast inputs Tab10.1.5.1'!Z19</f>
        <v>13.811591667824283</v>
      </c>
      <c r="N49" s="19">
        <f t="shared" si="10"/>
        <v>96.807683131744241</v>
      </c>
      <c r="O49" s="19">
        <f>N49*'Forecast inputs Tab10.1.5.1'!R19</f>
        <v>335.01073209205151</v>
      </c>
      <c r="P49" s="19">
        <f>N49*'Forecast inputs Tab10.1.5.1'!S19</f>
        <v>96.764882284721025</v>
      </c>
      <c r="Q49" s="19">
        <f>P49*'Forecast inputs Tab10.1.5.1'!R19</f>
        <v>334.8626163368599</v>
      </c>
    </row>
    <row r="50" spans="1:17" ht="12" customHeight="1" x14ac:dyDescent="0.3">
      <c r="A50" s="10">
        <f>D50+F50+E50+'Forecast inputs Tab10.1.5.1'!AA20</f>
        <v>0.42839142876058967</v>
      </c>
      <c r="C50" s="23" t="s">
        <v>1443</v>
      </c>
      <c r="D50" s="17">
        <f>$G$29*'Forecast inputs Tab10.1.5.1'!T20</f>
        <v>0.13569784110110966</v>
      </c>
      <c r="E50" s="17">
        <f>$G$30*'Forecast inputs Tab10.1.5.1'!U20</f>
        <v>7.4196728237794711E-7</v>
      </c>
      <c r="F50" s="17">
        <f>$F$31*'Forecast inputs Tab10.1.5.1'!Y20</f>
        <v>5.2692845692197628E-2</v>
      </c>
      <c r="G50" s="28">
        <f t="shared" si="7"/>
        <v>29.39632866089843</v>
      </c>
      <c r="H50" s="28">
        <f>G50*'Forecast inputs Tab10.1.5.1'!V20</f>
        <v>121.97912624619343</v>
      </c>
      <c r="I50" s="28">
        <f t="shared" si="8"/>
        <v>1.6073294837582651E-4</v>
      </c>
      <c r="J50" s="28">
        <f>I50*'Forecast inputs Tab10.1.5.1'!W20</f>
        <v>6.6695623212081152E-4</v>
      </c>
      <c r="K50" s="28">
        <f t="shared" si="9"/>
        <v>121.97979320242555</v>
      </c>
      <c r="L50" s="30">
        <f t="shared" si="6"/>
        <v>11.414892068118398</v>
      </c>
      <c r="M50" s="28">
        <f>L50*'Forecast inputs Tab10.1.5.1'!Z20</f>
        <v>44.114676779974452</v>
      </c>
      <c r="N50" s="19">
        <f>N23*EXP(-A23)+N24*EXP(-A24)</f>
        <v>266.3350634967905</v>
      </c>
      <c r="O50" s="19">
        <f>N50*'Forecast inputs Tab10.1.5.1'!R20</f>
        <v>1084.6326431165387</v>
      </c>
      <c r="P50" s="19">
        <f>N50*'Forecast inputs Tab10.1.5.1'!S20</f>
        <v>266.26371986195949</v>
      </c>
      <c r="Q50" s="19">
        <f>P50*'Forecast inputs Tab10.1.5.1'!R20</f>
        <v>1084.3421006915185</v>
      </c>
    </row>
    <row r="51" spans="1:17" ht="12" customHeight="1" x14ac:dyDescent="0.3">
      <c r="C51" s="31" t="s">
        <v>1453</v>
      </c>
      <c r="D51" s="12"/>
      <c r="E51" s="12"/>
      <c r="F51" s="12"/>
      <c r="G51" s="32">
        <f>SUM(G34:G50)</f>
        <v>1256.5065282382311</v>
      </c>
      <c r="H51" s="32">
        <f t="shared" ref="H51" si="11">SUM(H34:H50)</f>
        <v>1769.5304116566526</v>
      </c>
      <c r="I51" s="32">
        <f>SUM(I34:I50)</f>
        <v>159.54278958661618</v>
      </c>
      <c r="J51" s="32">
        <f t="shared" ref="J51:Q51" si="12">SUM(J34:J50)</f>
        <v>109.35491224820726</v>
      </c>
      <c r="K51" s="32">
        <f t="shared" si="12"/>
        <v>1878.8853239048603</v>
      </c>
      <c r="L51" s="32">
        <f t="shared" si="12"/>
        <v>432.99866540299331</v>
      </c>
      <c r="M51" s="32">
        <f t="shared" si="12"/>
        <v>560.79490431010299</v>
      </c>
      <c r="N51" s="32">
        <f t="shared" si="12"/>
        <v>51864.223356766226</v>
      </c>
      <c r="O51" s="32">
        <f t="shared" si="12"/>
        <v>17925.202543532203</v>
      </c>
      <c r="P51" s="32">
        <f t="shared" si="12"/>
        <v>8302.0291743247908</v>
      </c>
      <c r="Q51" s="32">
        <f t="shared" si="12"/>
        <v>11413.275430929059</v>
      </c>
    </row>
    <row r="52" spans="1:17" ht="12" customHeight="1" x14ac:dyDescent="0.3"/>
    <row r="53" spans="1:17" ht="12" customHeight="1" x14ac:dyDescent="0.3">
      <c r="C53" s="15" t="s">
        <v>1445</v>
      </c>
      <c r="D53" s="15" t="s">
        <v>1524</v>
      </c>
      <c r="G53" s="15">
        <f>G27+1</f>
        <v>2021</v>
      </c>
    </row>
    <row r="54" spans="1:17" ht="12" customHeight="1" x14ac:dyDescent="0.3">
      <c r="D54" s="24" t="s">
        <v>1611</v>
      </c>
      <c r="E54" s="24"/>
      <c r="F54" s="24"/>
      <c r="G54" s="18">
        <f>G29</f>
        <v>1.915</v>
      </c>
      <c r="H54" s="24" t="s">
        <v>1610</v>
      </c>
      <c r="I54" s="25">
        <f>G54*I3</f>
        <v>0.12749965524150572</v>
      </c>
      <c r="J54" s="15" t="s">
        <v>1526</v>
      </c>
      <c r="K54" s="25">
        <f>I54+I56+I55</f>
        <v>0.17224788630371471</v>
      </c>
    </row>
    <row r="55" spans="1:17" ht="12" customHeight="1" x14ac:dyDescent="0.3">
      <c r="D55" s="24" t="s">
        <v>1612</v>
      </c>
      <c r="E55" s="24"/>
      <c r="F55" s="24"/>
      <c r="G55" s="18">
        <f>G30</f>
        <v>1.915</v>
      </c>
      <c r="H55" s="24" t="s">
        <v>1610</v>
      </c>
      <c r="I55" s="25">
        <f>G55*I4</f>
        <v>4.7250641226700626E-3</v>
      </c>
      <c r="K55" s="25"/>
    </row>
    <row r="56" spans="1:17" ht="12" customHeight="1" x14ac:dyDescent="0.3">
      <c r="D56" s="24" t="s">
        <v>1446</v>
      </c>
      <c r="E56" s="24"/>
      <c r="F56" s="24"/>
      <c r="G56" s="80">
        <v>1</v>
      </c>
      <c r="H56" s="24" t="s">
        <v>1610</v>
      </c>
      <c r="I56" s="25">
        <f>G56*I31</f>
        <v>4.0023166939538925E-2</v>
      </c>
    </row>
    <row r="57" spans="1:17" ht="12" customHeight="1" x14ac:dyDescent="0.3">
      <c r="D57" s="24"/>
      <c r="E57" s="24"/>
      <c r="F57" s="24"/>
      <c r="G57" s="18"/>
      <c r="H57" s="24"/>
      <c r="I57" s="24"/>
      <c r="J57" s="24"/>
      <c r="K57" s="24"/>
      <c r="L57" s="25"/>
    </row>
    <row r="58" spans="1:17" ht="27.75" customHeight="1" x14ac:dyDescent="0.3">
      <c r="A58" t="s">
        <v>1374</v>
      </c>
      <c r="C58" s="26" t="s">
        <v>1292</v>
      </c>
      <c r="D58" s="27" t="s">
        <v>1604</v>
      </c>
      <c r="E58" s="27" t="s">
        <v>1605</v>
      </c>
      <c r="F58" s="27" t="s">
        <v>1877</v>
      </c>
      <c r="G58" s="27" t="s">
        <v>1606</v>
      </c>
      <c r="H58" s="27" t="s">
        <v>1607</v>
      </c>
      <c r="I58" s="27" t="s">
        <v>1608</v>
      </c>
      <c r="J58" s="27" t="s">
        <v>1609</v>
      </c>
      <c r="K58" s="27" t="s">
        <v>1613</v>
      </c>
      <c r="L58" s="27" t="s">
        <v>1448</v>
      </c>
      <c r="M58" s="27" t="s">
        <v>1578</v>
      </c>
      <c r="N58" s="27" t="s">
        <v>1449</v>
      </c>
      <c r="O58" s="27" t="s">
        <v>1450</v>
      </c>
      <c r="P58" s="27" t="s">
        <v>1451</v>
      </c>
      <c r="Q58" s="27" t="s">
        <v>1452</v>
      </c>
    </row>
    <row r="59" spans="1:17" ht="12" customHeight="1" x14ac:dyDescent="0.3">
      <c r="A59" s="10">
        <f>D59+F59+E59+'Forecast inputs Tab10.1.5.1'!AA4</f>
        <v>0.24</v>
      </c>
      <c r="C59" s="18">
        <v>0</v>
      </c>
      <c r="D59" s="17">
        <f>$G$54*'Forecast inputs Tab10.1.5.1'!T4</f>
        <v>0</v>
      </c>
      <c r="E59" s="17">
        <f>$G$55*'Forecast inputs Tab10.1.5.1'!U4</f>
        <v>0</v>
      </c>
      <c r="F59" s="17">
        <f>$F$31*'Forecast inputs Tab10.1.5.1'!Y4</f>
        <v>0</v>
      </c>
      <c r="G59" s="28">
        <f>N59*(D59/A59)*(1-EXP(-A59))</f>
        <v>0</v>
      </c>
      <c r="H59" s="28">
        <f>G59*'Forecast inputs Tab10.1.5.1'!V4</f>
        <v>0</v>
      </c>
      <c r="I59" s="28">
        <f>N59*(E59/A59)*(1-EXP(-A59))</f>
        <v>0</v>
      </c>
      <c r="J59" s="28">
        <f>I59*'Forecast inputs Tab10.1.5.1'!W4</f>
        <v>0</v>
      </c>
      <c r="K59" s="28">
        <f>H59+J59</f>
        <v>0</v>
      </c>
      <c r="L59" s="28">
        <f t="shared" ref="L59:L75" si="13">N59*(F59/A59)*(1-EXP(-A59))</f>
        <v>0</v>
      </c>
      <c r="M59" s="28">
        <f>L59*'Forecast inputs Tab10.1.5.1'!Z4</f>
        <v>0</v>
      </c>
      <c r="N59" s="19">
        <f>'Forecast inputs Tab10.1.5.1'!Q4</f>
        <v>12382.797429009221</v>
      </c>
      <c r="O59" s="19">
        <f>N59*'Forecast inputs Tab10.1.5.1'!R4</f>
        <v>34.976078134056579</v>
      </c>
      <c r="P59" s="19">
        <f>N59*'Forecast inputs Tab10.1.5.1'!S4</f>
        <v>0</v>
      </c>
      <c r="Q59" s="19">
        <f>P59*'Forecast inputs Tab10.1.5.1'!R4</f>
        <v>0</v>
      </c>
    </row>
    <row r="60" spans="1:17" ht="12" customHeight="1" x14ac:dyDescent="0.3">
      <c r="A60" s="10">
        <f>D60+F60+E60+'Forecast inputs Tab10.1.5.1'!AA5</f>
        <v>0.24052274883504046</v>
      </c>
      <c r="C60" s="18">
        <v>1</v>
      </c>
      <c r="D60" s="17">
        <f>$G$54*'Forecast inputs Tab10.1.5.1'!T5</f>
        <v>2.6034639135630266E-5</v>
      </c>
      <c r="E60" s="17">
        <f>$G$55*'Forecast inputs Tab10.1.5.1'!U5</f>
        <v>5.9689948442443659E-5</v>
      </c>
      <c r="F60" s="17">
        <f>$F$31*'Forecast inputs Tab10.1.5.1'!Y5</f>
        <v>4.3702424746238738E-4</v>
      </c>
      <c r="G60" s="28">
        <f t="shared" ref="G60:G75" si="14">N60*(D60/A60)*(1-EXP(-A60))</f>
        <v>0.22540168158406779</v>
      </c>
      <c r="H60" s="28">
        <f>G60*'Forecast inputs Tab10.1.5.1'!V5</f>
        <v>2.3177605710252142E-2</v>
      </c>
      <c r="I60" s="28">
        <f t="shared" ref="I60:I75" si="15">N60*(E60/A60)*(1-EXP(-A60))</f>
        <v>0.51678130365095221</v>
      </c>
      <c r="J60" s="28">
        <f>I60*'Forecast inputs Tab10.1.5.1'!W5</f>
        <v>5.3139701352713467E-2</v>
      </c>
      <c r="K60" s="28">
        <f t="shared" ref="K60:K75" si="16">H60+J60</f>
        <v>7.6317307062965606E-2</v>
      </c>
      <c r="L60" s="28">
        <f t="shared" si="13"/>
        <v>3.7836514559643497</v>
      </c>
      <c r="M60" s="28">
        <f>L60*'Forecast inputs Tab10.1.5.1'!Z5</f>
        <v>0.2916472595120424</v>
      </c>
      <c r="N60" s="19">
        <f>N34*EXP(-A34)</f>
        <v>9740.6534556019415</v>
      </c>
      <c r="O60" s="19">
        <f>N60*'Forecast inputs Tab10.1.5.1'!R5</f>
        <v>231.1720062657642</v>
      </c>
      <c r="P60" s="19">
        <f>N60*'Forecast inputs Tab10.1.5.1'!S5</f>
        <v>0</v>
      </c>
      <c r="Q60" s="19">
        <f>P60*'Forecast inputs Tab10.1.5.1'!R5</f>
        <v>0</v>
      </c>
    </row>
    <row r="61" spans="1:17" ht="12" customHeight="1" x14ac:dyDescent="0.3">
      <c r="A61" s="10">
        <f>D61+F61+E61+'Forecast inputs Tab10.1.5.1'!AA6</f>
        <v>0.24401585226862085</v>
      </c>
      <c r="C61" s="18">
        <v>2</v>
      </c>
      <c r="D61" s="17">
        <f>$G$54*'Forecast inputs Tab10.1.5.1'!T6</f>
        <v>2.4498914527974438E-4</v>
      </c>
      <c r="E61" s="17">
        <f>$G$55*'Forecast inputs Tab10.1.5.1'!U6</f>
        <v>1.2512986655999756E-3</v>
      </c>
      <c r="F61" s="17">
        <f>$F$31*'Forecast inputs Tab10.1.5.1'!Y6</f>
        <v>2.5195644577411316E-3</v>
      </c>
      <c r="G61" s="28">
        <f t="shared" si="14"/>
        <v>1.664818177955389</v>
      </c>
      <c r="H61" s="28">
        <f>G61*'Forecast inputs Tab10.1.5.1'!V6</f>
        <v>0.36550525597854561</v>
      </c>
      <c r="I61" s="28">
        <f t="shared" si="15"/>
        <v>8.5031716901720102</v>
      </c>
      <c r="J61" s="28">
        <f>I61*'Forecast inputs Tab10.1.5.1'!W6</f>
        <v>1.8670201794096688</v>
      </c>
      <c r="K61" s="28">
        <f t="shared" si="16"/>
        <v>2.2325254353882142</v>
      </c>
      <c r="L61" s="28">
        <f t="shared" si="13"/>
        <v>17.121643103771248</v>
      </c>
      <c r="M61" s="28">
        <f>L61*'Forecast inputs Tab10.1.5.1'!Z6</f>
        <v>3.2193825528021081</v>
      </c>
      <c r="N61" s="19">
        <f t="shared" ref="N61:N74" si="17">N35*EXP(-A35)</f>
        <v>7658.2649975094137</v>
      </c>
      <c r="O61" s="19">
        <f>N61*'Forecast inputs Tab10.1.5.1'!R6</f>
        <v>736.69292804741599</v>
      </c>
      <c r="P61" s="19">
        <f>N61*'Forecast inputs Tab10.1.5.1'!S6</f>
        <v>0</v>
      </c>
      <c r="Q61" s="19">
        <f>P61*'Forecast inputs Tab10.1.5.1'!R6</f>
        <v>0</v>
      </c>
    </row>
    <row r="62" spans="1:17" ht="12" customHeight="1" x14ac:dyDescent="0.3">
      <c r="A62" s="10">
        <f>D62+F62+E62+'Forecast inputs Tab10.1.5.1'!AA7</f>
        <v>0.25405323860614915</v>
      </c>
      <c r="C62" s="18">
        <v>3</v>
      </c>
      <c r="D62" s="17">
        <f>$G$54*'Forecast inputs Tab10.1.5.1'!T7</f>
        <v>9.1260819193712556E-3</v>
      </c>
      <c r="E62" s="17">
        <f>$G$55*'Forecast inputs Tab10.1.5.1'!U7</f>
        <v>2.4266769272135022E-3</v>
      </c>
      <c r="F62" s="17">
        <f>$F$31*'Forecast inputs Tab10.1.5.1'!Y7</f>
        <v>2.5004797595643822E-3</v>
      </c>
      <c r="G62" s="28">
        <f t="shared" si="14"/>
        <v>48.368052756488318</v>
      </c>
      <c r="H62" s="28">
        <f>G62*'Forecast inputs Tab10.1.5.1'!V7</f>
        <v>17.763411401430542</v>
      </c>
      <c r="I62" s="28">
        <f t="shared" si="15"/>
        <v>12.86133947464085</v>
      </c>
      <c r="J62" s="28">
        <f>I62*'Forecast inputs Tab10.1.5.1'!W7</f>
        <v>4.73505264789633</v>
      </c>
      <c r="K62" s="28">
        <f t="shared" si="16"/>
        <v>22.49846404932687</v>
      </c>
      <c r="L62" s="28">
        <f t="shared" si="13"/>
        <v>13.252493018983737</v>
      </c>
      <c r="M62" s="28">
        <f>L62*'Forecast inputs Tab10.1.5.1'!Z7</f>
        <v>4.4764005869662888</v>
      </c>
      <c r="N62" s="19">
        <f t="shared" si="17"/>
        <v>6001.6944664687035</v>
      </c>
      <c r="O62" s="19">
        <f>N62*'Forecast inputs Tab10.1.5.1'!R7</f>
        <v>1256.1246433595672</v>
      </c>
      <c r="P62" s="19">
        <f>N62*'Forecast inputs Tab10.1.5.1'!S7</f>
        <v>0</v>
      </c>
      <c r="Q62" s="19">
        <f>P62*'Forecast inputs Tab10.1.5.1'!R7</f>
        <v>0</v>
      </c>
    </row>
    <row r="63" spans="1:17" ht="12" customHeight="1" x14ac:dyDescent="0.3">
      <c r="A63" s="10">
        <f>D63+F63+E63+'Forecast inputs Tab10.1.5.1'!AA8</f>
        <v>0.28554324444181578</v>
      </c>
      <c r="C63" s="18">
        <v>4</v>
      </c>
      <c r="D63" s="17">
        <f>$G$54*'Forecast inputs Tab10.1.5.1'!T8</f>
        <v>1.6302782324879053E-2</v>
      </c>
      <c r="E63" s="17">
        <f>$G$55*'Forecast inputs Tab10.1.5.1'!U8</f>
        <v>1.5740481120690826E-2</v>
      </c>
      <c r="F63" s="17">
        <f>$F$31*'Forecast inputs Tab10.1.5.1'!Y8</f>
        <v>1.3499980996245895E-2</v>
      </c>
      <c r="G63" s="28">
        <f t="shared" si="14"/>
        <v>66.161711873525519</v>
      </c>
      <c r="H63" s="28">
        <f>G63*'Forecast inputs Tab10.1.5.1'!V8</f>
        <v>37.271125370758831</v>
      </c>
      <c r="I63" s="28">
        <f t="shared" si="15"/>
        <v>63.879720400152038</v>
      </c>
      <c r="J63" s="28">
        <f>I63*'Forecast inputs Tab10.1.5.1'!W8</f>
        <v>35.003064552970045</v>
      </c>
      <c r="K63" s="28">
        <f t="shared" si="16"/>
        <v>72.274189923728869</v>
      </c>
      <c r="L63" s="28">
        <f t="shared" si="13"/>
        <v>54.787080829058254</v>
      </c>
      <c r="M63" s="28">
        <f>L63*'Forecast inputs Tab10.1.5.1'!Z8</f>
        <v>28.839864561335432</v>
      </c>
      <c r="N63" s="19">
        <f t="shared" si="17"/>
        <v>4665.2563068505378</v>
      </c>
      <c r="O63" s="19">
        <f>N63*'Forecast inputs Tab10.1.5.1'!R8</f>
        <v>1719.870063801985</v>
      </c>
      <c r="P63" s="19">
        <f>N63*'Forecast inputs Tab10.1.5.1'!S8</f>
        <v>415.93679122196301</v>
      </c>
      <c r="Q63" s="19">
        <f>P63*'Forecast inputs Tab10.1.5.1'!R8</f>
        <v>153.33717776793279</v>
      </c>
    </row>
    <row r="64" spans="1:17" ht="12" customHeight="1" x14ac:dyDescent="0.3">
      <c r="A64" s="10">
        <f>D64+F64+E64+'Forecast inputs Tab10.1.5.1'!AA9</f>
        <v>0.34068753460251544</v>
      </c>
      <c r="C64" s="18">
        <v>5</v>
      </c>
      <c r="D64" s="17">
        <f>$G$54*'Forecast inputs Tab10.1.5.1'!T9</f>
        <v>4.8141974150967277E-2</v>
      </c>
      <c r="E64" s="17">
        <f>$G$55*'Forecast inputs Tab10.1.5.1'!U9</f>
        <v>2.3898355094910093E-2</v>
      </c>
      <c r="F64" s="17">
        <f>$F$31*'Forecast inputs Tab10.1.5.1'!Y9</f>
        <v>2.8647205356638082E-2</v>
      </c>
      <c r="G64" s="28">
        <f t="shared" si="14"/>
        <v>156.55287419791048</v>
      </c>
      <c r="H64" s="28">
        <f>G64*'Forecast inputs Tab10.1.5.1'!V9</f>
        <v>126.1123158729532</v>
      </c>
      <c r="I64" s="28">
        <f t="shared" si="15"/>
        <v>77.715055202722297</v>
      </c>
      <c r="J64" s="28">
        <f>I64*'Forecast inputs Tab10.1.5.1'!W9</f>
        <v>58.183339343499775</v>
      </c>
      <c r="K64" s="28">
        <f t="shared" si="16"/>
        <v>184.29565521645299</v>
      </c>
      <c r="L64" s="28">
        <f t="shared" si="13"/>
        <v>93.157840230142668</v>
      </c>
      <c r="M64" s="28">
        <f>L64*'Forecast inputs Tab10.1.5.1'!Z9</f>
        <v>69.508604593638182</v>
      </c>
      <c r="N64" s="19">
        <f t="shared" si="17"/>
        <v>3837.2333956842904</v>
      </c>
      <c r="O64" s="19">
        <f>N64*'Forecast inputs Tab10.1.5.1'!R9</f>
        <v>2186.4709377944914</v>
      </c>
      <c r="P64" s="19">
        <f>N64*'Forecast inputs Tab10.1.5.1'!S9</f>
        <v>1116.1166191657685</v>
      </c>
      <c r="Q64" s="19">
        <f>P64*'Forecast inputs Tab10.1.5.1'!R9</f>
        <v>635.96771406713151</v>
      </c>
    </row>
    <row r="65" spans="1:17" ht="12" customHeight="1" x14ac:dyDescent="0.25">
      <c r="A65" s="10">
        <f>D65+F65+E65+'Forecast inputs Tab10.1.5.1'!AA10</f>
        <v>0.39418097123399243</v>
      </c>
      <c r="C65" s="18">
        <v>6</v>
      </c>
      <c r="D65" s="17">
        <f>$G$54*'Forecast inputs Tab10.1.5.1'!T10</f>
        <v>0.11707687747920806</v>
      </c>
      <c r="E65" s="17">
        <f>$G$55*'Forecast inputs Tab10.1.5.1'!U10</f>
        <v>9.8648917415270678E-3</v>
      </c>
      <c r="F65" s="17">
        <f>$F$31*'Forecast inputs Tab10.1.5.1'!Y10</f>
        <v>2.723920201325726E-2</v>
      </c>
      <c r="G65" s="28">
        <f t="shared" si="14"/>
        <v>73.483439763472688</v>
      </c>
      <c r="H65" s="28">
        <f>G65*'Forecast inputs Tab10.1.5.1'!V10</f>
        <v>72.802016827438067</v>
      </c>
      <c r="I65" s="28">
        <f t="shared" si="15"/>
        <v>6.1917108968884254</v>
      </c>
      <c r="J65" s="28">
        <f>I65*'Forecast inputs Tab10.1.5.1'!W10</f>
        <v>5.9917206313540277</v>
      </c>
      <c r="K65" s="28">
        <f t="shared" si="16"/>
        <v>78.793737458792094</v>
      </c>
      <c r="L65" s="28">
        <f t="shared" si="13"/>
        <v>17.096717160924694</v>
      </c>
      <c r="M65" s="28">
        <f>L65*'Forecast inputs Tab10.1.5.1'!Z10</f>
        <v>16.904584253470222</v>
      </c>
      <c r="N65" s="19">
        <f t="shared" si="17"/>
        <v>759.46124738619881</v>
      </c>
      <c r="O65" s="19">
        <f>N65*'Forecast inputs Tab10.1.5.1'!R10</f>
        <v>612.29892255768027</v>
      </c>
      <c r="P65" s="19">
        <f>N65*'Forecast inputs Tab10.1.5.1'!S10</f>
        <v>436.48382654951683</v>
      </c>
      <c r="Q65" s="19">
        <f>P65*'Forecast inputs Tab10.1.5.1'!R10</f>
        <v>351.90548251136386</v>
      </c>
    </row>
    <row r="66" spans="1:17" ht="12" customHeight="1" x14ac:dyDescent="0.25">
      <c r="A66" s="10">
        <f>D66+F66+E66+'Forecast inputs Tab10.1.5.1'!AA11</f>
        <v>0.43711645368459406</v>
      </c>
      <c r="C66" s="18">
        <v>7</v>
      </c>
      <c r="D66" s="17">
        <f>$G$54*'Forecast inputs Tab10.1.5.1'!T11</f>
        <v>0.14151300730968597</v>
      </c>
      <c r="E66" s="17">
        <f>$G$55*'Forecast inputs Tab10.1.5.1'!U11</f>
        <v>5.656636315900394E-3</v>
      </c>
      <c r="F66" s="17">
        <f>$F$31*'Forecast inputs Tab10.1.5.1'!Y11</f>
        <v>4.9946810059007689E-2</v>
      </c>
      <c r="G66" s="28">
        <f t="shared" si="14"/>
        <v>315.71374080652731</v>
      </c>
      <c r="H66" s="28">
        <f>G66*'Forecast inputs Tab10.1.5.1'!V11</f>
        <v>391.25240424795948</v>
      </c>
      <c r="I66" s="28">
        <f t="shared" si="15"/>
        <v>12.619884529531376</v>
      </c>
      <c r="J66" s="28">
        <f>I66*'Forecast inputs Tab10.1.5.1'!W11</f>
        <v>15.399970728406331</v>
      </c>
      <c r="K66" s="28">
        <f t="shared" si="16"/>
        <v>406.65237497636582</v>
      </c>
      <c r="L66" s="28">
        <f t="shared" si="13"/>
        <v>111.4307055221707</v>
      </c>
      <c r="M66" s="28">
        <f>L66*'Forecast inputs Tab10.1.5.1'!Z11</f>
        <v>139.09783539627045</v>
      </c>
      <c r="N66" s="19">
        <f t="shared" si="17"/>
        <v>2753.9985231412697</v>
      </c>
      <c r="O66" s="19">
        <f>N66*'Forecast inputs Tab10.1.5.1'!R11</f>
        <v>2948.5409788159691</v>
      </c>
      <c r="P66" s="19">
        <f>N66*'Forecast inputs Tab10.1.5.1'!S11</f>
        <v>2196.5983176813816</v>
      </c>
      <c r="Q66" s="19">
        <f>P66*'Forecast inputs Tab10.1.5.1'!R11</f>
        <v>2351.7660228423942</v>
      </c>
    </row>
    <row r="67" spans="1:17" ht="12" customHeight="1" x14ac:dyDescent="0.25">
      <c r="A67" s="10">
        <f>D67+F67+E67+'Forecast inputs Tab10.1.5.1'!AA12</f>
        <v>0.43529731870565858</v>
      </c>
      <c r="C67" s="18">
        <v>8</v>
      </c>
      <c r="D67" s="17">
        <f>$G$54*'Forecast inputs Tab10.1.5.1'!T12</f>
        <v>0.16314799222044721</v>
      </c>
      <c r="E67" s="17">
        <f>$G$55*'Forecast inputs Tab10.1.5.1'!U12</f>
        <v>9.7038579542260261E-4</v>
      </c>
      <c r="F67" s="17">
        <f>$F$31*'Forecast inputs Tab10.1.5.1'!Y12</f>
        <v>3.1178940689788756E-2</v>
      </c>
      <c r="G67" s="28">
        <f t="shared" si="14"/>
        <v>223.3148443100398</v>
      </c>
      <c r="H67" s="28">
        <f>G67*'Forecast inputs Tab10.1.5.1'!V12</f>
        <v>336.31375509703872</v>
      </c>
      <c r="I67" s="28">
        <f t="shared" si="15"/>
        <v>1.3282514229943039</v>
      </c>
      <c r="J67" s="28">
        <f>I67*'Forecast inputs Tab10.1.5.1'!W12</f>
        <v>1.9973864416475442</v>
      </c>
      <c r="K67" s="28">
        <f t="shared" si="16"/>
        <v>338.31114153868629</v>
      </c>
      <c r="L67" s="28">
        <f t="shared" si="13"/>
        <v>42.677327444422623</v>
      </c>
      <c r="M67" s="28">
        <f>L67*'Forecast inputs Tab10.1.5.1'!Z12</f>
        <v>65.046221851142306</v>
      </c>
      <c r="N67" s="19">
        <f t="shared" si="17"/>
        <v>1688.2472308091512</v>
      </c>
      <c r="O67" s="19">
        <f>N67*'Forecast inputs Tab10.1.5.1'!R12</f>
        <v>2288.8749481141226</v>
      </c>
      <c r="P67" s="19">
        <f>N67*'Forecast inputs Tab10.1.5.1'!S12</f>
        <v>1545.668247701657</v>
      </c>
      <c r="Q67" s="19">
        <f>P67*'Forecast inputs Tab10.1.5.1'!R12</f>
        <v>2095.5706401864754</v>
      </c>
    </row>
    <row r="68" spans="1:17" ht="12" customHeight="1" x14ac:dyDescent="0.25">
      <c r="A68" s="10">
        <f>D68+F68+E68+'Forecast inputs Tab10.1.5.1'!AA13</f>
        <v>0.44428968760250898</v>
      </c>
      <c r="C68" s="18">
        <v>9</v>
      </c>
      <c r="D68" s="17">
        <f>$G$54*'Forecast inputs Tab10.1.5.1'!T13</f>
        <v>0.15712465846383275</v>
      </c>
      <c r="E68" s="17">
        <f>$G$55*'Forecast inputs Tab10.1.5.1'!U13</f>
        <v>3.9907220923461086E-4</v>
      </c>
      <c r="F68" s="17">
        <f>$F$31*'Forecast inputs Tab10.1.5.1'!Y13</f>
        <v>4.6765956929441674E-2</v>
      </c>
      <c r="G68" s="28">
        <f t="shared" si="14"/>
        <v>51.154969793237825</v>
      </c>
      <c r="H68" s="28">
        <f>G68*'Forecast inputs Tab10.1.5.1'!V13</f>
        <v>92.15637800103687</v>
      </c>
      <c r="I68" s="28">
        <f t="shared" si="15"/>
        <v>0.12992567180928039</v>
      </c>
      <c r="J68" s="28">
        <f>I68*'Forecast inputs Tab10.1.5.1'!W13</f>
        <v>0.23433390092809814</v>
      </c>
      <c r="K68" s="28">
        <f t="shared" si="16"/>
        <v>92.390711901964963</v>
      </c>
      <c r="L68" s="28">
        <f t="shared" si="13"/>
        <v>15.225561267508606</v>
      </c>
      <c r="M68" s="28">
        <f>L68*'Forecast inputs Tab10.1.5.1'!Z13</f>
        <v>27.654339185788558</v>
      </c>
      <c r="N68" s="19">
        <f t="shared" si="17"/>
        <v>403.23077608040052</v>
      </c>
      <c r="O68" s="19">
        <f>N68*'Forecast inputs Tab10.1.5.1'!R13</f>
        <v>667.27838518112924</v>
      </c>
      <c r="P68" s="19">
        <f>N68*'Forecast inputs Tab10.1.5.1'!S13</f>
        <v>389.52926804694636</v>
      </c>
      <c r="Q68" s="19">
        <f>P68*'Forecast inputs Tab10.1.5.1'!R13</f>
        <v>644.6047186421282</v>
      </c>
    </row>
    <row r="69" spans="1:17" ht="12" customHeight="1" x14ac:dyDescent="0.25">
      <c r="A69" s="10">
        <f>D69+F69+E69+'Forecast inputs Tab10.1.5.1'!AA14</f>
        <v>0.44023558092749171</v>
      </c>
      <c r="C69" s="18">
        <v>10</v>
      </c>
      <c r="D69" s="17">
        <f>$G$54*'Forecast inputs Tab10.1.5.1'!T14</f>
        <v>0.15681727520904892</v>
      </c>
      <c r="E69" s="17">
        <f>$G$55*'Forecast inputs Tab10.1.5.1'!U14</f>
        <v>1.079979440967904E-4</v>
      </c>
      <c r="F69" s="17">
        <f>$F$31*'Forecast inputs Tab10.1.5.1'!Y14</f>
        <v>4.3310307774345962E-2</v>
      </c>
      <c r="G69" s="28">
        <f t="shared" si="14"/>
        <v>76.058209193443503</v>
      </c>
      <c r="H69" s="28">
        <f>G69*'Forecast inputs Tab10.1.5.1'!V14</f>
        <v>160.09337018941207</v>
      </c>
      <c r="I69" s="28">
        <f t="shared" si="15"/>
        <v>5.2380263677107408E-2</v>
      </c>
      <c r="J69" s="28">
        <f>I69*'Forecast inputs Tab10.1.5.1'!W14</f>
        <v>0.11049409485681985</v>
      </c>
      <c r="K69" s="28">
        <f t="shared" si="16"/>
        <v>160.20386428426889</v>
      </c>
      <c r="L69" s="28">
        <f t="shared" si="13"/>
        <v>21.006004883979429</v>
      </c>
      <c r="M69" s="28">
        <f>L69*'Forecast inputs Tab10.1.5.1'!Z14</f>
        <v>44.525378252326995</v>
      </c>
      <c r="N69" s="19">
        <f t="shared" si="17"/>
        <v>599.57942244268531</v>
      </c>
      <c r="O69" s="19">
        <f>N69*'Forecast inputs Tab10.1.5.1'!R14</f>
        <v>1176.224931976938</v>
      </c>
      <c r="P69" s="19">
        <f>N69*'Forecast inputs Tab10.1.5.1'!S14</f>
        <v>591.1744604866899</v>
      </c>
      <c r="Q69" s="19">
        <f>P69*'Forecast inputs Tab10.1.5.1'!R14</f>
        <v>1159.7364978597639</v>
      </c>
    </row>
    <row r="70" spans="1:17" ht="12" customHeight="1" x14ac:dyDescent="0.25">
      <c r="A70" s="10">
        <f>D70+F70+E70+'Forecast inputs Tab10.1.5.1'!AA15</f>
        <v>0.44095744429253408</v>
      </c>
      <c r="C70" s="18">
        <v>11</v>
      </c>
      <c r="D70" s="17">
        <f>$G$54*'Forecast inputs Tab10.1.5.1'!T15</f>
        <v>0.15112652218677455</v>
      </c>
      <c r="E70" s="17">
        <f>$G$55*'Forecast inputs Tab10.1.5.1'!U15</f>
        <v>3.989010416005911E-5</v>
      </c>
      <c r="F70" s="17">
        <f>$F$31*'Forecast inputs Tab10.1.5.1'!Y15</f>
        <v>4.979103200159949E-2</v>
      </c>
      <c r="G70" s="28">
        <f t="shared" si="14"/>
        <v>12.077881163994608</v>
      </c>
      <c r="H70" s="28">
        <f>G70*'Forecast inputs Tab10.1.5.1'!V15</f>
        <v>29.07496950032553</v>
      </c>
      <c r="I70" s="28">
        <f t="shared" si="15"/>
        <v>3.1879774025973277E-3</v>
      </c>
      <c r="J70" s="28">
        <f>I70*'Forecast inputs Tab10.1.5.1'!W15</f>
        <v>7.6997085108364447E-3</v>
      </c>
      <c r="K70" s="28">
        <f t="shared" si="16"/>
        <v>29.082669208836368</v>
      </c>
      <c r="L70" s="28">
        <f t="shared" si="13"/>
        <v>3.9792496965208306</v>
      </c>
      <c r="M70" s="28">
        <f>L70*'Forecast inputs Tab10.1.5.1'!Z15</f>
        <v>9.6566839935288904</v>
      </c>
      <c r="N70" s="19">
        <f t="shared" si="17"/>
        <v>98.830244171922814</v>
      </c>
      <c r="O70" s="19">
        <f>N70*'Forecast inputs Tab10.1.5.1'!R15</f>
        <v>224.47511019257169</v>
      </c>
      <c r="P70" s="19">
        <f>N70*'Forecast inputs Tab10.1.5.1'!S15</f>
        <v>98.225423893851172</v>
      </c>
      <c r="Q70" s="19">
        <f>P70*'Forecast inputs Tab10.1.5.1'!R15</f>
        <v>223.10136979858203</v>
      </c>
    </row>
    <row r="71" spans="1:17" ht="12" customHeight="1" x14ac:dyDescent="0.25">
      <c r="A71" s="10">
        <f>D71+F71+E71+'Forecast inputs Tab10.1.5.1'!AA16</f>
        <v>0.43797928184298995</v>
      </c>
      <c r="C71" s="18">
        <v>12</v>
      </c>
      <c r="D71" s="17">
        <f>$G$54*'Forecast inputs Tab10.1.5.1'!T16</f>
        <v>0.1479749104270639</v>
      </c>
      <c r="E71" s="17">
        <f>$G$55*'Forecast inputs Tab10.1.5.1'!U16</f>
        <v>1.4322136075079257E-5</v>
      </c>
      <c r="F71" s="17">
        <f>$F$31*'Forecast inputs Tab10.1.5.1'!Y16</f>
        <v>4.9990049279850998E-2</v>
      </c>
      <c r="G71" s="28">
        <f t="shared" si="14"/>
        <v>28.328051486448416</v>
      </c>
      <c r="H71" s="28">
        <f>G71*'Forecast inputs Tab10.1.5.1'!V16</f>
        <v>76.683806121642036</v>
      </c>
      <c r="I71" s="28">
        <f t="shared" si="15"/>
        <v>2.741804046103761E-3</v>
      </c>
      <c r="J71" s="28">
        <f>I71*'Forecast inputs Tab10.1.5.1'!W16</f>
        <v>7.4489404885063337E-3</v>
      </c>
      <c r="K71" s="28">
        <f t="shared" si="16"/>
        <v>76.691255062130537</v>
      </c>
      <c r="L71" s="28">
        <f t="shared" si="13"/>
        <v>9.5700053862016805</v>
      </c>
      <c r="M71" s="28">
        <f>L71*'Forecast inputs Tab10.1.5.1'!Z16</f>
        <v>26.142000913271684</v>
      </c>
      <c r="N71" s="19">
        <f t="shared" si="17"/>
        <v>236.4116845148215</v>
      </c>
      <c r="O71" s="19">
        <f>N71*'Forecast inputs Tab10.1.5.1'!R16</f>
        <v>609.7459243500922</v>
      </c>
      <c r="P71" s="19">
        <f>N71*'Forecast inputs Tab10.1.5.1'!S16</f>
        <v>235.73521951572513</v>
      </c>
      <c r="Q71" s="19">
        <f>P71*'Forecast inputs Tab10.1.5.1'!R16</f>
        <v>608.00120611837281</v>
      </c>
    </row>
    <row r="72" spans="1:17" ht="12" customHeight="1" x14ac:dyDescent="0.25">
      <c r="A72" s="10">
        <f>D72+F72+E72+'Forecast inputs Tab10.1.5.1'!AA17</f>
        <v>0.43211753508192496</v>
      </c>
      <c r="C72" s="18">
        <v>13</v>
      </c>
      <c r="D72" s="17">
        <f>$G$54*'Forecast inputs Tab10.1.5.1'!T17</f>
        <v>0.14716785530983917</v>
      </c>
      <c r="E72" s="17">
        <f>$G$55*'Forecast inputs Tab10.1.5.1'!U17</f>
        <v>5.1707038834880825E-6</v>
      </c>
      <c r="F72" s="17">
        <f>$F$31*'Forecast inputs Tab10.1.5.1'!Y17</f>
        <v>4.4944509068202292E-2</v>
      </c>
      <c r="G72" s="28">
        <f t="shared" si="14"/>
        <v>21.469868658379081</v>
      </c>
      <c r="H72" s="28">
        <f>G72*'Forecast inputs Tab10.1.5.1'!V17</f>
        <v>64.4458374054459</v>
      </c>
      <c r="I72" s="28">
        <f t="shared" si="15"/>
        <v>7.5433818761669314E-4</v>
      </c>
      <c r="J72" s="28">
        <f>I72*'Forecast inputs Tab10.1.5.1'!W17</f>
        <v>2.2710547085120826E-3</v>
      </c>
      <c r="K72" s="28">
        <f t="shared" si="16"/>
        <v>64.448108460154415</v>
      </c>
      <c r="L72" s="28">
        <f t="shared" si="13"/>
        <v>6.5568170751559318</v>
      </c>
      <c r="M72" s="28">
        <f>L72*'Forecast inputs Tab10.1.5.1'!Z17</f>
        <v>19.869057214674267</v>
      </c>
      <c r="N72" s="19">
        <f t="shared" si="17"/>
        <v>179.67013234751155</v>
      </c>
      <c r="O72" s="19">
        <f>N72*'Forecast inputs Tab10.1.5.1'!R17</f>
        <v>517.76440389244135</v>
      </c>
      <c r="P72" s="19">
        <f>N72*'Forecast inputs Tab10.1.5.1'!S17</f>
        <v>179.4126368511655</v>
      </c>
      <c r="Q72" s="19">
        <f>P72*'Forecast inputs Tab10.1.5.1'!R17</f>
        <v>517.02236624584611</v>
      </c>
    </row>
    <row r="73" spans="1:17" ht="12" customHeight="1" x14ac:dyDescent="0.25">
      <c r="A73" s="10">
        <f>D73+F73+E73+'Forecast inputs Tab10.1.5.1'!AA18</f>
        <v>0.42992220327427666</v>
      </c>
      <c r="C73" s="18">
        <v>14</v>
      </c>
      <c r="D73" s="17">
        <f>$G$54*'Forecast inputs Tab10.1.5.1'!T18</f>
        <v>0.14370666537469856</v>
      </c>
      <c r="E73" s="17">
        <f>$G$55*'Forecast inputs Tab10.1.5.1'!U18</f>
        <v>2.3418797994228025E-6</v>
      </c>
      <c r="F73" s="17">
        <f>$F$31*'Forecast inputs Tab10.1.5.1'!Y18</f>
        <v>4.6213196019778656E-2</v>
      </c>
      <c r="G73" s="28">
        <f t="shared" si="14"/>
        <v>22.799413795374992</v>
      </c>
      <c r="H73" s="28">
        <f>G73*'Forecast inputs Tab10.1.5.1'!V18</f>
        <v>74.899959700764967</v>
      </c>
      <c r="I73" s="28">
        <f t="shared" si="15"/>
        <v>3.7154495560002665E-4</v>
      </c>
      <c r="J73" s="28">
        <f>I73*'Forecast inputs Tab10.1.5.1'!W18</f>
        <v>1.2240467386398868E-3</v>
      </c>
      <c r="K73" s="28">
        <f t="shared" si="16"/>
        <v>74.901183747503609</v>
      </c>
      <c r="L73" s="28">
        <f t="shared" si="13"/>
        <v>7.3318365304384558</v>
      </c>
      <c r="M73" s="28">
        <f>L73*'Forecast inputs Tab10.1.5.1'!Z18</f>
        <v>24.34059750557611</v>
      </c>
      <c r="N73" s="19">
        <f t="shared" si="17"/>
        <v>195.19273946366226</v>
      </c>
      <c r="O73" s="19">
        <f>N73*'Forecast inputs Tab10.1.5.1'!R18</f>
        <v>619.98289064885194</v>
      </c>
      <c r="P73" s="19">
        <f>N73*'Forecast inputs Tab10.1.5.1'!S18</f>
        <v>195.04279258138837</v>
      </c>
      <c r="Q73" s="19">
        <f>P73*'Forecast inputs Tab10.1.5.1'!R18</f>
        <v>619.5066203645606</v>
      </c>
    </row>
    <row r="74" spans="1:17" ht="12" customHeight="1" x14ac:dyDescent="0.25">
      <c r="A74" s="10">
        <f>D74+F74+E74+'Forecast inputs Tab10.1.5.1'!AA19</f>
        <v>0.42864737995427382</v>
      </c>
      <c r="C74" s="18">
        <v>15</v>
      </c>
      <c r="D74" s="17">
        <f>$G$54*'Forecast inputs Tab10.1.5.1'!T19</f>
        <v>0.13989534244162313</v>
      </c>
      <c r="E74" s="17">
        <f>$G$55*'Forecast inputs Tab10.1.5.1'!U19</f>
        <v>1.2244263403201284E-6</v>
      </c>
      <c r="F74" s="17">
        <f>$F$31*'Forecast inputs Tab10.1.5.1'!Y19</f>
        <v>4.8750813086310393E-2</v>
      </c>
      <c r="G74" s="28">
        <f t="shared" si="14"/>
        <v>12.798207810351053</v>
      </c>
      <c r="H74" s="28">
        <f>G74*'Forecast inputs Tab10.1.5.1'!V19</f>
        <v>45.522904138462088</v>
      </c>
      <c r="I74" s="28">
        <f t="shared" si="15"/>
        <v>1.1201561451857302E-4</v>
      </c>
      <c r="J74" s="28">
        <f>I74*'Forecast inputs Tab10.1.5.1'!W19</f>
        <v>3.9928910104797418E-4</v>
      </c>
      <c r="K74" s="28">
        <f t="shared" si="16"/>
        <v>45.523303427563135</v>
      </c>
      <c r="L74" s="28">
        <f t="shared" si="13"/>
        <v>4.4599271563493161</v>
      </c>
      <c r="M74" s="28">
        <f>L74*'Forecast inputs Tab10.1.5.1'!Z19</f>
        <v>16.048691077950505</v>
      </c>
      <c r="N74" s="19">
        <f t="shared" si="17"/>
        <v>112.48787525139926</v>
      </c>
      <c r="O74" s="19">
        <f>N74*'Forecast inputs Tab10.1.5.1'!R19</f>
        <v>389.27329133748725</v>
      </c>
      <c r="P74" s="19">
        <f>N74*'Forecast inputs Tab10.1.5.1'!S19</f>
        <v>112.43814183990908</v>
      </c>
      <c r="Q74" s="19">
        <f>P74*'Forecast inputs Tab10.1.5.1'!R19</f>
        <v>389.10118488835258</v>
      </c>
    </row>
    <row r="75" spans="1:17" ht="12" customHeight="1" x14ac:dyDescent="0.25">
      <c r="A75" s="10">
        <f>D75+F75+E75+'Forecast inputs Tab10.1.5.1'!AA20</f>
        <v>0.42839142876058967</v>
      </c>
      <c r="C75" s="23" t="s">
        <v>1443</v>
      </c>
      <c r="D75" s="17">
        <f>$G$54*'Forecast inputs Tab10.1.5.1'!T20</f>
        <v>0.13569784110110966</v>
      </c>
      <c r="E75" s="17">
        <f>$G$55*'Forecast inputs Tab10.1.5.1'!U20</f>
        <v>7.4196728237794711E-7</v>
      </c>
      <c r="F75" s="17">
        <f>$F$31*'Forecast inputs Tab10.1.5.1'!Y20</f>
        <v>5.2692845692197628E-2</v>
      </c>
      <c r="G75" s="28">
        <f t="shared" si="14"/>
        <v>19.375777066509475</v>
      </c>
      <c r="H75" s="28">
        <f>G75*'Forecast inputs Tab10.1.5.1'!V20</f>
        <v>80.399167670811636</v>
      </c>
      <c r="I75" s="28">
        <f t="shared" si="15"/>
        <v>1.0594267777102776E-4</v>
      </c>
      <c r="J75" s="28">
        <f>I75*'Forecast inputs Tab10.1.5.1'!W20</f>
        <v>4.3960575539085141E-4</v>
      </c>
      <c r="K75" s="28">
        <f t="shared" si="16"/>
        <v>80.399607276567025</v>
      </c>
      <c r="L75" s="30">
        <f t="shared" si="13"/>
        <v>7.5238104220926809</v>
      </c>
      <c r="M75" s="28">
        <f>L75*'Forecast inputs Tab10.1.5.1'!Z20</f>
        <v>29.076969185844703</v>
      </c>
      <c r="N75" s="19">
        <f>N48*EXP(-A48)+N49*EXP(-A49)</f>
        <v>175.54739147316164</v>
      </c>
      <c r="O75" s="19">
        <f>N75*'Forecast inputs Tab10.1.5.1'!R20</f>
        <v>714.90561064650637</v>
      </c>
      <c r="P75" s="19">
        <f>N75*'Forecast inputs Tab10.1.5.1'!S20</f>
        <v>175.50036728930704</v>
      </c>
      <c r="Q75" s="19">
        <f>P75*'Forecast inputs Tab10.1.5.1'!R20</f>
        <v>714.7141076421517</v>
      </c>
    </row>
    <row r="76" spans="1:17" ht="12" customHeight="1" x14ac:dyDescent="0.25">
      <c r="C76" s="31" t="s">
        <v>1453</v>
      </c>
      <c r="D76" s="12"/>
      <c r="E76" s="12"/>
      <c r="F76" s="12"/>
      <c r="G76" s="32">
        <f>SUM(G59:G75)</f>
        <v>1129.5472625352422</v>
      </c>
      <c r="H76" s="32">
        <f t="shared" ref="H76" si="18">SUM(H59:H75)</f>
        <v>1605.180104407169</v>
      </c>
      <c r="I76" s="32">
        <f>SUM(I59:I75)</f>
        <v>183.80549447912284</v>
      </c>
      <c r="J76" s="32">
        <f t="shared" ref="J76:Q76" si="19">SUM(J59:J75)</f>
        <v>123.5950048676243</v>
      </c>
      <c r="K76" s="32">
        <f t="shared" si="19"/>
        <v>1728.7751092747933</v>
      </c>
      <c r="L76" s="32">
        <f t="shared" si="19"/>
        <v>428.96067118368524</v>
      </c>
      <c r="M76" s="32">
        <f t="shared" si="19"/>
        <v>524.69825838409872</v>
      </c>
      <c r="N76" s="32">
        <f t="shared" si="19"/>
        <v>51488.557318206309</v>
      </c>
      <c r="O76" s="32">
        <f t="shared" si="19"/>
        <v>16934.672055117069</v>
      </c>
      <c r="P76" s="32">
        <f t="shared" si="19"/>
        <v>7687.8621128252689</v>
      </c>
      <c r="Q76" s="32">
        <f t="shared" si="19"/>
        <v>10464.335108935056</v>
      </c>
    </row>
    <row r="78" spans="1:17" ht="15" x14ac:dyDescent="0.25">
      <c r="C78" s="15" t="s">
        <v>1445</v>
      </c>
      <c r="D78" s="15" t="s">
        <v>1731</v>
      </c>
      <c r="G78" s="15">
        <f>G53+1</f>
        <v>2022</v>
      </c>
    </row>
    <row r="79" spans="1:17" ht="15" x14ac:dyDescent="0.25">
      <c r="D79" s="24" t="s">
        <v>1611</v>
      </c>
      <c r="E79" s="24"/>
      <c r="F79" s="24"/>
      <c r="G79" s="18">
        <v>1</v>
      </c>
      <c r="H79" s="24" t="s">
        <v>1610</v>
      </c>
      <c r="I79" s="25">
        <f>G79*I29</f>
        <v>0.12749965524150572</v>
      </c>
      <c r="J79" s="15" t="s">
        <v>1526</v>
      </c>
      <c r="K79" s="25">
        <f>I79+I81+I80</f>
        <v>0.17224788630371471</v>
      </c>
    </row>
    <row r="80" spans="1:17" ht="15" x14ac:dyDescent="0.25">
      <c r="D80" s="24" t="s">
        <v>1612</v>
      </c>
      <c r="E80" s="24"/>
      <c r="F80" s="24"/>
      <c r="G80" s="18">
        <v>1</v>
      </c>
      <c r="H80" s="24" t="s">
        <v>1610</v>
      </c>
      <c r="I80" s="25">
        <f>G80*I30</f>
        <v>4.7250641226700626E-3</v>
      </c>
      <c r="K80" s="25"/>
    </row>
    <row r="81" spans="1:17" ht="15" x14ac:dyDescent="0.25">
      <c r="D81" s="24" t="s">
        <v>1446</v>
      </c>
      <c r="E81" s="24"/>
      <c r="F81" s="24"/>
      <c r="G81" s="80">
        <v>1</v>
      </c>
      <c r="H81" s="24" t="s">
        <v>1610</v>
      </c>
      <c r="I81" s="25">
        <f>G81*I56</f>
        <v>4.0023166939538925E-2</v>
      </c>
    </row>
    <row r="82" spans="1:17" ht="15" x14ac:dyDescent="0.25">
      <c r="D82" s="24"/>
      <c r="E82" s="24"/>
      <c r="F82" s="24"/>
      <c r="G82" s="18"/>
      <c r="H82" s="24"/>
      <c r="I82" s="24"/>
      <c r="J82" s="24"/>
      <c r="K82" s="24"/>
      <c r="L82" s="25"/>
    </row>
    <row r="83" spans="1:17" ht="39" x14ac:dyDescent="0.25">
      <c r="A83" t="s">
        <v>1374</v>
      </c>
      <c r="C83" s="26" t="s">
        <v>1292</v>
      </c>
      <c r="D83" s="27" t="s">
        <v>1604</v>
      </c>
      <c r="E83" s="27" t="s">
        <v>1605</v>
      </c>
      <c r="F83" s="27" t="s">
        <v>1877</v>
      </c>
      <c r="G83" s="27" t="s">
        <v>1606</v>
      </c>
      <c r="H83" s="27" t="s">
        <v>1607</v>
      </c>
      <c r="I83" s="27" t="s">
        <v>1608</v>
      </c>
      <c r="J83" s="27" t="s">
        <v>1609</v>
      </c>
      <c r="K83" s="27" t="s">
        <v>1613</v>
      </c>
      <c r="L83" s="27" t="s">
        <v>1448</v>
      </c>
      <c r="M83" s="27" t="s">
        <v>1578</v>
      </c>
      <c r="N83" s="27" t="s">
        <v>1449</v>
      </c>
      <c r="O83" s="27" t="s">
        <v>1450</v>
      </c>
      <c r="P83" s="27" t="s">
        <v>1451</v>
      </c>
      <c r="Q83" s="27" t="s">
        <v>1452</v>
      </c>
    </row>
    <row r="84" spans="1:17" ht="15" x14ac:dyDescent="0.25">
      <c r="A84" s="10">
        <f>D84+F84+E84+'Forecast inputs Tab10.1.5.1'!AA4</f>
        <v>0.24</v>
      </c>
      <c r="C84" s="18">
        <v>0</v>
      </c>
      <c r="D84" s="17">
        <f>$G$54*'Forecast inputs Tab10.1.5.1'!T4</f>
        <v>0</v>
      </c>
      <c r="E84" s="17">
        <f>$G$55*'Forecast inputs Tab10.1.5.1'!U4</f>
        <v>0</v>
      </c>
      <c r="F84" s="17">
        <f>$F$31*'Forecast inputs Tab10.1.5.1'!Y4</f>
        <v>0</v>
      </c>
      <c r="G84" s="28">
        <f>N84*(D84/A84)*(1-EXP(-A84))</f>
        <v>0</v>
      </c>
      <c r="H84" s="28">
        <f>G84*'Forecast inputs Tab10.1.5.1'!V4</f>
        <v>0</v>
      </c>
      <c r="I84" s="28">
        <f>N84*(E84/A84)*(1-EXP(-A84))</f>
        <v>0</v>
      </c>
      <c r="J84" s="28">
        <f>I84*'Forecast inputs Tab10.1.5.1'!W4</f>
        <v>0</v>
      </c>
      <c r="K84" s="28">
        <f>H84+J84</f>
        <v>0</v>
      </c>
      <c r="L84" s="28">
        <f t="shared" ref="L84:L100" si="20">N84*(F84/A84)*(1-EXP(-A84))</f>
        <v>0</v>
      </c>
      <c r="M84" s="28">
        <f>L84*'Forecast inputs Tab10.1.5.1'!Z4</f>
        <v>0</v>
      </c>
      <c r="N84" s="19">
        <f>'Forecast inputs Tab10.1.5.1'!Q4</f>
        <v>12382.797429009221</v>
      </c>
      <c r="O84" s="19">
        <f>N84*'Forecast inputs Tab10.1.5.1'!R4</f>
        <v>34.976078134056579</v>
      </c>
      <c r="P84" s="19">
        <f>N84*'Forecast inputs Tab10.1.5.1'!S4</f>
        <v>0</v>
      </c>
      <c r="Q84" s="19">
        <f>P84*'Forecast inputs Tab10.1.5.1'!R4</f>
        <v>0</v>
      </c>
    </row>
    <row r="85" spans="1:17" ht="15" x14ac:dyDescent="0.25">
      <c r="A85" s="10">
        <f>D85+F85+E85+'Forecast inputs Tab10.1.5.1'!AA5</f>
        <v>0.24052274883504046</v>
      </c>
      <c r="C85" s="18">
        <v>1</v>
      </c>
      <c r="D85" s="17">
        <f>$G$54*'Forecast inputs Tab10.1.5.1'!T5</f>
        <v>2.6034639135630266E-5</v>
      </c>
      <c r="E85" s="17">
        <f>$G$55*'Forecast inputs Tab10.1.5.1'!U5</f>
        <v>5.9689948442443659E-5</v>
      </c>
      <c r="F85" s="17">
        <f>$F$31*'Forecast inputs Tab10.1.5.1'!Y5</f>
        <v>4.3702424746238738E-4</v>
      </c>
      <c r="G85" s="28">
        <f t="shared" ref="G85:G99" si="21">N85*(D85/A85)*(1-EXP(-A85))</f>
        <v>0.22540168158406779</v>
      </c>
      <c r="H85" s="28">
        <f>G85*'Forecast inputs Tab10.1.5.1'!V5</f>
        <v>2.3177605710252142E-2</v>
      </c>
      <c r="I85" s="28">
        <f t="shared" ref="I85:I100" si="22">N85*(E85/A85)*(1-EXP(-A85))</f>
        <v>0.51678130365095221</v>
      </c>
      <c r="J85" s="28">
        <f>I85*'Forecast inputs Tab10.1.5.1'!W5</f>
        <v>5.3139701352713467E-2</v>
      </c>
      <c r="K85" s="28">
        <f t="shared" ref="K85:K100" si="23">H85+J85</f>
        <v>7.6317307062965606E-2</v>
      </c>
      <c r="L85" s="28">
        <f t="shared" si="20"/>
        <v>3.7836514559643497</v>
      </c>
      <c r="M85" s="28">
        <f>L85*'Forecast inputs Tab10.1.5.1'!Z5</f>
        <v>0.2916472595120424</v>
      </c>
      <c r="N85" s="19">
        <f>N59*EXP(-A59)</f>
        <v>9740.6534556019415</v>
      </c>
      <c r="O85" s="19">
        <f>N85*'Forecast inputs Tab10.1.5.1'!R5</f>
        <v>231.1720062657642</v>
      </c>
      <c r="P85" s="19">
        <f>N85*'Forecast inputs Tab10.1.5.1'!S5</f>
        <v>0</v>
      </c>
      <c r="Q85" s="19">
        <f>P85*'Forecast inputs Tab10.1.5.1'!R5</f>
        <v>0</v>
      </c>
    </row>
    <row r="86" spans="1:17" ht="15" x14ac:dyDescent="0.25">
      <c r="A86" s="10">
        <f>D86+F86+E86+'Forecast inputs Tab10.1.5.1'!AA6</f>
        <v>0.24401585226862085</v>
      </c>
      <c r="C86" s="18">
        <v>2</v>
      </c>
      <c r="D86" s="17">
        <f>$G$54*'Forecast inputs Tab10.1.5.1'!T6</f>
        <v>2.4498914527974438E-4</v>
      </c>
      <c r="E86" s="17">
        <f>$G$55*'Forecast inputs Tab10.1.5.1'!U6</f>
        <v>1.2512986655999756E-3</v>
      </c>
      <c r="F86" s="17">
        <f>$F$31*'Forecast inputs Tab10.1.5.1'!Y6</f>
        <v>2.5195644577411316E-3</v>
      </c>
      <c r="G86" s="28">
        <f t="shared" si="21"/>
        <v>1.664818177955389</v>
      </c>
      <c r="H86" s="28">
        <f>G86*'Forecast inputs Tab10.1.5.1'!V6</f>
        <v>0.36550525597854561</v>
      </c>
      <c r="I86" s="28">
        <f t="shared" si="22"/>
        <v>8.5031716901720102</v>
      </c>
      <c r="J86" s="28">
        <f>I86*'Forecast inputs Tab10.1.5.1'!W6</f>
        <v>1.8670201794096688</v>
      </c>
      <c r="K86" s="28">
        <f t="shared" si="23"/>
        <v>2.2325254353882142</v>
      </c>
      <c r="L86" s="28">
        <f t="shared" si="20"/>
        <v>17.121643103771248</v>
      </c>
      <c r="M86" s="28">
        <f>L86*'Forecast inputs Tab10.1.5.1'!Z6</f>
        <v>3.2193825528021081</v>
      </c>
      <c r="N86" s="19">
        <f t="shared" ref="N86:N99" si="24">N60*EXP(-A60)</f>
        <v>7658.2649975094137</v>
      </c>
      <c r="O86" s="19">
        <f>N86*'Forecast inputs Tab10.1.5.1'!R6</f>
        <v>736.69292804741599</v>
      </c>
      <c r="P86" s="19">
        <f>N86*'Forecast inputs Tab10.1.5.1'!S6</f>
        <v>0</v>
      </c>
      <c r="Q86" s="19">
        <f>P86*'Forecast inputs Tab10.1.5.1'!R6</f>
        <v>0</v>
      </c>
    </row>
    <row r="87" spans="1:17" ht="15" x14ac:dyDescent="0.25">
      <c r="A87" s="10">
        <f>D87+F87+E87+'Forecast inputs Tab10.1.5.1'!AA7</f>
        <v>0.25405323860614915</v>
      </c>
      <c r="C87" s="18">
        <v>3</v>
      </c>
      <c r="D87" s="17">
        <f>$G$54*'Forecast inputs Tab10.1.5.1'!T7</f>
        <v>9.1260819193712556E-3</v>
      </c>
      <c r="E87" s="17">
        <f>$G$55*'Forecast inputs Tab10.1.5.1'!U7</f>
        <v>2.4266769272135022E-3</v>
      </c>
      <c r="F87" s="17">
        <f>$F$31*'Forecast inputs Tab10.1.5.1'!Y7</f>
        <v>2.5004797595643822E-3</v>
      </c>
      <c r="G87" s="28">
        <f t="shared" si="21"/>
        <v>48.354887011954631</v>
      </c>
      <c r="H87" s="28">
        <f>G87*'Forecast inputs Tab10.1.5.1'!V7</f>
        <v>17.758576215326702</v>
      </c>
      <c r="I87" s="28">
        <f t="shared" si="22"/>
        <v>12.857838628519616</v>
      </c>
      <c r="J87" s="28">
        <f>I87*'Forecast inputs Tab10.1.5.1'!W7</f>
        <v>4.7337637704252931</v>
      </c>
      <c r="K87" s="28">
        <f t="shared" si="23"/>
        <v>22.492339985751997</v>
      </c>
      <c r="L87" s="28">
        <f t="shared" si="20"/>
        <v>13.248885701186579</v>
      </c>
      <c r="M87" s="28">
        <f>L87*'Forecast inputs Tab10.1.5.1'!Z7</f>
        <v>4.4751821143754</v>
      </c>
      <c r="N87" s="19">
        <f t="shared" si="24"/>
        <v>6000.0608101271382</v>
      </c>
      <c r="O87" s="19">
        <f>N87*'Forecast inputs Tab10.1.5.1'!R7</f>
        <v>1255.7827272555594</v>
      </c>
      <c r="P87" s="19">
        <f>N87*'Forecast inputs Tab10.1.5.1'!S7</f>
        <v>0</v>
      </c>
      <c r="Q87" s="19">
        <f>P87*'Forecast inputs Tab10.1.5.1'!R7</f>
        <v>0</v>
      </c>
    </row>
    <row r="88" spans="1:17" ht="15" x14ac:dyDescent="0.25">
      <c r="A88" s="10">
        <f>D88+F88+E88+'Forecast inputs Tab10.1.5.1'!AA8</f>
        <v>0.28554324444181578</v>
      </c>
      <c r="C88" s="18">
        <v>4</v>
      </c>
      <c r="D88" s="17">
        <f>$G$54*'Forecast inputs Tab10.1.5.1'!T8</f>
        <v>1.6302782324879053E-2</v>
      </c>
      <c r="E88" s="17">
        <f>$G$55*'Forecast inputs Tab10.1.5.1'!U8</f>
        <v>1.5740481120690826E-2</v>
      </c>
      <c r="F88" s="17">
        <f>$F$31*'Forecast inputs Tab10.1.5.1'!Y8</f>
        <v>1.3499980996245895E-2</v>
      </c>
      <c r="G88" s="28">
        <f t="shared" si="21"/>
        <v>66.019341468788085</v>
      </c>
      <c r="H88" s="28">
        <f>G88*'Forecast inputs Tab10.1.5.1'!V8</f>
        <v>37.190923316522415</v>
      </c>
      <c r="I88" s="28">
        <f t="shared" si="22"/>
        <v>63.742260509977655</v>
      </c>
      <c r="J88" s="28">
        <f>I88*'Forecast inputs Tab10.1.5.1'!W8</f>
        <v>34.927743036547021</v>
      </c>
      <c r="K88" s="28">
        <f t="shared" si="23"/>
        <v>72.118666353069443</v>
      </c>
      <c r="L88" s="28">
        <f t="shared" si="20"/>
        <v>54.669186980015681</v>
      </c>
      <c r="M88" s="28">
        <f>L88*'Forecast inputs Tab10.1.5.1'!Z8</f>
        <v>28.777805357093271</v>
      </c>
      <c r="N88" s="19">
        <f t="shared" si="24"/>
        <v>4655.2173521469495</v>
      </c>
      <c r="O88" s="19">
        <f>N88*'Forecast inputs Tab10.1.5.1'!R8</f>
        <v>1716.1691529557338</v>
      </c>
      <c r="P88" s="19">
        <f>N88*'Forecast inputs Tab10.1.5.1'!S8</f>
        <v>415.0417555943381</v>
      </c>
      <c r="Q88" s="19">
        <f>P88*'Forecast inputs Tab10.1.5.1'!R8</f>
        <v>153.00721840863071</v>
      </c>
    </row>
    <row r="89" spans="1:17" ht="15" x14ac:dyDescent="0.25">
      <c r="A89" s="10">
        <f>D89+F89+E89+'Forecast inputs Tab10.1.5.1'!AA9</f>
        <v>0.34068753460251544</v>
      </c>
      <c r="C89" s="18">
        <v>5</v>
      </c>
      <c r="D89" s="17">
        <f>$G$54*'Forecast inputs Tab10.1.5.1'!T9</f>
        <v>4.8141974150967277E-2</v>
      </c>
      <c r="E89" s="17">
        <f>$G$55*'Forecast inputs Tab10.1.5.1'!U9</f>
        <v>2.3898355094910093E-2</v>
      </c>
      <c r="F89" s="17">
        <f>$F$31*'Forecast inputs Tab10.1.5.1'!Y9</f>
        <v>2.8647205356638082E-2</v>
      </c>
      <c r="G89" s="28">
        <f t="shared" si="21"/>
        <v>143.05679239389241</v>
      </c>
      <c r="H89" s="28">
        <f>G89*'Forecast inputs Tab10.1.5.1'!V9</f>
        <v>115.24044820373439</v>
      </c>
      <c r="I89" s="28">
        <f t="shared" si="22"/>
        <v>71.015409809474605</v>
      </c>
      <c r="J89" s="28">
        <f>I89*'Forecast inputs Tab10.1.5.1'!W9</f>
        <v>53.167480570966973</v>
      </c>
      <c r="K89" s="28">
        <f t="shared" si="23"/>
        <v>168.40792877470136</v>
      </c>
      <c r="L89" s="28">
        <f t="shared" si="20"/>
        <v>85.12690602421911</v>
      </c>
      <c r="M89" s="28">
        <f>L89*'Forecast inputs Tab10.1.5.1'!Z9</f>
        <v>63.516419407098795</v>
      </c>
      <c r="N89" s="19">
        <f t="shared" si="24"/>
        <v>3506.4338745985488</v>
      </c>
      <c r="O89" s="19">
        <f>N89*'Forecast inputs Tab10.1.5.1'!R9</f>
        <v>1997.9800474817514</v>
      </c>
      <c r="P89" s="19">
        <f>N89*'Forecast inputs Tab10.1.5.1'!S9</f>
        <v>1019.8986399542036</v>
      </c>
      <c r="Q89" s="19">
        <f>P89*'Forecast inputs Tab10.1.5.1'!R9</f>
        <v>581.14232464046506</v>
      </c>
    </row>
    <row r="90" spans="1:17" ht="15" x14ac:dyDescent="0.25">
      <c r="A90" s="10">
        <f>D90+F90+E90+'Forecast inputs Tab10.1.5.1'!AA10</f>
        <v>0.39418097123399243</v>
      </c>
      <c r="C90" s="18">
        <v>6</v>
      </c>
      <c r="D90" s="17">
        <f>$G$54*'Forecast inputs Tab10.1.5.1'!T10</f>
        <v>0.11707687747920806</v>
      </c>
      <c r="E90" s="17">
        <f>$G$55*'Forecast inputs Tab10.1.5.1'!U10</f>
        <v>9.8648917415270678E-3</v>
      </c>
      <c r="F90" s="17">
        <f>$F$31*'Forecast inputs Tab10.1.5.1'!Y10</f>
        <v>2.723920201325726E-2</v>
      </c>
      <c r="G90" s="28">
        <f t="shared" si="21"/>
        <v>264.0847715739564</v>
      </c>
      <c r="H90" s="28">
        <f>G90*'Forecast inputs Tab10.1.5.1'!V10</f>
        <v>261.6358739585591</v>
      </c>
      <c r="I90" s="28">
        <f t="shared" si="22"/>
        <v>22.251769420700878</v>
      </c>
      <c r="J90" s="28">
        <f>I90*'Forecast inputs Tab10.1.5.1'!W10</f>
        <v>21.533044443200311</v>
      </c>
      <c r="K90" s="28">
        <f t="shared" si="23"/>
        <v>283.16891840175941</v>
      </c>
      <c r="L90" s="28">
        <f t="shared" si="20"/>
        <v>61.442178817977101</v>
      </c>
      <c r="M90" s="28">
        <f>L90*'Forecast inputs Tab10.1.5.1'!Z10</f>
        <v>60.751691612420679</v>
      </c>
      <c r="N90" s="19">
        <f t="shared" si="24"/>
        <v>2729.3516836014005</v>
      </c>
      <c r="O90" s="19">
        <f>N90*'Forecast inputs Tab10.1.5.1'!R10</f>
        <v>2200.47974916659</v>
      </c>
      <c r="P90" s="19">
        <f>N90*'Forecast inputs Tab10.1.5.1'!S10</f>
        <v>1568.635491221977</v>
      </c>
      <c r="Q90" s="19">
        <f>P90*'Forecast inputs Tab10.1.5.1'!R10</f>
        <v>1264.677854816912</v>
      </c>
    </row>
    <row r="91" spans="1:17" ht="15" x14ac:dyDescent="0.25">
      <c r="A91" s="10">
        <f>D91+F91+E91+'Forecast inputs Tab10.1.5.1'!AA11</f>
        <v>0.43711645368459406</v>
      </c>
      <c r="C91" s="18">
        <v>7</v>
      </c>
      <c r="D91" s="17">
        <f>$G$54*'Forecast inputs Tab10.1.5.1'!T11</f>
        <v>0.14151300730968597</v>
      </c>
      <c r="E91" s="17">
        <f>$G$55*'Forecast inputs Tab10.1.5.1'!U11</f>
        <v>5.656636315900394E-3</v>
      </c>
      <c r="F91" s="17">
        <f>$F$31*'Forecast inputs Tab10.1.5.1'!Y11</f>
        <v>4.9946810059007689E-2</v>
      </c>
      <c r="G91" s="28">
        <f t="shared" si="21"/>
        <v>58.700902536477322</v>
      </c>
      <c r="H91" s="28">
        <f>G91*'Forecast inputs Tab10.1.5.1'!V11</f>
        <v>72.745865258351969</v>
      </c>
      <c r="I91" s="28">
        <f t="shared" si="22"/>
        <v>2.3464249921373819</v>
      </c>
      <c r="J91" s="28">
        <f>I91*'Forecast inputs Tab10.1.5.1'!W11</f>
        <v>2.8633285915381159</v>
      </c>
      <c r="K91" s="28">
        <f t="shared" si="23"/>
        <v>75.60919384989009</v>
      </c>
      <c r="L91" s="28">
        <f t="shared" si="20"/>
        <v>20.718398153079725</v>
      </c>
      <c r="M91" s="28">
        <f>L91*'Forecast inputs Tab10.1.5.1'!Z11</f>
        <v>25.862569230507887</v>
      </c>
      <c r="N91" s="19">
        <f t="shared" si="24"/>
        <v>512.05309746586681</v>
      </c>
      <c r="O91" s="19">
        <f>N91*'Forecast inputs Tab10.1.5.1'!R11</f>
        <v>548.22452827085567</v>
      </c>
      <c r="P91" s="19">
        <f>N91*'Forecast inputs Tab10.1.5.1'!S11</f>
        <v>408.41524169523564</v>
      </c>
      <c r="Q91" s="19">
        <f>P91*'Forecast inputs Tab10.1.5.1'!R11</f>
        <v>437.26569436858711</v>
      </c>
    </row>
    <row r="92" spans="1:17" ht="15" x14ac:dyDescent="0.25">
      <c r="A92" s="10">
        <f>D92+F92+E92+'Forecast inputs Tab10.1.5.1'!AA12</f>
        <v>0.43529731870565858</v>
      </c>
      <c r="C92" s="18">
        <v>8</v>
      </c>
      <c r="D92" s="17">
        <f>$G$54*'Forecast inputs Tab10.1.5.1'!T12</f>
        <v>0.16314799222044721</v>
      </c>
      <c r="E92" s="17">
        <f>$G$55*'Forecast inputs Tab10.1.5.1'!U12</f>
        <v>9.7038579542260261E-4</v>
      </c>
      <c r="F92" s="17">
        <f>$F$31*'Forecast inputs Tab10.1.5.1'!Y12</f>
        <v>3.1178940689788756E-2</v>
      </c>
      <c r="G92" s="28">
        <f t="shared" si="21"/>
        <v>235.29244676742144</v>
      </c>
      <c r="H92" s="28">
        <f>G92*'Forecast inputs Tab10.1.5.1'!V12</f>
        <v>354.35211019137779</v>
      </c>
      <c r="I92" s="28">
        <f t="shared" si="22"/>
        <v>1.3994928469902366</v>
      </c>
      <c r="J92" s="28">
        <f>I92*'Forecast inputs Tab10.1.5.1'!W12</f>
        <v>2.1045172543157951</v>
      </c>
      <c r="K92" s="28">
        <f t="shared" si="23"/>
        <v>356.45662744569358</v>
      </c>
      <c r="L92" s="28">
        <f t="shared" si="20"/>
        <v>44.966347073422796</v>
      </c>
      <c r="M92" s="28">
        <f>L92*'Forecast inputs Tab10.1.5.1'!Z12</f>
        <v>68.535008228486618</v>
      </c>
      <c r="N92" s="19">
        <f t="shared" si="24"/>
        <v>1778.7972085452186</v>
      </c>
      <c r="O92" s="19">
        <f>N92*'Forecast inputs Tab10.1.5.1'!R12</f>
        <v>2411.6398914293509</v>
      </c>
      <c r="P92" s="19">
        <f>N92*'Forecast inputs Tab10.1.5.1'!S12</f>
        <v>1628.5709309476708</v>
      </c>
      <c r="Q92" s="19">
        <f>P92*'Forecast inputs Tab10.1.5.1'!R12</f>
        <v>2207.9676110509236</v>
      </c>
    </row>
    <row r="93" spans="1:17" ht="15" x14ac:dyDescent="0.25">
      <c r="A93" s="10">
        <f>D93+F93+E93+'Forecast inputs Tab10.1.5.1'!AA13</f>
        <v>0.44428968760250898</v>
      </c>
      <c r="C93" s="18">
        <v>9</v>
      </c>
      <c r="D93" s="17">
        <f>$G$54*'Forecast inputs Tab10.1.5.1'!T13</f>
        <v>0.15712465846383275</v>
      </c>
      <c r="E93" s="17">
        <f>$G$55*'Forecast inputs Tab10.1.5.1'!U13</f>
        <v>3.9907220923461086E-4</v>
      </c>
      <c r="F93" s="17">
        <f>$F$31*'Forecast inputs Tab10.1.5.1'!Y13</f>
        <v>4.6765956929441674E-2</v>
      </c>
      <c r="G93" s="28">
        <f t="shared" si="21"/>
        <v>138.58715627622536</v>
      </c>
      <c r="H93" s="28">
        <f>G93*'Forecast inputs Tab10.1.5.1'!V13</f>
        <v>249.66665822504078</v>
      </c>
      <c r="I93" s="28">
        <f t="shared" si="22"/>
        <v>0.3519898351246124</v>
      </c>
      <c r="J93" s="28">
        <f>I93*'Forecast inputs Tab10.1.5.1'!W13</f>
        <v>0.63484875624015724</v>
      </c>
      <c r="K93" s="28">
        <f t="shared" si="23"/>
        <v>250.30150698128094</v>
      </c>
      <c r="L93" s="28">
        <f t="shared" si="20"/>
        <v>41.248528682591243</v>
      </c>
      <c r="M93" s="28">
        <f>L93*'Forecast inputs Tab10.1.5.1'!Z13</f>
        <v>74.920115131477303</v>
      </c>
      <c r="N93" s="19">
        <f t="shared" si="24"/>
        <v>1092.4179372191757</v>
      </c>
      <c r="O93" s="19">
        <f>N93*'Forecast inputs Tab10.1.5.1'!R13</f>
        <v>1807.7659750484086</v>
      </c>
      <c r="P93" s="19">
        <f>N93*'Forecast inputs Tab10.1.5.1'!S13</f>
        <v>1055.2983173126993</v>
      </c>
      <c r="Q93" s="19">
        <f>P93*'Forecast inputs Tab10.1.5.1'!R13</f>
        <v>1746.3393144385741</v>
      </c>
    </row>
    <row r="94" spans="1:17" ht="15" x14ac:dyDescent="0.25">
      <c r="A94" s="10">
        <f>D94+F94+E94+'Forecast inputs Tab10.1.5.1'!AA14</f>
        <v>0.44023558092749171</v>
      </c>
      <c r="C94" s="18">
        <v>10</v>
      </c>
      <c r="D94" s="17">
        <f>$G$54*'Forecast inputs Tab10.1.5.1'!T14</f>
        <v>0.15681727520904892</v>
      </c>
      <c r="E94" s="17">
        <f>$G$55*'Forecast inputs Tab10.1.5.1'!U14</f>
        <v>1.079979440967904E-4</v>
      </c>
      <c r="F94" s="17">
        <f>$F$31*'Forecast inputs Tab10.1.5.1'!Y14</f>
        <v>4.3310307774345962E-2</v>
      </c>
      <c r="G94" s="28">
        <f t="shared" si="21"/>
        <v>32.802012379491742</v>
      </c>
      <c r="H94" s="28">
        <f>G94*'Forecast inputs Tab10.1.5.1'!V14</f>
        <v>69.044285508635639</v>
      </c>
      <c r="I94" s="28">
        <f t="shared" si="22"/>
        <v>2.259030387117808E-2</v>
      </c>
      <c r="J94" s="28">
        <f>I94*'Forecast inputs Tab10.1.5.1'!W14</f>
        <v>4.765335268591335E-2</v>
      </c>
      <c r="K94" s="28">
        <f t="shared" si="23"/>
        <v>69.091938861321552</v>
      </c>
      <c r="L94" s="28">
        <f t="shared" si="20"/>
        <v>9.0593670236894681</v>
      </c>
      <c r="M94" s="28">
        <f>L94*'Forecast inputs Tab10.1.5.1'!Z14</f>
        <v>19.202687311763381</v>
      </c>
      <c r="N94" s="19">
        <f t="shared" si="24"/>
        <v>258.58368013151795</v>
      </c>
      <c r="O94" s="19">
        <f>N94*'Forecast inputs Tab10.1.5.1'!R14</f>
        <v>507.27653449800539</v>
      </c>
      <c r="P94" s="19">
        <f>N94*'Forecast inputs Tab10.1.5.1'!S14</f>
        <v>254.95882925672922</v>
      </c>
      <c r="Q94" s="19">
        <f>P94*'Forecast inputs Tab10.1.5.1'!R14</f>
        <v>500.16548329438859</v>
      </c>
    </row>
    <row r="95" spans="1:17" ht="15" x14ac:dyDescent="0.25">
      <c r="A95" s="10">
        <f>D95+F95+E95+'Forecast inputs Tab10.1.5.1'!AA15</f>
        <v>0.44095744429253408</v>
      </c>
      <c r="C95" s="18">
        <v>11</v>
      </c>
      <c r="D95" s="17">
        <f>$G$54*'Forecast inputs Tab10.1.5.1'!T15</f>
        <v>0.15112652218677455</v>
      </c>
      <c r="E95" s="17">
        <f>$G$55*'Forecast inputs Tab10.1.5.1'!U15</f>
        <v>3.989010416005911E-5</v>
      </c>
      <c r="F95" s="17">
        <f>$F$31*'Forecast inputs Tab10.1.5.1'!Y15</f>
        <v>4.979103200159949E-2</v>
      </c>
      <c r="G95" s="28">
        <f t="shared" si="21"/>
        <v>47.179759179954196</v>
      </c>
      <c r="H95" s="28">
        <f>G95*'Forecast inputs Tab10.1.5.1'!V15</f>
        <v>113.57538963698353</v>
      </c>
      <c r="I95" s="28">
        <f t="shared" si="22"/>
        <v>1.2453178176157202E-2</v>
      </c>
      <c r="J95" s="28">
        <f>I95*'Forecast inputs Tab10.1.5.1'!W15</f>
        <v>3.0077327998560971E-2</v>
      </c>
      <c r="K95" s="28">
        <f t="shared" si="23"/>
        <v>113.60546696498209</v>
      </c>
      <c r="L95" s="28">
        <f t="shared" si="20"/>
        <v>15.54412068222949</v>
      </c>
      <c r="M95" s="28">
        <f>L95*'Forecast inputs Tab10.1.5.1'!Z15</f>
        <v>37.721850306807234</v>
      </c>
      <c r="N95" s="19">
        <f t="shared" si="24"/>
        <v>386.0600262923295</v>
      </c>
      <c r="O95" s="19">
        <f>N95*'Forecast inputs Tab10.1.5.1'!R15</f>
        <v>876.86585891829372</v>
      </c>
      <c r="P95" s="19">
        <f>N95*'Forecast inputs Tab10.1.5.1'!S15</f>
        <v>383.69742024586174</v>
      </c>
      <c r="Q95" s="19">
        <f>P95*'Forecast inputs Tab10.1.5.1'!R15</f>
        <v>871.4996245528306</v>
      </c>
    </row>
    <row r="96" spans="1:17" ht="15" x14ac:dyDescent="0.25">
      <c r="A96" s="10">
        <f>D96+F96+E96+'Forecast inputs Tab10.1.5.1'!AA16</f>
        <v>0.43797928184298995</v>
      </c>
      <c r="C96" s="18">
        <v>12</v>
      </c>
      <c r="D96" s="17">
        <f>$G$54*'Forecast inputs Tab10.1.5.1'!T16</f>
        <v>0.1479749104270639</v>
      </c>
      <c r="E96" s="17">
        <f>$G$55*'Forecast inputs Tab10.1.5.1'!U16</f>
        <v>1.4322136075079257E-5</v>
      </c>
      <c r="F96" s="17">
        <f>$F$31*'Forecast inputs Tab10.1.5.1'!Y16</f>
        <v>4.9990049279850998E-2</v>
      </c>
      <c r="G96" s="28">
        <f t="shared" si="21"/>
        <v>7.619601333143339</v>
      </c>
      <c r="H96" s="28">
        <f>G96*'Forecast inputs Tab10.1.5.1'!V16</f>
        <v>20.626199145200179</v>
      </c>
      <c r="I96" s="28">
        <f t="shared" si="22"/>
        <v>7.3748290717785803E-4</v>
      </c>
      <c r="J96" s="28">
        <f>I96*'Forecast inputs Tab10.1.5.1'!W16</f>
        <v>2.0035955139336057E-3</v>
      </c>
      <c r="K96" s="28">
        <f t="shared" si="23"/>
        <v>20.628202740714112</v>
      </c>
      <c r="L96" s="28">
        <f t="shared" si="20"/>
        <v>2.5741137131784222</v>
      </c>
      <c r="M96" s="28">
        <f>L96*'Forecast inputs Tab10.1.5.1'!Z16</f>
        <v>7.031603465740969</v>
      </c>
      <c r="N96" s="19">
        <f t="shared" si="24"/>
        <v>63.589364321846595</v>
      </c>
      <c r="O96" s="19">
        <f>N96*'Forecast inputs Tab10.1.5.1'!R16</f>
        <v>164.00778077797708</v>
      </c>
      <c r="P96" s="19">
        <f>N96*'Forecast inputs Tab10.1.5.1'!S16</f>
        <v>63.407410627946923</v>
      </c>
      <c r="Q96" s="19">
        <f>P96*'Forecast inputs Tab10.1.5.1'!R16</f>
        <v>163.53849126928188</v>
      </c>
    </row>
    <row r="97" spans="1:17" ht="15" x14ac:dyDescent="0.25">
      <c r="A97" s="10">
        <f>D97+F97+E97+'Forecast inputs Tab10.1.5.1'!AA17</f>
        <v>0.43211753508192496</v>
      </c>
      <c r="C97" s="18">
        <v>13</v>
      </c>
      <c r="D97" s="17">
        <f>$G$54*'Forecast inputs Tab10.1.5.1'!T17</f>
        <v>0.14716785530983917</v>
      </c>
      <c r="E97" s="17">
        <f>$G$55*'Forecast inputs Tab10.1.5.1'!U17</f>
        <v>5.1707038834880825E-6</v>
      </c>
      <c r="F97" s="17">
        <f>$F$31*'Forecast inputs Tab10.1.5.1'!Y17</f>
        <v>4.4944509068202292E-2</v>
      </c>
      <c r="G97" s="28">
        <f t="shared" si="21"/>
        <v>18.230998366367295</v>
      </c>
      <c r="H97" s="28">
        <f>G97*'Forecast inputs Tab10.1.5.1'!V17</f>
        <v>54.723760780871004</v>
      </c>
      <c r="I97" s="28">
        <f t="shared" si="22"/>
        <v>6.4054133189870471E-4</v>
      </c>
      <c r="J97" s="28">
        <f>I97*'Forecast inputs Tab10.1.5.1'!W17</f>
        <v>1.9284512327305673E-3</v>
      </c>
      <c r="K97" s="28">
        <f t="shared" si="23"/>
        <v>54.725689232103733</v>
      </c>
      <c r="L97" s="28">
        <f t="shared" si="20"/>
        <v>5.5676782791628723</v>
      </c>
      <c r="M97" s="28">
        <f>L97*'Forecast inputs Tab10.1.5.1'!Z17</f>
        <v>16.871679812564459</v>
      </c>
      <c r="N97" s="19">
        <f t="shared" si="24"/>
        <v>152.56571623385864</v>
      </c>
      <c r="O97" s="19">
        <f>N97*'Forecast inputs Tab10.1.5.1'!R17</f>
        <v>439.65625275692207</v>
      </c>
      <c r="P97" s="19">
        <f>N97*'Forecast inputs Tab10.1.5.1'!S17</f>
        <v>152.3470656194591</v>
      </c>
      <c r="Q97" s="19">
        <f>P97*'Forecast inputs Tab10.1.5.1'!R17</f>
        <v>439.02615634887621</v>
      </c>
    </row>
    <row r="98" spans="1:17" ht="15" x14ac:dyDescent="0.25">
      <c r="A98" s="10">
        <f>D98+F98+E98+'Forecast inputs Tab10.1.5.1'!AA18</f>
        <v>0.42992220327427666</v>
      </c>
      <c r="C98" s="18">
        <v>14</v>
      </c>
      <c r="D98" s="17">
        <f>$G$54*'Forecast inputs Tab10.1.5.1'!T18</f>
        <v>0.14370666537469856</v>
      </c>
      <c r="E98" s="17">
        <f>$G$55*'Forecast inputs Tab10.1.5.1'!U18</f>
        <v>2.3418797994228025E-6</v>
      </c>
      <c r="F98" s="17">
        <f>$F$31*'Forecast inputs Tab10.1.5.1'!Y18</f>
        <v>4.6213196019778656E-2</v>
      </c>
      <c r="G98" s="28">
        <f t="shared" si="21"/>
        <v>13.622902496135397</v>
      </c>
      <c r="H98" s="28">
        <f>G98*'Forecast inputs Tab10.1.5.1'!V18</f>
        <v>44.753556259195456</v>
      </c>
      <c r="I98" s="28">
        <f t="shared" si="22"/>
        <v>2.2200222990368645E-4</v>
      </c>
      <c r="J98" s="28">
        <f>I98*'Forecast inputs Tab10.1.5.1'!W18</f>
        <v>7.3138149607102413E-4</v>
      </c>
      <c r="K98" s="28">
        <f t="shared" si="23"/>
        <v>44.75428764069153</v>
      </c>
      <c r="L98" s="28">
        <f t="shared" si="20"/>
        <v>4.3808536073865296</v>
      </c>
      <c r="M98" s="28">
        <f>L98*'Forecast inputs Tab10.1.5.1'!Z18</f>
        <v>14.543776848482171</v>
      </c>
      <c r="N98" s="19">
        <f t="shared" si="24"/>
        <v>116.62982572852137</v>
      </c>
      <c r="O98" s="19">
        <f>N98*'Forecast inputs Tab10.1.5.1'!R18</f>
        <v>370.44665026847326</v>
      </c>
      <c r="P98" s="19">
        <f>N98*'Forecast inputs Tab10.1.5.1'!S18</f>
        <v>116.54023080405752</v>
      </c>
      <c r="Q98" s="19">
        <f>P98*'Forecast inputs Tab10.1.5.1'!R18</f>
        <v>370.16207349369574</v>
      </c>
    </row>
    <row r="99" spans="1:17" ht="15" x14ac:dyDescent="0.25">
      <c r="A99" s="10">
        <f>D99+F99+E99+'Forecast inputs Tab10.1.5.1'!AA19</f>
        <v>0.42864737995427382</v>
      </c>
      <c r="C99" s="18">
        <v>15</v>
      </c>
      <c r="D99" s="17">
        <f>$G$54*'Forecast inputs Tab10.1.5.1'!T19</f>
        <v>0.13989534244162313</v>
      </c>
      <c r="E99" s="17">
        <f>$G$55*'Forecast inputs Tab10.1.5.1'!U19</f>
        <v>1.2244263403201284E-6</v>
      </c>
      <c r="F99" s="17">
        <f>$F$31*'Forecast inputs Tab10.1.5.1'!Y19</f>
        <v>4.8750813086310393E-2</v>
      </c>
      <c r="G99" s="28">
        <f t="shared" si="21"/>
        <v>14.447551887504551</v>
      </c>
      <c r="H99" s="28">
        <f>G99*'Forecast inputs Tab10.1.5.1'!V19</f>
        <v>51.389579647112022</v>
      </c>
      <c r="I99" s="28">
        <f t="shared" si="22"/>
        <v>1.2645140842758364E-4</v>
      </c>
      <c r="J99" s="28">
        <f>I99*'Forecast inputs Tab10.1.5.1'!W19</f>
        <v>4.5074670539729409E-4</v>
      </c>
      <c r="K99" s="28">
        <f t="shared" si="23"/>
        <v>51.390030393817419</v>
      </c>
      <c r="L99" s="28">
        <f t="shared" si="20"/>
        <v>5.0346915724975956</v>
      </c>
      <c r="M99" s="28">
        <f>L99*'Forecast inputs Tab10.1.5.1'!Z19</f>
        <v>18.116934848306798</v>
      </c>
      <c r="N99" s="19">
        <f t="shared" si="24"/>
        <v>126.98453084152189</v>
      </c>
      <c r="O99" s="19">
        <f>N99*'Forecast inputs Tab10.1.5.1'!R19</f>
        <v>439.44012773955382</v>
      </c>
      <c r="P99" s="19">
        <f>N99*'Forecast inputs Tab10.1.5.1'!S19</f>
        <v>126.92838813359791</v>
      </c>
      <c r="Q99" s="19">
        <f>P99*'Forecast inputs Tab10.1.5.1'!R19</f>
        <v>439.24584140736624</v>
      </c>
    </row>
    <row r="100" spans="1:17" ht="15" x14ac:dyDescent="0.25">
      <c r="A100" s="10">
        <f>D100+F100+E100+'Forecast inputs Tab10.1.5.1'!AA20</f>
        <v>0.42839142876058967</v>
      </c>
      <c r="C100" s="23" t="s">
        <v>1443</v>
      </c>
      <c r="D100" s="17">
        <f>$G$54*'Forecast inputs Tab10.1.5.1'!T20</f>
        <v>0.13569784110110966</v>
      </c>
      <c r="E100" s="17">
        <f>$G$55*'Forecast inputs Tab10.1.5.1'!U20</f>
        <v>7.4196728237794711E-7</v>
      </c>
      <c r="F100" s="17">
        <f>$F$31*'Forecast inputs Tab10.1.5.1'!Y20</f>
        <v>5.2692845692197628E-2</v>
      </c>
      <c r="G100" s="28">
        <f>N100*(D100/A100)*(1-EXP(-A100))</f>
        <v>22.103168680821248</v>
      </c>
      <c r="H100" s="28">
        <f>G100*'Forecast inputs Tab10.1.5.1'!V20</f>
        <v>91.716392004592691</v>
      </c>
      <c r="I100" s="28">
        <f t="shared" si="22"/>
        <v>1.2085548203991424E-4</v>
      </c>
      <c r="J100" s="28">
        <f>I100*'Forecast inputs Tab10.1.5.1'!W20</f>
        <v>5.0148596007841464E-4</v>
      </c>
      <c r="K100" s="28">
        <f t="shared" si="23"/>
        <v>91.716893490552764</v>
      </c>
      <c r="L100" s="30">
        <f t="shared" si="20"/>
        <v>8.5828842018150961</v>
      </c>
      <c r="M100" s="28">
        <f>L100*'Forecast inputs Tab10.1.5.1'!Z20</f>
        <v>33.169929259386734</v>
      </c>
      <c r="N100" s="19">
        <f>N73*EXP(-A73)+N74*EXP(-A74)</f>
        <v>200.25796084928112</v>
      </c>
      <c r="O100" s="19">
        <f>N100*'Forecast inputs Tab10.1.5.1'!R20</f>
        <v>815.53783617267345</v>
      </c>
      <c r="P100" s="19">
        <f>N100*'Forecast inputs Tab10.1.5.1'!S20</f>
        <v>200.20431740240161</v>
      </c>
      <c r="Q100" s="19">
        <f>P100*'Forecast inputs Tab10.1.5.1'!R20</f>
        <v>815.3193766397419</v>
      </c>
    </row>
    <row r="101" spans="1:17" ht="15" x14ac:dyDescent="0.25">
      <c r="C101" s="31" t="s">
        <v>1453</v>
      </c>
      <c r="D101" s="12"/>
      <c r="E101" s="12"/>
      <c r="F101" s="12"/>
      <c r="G101" s="32">
        <f>SUM(G84:G100)</f>
        <v>1111.9925122116724</v>
      </c>
      <c r="H101" s="32">
        <f t="shared" ref="H101" si="25">SUM(H84:H100)</f>
        <v>1554.8083012131924</v>
      </c>
      <c r="I101" s="32">
        <f>SUM(I84:I100)</f>
        <v>183.02202985215467</v>
      </c>
      <c r="J101" s="32">
        <f t="shared" ref="J101:Q101" si="26">SUM(J84:J100)</f>
        <v>121.96823264558873</v>
      </c>
      <c r="K101" s="32">
        <f t="shared" si="26"/>
        <v>1676.7765338587812</v>
      </c>
      <c r="L101" s="32">
        <f t="shared" si="26"/>
        <v>393.06943507218728</v>
      </c>
      <c r="M101" s="32">
        <f t="shared" si="26"/>
        <v>477.0082827468259</v>
      </c>
      <c r="N101" s="32">
        <f t="shared" si="26"/>
        <v>51360.718950223767</v>
      </c>
      <c r="O101" s="32">
        <f t="shared" si="26"/>
        <v>16554.114125187385</v>
      </c>
      <c r="P101" s="32">
        <f t="shared" si="26"/>
        <v>7393.9440388161793</v>
      </c>
      <c r="Q101" s="32">
        <f t="shared" si="26"/>
        <v>9989.3570647302731</v>
      </c>
    </row>
    <row r="103" spans="1:17" ht="15" x14ac:dyDescent="0.25">
      <c r="C103" s="15" t="s">
        <v>1445</v>
      </c>
      <c r="D103" s="15" t="s">
        <v>1732</v>
      </c>
      <c r="G103" s="15">
        <f>G78+1</f>
        <v>2023</v>
      </c>
    </row>
    <row r="104" spans="1:17" ht="15" x14ac:dyDescent="0.25">
      <c r="D104" s="24" t="s">
        <v>1611</v>
      </c>
      <c r="E104" s="24"/>
      <c r="F104" s="24"/>
      <c r="G104" s="18">
        <f>G79</f>
        <v>1</v>
      </c>
      <c r="H104" s="24" t="s">
        <v>1610</v>
      </c>
      <c r="I104" s="25">
        <f>G104*I54</f>
        <v>0.12749965524150572</v>
      </c>
      <c r="J104" s="15" t="s">
        <v>1526</v>
      </c>
      <c r="K104" s="25">
        <f>I104+I106+I105</f>
        <v>0.17224788630371471</v>
      </c>
    </row>
    <row r="105" spans="1:17" ht="15" x14ac:dyDescent="0.25">
      <c r="D105" s="24" t="s">
        <v>1612</v>
      </c>
      <c r="E105" s="24"/>
      <c r="F105" s="24"/>
      <c r="G105" s="18">
        <f>G80</f>
        <v>1</v>
      </c>
      <c r="H105" s="24" t="s">
        <v>1610</v>
      </c>
      <c r="I105" s="25">
        <f>G105*I55</f>
        <v>4.7250641226700626E-3</v>
      </c>
      <c r="K105" s="25"/>
    </row>
    <row r="106" spans="1:17" ht="15" x14ac:dyDescent="0.25">
      <c r="D106" s="24" t="s">
        <v>1446</v>
      </c>
      <c r="E106" s="24"/>
      <c r="F106" s="24"/>
      <c r="G106" s="18">
        <f>G81</f>
        <v>1</v>
      </c>
      <c r="H106" s="24" t="s">
        <v>1610</v>
      </c>
      <c r="I106" s="25">
        <f>G106*I56</f>
        <v>4.0023166939538925E-2</v>
      </c>
    </row>
    <row r="107" spans="1:17" ht="15" x14ac:dyDescent="0.25">
      <c r="D107" s="24"/>
      <c r="E107" s="24"/>
      <c r="F107" s="24"/>
      <c r="G107" s="18"/>
      <c r="H107" s="24"/>
      <c r="I107" s="24"/>
      <c r="J107" s="24"/>
      <c r="K107" s="24"/>
      <c r="L107" s="25"/>
    </row>
    <row r="108" spans="1:17" ht="39" x14ac:dyDescent="0.25">
      <c r="A108" t="s">
        <v>1374</v>
      </c>
      <c r="C108" s="26" t="s">
        <v>1292</v>
      </c>
      <c r="D108" s="27" t="s">
        <v>1604</v>
      </c>
      <c r="E108" s="27" t="s">
        <v>1605</v>
      </c>
      <c r="F108" s="27" t="s">
        <v>1877</v>
      </c>
      <c r="G108" s="27" t="s">
        <v>1606</v>
      </c>
      <c r="H108" s="27" t="s">
        <v>1607</v>
      </c>
      <c r="I108" s="27" t="s">
        <v>1608</v>
      </c>
      <c r="J108" s="27" t="s">
        <v>1609</v>
      </c>
      <c r="K108" s="27" t="s">
        <v>1613</v>
      </c>
      <c r="L108" s="27" t="s">
        <v>1448</v>
      </c>
      <c r="M108" s="27" t="s">
        <v>1578</v>
      </c>
      <c r="N108" s="27" t="s">
        <v>1449</v>
      </c>
      <c r="O108" s="27" t="s">
        <v>1450</v>
      </c>
      <c r="P108" s="27" t="s">
        <v>1451</v>
      </c>
      <c r="Q108" s="27" t="s">
        <v>1452</v>
      </c>
    </row>
    <row r="109" spans="1:17" ht="15" x14ac:dyDescent="0.25">
      <c r="A109" s="10">
        <f>D109+F109+E109+'Forecast inputs Tab10.1.5.1'!AA4</f>
        <v>0.24</v>
      </c>
      <c r="C109" s="18">
        <v>0</v>
      </c>
      <c r="D109" s="17">
        <f>$G$54*'Forecast inputs Tab10.1.5.1'!T4</f>
        <v>0</v>
      </c>
      <c r="E109" s="17">
        <f>$G$55*'Forecast inputs Tab10.1.5.1'!U4</f>
        <v>0</v>
      </c>
      <c r="F109" s="17">
        <f>$F$31*'Forecast inputs Tab10.1.5.1'!Y4</f>
        <v>0</v>
      </c>
      <c r="G109" s="28">
        <f>N109*(D109/A109)*(1-EXP(-A109))</f>
        <v>0</v>
      </c>
      <c r="H109" s="28">
        <f>G109*'Forecast inputs Tab10.1.5.1'!V4</f>
        <v>0</v>
      </c>
      <c r="I109" s="28">
        <f>N109*(E109/A109)*(1-EXP(-A109))</f>
        <v>0</v>
      </c>
      <c r="J109" s="28">
        <f>I109*'Forecast inputs Tab10.1.5.1'!W4</f>
        <v>0</v>
      </c>
      <c r="K109" s="28">
        <f>H109+J109</f>
        <v>0</v>
      </c>
      <c r="L109" s="28">
        <f t="shared" ref="L109:L125" si="27">N109*(F109/A109)*(1-EXP(-A109))</f>
        <v>0</v>
      </c>
      <c r="M109" s="28">
        <f>L109*'Forecast inputs Tab10.1.5.1'!Z4</f>
        <v>0</v>
      </c>
      <c r="N109" s="19">
        <f>'Forecast inputs Tab10.1.5.1'!Q4</f>
        <v>12382.797429009221</v>
      </c>
      <c r="O109" s="19">
        <f>N109*'Forecast inputs Tab10.1.5.1'!R4</f>
        <v>34.976078134056579</v>
      </c>
      <c r="P109" s="19">
        <f>N109*'Forecast inputs Tab10.1.5.1'!S4</f>
        <v>0</v>
      </c>
      <c r="Q109" s="19">
        <f>P109*'Forecast inputs Tab10.1.5.1'!R4</f>
        <v>0</v>
      </c>
    </row>
    <row r="110" spans="1:17" ht="15" x14ac:dyDescent="0.25">
      <c r="A110" s="10">
        <f>D110+F110+E110+'Forecast inputs Tab10.1.5.1'!AA5</f>
        <v>0.24052274883504046</v>
      </c>
      <c r="C110" s="18">
        <v>1</v>
      </c>
      <c r="D110" s="17">
        <f>$G$54*'Forecast inputs Tab10.1.5.1'!T5</f>
        <v>2.6034639135630266E-5</v>
      </c>
      <c r="E110" s="17">
        <f>$G$55*'Forecast inputs Tab10.1.5.1'!U5</f>
        <v>5.9689948442443659E-5</v>
      </c>
      <c r="F110" s="17">
        <f>$F$31*'Forecast inputs Tab10.1.5.1'!Y5</f>
        <v>4.3702424746238738E-4</v>
      </c>
      <c r="G110" s="28">
        <f t="shared" ref="G110:G124" si="28">N110*(D110/A110)*(1-EXP(-A110))</f>
        <v>0.22540168158406779</v>
      </c>
      <c r="H110" s="28">
        <f>G110*'Forecast inputs Tab10.1.5.1'!V5</f>
        <v>2.3177605710252142E-2</v>
      </c>
      <c r="I110" s="28">
        <f t="shared" ref="I110:I125" si="29">N110*(E110/A110)*(1-EXP(-A110))</f>
        <v>0.51678130365095221</v>
      </c>
      <c r="J110" s="28">
        <f>I110*'Forecast inputs Tab10.1.5.1'!W5</f>
        <v>5.3139701352713467E-2</v>
      </c>
      <c r="K110" s="28">
        <f t="shared" ref="K110:K125" si="30">H110+J110</f>
        <v>7.6317307062965606E-2</v>
      </c>
      <c r="L110" s="28">
        <f t="shared" si="27"/>
        <v>3.7836514559643497</v>
      </c>
      <c r="M110" s="28">
        <f>L110*'Forecast inputs Tab10.1.5.1'!Z5</f>
        <v>0.2916472595120424</v>
      </c>
      <c r="N110" s="19">
        <f>N84*EXP(-A84)</f>
        <v>9740.6534556019415</v>
      </c>
      <c r="O110" s="19">
        <f>N110*'Forecast inputs Tab10.1.5.1'!R5</f>
        <v>231.1720062657642</v>
      </c>
      <c r="P110" s="19">
        <f>N110*'Forecast inputs Tab10.1.5.1'!S5</f>
        <v>0</v>
      </c>
      <c r="Q110" s="19">
        <f>P110*'Forecast inputs Tab10.1.5.1'!R5</f>
        <v>0</v>
      </c>
    </row>
    <row r="111" spans="1:17" ht="15" x14ac:dyDescent="0.25">
      <c r="A111" s="10">
        <f>D111+F111+E111+'Forecast inputs Tab10.1.5.1'!AA6</f>
        <v>0.24401585226862085</v>
      </c>
      <c r="C111" s="18">
        <v>2</v>
      </c>
      <c r="D111" s="17">
        <f>$G$54*'Forecast inputs Tab10.1.5.1'!T6</f>
        <v>2.4498914527974438E-4</v>
      </c>
      <c r="E111" s="17">
        <f>$G$55*'Forecast inputs Tab10.1.5.1'!U6</f>
        <v>1.2512986655999756E-3</v>
      </c>
      <c r="F111" s="17">
        <f>$F$31*'Forecast inputs Tab10.1.5.1'!Y6</f>
        <v>2.5195644577411316E-3</v>
      </c>
      <c r="G111" s="28">
        <f t="shared" si="28"/>
        <v>1.664818177955389</v>
      </c>
      <c r="H111" s="28">
        <f>G111*'Forecast inputs Tab10.1.5.1'!V6</f>
        <v>0.36550525597854561</v>
      </c>
      <c r="I111" s="28">
        <f t="shared" si="29"/>
        <v>8.5031716901720102</v>
      </c>
      <c r="J111" s="28">
        <f>I111*'Forecast inputs Tab10.1.5.1'!W6</f>
        <v>1.8670201794096688</v>
      </c>
      <c r="K111" s="28">
        <f t="shared" si="30"/>
        <v>2.2325254353882142</v>
      </c>
      <c r="L111" s="28">
        <f t="shared" si="27"/>
        <v>17.121643103771248</v>
      </c>
      <c r="M111" s="28">
        <f>L111*'Forecast inputs Tab10.1.5.1'!Z6</f>
        <v>3.2193825528021081</v>
      </c>
      <c r="N111" s="19">
        <f t="shared" ref="N111:N124" si="31">N85*EXP(-A85)</f>
        <v>7658.2649975094137</v>
      </c>
      <c r="O111" s="19">
        <f>N111*'Forecast inputs Tab10.1.5.1'!R6</f>
        <v>736.69292804741599</v>
      </c>
      <c r="P111" s="19">
        <f>N111*'Forecast inputs Tab10.1.5.1'!S6</f>
        <v>0</v>
      </c>
      <c r="Q111" s="19">
        <f>P111*'Forecast inputs Tab10.1.5.1'!R6</f>
        <v>0</v>
      </c>
    </row>
    <row r="112" spans="1:17" ht="15" x14ac:dyDescent="0.25">
      <c r="A112" s="10">
        <f>D112+F112+E112+'Forecast inputs Tab10.1.5.1'!AA7</f>
        <v>0.25405323860614915</v>
      </c>
      <c r="C112" s="18">
        <v>3</v>
      </c>
      <c r="D112" s="17">
        <f>$G$54*'Forecast inputs Tab10.1.5.1'!T7</f>
        <v>9.1260819193712556E-3</v>
      </c>
      <c r="E112" s="17">
        <f>$G$55*'Forecast inputs Tab10.1.5.1'!U7</f>
        <v>2.4266769272135022E-3</v>
      </c>
      <c r="F112" s="17">
        <f>$F$31*'Forecast inputs Tab10.1.5.1'!Y7</f>
        <v>2.5004797595643822E-3</v>
      </c>
      <c r="G112" s="28">
        <f t="shared" si="28"/>
        <v>48.354887011954631</v>
      </c>
      <c r="H112" s="28">
        <f>G112*'Forecast inputs Tab10.1.5.1'!V7</f>
        <v>17.758576215326702</v>
      </c>
      <c r="I112" s="28">
        <f t="shared" si="29"/>
        <v>12.857838628519616</v>
      </c>
      <c r="J112" s="28">
        <f>I112*'Forecast inputs Tab10.1.5.1'!W7</f>
        <v>4.7337637704252931</v>
      </c>
      <c r="K112" s="28">
        <f t="shared" si="30"/>
        <v>22.492339985751997</v>
      </c>
      <c r="L112" s="28">
        <f t="shared" si="27"/>
        <v>13.248885701186579</v>
      </c>
      <c r="M112" s="28">
        <f>L112*'Forecast inputs Tab10.1.5.1'!Z7</f>
        <v>4.4751821143754</v>
      </c>
      <c r="N112" s="19">
        <f t="shared" si="31"/>
        <v>6000.0608101271382</v>
      </c>
      <c r="O112" s="19">
        <f>N112*'Forecast inputs Tab10.1.5.1'!R7</f>
        <v>1255.7827272555594</v>
      </c>
      <c r="P112" s="19">
        <f>N112*'Forecast inputs Tab10.1.5.1'!S7</f>
        <v>0</v>
      </c>
      <c r="Q112" s="19">
        <f>P112*'Forecast inputs Tab10.1.5.1'!R7</f>
        <v>0</v>
      </c>
    </row>
    <row r="113" spans="1:17" ht="15" x14ac:dyDescent="0.25">
      <c r="A113" s="10">
        <f>D113+F113+E113+'Forecast inputs Tab10.1.5.1'!AA8</f>
        <v>0.28554324444181578</v>
      </c>
      <c r="C113" s="18">
        <v>4</v>
      </c>
      <c r="D113" s="17">
        <f>$G$54*'Forecast inputs Tab10.1.5.1'!T8</f>
        <v>1.6302782324879053E-2</v>
      </c>
      <c r="E113" s="17">
        <f>$G$55*'Forecast inputs Tab10.1.5.1'!U8</f>
        <v>1.5740481120690826E-2</v>
      </c>
      <c r="F113" s="17">
        <f>$F$31*'Forecast inputs Tab10.1.5.1'!Y8</f>
        <v>1.3499980996245895E-2</v>
      </c>
      <c r="G113" s="28">
        <f t="shared" si="28"/>
        <v>66.001371057855138</v>
      </c>
      <c r="H113" s="28">
        <f>G113*'Forecast inputs Tab10.1.5.1'!V8</f>
        <v>37.180799977511384</v>
      </c>
      <c r="I113" s="28">
        <f t="shared" si="29"/>
        <v>63.724909918625556</v>
      </c>
      <c r="J113" s="28">
        <f>I113*'Forecast inputs Tab10.1.5.1'!W8</f>
        <v>34.918235733363389</v>
      </c>
      <c r="K113" s="28">
        <f t="shared" si="30"/>
        <v>72.099035710874773</v>
      </c>
      <c r="L113" s="28">
        <f t="shared" si="27"/>
        <v>54.654306071882637</v>
      </c>
      <c r="M113" s="28">
        <f>L113*'Forecast inputs Tab10.1.5.1'!Z8</f>
        <v>28.769972061932947</v>
      </c>
      <c r="N113" s="19">
        <f t="shared" si="31"/>
        <v>4653.9502057783384</v>
      </c>
      <c r="O113" s="19">
        <f>N113*'Forecast inputs Tab10.1.5.1'!R8</f>
        <v>1715.7020131112133</v>
      </c>
      <c r="P113" s="19">
        <f>N113*'Forecast inputs Tab10.1.5.1'!S8</f>
        <v>414.92878156678148</v>
      </c>
      <c r="Q113" s="19">
        <f>P113*'Forecast inputs Tab10.1.5.1'!R8</f>
        <v>152.96556996850182</v>
      </c>
    </row>
    <row r="114" spans="1:17" ht="15" x14ac:dyDescent="0.25">
      <c r="A114" s="10">
        <f>D114+F114+E114+'Forecast inputs Tab10.1.5.1'!AA9</f>
        <v>0.34068753460251544</v>
      </c>
      <c r="C114" s="18">
        <v>5</v>
      </c>
      <c r="D114" s="17">
        <f>$G$54*'Forecast inputs Tab10.1.5.1'!T9</f>
        <v>4.8141974150967277E-2</v>
      </c>
      <c r="E114" s="17">
        <f>$G$55*'Forecast inputs Tab10.1.5.1'!U9</f>
        <v>2.3898355094910093E-2</v>
      </c>
      <c r="F114" s="17">
        <f>$F$31*'Forecast inputs Tab10.1.5.1'!Y9</f>
        <v>2.8647205356638082E-2</v>
      </c>
      <c r="G114" s="28">
        <f t="shared" si="28"/>
        <v>142.74895493236343</v>
      </c>
      <c r="H114" s="28">
        <f>G114*'Forecast inputs Tab10.1.5.1'!V9</f>
        <v>114.99246747910846</v>
      </c>
      <c r="I114" s="28">
        <f t="shared" si="29"/>
        <v>70.86259495098821</v>
      </c>
      <c r="J114" s="28">
        <f>I114*'Forecast inputs Tab10.1.5.1'!W9</f>
        <v>53.053071866696619</v>
      </c>
      <c r="K114" s="28">
        <f t="shared" si="30"/>
        <v>168.04553934580508</v>
      </c>
      <c r="L114" s="28">
        <f t="shared" si="27"/>
        <v>84.943725273275405</v>
      </c>
      <c r="M114" s="28">
        <f>L114*'Forecast inputs Tab10.1.5.1'!Z9</f>
        <v>63.379741287951163</v>
      </c>
      <c r="N114" s="19">
        <f t="shared" si="31"/>
        <v>3498.8885376389194</v>
      </c>
      <c r="O114" s="19">
        <f>N114*'Forecast inputs Tab10.1.5.1'!R9</f>
        <v>1993.6806843008067</v>
      </c>
      <c r="P114" s="19">
        <f>N114*'Forecast inputs Tab10.1.5.1'!S9</f>
        <v>1017.7039660552118</v>
      </c>
      <c r="Q114" s="19">
        <f>P114*'Forecast inputs Tab10.1.5.1'!R9</f>
        <v>579.89179067412385</v>
      </c>
    </row>
    <row r="115" spans="1:17" ht="15" x14ac:dyDescent="0.25">
      <c r="A115" s="10">
        <f>D115+F115+E115+'Forecast inputs Tab10.1.5.1'!AA10</f>
        <v>0.39418097123399243</v>
      </c>
      <c r="C115" s="18">
        <v>6</v>
      </c>
      <c r="D115" s="17">
        <f>$G$54*'Forecast inputs Tab10.1.5.1'!T10</f>
        <v>0.11707687747920806</v>
      </c>
      <c r="E115" s="17">
        <f>$G$55*'Forecast inputs Tab10.1.5.1'!U10</f>
        <v>9.8648917415270678E-3</v>
      </c>
      <c r="F115" s="17">
        <f>$F$31*'Forecast inputs Tab10.1.5.1'!Y10</f>
        <v>2.723920201325726E-2</v>
      </c>
      <c r="G115" s="28">
        <f t="shared" si="28"/>
        <v>241.31859945084437</v>
      </c>
      <c r="H115" s="28">
        <f>G115*'Forecast inputs Tab10.1.5.1'!V10</f>
        <v>239.08081595721839</v>
      </c>
      <c r="I115" s="28">
        <f t="shared" si="29"/>
        <v>20.333492915561283</v>
      </c>
      <c r="J115" s="28">
        <f>I115*'Forecast inputs Tab10.1.5.1'!W10</f>
        <v>19.676727650653895</v>
      </c>
      <c r="K115" s="28">
        <f t="shared" si="30"/>
        <v>258.75754360787226</v>
      </c>
      <c r="L115" s="28">
        <f t="shared" si="27"/>
        <v>56.145382602685444</v>
      </c>
      <c r="M115" s="28">
        <f>L115*'Forecast inputs Tab10.1.5.1'!Z10</f>
        <v>55.514420792996468</v>
      </c>
      <c r="N115" s="19">
        <f t="shared" si="31"/>
        <v>2494.0602283499802</v>
      </c>
      <c r="O115" s="19">
        <f>N115*'Forecast inputs Tab10.1.5.1'!R10</f>
        <v>2010.7811897821477</v>
      </c>
      <c r="P115" s="19">
        <f>N115*'Forecast inputs Tab10.1.5.1'!S10</f>
        <v>1433.406847106158</v>
      </c>
      <c r="Q115" s="19">
        <f>P115*'Forecast inputs Tab10.1.5.1'!R10</f>
        <v>1155.6527355287035</v>
      </c>
    </row>
    <row r="116" spans="1:17" ht="15" x14ac:dyDescent="0.25">
      <c r="A116" s="10">
        <f>D116+F116+E116+'Forecast inputs Tab10.1.5.1'!AA11</f>
        <v>0.43711645368459406</v>
      </c>
      <c r="C116" s="18">
        <v>7</v>
      </c>
      <c r="D116" s="17">
        <f>$G$54*'Forecast inputs Tab10.1.5.1'!T11</f>
        <v>0.14151300730968597</v>
      </c>
      <c r="E116" s="17">
        <f>$G$55*'Forecast inputs Tab10.1.5.1'!U11</f>
        <v>5.656636315900394E-3</v>
      </c>
      <c r="F116" s="17">
        <f>$F$31*'Forecast inputs Tab10.1.5.1'!Y11</f>
        <v>4.9946810059007689E-2</v>
      </c>
      <c r="G116" s="28">
        <f t="shared" si="28"/>
        <v>210.95929215382841</v>
      </c>
      <c r="H116" s="28">
        <f>G116*'Forecast inputs Tab10.1.5.1'!V11</f>
        <v>261.43407646046489</v>
      </c>
      <c r="I116" s="28">
        <f t="shared" si="29"/>
        <v>8.4325816817851571</v>
      </c>
      <c r="J116" s="28">
        <f>I116*'Forecast inputs Tab10.1.5.1'!W11</f>
        <v>10.290229737086912</v>
      </c>
      <c r="K116" s="28">
        <f t="shared" si="30"/>
        <v>271.72430619755181</v>
      </c>
      <c r="L116" s="28">
        <f t="shared" si="27"/>
        <v>74.457775265360951</v>
      </c>
      <c r="M116" s="28">
        <f>L116*'Forecast inputs Tab10.1.5.1'!Z11</f>
        <v>92.944896285997416</v>
      </c>
      <c r="N116" s="19">
        <f t="shared" si="31"/>
        <v>1840.2163223887133</v>
      </c>
      <c r="O116" s="19">
        <f>N116*'Forecast inputs Tab10.1.5.1'!R11</f>
        <v>1970.2092034022521</v>
      </c>
      <c r="P116" s="19">
        <f>N116*'Forecast inputs Tab10.1.5.1'!S11</f>
        <v>1467.7626164149967</v>
      </c>
      <c r="Q116" s="19">
        <f>P116*'Forecast inputs Tab10.1.5.1'!R11</f>
        <v>1571.4453676385522</v>
      </c>
    </row>
    <row r="117" spans="1:17" ht="15" x14ac:dyDescent="0.25">
      <c r="A117" s="10">
        <f>D117+F117+E117+'Forecast inputs Tab10.1.5.1'!AA12</f>
        <v>0.43529731870565858</v>
      </c>
      <c r="C117" s="18">
        <v>8</v>
      </c>
      <c r="D117" s="17">
        <f>$G$54*'Forecast inputs Tab10.1.5.1'!T12</f>
        <v>0.16314799222044721</v>
      </c>
      <c r="E117" s="17">
        <f>$G$55*'Forecast inputs Tab10.1.5.1'!U12</f>
        <v>9.7038579542260261E-4</v>
      </c>
      <c r="F117" s="17">
        <f>$F$31*'Forecast inputs Tab10.1.5.1'!Y12</f>
        <v>3.1178940689788756E-2</v>
      </c>
      <c r="G117" s="28">
        <f t="shared" si="28"/>
        <v>43.748108492141135</v>
      </c>
      <c r="H117" s="28">
        <f>G117*'Forecast inputs Tab10.1.5.1'!V12</f>
        <v>65.884964749399614</v>
      </c>
      <c r="I117" s="28">
        <f t="shared" si="29"/>
        <v>0.26020879864717178</v>
      </c>
      <c r="J117" s="28">
        <f>I117*'Forecast inputs Tab10.1.5.1'!W12</f>
        <v>0.39129453762872846</v>
      </c>
      <c r="K117" s="28">
        <f t="shared" si="30"/>
        <v>66.276259287028338</v>
      </c>
      <c r="L117" s="28">
        <f t="shared" si="27"/>
        <v>8.3606280494327816</v>
      </c>
      <c r="M117" s="28">
        <f>L117*'Forecast inputs Tab10.1.5.1'!Z12</f>
        <v>12.74276763526248</v>
      </c>
      <c r="N117" s="19">
        <f t="shared" si="31"/>
        <v>330.73315499105445</v>
      </c>
      <c r="O117" s="19">
        <f>N117*'Forecast inputs Tab10.1.5.1'!R12</f>
        <v>448.39808954222184</v>
      </c>
      <c r="P117" s="19">
        <f>N117*'Forecast inputs Tab10.1.5.1'!S12</f>
        <v>302.80146580595988</v>
      </c>
      <c r="Q117" s="19">
        <f>P117*'Forecast inputs Tab10.1.5.1'!R12</f>
        <v>410.52914329574622</v>
      </c>
    </row>
    <row r="118" spans="1:17" ht="15" x14ac:dyDescent="0.25">
      <c r="A118" s="10">
        <f>D118+F118+E118+'Forecast inputs Tab10.1.5.1'!AA13</f>
        <v>0.44428968760250898</v>
      </c>
      <c r="C118" s="18">
        <v>9</v>
      </c>
      <c r="D118" s="17">
        <f>$G$54*'Forecast inputs Tab10.1.5.1'!T13</f>
        <v>0.15712465846383275</v>
      </c>
      <c r="E118" s="17">
        <f>$G$55*'Forecast inputs Tab10.1.5.1'!U13</f>
        <v>3.9907220923461086E-4</v>
      </c>
      <c r="F118" s="17">
        <f>$F$31*'Forecast inputs Tab10.1.5.1'!Y13</f>
        <v>4.6765956929441674E-2</v>
      </c>
      <c r="G118" s="28">
        <f t="shared" si="28"/>
        <v>146.02034715390417</v>
      </c>
      <c r="H118" s="28">
        <f>G118*'Forecast inputs Tab10.1.5.1'!V13</f>
        <v>263.05765329445393</v>
      </c>
      <c r="I118" s="28">
        <f t="shared" si="29"/>
        <v>0.37086898454787526</v>
      </c>
      <c r="J118" s="28">
        <f>I118*'Forecast inputs Tab10.1.5.1'!W13</f>
        <v>0.66889918421909988</v>
      </c>
      <c r="K118" s="28">
        <f t="shared" si="30"/>
        <v>263.726552478673</v>
      </c>
      <c r="L118" s="28">
        <f t="shared" si="27"/>
        <v>43.460913981197073</v>
      </c>
      <c r="M118" s="28">
        <f>L118*'Forecast inputs Tab10.1.5.1'!Z13</f>
        <v>78.938492673188065</v>
      </c>
      <c r="N118" s="19">
        <f t="shared" si="31"/>
        <v>1151.010315212455</v>
      </c>
      <c r="O118" s="19">
        <f>N118*'Forecast inputs Tab10.1.5.1'!R13</f>
        <v>1904.726399923027</v>
      </c>
      <c r="P118" s="19">
        <f>N118*'Forecast inputs Tab10.1.5.1'!S13</f>
        <v>1111.8997660778632</v>
      </c>
      <c r="Q118" s="19">
        <f>P118*'Forecast inputs Tab10.1.5.1'!R13</f>
        <v>1840.0050898986303</v>
      </c>
    </row>
    <row r="119" spans="1:17" ht="15" x14ac:dyDescent="0.25">
      <c r="A119" s="10">
        <f>D119+F119+E119+'Forecast inputs Tab10.1.5.1'!AA14</f>
        <v>0.44023558092749171</v>
      </c>
      <c r="C119" s="18">
        <v>10</v>
      </c>
      <c r="D119" s="17">
        <f>$G$54*'Forecast inputs Tab10.1.5.1'!T14</f>
        <v>0.15681727520904892</v>
      </c>
      <c r="E119" s="17">
        <f>$G$55*'Forecast inputs Tab10.1.5.1'!U14</f>
        <v>1.079979440967904E-4</v>
      </c>
      <c r="F119" s="17">
        <f>$F$31*'Forecast inputs Tab10.1.5.1'!Y14</f>
        <v>4.3310307774345962E-2</v>
      </c>
      <c r="G119" s="28">
        <f t="shared" si="28"/>
        <v>88.86600137162489</v>
      </c>
      <c r="H119" s="28">
        <f>G119*'Forecast inputs Tab10.1.5.1'!V14</f>
        <v>187.05223020247959</v>
      </c>
      <c r="I119" s="28">
        <f t="shared" si="29"/>
        <v>6.1200817546689788E-2</v>
      </c>
      <c r="J119" s="28">
        <f>I119*'Forecast inputs Tab10.1.5.1'!W14</f>
        <v>0.12910070443716221</v>
      </c>
      <c r="K119" s="28">
        <f t="shared" si="30"/>
        <v>187.18133090691674</v>
      </c>
      <c r="L119" s="28">
        <f t="shared" si="27"/>
        <v>24.54330280225679</v>
      </c>
      <c r="M119" s="28">
        <f>L119*'Forecast inputs Tab10.1.5.1'!Z14</f>
        <v>52.023211784803607</v>
      </c>
      <c r="N119" s="19">
        <f t="shared" si="31"/>
        <v>700.54536311358288</v>
      </c>
      <c r="O119" s="19">
        <f>N119*'Forecast inputs Tab10.1.5.1'!R14</f>
        <v>1374.2948660880713</v>
      </c>
      <c r="P119" s="19">
        <f>N119*'Forecast inputs Tab10.1.5.1'!S14</f>
        <v>690.72505089968013</v>
      </c>
      <c r="Q119" s="19">
        <f>P119*'Forecast inputs Tab10.1.5.1'!R14</f>
        <v>1355.0298686024476</v>
      </c>
    </row>
    <row r="120" spans="1:17" ht="15" x14ac:dyDescent="0.25">
      <c r="A120" s="10">
        <f>D120+F120+E120+'Forecast inputs Tab10.1.5.1'!AA15</f>
        <v>0.44095744429253408</v>
      </c>
      <c r="C120" s="18">
        <v>11</v>
      </c>
      <c r="D120" s="17">
        <f>$G$54*'Forecast inputs Tab10.1.5.1'!T15</f>
        <v>0.15112652218677455</v>
      </c>
      <c r="E120" s="17">
        <f>$G$55*'Forecast inputs Tab10.1.5.1'!U15</f>
        <v>3.989010416005911E-5</v>
      </c>
      <c r="F120" s="17">
        <f>$F$31*'Forecast inputs Tab10.1.5.1'!Y15</f>
        <v>4.979103200159949E-2</v>
      </c>
      <c r="G120" s="28">
        <f t="shared" si="28"/>
        <v>20.347455732835009</v>
      </c>
      <c r="H120" s="28">
        <f>G120*'Forecast inputs Tab10.1.5.1'!V15</f>
        <v>48.982238424817957</v>
      </c>
      <c r="I120" s="28">
        <f t="shared" si="29"/>
        <v>5.3707457620963571E-3</v>
      </c>
      <c r="J120" s="28">
        <f>I120*'Forecast inputs Tab10.1.5.1'!W15</f>
        <v>1.2971602879073292E-2</v>
      </c>
      <c r="K120" s="28">
        <f t="shared" si="30"/>
        <v>48.995210027697034</v>
      </c>
      <c r="L120" s="28">
        <f t="shared" si="27"/>
        <v>6.703792325033584</v>
      </c>
      <c r="M120" s="28">
        <f>L120*'Forecast inputs Tab10.1.5.1'!Z15</f>
        <v>16.268495062698499</v>
      </c>
      <c r="N120" s="19">
        <f t="shared" si="31"/>
        <v>166.49807950986497</v>
      </c>
      <c r="O120" s="19">
        <f>N120*'Forecast inputs Tab10.1.5.1'!R15</f>
        <v>378.17041795234644</v>
      </c>
      <c r="P120" s="19">
        <f>N120*'Forecast inputs Tab10.1.5.1'!S15</f>
        <v>165.47914633215902</v>
      </c>
      <c r="Q120" s="19">
        <f>P120*'Forecast inputs Tab10.1.5.1'!R15</f>
        <v>375.85609464715941</v>
      </c>
    </row>
    <row r="121" spans="1:17" ht="15" x14ac:dyDescent="0.25">
      <c r="A121" s="10">
        <f>D121+F121+E121+'Forecast inputs Tab10.1.5.1'!AA16</f>
        <v>0.43797928184298995</v>
      </c>
      <c r="C121" s="18">
        <v>12</v>
      </c>
      <c r="D121" s="17">
        <f>$G$54*'Forecast inputs Tab10.1.5.1'!T16</f>
        <v>0.1479749104270639</v>
      </c>
      <c r="E121" s="17">
        <f>$G$55*'Forecast inputs Tab10.1.5.1'!U16</f>
        <v>1.4322136075079257E-5</v>
      </c>
      <c r="F121" s="17">
        <f>$F$31*'Forecast inputs Tab10.1.5.1'!Y16</f>
        <v>4.9990049279850998E-2</v>
      </c>
      <c r="G121" s="28">
        <f t="shared" si="28"/>
        <v>29.764405781424621</v>
      </c>
      <c r="H121" s="28">
        <f>G121*'Forecast inputs Tab10.1.5.1'!V16</f>
        <v>80.572005574069408</v>
      </c>
      <c r="I121" s="28">
        <f t="shared" si="29"/>
        <v>2.8808253275176355E-3</v>
      </c>
      <c r="J121" s="28">
        <f>I121*'Forecast inputs Tab10.1.5.1'!W16</f>
        <v>7.8266338737646365E-3</v>
      </c>
      <c r="K121" s="28">
        <f t="shared" si="30"/>
        <v>80.57983220794317</v>
      </c>
      <c r="L121" s="28">
        <f t="shared" si="27"/>
        <v>10.055245902867361</v>
      </c>
      <c r="M121" s="28">
        <f>L121*'Forecast inputs Tab10.1.5.1'!Z16</f>
        <v>27.467513023026655</v>
      </c>
      <c r="N121" s="19">
        <f t="shared" si="31"/>
        <v>248.39877577656492</v>
      </c>
      <c r="O121" s="19">
        <f>N121*'Forecast inputs Tab10.1.5.1'!R16</f>
        <v>640.66267051964292</v>
      </c>
      <c r="P121" s="19">
        <f>N121*'Forecast inputs Tab10.1.5.1'!S16</f>
        <v>247.68801108667205</v>
      </c>
      <c r="Q121" s="19">
        <f>P121*'Forecast inputs Tab10.1.5.1'!R16</f>
        <v>638.82948755441191</v>
      </c>
    </row>
    <row r="122" spans="1:17" ht="15" x14ac:dyDescent="0.25">
      <c r="A122" s="10">
        <f>D122+F122+E122+'Forecast inputs Tab10.1.5.1'!AA17</f>
        <v>0.43211753508192496</v>
      </c>
      <c r="C122" s="18">
        <v>13</v>
      </c>
      <c r="D122" s="17">
        <f>$G$54*'Forecast inputs Tab10.1.5.1'!T17</f>
        <v>0.14716785530983917</v>
      </c>
      <c r="E122" s="17">
        <f>$G$55*'Forecast inputs Tab10.1.5.1'!U17</f>
        <v>5.1707038834880825E-6</v>
      </c>
      <c r="F122" s="17">
        <f>$F$31*'Forecast inputs Tab10.1.5.1'!Y17</f>
        <v>4.4944509068202292E-2</v>
      </c>
      <c r="G122" s="28">
        <f t="shared" si="28"/>
        <v>4.9037237708834107</v>
      </c>
      <c r="H122" s="28">
        <f>G122*'Forecast inputs Tab10.1.5.1'!V17</f>
        <v>14.719446581068716</v>
      </c>
      <c r="I122" s="28">
        <f t="shared" si="29"/>
        <v>1.7229104475482887E-4</v>
      </c>
      <c r="J122" s="28">
        <f>I122*'Forecast inputs Tab10.1.5.1'!W17</f>
        <v>5.1870950569420852E-4</v>
      </c>
      <c r="K122" s="28">
        <f t="shared" si="30"/>
        <v>14.719965290574411</v>
      </c>
      <c r="L122" s="28">
        <f t="shared" si="27"/>
        <v>1.4975787818910593</v>
      </c>
      <c r="M122" s="28">
        <f>L122*'Forecast inputs Tab10.1.5.1'!Z17</f>
        <v>4.5380980069766581</v>
      </c>
      <c r="N122" s="19">
        <f t="shared" si="31"/>
        <v>41.036706508514712</v>
      </c>
      <c r="O122" s="19">
        <f>N122*'Forecast inputs Tab10.1.5.1'!R17</f>
        <v>118.25752898091227</v>
      </c>
      <c r="P122" s="19">
        <f>N122*'Forecast inputs Tab10.1.5.1'!S17</f>
        <v>40.97789446795597</v>
      </c>
      <c r="Q122" s="19">
        <f>P122*'Forecast inputs Tab10.1.5.1'!R17</f>
        <v>118.08804738303211</v>
      </c>
    </row>
    <row r="123" spans="1:17" ht="15" x14ac:dyDescent="0.25">
      <c r="A123" s="10">
        <f>D123+F123+E123+'Forecast inputs Tab10.1.5.1'!AA18</f>
        <v>0.42992220327427666</v>
      </c>
      <c r="C123" s="18">
        <v>14</v>
      </c>
      <c r="D123" s="17">
        <f>$G$54*'Forecast inputs Tab10.1.5.1'!T18</f>
        <v>0.14370666537469856</v>
      </c>
      <c r="E123" s="17">
        <f>$G$55*'Forecast inputs Tab10.1.5.1'!U18</f>
        <v>2.3418797994228025E-6</v>
      </c>
      <c r="F123" s="17">
        <f>$F$31*'Forecast inputs Tab10.1.5.1'!Y18</f>
        <v>4.6213196019778656E-2</v>
      </c>
      <c r="G123" s="28">
        <f t="shared" si="28"/>
        <v>11.567798439013638</v>
      </c>
      <c r="H123" s="28">
        <f>G123*'Forecast inputs Tab10.1.5.1'!V18</f>
        <v>38.002189209112643</v>
      </c>
      <c r="I123" s="28">
        <f t="shared" si="29"/>
        <v>1.8851173964329064E-4</v>
      </c>
      <c r="J123" s="28">
        <f>I123*'Forecast inputs Tab10.1.5.1'!W18</f>
        <v>6.2104780761471014E-4</v>
      </c>
      <c r="K123" s="28">
        <f t="shared" si="30"/>
        <v>38.002810256920256</v>
      </c>
      <c r="L123" s="28">
        <f t="shared" si="27"/>
        <v>3.7199731507620619</v>
      </c>
      <c r="M123" s="28">
        <f>L123*'Forecast inputs Tab10.1.5.1'!Z18</f>
        <v>12.349752864557432</v>
      </c>
      <c r="N123" s="19">
        <f t="shared" si="31"/>
        <v>99.035452715568837</v>
      </c>
      <c r="O123" s="19">
        <f>N123*'Forecast inputs Tab10.1.5.1'!R18</f>
        <v>314.56234704235266</v>
      </c>
      <c r="P123" s="19">
        <f>N123*'Forecast inputs Tab10.1.5.1'!S18</f>
        <v>98.959373772212189</v>
      </c>
      <c r="Q123" s="19">
        <f>P123*'Forecast inputs Tab10.1.5.1'!R18</f>
        <v>314.32070053772668</v>
      </c>
    </row>
    <row r="124" spans="1:17" ht="15" x14ac:dyDescent="0.25">
      <c r="A124" s="10">
        <f>D124+F124+E124+'Forecast inputs Tab10.1.5.1'!AA19</f>
        <v>0.42864737995427382</v>
      </c>
      <c r="C124" s="18">
        <v>15</v>
      </c>
      <c r="D124" s="17">
        <f>$G$54*'Forecast inputs Tab10.1.5.1'!T19</f>
        <v>0.13989534244162313</v>
      </c>
      <c r="E124" s="17">
        <f>$G$55*'Forecast inputs Tab10.1.5.1'!U19</f>
        <v>1.2244263403201284E-6</v>
      </c>
      <c r="F124" s="17">
        <f>$F$31*'Forecast inputs Tab10.1.5.1'!Y19</f>
        <v>4.8750813086310393E-2</v>
      </c>
      <c r="G124" s="28">
        <f t="shared" si="28"/>
        <v>8.6325724177723018</v>
      </c>
      <c r="H124" s="28">
        <f>G124*'Forecast inputs Tab10.1.5.1'!V19</f>
        <v>30.705843541995197</v>
      </c>
      <c r="I124" s="28">
        <f t="shared" si="29"/>
        <v>7.5556118370789576E-5</v>
      </c>
      <c r="J124" s="28">
        <f>I124*'Forecast inputs Tab10.1.5.1'!W19</f>
        <v>2.6932615343501682E-4</v>
      </c>
      <c r="K124" s="28">
        <f t="shared" si="30"/>
        <v>30.706112868148633</v>
      </c>
      <c r="L124" s="28">
        <f t="shared" si="27"/>
        <v>3.0082840289587929</v>
      </c>
      <c r="M124" s="28">
        <f>L124*'Forecast inputs Tab10.1.5.1'!Z19</f>
        <v>10.825069415485899</v>
      </c>
      <c r="N124" s="19">
        <f t="shared" si="31"/>
        <v>75.874664923291675</v>
      </c>
      <c r="O124" s="19">
        <f>N124*'Forecast inputs Tab10.1.5.1'!R19</f>
        <v>262.57034794024474</v>
      </c>
      <c r="P124" s="19">
        <f>N124*'Forecast inputs Tab10.1.5.1'!S19</f>
        <v>75.841119032911266</v>
      </c>
      <c r="Q124" s="19">
        <f>P124*'Forecast inputs Tab10.1.5.1'!R19</f>
        <v>262.45425970291211</v>
      </c>
    </row>
    <row r="125" spans="1:17" ht="15" x14ac:dyDescent="0.25">
      <c r="A125" s="10">
        <f>D125+F125+E125+'Forecast inputs Tab10.1.5.1'!AA20</f>
        <v>0.42839142876058967</v>
      </c>
      <c r="C125" s="23" t="s">
        <v>1443</v>
      </c>
      <c r="D125" s="17">
        <f>$G$54*'Forecast inputs Tab10.1.5.1'!T20</f>
        <v>0.13569784110110966</v>
      </c>
      <c r="E125" s="17">
        <f>$G$55*'Forecast inputs Tab10.1.5.1'!U20</f>
        <v>7.4196728237794711E-7</v>
      </c>
      <c r="F125" s="17">
        <f>$F$31*'Forecast inputs Tab10.1.5.1'!Y20</f>
        <v>5.2692845692197628E-2</v>
      </c>
      <c r="G125" s="28">
        <f>N125*(D125/A125)*(1-EXP(-A125))</f>
        <v>17.504248289972267</v>
      </c>
      <c r="H125" s="28">
        <f>G125*'Forecast inputs Tab10.1.5.1'!V20</f>
        <v>72.63331882825625</v>
      </c>
      <c r="I125" s="28">
        <f t="shared" si="29"/>
        <v>9.5709551665618556E-5</v>
      </c>
      <c r="J125" s="28">
        <f>I125*'Forecast inputs Tab10.1.5.1'!W20</f>
        <v>3.9714372567605714E-4</v>
      </c>
      <c r="K125" s="28">
        <f t="shared" si="30"/>
        <v>72.633715971981928</v>
      </c>
      <c r="L125" s="30">
        <f t="shared" si="27"/>
        <v>6.7970768482173032</v>
      </c>
      <c r="M125" s="28">
        <f>L125*'Forecast inputs Tab10.1.5.1'!Z20</f>
        <v>26.268391012231483</v>
      </c>
      <c r="N125" s="19">
        <f>N98*EXP(-A98)+N99*EXP(-A99)</f>
        <v>158.59106535213391</v>
      </c>
      <c r="O125" s="19">
        <f>N125*'Forecast inputs Tab10.1.5.1'!R20</f>
        <v>645.85204865308924</v>
      </c>
      <c r="P125" s="19">
        <f>N125*'Forecast inputs Tab10.1.5.1'!S20</f>
        <v>158.54858328873078</v>
      </c>
      <c r="Q125" s="19">
        <f>P125*'Forecast inputs Tab10.1.5.1'!R20</f>
        <v>645.67904314600719</v>
      </c>
    </row>
    <row r="126" spans="1:17" ht="15" x14ac:dyDescent="0.25">
      <c r="C126" s="31" t="s">
        <v>1453</v>
      </c>
      <c r="D126" s="12"/>
      <c r="E126" s="12"/>
      <c r="F126" s="12"/>
      <c r="G126" s="32">
        <f>SUM(G109:G125)</f>
        <v>1082.627985915957</v>
      </c>
      <c r="H126" s="32">
        <f t="shared" ref="H126" si="32">SUM(H109:H125)</f>
        <v>1472.4453093569721</v>
      </c>
      <c r="I126" s="32">
        <f>SUM(I109:I125)</f>
        <v>185.93243332958855</v>
      </c>
      <c r="J126" s="32">
        <f t="shared" ref="J126:Q126" si="33">SUM(J109:J125)</f>
        <v>125.80408752921873</v>
      </c>
      <c r="K126" s="32">
        <f t="shared" si="33"/>
        <v>1598.2493968861909</v>
      </c>
      <c r="L126" s="32">
        <f t="shared" si="33"/>
        <v>412.50216534474339</v>
      </c>
      <c r="M126" s="32">
        <f t="shared" si="33"/>
        <v>490.01703383379828</v>
      </c>
      <c r="N126" s="32">
        <f t="shared" si="33"/>
        <v>51240.615564506712</v>
      </c>
      <c r="O126" s="32">
        <f t="shared" si="33"/>
        <v>16036.491546941124</v>
      </c>
      <c r="P126" s="32">
        <f t="shared" si="33"/>
        <v>7226.7226219072936</v>
      </c>
      <c r="Q126" s="32">
        <f t="shared" si="33"/>
        <v>9420.7471985779557</v>
      </c>
    </row>
    <row r="128" spans="1:17" ht="15" x14ac:dyDescent="0.25">
      <c r="C128" s="15" t="s">
        <v>1445</v>
      </c>
      <c r="D128" s="15" t="s">
        <v>1733</v>
      </c>
      <c r="G128" s="15">
        <f>G103+1</f>
        <v>2024</v>
      </c>
    </row>
    <row r="129" spans="1:17" ht="15" x14ac:dyDescent="0.25">
      <c r="D129" s="24" t="s">
        <v>1611</v>
      </c>
      <c r="E129" s="24"/>
      <c r="F129" s="24"/>
      <c r="G129" s="18">
        <f>G104</f>
        <v>1</v>
      </c>
      <c r="H129" s="24" t="s">
        <v>1610</v>
      </c>
      <c r="I129" s="25">
        <f>G129*I79</f>
        <v>0.12749965524150572</v>
      </c>
      <c r="J129" s="15" t="s">
        <v>1526</v>
      </c>
      <c r="K129" s="25">
        <f>I129+I131+I130</f>
        <v>0.17224788630371471</v>
      </c>
    </row>
    <row r="130" spans="1:17" ht="15" x14ac:dyDescent="0.25">
      <c r="D130" s="24" t="s">
        <v>1612</v>
      </c>
      <c r="E130" s="24"/>
      <c r="F130" s="24"/>
      <c r="G130" s="18">
        <f>G105</f>
        <v>1</v>
      </c>
      <c r="H130" s="24" t="s">
        <v>1610</v>
      </c>
      <c r="I130" s="25">
        <f>G130*I80</f>
        <v>4.7250641226700626E-3</v>
      </c>
      <c r="K130" s="25"/>
    </row>
    <row r="131" spans="1:17" ht="15" x14ac:dyDescent="0.25">
      <c r="D131" s="24" t="s">
        <v>1446</v>
      </c>
      <c r="E131" s="24"/>
      <c r="F131" s="24"/>
      <c r="G131" s="18">
        <f>G106</f>
        <v>1</v>
      </c>
      <c r="H131" s="24" t="s">
        <v>1610</v>
      </c>
      <c r="I131" s="25">
        <f>G131*I81</f>
        <v>4.0023166939538925E-2</v>
      </c>
    </row>
    <row r="132" spans="1:17" ht="15" x14ac:dyDescent="0.25">
      <c r="D132" s="24"/>
      <c r="E132" s="24"/>
      <c r="F132" s="24"/>
      <c r="G132" s="18"/>
      <c r="H132" s="24"/>
      <c r="I132" s="24"/>
      <c r="J132" s="24"/>
      <c r="K132" s="24"/>
      <c r="L132" s="25"/>
    </row>
    <row r="133" spans="1:17" ht="39" x14ac:dyDescent="0.25">
      <c r="A133" t="s">
        <v>1374</v>
      </c>
      <c r="C133" s="26" t="s">
        <v>1292</v>
      </c>
      <c r="D133" s="27" t="s">
        <v>1604</v>
      </c>
      <c r="E133" s="27" t="s">
        <v>1605</v>
      </c>
      <c r="F133" s="27" t="s">
        <v>1877</v>
      </c>
      <c r="G133" s="27" t="s">
        <v>1606</v>
      </c>
      <c r="H133" s="27" t="s">
        <v>1607</v>
      </c>
      <c r="I133" s="27" t="s">
        <v>1608</v>
      </c>
      <c r="J133" s="27" t="s">
        <v>1609</v>
      </c>
      <c r="K133" s="27" t="s">
        <v>1613</v>
      </c>
      <c r="L133" s="27" t="s">
        <v>1448</v>
      </c>
      <c r="M133" s="27" t="s">
        <v>1578</v>
      </c>
      <c r="N133" s="27" t="s">
        <v>1449</v>
      </c>
      <c r="O133" s="27" t="s">
        <v>1450</v>
      </c>
      <c r="P133" s="27" t="s">
        <v>1451</v>
      </c>
      <c r="Q133" s="27" t="s">
        <v>1452</v>
      </c>
    </row>
    <row r="134" spans="1:17" ht="15" x14ac:dyDescent="0.25">
      <c r="A134" s="10">
        <f>D134+F134+E134+'Forecast inputs Tab10.1.5.1'!AA4</f>
        <v>0.24</v>
      </c>
      <c r="C134" s="18">
        <v>0</v>
      </c>
      <c r="D134" s="17">
        <f>$G$54*'Forecast inputs Tab10.1.5.1'!T4</f>
        <v>0</v>
      </c>
      <c r="E134" s="17">
        <f>$G$55*'Forecast inputs Tab10.1.5.1'!U4</f>
        <v>0</v>
      </c>
      <c r="F134" s="17">
        <f>$F$31*'Forecast inputs Tab10.1.5.1'!Y4</f>
        <v>0</v>
      </c>
      <c r="G134" s="28">
        <f>N134*(D134/A134)*(1-EXP(-A134))</f>
        <v>0</v>
      </c>
      <c r="H134" s="28">
        <f>G134*'Forecast inputs Tab10.1.5.1'!V4</f>
        <v>0</v>
      </c>
      <c r="I134" s="28">
        <f>N134*(E134/A134)*(1-EXP(-A134))</f>
        <v>0</v>
      </c>
      <c r="J134" s="28">
        <f>I134*'Forecast inputs Tab10.1.5.1'!W4</f>
        <v>0</v>
      </c>
      <c r="K134" s="28">
        <f>H134+J134</f>
        <v>0</v>
      </c>
      <c r="L134" s="28">
        <f t="shared" ref="L134:L150" si="34">N134*(F134/A134)*(1-EXP(-A134))</f>
        <v>0</v>
      </c>
      <c r="M134" s="28">
        <f>L134*'Forecast inputs Tab10.1.5.1'!Z4</f>
        <v>0</v>
      </c>
      <c r="N134" s="19">
        <f>'Forecast inputs Tab10.1.5.1'!Q4</f>
        <v>12382.797429009221</v>
      </c>
      <c r="O134" s="19">
        <f>N134*'Forecast inputs Tab10.1.5.1'!R4</f>
        <v>34.976078134056579</v>
      </c>
      <c r="P134" s="19">
        <f>N134*'Forecast inputs Tab10.1.5.1'!S4</f>
        <v>0</v>
      </c>
      <c r="Q134" s="19">
        <f>P134*'Forecast inputs Tab10.1.5.1'!R4</f>
        <v>0</v>
      </c>
    </row>
    <row r="135" spans="1:17" ht="15" x14ac:dyDescent="0.25">
      <c r="A135" s="10">
        <f>D135+F135+E135+'Forecast inputs Tab10.1.5.1'!AA5</f>
        <v>0.24052274883504046</v>
      </c>
      <c r="C135" s="18">
        <v>1</v>
      </c>
      <c r="D135" s="17">
        <f>$G$54*'Forecast inputs Tab10.1.5.1'!T5</f>
        <v>2.6034639135630266E-5</v>
      </c>
      <c r="E135" s="17">
        <f>$G$55*'Forecast inputs Tab10.1.5.1'!U5</f>
        <v>5.9689948442443659E-5</v>
      </c>
      <c r="F135" s="17">
        <f>$F$31*'Forecast inputs Tab10.1.5.1'!Y5</f>
        <v>4.3702424746238738E-4</v>
      </c>
      <c r="G135" s="28">
        <f t="shared" ref="G135:G149" si="35">N135*(D135/A135)*(1-EXP(-A135))</f>
        <v>0.22540168158406779</v>
      </c>
      <c r="H135" s="28">
        <f>G135*'Forecast inputs Tab10.1.5.1'!V5</f>
        <v>2.3177605710252142E-2</v>
      </c>
      <c r="I135" s="28">
        <f t="shared" ref="I135:I150" si="36">N135*(E135/A135)*(1-EXP(-A135))</f>
        <v>0.51678130365095221</v>
      </c>
      <c r="J135" s="28">
        <f>I135*'Forecast inputs Tab10.1.5.1'!W5</f>
        <v>5.3139701352713467E-2</v>
      </c>
      <c r="K135" s="28">
        <f t="shared" ref="K135:K150" si="37">H135+J135</f>
        <v>7.6317307062965606E-2</v>
      </c>
      <c r="L135" s="28">
        <f t="shared" si="34"/>
        <v>3.7836514559643497</v>
      </c>
      <c r="M135" s="28">
        <f>L135*'Forecast inputs Tab10.1.5.1'!Z5</f>
        <v>0.2916472595120424</v>
      </c>
      <c r="N135" s="19">
        <f>N109*EXP(-A109)</f>
        <v>9740.6534556019415</v>
      </c>
      <c r="O135" s="19">
        <f>N135*'Forecast inputs Tab10.1.5.1'!R5</f>
        <v>231.1720062657642</v>
      </c>
      <c r="P135" s="19">
        <f>N135*'Forecast inputs Tab10.1.5.1'!S5</f>
        <v>0</v>
      </c>
      <c r="Q135" s="19">
        <f>P135*'Forecast inputs Tab10.1.5.1'!R5</f>
        <v>0</v>
      </c>
    </row>
    <row r="136" spans="1:17" ht="15" x14ac:dyDescent="0.25">
      <c r="A136" s="10">
        <f>D136+F136+E136+'Forecast inputs Tab10.1.5.1'!AA6</f>
        <v>0.24401585226862085</v>
      </c>
      <c r="C136" s="18">
        <v>2</v>
      </c>
      <c r="D136" s="17">
        <f>$G$54*'Forecast inputs Tab10.1.5.1'!T6</f>
        <v>2.4498914527974438E-4</v>
      </c>
      <c r="E136" s="17">
        <f>$G$55*'Forecast inputs Tab10.1.5.1'!U6</f>
        <v>1.2512986655999756E-3</v>
      </c>
      <c r="F136" s="17">
        <f>$F$31*'Forecast inputs Tab10.1.5.1'!Y6</f>
        <v>2.5195644577411316E-3</v>
      </c>
      <c r="G136" s="28">
        <f t="shared" si="35"/>
        <v>1.664818177955389</v>
      </c>
      <c r="H136" s="28">
        <f>G136*'Forecast inputs Tab10.1.5.1'!V6</f>
        <v>0.36550525597854561</v>
      </c>
      <c r="I136" s="28">
        <f t="shared" si="36"/>
        <v>8.5031716901720102</v>
      </c>
      <c r="J136" s="28">
        <f>I136*'Forecast inputs Tab10.1.5.1'!W6</f>
        <v>1.8670201794096688</v>
      </c>
      <c r="K136" s="28">
        <f t="shared" si="37"/>
        <v>2.2325254353882142</v>
      </c>
      <c r="L136" s="28">
        <f t="shared" si="34"/>
        <v>17.121643103771248</v>
      </c>
      <c r="M136" s="28">
        <f>L136*'Forecast inputs Tab10.1.5.1'!Z6</f>
        <v>3.2193825528021081</v>
      </c>
      <c r="N136" s="19">
        <f t="shared" ref="N136:N149" si="38">N110*EXP(-A110)</f>
        <v>7658.2649975094137</v>
      </c>
      <c r="O136" s="19">
        <f>N136*'Forecast inputs Tab10.1.5.1'!R6</f>
        <v>736.69292804741599</v>
      </c>
      <c r="P136" s="19">
        <f>N136*'Forecast inputs Tab10.1.5.1'!S6</f>
        <v>0</v>
      </c>
      <c r="Q136" s="19">
        <f>P136*'Forecast inputs Tab10.1.5.1'!R6</f>
        <v>0</v>
      </c>
    </row>
    <row r="137" spans="1:17" ht="15" x14ac:dyDescent="0.25">
      <c r="A137" s="10">
        <f>D137+F137+E137+'Forecast inputs Tab10.1.5.1'!AA7</f>
        <v>0.25405323860614915</v>
      </c>
      <c r="C137" s="18">
        <v>3</v>
      </c>
      <c r="D137" s="17">
        <f>$G$54*'Forecast inputs Tab10.1.5.1'!T7</f>
        <v>9.1260819193712556E-3</v>
      </c>
      <c r="E137" s="17">
        <f>$G$55*'Forecast inputs Tab10.1.5.1'!U7</f>
        <v>2.4266769272135022E-3</v>
      </c>
      <c r="F137" s="17">
        <f>$F$31*'Forecast inputs Tab10.1.5.1'!Y7</f>
        <v>2.5004797595643822E-3</v>
      </c>
      <c r="G137" s="28">
        <f t="shared" si="35"/>
        <v>48.354887011954631</v>
      </c>
      <c r="H137" s="28">
        <f>G137*'Forecast inputs Tab10.1.5.1'!V7</f>
        <v>17.758576215326702</v>
      </c>
      <c r="I137" s="28">
        <f t="shared" si="36"/>
        <v>12.857838628519616</v>
      </c>
      <c r="J137" s="28">
        <f>I137*'Forecast inputs Tab10.1.5.1'!W7</f>
        <v>4.7337637704252931</v>
      </c>
      <c r="K137" s="28">
        <f t="shared" si="37"/>
        <v>22.492339985751997</v>
      </c>
      <c r="L137" s="28">
        <f t="shared" si="34"/>
        <v>13.248885701186579</v>
      </c>
      <c r="M137" s="28">
        <f>L137*'Forecast inputs Tab10.1.5.1'!Z7</f>
        <v>4.4751821143754</v>
      </c>
      <c r="N137" s="19">
        <f t="shared" si="38"/>
        <v>6000.0608101271382</v>
      </c>
      <c r="O137" s="19">
        <f>N137*'Forecast inputs Tab10.1.5.1'!R7</f>
        <v>1255.7827272555594</v>
      </c>
      <c r="P137" s="19">
        <f>N137*'Forecast inputs Tab10.1.5.1'!S7</f>
        <v>0</v>
      </c>
      <c r="Q137" s="19">
        <f>P137*'Forecast inputs Tab10.1.5.1'!R7</f>
        <v>0</v>
      </c>
    </row>
    <row r="138" spans="1:17" ht="15" x14ac:dyDescent="0.25">
      <c r="A138" s="10">
        <f>D138+F138+E138+'Forecast inputs Tab10.1.5.1'!AA8</f>
        <v>0.28554324444181578</v>
      </c>
      <c r="C138" s="18">
        <v>4</v>
      </c>
      <c r="D138" s="17">
        <f>$G$54*'Forecast inputs Tab10.1.5.1'!T8</f>
        <v>1.6302782324879053E-2</v>
      </c>
      <c r="E138" s="17">
        <f>$G$55*'Forecast inputs Tab10.1.5.1'!U8</f>
        <v>1.5740481120690826E-2</v>
      </c>
      <c r="F138" s="17">
        <f>$F$31*'Forecast inputs Tab10.1.5.1'!Y8</f>
        <v>1.3499980996245895E-2</v>
      </c>
      <c r="G138" s="28">
        <f t="shared" si="35"/>
        <v>66.001371057855138</v>
      </c>
      <c r="H138" s="28">
        <f>G138*'Forecast inputs Tab10.1.5.1'!V8</f>
        <v>37.180799977511384</v>
      </c>
      <c r="I138" s="28">
        <f t="shared" si="36"/>
        <v>63.724909918625556</v>
      </c>
      <c r="J138" s="28">
        <f>I138*'Forecast inputs Tab10.1.5.1'!W8</f>
        <v>34.918235733363389</v>
      </c>
      <c r="K138" s="28">
        <f t="shared" si="37"/>
        <v>72.099035710874773</v>
      </c>
      <c r="L138" s="28">
        <f t="shared" si="34"/>
        <v>54.654306071882637</v>
      </c>
      <c r="M138" s="28">
        <f>L138*'Forecast inputs Tab10.1.5.1'!Z8</f>
        <v>28.769972061932947</v>
      </c>
      <c r="N138" s="19">
        <f t="shared" si="38"/>
        <v>4653.9502057783384</v>
      </c>
      <c r="O138" s="19">
        <f>N138*'Forecast inputs Tab10.1.5.1'!R8</f>
        <v>1715.7020131112133</v>
      </c>
      <c r="P138" s="19">
        <f>N138*'Forecast inputs Tab10.1.5.1'!S8</f>
        <v>414.92878156678148</v>
      </c>
      <c r="Q138" s="19">
        <f>P138*'Forecast inputs Tab10.1.5.1'!R8</f>
        <v>152.96556996850182</v>
      </c>
    </row>
    <row r="139" spans="1:17" ht="15" x14ac:dyDescent="0.25">
      <c r="A139" s="10">
        <f>D139+F139+E139+'Forecast inputs Tab10.1.5.1'!AA9</f>
        <v>0.34068753460251544</v>
      </c>
      <c r="C139" s="18">
        <v>5</v>
      </c>
      <c r="D139" s="17">
        <f>$G$54*'Forecast inputs Tab10.1.5.1'!T9</f>
        <v>4.8141974150967277E-2</v>
      </c>
      <c r="E139" s="17">
        <f>$G$55*'Forecast inputs Tab10.1.5.1'!U9</f>
        <v>2.3898355094910093E-2</v>
      </c>
      <c r="F139" s="17">
        <f>$F$31*'Forecast inputs Tab10.1.5.1'!Y9</f>
        <v>2.8647205356638082E-2</v>
      </c>
      <c r="G139" s="28">
        <f t="shared" si="35"/>
        <v>142.71009878319089</v>
      </c>
      <c r="H139" s="28">
        <f>G139*'Forecast inputs Tab10.1.5.1'!V9</f>
        <v>114.96116662319533</v>
      </c>
      <c r="I139" s="28">
        <f t="shared" si="36"/>
        <v>70.843306210405316</v>
      </c>
      <c r="J139" s="28">
        <f>I139*'Forecast inputs Tab10.1.5.1'!W9</f>
        <v>53.038630863780057</v>
      </c>
      <c r="K139" s="28">
        <f t="shared" si="37"/>
        <v>167.99979748697538</v>
      </c>
      <c r="L139" s="28">
        <f t="shared" si="34"/>
        <v>84.920603660496838</v>
      </c>
      <c r="M139" s="28">
        <f>L139*'Forecast inputs Tab10.1.5.1'!Z9</f>
        <v>63.362489374035789</v>
      </c>
      <c r="N139" s="19">
        <f t="shared" si="38"/>
        <v>3497.9361430310501</v>
      </c>
      <c r="O139" s="19">
        <f>N139*'Forecast inputs Tab10.1.5.1'!R9</f>
        <v>1993.1380060436643</v>
      </c>
      <c r="P139" s="19">
        <f>N139*'Forecast inputs Tab10.1.5.1'!S9</f>
        <v>1017.4269478652204</v>
      </c>
      <c r="Q139" s="19">
        <f>P139*'Forecast inputs Tab10.1.5.1'!R9</f>
        <v>579.733944601394</v>
      </c>
    </row>
    <row r="140" spans="1:17" ht="15" x14ac:dyDescent="0.25">
      <c r="A140" s="10">
        <f>D140+F140+E140+'Forecast inputs Tab10.1.5.1'!AA10</f>
        <v>0.39418097123399243</v>
      </c>
      <c r="C140" s="18">
        <v>6</v>
      </c>
      <c r="D140" s="17">
        <f>$G$54*'Forecast inputs Tab10.1.5.1'!T10</f>
        <v>0.11707687747920806</v>
      </c>
      <c r="E140" s="17">
        <f>$G$55*'Forecast inputs Tab10.1.5.1'!U10</f>
        <v>9.8648917415270678E-3</v>
      </c>
      <c r="F140" s="17">
        <f>$F$31*'Forecast inputs Tab10.1.5.1'!Y10</f>
        <v>2.723920201325726E-2</v>
      </c>
      <c r="G140" s="28">
        <f t="shared" si="35"/>
        <v>240.79931683705459</v>
      </c>
      <c r="H140" s="28">
        <f>G140*'Forecast inputs Tab10.1.5.1'!V10</f>
        <v>238.56634872883325</v>
      </c>
      <c r="I140" s="28">
        <f t="shared" si="36"/>
        <v>20.289738188935583</v>
      </c>
      <c r="J140" s="28">
        <f>I140*'Forecast inputs Tab10.1.5.1'!W10</f>
        <v>19.634386187590074</v>
      </c>
      <c r="K140" s="28">
        <f t="shared" si="37"/>
        <v>258.2007349164233</v>
      </c>
      <c r="L140" s="28">
        <f t="shared" si="34"/>
        <v>56.024565885298145</v>
      </c>
      <c r="M140" s="28">
        <f>L140*'Forecast inputs Tab10.1.5.1'!Z10</f>
        <v>55.394961813879164</v>
      </c>
      <c r="N140" s="19">
        <f t="shared" si="38"/>
        <v>2488.6933725946678</v>
      </c>
      <c r="O140" s="19">
        <f>N140*'Forecast inputs Tab10.1.5.1'!R10</f>
        <v>2006.4542804002538</v>
      </c>
      <c r="P140" s="19">
        <f>N140*'Forecast inputs Tab10.1.5.1'!S10</f>
        <v>1430.3223635401034</v>
      </c>
      <c r="Q140" s="19">
        <f>P140*'Forecast inputs Tab10.1.5.1'!R10</f>
        <v>1153.1659385122105</v>
      </c>
    </row>
    <row r="141" spans="1:17" ht="15" x14ac:dyDescent="0.25">
      <c r="A141" s="10">
        <f>D141+F141+E141+'Forecast inputs Tab10.1.5.1'!AA11</f>
        <v>0.43711645368459406</v>
      </c>
      <c r="C141" s="18">
        <v>7</v>
      </c>
      <c r="D141" s="17">
        <f>$G$54*'Forecast inputs Tab10.1.5.1'!T11</f>
        <v>0.14151300730968597</v>
      </c>
      <c r="E141" s="17">
        <f>$G$55*'Forecast inputs Tab10.1.5.1'!U11</f>
        <v>5.656636315900394E-3</v>
      </c>
      <c r="F141" s="17">
        <f>$F$31*'Forecast inputs Tab10.1.5.1'!Y11</f>
        <v>4.9946810059007689E-2</v>
      </c>
      <c r="G141" s="28">
        <f t="shared" si="35"/>
        <v>192.77295173170023</v>
      </c>
      <c r="H141" s="28">
        <f>G141*'Forecast inputs Tab10.1.5.1'!V11</f>
        <v>238.8964149812646</v>
      </c>
      <c r="I141" s="28">
        <f t="shared" si="36"/>
        <v>7.7056272085471598</v>
      </c>
      <c r="J141" s="28">
        <f>I141*'Forecast inputs Tab10.1.5.1'!W11</f>
        <v>9.403131476991744</v>
      </c>
      <c r="K141" s="28">
        <f t="shared" si="37"/>
        <v>248.29954645825634</v>
      </c>
      <c r="L141" s="28">
        <f t="shared" si="34"/>
        <v>68.038932870579075</v>
      </c>
      <c r="M141" s="28">
        <f>L141*'Forecast inputs Tab10.1.5.1'!Z11</f>
        <v>84.932319513015145</v>
      </c>
      <c r="N141" s="19">
        <f t="shared" si="38"/>
        <v>1681.5752872030507</v>
      </c>
      <c r="O141" s="19">
        <f>N141*'Forecast inputs Tab10.1.5.1'!R11</f>
        <v>1800.3617654910743</v>
      </c>
      <c r="P141" s="19">
        <f>N141*'Forecast inputs Tab10.1.5.1'!S11</f>
        <v>1341.2300028075695</v>
      </c>
      <c r="Q141" s="19">
        <f>P141*'Forecast inputs Tab10.1.5.1'!R11</f>
        <v>1435.9744902058962</v>
      </c>
    </row>
    <row r="142" spans="1:17" ht="15" x14ac:dyDescent="0.25">
      <c r="A142" s="10">
        <f>D142+F142+E142+'Forecast inputs Tab10.1.5.1'!AA12</f>
        <v>0.43529731870565858</v>
      </c>
      <c r="C142" s="18">
        <v>8</v>
      </c>
      <c r="D142" s="17">
        <f>$G$54*'Forecast inputs Tab10.1.5.1'!T12</f>
        <v>0.16314799222044721</v>
      </c>
      <c r="E142" s="17">
        <f>$G$55*'Forecast inputs Tab10.1.5.1'!U12</f>
        <v>9.7038579542260261E-4</v>
      </c>
      <c r="F142" s="17">
        <f>$F$31*'Forecast inputs Tab10.1.5.1'!Y12</f>
        <v>3.1178940689788756E-2</v>
      </c>
      <c r="G142" s="28">
        <f t="shared" si="35"/>
        <v>157.22194381655291</v>
      </c>
      <c r="H142" s="28">
        <f>G142*'Forecast inputs Tab10.1.5.1'!V12</f>
        <v>236.77737354168067</v>
      </c>
      <c r="I142" s="28">
        <f t="shared" si="36"/>
        <v>0.9351383301252324</v>
      </c>
      <c r="J142" s="28">
        <f>I142*'Forecast inputs Tab10.1.5.1'!W12</f>
        <v>1.4062342334603881</v>
      </c>
      <c r="K142" s="28">
        <f t="shared" si="37"/>
        <v>238.18360777514107</v>
      </c>
      <c r="L142" s="28">
        <f t="shared" si="34"/>
        <v>30.046423462974357</v>
      </c>
      <c r="M142" s="28">
        <f>L142*'Forecast inputs Tab10.1.5.1'!Z12</f>
        <v>45.79495585685774</v>
      </c>
      <c r="N142" s="19">
        <f t="shared" si="38"/>
        <v>1188.5887482796154</v>
      </c>
      <c r="O142" s="19">
        <f>N142*'Forecast inputs Tab10.1.5.1'!R12</f>
        <v>1611.4529672550541</v>
      </c>
      <c r="P142" s="19">
        <f>N142*'Forecast inputs Tab10.1.5.1'!S12</f>
        <v>1088.2078491020147</v>
      </c>
      <c r="Q142" s="19">
        <f>P142*'Forecast inputs Tab10.1.5.1'!R12</f>
        <v>1475.3595555770385</v>
      </c>
    </row>
    <row r="143" spans="1:17" ht="15" x14ac:dyDescent="0.25">
      <c r="A143" s="10">
        <f>D143+F143+E143+'Forecast inputs Tab10.1.5.1'!AA13</f>
        <v>0.44428968760250898</v>
      </c>
      <c r="C143" s="18">
        <v>9</v>
      </c>
      <c r="D143" s="17">
        <f>$G$54*'Forecast inputs Tab10.1.5.1'!T13</f>
        <v>0.15712465846383275</v>
      </c>
      <c r="E143" s="17">
        <f>$G$55*'Forecast inputs Tab10.1.5.1'!U13</f>
        <v>3.9907220923461086E-4</v>
      </c>
      <c r="F143" s="17">
        <f>$F$31*'Forecast inputs Tab10.1.5.1'!Y13</f>
        <v>4.6765956929441674E-2</v>
      </c>
      <c r="G143" s="28">
        <f t="shared" si="35"/>
        <v>27.149677251065967</v>
      </c>
      <c r="H143" s="28">
        <f>G143*'Forecast inputs Tab10.1.5.1'!V13</f>
        <v>48.910515038289162</v>
      </c>
      <c r="I143" s="28">
        <f t="shared" si="36"/>
        <v>6.8955960105291175E-2</v>
      </c>
      <c r="J143" s="28">
        <f>I143*'Forecast inputs Tab10.1.5.1'!W13</f>
        <v>0.12436894802002477</v>
      </c>
      <c r="K143" s="28">
        <f t="shared" si="37"/>
        <v>49.03488398630919</v>
      </c>
      <c r="L143" s="28">
        <f t="shared" si="34"/>
        <v>8.0807216982040462</v>
      </c>
      <c r="M143" s="28">
        <f>L143*'Forecast inputs Tab10.1.5.1'!Z13</f>
        <v>14.677095627664992</v>
      </c>
      <c r="N143" s="19">
        <f t="shared" si="38"/>
        <v>214.00824734192074</v>
      </c>
      <c r="O143" s="19">
        <f>N143*'Forecast inputs Tab10.1.5.1'!R13</f>
        <v>354.14726794883069</v>
      </c>
      <c r="P143" s="19">
        <f>N143*'Forecast inputs Tab10.1.5.1'!S13</f>
        <v>206.73639237915344</v>
      </c>
      <c r="Q143" s="19">
        <f>P143*'Forecast inputs Tab10.1.5.1'!R13</f>
        <v>342.11358420079449</v>
      </c>
    </row>
    <row r="144" spans="1:17" ht="15" x14ac:dyDescent="0.25">
      <c r="A144" s="10">
        <f>D144+F144+E144+'Forecast inputs Tab10.1.5.1'!AA14</f>
        <v>0.44023558092749171</v>
      </c>
      <c r="C144" s="18">
        <v>10</v>
      </c>
      <c r="D144" s="17">
        <f>$G$54*'Forecast inputs Tab10.1.5.1'!T14</f>
        <v>0.15681727520904892</v>
      </c>
      <c r="E144" s="17">
        <f>$G$55*'Forecast inputs Tab10.1.5.1'!U14</f>
        <v>1.079979440967904E-4</v>
      </c>
      <c r="F144" s="17">
        <f>$F$31*'Forecast inputs Tab10.1.5.1'!Y14</f>
        <v>4.3310307774345962E-2</v>
      </c>
      <c r="G144" s="28">
        <f t="shared" si="35"/>
        <v>93.632373440150204</v>
      </c>
      <c r="H144" s="28">
        <f>G144*'Forecast inputs Tab10.1.5.1'!V14</f>
        <v>197.0848693629172</v>
      </c>
      <c r="I144" s="28">
        <f t="shared" si="36"/>
        <v>6.4483353756523115E-2</v>
      </c>
      <c r="J144" s="28">
        <f>I144*'Forecast inputs Tab10.1.5.1'!W14</f>
        <v>0.13602508476438049</v>
      </c>
      <c r="K144" s="28">
        <f t="shared" si="37"/>
        <v>197.22089444768159</v>
      </c>
      <c r="L144" s="28">
        <f t="shared" si="34"/>
        <v>25.859695023583722</v>
      </c>
      <c r="M144" s="28">
        <f>L144*'Forecast inputs Tab10.1.5.1'!Z14</f>
        <v>54.813502556739238</v>
      </c>
      <c r="N144" s="19">
        <f t="shared" si="38"/>
        <v>738.1194611931852</v>
      </c>
      <c r="O144" s="19">
        <f>N144*'Forecast inputs Tab10.1.5.1'!R14</f>
        <v>1448.0058529957312</v>
      </c>
      <c r="P144" s="19">
        <f>N144*'Forecast inputs Tab10.1.5.1'!S14</f>
        <v>727.7724316619948</v>
      </c>
      <c r="Q144" s="19">
        <f>P144*'Forecast inputs Tab10.1.5.1'!R14</f>
        <v>1427.7075678129183</v>
      </c>
    </row>
    <row r="145" spans="1:17" ht="15" x14ac:dyDescent="0.25">
      <c r="A145" s="10">
        <f>D145+F145+E145+'Forecast inputs Tab10.1.5.1'!AA15</f>
        <v>0.44095744429253408</v>
      </c>
      <c r="C145" s="18">
        <v>11</v>
      </c>
      <c r="D145" s="17">
        <f>$G$54*'Forecast inputs Tab10.1.5.1'!T15</f>
        <v>0.15112652218677455</v>
      </c>
      <c r="E145" s="17">
        <f>$G$55*'Forecast inputs Tab10.1.5.1'!U15</f>
        <v>3.989010416005911E-5</v>
      </c>
      <c r="F145" s="17">
        <f>$F$31*'Forecast inputs Tab10.1.5.1'!Y15</f>
        <v>4.979103200159949E-2</v>
      </c>
      <c r="G145" s="28">
        <f t="shared" si="35"/>
        <v>55.124576143191199</v>
      </c>
      <c r="H145" s="28">
        <f>G145*'Forecast inputs Tab10.1.5.1'!V15</f>
        <v>132.70087263812493</v>
      </c>
      <c r="I145" s="28">
        <f t="shared" si="36"/>
        <v>1.4550226209886536E-2</v>
      </c>
      <c r="J145" s="28">
        <f>I145*'Forecast inputs Tab10.1.5.1'!W15</f>
        <v>3.5142187799569437E-2</v>
      </c>
      <c r="K145" s="28">
        <f t="shared" si="37"/>
        <v>132.73601482592451</v>
      </c>
      <c r="L145" s="28">
        <f t="shared" si="34"/>
        <v>18.161666761762064</v>
      </c>
      <c r="M145" s="28">
        <f>L145*'Forecast inputs Tab10.1.5.1'!Z15</f>
        <v>44.0740064307737</v>
      </c>
      <c r="N145" s="19">
        <f t="shared" si="38"/>
        <v>451.07045235271107</v>
      </c>
      <c r="O145" s="19">
        <f>N145*'Forecast inputs Tab10.1.5.1'!R15</f>
        <v>1024.5253398377597</v>
      </c>
      <c r="P145" s="19">
        <f>N145*'Forecast inputs Tab10.1.5.1'!S15</f>
        <v>448.30999619166704</v>
      </c>
      <c r="Q145" s="19">
        <f>P145*'Forecast inputs Tab10.1.5.1'!R15</f>
        <v>1018.2554605500571</v>
      </c>
    </row>
    <row r="146" spans="1:17" ht="15" x14ac:dyDescent="0.25">
      <c r="A146" s="10">
        <f>D146+F146+E146+'Forecast inputs Tab10.1.5.1'!AA16</f>
        <v>0.43797928184298995</v>
      </c>
      <c r="C146" s="18">
        <v>12</v>
      </c>
      <c r="D146" s="17">
        <f>$G$54*'Forecast inputs Tab10.1.5.1'!T16</f>
        <v>0.1479749104270639</v>
      </c>
      <c r="E146" s="17">
        <f>$G$55*'Forecast inputs Tab10.1.5.1'!U16</f>
        <v>1.4322136075079257E-5</v>
      </c>
      <c r="F146" s="17">
        <f>$F$31*'Forecast inputs Tab10.1.5.1'!Y16</f>
        <v>4.9990049279850998E-2</v>
      </c>
      <c r="G146" s="28">
        <f t="shared" si="35"/>
        <v>12.836647316101539</v>
      </c>
      <c r="H146" s="28">
        <f>G146*'Forecast inputs Tab10.1.5.1'!V16</f>
        <v>34.748700400757421</v>
      </c>
      <c r="I146" s="28">
        <f t="shared" si="36"/>
        <v>1.24242825407639E-3</v>
      </c>
      <c r="J146" s="28">
        <f>I146*'Forecast inputs Tab10.1.5.1'!W16</f>
        <v>3.3754323687009459E-3</v>
      </c>
      <c r="K146" s="28">
        <f t="shared" si="37"/>
        <v>34.752075833126121</v>
      </c>
      <c r="L146" s="28">
        <f t="shared" si="34"/>
        <v>4.3365772621046865</v>
      </c>
      <c r="M146" s="28">
        <f>L146*'Forecast inputs Tab10.1.5.1'!Z16</f>
        <v>11.846054643800889</v>
      </c>
      <c r="N146" s="19">
        <f t="shared" si="38"/>
        <v>107.12820883476522</v>
      </c>
      <c r="O146" s="19">
        <f>N146*'Forecast inputs Tab10.1.5.1'!R16</f>
        <v>276.3018623803614</v>
      </c>
      <c r="P146" s="19">
        <f>N146*'Forecast inputs Tab10.1.5.1'!S16</f>
        <v>106.82167371641297</v>
      </c>
      <c r="Q146" s="19">
        <f>P146*'Forecast inputs Tab10.1.5.1'!R16</f>
        <v>275.51125619916087</v>
      </c>
    </row>
    <row r="147" spans="1:17" ht="15" x14ac:dyDescent="0.25">
      <c r="A147" s="10">
        <f>D147+F147+E147+'Forecast inputs Tab10.1.5.1'!AA17</f>
        <v>0.43211753508192496</v>
      </c>
      <c r="C147" s="18">
        <v>13</v>
      </c>
      <c r="D147" s="17">
        <f>$G$54*'Forecast inputs Tab10.1.5.1'!T17</f>
        <v>0.14716785530983917</v>
      </c>
      <c r="E147" s="17">
        <f>$G$55*'Forecast inputs Tab10.1.5.1'!U17</f>
        <v>5.1707038834880825E-6</v>
      </c>
      <c r="F147" s="17">
        <f>$F$31*'Forecast inputs Tab10.1.5.1'!Y17</f>
        <v>4.4944509068202292E-2</v>
      </c>
      <c r="G147" s="28">
        <f t="shared" si="35"/>
        <v>19.155388553167214</v>
      </c>
      <c r="H147" s="28">
        <f>G147*'Forecast inputs Tab10.1.5.1'!V17</f>
        <v>57.498491293926449</v>
      </c>
      <c r="I147" s="28">
        <f t="shared" si="36"/>
        <v>6.7301953794907891E-4</v>
      </c>
      <c r="J147" s="28">
        <f>I147*'Forecast inputs Tab10.1.5.1'!W17</f>
        <v>2.0262320212224897E-3</v>
      </c>
      <c r="K147" s="28">
        <f t="shared" si="37"/>
        <v>57.500517525947672</v>
      </c>
      <c r="L147" s="28">
        <f t="shared" si="34"/>
        <v>5.849983562784197</v>
      </c>
      <c r="M147" s="28">
        <f>L147*'Forecast inputs Tab10.1.5.1'!Z17</f>
        <v>17.727146690469322</v>
      </c>
      <c r="N147" s="19">
        <f t="shared" si="38"/>
        <v>160.30145555512664</v>
      </c>
      <c r="O147" s="19">
        <f>N147*'Forecast inputs Tab10.1.5.1'!R17</f>
        <v>461.94871954598614</v>
      </c>
      <c r="P147" s="19">
        <f>N147*'Forecast inputs Tab10.1.5.1'!S17</f>
        <v>160.0717184122646</v>
      </c>
      <c r="Q147" s="19">
        <f>P147*'Forecast inputs Tab10.1.5.1'!R17</f>
        <v>461.28667453454347</v>
      </c>
    </row>
    <row r="148" spans="1:17" ht="15" x14ac:dyDescent="0.25">
      <c r="A148" s="10">
        <f>D148+F148+E148+'Forecast inputs Tab10.1.5.1'!AA18</f>
        <v>0.42992220327427666</v>
      </c>
      <c r="C148" s="18">
        <v>14</v>
      </c>
      <c r="D148" s="17">
        <f>$G$54*'Forecast inputs Tab10.1.5.1'!T18</f>
        <v>0.14370666537469856</v>
      </c>
      <c r="E148" s="17">
        <f>$G$55*'Forecast inputs Tab10.1.5.1'!U18</f>
        <v>2.3418797994228025E-6</v>
      </c>
      <c r="F148" s="17">
        <f>$F$31*'Forecast inputs Tab10.1.5.1'!Y18</f>
        <v>4.6213196019778656E-2</v>
      </c>
      <c r="G148" s="28">
        <f t="shared" si="35"/>
        <v>3.1114745908170613</v>
      </c>
      <c r="H148" s="28">
        <f>G148*'Forecast inputs Tab10.1.5.1'!V18</f>
        <v>10.221724275622719</v>
      </c>
      <c r="I148" s="28">
        <f t="shared" si="36"/>
        <v>5.0705368965681436E-5</v>
      </c>
      <c r="J148" s="28">
        <f>I148*'Forecast inputs Tab10.1.5.1'!W18</f>
        <v>1.6704773023695451E-4</v>
      </c>
      <c r="K148" s="28">
        <f t="shared" si="37"/>
        <v>10.221891323352956</v>
      </c>
      <c r="L148" s="28">
        <f t="shared" si="34"/>
        <v>1.0005881411350721</v>
      </c>
      <c r="M148" s="28">
        <f>L148*'Forecast inputs Tab10.1.5.1'!Z18</f>
        <v>3.3218025403472695</v>
      </c>
      <c r="N148" s="19">
        <f t="shared" si="38"/>
        <v>26.638283536761904</v>
      </c>
      <c r="O148" s="19">
        <f>N148*'Forecast inputs Tab10.1.5.1'!R18</f>
        <v>84.610114466475366</v>
      </c>
      <c r="P148" s="19">
        <f>N148*'Forecast inputs Tab10.1.5.1'!S18</f>
        <v>26.617820031938717</v>
      </c>
      <c r="Q148" s="19">
        <f>P148*'Forecast inputs Tab10.1.5.1'!R18</f>
        <v>84.545117054645672</v>
      </c>
    </row>
    <row r="149" spans="1:17" ht="15" x14ac:dyDescent="0.25">
      <c r="A149" s="10">
        <f>D149+F149+E149+'Forecast inputs Tab10.1.5.1'!AA19</f>
        <v>0.42864737995427382</v>
      </c>
      <c r="C149" s="18">
        <v>15</v>
      </c>
      <c r="D149" s="17">
        <f>$G$54*'Forecast inputs Tab10.1.5.1'!T19</f>
        <v>0.13989534244162313</v>
      </c>
      <c r="E149" s="17">
        <f>$G$55*'Forecast inputs Tab10.1.5.1'!U19</f>
        <v>1.2244263403201284E-6</v>
      </c>
      <c r="F149" s="17">
        <f>$F$31*'Forecast inputs Tab10.1.5.1'!Y19</f>
        <v>4.8750813086310393E-2</v>
      </c>
      <c r="G149" s="28">
        <f t="shared" si="35"/>
        <v>7.3302923343470496</v>
      </c>
      <c r="H149" s="28">
        <f>G149*'Forecast inputs Tab10.1.5.1'!V19</f>
        <v>26.073665952938683</v>
      </c>
      <c r="I149" s="28">
        <f t="shared" si="36"/>
        <v>6.4157983102022088E-5</v>
      </c>
      <c r="J149" s="28">
        <f>I149*'Forecast inputs Tab10.1.5.1'!W19</f>
        <v>2.2869653938835402E-4</v>
      </c>
      <c r="K149" s="28">
        <f t="shared" si="37"/>
        <v>26.073894649478071</v>
      </c>
      <c r="L149" s="28">
        <f t="shared" si="34"/>
        <v>2.5544646821168371</v>
      </c>
      <c r="M149" s="28">
        <f>L149*'Forecast inputs Tab10.1.5.1'!Z19</f>
        <v>9.1920368014228693</v>
      </c>
      <c r="N149" s="19">
        <f t="shared" si="38"/>
        <v>64.428474820936771</v>
      </c>
      <c r="O149" s="19">
        <f>N149*'Forecast inputs Tab10.1.5.1'!R19</f>
        <v>222.95989139583739</v>
      </c>
      <c r="P149" s="19">
        <f>N149*'Forecast inputs Tab10.1.5.1'!S19</f>
        <v>64.399989547810279</v>
      </c>
      <c r="Q149" s="19">
        <f>P149*'Forecast inputs Tab10.1.5.1'!R19</f>
        <v>222.8613158293613</v>
      </c>
    </row>
    <row r="150" spans="1:17" ht="15" x14ac:dyDescent="0.25">
      <c r="A150" s="10">
        <f>D150+F150+E150+'Forecast inputs Tab10.1.5.1'!AA20</f>
        <v>0.42839142876058967</v>
      </c>
      <c r="C150" s="23" t="s">
        <v>1443</v>
      </c>
      <c r="D150" s="17">
        <f>$G$54*'Forecast inputs Tab10.1.5.1'!T20</f>
        <v>0.13569784110110966</v>
      </c>
      <c r="E150" s="17">
        <f>$G$55*'Forecast inputs Tab10.1.5.1'!U20</f>
        <v>7.4196728237794711E-7</v>
      </c>
      <c r="F150" s="17">
        <f>$F$31*'Forecast inputs Tab10.1.5.1'!Y20</f>
        <v>5.2692845692197628E-2</v>
      </c>
      <c r="G150" s="28">
        <f>N150*(D150/A150)*(1-EXP(-A150))</f>
        <v>12.566290493396528</v>
      </c>
      <c r="H150" s="28">
        <f>G150*'Forecast inputs Tab10.1.5.1'!V20</f>
        <v>52.143420772786676</v>
      </c>
      <c r="I150" s="28">
        <f t="shared" si="36"/>
        <v>6.87098359951801E-5</v>
      </c>
      <c r="J150" s="28">
        <f>I150*'Forecast inputs Tab10.1.5.1'!W20</f>
        <v>2.8510926843594391E-4</v>
      </c>
      <c r="K150" s="28">
        <f t="shared" si="37"/>
        <v>52.143705882055109</v>
      </c>
      <c r="L150" s="30">
        <f t="shared" si="34"/>
        <v>4.8796178370921668</v>
      </c>
      <c r="M150" s="28">
        <f>L150*'Forecast inputs Tab10.1.5.1'!Z20</f>
        <v>18.858063870296615</v>
      </c>
      <c r="N150" s="19">
        <f>N123*EXP(-A123)+N124*EXP(-A124)</f>
        <v>113.85244106791092</v>
      </c>
      <c r="O150" s="19">
        <f>N150*'Forecast inputs Tab10.1.5.1'!R20</f>
        <v>463.65684059562921</v>
      </c>
      <c r="P150" s="19">
        <f>N150*'Forecast inputs Tab10.1.5.1'!S20</f>
        <v>113.82194321729551</v>
      </c>
      <c r="Q150" s="19">
        <f>P150*'Forecast inputs Tab10.1.5.1'!R20</f>
        <v>463.53264003454632</v>
      </c>
    </row>
    <row r="151" spans="1:17" ht="15" x14ac:dyDescent="0.25">
      <c r="C151" s="31" t="s">
        <v>1453</v>
      </c>
      <c r="D151" s="12"/>
      <c r="E151" s="12"/>
      <c r="F151" s="12"/>
      <c r="G151" s="32">
        <f>SUM(G134:G150)</f>
        <v>1080.6575092200846</v>
      </c>
      <c r="H151" s="32">
        <f t="shared" ref="H151" si="39">SUM(H134:H150)</f>
        <v>1443.9116226648639</v>
      </c>
      <c r="I151" s="32">
        <f>SUM(I134:I150)</f>
        <v>185.52660004003317</v>
      </c>
      <c r="J151" s="32">
        <f t="shared" ref="J151:Q151" si="40">SUM(J134:J150)</f>
        <v>125.35616088488528</v>
      </c>
      <c r="K151" s="32">
        <f t="shared" si="40"/>
        <v>1569.2677835497495</v>
      </c>
      <c r="L151" s="32">
        <f t="shared" si="40"/>
        <v>398.56232718093605</v>
      </c>
      <c r="M151" s="32">
        <f t="shared" si="40"/>
        <v>460.75061970792524</v>
      </c>
      <c r="N151" s="32">
        <f t="shared" si="40"/>
        <v>51168.067473837764</v>
      </c>
      <c r="O151" s="32">
        <f t="shared" si="40"/>
        <v>15721.888661170668</v>
      </c>
      <c r="P151" s="32">
        <f t="shared" si="40"/>
        <v>7146.667910040228</v>
      </c>
      <c r="Q151" s="32">
        <f t="shared" si="40"/>
        <v>9093.0131150810666</v>
      </c>
    </row>
    <row r="153" spans="1:17" ht="15" x14ac:dyDescent="0.25">
      <c r="C153" s="15" t="s">
        <v>1445</v>
      </c>
      <c r="D153" s="15" t="s">
        <v>1734</v>
      </c>
      <c r="G153" s="15">
        <f>G128+1</f>
        <v>2025</v>
      </c>
    </row>
    <row r="154" spans="1:17" ht="15" x14ac:dyDescent="0.25">
      <c r="D154" s="24" t="s">
        <v>1611</v>
      </c>
      <c r="E154" s="24"/>
      <c r="F154" s="24"/>
      <c r="G154" s="18">
        <f>G129</f>
        <v>1</v>
      </c>
      <c r="H154" s="24" t="s">
        <v>1610</v>
      </c>
      <c r="I154" s="25">
        <f>G154*I104</f>
        <v>0.12749965524150572</v>
      </c>
      <c r="J154" s="15" t="s">
        <v>1526</v>
      </c>
      <c r="K154" s="25">
        <f>I154+I156+I155</f>
        <v>0.17224788630371471</v>
      </c>
    </row>
    <row r="155" spans="1:17" ht="15" x14ac:dyDescent="0.25">
      <c r="D155" s="24" t="s">
        <v>1612</v>
      </c>
      <c r="E155" s="24"/>
      <c r="F155" s="24"/>
      <c r="G155" s="18">
        <f>G130</f>
        <v>1</v>
      </c>
      <c r="H155" s="24" t="s">
        <v>1610</v>
      </c>
      <c r="I155" s="25">
        <f>G155*I105</f>
        <v>4.7250641226700626E-3</v>
      </c>
      <c r="K155" s="25"/>
    </row>
    <row r="156" spans="1:17" ht="15" x14ac:dyDescent="0.25">
      <c r="D156" s="24" t="s">
        <v>1446</v>
      </c>
      <c r="E156" s="24"/>
      <c r="F156" s="24"/>
      <c r="G156" s="18">
        <f>G131</f>
        <v>1</v>
      </c>
      <c r="H156" s="24" t="s">
        <v>1610</v>
      </c>
      <c r="I156" s="25">
        <f>G156*I106</f>
        <v>4.0023166939538925E-2</v>
      </c>
    </row>
    <row r="157" spans="1:17" ht="15" x14ac:dyDescent="0.25">
      <c r="D157" s="24"/>
      <c r="E157" s="24"/>
      <c r="F157" s="24"/>
      <c r="G157" s="18"/>
      <c r="H157" s="24"/>
      <c r="I157" s="24"/>
      <c r="J157" s="24"/>
      <c r="K157" s="24"/>
      <c r="L157" s="25"/>
    </row>
    <row r="158" spans="1:17" ht="39" x14ac:dyDescent="0.25">
      <c r="A158" t="s">
        <v>1374</v>
      </c>
      <c r="C158" s="26" t="s">
        <v>1292</v>
      </c>
      <c r="D158" s="27" t="s">
        <v>1604</v>
      </c>
      <c r="E158" s="27" t="s">
        <v>1605</v>
      </c>
      <c r="F158" s="27" t="s">
        <v>1877</v>
      </c>
      <c r="G158" s="27" t="s">
        <v>1606</v>
      </c>
      <c r="H158" s="27" t="s">
        <v>1607</v>
      </c>
      <c r="I158" s="27" t="s">
        <v>1608</v>
      </c>
      <c r="J158" s="27" t="s">
        <v>1609</v>
      </c>
      <c r="K158" s="27" t="s">
        <v>1613</v>
      </c>
      <c r="L158" s="27" t="s">
        <v>1448</v>
      </c>
      <c r="M158" s="27" t="s">
        <v>1578</v>
      </c>
      <c r="N158" s="27" t="s">
        <v>1449</v>
      </c>
      <c r="O158" s="27" t="s">
        <v>1450</v>
      </c>
      <c r="P158" s="27" t="s">
        <v>1451</v>
      </c>
      <c r="Q158" s="27" t="s">
        <v>1452</v>
      </c>
    </row>
    <row r="159" spans="1:17" ht="15" x14ac:dyDescent="0.25">
      <c r="A159" s="10">
        <f>D159+F159+E159+'Forecast inputs Tab10.1.5.1'!AA4</f>
        <v>0.24</v>
      </c>
      <c r="C159" s="18">
        <v>0</v>
      </c>
      <c r="D159" s="17">
        <f>$G$54*'Forecast inputs Tab10.1.5.1'!T4</f>
        <v>0</v>
      </c>
      <c r="E159" s="17">
        <f>$G$55*'Forecast inputs Tab10.1.5.1'!U4</f>
        <v>0</v>
      </c>
      <c r="F159" s="17">
        <f>$F$31*'Forecast inputs Tab10.1.5.1'!Y4</f>
        <v>0</v>
      </c>
      <c r="G159" s="28">
        <f>N159*(D159/A159)*(1-EXP(-A159))</f>
        <v>0</v>
      </c>
      <c r="H159" s="28">
        <f>G159*'Forecast inputs Tab10.1.5.1'!V4</f>
        <v>0</v>
      </c>
      <c r="I159" s="28">
        <f>N159*(E159/A159)*(1-EXP(-A159))</f>
        <v>0</v>
      </c>
      <c r="J159" s="28">
        <f>I159*'Forecast inputs Tab10.1.5.1'!W4</f>
        <v>0</v>
      </c>
      <c r="K159" s="28">
        <f>H159+J159</f>
        <v>0</v>
      </c>
      <c r="L159" s="28">
        <f t="shared" ref="L159:L175" si="41">N159*(F159/A159)*(1-EXP(-A159))</f>
        <v>0</v>
      </c>
      <c r="M159" s="28">
        <f>L159*'Forecast inputs Tab10.1.5.1'!Z4</f>
        <v>0</v>
      </c>
      <c r="N159" s="19">
        <f>'Forecast inputs Tab10.1.5.1'!Q4</f>
        <v>12382.797429009221</v>
      </c>
      <c r="O159" s="19">
        <f>N159*'Forecast inputs Tab10.1.5.1'!R4</f>
        <v>34.976078134056579</v>
      </c>
      <c r="P159" s="19">
        <f>N159*'Forecast inputs Tab10.1.5.1'!S4</f>
        <v>0</v>
      </c>
      <c r="Q159" s="19">
        <f>P159*'Forecast inputs Tab10.1.5.1'!R4</f>
        <v>0</v>
      </c>
    </row>
    <row r="160" spans="1:17" ht="15" x14ac:dyDescent="0.25">
      <c r="A160" s="10">
        <f>D160+F160+E160+'Forecast inputs Tab10.1.5.1'!AA5</f>
        <v>0.24052274883504046</v>
      </c>
      <c r="C160" s="18">
        <v>1</v>
      </c>
      <c r="D160" s="17">
        <f>$G$54*'Forecast inputs Tab10.1.5.1'!T5</f>
        <v>2.6034639135630266E-5</v>
      </c>
      <c r="E160" s="17">
        <f>$G$55*'Forecast inputs Tab10.1.5.1'!U5</f>
        <v>5.9689948442443659E-5</v>
      </c>
      <c r="F160" s="17">
        <f>$F$31*'Forecast inputs Tab10.1.5.1'!Y5</f>
        <v>4.3702424746238738E-4</v>
      </c>
      <c r="G160" s="28">
        <f t="shared" ref="G160:G174" si="42">N160*(D160/A160)*(1-EXP(-A160))</f>
        <v>0.22540168158406779</v>
      </c>
      <c r="H160" s="28">
        <f>G160*'Forecast inputs Tab10.1.5.1'!V5</f>
        <v>2.3177605710252142E-2</v>
      </c>
      <c r="I160" s="28">
        <f t="shared" ref="I160:I175" si="43">N160*(E160/A160)*(1-EXP(-A160))</f>
        <v>0.51678130365095221</v>
      </c>
      <c r="J160" s="28">
        <f>I160*'Forecast inputs Tab10.1.5.1'!W5</f>
        <v>5.3139701352713467E-2</v>
      </c>
      <c r="K160" s="28">
        <f t="shared" ref="K160:K175" si="44">H160+J160</f>
        <v>7.6317307062965606E-2</v>
      </c>
      <c r="L160" s="28">
        <f t="shared" si="41"/>
        <v>3.7836514559643497</v>
      </c>
      <c r="M160" s="28">
        <f>L160*'Forecast inputs Tab10.1.5.1'!Z5</f>
        <v>0.2916472595120424</v>
      </c>
      <c r="N160" s="19">
        <f>N134*EXP(-A134)</f>
        <v>9740.6534556019415</v>
      </c>
      <c r="O160" s="19">
        <f>N160*'Forecast inputs Tab10.1.5.1'!R5</f>
        <v>231.1720062657642</v>
      </c>
      <c r="P160" s="19">
        <f>N160*'Forecast inputs Tab10.1.5.1'!S5</f>
        <v>0</v>
      </c>
      <c r="Q160" s="19">
        <f>P160*'Forecast inputs Tab10.1.5.1'!R5</f>
        <v>0</v>
      </c>
    </row>
    <row r="161" spans="1:17" ht="15" x14ac:dyDescent="0.25">
      <c r="A161" s="10">
        <f>D161+F161+E161+'Forecast inputs Tab10.1.5.1'!AA6</f>
        <v>0.24401585226862085</v>
      </c>
      <c r="C161" s="18">
        <v>2</v>
      </c>
      <c r="D161" s="17">
        <f>$G$54*'Forecast inputs Tab10.1.5.1'!T6</f>
        <v>2.4498914527974438E-4</v>
      </c>
      <c r="E161" s="17">
        <f>$G$55*'Forecast inputs Tab10.1.5.1'!U6</f>
        <v>1.2512986655999756E-3</v>
      </c>
      <c r="F161" s="17">
        <f>$F$31*'Forecast inputs Tab10.1.5.1'!Y6</f>
        <v>2.5195644577411316E-3</v>
      </c>
      <c r="G161" s="28">
        <f t="shared" si="42"/>
        <v>1.664818177955389</v>
      </c>
      <c r="H161" s="28">
        <f>G161*'Forecast inputs Tab10.1.5.1'!V6</f>
        <v>0.36550525597854561</v>
      </c>
      <c r="I161" s="28">
        <f t="shared" si="43"/>
        <v>8.5031716901720102</v>
      </c>
      <c r="J161" s="28">
        <f>I161*'Forecast inputs Tab10.1.5.1'!W6</f>
        <v>1.8670201794096688</v>
      </c>
      <c r="K161" s="28">
        <f t="shared" si="44"/>
        <v>2.2325254353882142</v>
      </c>
      <c r="L161" s="28">
        <f t="shared" si="41"/>
        <v>17.121643103771248</v>
      </c>
      <c r="M161" s="28">
        <f>L161*'Forecast inputs Tab10.1.5.1'!Z6</f>
        <v>3.2193825528021081</v>
      </c>
      <c r="N161" s="19">
        <f t="shared" ref="N161:N174" si="45">N135*EXP(-A135)</f>
        <v>7658.2649975094137</v>
      </c>
      <c r="O161" s="19">
        <f>N161*'Forecast inputs Tab10.1.5.1'!R6</f>
        <v>736.69292804741599</v>
      </c>
      <c r="P161" s="19">
        <f>N161*'Forecast inputs Tab10.1.5.1'!S6</f>
        <v>0</v>
      </c>
      <c r="Q161" s="19">
        <f>P161*'Forecast inputs Tab10.1.5.1'!R6</f>
        <v>0</v>
      </c>
    </row>
    <row r="162" spans="1:17" ht="15" x14ac:dyDescent="0.25">
      <c r="A162" s="10">
        <f>D162+F162+E162+'Forecast inputs Tab10.1.5.1'!AA7</f>
        <v>0.25405323860614915</v>
      </c>
      <c r="C162" s="18">
        <v>3</v>
      </c>
      <c r="D162" s="17">
        <f>$G$54*'Forecast inputs Tab10.1.5.1'!T7</f>
        <v>9.1260819193712556E-3</v>
      </c>
      <c r="E162" s="17">
        <f>$G$55*'Forecast inputs Tab10.1.5.1'!U7</f>
        <v>2.4266769272135022E-3</v>
      </c>
      <c r="F162" s="17">
        <f>$F$31*'Forecast inputs Tab10.1.5.1'!Y7</f>
        <v>2.5004797595643822E-3</v>
      </c>
      <c r="G162" s="28">
        <f t="shared" si="42"/>
        <v>48.354887011954631</v>
      </c>
      <c r="H162" s="28">
        <f>G162*'Forecast inputs Tab10.1.5.1'!V7</f>
        <v>17.758576215326702</v>
      </c>
      <c r="I162" s="28">
        <f t="shared" si="43"/>
        <v>12.857838628519616</v>
      </c>
      <c r="J162" s="28">
        <f>I162*'Forecast inputs Tab10.1.5.1'!W7</f>
        <v>4.7337637704252931</v>
      </c>
      <c r="K162" s="28">
        <f t="shared" si="44"/>
        <v>22.492339985751997</v>
      </c>
      <c r="L162" s="28">
        <f t="shared" si="41"/>
        <v>13.248885701186579</v>
      </c>
      <c r="M162" s="28">
        <f>L162*'Forecast inputs Tab10.1.5.1'!Z7</f>
        <v>4.4751821143754</v>
      </c>
      <c r="N162" s="19">
        <f t="shared" si="45"/>
        <v>6000.0608101271382</v>
      </c>
      <c r="O162" s="19">
        <f>N162*'Forecast inputs Tab10.1.5.1'!R7</f>
        <v>1255.7827272555594</v>
      </c>
      <c r="P162" s="19">
        <f>N162*'Forecast inputs Tab10.1.5.1'!S7</f>
        <v>0</v>
      </c>
      <c r="Q162" s="19">
        <f>P162*'Forecast inputs Tab10.1.5.1'!R7</f>
        <v>0</v>
      </c>
    </row>
    <row r="163" spans="1:17" ht="15" x14ac:dyDescent="0.25">
      <c r="A163" s="10">
        <f>D163+F163+E163+'Forecast inputs Tab10.1.5.1'!AA8</f>
        <v>0.28554324444181578</v>
      </c>
      <c r="C163" s="18">
        <v>4</v>
      </c>
      <c r="D163" s="17">
        <f>$G$54*'Forecast inputs Tab10.1.5.1'!T8</f>
        <v>1.6302782324879053E-2</v>
      </c>
      <c r="E163" s="17">
        <f>$G$55*'Forecast inputs Tab10.1.5.1'!U8</f>
        <v>1.5740481120690826E-2</v>
      </c>
      <c r="F163" s="17">
        <f>$F$31*'Forecast inputs Tab10.1.5.1'!Y8</f>
        <v>1.3499980996245895E-2</v>
      </c>
      <c r="G163" s="28">
        <f t="shared" si="42"/>
        <v>66.001371057855138</v>
      </c>
      <c r="H163" s="28">
        <f>G163*'Forecast inputs Tab10.1.5.1'!V8</f>
        <v>37.180799977511384</v>
      </c>
      <c r="I163" s="28">
        <f t="shared" si="43"/>
        <v>63.724909918625556</v>
      </c>
      <c r="J163" s="28">
        <f>I163*'Forecast inputs Tab10.1.5.1'!W8</f>
        <v>34.918235733363389</v>
      </c>
      <c r="K163" s="28">
        <f t="shared" si="44"/>
        <v>72.099035710874773</v>
      </c>
      <c r="L163" s="28">
        <f t="shared" si="41"/>
        <v>54.654306071882637</v>
      </c>
      <c r="M163" s="28">
        <f>L163*'Forecast inputs Tab10.1.5.1'!Z8</f>
        <v>28.769972061932947</v>
      </c>
      <c r="N163" s="19">
        <f t="shared" si="45"/>
        <v>4653.9502057783384</v>
      </c>
      <c r="O163" s="19">
        <f>N163*'Forecast inputs Tab10.1.5.1'!R8</f>
        <v>1715.7020131112133</v>
      </c>
      <c r="P163" s="19">
        <f>N163*'Forecast inputs Tab10.1.5.1'!S8</f>
        <v>414.92878156678148</v>
      </c>
      <c r="Q163" s="19">
        <f>P163*'Forecast inputs Tab10.1.5.1'!R8</f>
        <v>152.96556996850182</v>
      </c>
    </row>
    <row r="164" spans="1:17" ht="15" x14ac:dyDescent="0.25">
      <c r="A164" s="10">
        <f>D164+F164+E164+'Forecast inputs Tab10.1.5.1'!AA9</f>
        <v>0.34068753460251544</v>
      </c>
      <c r="C164" s="18">
        <v>5</v>
      </c>
      <c r="D164" s="17">
        <f>$G$54*'Forecast inputs Tab10.1.5.1'!T9</f>
        <v>4.8141974150967277E-2</v>
      </c>
      <c r="E164" s="17">
        <f>$G$55*'Forecast inputs Tab10.1.5.1'!U9</f>
        <v>2.3898355094910093E-2</v>
      </c>
      <c r="F164" s="17">
        <f>$F$31*'Forecast inputs Tab10.1.5.1'!Y9</f>
        <v>2.8647205356638082E-2</v>
      </c>
      <c r="G164" s="28">
        <f t="shared" si="42"/>
        <v>142.71009878319089</v>
      </c>
      <c r="H164" s="28">
        <f>G164*'Forecast inputs Tab10.1.5.1'!V9</f>
        <v>114.96116662319533</v>
      </c>
      <c r="I164" s="28">
        <f t="shared" si="43"/>
        <v>70.843306210405316</v>
      </c>
      <c r="J164" s="28">
        <f>I164*'Forecast inputs Tab10.1.5.1'!W9</f>
        <v>53.038630863780057</v>
      </c>
      <c r="K164" s="28">
        <f t="shared" si="44"/>
        <v>167.99979748697538</v>
      </c>
      <c r="L164" s="28">
        <f t="shared" si="41"/>
        <v>84.920603660496838</v>
      </c>
      <c r="M164" s="28">
        <f>L164*'Forecast inputs Tab10.1.5.1'!Z9</f>
        <v>63.362489374035789</v>
      </c>
      <c r="N164" s="19">
        <f t="shared" si="45"/>
        <v>3497.9361430310501</v>
      </c>
      <c r="O164" s="19">
        <f>N164*'Forecast inputs Tab10.1.5.1'!R9</f>
        <v>1993.1380060436643</v>
      </c>
      <c r="P164" s="19">
        <f>N164*'Forecast inputs Tab10.1.5.1'!S9</f>
        <v>1017.4269478652204</v>
      </c>
      <c r="Q164" s="19">
        <f>P164*'Forecast inputs Tab10.1.5.1'!R9</f>
        <v>579.733944601394</v>
      </c>
    </row>
    <row r="165" spans="1:17" ht="15" x14ac:dyDescent="0.25">
      <c r="A165" s="10">
        <f>D165+F165+E165+'Forecast inputs Tab10.1.5.1'!AA10</f>
        <v>0.39418097123399243</v>
      </c>
      <c r="C165" s="18">
        <v>6</v>
      </c>
      <c r="D165" s="17">
        <f>$G$54*'Forecast inputs Tab10.1.5.1'!T10</f>
        <v>0.11707687747920806</v>
      </c>
      <c r="E165" s="17">
        <f>$G$55*'Forecast inputs Tab10.1.5.1'!U10</f>
        <v>9.8648917415270678E-3</v>
      </c>
      <c r="F165" s="17">
        <f>$F$31*'Forecast inputs Tab10.1.5.1'!Y10</f>
        <v>2.723920201325726E-2</v>
      </c>
      <c r="G165" s="28">
        <f t="shared" si="42"/>
        <v>240.73377145929615</v>
      </c>
      <c r="H165" s="28">
        <f>G165*'Forecast inputs Tab10.1.5.1'!V10</f>
        <v>238.50141116317369</v>
      </c>
      <c r="I165" s="28">
        <f t="shared" si="43"/>
        <v>20.284215338739486</v>
      </c>
      <c r="J165" s="28">
        <f>I165*'Forecast inputs Tab10.1.5.1'!W10</f>
        <v>19.62904172367454</v>
      </c>
      <c r="K165" s="28">
        <f t="shared" si="44"/>
        <v>258.13045288684822</v>
      </c>
      <c r="L165" s="28">
        <f t="shared" si="41"/>
        <v>56.009316044131907</v>
      </c>
      <c r="M165" s="28">
        <f>L165*'Forecast inputs Tab10.1.5.1'!Z10</f>
        <v>55.379883350427953</v>
      </c>
      <c r="N165" s="19">
        <f t="shared" si="45"/>
        <v>2488.0159522872755</v>
      </c>
      <c r="O165" s="19">
        <f>N165*'Forecast inputs Tab10.1.5.1'!R10</f>
        <v>2005.9081251806654</v>
      </c>
      <c r="P165" s="19">
        <f>N165*'Forecast inputs Tab10.1.5.1'!S10</f>
        <v>1429.9330309586576</v>
      </c>
      <c r="Q165" s="19">
        <f>P165*'Forecast inputs Tab10.1.5.1'!R10</f>
        <v>1152.8520476837366</v>
      </c>
    </row>
    <row r="166" spans="1:17" ht="15" x14ac:dyDescent="0.25">
      <c r="A166" s="10">
        <f>D166+F166+E166+'Forecast inputs Tab10.1.5.1'!AA11</f>
        <v>0.43711645368459406</v>
      </c>
      <c r="C166" s="18">
        <v>7</v>
      </c>
      <c r="D166" s="17">
        <f>$G$54*'Forecast inputs Tab10.1.5.1'!T11</f>
        <v>0.14151300730968597</v>
      </c>
      <c r="E166" s="17">
        <f>$G$55*'Forecast inputs Tab10.1.5.1'!U11</f>
        <v>5.656636315900394E-3</v>
      </c>
      <c r="F166" s="17">
        <f>$F$31*'Forecast inputs Tab10.1.5.1'!Y11</f>
        <v>4.9946810059007689E-2</v>
      </c>
      <c r="G166" s="28">
        <f t="shared" si="42"/>
        <v>192.35813230845224</v>
      </c>
      <c r="H166" s="28">
        <f>G166*'Forecast inputs Tab10.1.5.1'!V11</f>
        <v>238.38234455702548</v>
      </c>
      <c r="I166" s="28">
        <f t="shared" si="43"/>
        <v>7.689045816781876</v>
      </c>
      <c r="J166" s="28">
        <f>I166*'Forecast inputs Tab10.1.5.1'!W11</f>
        <v>9.3828973023268283</v>
      </c>
      <c r="K166" s="28">
        <f t="shared" si="44"/>
        <v>247.7652418593523</v>
      </c>
      <c r="L166" s="28">
        <f t="shared" si="41"/>
        <v>67.89252295861661</v>
      </c>
      <c r="M166" s="28">
        <f>L166*'Forecast inputs Tab10.1.5.1'!Z11</f>
        <v>84.749557484011518</v>
      </c>
      <c r="N166" s="19">
        <f t="shared" si="45"/>
        <v>1677.95678115996</v>
      </c>
      <c r="O166" s="19">
        <f>N166*'Forecast inputs Tab10.1.5.1'!R11</f>
        <v>1796.4876481810995</v>
      </c>
      <c r="P166" s="19">
        <f>N166*'Forecast inputs Tab10.1.5.1'!S11</f>
        <v>1338.3438704367697</v>
      </c>
      <c r="Q166" s="19">
        <f>P166*'Forecast inputs Tab10.1.5.1'!R11</f>
        <v>1432.8844814444233</v>
      </c>
    </row>
    <row r="167" spans="1:17" ht="15" x14ac:dyDescent="0.25">
      <c r="A167" s="10">
        <f>D167+F167+E167+'Forecast inputs Tab10.1.5.1'!AA12</f>
        <v>0.43529731870565858</v>
      </c>
      <c r="C167" s="18">
        <v>8</v>
      </c>
      <c r="D167" s="17">
        <f>$G$54*'Forecast inputs Tab10.1.5.1'!T12</f>
        <v>0.16314799222044721</v>
      </c>
      <c r="E167" s="17">
        <f>$G$55*'Forecast inputs Tab10.1.5.1'!U12</f>
        <v>9.7038579542260261E-4</v>
      </c>
      <c r="F167" s="17">
        <f>$F$31*'Forecast inputs Tab10.1.5.1'!Y12</f>
        <v>3.1178940689788756E-2</v>
      </c>
      <c r="G167" s="28">
        <f t="shared" si="42"/>
        <v>143.66818298011822</v>
      </c>
      <c r="H167" s="28">
        <f>G167*'Forecast inputs Tab10.1.5.1'!V12</f>
        <v>216.36531263873425</v>
      </c>
      <c r="I167" s="28">
        <f t="shared" si="43"/>
        <v>0.85452209445339078</v>
      </c>
      <c r="J167" s="28">
        <f>I167*'Forecast inputs Tab10.1.5.1'!W12</f>
        <v>1.2850058475388395</v>
      </c>
      <c r="K167" s="28">
        <f t="shared" si="44"/>
        <v>217.65031848627308</v>
      </c>
      <c r="L167" s="28">
        <f t="shared" si="41"/>
        <v>27.456186834920924</v>
      </c>
      <c r="M167" s="28">
        <f>L167*'Forecast inputs Tab10.1.5.1'!Z12</f>
        <v>41.847072602576375</v>
      </c>
      <c r="N167" s="19">
        <f t="shared" si="45"/>
        <v>1086.123104896805</v>
      </c>
      <c r="O167" s="19">
        <f>N167*'Forecast inputs Tab10.1.5.1'!R12</f>
        <v>1472.5331219259413</v>
      </c>
      <c r="P167" s="19">
        <f>N167*'Forecast inputs Tab10.1.5.1'!S12</f>
        <v>994.39582408170804</v>
      </c>
      <c r="Q167" s="19">
        <f>P167*'Forecast inputs Tab10.1.5.1'!R12</f>
        <v>1348.1720264152573</v>
      </c>
    </row>
    <row r="168" spans="1:17" ht="15" x14ac:dyDescent="0.25">
      <c r="A168" s="10">
        <f>D168+F168+E168+'Forecast inputs Tab10.1.5.1'!AA13</f>
        <v>0.44428968760250898</v>
      </c>
      <c r="C168" s="18">
        <v>9</v>
      </c>
      <c r="D168" s="17">
        <f>$G$54*'Forecast inputs Tab10.1.5.1'!T13</f>
        <v>0.15712465846383275</v>
      </c>
      <c r="E168" s="17">
        <f>$G$55*'Forecast inputs Tab10.1.5.1'!U13</f>
        <v>3.9907220923461086E-4</v>
      </c>
      <c r="F168" s="17">
        <f>$F$31*'Forecast inputs Tab10.1.5.1'!Y13</f>
        <v>4.6765956929441674E-2</v>
      </c>
      <c r="G168" s="28">
        <f t="shared" si="42"/>
        <v>97.570504840716268</v>
      </c>
      <c r="H168" s="28">
        <f>G168*'Forecast inputs Tab10.1.5.1'!V13</f>
        <v>175.77459946113905</v>
      </c>
      <c r="I168" s="28">
        <f t="shared" si="43"/>
        <v>0.24781391605623562</v>
      </c>
      <c r="J168" s="28">
        <f>I168*'Forecast inputs Tab10.1.5.1'!W13</f>
        <v>0.44695710127994898</v>
      </c>
      <c r="K168" s="28">
        <f t="shared" si="44"/>
        <v>176.22155656241898</v>
      </c>
      <c r="L168" s="28">
        <f t="shared" si="41"/>
        <v>29.040496072200742</v>
      </c>
      <c r="M168" s="28">
        <f>L168*'Forecast inputs Tab10.1.5.1'!Z13</f>
        <v>52.746543420898931</v>
      </c>
      <c r="N168" s="19">
        <f t="shared" si="45"/>
        <v>769.10279780243968</v>
      </c>
      <c r="O168" s="19">
        <f>N168*'Forecast inputs Tab10.1.5.1'!R13</f>
        <v>1272.7343828874114</v>
      </c>
      <c r="P168" s="19">
        <f>N168*'Forecast inputs Tab10.1.5.1'!S13</f>
        <v>742.96920684721692</v>
      </c>
      <c r="Q168" s="19">
        <f>P168*'Forecast inputs Tab10.1.5.1'!R13</f>
        <v>1229.48773256698</v>
      </c>
    </row>
    <row r="169" spans="1:17" ht="15" x14ac:dyDescent="0.25">
      <c r="A169" s="10">
        <f>D169+F169+E169+'Forecast inputs Tab10.1.5.1'!AA14</f>
        <v>0.44023558092749171</v>
      </c>
      <c r="C169" s="18">
        <v>10</v>
      </c>
      <c r="D169" s="17">
        <f>$G$54*'Forecast inputs Tab10.1.5.1'!T14</f>
        <v>0.15681727520904892</v>
      </c>
      <c r="E169" s="17">
        <f>$G$55*'Forecast inputs Tab10.1.5.1'!U14</f>
        <v>1.079979440967904E-4</v>
      </c>
      <c r="F169" s="17">
        <f>$F$31*'Forecast inputs Tab10.1.5.1'!Y14</f>
        <v>4.3310307774345962E-2</v>
      </c>
      <c r="G169" s="28">
        <f t="shared" si="42"/>
        <v>17.409140360911618</v>
      </c>
      <c r="H169" s="28">
        <f>G169*'Forecast inputs Tab10.1.5.1'!V14</f>
        <v>36.644143768758568</v>
      </c>
      <c r="I169" s="28">
        <f t="shared" si="43"/>
        <v>1.1989440353204268E-2</v>
      </c>
      <c r="J169" s="28">
        <f>I169*'Forecast inputs Tab10.1.5.1'!W14</f>
        <v>2.5291250304379786E-2</v>
      </c>
      <c r="K169" s="28">
        <f t="shared" si="44"/>
        <v>36.669435019062945</v>
      </c>
      <c r="L169" s="28">
        <f t="shared" si="41"/>
        <v>4.8081133032871515</v>
      </c>
      <c r="M169" s="28">
        <f>L169*'Forecast inputs Tab10.1.5.1'!Z14</f>
        <v>10.191517363312611</v>
      </c>
      <c r="N169" s="19">
        <f t="shared" si="45"/>
        <v>137.23912820864624</v>
      </c>
      <c r="O169" s="19">
        <f>N169*'Forecast inputs Tab10.1.5.1'!R14</f>
        <v>269.22885976331179</v>
      </c>
      <c r="P169" s="19">
        <f>N169*'Forecast inputs Tab10.1.5.1'!S14</f>
        <v>135.31529692242842</v>
      </c>
      <c r="Q169" s="19">
        <f>P169*'Forecast inputs Tab10.1.5.1'!R14</f>
        <v>265.45478373757396</v>
      </c>
    </row>
    <row r="170" spans="1:17" ht="15" x14ac:dyDescent="0.25">
      <c r="A170" s="10">
        <f>D170+F170+E170+'Forecast inputs Tab10.1.5.1'!AA15</f>
        <v>0.44095744429253408</v>
      </c>
      <c r="C170" s="18">
        <v>11</v>
      </c>
      <c r="D170" s="17">
        <f>$G$54*'Forecast inputs Tab10.1.5.1'!T15</f>
        <v>0.15112652218677455</v>
      </c>
      <c r="E170" s="17">
        <f>$G$55*'Forecast inputs Tab10.1.5.1'!U15</f>
        <v>3.989010416005911E-5</v>
      </c>
      <c r="F170" s="17">
        <f>$F$31*'Forecast inputs Tab10.1.5.1'!Y15</f>
        <v>4.979103200159949E-2</v>
      </c>
      <c r="G170" s="28">
        <f t="shared" si="42"/>
        <v>58.081210131024683</v>
      </c>
      <c r="H170" s="28">
        <f>G170*'Forecast inputs Tab10.1.5.1'!V15</f>
        <v>139.81834977278592</v>
      </c>
      <c r="I170" s="28">
        <f t="shared" si="43"/>
        <v>1.5330634810781145E-2</v>
      </c>
      <c r="J170" s="28">
        <f>I170*'Forecast inputs Tab10.1.5.1'!W15</f>
        <v>3.7027056475659348E-2</v>
      </c>
      <c r="K170" s="28">
        <f t="shared" si="44"/>
        <v>139.85537682926159</v>
      </c>
      <c r="L170" s="28">
        <f t="shared" si="41"/>
        <v>19.135776768232635</v>
      </c>
      <c r="M170" s="28">
        <f>L170*'Forecast inputs Tab10.1.5.1'!Z15</f>
        <v>46.437937630076227</v>
      </c>
      <c r="N170" s="19">
        <f t="shared" si="45"/>
        <v>475.26383983326372</v>
      </c>
      <c r="O170" s="19">
        <f>N170*'Forecast inputs Tab10.1.5.1'!R15</f>
        <v>1079.4762646900886</v>
      </c>
      <c r="P170" s="19">
        <f>N170*'Forecast inputs Tab10.1.5.1'!S15</f>
        <v>472.35532523660532</v>
      </c>
      <c r="Q170" s="19">
        <f>P170*'Forecast inputs Tab10.1.5.1'!R15</f>
        <v>1072.8700973164064</v>
      </c>
    </row>
    <row r="171" spans="1:17" ht="15" x14ac:dyDescent="0.25">
      <c r="A171" s="10">
        <f>D171+F171+E171+'Forecast inputs Tab10.1.5.1'!AA16</f>
        <v>0.43797928184298995</v>
      </c>
      <c r="C171" s="18">
        <v>12</v>
      </c>
      <c r="D171" s="17">
        <f>$G$54*'Forecast inputs Tab10.1.5.1'!T16</f>
        <v>0.1479749104270639</v>
      </c>
      <c r="E171" s="17">
        <f>$G$55*'Forecast inputs Tab10.1.5.1'!U16</f>
        <v>1.4322136075079257E-5</v>
      </c>
      <c r="F171" s="17">
        <f>$F$31*'Forecast inputs Tab10.1.5.1'!Y16</f>
        <v>4.9990049279850998E-2</v>
      </c>
      <c r="G171" s="28">
        <f t="shared" si="42"/>
        <v>34.776571168936911</v>
      </c>
      <c r="H171" s="28">
        <f>G171*'Forecast inputs Tab10.1.5.1'!V16</f>
        <v>94.13989671580444</v>
      </c>
      <c r="I171" s="28">
        <f t="shared" si="43"/>
        <v>3.3659407738022666E-3</v>
      </c>
      <c r="J171" s="28">
        <f>I171*'Forecast inputs Tab10.1.5.1'!W16</f>
        <v>9.1445968020652593E-3</v>
      </c>
      <c r="K171" s="28">
        <f t="shared" si="44"/>
        <v>94.149041312606499</v>
      </c>
      <c r="L171" s="28">
        <f t="shared" si="41"/>
        <v>11.748495075969592</v>
      </c>
      <c r="M171" s="28">
        <f>L171*'Forecast inputs Tab10.1.5.1'!Z16</f>
        <v>32.092894059223099</v>
      </c>
      <c r="N171" s="19">
        <f t="shared" si="45"/>
        <v>290.227789780423</v>
      </c>
      <c r="O171" s="19">
        <f>N171*'Forecast inputs Tab10.1.5.1'!R16</f>
        <v>748.54680856797359</v>
      </c>
      <c r="P171" s="19">
        <f>N171*'Forecast inputs Tab10.1.5.1'!S16</f>
        <v>289.39733615054229</v>
      </c>
      <c r="Q171" s="19">
        <f>P171*'Forecast inputs Tab10.1.5.1'!R16</f>
        <v>746.40492747939413</v>
      </c>
    </row>
    <row r="172" spans="1:17" ht="15" x14ac:dyDescent="0.25">
      <c r="A172" s="10">
        <f>D172+F172+E172+'Forecast inputs Tab10.1.5.1'!AA17</f>
        <v>0.43211753508192496</v>
      </c>
      <c r="C172" s="18">
        <v>13</v>
      </c>
      <c r="D172" s="17">
        <f>$G$54*'Forecast inputs Tab10.1.5.1'!T17</f>
        <v>0.14716785530983917</v>
      </c>
      <c r="E172" s="17">
        <f>$G$55*'Forecast inputs Tab10.1.5.1'!U17</f>
        <v>5.1707038834880825E-6</v>
      </c>
      <c r="F172" s="17">
        <f>$F$31*'Forecast inputs Tab10.1.5.1'!Y17</f>
        <v>4.4944509068202292E-2</v>
      </c>
      <c r="G172" s="28">
        <f t="shared" si="42"/>
        <v>8.2612422658661551</v>
      </c>
      <c r="H172" s="28">
        <f>G172*'Forecast inputs Tab10.1.5.1'!V17</f>
        <v>24.797668039074196</v>
      </c>
      <c r="I172" s="28">
        <f t="shared" si="43"/>
        <v>2.9025657387353481E-4</v>
      </c>
      <c r="J172" s="28">
        <f>I172*'Forecast inputs Tab10.1.5.1'!W17</f>
        <v>8.7386343366065166E-4</v>
      </c>
      <c r="K172" s="28">
        <f t="shared" si="44"/>
        <v>24.798541902507857</v>
      </c>
      <c r="L172" s="28">
        <f t="shared" si="41"/>
        <v>2.5229522924766963</v>
      </c>
      <c r="M172" s="28">
        <f>L172*'Forecast inputs Tab10.1.5.1'!Z17</f>
        <v>7.6452771023692074</v>
      </c>
      <c r="N172" s="19">
        <f t="shared" si="45"/>
        <v>69.134027547194549</v>
      </c>
      <c r="O172" s="19">
        <f>N172*'Forecast inputs Tab10.1.5.1'!R17</f>
        <v>199.22698388412789</v>
      </c>
      <c r="P172" s="19">
        <f>N172*'Forecast inputs Tab10.1.5.1'!S17</f>
        <v>69.034947636109308</v>
      </c>
      <c r="Q172" s="19">
        <f>P172*'Forecast inputs Tab10.1.5.1'!R17</f>
        <v>198.941460350358</v>
      </c>
    </row>
    <row r="173" spans="1:17" ht="15" x14ac:dyDescent="0.25">
      <c r="A173" s="10">
        <f>D173+F173+E173+'Forecast inputs Tab10.1.5.1'!AA18</f>
        <v>0.42992220327427666</v>
      </c>
      <c r="C173" s="18">
        <v>14</v>
      </c>
      <c r="D173" s="17">
        <f>$G$54*'Forecast inputs Tab10.1.5.1'!T18</f>
        <v>0.14370666537469856</v>
      </c>
      <c r="E173" s="17">
        <f>$G$55*'Forecast inputs Tab10.1.5.1'!U18</f>
        <v>2.3418797994228025E-6</v>
      </c>
      <c r="F173" s="17">
        <f>$F$31*'Forecast inputs Tab10.1.5.1'!Y18</f>
        <v>4.6213196019778656E-2</v>
      </c>
      <c r="G173" s="28">
        <f t="shared" si="42"/>
        <v>12.154335673289872</v>
      </c>
      <c r="H173" s="28">
        <f>G173*'Forecast inputs Tab10.1.5.1'!V18</f>
        <v>39.92906397898939</v>
      </c>
      <c r="I173" s="28">
        <f t="shared" si="43"/>
        <v>1.9807009726699118E-4</v>
      </c>
      <c r="J173" s="28">
        <f>I173*'Forecast inputs Tab10.1.5.1'!W18</f>
        <v>6.5253760797318787E-4</v>
      </c>
      <c r="K173" s="28">
        <f t="shared" si="44"/>
        <v>39.929716516597367</v>
      </c>
      <c r="L173" s="28">
        <f t="shared" si="41"/>
        <v>3.9085918213702162</v>
      </c>
      <c r="M173" s="28">
        <f>L173*'Forecast inputs Tab10.1.5.1'!Z18</f>
        <v>12.975938558175914</v>
      </c>
      <c r="N173" s="19">
        <f t="shared" si="45"/>
        <v>104.0569769785761</v>
      </c>
      <c r="O173" s="19">
        <f>N173*'Forecast inputs Tab10.1.5.1'!R18</f>
        <v>330.51201369797212</v>
      </c>
      <c r="P173" s="19">
        <f>N173*'Forecast inputs Tab10.1.5.1'!S18</f>
        <v>103.97704050491598</v>
      </c>
      <c r="Q173" s="19">
        <f>P173*'Forecast inputs Tab10.1.5.1'!R18</f>
        <v>330.25811467414445</v>
      </c>
    </row>
    <row r="174" spans="1:17" ht="15" x14ac:dyDescent="0.25">
      <c r="A174" s="10">
        <f>D174+F174+E174+'Forecast inputs Tab10.1.5.1'!AA19</f>
        <v>0.42864737995427382</v>
      </c>
      <c r="C174" s="18">
        <v>15</v>
      </c>
      <c r="D174" s="17">
        <f>$G$54*'Forecast inputs Tab10.1.5.1'!T19</f>
        <v>0.13989534244162313</v>
      </c>
      <c r="E174" s="17">
        <f>$G$55*'Forecast inputs Tab10.1.5.1'!U19</f>
        <v>1.2244263403201284E-6</v>
      </c>
      <c r="F174" s="17">
        <f>$F$31*'Forecast inputs Tab10.1.5.1'!Y19</f>
        <v>4.8750813086310393E-2</v>
      </c>
      <c r="G174" s="28">
        <f t="shared" si="42"/>
        <v>1.9716818599345098</v>
      </c>
      <c r="H174" s="28">
        <f>G174*'Forecast inputs Tab10.1.5.1'!V19</f>
        <v>7.0132229161608919</v>
      </c>
      <c r="I174" s="28">
        <f t="shared" si="43"/>
        <v>1.7257037739069889E-5</v>
      </c>
      <c r="J174" s="28">
        <f>I174*'Forecast inputs Tab10.1.5.1'!W19</f>
        <v>6.1514165816960065E-5</v>
      </c>
      <c r="K174" s="28">
        <f t="shared" si="44"/>
        <v>7.013284430326709</v>
      </c>
      <c r="L174" s="28">
        <f t="shared" si="41"/>
        <v>0.6870928805899772</v>
      </c>
      <c r="M174" s="28">
        <f>L174*'Forecast inputs Tab10.1.5.1'!Z19</f>
        <v>2.4724487633725856</v>
      </c>
      <c r="N174" s="19">
        <f t="shared" si="45"/>
        <v>17.329793857260107</v>
      </c>
      <c r="O174" s="19">
        <f>N174*'Forecast inputs Tab10.1.5.1'!R19</f>
        <v>59.971138026557185</v>
      </c>
      <c r="P174" s="19">
        <f>N174*'Forecast inputs Tab10.1.5.1'!S19</f>
        <v>17.322131966882882</v>
      </c>
      <c r="Q174" s="19">
        <f>P174*'Forecast inputs Tab10.1.5.1'!R19</f>
        <v>59.944623441955564</v>
      </c>
    </row>
    <row r="175" spans="1:17" ht="15" x14ac:dyDescent="0.25">
      <c r="A175" s="10">
        <f>D175+F175+E175+'Forecast inputs Tab10.1.5.1'!AA20</f>
        <v>0.42839142876058967</v>
      </c>
      <c r="C175" s="23" t="s">
        <v>1443</v>
      </c>
      <c r="D175" s="17">
        <f>$G$54*'Forecast inputs Tab10.1.5.1'!T20</f>
        <v>0.13569784110110966</v>
      </c>
      <c r="E175" s="17">
        <f>$G$55*'Forecast inputs Tab10.1.5.1'!U20</f>
        <v>7.4196728237794711E-7</v>
      </c>
      <c r="F175" s="17">
        <f>$F$31*'Forecast inputs Tab10.1.5.1'!Y20</f>
        <v>5.2692845692197628E-2</v>
      </c>
      <c r="G175" s="28">
        <f>N175*(D175/A175)*(1-EXP(-A175))</f>
        <v>6.5449081680525163</v>
      </c>
      <c r="H175" s="28">
        <f>G175*'Forecast inputs Tab10.1.5.1'!V20</f>
        <v>27.157887262382413</v>
      </c>
      <c r="I175" s="28">
        <f t="shared" si="43"/>
        <v>3.5786182650060183E-5</v>
      </c>
      <c r="J175" s="28">
        <f>I175*'Forecast inputs Tab10.1.5.1'!W20</f>
        <v>1.4849362114893494E-4</v>
      </c>
      <c r="K175" s="28">
        <f t="shared" si="44"/>
        <v>27.158035756003564</v>
      </c>
      <c r="L175" s="30">
        <f t="shared" si="41"/>
        <v>2.5414541113578184</v>
      </c>
      <c r="M175" s="28">
        <f>L175*'Forecast inputs Tab10.1.5.1'!Z20</f>
        <v>9.8218560460001072</v>
      </c>
      <c r="N175" s="19">
        <f>N148*EXP(-A148)+N149*EXP(-A149)</f>
        <v>59.297831121257261</v>
      </c>
      <c r="O175" s="19">
        <f>N175*'Forecast inputs Tab10.1.5.1'!R20</f>
        <v>241.48665390016311</v>
      </c>
      <c r="P175" s="19">
        <f>N175*'Forecast inputs Tab10.1.5.1'!S20</f>
        <v>59.281946908513191</v>
      </c>
      <c r="Q175" s="19">
        <f>P175*'Forecast inputs Tab10.1.5.1'!R20</f>
        <v>241.42196645185561</v>
      </c>
    </row>
    <row r="176" spans="1:17" ht="15" x14ac:dyDescent="0.25">
      <c r="C176" s="31" t="s">
        <v>1453</v>
      </c>
      <c r="D176" s="12"/>
      <c r="E176" s="12"/>
      <c r="F176" s="12"/>
      <c r="G176" s="32">
        <f>SUM(G159:G175)</f>
        <v>1072.4862579291391</v>
      </c>
      <c r="H176" s="32">
        <f t="shared" ref="H176" si="46">SUM(H159:H175)</f>
        <v>1408.8131259517506</v>
      </c>
      <c r="I176" s="32">
        <f>SUM(I159:I175)</f>
        <v>185.55283230323374</v>
      </c>
      <c r="J176" s="32">
        <f t="shared" ref="J176:Q176" si="47">SUM(J159:J175)</f>
        <v>125.42789153556197</v>
      </c>
      <c r="K176" s="32">
        <f t="shared" si="47"/>
        <v>1534.2410174873123</v>
      </c>
      <c r="L176" s="32">
        <f t="shared" si="47"/>
        <v>399.48008815645602</v>
      </c>
      <c r="M176" s="32">
        <f t="shared" si="47"/>
        <v>456.47959974310288</v>
      </c>
      <c r="N176" s="32">
        <f t="shared" si="47"/>
        <v>51107.411064530213</v>
      </c>
      <c r="O176" s="32">
        <f t="shared" si="47"/>
        <v>15443.575759562984</v>
      </c>
      <c r="P176" s="32">
        <f t="shared" si="47"/>
        <v>7084.6816870823513</v>
      </c>
      <c r="Q176" s="32">
        <f t="shared" si="47"/>
        <v>8811.3917761319808</v>
      </c>
    </row>
    <row r="178" spans="1:17" ht="15" x14ac:dyDescent="0.25">
      <c r="C178" s="15" t="s">
        <v>1445</v>
      </c>
      <c r="D178" s="15" t="s">
        <v>1735</v>
      </c>
      <c r="G178" s="15">
        <f>G153+1</f>
        <v>2026</v>
      </c>
    </row>
    <row r="179" spans="1:17" ht="15" x14ac:dyDescent="0.25">
      <c r="D179" s="24" t="s">
        <v>1611</v>
      </c>
      <c r="E179" s="24"/>
      <c r="F179" s="24"/>
      <c r="G179" s="18">
        <f>G154</f>
        <v>1</v>
      </c>
      <c r="H179" s="24" t="s">
        <v>1610</v>
      </c>
      <c r="I179" s="25">
        <f>G179*I129</f>
        <v>0.12749965524150572</v>
      </c>
      <c r="J179" s="15" t="s">
        <v>1526</v>
      </c>
      <c r="K179" s="25">
        <f>I179+I181+I180</f>
        <v>0.17224788630371471</v>
      </c>
    </row>
    <row r="180" spans="1:17" ht="15" x14ac:dyDescent="0.25">
      <c r="D180" s="24" t="s">
        <v>1612</v>
      </c>
      <c r="E180" s="24"/>
      <c r="F180" s="24"/>
      <c r="G180" s="18">
        <f>G155</f>
        <v>1</v>
      </c>
      <c r="H180" s="24" t="s">
        <v>1610</v>
      </c>
      <c r="I180" s="25">
        <f>G180*I130</f>
        <v>4.7250641226700626E-3</v>
      </c>
      <c r="K180" s="25"/>
    </row>
    <row r="181" spans="1:17" ht="15" x14ac:dyDescent="0.25">
      <c r="D181" s="24" t="s">
        <v>1446</v>
      </c>
      <c r="E181" s="24"/>
      <c r="F181" s="24"/>
      <c r="G181" s="18">
        <f>G156</f>
        <v>1</v>
      </c>
      <c r="H181" s="24" t="s">
        <v>1610</v>
      </c>
      <c r="I181" s="25">
        <f>G181*I131</f>
        <v>4.0023166939538925E-2</v>
      </c>
    </row>
    <row r="182" spans="1:17" ht="15" x14ac:dyDescent="0.25">
      <c r="D182" s="24"/>
      <c r="E182" s="24"/>
      <c r="F182" s="24"/>
      <c r="G182" s="18"/>
      <c r="H182" s="24"/>
      <c r="I182" s="24"/>
      <c r="J182" s="24"/>
      <c r="K182" s="24"/>
      <c r="L182" s="25"/>
    </row>
    <row r="183" spans="1:17" ht="39" x14ac:dyDescent="0.25">
      <c r="A183" t="s">
        <v>1374</v>
      </c>
      <c r="C183" s="26" t="s">
        <v>1292</v>
      </c>
      <c r="D183" s="27" t="s">
        <v>1604</v>
      </c>
      <c r="E183" s="27" t="s">
        <v>1605</v>
      </c>
      <c r="F183" s="27" t="s">
        <v>1877</v>
      </c>
      <c r="G183" s="27" t="s">
        <v>1606</v>
      </c>
      <c r="H183" s="27" t="s">
        <v>1607</v>
      </c>
      <c r="I183" s="27" t="s">
        <v>1608</v>
      </c>
      <c r="J183" s="27" t="s">
        <v>1609</v>
      </c>
      <c r="K183" s="27" t="s">
        <v>1613</v>
      </c>
      <c r="L183" s="27" t="s">
        <v>1448</v>
      </c>
      <c r="M183" s="27" t="s">
        <v>1578</v>
      </c>
      <c r="N183" s="27" t="s">
        <v>1449</v>
      </c>
      <c r="O183" s="27" t="s">
        <v>1450</v>
      </c>
      <c r="P183" s="27" t="s">
        <v>1451</v>
      </c>
      <c r="Q183" s="27" t="s">
        <v>1452</v>
      </c>
    </row>
    <row r="184" spans="1:17" ht="15" x14ac:dyDescent="0.25">
      <c r="A184" s="10">
        <f>D184+F184+E184+'Forecast inputs Tab10.1.5.1'!AA4</f>
        <v>0.24</v>
      </c>
      <c r="C184" s="18">
        <v>0</v>
      </c>
      <c r="D184" s="17">
        <f>$G$54*'Forecast inputs Tab10.1.5.1'!T4</f>
        <v>0</v>
      </c>
      <c r="E184" s="17">
        <f>$G$55*'Forecast inputs Tab10.1.5.1'!U4</f>
        <v>0</v>
      </c>
      <c r="F184" s="17">
        <f>$F$31*'Forecast inputs Tab10.1.5.1'!Y4</f>
        <v>0</v>
      </c>
      <c r="G184" s="28">
        <f>N184*(D184/A184)*(1-EXP(-A184))</f>
        <v>0</v>
      </c>
      <c r="H184" s="28">
        <f>G184*'Forecast inputs Tab10.1.5.1'!V4</f>
        <v>0</v>
      </c>
      <c r="I184" s="28">
        <f>N184*(E184/A184)*(1-EXP(-A184))</f>
        <v>0</v>
      </c>
      <c r="J184" s="28">
        <f>I184*'Forecast inputs Tab10.1.5.1'!W4</f>
        <v>0</v>
      </c>
      <c r="K184" s="28">
        <f>H184+J184</f>
        <v>0</v>
      </c>
      <c r="L184" s="28">
        <f t="shared" ref="L184:L200" si="48">N184*(F184/A184)*(1-EXP(-A184))</f>
        <v>0</v>
      </c>
      <c r="M184" s="28">
        <f>L184*'Forecast inputs Tab10.1.5.1'!Z4</f>
        <v>0</v>
      </c>
      <c r="N184" s="19">
        <f>'Forecast inputs Tab10.1.5.1'!Q4</f>
        <v>12382.797429009221</v>
      </c>
      <c r="O184" s="19">
        <f>N184*'Forecast inputs Tab10.1.5.1'!R4</f>
        <v>34.976078134056579</v>
      </c>
      <c r="P184" s="19">
        <f>N184*'Forecast inputs Tab10.1.5.1'!S4</f>
        <v>0</v>
      </c>
      <c r="Q184" s="19">
        <f>P184*'Forecast inputs Tab10.1.5.1'!R4</f>
        <v>0</v>
      </c>
    </row>
    <row r="185" spans="1:17" ht="15" x14ac:dyDescent="0.25">
      <c r="A185" s="10">
        <f>D185+F185+E185+'Forecast inputs Tab10.1.5.1'!AA5</f>
        <v>0.24052274883504046</v>
      </c>
      <c r="C185" s="18">
        <v>1</v>
      </c>
      <c r="D185" s="17">
        <f>$G$54*'Forecast inputs Tab10.1.5.1'!T5</f>
        <v>2.6034639135630266E-5</v>
      </c>
      <c r="E185" s="17">
        <f>$G$55*'Forecast inputs Tab10.1.5.1'!U5</f>
        <v>5.9689948442443659E-5</v>
      </c>
      <c r="F185" s="17">
        <f>$F$31*'Forecast inputs Tab10.1.5.1'!Y5</f>
        <v>4.3702424746238738E-4</v>
      </c>
      <c r="G185" s="28">
        <f t="shared" ref="G185:G199" si="49">N185*(D185/A185)*(1-EXP(-A185))</f>
        <v>0.22540168158406779</v>
      </c>
      <c r="H185" s="28">
        <f>G185*'Forecast inputs Tab10.1.5.1'!V5</f>
        <v>2.3177605710252142E-2</v>
      </c>
      <c r="I185" s="28">
        <f t="shared" ref="I185:I200" si="50">N185*(E185/A185)*(1-EXP(-A185))</f>
        <v>0.51678130365095221</v>
      </c>
      <c r="J185" s="28">
        <f>I185*'Forecast inputs Tab10.1.5.1'!W5</f>
        <v>5.3139701352713467E-2</v>
      </c>
      <c r="K185" s="28">
        <f t="shared" ref="K185:K200" si="51">H185+J185</f>
        <v>7.6317307062965606E-2</v>
      </c>
      <c r="L185" s="28">
        <f t="shared" si="48"/>
        <v>3.7836514559643497</v>
      </c>
      <c r="M185" s="28">
        <f>L185*'Forecast inputs Tab10.1.5.1'!Z5</f>
        <v>0.2916472595120424</v>
      </c>
      <c r="N185" s="19">
        <f>N159*EXP(-A159)</f>
        <v>9740.6534556019415</v>
      </c>
      <c r="O185" s="19">
        <f>N185*'Forecast inputs Tab10.1.5.1'!R5</f>
        <v>231.1720062657642</v>
      </c>
      <c r="P185" s="19">
        <f>N185*'Forecast inputs Tab10.1.5.1'!S5</f>
        <v>0</v>
      </c>
      <c r="Q185" s="19">
        <f>P185*'Forecast inputs Tab10.1.5.1'!R5</f>
        <v>0</v>
      </c>
    </row>
    <row r="186" spans="1:17" ht="15" x14ac:dyDescent="0.25">
      <c r="A186" s="10">
        <f>D186+F186+E186+'Forecast inputs Tab10.1.5.1'!AA6</f>
        <v>0.24401585226862085</v>
      </c>
      <c r="C186" s="18">
        <v>2</v>
      </c>
      <c r="D186" s="17">
        <f>$G$54*'Forecast inputs Tab10.1.5.1'!T6</f>
        <v>2.4498914527974438E-4</v>
      </c>
      <c r="E186" s="17">
        <f>$G$55*'Forecast inputs Tab10.1.5.1'!U6</f>
        <v>1.2512986655999756E-3</v>
      </c>
      <c r="F186" s="17">
        <f>$F$31*'Forecast inputs Tab10.1.5.1'!Y6</f>
        <v>2.5195644577411316E-3</v>
      </c>
      <c r="G186" s="28">
        <f t="shared" si="49"/>
        <v>1.664818177955389</v>
      </c>
      <c r="H186" s="28">
        <f>G186*'Forecast inputs Tab10.1.5.1'!V6</f>
        <v>0.36550525597854561</v>
      </c>
      <c r="I186" s="28">
        <f t="shared" si="50"/>
        <v>8.5031716901720102</v>
      </c>
      <c r="J186" s="28">
        <f>I186*'Forecast inputs Tab10.1.5.1'!W6</f>
        <v>1.8670201794096688</v>
      </c>
      <c r="K186" s="28">
        <f t="shared" si="51"/>
        <v>2.2325254353882142</v>
      </c>
      <c r="L186" s="28">
        <f t="shared" si="48"/>
        <v>17.121643103771248</v>
      </c>
      <c r="M186" s="28">
        <f>L186*'Forecast inputs Tab10.1.5.1'!Z6</f>
        <v>3.2193825528021081</v>
      </c>
      <c r="N186" s="19">
        <f t="shared" ref="N186:N199" si="52">N160*EXP(-A160)</f>
        <v>7658.2649975094137</v>
      </c>
      <c r="O186" s="19">
        <f>N186*'Forecast inputs Tab10.1.5.1'!R6</f>
        <v>736.69292804741599</v>
      </c>
      <c r="P186" s="19">
        <f>N186*'Forecast inputs Tab10.1.5.1'!S6</f>
        <v>0</v>
      </c>
      <c r="Q186" s="19">
        <f>P186*'Forecast inputs Tab10.1.5.1'!R6</f>
        <v>0</v>
      </c>
    </row>
    <row r="187" spans="1:17" ht="15" x14ac:dyDescent="0.25">
      <c r="A187" s="10">
        <f>D187+F187+E187+'Forecast inputs Tab10.1.5.1'!AA7</f>
        <v>0.25405323860614915</v>
      </c>
      <c r="C187" s="18">
        <v>3</v>
      </c>
      <c r="D187" s="17">
        <f>$G$54*'Forecast inputs Tab10.1.5.1'!T7</f>
        <v>9.1260819193712556E-3</v>
      </c>
      <c r="E187" s="17">
        <f>$G$55*'Forecast inputs Tab10.1.5.1'!U7</f>
        <v>2.4266769272135022E-3</v>
      </c>
      <c r="F187" s="17">
        <f>$F$31*'Forecast inputs Tab10.1.5.1'!Y7</f>
        <v>2.5004797595643822E-3</v>
      </c>
      <c r="G187" s="28">
        <f t="shared" si="49"/>
        <v>48.354887011954631</v>
      </c>
      <c r="H187" s="28">
        <f>G187*'Forecast inputs Tab10.1.5.1'!V7</f>
        <v>17.758576215326702</v>
      </c>
      <c r="I187" s="28">
        <f t="shared" si="50"/>
        <v>12.857838628519616</v>
      </c>
      <c r="J187" s="28">
        <f>I187*'Forecast inputs Tab10.1.5.1'!W7</f>
        <v>4.7337637704252931</v>
      </c>
      <c r="K187" s="28">
        <f t="shared" si="51"/>
        <v>22.492339985751997</v>
      </c>
      <c r="L187" s="28">
        <f t="shared" si="48"/>
        <v>13.248885701186579</v>
      </c>
      <c r="M187" s="28">
        <f>L187*'Forecast inputs Tab10.1.5.1'!Z7</f>
        <v>4.4751821143754</v>
      </c>
      <c r="N187" s="19">
        <f t="shared" si="52"/>
        <v>6000.0608101271382</v>
      </c>
      <c r="O187" s="19">
        <f>N187*'Forecast inputs Tab10.1.5.1'!R7</f>
        <v>1255.7827272555594</v>
      </c>
      <c r="P187" s="19">
        <f>N187*'Forecast inputs Tab10.1.5.1'!S7</f>
        <v>0</v>
      </c>
      <c r="Q187" s="19">
        <f>P187*'Forecast inputs Tab10.1.5.1'!R7</f>
        <v>0</v>
      </c>
    </row>
    <row r="188" spans="1:17" ht="15" x14ac:dyDescent="0.25">
      <c r="A188" s="10">
        <f>D188+F188+E188+'Forecast inputs Tab10.1.5.1'!AA8</f>
        <v>0.28554324444181578</v>
      </c>
      <c r="C188" s="18">
        <v>4</v>
      </c>
      <c r="D188" s="17">
        <f>$G$54*'Forecast inputs Tab10.1.5.1'!T8</f>
        <v>1.6302782324879053E-2</v>
      </c>
      <c r="E188" s="17">
        <f>$G$55*'Forecast inputs Tab10.1.5.1'!U8</f>
        <v>1.5740481120690826E-2</v>
      </c>
      <c r="F188" s="17">
        <f>$F$31*'Forecast inputs Tab10.1.5.1'!Y8</f>
        <v>1.3499980996245895E-2</v>
      </c>
      <c r="G188" s="28">
        <f t="shared" si="49"/>
        <v>66.001371057855138</v>
      </c>
      <c r="H188" s="28">
        <f>G188*'Forecast inputs Tab10.1.5.1'!V8</f>
        <v>37.180799977511384</v>
      </c>
      <c r="I188" s="28">
        <f t="shared" si="50"/>
        <v>63.724909918625556</v>
      </c>
      <c r="J188" s="28">
        <f>I188*'Forecast inputs Tab10.1.5.1'!W8</f>
        <v>34.918235733363389</v>
      </c>
      <c r="K188" s="28">
        <f t="shared" si="51"/>
        <v>72.099035710874773</v>
      </c>
      <c r="L188" s="28">
        <f t="shared" si="48"/>
        <v>54.654306071882637</v>
      </c>
      <c r="M188" s="28">
        <f>L188*'Forecast inputs Tab10.1.5.1'!Z8</f>
        <v>28.769972061932947</v>
      </c>
      <c r="N188" s="19">
        <f t="shared" si="52"/>
        <v>4653.9502057783384</v>
      </c>
      <c r="O188" s="19">
        <f>N188*'Forecast inputs Tab10.1.5.1'!R8</f>
        <v>1715.7020131112133</v>
      </c>
      <c r="P188" s="19">
        <f>N188*'Forecast inputs Tab10.1.5.1'!S8</f>
        <v>414.92878156678148</v>
      </c>
      <c r="Q188" s="19">
        <f>P188*'Forecast inputs Tab10.1.5.1'!R8</f>
        <v>152.96556996850182</v>
      </c>
    </row>
    <row r="189" spans="1:17" ht="15" x14ac:dyDescent="0.25">
      <c r="A189" s="10">
        <f>D189+F189+E189+'Forecast inputs Tab10.1.5.1'!AA9</f>
        <v>0.34068753460251544</v>
      </c>
      <c r="C189" s="18">
        <v>5</v>
      </c>
      <c r="D189" s="17">
        <f>$G$54*'Forecast inputs Tab10.1.5.1'!T9</f>
        <v>4.8141974150967277E-2</v>
      </c>
      <c r="E189" s="17">
        <f>$G$55*'Forecast inputs Tab10.1.5.1'!U9</f>
        <v>2.3898355094910093E-2</v>
      </c>
      <c r="F189" s="17">
        <f>$F$31*'Forecast inputs Tab10.1.5.1'!Y9</f>
        <v>2.8647205356638082E-2</v>
      </c>
      <c r="G189" s="28">
        <f t="shared" si="49"/>
        <v>142.71009878319089</v>
      </c>
      <c r="H189" s="28">
        <f>G189*'Forecast inputs Tab10.1.5.1'!V9</f>
        <v>114.96116662319533</v>
      </c>
      <c r="I189" s="28">
        <f t="shared" si="50"/>
        <v>70.843306210405316</v>
      </c>
      <c r="J189" s="28">
        <f>I189*'Forecast inputs Tab10.1.5.1'!W9</f>
        <v>53.038630863780057</v>
      </c>
      <c r="K189" s="28">
        <f t="shared" si="51"/>
        <v>167.99979748697538</v>
      </c>
      <c r="L189" s="28">
        <f t="shared" si="48"/>
        <v>84.920603660496838</v>
      </c>
      <c r="M189" s="28">
        <f>L189*'Forecast inputs Tab10.1.5.1'!Z9</f>
        <v>63.362489374035789</v>
      </c>
      <c r="N189" s="19">
        <f t="shared" si="52"/>
        <v>3497.9361430310501</v>
      </c>
      <c r="O189" s="19">
        <f>N189*'Forecast inputs Tab10.1.5.1'!R9</f>
        <v>1993.1380060436643</v>
      </c>
      <c r="P189" s="19">
        <f>N189*'Forecast inputs Tab10.1.5.1'!S9</f>
        <v>1017.4269478652204</v>
      </c>
      <c r="Q189" s="19">
        <f>P189*'Forecast inputs Tab10.1.5.1'!R9</f>
        <v>579.733944601394</v>
      </c>
    </row>
    <row r="190" spans="1:17" ht="15" x14ac:dyDescent="0.25">
      <c r="A190" s="10">
        <f>D190+F190+E190+'Forecast inputs Tab10.1.5.1'!AA10</f>
        <v>0.39418097123399243</v>
      </c>
      <c r="C190" s="18">
        <v>6</v>
      </c>
      <c r="D190" s="17">
        <f>$G$54*'Forecast inputs Tab10.1.5.1'!T10</f>
        <v>0.11707687747920806</v>
      </c>
      <c r="E190" s="17">
        <f>$G$55*'Forecast inputs Tab10.1.5.1'!U10</f>
        <v>9.8648917415270678E-3</v>
      </c>
      <c r="F190" s="17">
        <f>$F$31*'Forecast inputs Tab10.1.5.1'!Y10</f>
        <v>2.723920201325726E-2</v>
      </c>
      <c r="G190" s="28">
        <f t="shared" si="49"/>
        <v>240.73377145929615</v>
      </c>
      <c r="H190" s="28">
        <f>G190*'Forecast inputs Tab10.1.5.1'!V10</f>
        <v>238.50141116317369</v>
      </c>
      <c r="I190" s="28">
        <f t="shared" si="50"/>
        <v>20.284215338739486</v>
      </c>
      <c r="J190" s="28">
        <f>I190*'Forecast inputs Tab10.1.5.1'!W10</f>
        <v>19.62904172367454</v>
      </c>
      <c r="K190" s="28">
        <f t="shared" si="51"/>
        <v>258.13045288684822</v>
      </c>
      <c r="L190" s="28">
        <f t="shared" si="48"/>
        <v>56.009316044131907</v>
      </c>
      <c r="M190" s="28">
        <f>L190*'Forecast inputs Tab10.1.5.1'!Z10</f>
        <v>55.379883350427953</v>
      </c>
      <c r="N190" s="19">
        <f t="shared" si="52"/>
        <v>2488.0159522872755</v>
      </c>
      <c r="O190" s="19">
        <f>N190*'Forecast inputs Tab10.1.5.1'!R10</f>
        <v>2005.9081251806654</v>
      </c>
      <c r="P190" s="19">
        <f>N190*'Forecast inputs Tab10.1.5.1'!S10</f>
        <v>1429.9330309586576</v>
      </c>
      <c r="Q190" s="19">
        <f>P190*'Forecast inputs Tab10.1.5.1'!R10</f>
        <v>1152.8520476837366</v>
      </c>
    </row>
    <row r="191" spans="1:17" ht="15" x14ac:dyDescent="0.25">
      <c r="A191" s="10">
        <f>D191+F191+E191+'Forecast inputs Tab10.1.5.1'!AA11</f>
        <v>0.43711645368459406</v>
      </c>
      <c r="C191" s="18">
        <v>7</v>
      </c>
      <c r="D191" s="17">
        <f>$G$54*'Forecast inputs Tab10.1.5.1'!T11</f>
        <v>0.14151300730968597</v>
      </c>
      <c r="E191" s="17">
        <f>$G$55*'Forecast inputs Tab10.1.5.1'!U11</f>
        <v>5.656636315900394E-3</v>
      </c>
      <c r="F191" s="17">
        <f>$F$31*'Forecast inputs Tab10.1.5.1'!Y11</f>
        <v>4.9946810059007689E-2</v>
      </c>
      <c r="G191" s="28">
        <f t="shared" si="49"/>
        <v>192.30577258163629</v>
      </c>
      <c r="H191" s="28">
        <f>G191*'Forecast inputs Tab10.1.5.1'!V11</f>
        <v>238.31745707715154</v>
      </c>
      <c r="I191" s="28">
        <f t="shared" si="50"/>
        <v>7.6869528647781786</v>
      </c>
      <c r="J191" s="28">
        <f>I191*'Forecast inputs Tab10.1.5.1'!W11</f>
        <v>9.3803432853294879</v>
      </c>
      <c r="K191" s="28">
        <f t="shared" si="51"/>
        <v>247.69780036248102</v>
      </c>
      <c r="L191" s="28">
        <f t="shared" si="48"/>
        <v>67.874042669209047</v>
      </c>
      <c r="M191" s="28">
        <f>L191*'Forecast inputs Tab10.1.5.1'!Z11</f>
        <v>84.72648872354695</v>
      </c>
      <c r="N191" s="19">
        <f t="shared" si="52"/>
        <v>1677.5000426918941</v>
      </c>
      <c r="O191" s="19">
        <f>N191*'Forecast inputs Tab10.1.5.1'!R11</f>
        <v>1795.9986457076495</v>
      </c>
      <c r="P191" s="19">
        <f>N191*'Forecast inputs Tab10.1.5.1'!S11</f>
        <v>1337.9795743261714</v>
      </c>
      <c r="Q191" s="19">
        <f>P191*'Forecast inputs Tab10.1.5.1'!R11</f>
        <v>1432.4944514565721</v>
      </c>
    </row>
    <row r="192" spans="1:17" ht="15" x14ac:dyDescent="0.25">
      <c r="A192" s="10">
        <f>D192+F192+E192+'Forecast inputs Tab10.1.5.1'!AA12</f>
        <v>0.43529731870565858</v>
      </c>
      <c r="C192" s="18">
        <v>8</v>
      </c>
      <c r="D192" s="17">
        <f>$G$54*'Forecast inputs Tab10.1.5.1'!T12</f>
        <v>0.16314799222044721</v>
      </c>
      <c r="E192" s="17">
        <f>$G$55*'Forecast inputs Tab10.1.5.1'!U12</f>
        <v>9.7038579542260261E-4</v>
      </c>
      <c r="F192" s="17">
        <f>$F$31*'Forecast inputs Tab10.1.5.1'!Y12</f>
        <v>3.1178940689788756E-2</v>
      </c>
      <c r="G192" s="28">
        <f t="shared" si="49"/>
        <v>143.35902989475258</v>
      </c>
      <c r="H192" s="28">
        <f>G192*'Forecast inputs Tab10.1.5.1'!V12</f>
        <v>215.89972587776282</v>
      </c>
      <c r="I192" s="28">
        <f t="shared" si="50"/>
        <v>0.85268328688630435</v>
      </c>
      <c r="J192" s="28">
        <f>I192*'Forecast inputs Tab10.1.5.1'!W12</f>
        <v>1.282240701392775</v>
      </c>
      <c r="K192" s="28">
        <f t="shared" si="51"/>
        <v>217.18196657915558</v>
      </c>
      <c r="L192" s="28">
        <f t="shared" si="48"/>
        <v>27.397105104392143</v>
      </c>
      <c r="M192" s="28">
        <f>L192*'Forecast inputs Tab10.1.5.1'!Z12</f>
        <v>41.757023773808243</v>
      </c>
      <c r="N192" s="19">
        <f t="shared" si="52"/>
        <v>1083.7859255575756</v>
      </c>
      <c r="O192" s="19">
        <f>N192*'Forecast inputs Tab10.1.5.1'!R12</f>
        <v>1469.3644442931943</v>
      </c>
      <c r="P192" s="19">
        <f>N192*'Forecast inputs Tab10.1.5.1'!S12</f>
        <v>992.25602854234285</v>
      </c>
      <c r="Q192" s="19">
        <f>P192*'Forecast inputs Tab10.1.5.1'!R12</f>
        <v>1345.2709558168522</v>
      </c>
    </row>
    <row r="193" spans="1:17" ht="15" x14ac:dyDescent="0.25">
      <c r="A193" s="10">
        <f>D193+F193+E193+'Forecast inputs Tab10.1.5.1'!AA13</f>
        <v>0.44428968760250898</v>
      </c>
      <c r="C193" s="18">
        <v>9</v>
      </c>
      <c r="D193" s="17">
        <f>$G$54*'Forecast inputs Tab10.1.5.1'!T13</f>
        <v>0.15712465846383275</v>
      </c>
      <c r="E193" s="17">
        <f>$G$55*'Forecast inputs Tab10.1.5.1'!U13</f>
        <v>3.9907220923461086E-4</v>
      </c>
      <c r="F193" s="17">
        <f>$F$31*'Forecast inputs Tab10.1.5.1'!Y13</f>
        <v>4.6765956929441674E-2</v>
      </c>
      <c r="G193" s="28">
        <f t="shared" si="49"/>
        <v>89.15916444382934</v>
      </c>
      <c r="H193" s="28">
        <f>G193*'Forecast inputs Tab10.1.5.1'!V13</f>
        <v>160.62145464952053</v>
      </c>
      <c r="I193" s="28">
        <f t="shared" si="50"/>
        <v>0.22645041889654147</v>
      </c>
      <c r="J193" s="28">
        <f>I193*'Forecast inputs Tab10.1.5.1'!W13</f>
        <v>0.40842590450271676</v>
      </c>
      <c r="K193" s="28">
        <f t="shared" si="51"/>
        <v>161.02988055402324</v>
      </c>
      <c r="L193" s="28">
        <f t="shared" si="48"/>
        <v>26.536978250329181</v>
      </c>
      <c r="M193" s="28">
        <f>L193*'Forecast inputs Tab10.1.5.1'!Z13</f>
        <v>48.199378965855395</v>
      </c>
      <c r="N193" s="19">
        <f t="shared" si="52"/>
        <v>702.80012320753656</v>
      </c>
      <c r="O193" s="19">
        <f>N193*'Forecast inputs Tab10.1.5.1'!R13</f>
        <v>1163.0147278875277</v>
      </c>
      <c r="P193" s="19">
        <f>N193*'Forecast inputs Tab10.1.5.1'!S13</f>
        <v>678.91945212473058</v>
      </c>
      <c r="Q193" s="19">
        <f>P193*'Forecast inputs Tab10.1.5.1'!R13</f>
        <v>1123.4962769595679</v>
      </c>
    </row>
    <row r="194" spans="1:17" ht="15" x14ac:dyDescent="0.25">
      <c r="A194" s="10">
        <f>D194+F194+E194+'Forecast inputs Tab10.1.5.1'!AA14</f>
        <v>0.44023558092749171</v>
      </c>
      <c r="C194" s="18">
        <v>10</v>
      </c>
      <c r="D194" s="17">
        <f>$G$54*'Forecast inputs Tab10.1.5.1'!T14</f>
        <v>0.15681727520904892</v>
      </c>
      <c r="E194" s="17">
        <f>$G$55*'Forecast inputs Tab10.1.5.1'!U14</f>
        <v>1.079979440967904E-4</v>
      </c>
      <c r="F194" s="17">
        <f>$F$31*'Forecast inputs Tab10.1.5.1'!Y14</f>
        <v>4.3310307774345962E-2</v>
      </c>
      <c r="G194" s="28">
        <f t="shared" si="49"/>
        <v>62.564965253513058</v>
      </c>
      <c r="H194" s="28">
        <f>G194*'Forecast inputs Tab10.1.5.1'!V14</f>
        <v>131.69171677107809</v>
      </c>
      <c r="I194" s="28">
        <f t="shared" si="50"/>
        <v>4.3087648416662711E-2</v>
      </c>
      <c r="J194" s="28">
        <f>I194*'Forecast inputs Tab10.1.5.1'!W14</f>
        <v>9.0891690440053657E-2</v>
      </c>
      <c r="K194" s="28">
        <f t="shared" si="51"/>
        <v>131.78260846151815</v>
      </c>
      <c r="L194" s="28">
        <f t="shared" si="48"/>
        <v>17.279396657088146</v>
      </c>
      <c r="M194" s="28">
        <f>L194*'Forecast inputs Tab10.1.5.1'!Z14</f>
        <v>36.626273124196892</v>
      </c>
      <c r="N194" s="19">
        <f t="shared" si="52"/>
        <v>493.20995234636371</v>
      </c>
      <c r="O194" s="19">
        <f>N194*'Forecast inputs Tab10.1.5.1'!R14</f>
        <v>967.55462401547902</v>
      </c>
      <c r="P194" s="19">
        <f>N194*'Forecast inputs Tab10.1.5.1'!S14</f>
        <v>486.29608784297386</v>
      </c>
      <c r="Q194" s="19">
        <f>P194*'Forecast inputs Tab10.1.5.1'!R14</f>
        <v>953.99135032595404</v>
      </c>
    </row>
    <row r="195" spans="1:17" ht="15" x14ac:dyDescent="0.25">
      <c r="A195" s="10">
        <f>D195+F195+E195+'Forecast inputs Tab10.1.5.1'!AA15</f>
        <v>0.44095744429253408</v>
      </c>
      <c r="C195" s="18">
        <v>11</v>
      </c>
      <c r="D195" s="17">
        <f>$G$54*'Forecast inputs Tab10.1.5.1'!T15</f>
        <v>0.15112652218677455</v>
      </c>
      <c r="E195" s="17">
        <f>$G$55*'Forecast inputs Tab10.1.5.1'!U15</f>
        <v>3.989010416005911E-5</v>
      </c>
      <c r="F195" s="17">
        <f>$F$31*'Forecast inputs Tab10.1.5.1'!Y15</f>
        <v>4.979103200159949E-2</v>
      </c>
      <c r="G195" s="28">
        <f t="shared" si="49"/>
        <v>10.79908478608559</v>
      </c>
      <c r="H195" s="28">
        <f>G195*'Forecast inputs Tab10.1.5.1'!V15</f>
        <v>25.996535031565259</v>
      </c>
      <c r="I195" s="28">
        <f t="shared" si="50"/>
        <v>2.8504369101928699E-3</v>
      </c>
      <c r="J195" s="28">
        <f>I195*'Forecast inputs Tab10.1.5.1'!W15</f>
        <v>6.884469544587473E-3</v>
      </c>
      <c r="K195" s="28">
        <f t="shared" si="51"/>
        <v>26.003419501109846</v>
      </c>
      <c r="L195" s="28">
        <f t="shared" si="48"/>
        <v>3.5579299277954863</v>
      </c>
      <c r="M195" s="28">
        <f>L195*'Forecast inputs Tab10.1.5.1'!Z15</f>
        <v>8.6342420315769743</v>
      </c>
      <c r="N195" s="19">
        <f t="shared" si="52"/>
        <v>88.366177125818595</v>
      </c>
      <c r="O195" s="19">
        <f>N195*'Forecast inputs Tab10.1.5.1'!R15</f>
        <v>200.70786542941428</v>
      </c>
      <c r="P195" s="19">
        <f>N195*'Forecast inputs Tab10.1.5.1'!S15</f>
        <v>87.825394734060126</v>
      </c>
      <c r="Q195" s="19">
        <f>P195*'Forecast inputs Tab10.1.5.1'!R15</f>
        <v>199.47957556736543</v>
      </c>
    </row>
    <row r="196" spans="1:17" ht="15" x14ac:dyDescent="0.25">
      <c r="A196" s="10">
        <f>D196+F196+E196+'Forecast inputs Tab10.1.5.1'!AA16</f>
        <v>0.43797928184298995</v>
      </c>
      <c r="C196" s="18">
        <v>12</v>
      </c>
      <c r="D196" s="17">
        <f>$G$54*'Forecast inputs Tab10.1.5.1'!T16</f>
        <v>0.1479749104270639</v>
      </c>
      <c r="E196" s="17">
        <f>$G$55*'Forecast inputs Tab10.1.5.1'!U16</f>
        <v>1.4322136075079257E-5</v>
      </c>
      <c r="F196" s="17">
        <f>$F$31*'Forecast inputs Tab10.1.5.1'!Y16</f>
        <v>4.9990049279850998E-2</v>
      </c>
      <c r="G196" s="28">
        <f t="shared" si="49"/>
        <v>36.641829815666469</v>
      </c>
      <c r="H196" s="28">
        <f>G196*'Forecast inputs Tab10.1.5.1'!V16</f>
        <v>99.18913677740737</v>
      </c>
      <c r="I196" s="28">
        <f t="shared" si="50"/>
        <v>3.5464746769928775E-3</v>
      </c>
      <c r="J196" s="28">
        <f>I196*'Forecast inputs Tab10.1.5.1'!W16</f>
        <v>9.635071788027744E-3</v>
      </c>
      <c r="K196" s="28">
        <f t="shared" si="51"/>
        <v>99.198771849195396</v>
      </c>
      <c r="L196" s="28">
        <f t="shared" si="48"/>
        <v>12.378631437603941</v>
      </c>
      <c r="M196" s="28">
        <f>L196*'Forecast inputs Tab10.1.5.1'!Z16</f>
        <v>33.814212352845182</v>
      </c>
      <c r="N196" s="19">
        <f t="shared" si="52"/>
        <v>305.79430126251776</v>
      </c>
      <c r="O196" s="19">
        <f>N196*'Forecast inputs Tab10.1.5.1'!R16</f>
        <v>788.69548798724793</v>
      </c>
      <c r="P196" s="19">
        <f>N196*'Forecast inputs Tab10.1.5.1'!S16</f>
        <v>304.91930584022401</v>
      </c>
      <c r="Q196" s="19">
        <f>P196*'Forecast inputs Tab10.1.5.1'!R16</f>
        <v>786.4387260439305</v>
      </c>
    </row>
    <row r="197" spans="1:17" ht="15" x14ac:dyDescent="0.25">
      <c r="A197" s="10">
        <f>D197+F197+E197+'Forecast inputs Tab10.1.5.1'!AA17</f>
        <v>0.43211753508192496</v>
      </c>
      <c r="C197" s="18">
        <v>13</v>
      </c>
      <c r="D197" s="17">
        <f>$G$54*'Forecast inputs Tab10.1.5.1'!T17</f>
        <v>0.14716785530983917</v>
      </c>
      <c r="E197" s="17">
        <f>$G$55*'Forecast inputs Tab10.1.5.1'!U17</f>
        <v>5.1707038834880825E-6</v>
      </c>
      <c r="F197" s="17">
        <f>$F$31*'Forecast inputs Tab10.1.5.1'!Y17</f>
        <v>4.4944509068202292E-2</v>
      </c>
      <c r="G197" s="28">
        <f t="shared" si="49"/>
        <v>22.381052663365967</v>
      </c>
      <c r="H197" s="28">
        <f>G197*'Forecast inputs Tab10.1.5.1'!V17</f>
        <v>67.180927086998764</v>
      </c>
      <c r="I197" s="28">
        <f t="shared" si="50"/>
        <v>7.8635239794298112E-4</v>
      </c>
      <c r="J197" s="28">
        <f>I197*'Forecast inputs Tab10.1.5.1'!W17</f>
        <v>2.3674385643135828E-3</v>
      </c>
      <c r="K197" s="28">
        <f t="shared" si="51"/>
        <v>67.183294525563085</v>
      </c>
      <c r="L197" s="28">
        <f t="shared" si="48"/>
        <v>6.8350892405599479</v>
      </c>
      <c r="M197" s="28">
        <f>L197*'Forecast inputs Tab10.1.5.1'!Z17</f>
        <v>20.712302574776405</v>
      </c>
      <c r="N197" s="19">
        <f t="shared" si="52"/>
        <v>187.29535602138984</v>
      </c>
      <c r="O197" s="19">
        <f>N197*'Forecast inputs Tab10.1.5.1'!R17</f>
        <v>539.73839221464016</v>
      </c>
      <c r="P197" s="19">
        <f>N197*'Forecast inputs Tab10.1.5.1'!S17</f>
        <v>187.02693238284786</v>
      </c>
      <c r="Q197" s="19">
        <f>P197*'Forecast inputs Tab10.1.5.1'!R17</f>
        <v>538.96486239427179</v>
      </c>
    </row>
    <row r="198" spans="1:17" ht="15" x14ac:dyDescent="0.25">
      <c r="A198" s="10">
        <f>D198+F198+E198+'Forecast inputs Tab10.1.5.1'!AA18</f>
        <v>0.42992220327427666</v>
      </c>
      <c r="C198" s="18">
        <v>14</v>
      </c>
      <c r="D198" s="17">
        <f>$G$54*'Forecast inputs Tab10.1.5.1'!T18</f>
        <v>0.14370666537469856</v>
      </c>
      <c r="E198" s="17">
        <f>$G$55*'Forecast inputs Tab10.1.5.1'!U18</f>
        <v>2.3418797994228025E-6</v>
      </c>
      <c r="F198" s="17">
        <f>$F$31*'Forecast inputs Tab10.1.5.1'!Y18</f>
        <v>4.6213196019778656E-2</v>
      </c>
      <c r="G198" s="28">
        <f t="shared" si="49"/>
        <v>5.2418624294157148</v>
      </c>
      <c r="H198" s="28">
        <f>G198*'Forecast inputs Tab10.1.5.1'!V18</f>
        <v>17.220411377411622</v>
      </c>
      <c r="I198" s="28">
        <f t="shared" si="50"/>
        <v>8.5422702578159736E-5</v>
      </c>
      <c r="J198" s="28">
        <f>I198*'Forecast inputs Tab10.1.5.1'!W18</f>
        <v>2.8142322731239893E-4</v>
      </c>
      <c r="K198" s="28">
        <f t="shared" si="51"/>
        <v>17.220692800638936</v>
      </c>
      <c r="L198" s="28">
        <f t="shared" si="48"/>
        <v>1.6856783596479701</v>
      </c>
      <c r="M198" s="28">
        <f>L198*'Forecast inputs Tab10.1.5.1'!Z18</f>
        <v>5.5961993022773138</v>
      </c>
      <c r="N198" s="19">
        <f t="shared" si="52"/>
        <v>44.877183978162577</v>
      </c>
      <c r="O198" s="19">
        <f>N198*'Forecast inputs Tab10.1.5.1'!R18</f>
        <v>142.54160438247868</v>
      </c>
      <c r="P198" s="19">
        <f>N198*'Forecast inputs Tab10.1.5.1'!S18</f>
        <v>44.842709366856603</v>
      </c>
      <c r="Q198" s="19">
        <f>P198*'Forecast inputs Tab10.1.5.1'!R18</f>
        <v>142.43210405357195</v>
      </c>
    </row>
    <row r="199" spans="1:17" ht="15" x14ac:dyDescent="0.25">
      <c r="A199" s="10">
        <f>D199+F199+E199+'Forecast inputs Tab10.1.5.1'!AA19</f>
        <v>0.42864737995427382</v>
      </c>
      <c r="C199" s="18">
        <v>15</v>
      </c>
      <c r="D199" s="17">
        <f>$G$54*'Forecast inputs Tab10.1.5.1'!T19</f>
        <v>0.13989534244162313</v>
      </c>
      <c r="E199" s="17">
        <f>$G$55*'Forecast inputs Tab10.1.5.1'!U19</f>
        <v>1.2244263403201284E-6</v>
      </c>
      <c r="F199" s="17">
        <f>$F$31*'Forecast inputs Tab10.1.5.1'!Y19</f>
        <v>4.8750813086310393E-2</v>
      </c>
      <c r="G199" s="28">
        <f t="shared" si="49"/>
        <v>7.7019697468548358</v>
      </c>
      <c r="H199" s="28">
        <f>G199*'Forecast inputs Tab10.1.5.1'!V19</f>
        <v>27.395713185703492</v>
      </c>
      <c r="I199" s="28">
        <f t="shared" si="50"/>
        <v>6.7411069345164656E-5</v>
      </c>
      <c r="J199" s="28">
        <f>I199*'Forecast inputs Tab10.1.5.1'!W19</f>
        <v>2.4029243954243974E-4</v>
      </c>
      <c r="K199" s="28">
        <f t="shared" si="51"/>
        <v>27.395953478143035</v>
      </c>
      <c r="L199" s="28">
        <f t="shared" si="48"/>
        <v>2.6839870504053436</v>
      </c>
      <c r="M199" s="28">
        <f>L199*'Forecast inputs Tab10.1.5.1'!Z19</f>
        <v>9.6581126819195955</v>
      </c>
      <c r="N199" s="19">
        <f t="shared" si="52"/>
        <v>67.695276159958937</v>
      </c>
      <c r="O199" s="19">
        <f>N199*'Forecast inputs Tab10.1.5.1'!R19</f>
        <v>234.26491877363071</v>
      </c>
      <c r="P199" s="19">
        <f>N199*'Forecast inputs Tab10.1.5.1'!S19</f>
        <v>67.665346560722753</v>
      </c>
      <c r="Q199" s="19">
        <f>P199*'Forecast inputs Tab10.1.5.1'!R19</f>
        <v>234.16134500110596</v>
      </c>
    </row>
    <row r="200" spans="1:17" ht="15" x14ac:dyDescent="0.25">
      <c r="A200" s="10">
        <f>D200+F200+E200+'Forecast inputs Tab10.1.5.1'!AA20</f>
        <v>0.42839142876058967</v>
      </c>
      <c r="C200" s="23" t="s">
        <v>1443</v>
      </c>
      <c r="D200" s="17">
        <f>$G$54*'Forecast inputs Tab10.1.5.1'!T20</f>
        <v>0.13569784110110966</v>
      </c>
      <c r="E200" s="17">
        <f>$G$55*'Forecast inputs Tab10.1.5.1'!U20</f>
        <v>7.4196728237794711E-7</v>
      </c>
      <c r="F200" s="17">
        <f>$F$31*'Forecast inputs Tab10.1.5.1'!Y20</f>
        <v>5.2692845692197628E-2</v>
      </c>
      <c r="G200" s="28">
        <f>N200*(D200/A200)*(1-EXP(-A200))</f>
        <v>8.7177086615606161</v>
      </c>
      <c r="H200" s="28">
        <f>G200*'Forecast inputs Tab10.1.5.1'!V20</f>
        <v>36.17385346560269</v>
      </c>
      <c r="I200" s="28">
        <f t="shared" si="50"/>
        <v>4.766659920080282E-5</v>
      </c>
      <c r="J200" s="28">
        <f>I200*'Forecast inputs Tab10.1.5.1'!W20</f>
        <v>1.9779102991780641E-4</v>
      </c>
      <c r="K200" s="28">
        <f t="shared" si="51"/>
        <v>36.174051256632609</v>
      </c>
      <c r="L200" s="30">
        <f t="shared" si="48"/>
        <v>3.3851745434245659</v>
      </c>
      <c r="M200" s="28">
        <f>L200*'Forecast inputs Tab10.1.5.1'!Z20</f>
        <v>13.082548650991184</v>
      </c>
      <c r="N200" s="19">
        <f>N173*EXP(-A173)+N174*EXP(-A174)</f>
        <v>78.9837233318069</v>
      </c>
      <c r="O200" s="19">
        <f>N200*'Forecast inputs Tab10.1.5.1'!R20</f>
        <v>321.65620056104819</v>
      </c>
      <c r="P200" s="19">
        <f>N200*'Forecast inputs Tab10.1.5.1'!S20</f>
        <v>78.962565825014522</v>
      </c>
      <c r="Q200" s="19">
        <f>P200*'Forecast inputs Tab10.1.5.1'!R20</f>
        <v>321.57003795739894</v>
      </c>
    </row>
    <row r="201" spans="1:17" ht="15" x14ac:dyDescent="0.25">
      <c r="C201" s="31" t="s">
        <v>1453</v>
      </c>
      <c r="D201" s="12"/>
      <c r="E201" s="12"/>
      <c r="F201" s="12"/>
      <c r="G201" s="32">
        <f>SUM(G184:G200)</f>
        <v>1078.5627884485166</v>
      </c>
      <c r="H201" s="32">
        <f t="shared" ref="H201" si="53">SUM(H184:H200)</f>
        <v>1428.4775681410979</v>
      </c>
      <c r="I201" s="32">
        <f>SUM(I184:I200)</f>
        <v>185.54678107344688</v>
      </c>
      <c r="J201" s="32">
        <f t="shared" ref="J201:Q201" si="54">SUM(J184:J200)</f>
        <v>125.4213400402644</v>
      </c>
      <c r="K201" s="32">
        <f t="shared" si="54"/>
        <v>1553.8989081813622</v>
      </c>
      <c r="L201" s="32">
        <f t="shared" si="54"/>
        <v>399.3524192778894</v>
      </c>
      <c r="M201" s="32">
        <f t="shared" si="54"/>
        <v>458.30533889488026</v>
      </c>
      <c r="N201" s="32">
        <f t="shared" si="54"/>
        <v>51151.987055027406</v>
      </c>
      <c r="O201" s="32">
        <f t="shared" si="54"/>
        <v>15596.908795290652</v>
      </c>
      <c r="P201" s="32">
        <f t="shared" si="54"/>
        <v>7128.9821579366044</v>
      </c>
      <c r="Q201" s="32">
        <f t="shared" si="54"/>
        <v>8963.8512478302255</v>
      </c>
    </row>
    <row r="203" spans="1:17" ht="15" x14ac:dyDescent="0.25">
      <c r="C203" s="15" t="s">
        <v>1445</v>
      </c>
      <c r="D203" s="15" t="s">
        <v>1736</v>
      </c>
      <c r="G203" s="15">
        <f>G178+1</f>
        <v>2027</v>
      </c>
    </row>
    <row r="204" spans="1:17" ht="15" x14ac:dyDescent="0.25">
      <c r="D204" s="24" t="s">
        <v>1611</v>
      </c>
      <c r="E204" s="24"/>
      <c r="F204" s="24"/>
      <c r="G204" s="18">
        <f>G179</f>
        <v>1</v>
      </c>
      <c r="H204" s="24" t="s">
        <v>1610</v>
      </c>
      <c r="I204" s="25">
        <f>G204*I154</f>
        <v>0.12749965524150572</v>
      </c>
      <c r="J204" s="15" t="s">
        <v>1526</v>
      </c>
      <c r="K204" s="25">
        <f>I204+I206+I205</f>
        <v>0.17224788630371471</v>
      </c>
    </row>
    <row r="205" spans="1:17" ht="15" x14ac:dyDescent="0.25">
      <c r="D205" s="24" t="s">
        <v>1612</v>
      </c>
      <c r="E205" s="24"/>
      <c r="F205" s="24"/>
      <c r="G205" s="18">
        <f>G180</f>
        <v>1</v>
      </c>
      <c r="H205" s="24" t="s">
        <v>1610</v>
      </c>
      <c r="I205" s="25">
        <f>G205*I155</f>
        <v>4.7250641226700626E-3</v>
      </c>
      <c r="K205" s="25"/>
    </row>
    <row r="206" spans="1:17" ht="15" x14ac:dyDescent="0.25">
      <c r="D206" s="24" t="s">
        <v>1446</v>
      </c>
      <c r="E206" s="24"/>
      <c r="F206" s="24"/>
      <c r="G206" s="18">
        <f>G181</f>
        <v>1</v>
      </c>
      <c r="H206" s="24" t="s">
        <v>1610</v>
      </c>
      <c r="I206" s="25">
        <f>G206*I156</f>
        <v>4.0023166939538925E-2</v>
      </c>
    </row>
    <row r="207" spans="1:17" ht="15" x14ac:dyDescent="0.25">
      <c r="D207" s="24"/>
      <c r="E207" s="24"/>
      <c r="F207" s="24"/>
      <c r="G207" s="18"/>
      <c r="H207" s="24"/>
      <c r="I207" s="24"/>
      <c r="J207" s="24"/>
      <c r="K207" s="24"/>
      <c r="L207" s="25"/>
    </row>
    <row r="208" spans="1:17" ht="39" x14ac:dyDescent="0.25">
      <c r="A208" t="s">
        <v>1374</v>
      </c>
      <c r="C208" s="26" t="s">
        <v>1292</v>
      </c>
      <c r="D208" s="27" t="s">
        <v>1604</v>
      </c>
      <c r="E208" s="27" t="s">
        <v>1605</v>
      </c>
      <c r="F208" s="27" t="s">
        <v>1877</v>
      </c>
      <c r="G208" s="27" t="s">
        <v>1606</v>
      </c>
      <c r="H208" s="27" t="s">
        <v>1607</v>
      </c>
      <c r="I208" s="27" t="s">
        <v>1608</v>
      </c>
      <c r="J208" s="27" t="s">
        <v>1609</v>
      </c>
      <c r="K208" s="27" t="s">
        <v>1613</v>
      </c>
      <c r="L208" s="27" t="s">
        <v>1448</v>
      </c>
      <c r="M208" s="27" t="s">
        <v>1578</v>
      </c>
      <c r="N208" s="27" t="s">
        <v>1449</v>
      </c>
      <c r="O208" s="27" t="s">
        <v>1450</v>
      </c>
      <c r="P208" s="27" t="s">
        <v>1451</v>
      </c>
      <c r="Q208" s="27" t="s">
        <v>1452</v>
      </c>
    </row>
    <row r="209" spans="1:17" ht="15" x14ac:dyDescent="0.25">
      <c r="A209" s="10">
        <f>D209+F209+E209+'Forecast inputs Tab10.1.5.1'!AA4</f>
        <v>0.24</v>
      </c>
      <c r="C209" s="18">
        <v>0</v>
      </c>
      <c r="D209" s="17">
        <f>$G$54*'Forecast inputs Tab10.1.5.1'!T4</f>
        <v>0</v>
      </c>
      <c r="E209" s="17">
        <f>$G$55*'Forecast inputs Tab10.1.5.1'!U4</f>
        <v>0</v>
      </c>
      <c r="F209" s="17">
        <f>$F$31*'Forecast inputs Tab10.1.5.1'!Y4</f>
        <v>0</v>
      </c>
      <c r="G209" s="28">
        <f>N209*(D209/A209)*(1-EXP(-A209))</f>
        <v>0</v>
      </c>
      <c r="H209" s="28">
        <f>G209*'Forecast inputs Tab10.1.5.1'!V4</f>
        <v>0</v>
      </c>
      <c r="I209" s="28">
        <f>N209*(E209/A209)*(1-EXP(-A209))</f>
        <v>0</v>
      </c>
      <c r="J209" s="28">
        <f>I209*'Forecast inputs Tab10.1.5.1'!W4</f>
        <v>0</v>
      </c>
      <c r="K209" s="28">
        <f>H209+J209</f>
        <v>0</v>
      </c>
      <c r="L209" s="28">
        <f t="shared" ref="L209:L225" si="55">N209*(F209/A209)*(1-EXP(-A209))</f>
        <v>0</v>
      </c>
      <c r="M209" s="28">
        <f>L209*'Forecast inputs Tab10.1.5.1'!Z4</f>
        <v>0</v>
      </c>
      <c r="N209" s="19">
        <f>'Forecast inputs Tab10.1.5.1'!Q4</f>
        <v>12382.797429009221</v>
      </c>
      <c r="O209" s="19">
        <f>N209*'Forecast inputs Tab10.1.5.1'!R4</f>
        <v>34.976078134056579</v>
      </c>
      <c r="P209" s="19">
        <f>N209*'Forecast inputs Tab10.1.5.1'!S4</f>
        <v>0</v>
      </c>
      <c r="Q209" s="19">
        <f>P209*'Forecast inputs Tab10.1.5.1'!R4</f>
        <v>0</v>
      </c>
    </row>
    <row r="210" spans="1:17" ht="15" x14ac:dyDescent="0.25">
      <c r="A210" s="10">
        <f>D210+F210+E210+'Forecast inputs Tab10.1.5.1'!AA5</f>
        <v>0.24052274883504046</v>
      </c>
      <c r="C210" s="18">
        <v>1</v>
      </c>
      <c r="D210" s="17">
        <f>$G$54*'Forecast inputs Tab10.1.5.1'!T5</f>
        <v>2.6034639135630266E-5</v>
      </c>
      <c r="E210" s="17">
        <f>$G$55*'Forecast inputs Tab10.1.5.1'!U5</f>
        <v>5.9689948442443659E-5</v>
      </c>
      <c r="F210" s="17">
        <f>$F$31*'Forecast inputs Tab10.1.5.1'!Y5</f>
        <v>4.3702424746238738E-4</v>
      </c>
      <c r="G210" s="28">
        <f t="shared" ref="G210:G224" si="56">N210*(D210/A210)*(1-EXP(-A210))</f>
        <v>0.22540168158406779</v>
      </c>
      <c r="H210" s="28">
        <f>G210*'Forecast inputs Tab10.1.5.1'!V5</f>
        <v>2.3177605710252142E-2</v>
      </c>
      <c r="I210" s="28">
        <f t="shared" ref="I210:I225" si="57">N210*(E210/A210)*(1-EXP(-A210))</f>
        <v>0.51678130365095221</v>
      </c>
      <c r="J210" s="28">
        <f>I210*'Forecast inputs Tab10.1.5.1'!W5</f>
        <v>5.3139701352713467E-2</v>
      </c>
      <c r="K210" s="28">
        <f t="shared" ref="K210:K225" si="58">H210+J210</f>
        <v>7.6317307062965606E-2</v>
      </c>
      <c r="L210" s="28">
        <f t="shared" si="55"/>
        <v>3.7836514559643497</v>
      </c>
      <c r="M210" s="28">
        <f>L210*'Forecast inputs Tab10.1.5.1'!Z5</f>
        <v>0.2916472595120424</v>
      </c>
      <c r="N210" s="19">
        <f>N184*EXP(-A184)</f>
        <v>9740.6534556019415</v>
      </c>
      <c r="O210" s="19">
        <f>N210*'Forecast inputs Tab10.1.5.1'!R5</f>
        <v>231.1720062657642</v>
      </c>
      <c r="P210" s="19">
        <f>N210*'Forecast inputs Tab10.1.5.1'!S5</f>
        <v>0</v>
      </c>
      <c r="Q210" s="19">
        <f>P210*'Forecast inputs Tab10.1.5.1'!R5</f>
        <v>0</v>
      </c>
    </row>
    <row r="211" spans="1:17" ht="15" x14ac:dyDescent="0.25">
      <c r="A211" s="10">
        <f>D211+F211+E211+'Forecast inputs Tab10.1.5.1'!AA6</f>
        <v>0.24401585226862085</v>
      </c>
      <c r="C211" s="18">
        <v>2</v>
      </c>
      <c r="D211" s="17">
        <f>$G$54*'Forecast inputs Tab10.1.5.1'!T6</f>
        <v>2.4498914527974438E-4</v>
      </c>
      <c r="E211" s="17">
        <f>$G$55*'Forecast inputs Tab10.1.5.1'!U6</f>
        <v>1.2512986655999756E-3</v>
      </c>
      <c r="F211" s="17">
        <f>$F$31*'Forecast inputs Tab10.1.5.1'!Y6</f>
        <v>2.5195644577411316E-3</v>
      </c>
      <c r="G211" s="28">
        <f t="shared" si="56"/>
        <v>1.664818177955389</v>
      </c>
      <c r="H211" s="28">
        <f>G211*'Forecast inputs Tab10.1.5.1'!V6</f>
        <v>0.36550525597854561</v>
      </c>
      <c r="I211" s="28">
        <f t="shared" si="57"/>
        <v>8.5031716901720102</v>
      </c>
      <c r="J211" s="28">
        <f>I211*'Forecast inputs Tab10.1.5.1'!W6</f>
        <v>1.8670201794096688</v>
      </c>
      <c r="K211" s="28">
        <f t="shared" si="58"/>
        <v>2.2325254353882142</v>
      </c>
      <c r="L211" s="28">
        <f t="shared" si="55"/>
        <v>17.121643103771248</v>
      </c>
      <c r="M211" s="28">
        <f>L211*'Forecast inputs Tab10.1.5.1'!Z6</f>
        <v>3.2193825528021081</v>
      </c>
      <c r="N211" s="19">
        <f t="shared" ref="N211:N224" si="59">N185*EXP(-A185)</f>
        <v>7658.2649975094137</v>
      </c>
      <c r="O211" s="19">
        <f>N211*'Forecast inputs Tab10.1.5.1'!R6</f>
        <v>736.69292804741599</v>
      </c>
      <c r="P211" s="19">
        <f>N211*'Forecast inputs Tab10.1.5.1'!S6</f>
        <v>0</v>
      </c>
      <c r="Q211" s="19">
        <f>P211*'Forecast inputs Tab10.1.5.1'!R6</f>
        <v>0</v>
      </c>
    </row>
    <row r="212" spans="1:17" ht="15" x14ac:dyDescent="0.25">
      <c r="A212" s="10">
        <f>D212+F212+E212+'Forecast inputs Tab10.1.5.1'!AA7</f>
        <v>0.25405323860614915</v>
      </c>
      <c r="C212" s="18">
        <v>3</v>
      </c>
      <c r="D212" s="17">
        <f>$G$54*'Forecast inputs Tab10.1.5.1'!T7</f>
        <v>9.1260819193712556E-3</v>
      </c>
      <c r="E212" s="17">
        <f>$G$55*'Forecast inputs Tab10.1.5.1'!U7</f>
        <v>2.4266769272135022E-3</v>
      </c>
      <c r="F212" s="17">
        <f>$F$31*'Forecast inputs Tab10.1.5.1'!Y7</f>
        <v>2.5004797595643822E-3</v>
      </c>
      <c r="G212" s="28">
        <f t="shared" si="56"/>
        <v>48.354887011954631</v>
      </c>
      <c r="H212" s="28">
        <f>G212*'Forecast inputs Tab10.1.5.1'!V7</f>
        <v>17.758576215326702</v>
      </c>
      <c r="I212" s="28">
        <f t="shared" si="57"/>
        <v>12.857838628519616</v>
      </c>
      <c r="J212" s="28">
        <f>I212*'Forecast inputs Tab10.1.5.1'!W7</f>
        <v>4.7337637704252931</v>
      </c>
      <c r="K212" s="28">
        <f t="shared" si="58"/>
        <v>22.492339985751997</v>
      </c>
      <c r="L212" s="28">
        <f t="shared" si="55"/>
        <v>13.248885701186579</v>
      </c>
      <c r="M212" s="28">
        <f>L212*'Forecast inputs Tab10.1.5.1'!Z7</f>
        <v>4.4751821143754</v>
      </c>
      <c r="N212" s="19">
        <f t="shared" si="59"/>
        <v>6000.0608101271382</v>
      </c>
      <c r="O212" s="19">
        <f>N212*'Forecast inputs Tab10.1.5.1'!R7</f>
        <v>1255.7827272555594</v>
      </c>
      <c r="P212" s="19">
        <f>N212*'Forecast inputs Tab10.1.5.1'!S7</f>
        <v>0</v>
      </c>
      <c r="Q212" s="19">
        <f>P212*'Forecast inputs Tab10.1.5.1'!R7</f>
        <v>0</v>
      </c>
    </row>
    <row r="213" spans="1:17" ht="15" x14ac:dyDescent="0.25">
      <c r="A213" s="10">
        <f>D213+F213+E213+'Forecast inputs Tab10.1.5.1'!AA8</f>
        <v>0.28554324444181578</v>
      </c>
      <c r="C213" s="18">
        <v>4</v>
      </c>
      <c r="D213" s="17">
        <f>$G$54*'Forecast inputs Tab10.1.5.1'!T8</f>
        <v>1.6302782324879053E-2</v>
      </c>
      <c r="E213" s="17">
        <f>$G$55*'Forecast inputs Tab10.1.5.1'!U8</f>
        <v>1.5740481120690826E-2</v>
      </c>
      <c r="F213" s="17">
        <f>$F$31*'Forecast inputs Tab10.1.5.1'!Y8</f>
        <v>1.3499980996245895E-2</v>
      </c>
      <c r="G213" s="28">
        <f t="shared" si="56"/>
        <v>66.001371057855138</v>
      </c>
      <c r="H213" s="28">
        <f>G213*'Forecast inputs Tab10.1.5.1'!V8</f>
        <v>37.180799977511384</v>
      </c>
      <c r="I213" s="28">
        <f t="shared" si="57"/>
        <v>63.724909918625556</v>
      </c>
      <c r="J213" s="28">
        <f>I213*'Forecast inputs Tab10.1.5.1'!W8</f>
        <v>34.918235733363389</v>
      </c>
      <c r="K213" s="28">
        <f t="shared" si="58"/>
        <v>72.099035710874773</v>
      </c>
      <c r="L213" s="28">
        <f t="shared" si="55"/>
        <v>54.654306071882637</v>
      </c>
      <c r="M213" s="28">
        <f>L213*'Forecast inputs Tab10.1.5.1'!Z8</f>
        <v>28.769972061932947</v>
      </c>
      <c r="N213" s="19">
        <f t="shared" si="59"/>
        <v>4653.9502057783384</v>
      </c>
      <c r="O213" s="19">
        <f>N213*'Forecast inputs Tab10.1.5.1'!R8</f>
        <v>1715.7020131112133</v>
      </c>
      <c r="P213" s="19">
        <f>N213*'Forecast inputs Tab10.1.5.1'!S8</f>
        <v>414.92878156678148</v>
      </c>
      <c r="Q213" s="19">
        <f>P213*'Forecast inputs Tab10.1.5.1'!R8</f>
        <v>152.96556996850182</v>
      </c>
    </row>
    <row r="214" spans="1:17" ht="15" x14ac:dyDescent="0.25">
      <c r="A214" s="10">
        <f>D214+F214+E214+'Forecast inputs Tab10.1.5.1'!AA9</f>
        <v>0.34068753460251544</v>
      </c>
      <c r="C214" s="18">
        <v>5</v>
      </c>
      <c r="D214" s="17">
        <f>$G$54*'Forecast inputs Tab10.1.5.1'!T9</f>
        <v>4.8141974150967277E-2</v>
      </c>
      <c r="E214" s="17">
        <f>$G$55*'Forecast inputs Tab10.1.5.1'!U9</f>
        <v>2.3898355094910093E-2</v>
      </c>
      <c r="F214" s="17">
        <f>$F$31*'Forecast inputs Tab10.1.5.1'!Y9</f>
        <v>2.8647205356638082E-2</v>
      </c>
      <c r="G214" s="28">
        <f t="shared" si="56"/>
        <v>142.71009878319089</v>
      </c>
      <c r="H214" s="28">
        <f>G214*'Forecast inputs Tab10.1.5.1'!V9</f>
        <v>114.96116662319533</v>
      </c>
      <c r="I214" s="28">
        <f t="shared" si="57"/>
        <v>70.843306210405316</v>
      </c>
      <c r="J214" s="28">
        <f>I214*'Forecast inputs Tab10.1.5.1'!W9</f>
        <v>53.038630863780057</v>
      </c>
      <c r="K214" s="28">
        <f t="shared" si="58"/>
        <v>167.99979748697538</v>
      </c>
      <c r="L214" s="28">
        <f t="shared" si="55"/>
        <v>84.920603660496838</v>
      </c>
      <c r="M214" s="28">
        <f>L214*'Forecast inputs Tab10.1.5.1'!Z9</f>
        <v>63.362489374035789</v>
      </c>
      <c r="N214" s="19">
        <f t="shared" si="59"/>
        <v>3497.9361430310501</v>
      </c>
      <c r="O214" s="19">
        <f>N214*'Forecast inputs Tab10.1.5.1'!R9</f>
        <v>1993.1380060436643</v>
      </c>
      <c r="P214" s="19">
        <f>N214*'Forecast inputs Tab10.1.5.1'!S9</f>
        <v>1017.4269478652204</v>
      </c>
      <c r="Q214" s="19">
        <f>P214*'Forecast inputs Tab10.1.5.1'!R9</f>
        <v>579.733944601394</v>
      </c>
    </row>
    <row r="215" spans="1:17" ht="15" x14ac:dyDescent="0.25">
      <c r="A215" s="10">
        <f>D215+F215+E215+'Forecast inputs Tab10.1.5.1'!AA10</f>
        <v>0.39418097123399243</v>
      </c>
      <c r="C215" s="18">
        <v>6</v>
      </c>
      <c r="D215" s="17">
        <f>$G$54*'Forecast inputs Tab10.1.5.1'!T10</f>
        <v>0.11707687747920806</v>
      </c>
      <c r="E215" s="17">
        <f>$G$55*'Forecast inputs Tab10.1.5.1'!U10</f>
        <v>9.8648917415270678E-3</v>
      </c>
      <c r="F215" s="17">
        <f>$F$31*'Forecast inputs Tab10.1.5.1'!Y10</f>
        <v>2.723920201325726E-2</v>
      </c>
      <c r="G215" s="28">
        <f t="shared" si="56"/>
        <v>240.73377145929615</v>
      </c>
      <c r="H215" s="28">
        <f>G215*'Forecast inputs Tab10.1.5.1'!V10</f>
        <v>238.50141116317369</v>
      </c>
      <c r="I215" s="28">
        <f t="shared" si="57"/>
        <v>20.284215338739486</v>
      </c>
      <c r="J215" s="28">
        <f>I215*'Forecast inputs Tab10.1.5.1'!W10</f>
        <v>19.62904172367454</v>
      </c>
      <c r="K215" s="28">
        <f t="shared" si="58"/>
        <v>258.13045288684822</v>
      </c>
      <c r="L215" s="28">
        <f t="shared" si="55"/>
        <v>56.009316044131907</v>
      </c>
      <c r="M215" s="28">
        <f>L215*'Forecast inputs Tab10.1.5.1'!Z10</f>
        <v>55.379883350427953</v>
      </c>
      <c r="N215" s="19">
        <f t="shared" si="59"/>
        <v>2488.0159522872755</v>
      </c>
      <c r="O215" s="19">
        <f>N215*'Forecast inputs Tab10.1.5.1'!R10</f>
        <v>2005.9081251806654</v>
      </c>
      <c r="P215" s="19">
        <f>N215*'Forecast inputs Tab10.1.5.1'!S10</f>
        <v>1429.9330309586576</v>
      </c>
      <c r="Q215" s="19">
        <f>P215*'Forecast inputs Tab10.1.5.1'!R10</f>
        <v>1152.8520476837366</v>
      </c>
    </row>
    <row r="216" spans="1:17" ht="15" x14ac:dyDescent="0.25">
      <c r="A216" s="10">
        <f>D216+F216+E216+'Forecast inputs Tab10.1.5.1'!AA11</f>
        <v>0.43711645368459406</v>
      </c>
      <c r="C216" s="18">
        <v>7</v>
      </c>
      <c r="D216" s="17">
        <f>$G$54*'Forecast inputs Tab10.1.5.1'!T11</f>
        <v>0.14151300730968597</v>
      </c>
      <c r="E216" s="17">
        <f>$G$55*'Forecast inputs Tab10.1.5.1'!U11</f>
        <v>5.656636315900394E-3</v>
      </c>
      <c r="F216" s="17">
        <f>$F$31*'Forecast inputs Tab10.1.5.1'!Y11</f>
        <v>4.9946810059007689E-2</v>
      </c>
      <c r="G216" s="28">
        <f t="shared" si="56"/>
        <v>192.30577258163629</v>
      </c>
      <c r="H216" s="28">
        <f>G216*'Forecast inputs Tab10.1.5.1'!V11</f>
        <v>238.31745707715154</v>
      </c>
      <c r="I216" s="28">
        <f t="shared" si="57"/>
        <v>7.6869528647781786</v>
      </c>
      <c r="J216" s="28">
        <f>I216*'Forecast inputs Tab10.1.5.1'!W11</f>
        <v>9.3803432853294879</v>
      </c>
      <c r="K216" s="28">
        <f t="shared" si="58"/>
        <v>247.69780036248102</v>
      </c>
      <c r="L216" s="28">
        <f t="shared" si="55"/>
        <v>67.874042669209047</v>
      </c>
      <c r="M216" s="28">
        <f>L216*'Forecast inputs Tab10.1.5.1'!Z11</f>
        <v>84.72648872354695</v>
      </c>
      <c r="N216" s="19">
        <f t="shared" si="59"/>
        <v>1677.5000426918941</v>
      </c>
      <c r="O216" s="19">
        <f>N216*'Forecast inputs Tab10.1.5.1'!R11</f>
        <v>1795.9986457076495</v>
      </c>
      <c r="P216" s="19">
        <f>N216*'Forecast inputs Tab10.1.5.1'!S11</f>
        <v>1337.9795743261714</v>
      </c>
      <c r="Q216" s="19">
        <f>P216*'Forecast inputs Tab10.1.5.1'!R11</f>
        <v>1432.4944514565721</v>
      </c>
    </row>
    <row r="217" spans="1:17" ht="15" x14ac:dyDescent="0.25">
      <c r="A217" s="10">
        <f>D217+F217+E217+'Forecast inputs Tab10.1.5.1'!AA12</f>
        <v>0.43529731870565858</v>
      </c>
      <c r="C217" s="18">
        <v>8</v>
      </c>
      <c r="D217" s="17">
        <f>$G$54*'Forecast inputs Tab10.1.5.1'!T12</f>
        <v>0.16314799222044721</v>
      </c>
      <c r="E217" s="17">
        <f>$G$55*'Forecast inputs Tab10.1.5.1'!U12</f>
        <v>9.7038579542260261E-4</v>
      </c>
      <c r="F217" s="17">
        <f>$F$31*'Forecast inputs Tab10.1.5.1'!Y12</f>
        <v>3.1178940689788756E-2</v>
      </c>
      <c r="G217" s="28">
        <f t="shared" si="56"/>
        <v>143.32000768367257</v>
      </c>
      <c r="H217" s="28">
        <f>G217*'Forecast inputs Tab10.1.5.1'!V12</f>
        <v>215.84095814836689</v>
      </c>
      <c r="I217" s="28">
        <f t="shared" si="57"/>
        <v>0.85245118719066826</v>
      </c>
      <c r="J217" s="28">
        <f>I217*'Forecast inputs Tab10.1.5.1'!W12</f>
        <v>1.2818916765190587</v>
      </c>
      <c r="K217" s="28">
        <f t="shared" si="58"/>
        <v>217.12284982488595</v>
      </c>
      <c r="L217" s="28">
        <f t="shared" si="55"/>
        <v>27.389647634715143</v>
      </c>
      <c r="M217" s="28">
        <f>L217*'Forecast inputs Tab10.1.5.1'!Z12</f>
        <v>41.745657545974737</v>
      </c>
      <c r="N217" s="19">
        <f t="shared" si="59"/>
        <v>1083.4909199120737</v>
      </c>
      <c r="O217" s="19">
        <f>N217*'Forecast inputs Tab10.1.5.1'!R12</f>
        <v>1468.964484489192</v>
      </c>
      <c r="P217" s="19">
        <f>N217*'Forecast inputs Tab10.1.5.1'!S12</f>
        <v>991.98593726019885</v>
      </c>
      <c r="Q217" s="19">
        <f>P217*'Forecast inputs Tab10.1.5.1'!R12</f>
        <v>1344.9047741592597</v>
      </c>
    </row>
    <row r="218" spans="1:17" ht="15" x14ac:dyDescent="0.25">
      <c r="A218" s="10">
        <f>D218+F218+E218+'Forecast inputs Tab10.1.5.1'!AA13</f>
        <v>0.44428968760250898</v>
      </c>
      <c r="C218" s="18">
        <v>9</v>
      </c>
      <c r="D218" s="17">
        <f>$G$54*'Forecast inputs Tab10.1.5.1'!T13</f>
        <v>0.15712465846383275</v>
      </c>
      <c r="E218" s="17">
        <f>$G$55*'Forecast inputs Tab10.1.5.1'!U13</f>
        <v>3.9907220923461086E-4</v>
      </c>
      <c r="F218" s="17">
        <f>$F$31*'Forecast inputs Tab10.1.5.1'!Y13</f>
        <v>4.6765956929441674E-2</v>
      </c>
      <c r="G218" s="28">
        <f t="shared" si="56"/>
        <v>88.967306857795506</v>
      </c>
      <c r="H218" s="28">
        <f>G218*'Forecast inputs Tab10.1.5.1'!V13</f>
        <v>160.27582058322426</v>
      </c>
      <c r="I218" s="28">
        <f t="shared" si="57"/>
        <v>0.22596313045012262</v>
      </c>
      <c r="J218" s="28">
        <f>I218*'Forecast inputs Tab10.1.5.1'!W13</f>
        <v>0.40754703121357849</v>
      </c>
      <c r="K218" s="28">
        <f t="shared" si="58"/>
        <v>160.68336761443783</v>
      </c>
      <c r="L218" s="28">
        <f t="shared" si="55"/>
        <v>26.479874523309082</v>
      </c>
      <c r="M218" s="28">
        <f>L218*'Forecast inputs Tab10.1.5.1'!Z13</f>
        <v>48.095660895431521</v>
      </c>
      <c r="N218" s="19">
        <f t="shared" si="59"/>
        <v>701.28779930966266</v>
      </c>
      <c r="O218" s="19">
        <f>N218*'Forecast inputs Tab10.1.5.1'!R13</f>
        <v>1160.512088931609</v>
      </c>
      <c r="P218" s="19">
        <f>N218*'Forecast inputs Tab10.1.5.1'!S13</f>
        <v>677.45851596624834</v>
      </c>
      <c r="Q218" s="19">
        <f>P218*'Forecast inputs Tab10.1.5.1'!R13</f>
        <v>1121.0786759764267</v>
      </c>
    </row>
    <row r="219" spans="1:17" ht="15" x14ac:dyDescent="0.25">
      <c r="A219" s="10">
        <f>D219+F219+E219+'Forecast inputs Tab10.1.5.1'!AA14</f>
        <v>0.44023558092749171</v>
      </c>
      <c r="C219" s="18">
        <v>10</v>
      </c>
      <c r="D219" s="17">
        <f>$G$54*'Forecast inputs Tab10.1.5.1'!T14</f>
        <v>0.15681727520904892</v>
      </c>
      <c r="E219" s="17">
        <f>$G$55*'Forecast inputs Tab10.1.5.1'!U14</f>
        <v>1.079979440967904E-4</v>
      </c>
      <c r="F219" s="17">
        <f>$F$31*'Forecast inputs Tab10.1.5.1'!Y14</f>
        <v>4.3310307774345962E-2</v>
      </c>
      <c r="G219" s="28">
        <f t="shared" si="56"/>
        <v>57.171376068689092</v>
      </c>
      <c r="H219" s="28">
        <f>G219*'Forecast inputs Tab10.1.5.1'!V14</f>
        <v>120.3388611204869</v>
      </c>
      <c r="I219" s="28">
        <f t="shared" si="57"/>
        <v>3.9373156231492665E-2</v>
      </c>
      <c r="J219" s="28">
        <f>I219*'Forecast inputs Tab10.1.5.1'!W14</f>
        <v>8.3056116064499849E-2</v>
      </c>
      <c r="K219" s="28">
        <f t="shared" si="58"/>
        <v>120.42191723655139</v>
      </c>
      <c r="L219" s="28">
        <f t="shared" si="55"/>
        <v>15.789777561923364</v>
      </c>
      <c r="M219" s="28">
        <f>L219*'Forecast inputs Tab10.1.5.1'!Z14</f>
        <v>33.468802009130862</v>
      </c>
      <c r="N219" s="19">
        <f t="shared" si="59"/>
        <v>450.69139816761714</v>
      </c>
      <c r="O219" s="19">
        <f>N219*'Forecast inputs Tab10.1.5.1'!R14</f>
        <v>884.14385035532291</v>
      </c>
      <c r="P219" s="19">
        <f>N219*'Forecast inputs Tab10.1.5.1'!S14</f>
        <v>444.37356284221403</v>
      </c>
      <c r="Q219" s="19">
        <f>P219*'Forecast inputs Tab10.1.5.1'!R14</f>
        <v>871.74983690571344</v>
      </c>
    </row>
    <row r="220" spans="1:17" ht="15" x14ac:dyDescent="0.25">
      <c r="A220" s="10">
        <f>D220+F220+E220+'Forecast inputs Tab10.1.5.1'!AA15</f>
        <v>0.44095744429253408</v>
      </c>
      <c r="C220" s="18">
        <v>11</v>
      </c>
      <c r="D220" s="17">
        <f>$G$54*'Forecast inputs Tab10.1.5.1'!T15</f>
        <v>0.15112652218677455</v>
      </c>
      <c r="E220" s="17">
        <f>$G$55*'Forecast inputs Tab10.1.5.1'!U15</f>
        <v>3.989010416005911E-5</v>
      </c>
      <c r="F220" s="17">
        <f>$F$31*'Forecast inputs Tab10.1.5.1'!Y15</f>
        <v>4.979103200159949E-2</v>
      </c>
      <c r="G220" s="28">
        <f t="shared" si="56"/>
        <v>38.809748810354627</v>
      </c>
      <c r="H220" s="28">
        <f>G220*'Forecast inputs Tab10.1.5.1'!V15</f>
        <v>93.426342555862192</v>
      </c>
      <c r="I220" s="28">
        <f t="shared" si="57"/>
        <v>1.0243899615167988E-2</v>
      </c>
      <c r="J220" s="28">
        <f>I220*'Forecast inputs Tab10.1.5.1'!W15</f>
        <v>2.4741405314479836E-2</v>
      </c>
      <c r="K220" s="28">
        <f t="shared" si="58"/>
        <v>93.451083961176678</v>
      </c>
      <c r="L220" s="28">
        <f t="shared" si="55"/>
        <v>12.786487884649487</v>
      </c>
      <c r="M220" s="28">
        <f>L220*'Forecast inputs Tab10.1.5.1'!Z15</f>
        <v>31.029737338951985</v>
      </c>
      <c r="N220" s="19">
        <f t="shared" si="59"/>
        <v>317.5703502210788</v>
      </c>
      <c r="O220" s="19">
        <f>N220*'Forecast inputs Tab10.1.5.1'!R15</f>
        <v>721.30388786414062</v>
      </c>
      <c r="P220" s="19">
        <f>N220*'Forecast inputs Tab10.1.5.1'!S15</f>
        <v>315.62688656643178</v>
      </c>
      <c r="Q220" s="19">
        <f>P220*'Forecast inputs Tab10.1.5.1'!R15</f>
        <v>716.88965999606773</v>
      </c>
    </row>
    <row r="221" spans="1:17" ht="15" x14ac:dyDescent="0.25">
      <c r="A221" s="10">
        <f>D221+F221+E221+'Forecast inputs Tab10.1.5.1'!AA16</f>
        <v>0.43797928184298995</v>
      </c>
      <c r="C221" s="18">
        <v>12</v>
      </c>
      <c r="D221" s="17">
        <f>$G$54*'Forecast inputs Tab10.1.5.1'!T16</f>
        <v>0.1479749104270639</v>
      </c>
      <c r="E221" s="17">
        <f>$G$55*'Forecast inputs Tab10.1.5.1'!U16</f>
        <v>1.4322136075079257E-5</v>
      </c>
      <c r="F221" s="17">
        <f>$F$31*'Forecast inputs Tab10.1.5.1'!Y16</f>
        <v>4.9990049279850998E-2</v>
      </c>
      <c r="G221" s="28">
        <f t="shared" si="56"/>
        <v>6.8128440506671666</v>
      </c>
      <c r="H221" s="28">
        <f>G221*'Forecast inputs Tab10.1.5.1'!V16</f>
        <v>18.442313710431723</v>
      </c>
      <c r="I221" s="28">
        <f t="shared" si="57"/>
        <v>6.593988080164664E-4</v>
      </c>
      <c r="J221" s="28">
        <f>I221*'Forecast inputs Tab10.1.5.1'!W16</f>
        <v>1.7914564266861498E-3</v>
      </c>
      <c r="K221" s="28">
        <f t="shared" si="58"/>
        <v>18.44410516685841</v>
      </c>
      <c r="L221" s="28">
        <f t="shared" si="55"/>
        <v>2.3015686162328093</v>
      </c>
      <c r="M221" s="28">
        <f>L221*'Forecast inputs Tab10.1.5.1'!Z16</f>
        <v>6.2871029262185161</v>
      </c>
      <c r="N221" s="19">
        <f t="shared" si="59"/>
        <v>56.856573390707844</v>
      </c>
      <c r="O221" s="19">
        <f>N221*'Forecast inputs Tab10.1.5.1'!R16</f>
        <v>146.64276839211195</v>
      </c>
      <c r="P221" s="19">
        <f>N221*'Forecast inputs Tab10.1.5.1'!S16</f>
        <v>56.693884808092733</v>
      </c>
      <c r="Q221" s="19">
        <f>P221*'Forecast inputs Tab10.1.5.1'!R16</f>
        <v>146.22316688048852</v>
      </c>
    </row>
    <row r="222" spans="1:17" ht="15" x14ac:dyDescent="0.25">
      <c r="A222" s="10">
        <f>D222+F222+E222+'Forecast inputs Tab10.1.5.1'!AA17</f>
        <v>0.43211753508192496</v>
      </c>
      <c r="C222" s="18">
        <v>13</v>
      </c>
      <c r="D222" s="17">
        <f>$G$54*'Forecast inputs Tab10.1.5.1'!T17</f>
        <v>0.14716785530983917</v>
      </c>
      <c r="E222" s="17">
        <f>$G$55*'Forecast inputs Tab10.1.5.1'!U17</f>
        <v>5.1707038834880825E-6</v>
      </c>
      <c r="F222" s="17">
        <f>$F$31*'Forecast inputs Tab10.1.5.1'!Y17</f>
        <v>4.4944509068202292E-2</v>
      </c>
      <c r="G222" s="28">
        <f t="shared" si="56"/>
        <v>23.581471525836857</v>
      </c>
      <c r="H222" s="28">
        <f>G222*'Forecast inputs Tab10.1.5.1'!V17</f>
        <v>70.784209438660341</v>
      </c>
      <c r="I222" s="28">
        <f t="shared" si="57"/>
        <v>8.2852879890311362E-4</v>
      </c>
      <c r="J222" s="28">
        <f>I222*'Forecast inputs Tab10.1.5.1'!W17</f>
        <v>2.4944173061577837E-3</v>
      </c>
      <c r="K222" s="28">
        <f t="shared" si="58"/>
        <v>70.786703855966493</v>
      </c>
      <c r="L222" s="28">
        <f t="shared" si="55"/>
        <v>7.2016926427524695</v>
      </c>
      <c r="M222" s="28">
        <f>L222*'Forecast inputs Tab10.1.5.1'!Z17</f>
        <v>21.823217198406379</v>
      </c>
      <c r="N222" s="19">
        <f t="shared" si="59"/>
        <v>197.34103535573544</v>
      </c>
      <c r="O222" s="19">
        <f>N222*'Forecast inputs Tab10.1.5.1'!R17</f>
        <v>568.68752863639054</v>
      </c>
      <c r="P222" s="19">
        <f>N222*'Forecast inputs Tab10.1.5.1'!S17</f>
        <v>197.05821468217974</v>
      </c>
      <c r="Q222" s="19">
        <f>P222*'Forecast inputs Tab10.1.5.1'!R17</f>
        <v>567.87251016037146</v>
      </c>
    </row>
    <row r="223" spans="1:17" ht="15" x14ac:dyDescent="0.25">
      <c r="A223" s="10">
        <f>D223+F223+E223+'Forecast inputs Tab10.1.5.1'!AA18</f>
        <v>0.42992220327427666</v>
      </c>
      <c r="C223" s="18">
        <v>14</v>
      </c>
      <c r="D223" s="17">
        <f>$G$54*'Forecast inputs Tab10.1.5.1'!T18</f>
        <v>0.14370666537469856</v>
      </c>
      <c r="E223" s="17">
        <f>$G$55*'Forecast inputs Tab10.1.5.1'!U18</f>
        <v>2.3418797994228025E-6</v>
      </c>
      <c r="F223" s="17">
        <f>$F$31*'Forecast inputs Tab10.1.5.1'!Y18</f>
        <v>4.6213196019778656E-2</v>
      </c>
      <c r="G223" s="28">
        <f t="shared" si="56"/>
        <v>14.201060241461429</v>
      </c>
      <c r="H223" s="28">
        <f>G223*'Forecast inputs Tab10.1.5.1'!V18</f>
        <v>46.652902979872522</v>
      </c>
      <c r="I223" s="28">
        <f t="shared" si="57"/>
        <v>2.3142403327744459E-4</v>
      </c>
      <c r="J223" s="28">
        <f>I223*'Forecast inputs Tab10.1.5.1'!W18</f>
        <v>7.6242142143652977E-4</v>
      </c>
      <c r="K223" s="28">
        <f t="shared" si="58"/>
        <v>46.653665401293956</v>
      </c>
      <c r="L223" s="28">
        <f t="shared" si="55"/>
        <v>4.5667776015550654</v>
      </c>
      <c r="M223" s="28">
        <f>L223*'Forecast inputs Tab10.1.5.1'!Z18</f>
        <v>15.161016620522584</v>
      </c>
      <c r="N223" s="19">
        <f t="shared" si="59"/>
        <v>121.57961062936015</v>
      </c>
      <c r="O223" s="19">
        <f>N223*'Forecast inputs Tab10.1.5.1'!R18</f>
        <v>386.16845405761148</v>
      </c>
      <c r="P223" s="19">
        <f>N223*'Forecast inputs Tab10.1.5.1'!S18</f>
        <v>121.4862132847046</v>
      </c>
      <c r="Q223" s="19">
        <f>P223*'Forecast inputs Tab10.1.5.1'!R18</f>
        <v>385.87179980767587</v>
      </c>
    </row>
    <row r="224" spans="1:17" ht="15" x14ac:dyDescent="0.25">
      <c r="A224" s="10">
        <f>D224+F224+E224+'Forecast inputs Tab10.1.5.1'!AA19</f>
        <v>0.42864737995427382</v>
      </c>
      <c r="C224" s="18">
        <v>15</v>
      </c>
      <c r="D224" s="17">
        <f>$G$54*'Forecast inputs Tab10.1.5.1'!T19</f>
        <v>0.13989534244162313</v>
      </c>
      <c r="E224" s="17">
        <f>$G$55*'Forecast inputs Tab10.1.5.1'!U19</f>
        <v>1.2244263403201284E-6</v>
      </c>
      <c r="F224" s="17">
        <f>$F$31*'Forecast inputs Tab10.1.5.1'!Y19</f>
        <v>4.8750813086310393E-2</v>
      </c>
      <c r="G224" s="28">
        <f t="shared" si="56"/>
        <v>3.3216678339118944</v>
      </c>
      <c r="H224" s="28">
        <f>G224*'Forecast inputs Tab10.1.5.1'!V19</f>
        <v>11.815089161209396</v>
      </c>
      <c r="I224" s="28">
        <f t="shared" si="57"/>
        <v>2.9072716208068203E-5</v>
      </c>
      <c r="J224" s="28">
        <f>I224*'Forecast inputs Tab10.1.5.1'!W19</f>
        <v>1.0363214780040919E-4</v>
      </c>
      <c r="K224" s="28">
        <f t="shared" si="58"/>
        <v>11.815192793357197</v>
      </c>
      <c r="L224" s="28">
        <f t="shared" si="55"/>
        <v>1.157536804868408</v>
      </c>
      <c r="M224" s="28">
        <f>L224*'Forecast inputs Tab10.1.5.1'!Z19</f>
        <v>4.1653035893745765</v>
      </c>
      <c r="N224" s="19">
        <f t="shared" si="59"/>
        <v>29.19528753279539</v>
      </c>
      <c r="O224" s="19">
        <f>N224*'Forecast inputs Tab10.1.5.1'!R19</f>
        <v>101.03262813024108</v>
      </c>
      <c r="P224" s="19">
        <f>N224*'Forecast inputs Tab10.1.5.1'!S19</f>
        <v>29.182379641654258</v>
      </c>
      <c r="Q224" s="19">
        <f>P224*'Forecast inputs Tab10.1.5.1'!R19</f>
        <v>100.9879593403159</v>
      </c>
    </row>
    <row r="225" spans="1:17" ht="15" x14ac:dyDescent="0.25">
      <c r="A225" s="10">
        <f>D225+F225+E225+'Forecast inputs Tab10.1.5.1'!AA20</f>
        <v>0.42839142876058967</v>
      </c>
      <c r="C225" s="23" t="s">
        <v>1443</v>
      </c>
      <c r="D225" s="17">
        <f>$G$54*'Forecast inputs Tab10.1.5.1'!T20</f>
        <v>0.13569784110110966</v>
      </c>
      <c r="E225" s="17">
        <f>$G$55*'Forecast inputs Tab10.1.5.1'!U20</f>
        <v>7.4196728237794711E-7</v>
      </c>
      <c r="F225" s="17">
        <f>$F$31*'Forecast inputs Tab10.1.5.1'!Y20</f>
        <v>5.2692845692197628E-2</v>
      </c>
      <c r="G225" s="28">
        <f>N225*(D225/A225)*(1-EXP(-A225))</f>
        <v>8.0894144319414298</v>
      </c>
      <c r="H225" s="28">
        <f>G225*'Forecast inputs Tab10.1.5.1'!V20</f>
        <v>33.566766640627343</v>
      </c>
      <c r="I225" s="28">
        <f t="shared" si="57"/>
        <v>4.4231218370116325E-5</v>
      </c>
      <c r="J225" s="28">
        <f>I225*'Forecast inputs Tab10.1.5.1'!W20</f>
        <v>1.8353602695862895E-4</v>
      </c>
      <c r="K225" s="28">
        <f t="shared" si="58"/>
        <v>33.566950176654302</v>
      </c>
      <c r="L225" s="30">
        <f t="shared" si="55"/>
        <v>3.1412015323436164</v>
      </c>
      <c r="M225" s="28">
        <f>L225*'Forecast inputs Tab10.1.5.1'!Z20</f>
        <v>12.139675913987082</v>
      </c>
      <c r="N225" s="19">
        <f>N198*EXP(-A198)+N199*EXP(-A199)</f>
        <v>73.291285154556675</v>
      </c>
      <c r="O225" s="19">
        <f>N225*'Forecast inputs Tab10.1.5.1'!R20</f>
        <v>298.47410735519884</v>
      </c>
      <c r="P225" s="19">
        <f>N225*'Forecast inputs Tab10.1.5.1'!S20</f>
        <v>73.271652491039859</v>
      </c>
      <c r="Q225" s="19">
        <f>P225*'Forecast inputs Tab10.1.5.1'!R20</f>
        <v>298.39415457901504</v>
      </c>
    </row>
    <row r="226" spans="1:17" ht="15" x14ac:dyDescent="0.25">
      <c r="C226" s="31" t="s">
        <v>1453</v>
      </c>
      <c r="D226" s="12"/>
      <c r="E226" s="12"/>
      <c r="F226" s="12"/>
      <c r="G226" s="32">
        <f>SUM(G209:G225)</f>
        <v>1076.271018257803</v>
      </c>
      <c r="H226" s="32">
        <f t="shared" ref="H226" si="60">SUM(H209:H225)</f>
        <v>1418.2513582567892</v>
      </c>
      <c r="I226" s="32">
        <f>SUM(I209:I225)</f>
        <v>185.54699998395336</v>
      </c>
      <c r="J226" s="32">
        <f t="shared" ref="J226:Q226" si="61">SUM(J209:J225)</f>
        <v>125.42274694977579</v>
      </c>
      <c r="K226" s="32">
        <f t="shared" si="61"/>
        <v>1543.6741052065645</v>
      </c>
      <c r="L226" s="32">
        <f t="shared" si="61"/>
        <v>398.4270135089921</v>
      </c>
      <c r="M226" s="32">
        <f t="shared" si="61"/>
        <v>454.14121947463138</v>
      </c>
      <c r="N226" s="32">
        <f t="shared" si="61"/>
        <v>51130.483295709877</v>
      </c>
      <c r="O226" s="32">
        <f t="shared" si="61"/>
        <v>15505.300327957808</v>
      </c>
      <c r="P226" s="32">
        <f t="shared" si="61"/>
        <v>7107.4055822595938</v>
      </c>
      <c r="Q226" s="32">
        <f t="shared" si="61"/>
        <v>8872.0185515155408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226"/>
  <sheetViews>
    <sheetView showGridLines="0" workbookViewId="0">
      <selection activeCell="G30" sqref="G30"/>
    </sheetView>
  </sheetViews>
  <sheetFormatPr defaultRowHeight="14.4" x14ac:dyDescent="0.3"/>
  <cols>
    <col min="3" max="3" width="9.109375" style="15"/>
    <col min="4" max="5" width="10.6640625" style="15" customWidth="1"/>
    <col min="6" max="6" width="12" style="15" customWidth="1"/>
    <col min="7" max="11" width="10.6640625" style="15" customWidth="1"/>
    <col min="12" max="12" width="12.44140625" style="15" customWidth="1"/>
    <col min="13" max="13" width="19.5546875" style="15" customWidth="1"/>
    <col min="14" max="14" width="10" style="15" customWidth="1"/>
    <col min="15" max="15" width="9.109375" style="15"/>
    <col min="16" max="16" width="9.88671875" style="15" customWidth="1"/>
    <col min="17" max="17" width="10" style="15" customWidth="1"/>
  </cols>
  <sheetData>
    <row r="1" spans="1:17" ht="12" customHeight="1" x14ac:dyDescent="0.3">
      <c r="C1" s="15" t="s">
        <v>1445</v>
      </c>
      <c r="D1" s="15" t="s">
        <v>1522</v>
      </c>
      <c r="G1" s="15">
        <v>2019</v>
      </c>
    </row>
    <row r="2" spans="1:17" ht="12" customHeight="1" x14ac:dyDescent="0.3">
      <c r="G2" s="18"/>
    </row>
    <row r="3" spans="1:17" ht="12" customHeight="1" x14ac:dyDescent="0.3">
      <c r="D3" s="24" t="s">
        <v>1611</v>
      </c>
      <c r="E3" s="24"/>
      <c r="F3" s="24"/>
      <c r="G3" s="18">
        <v>1</v>
      </c>
      <c r="H3" s="24" t="s">
        <v>1610</v>
      </c>
      <c r="I3" s="25">
        <f>G3*AVERAGE('Forecast inputs Tab10.1.5.1'!T$8:T$19)</f>
        <v>6.6579454434206639E-2</v>
      </c>
      <c r="J3" s="15" t="s">
        <v>1526</v>
      </c>
      <c r="K3" s="25">
        <f>I3+I5+I4</f>
        <v>8.7881282343871131E-2</v>
      </c>
      <c r="M3" s="54" t="s">
        <v>1675</v>
      </c>
      <c r="N3" s="55">
        <f>Reportnew!$AJ$6560</f>
        <v>6.0366767631280425E-2</v>
      </c>
    </row>
    <row r="4" spans="1:17" ht="12" customHeight="1" x14ac:dyDescent="0.3">
      <c r="D4" s="24" t="s">
        <v>1612</v>
      </c>
      <c r="E4" s="24"/>
      <c r="F4" s="24"/>
      <c r="G4" s="18">
        <v>1</v>
      </c>
      <c r="H4" s="24" t="s">
        <v>1610</v>
      </c>
      <c r="I4" s="25">
        <f>G4*AVERAGE('Forecast inputs Tab10.1.5.1'!U$8:U$19)</f>
        <v>2.4673964087049936E-3</v>
      </c>
      <c r="J4" s="24"/>
      <c r="K4" s="24"/>
      <c r="M4" s="15" t="s">
        <v>1875</v>
      </c>
      <c r="N4" s="56">
        <f>AVERAGE('Forecast inputs Tab10.1.5.1'!$Y$8:$Y$19)</f>
        <v>9.2712324904217162E-3</v>
      </c>
      <c r="O4" s="25">
        <f>N4*G5</f>
        <v>1.8834431500959491E-2</v>
      </c>
    </row>
    <row r="5" spans="1:17" ht="12" customHeight="1" x14ac:dyDescent="0.3">
      <c r="D5" s="24" t="s">
        <v>1446</v>
      </c>
      <c r="E5" s="24"/>
      <c r="F5" s="24"/>
      <c r="G5" s="17">
        <f>I5/N4</f>
        <v>2.0314916620220336</v>
      </c>
      <c r="H5" s="24" t="s">
        <v>1610</v>
      </c>
      <c r="I5" s="25">
        <f>N5*N3</f>
        <v>1.8834431500959491E-2</v>
      </c>
      <c r="J5" s="24"/>
      <c r="K5" s="24"/>
      <c r="M5" s="15" t="s">
        <v>1738</v>
      </c>
      <c r="N5" s="78">
        <v>0.312</v>
      </c>
      <c r="O5" s="15" t="s">
        <v>1876</v>
      </c>
    </row>
    <row r="6" spans="1:17" ht="9.75" customHeight="1" x14ac:dyDescent="0.3">
      <c r="D6" s="24"/>
      <c r="E6" s="24"/>
      <c r="F6" s="24"/>
      <c r="G6" s="18"/>
      <c r="H6" s="24"/>
      <c r="I6" s="24"/>
      <c r="J6" s="24"/>
      <c r="K6" s="24"/>
      <c r="L6" s="25"/>
    </row>
    <row r="7" spans="1:17" ht="40.5" customHeight="1" x14ac:dyDescent="0.3">
      <c r="A7" t="s">
        <v>1374</v>
      </c>
      <c r="C7" s="26" t="s">
        <v>1292</v>
      </c>
      <c r="D7" s="27" t="s">
        <v>1604</v>
      </c>
      <c r="E7" s="27" t="s">
        <v>1605</v>
      </c>
      <c r="F7" s="27" t="s">
        <v>1877</v>
      </c>
      <c r="G7" s="27" t="s">
        <v>1606</v>
      </c>
      <c r="H7" s="27" t="s">
        <v>1607</v>
      </c>
      <c r="I7" s="27" t="s">
        <v>1608</v>
      </c>
      <c r="J7" s="27" t="s">
        <v>1609</v>
      </c>
      <c r="K7" s="27" t="s">
        <v>1613</v>
      </c>
      <c r="L7" s="27" t="s">
        <v>1448</v>
      </c>
      <c r="M7" s="27" t="s">
        <v>1578</v>
      </c>
      <c r="N7" s="27" t="s">
        <v>1449</v>
      </c>
      <c r="O7" s="27" t="s">
        <v>1450</v>
      </c>
      <c r="P7" s="27" t="s">
        <v>1451</v>
      </c>
      <c r="Q7" s="27" t="s">
        <v>1452</v>
      </c>
    </row>
    <row r="8" spans="1:17" ht="12" customHeight="1" x14ac:dyDescent="0.3">
      <c r="A8" s="10">
        <f>D8+F8+E8+'Forecast inputs Tab10.1.5.1'!AA4</f>
        <v>0.24</v>
      </c>
      <c r="C8" s="18">
        <v>0</v>
      </c>
      <c r="D8" s="17">
        <f>$G$3*'Forecast inputs Tab10.1.5.1'!T4</f>
        <v>0</v>
      </c>
      <c r="E8" s="17">
        <f>$G$4*'Forecast inputs Tab10.1.5.1'!U4</f>
        <v>0</v>
      </c>
      <c r="F8" s="17">
        <f>$G$5*'Forecast inputs Tab10.1.5.1'!Y4</f>
        <v>0</v>
      </c>
      <c r="G8" s="28">
        <f>N8*(D8/A8)*(1-EXP(-A8))</f>
        <v>0</v>
      </c>
      <c r="H8" s="28">
        <f>G8*'Forecast inputs Tab10.1.5.1'!V4</f>
        <v>0</v>
      </c>
      <c r="I8" s="28">
        <f>N8*(E8/A8)*(1-EXP(-A8))</f>
        <v>0</v>
      </c>
      <c r="J8" s="28">
        <f>I8*'Forecast inputs Tab10.1.5.1'!W4</f>
        <v>0</v>
      </c>
      <c r="K8" s="28">
        <f>H8+J8</f>
        <v>0</v>
      </c>
      <c r="L8" s="28">
        <f t="shared" ref="L8:L24" si="0">N8*(F8/A8)*(1-EXP(-A8))</f>
        <v>0</v>
      </c>
      <c r="M8" s="28">
        <f>L8*'Forecast inputs Tab10.1.5.1'!Z4</f>
        <v>0</v>
      </c>
      <c r="N8" s="19">
        <f>'Forecast inputs Tab10.1.5.1'!Q4</f>
        <v>12382.797429009221</v>
      </c>
      <c r="O8" s="19">
        <f>N8*'Forecast inputs Tab10.1.5.1'!R4</f>
        <v>34.976078134056579</v>
      </c>
      <c r="P8" s="19">
        <f>N8*'Forecast inputs Tab10.1.5.1'!S4</f>
        <v>0</v>
      </c>
      <c r="Q8" s="19">
        <f>P8*'Forecast inputs Tab10.1.5.1'!R4</f>
        <v>0</v>
      </c>
    </row>
    <row r="9" spans="1:17" ht="12" customHeight="1" x14ac:dyDescent="0.3">
      <c r="A9" s="10">
        <f>D9+F9+E9+'Forecast inputs Tab10.1.5.1'!AA5</f>
        <v>0.24025042326708496</v>
      </c>
      <c r="C9" s="18">
        <v>1</v>
      </c>
      <c r="D9" s="17">
        <f>$G$3*'Forecast inputs Tab10.1.5.1'!T5</f>
        <v>1.3595111820172463E-5</v>
      </c>
      <c r="E9" s="17">
        <f>$G$4*'Forecast inputs Tab10.1.5.1'!U5</f>
        <v>3.1169685870727759E-5</v>
      </c>
      <c r="F9" s="17">
        <f>$G$5*'Forecast inputs Tab10.1.5.1'!Y5</f>
        <v>2.0565846939406461E-4</v>
      </c>
      <c r="G9" s="28">
        <f t="shared" ref="G9:G24" si="1">N9*(D9/A9)*(1-EXP(-A9))</f>
        <v>0.11771860378315742</v>
      </c>
      <c r="H9" s="28">
        <f>G9*'Forecast inputs Tab10.1.5.1'!V5</f>
        <v>1.2104769423513805E-2</v>
      </c>
      <c r="I9" s="28">
        <f t="shared" ref="I9:I24" si="2">N9*(E9/A9)*(1-EXP(-A9))</f>
        <v>0.26989494088730009</v>
      </c>
      <c r="J9" s="28">
        <f>I9*'Forecast inputs Tab10.1.5.1'!W5</f>
        <v>2.7752816237807319E-2</v>
      </c>
      <c r="K9" s="28">
        <f t="shared" ref="K9:K24" si="3">H9+J9</f>
        <v>3.9857585661321124E-2</v>
      </c>
      <c r="L9" s="28">
        <f t="shared" si="0"/>
        <v>1.780774457281616</v>
      </c>
      <c r="M9" s="28">
        <f>L9*'Forecast inputs Tab10.1.5.1'!Z5</f>
        <v>0.1372636978642785</v>
      </c>
      <c r="N9" s="19">
        <f>'Forecast inputs Tab10.1.5.1'!Q5</f>
        <v>9740.6525854677402</v>
      </c>
      <c r="O9" s="19">
        <f>N9*'Forecast inputs Tab10.1.5.1'!R5</f>
        <v>231.17198561513024</v>
      </c>
      <c r="P9" s="19">
        <f>N9*'Forecast inputs Tab10.1.5.1'!S5</f>
        <v>0</v>
      </c>
      <c r="Q9" s="19">
        <f>P9*'Forecast inputs Tab10.1.5.1'!R5</f>
        <v>0</v>
      </c>
    </row>
    <row r="10" spans="1:17" ht="12" customHeight="1" x14ac:dyDescent="0.3">
      <c r="A10" s="10">
        <f>D10+F10+E10+'Forecast inputs Tab10.1.5.1'!AA6</f>
        <v>0.24196702872915218</v>
      </c>
      <c r="C10" s="18">
        <v>2</v>
      </c>
      <c r="D10" s="17">
        <f>$G$3*'Forecast inputs Tab10.1.5.1'!T6</f>
        <v>1.2793166855339132E-4</v>
      </c>
      <c r="E10" s="17">
        <f>$G$4*'Forecast inputs Tab10.1.5.1'!U6</f>
        <v>6.5341966872061385E-4</v>
      </c>
      <c r="F10" s="17">
        <f>$G$5*'Forecast inputs Tab10.1.5.1'!Y6</f>
        <v>1.1856773918781794E-3</v>
      </c>
      <c r="G10" s="28">
        <f t="shared" si="1"/>
        <v>0.87054036052238171</v>
      </c>
      <c r="H10" s="28">
        <f>G10*'Forecast inputs Tab10.1.5.1'!V6</f>
        <v>0.19112422096637796</v>
      </c>
      <c r="I10" s="28">
        <f t="shared" si="2"/>
        <v>4.4463438991500546</v>
      </c>
      <c r="J10" s="28">
        <f>I10*'Forecast inputs Tab10.1.5.1'!W6</f>
        <v>0.976272629412272</v>
      </c>
      <c r="K10" s="28">
        <f t="shared" si="3"/>
        <v>1.16739685037865</v>
      </c>
      <c r="L10" s="28">
        <f t="shared" si="0"/>
        <v>8.0682135694813901</v>
      </c>
      <c r="M10" s="28">
        <f>L10*'Forecast inputs Tab10.1.5.1'!Z6</f>
        <v>1.5170661974695858</v>
      </c>
      <c r="N10" s="19">
        <f>'Forecast inputs Tab10.1.5.1'!Q6</f>
        <v>7661.1571985107503</v>
      </c>
      <c r="O10" s="19">
        <f>N10*'Forecast inputs Tab10.1.5.1'!R6</f>
        <v>736.97114563650041</v>
      </c>
      <c r="P10" s="19">
        <f>N10*'Forecast inputs Tab10.1.5.1'!S6</f>
        <v>0</v>
      </c>
      <c r="Q10" s="19">
        <f>P10*'Forecast inputs Tab10.1.5.1'!R6</f>
        <v>0</v>
      </c>
    </row>
    <row r="11" spans="1:17" ht="12" customHeight="1" x14ac:dyDescent="0.3">
      <c r="A11" s="10">
        <f>D11+F11+E11+'Forecast inputs Tab10.1.5.1'!AA7</f>
        <v>0.24720946860108944</v>
      </c>
      <c r="C11" s="18">
        <v>3</v>
      </c>
      <c r="D11" s="17">
        <f>$G$3*'Forecast inputs Tab10.1.5.1'!T7</f>
        <v>4.765578025781334E-3</v>
      </c>
      <c r="E11" s="17">
        <f>$G$4*'Forecast inputs Tab10.1.5.1'!U7</f>
        <v>1.2671942178660584E-3</v>
      </c>
      <c r="F11" s="17">
        <f>$G$5*'Forecast inputs Tab10.1.5.1'!Y7</f>
        <v>1.1766963574420619E-3</v>
      </c>
      <c r="G11" s="28">
        <f t="shared" si="1"/>
        <v>27.601317625763958</v>
      </c>
      <c r="H11" s="28">
        <f>G11*'Forecast inputs Tab10.1.5.1'!V7</f>
        <v>10.136723152292523</v>
      </c>
      <c r="I11" s="28">
        <f t="shared" si="2"/>
        <v>7.3393468560654043</v>
      </c>
      <c r="J11" s="28">
        <f>I11*'Forecast inputs Tab10.1.5.1'!W7</f>
        <v>2.7020664397486907</v>
      </c>
      <c r="K11" s="28">
        <f t="shared" si="3"/>
        <v>12.838789592041215</v>
      </c>
      <c r="L11" s="28">
        <f t="shared" si="0"/>
        <v>6.8152005349892217</v>
      </c>
      <c r="M11" s="28">
        <f>L11*'Forecast inputs Tab10.1.5.1'!Z7</f>
        <v>2.3020248063075894</v>
      </c>
      <c r="N11" s="19">
        <f>'Forecast inputs Tab10.1.5.1'!Q7</f>
        <v>6537.17</v>
      </c>
      <c r="O11" s="19">
        <f>N11*'Forecast inputs Tab10.1.5.1'!R7</f>
        <v>1368.19699515</v>
      </c>
      <c r="P11" s="19">
        <f>N11*'Forecast inputs Tab10.1.5.1'!S7</f>
        <v>0</v>
      </c>
      <c r="Q11" s="19">
        <f>P11*'Forecast inputs Tab10.1.5.1'!R7</f>
        <v>0</v>
      </c>
    </row>
    <row r="12" spans="1:17" ht="12" customHeight="1" x14ac:dyDescent="0.3">
      <c r="A12" s="10">
        <f>D12+F12+E12+'Forecast inputs Tab10.1.5.1'!AA8</f>
        <v>0.26308570687873367</v>
      </c>
      <c r="C12" s="18">
        <v>4</v>
      </c>
      <c r="D12" s="17">
        <f>$G$3*'Forecast inputs Tab10.1.5.1'!T8</f>
        <v>8.5132022584224823E-3</v>
      </c>
      <c r="E12" s="17">
        <f>$G$4*'Forecast inputs Tab10.1.5.1'!U8</f>
        <v>8.219572386783721E-3</v>
      </c>
      <c r="F12" s="17">
        <f>$G$5*'Forecast inputs Tab10.1.5.1'!Y8</f>
        <v>6.352932233527479E-3</v>
      </c>
      <c r="G12" s="28">
        <f t="shared" si="1"/>
        <v>10.397702103454527</v>
      </c>
      <c r="H12" s="28">
        <f>G12*'Forecast inputs Tab10.1.5.1'!V8</f>
        <v>5.8573765353361038</v>
      </c>
      <c r="I12" s="28">
        <f t="shared" si="2"/>
        <v>10.039073723522067</v>
      </c>
      <c r="J12" s="28">
        <f>I12*'Forecast inputs Tab10.1.5.1'!W8</f>
        <v>5.5009374398519109</v>
      </c>
      <c r="K12" s="28">
        <f t="shared" si="3"/>
        <v>11.358313975188015</v>
      </c>
      <c r="L12" s="28">
        <f t="shared" si="0"/>
        <v>7.7592302922558627</v>
      </c>
      <c r="M12" s="28">
        <f>L12*'Forecast inputs Tab10.1.5.1'!Z8</f>
        <v>4.0844510666131937</v>
      </c>
      <c r="N12" s="19">
        <f>'Forecast inputs Tab10.1.5.1'!Q8</f>
        <v>1389.06</v>
      </c>
      <c r="O12" s="19">
        <f>N12*'Forecast inputs Tab10.1.5.1'!R8</f>
        <v>512.08391429999995</v>
      </c>
      <c r="P12" s="19">
        <f>N12*'Forecast inputs Tab10.1.5.1'!S8</f>
        <v>123.84339063351912</v>
      </c>
      <c r="Q12" s="19">
        <f>P12*'Forecast inputs Tab10.1.5.1'!R8</f>
        <v>45.655485173999992</v>
      </c>
    </row>
    <row r="13" spans="1:17" ht="12" customHeight="1" x14ac:dyDescent="0.3">
      <c r="A13" s="10">
        <f>D13+F13+E13+'Forecast inputs Tab10.1.5.1'!AA9</f>
        <v>0.29110000870046415</v>
      </c>
      <c r="C13" s="18">
        <v>5</v>
      </c>
      <c r="D13" s="17">
        <f>$G$3*'Forecast inputs Tab10.1.5.1'!T9</f>
        <v>2.5139412089277949E-2</v>
      </c>
      <c r="E13" s="17">
        <f>$G$4*'Forecast inputs Tab10.1.5.1'!U9</f>
        <v>1.2479558796297698E-2</v>
      </c>
      <c r="F13" s="17">
        <f>$G$5*'Forecast inputs Tab10.1.5.1'!Y9</f>
        <v>1.3481037814888505E-2</v>
      </c>
      <c r="G13" s="28">
        <f t="shared" si="1"/>
        <v>119.19370796563986</v>
      </c>
      <c r="H13" s="28">
        <f>G13*'Forecast inputs Tab10.1.5.1'!V9</f>
        <v>96.017365545320288</v>
      </c>
      <c r="I13" s="28">
        <f t="shared" si="2"/>
        <v>59.169438068933907</v>
      </c>
      <c r="J13" s="28">
        <f>I13*'Forecast inputs Tab10.1.5.1'!W9</f>
        <v>44.298694570165878</v>
      </c>
      <c r="K13" s="28">
        <f t="shared" si="3"/>
        <v>140.31606011548615</v>
      </c>
      <c r="L13" s="28">
        <f t="shared" si="0"/>
        <v>63.917759042061988</v>
      </c>
      <c r="M13" s="28">
        <f>L13*'Forecast inputs Tab10.1.5.1'!Z9</f>
        <v>47.691468896126047</v>
      </c>
      <c r="N13" s="19">
        <f>'Forecast inputs Tab10.1.5.1'!Q9</f>
        <v>5464.84</v>
      </c>
      <c r="O13" s="19">
        <f>N13*'Forecast inputs Tab10.1.5.1'!R9</f>
        <v>3113.8876913599997</v>
      </c>
      <c r="P13" s="19">
        <f>N13*'Forecast inputs Tab10.1.5.1'!S9</f>
        <v>1589.5302985588025</v>
      </c>
      <c r="Q13" s="19">
        <f>P13*'Forecast inputs Tab10.1.5.1'!R9</f>
        <v>905.72072223999987</v>
      </c>
    </row>
    <row r="14" spans="1:17" ht="12" customHeight="1" x14ac:dyDescent="0.3">
      <c r="A14" s="10">
        <f>D14+F14+E14+'Forecast inputs Tab10.1.5.1'!AA10</f>
        <v>0.31910657814761473</v>
      </c>
      <c r="C14" s="18">
        <v>6</v>
      </c>
      <c r="D14" s="17">
        <f>$G$3*'Forecast inputs Tab10.1.5.1'!T10</f>
        <v>6.1136750641884105E-2</v>
      </c>
      <c r="E14" s="17">
        <f>$G$4*'Forecast inputs Tab10.1.5.1'!U10</f>
        <v>5.1513794994919411E-3</v>
      </c>
      <c r="F14" s="17">
        <f>$G$5*'Forecast inputs Tab10.1.5.1'!Y10</f>
        <v>1.2818448006238707E-2</v>
      </c>
      <c r="G14" s="28">
        <f t="shared" si="1"/>
        <v>188.23911473754103</v>
      </c>
      <c r="H14" s="28">
        <f>G14*'Forecast inputs Tab10.1.5.1'!V10</f>
        <v>186.49354525067585</v>
      </c>
      <c r="I14" s="28">
        <f t="shared" si="2"/>
        <v>15.861018233395535</v>
      </c>
      <c r="J14" s="28">
        <f>I14*'Forecast inputs Tab10.1.5.1'!W10</f>
        <v>15.348712458631928</v>
      </c>
      <c r="K14" s="28">
        <f t="shared" si="3"/>
        <v>201.84225770930777</v>
      </c>
      <c r="L14" s="28">
        <f t="shared" si="0"/>
        <v>39.467804220371804</v>
      </c>
      <c r="M14" s="28">
        <f>L14*'Forecast inputs Tab10.1.5.1'!Z10</f>
        <v>39.02426503654327</v>
      </c>
      <c r="N14" s="19">
        <f>'Forecast inputs Tab10.1.5.1'!Q10</f>
        <v>3596.33</v>
      </c>
      <c r="O14" s="19">
        <f>N14*'Forecast inputs Tab10.1.5.1'!R10</f>
        <v>2899.4619432399995</v>
      </c>
      <c r="P14" s="19">
        <f>N14*'Forecast inputs Tab10.1.5.1'!S10</f>
        <v>2066.9124136844662</v>
      </c>
      <c r="Q14" s="19">
        <f>P14*'Forecast inputs Tab10.1.5.1'!R10</f>
        <v>1666.4026614599998</v>
      </c>
    </row>
    <row r="15" spans="1:17" ht="12" customHeight="1" x14ac:dyDescent="0.3">
      <c r="A15" s="10">
        <f>D15+F15+E15+'Forecast inputs Tab10.1.5.1'!AA11</f>
        <v>0.3403553700426652</v>
      </c>
      <c r="C15" s="18">
        <v>7</v>
      </c>
      <c r="D15" s="17">
        <f>$G$3*'Forecast inputs Tab10.1.5.1'!T11</f>
        <v>7.389713175440521E-2</v>
      </c>
      <c r="E15" s="17">
        <f>$G$4*'Forecast inputs Tab10.1.5.1'!U11</f>
        <v>2.9538570840210933E-3</v>
      </c>
      <c r="F15" s="17">
        <f>$G$5*'Forecast inputs Tab10.1.5.1'!Y11</f>
        <v>2.3504381204238905E-2</v>
      </c>
      <c r="G15" s="28">
        <f t="shared" si="1"/>
        <v>54.85672973545222</v>
      </c>
      <c r="H15" s="28">
        <f>G15*'Forecast inputs Tab10.1.5.1'!V11</f>
        <v>67.981923572116102</v>
      </c>
      <c r="I15" s="28">
        <f t="shared" si="2"/>
        <v>2.1927635875479905</v>
      </c>
      <c r="J15" s="28">
        <f>I15*'Forecast inputs Tab10.1.5.1'!W11</f>
        <v>2.6758164849712975</v>
      </c>
      <c r="K15" s="28">
        <f t="shared" si="3"/>
        <v>70.657740057087395</v>
      </c>
      <c r="L15" s="28">
        <f t="shared" si="0"/>
        <v>17.448221016279344</v>
      </c>
      <c r="M15" s="28">
        <f>L15*'Forecast inputs Tab10.1.5.1'!Z11</f>
        <v>21.780439812411341</v>
      </c>
      <c r="N15" s="19">
        <f>'Forecast inputs Tab10.1.5.1'!Q11</f>
        <v>875.82100000000003</v>
      </c>
      <c r="O15" s="19">
        <f>N15*'Forecast inputs Tab10.1.5.1'!R11</f>
        <v>937.6889954400001</v>
      </c>
      <c r="P15" s="19">
        <f>N15*'Forecast inputs Tab10.1.5.1'!S11</f>
        <v>698.55772217178503</v>
      </c>
      <c r="Q15" s="19">
        <f>P15*'Forecast inputs Tab10.1.5.1'!R11</f>
        <v>747.90383966599995</v>
      </c>
    </row>
    <row r="16" spans="1:17" ht="12" customHeight="1" x14ac:dyDescent="0.3">
      <c r="A16" s="10">
        <f>D16+F16+E16+'Forecast inputs Tab10.1.5.1'!AA12</f>
        <v>0.34037394555789741</v>
      </c>
      <c r="C16" s="18">
        <v>8</v>
      </c>
      <c r="D16" s="17">
        <f>$G$3*'Forecast inputs Tab10.1.5.1'!T12</f>
        <v>8.5194774005455456E-2</v>
      </c>
      <c r="E16" s="17">
        <f>$G$4*'Forecast inputs Tab10.1.5.1'!U12</f>
        <v>5.0672887489430947E-4</v>
      </c>
      <c r="F16" s="17">
        <f>$G$5*'Forecast inputs Tab10.1.5.1'!Y12</f>
        <v>1.4672442677547646E-2</v>
      </c>
      <c r="G16" s="28">
        <f t="shared" si="1"/>
        <v>94.889450768937877</v>
      </c>
      <c r="H16" s="28">
        <f>G16*'Forecast inputs Tab10.1.5.1'!V12</f>
        <v>142.90419253496245</v>
      </c>
      <c r="I16" s="28">
        <f t="shared" si="2"/>
        <v>0.56439171520548725</v>
      </c>
      <c r="J16" s="28">
        <f>I16*'Forecast inputs Tab10.1.5.1'!W12</f>
        <v>0.84871609411742888</v>
      </c>
      <c r="K16" s="28">
        <f t="shared" si="3"/>
        <v>143.75290862907988</v>
      </c>
      <c r="L16" s="28">
        <f t="shared" si="0"/>
        <v>16.342082520484965</v>
      </c>
      <c r="M16" s="28">
        <f>L16*'Forecast inputs Tab10.1.5.1'!Z12</f>
        <v>24.907621652771955</v>
      </c>
      <c r="N16" s="19">
        <f>'Forecast inputs Tab10.1.5.1'!Q12</f>
        <v>1314.08</v>
      </c>
      <c r="O16" s="19">
        <f>N16*'Forecast inputs Tab10.1.5.1'!R12</f>
        <v>1781.5902415999999</v>
      </c>
      <c r="P16" s="19">
        <f>N16*'Forecast inputs Tab10.1.5.1'!S12</f>
        <v>1203.1008811229044</v>
      </c>
      <c r="Q16" s="19">
        <f>P16*'Forecast inputs Tab10.1.5.1'!R12</f>
        <v>1631.1280816000001</v>
      </c>
    </row>
    <row r="17" spans="1:17" ht="12" customHeight="1" x14ac:dyDescent="0.3">
      <c r="A17" s="10">
        <f>D17+F17+E17+'Forecast inputs Tab10.1.5.1'!AA13</f>
        <v>0.34426533194904596</v>
      </c>
      <c r="C17" s="18">
        <v>9</v>
      </c>
      <c r="D17" s="17">
        <f>$G$3*'Forecast inputs Tab10.1.5.1'!T13</f>
        <v>8.2049430007223367E-2</v>
      </c>
      <c r="E17" s="17">
        <f>$G$4*'Forecast inputs Tab10.1.5.1'!U13</f>
        <v>2.0839279855593257E-4</v>
      </c>
      <c r="F17" s="17">
        <f>$G$5*'Forecast inputs Tab10.1.5.1'!Y13</f>
        <v>2.2007509143266667E-2</v>
      </c>
      <c r="G17" s="28">
        <f t="shared" si="1"/>
        <v>15.033362818698009</v>
      </c>
      <c r="H17" s="28">
        <f>G17*'Forecast inputs Tab10.1.5.1'!V13</f>
        <v>27.082808809121914</v>
      </c>
      <c r="I17" s="28">
        <f t="shared" si="2"/>
        <v>3.8182404792079308E-2</v>
      </c>
      <c r="J17" s="28">
        <f>I17*'Forecast inputs Tab10.1.5.1'!W13</f>
        <v>6.8865773308278172E-2</v>
      </c>
      <c r="K17" s="28">
        <f t="shared" si="3"/>
        <v>27.151674582430193</v>
      </c>
      <c r="L17" s="28">
        <f t="shared" si="0"/>
        <v>4.0322872402332948</v>
      </c>
      <c r="M17" s="28">
        <f>L17*'Forecast inputs Tab10.1.5.1'!Z13</f>
        <v>7.3238836373081364</v>
      </c>
      <c r="N17" s="19">
        <f>'Forecast inputs Tab10.1.5.1'!Q13</f>
        <v>216.56800000000001</v>
      </c>
      <c r="O17" s="19">
        <f>N17*'Forecast inputs Tab10.1.5.1'!R13</f>
        <v>358.38322344000005</v>
      </c>
      <c r="P17" s="19">
        <f>N17*'Forecast inputs Tab10.1.5.1'!S13</f>
        <v>209.20916637962813</v>
      </c>
      <c r="Q17" s="19">
        <f>P17*'Forecast inputs Tab10.1.5.1'!R13</f>
        <v>346.2056048</v>
      </c>
    </row>
    <row r="18" spans="1:17" ht="12" customHeight="1" x14ac:dyDescent="0.3">
      <c r="A18" s="10">
        <f>D18+F18+E18+'Forecast inputs Tab10.1.5.1'!AA14</f>
        <v>0.34232663365708665</v>
      </c>
      <c r="C18" s="18">
        <v>10</v>
      </c>
      <c r="D18" s="17">
        <f>$G$3*'Forecast inputs Tab10.1.5.1'!T14</f>
        <v>8.1888916558250091E-2</v>
      </c>
      <c r="E18" s="17">
        <f>$G$4*'Forecast inputs Tab10.1.5.1'!U14</f>
        <v>5.639579326203154E-5</v>
      </c>
      <c r="F18" s="17">
        <f>$G$5*'Forecast inputs Tab10.1.5.1'!Y14</f>
        <v>2.0381321305574563E-2</v>
      </c>
      <c r="G18" s="28">
        <f t="shared" si="1"/>
        <v>35.880066839622138</v>
      </c>
      <c r="H18" s="28">
        <f>G18*'Forecast inputs Tab10.1.5.1'!V14</f>
        <v>75.523219437983343</v>
      </c>
      <c r="I18" s="28">
        <f t="shared" si="2"/>
        <v>2.4710118496632405E-2</v>
      </c>
      <c r="J18" s="28">
        <f>I18*'Forecast inputs Tab10.1.5.1'!W14</f>
        <v>5.2125017810542955E-2</v>
      </c>
      <c r="K18" s="28">
        <f t="shared" si="3"/>
        <v>75.575344455793882</v>
      </c>
      <c r="L18" s="28">
        <f t="shared" si="0"/>
        <v>8.9301849561490538</v>
      </c>
      <c r="M18" s="28">
        <f>L18*'Forecast inputs Tab10.1.5.1'!Z14</f>
        <v>18.928866542301343</v>
      </c>
      <c r="N18" s="19">
        <f>'Forecast inputs Tab10.1.5.1'!Q14</f>
        <v>517.42200000000003</v>
      </c>
      <c r="O18" s="19">
        <f>N18*'Forecast inputs Tab10.1.5.1'!R14</f>
        <v>1015.0526085000001</v>
      </c>
      <c r="P18" s="19">
        <f>N18*'Forecast inputs Tab10.1.5.1'!S14</f>
        <v>510.16872868612205</v>
      </c>
      <c r="Q18" s="19">
        <f>P18*'Forecast inputs Tab10.1.5.1'!R14</f>
        <v>1000.8235035</v>
      </c>
    </row>
    <row r="19" spans="1:17" ht="12" customHeight="1" x14ac:dyDescent="0.3">
      <c r="A19" s="10">
        <f>D19+F19+E19+'Forecast inputs Tab10.1.5.1'!AA15</f>
        <v>0.34236914818646574</v>
      </c>
      <c r="C19" s="18">
        <v>11</v>
      </c>
      <c r="D19" s="17">
        <f>$G$3*'Forecast inputs Tab10.1.5.1'!T15</f>
        <v>7.8917243961762168E-2</v>
      </c>
      <c r="E19" s="17">
        <f>$G$4*'Forecast inputs Tab10.1.5.1'!U15</f>
        <v>2.0830341597942094E-5</v>
      </c>
      <c r="F19" s="17">
        <f>$G$5*'Forecast inputs Tab10.1.5.1'!Y15</f>
        <v>2.3431073883105637E-2</v>
      </c>
      <c r="G19" s="28">
        <f t="shared" si="1"/>
        <v>26.201329968855529</v>
      </c>
      <c r="H19" s="28">
        <f>G19*'Forecast inputs Tab10.1.5.1'!V15</f>
        <v>63.074214704434382</v>
      </c>
      <c r="I19" s="28">
        <f t="shared" si="2"/>
        <v>6.9158858846630105E-3</v>
      </c>
      <c r="J19" s="28">
        <f>I19*'Forecast inputs Tab10.1.5.1'!W15</f>
        <v>1.6703476430770501E-2</v>
      </c>
      <c r="K19" s="28">
        <f t="shared" si="3"/>
        <v>63.090918180865152</v>
      </c>
      <c r="L19" s="28">
        <f t="shared" si="0"/>
        <v>7.7793555313886724</v>
      </c>
      <c r="M19" s="28">
        <f>L19*'Forecast inputs Tab10.1.5.1'!Z15</f>
        <v>18.878628829352774</v>
      </c>
      <c r="N19" s="19">
        <f>'Forecast inputs Tab10.1.5.1'!Q15</f>
        <v>392.08199999999999</v>
      </c>
      <c r="O19" s="19">
        <f>N19*'Forecast inputs Tab10.1.5.1'!R15</f>
        <v>890.54368823999994</v>
      </c>
      <c r="P19" s="19">
        <f>N19*'Forecast inputs Tab10.1.5.1'!S15</f>
        <v>389.68254074282805</v>
      </c>
      <c r="Q19" s="19">
        <f>P19*'Forecast inputs Tab10.1.5.1'!R15</f>
        <v>885.09374844000013</v>
      </c>
    </row>
    <row r="20" spans="1:17" ht="12" customHeight="1" x14ac:dyDescent="0.3">
      <c r="A20" s="10">
        <f>D20+F20+E20+'Forecast inputs Tab10.1.5.1'!AA16</f>
        <v>0.34080370169069818</v>
      </c>
      <c r="C20" s="18">
        <v>12</v>
      </c>
      <c r="D20" s="17">
        <f>$G$3*'Forecast inputs Tab10.1.5.1'!T16</f>
        <v>7.7271493695594731E-2</v>
      </c>
      <c r="E20" s="17">
        <f>$G$4*'Forecast inputs Tab10.1.5.1'!U16</f>
        <v>7.4789222324173669E-6</v>
      </c>
      <c r="F20" s="17">
        <f>$G$5*'Forecast inputs Tab10.1.5.1'!Y16</f>
        <v>2.3524729072871054E-2</v>
      </c>
      <c r="G20" s="28">
        <f t="shared" si="1"/>
        <v>27.685574106113762</v>
      </c>
      <c r="H20" s="28">
        <f>G20*'Forecast inputs Tab10.1.5.1'!V16</f>
        <v>74.94462505249254</v>
      </c>
      <c r="I20" s="28">
        <f t="shared" si="2"/>
        <v>2.6796202039932513E-3</v>
      </c>
      <c r="J20" s="28">
        <f>I20*'Forecast inputs Tab10.1.5.1'!W16</f>
        <v>7.2799992616939743E-3</v>
      </c>
      <c r="K20" s="28">
        <f t="shared" si="3"/>
        <v>74.951905051754238</v>
      </c>
      <c r="L20" s="28">
        <f t="shared" si="0"/>
        <v>8.428666238017227</v>
      </c>
      <c r="M20" s="28">
        <f>L20*'Forecast inputs Tab10.1.5.1'!Z16</f>
        <v>23.024250415742141</v>
      </c>
      <c r="N20" s="19">
        <f>'Forecast inputs Tab10.1.5.1'!Q16</f>
        <v>422.80399999999997</v>
      </c>
      <c r="O20" s="19">
        <f>N20*'Forecast inputs Tab10.1.5.1'!R16</f>
        <v>1090.48339268</v>
      </c>
      <c r="P20" s="19">
        <f>N20*'Forecast inputs Tab10.1.5.1'!S16</f>
        <v>421.59419470604882</v>
      </c>
      <c r="Q20" s="19">
        <f>P20*'Forecast inputs Tab10.1.5.1'!R16</f>
        <v>1087.3630991599998</v>
      </c>
    </row>
    <row r="21" spans="1:17" ht="12" customHeight="1" x14ac:dyDescent="0.3">
      <c r="A21" s="10">
        <f>D21+F21+E21+'Forecast inputs Tab10.1.5.1'!AA17</f>
        <v>0.33800311230711544</v>
      </c>
      <c r="C21" s="18">
        <v>13</v>
      </c>
      <c r="D21" s="17">
        <f>$G$3*'Forecast inputs Tab10.1.5.1'!T17</f>
        <v>7.6850054992083111E-2</v>
      </c>
      <c r="E21" s="17">
        <f>$G$4*'Forecast inputs Tab10.1.5.1'!U17</f>
        <v>2.700106466573411E-6</v>
      </c>
      <c r="F21" s="17">
        <f>$G$5*'Forecast inputs Tab10.1.5.1'!Y17</f>
        <v>2.1150357208565781E-2</v>
      </c>
      <c r="G21" s="28">
        <f t="shared" si="1"/>
        <v>15.809734166661645</v>
      </c>
      <c r="H21" s="28">
        <f>G21*'Forecast inputs Tab10.1.5.1'!V17</f>
        <v>47.455882182603041</v>
      </c>
      <c r="I21" s="28">
        <f t="shared" si="2"/>
        <v>5.5547085116083915E-4</v>
      </c>
      <c r="J21" s="28">
        <f>I21*'Forecast inputs Tab10.1.5.1'!W17</f>
        <v>1.6723330631791568E-3</v>
      </c>
      <c r="K21" s="28">
        <f t="shared" si="3"/>
        <v>47.457554515666217</v>
      </c>
      <c r="L21" s="28">
        <f t="shared" si="0"/>
        <v>4.3510902501215893</v>
      </c>
      <c r="M21" s="28">
        <f>L21*'Forecast inputs Tab10.1.5.1'!Z17</f>
        <v>13.185065274040952</v>
      </c>
      <c r="N21" s="19">
        <f>'Forecast inputs Tab10.1.5.1'!Q17</f>
        <v>242.44399999999999</v>
      </c>
      <c r="O21" s="19">
        <f>N21*'Forecast inputs Tab10.1.5.1'!R17</f>
        <v>698.6629969999999</v>
      </c>
      <c r="P21" s="19">
        <f>N21*'Forecast inputs Tab10.1.5.1'!S17</f>
        <v>242.09653969983515</v>
      </c>
      <c r="Q21" s="19">
        <f>P21*'Forecast inputs Tab10.1.5.1'!R17</f>
        <v>697.66170327999987</v>
      </c>
    </row>
    <row r="22" spans="1:17" ht="12" customHeight="1" x14ac:dyDescent="0.3">
      <c r="A22" s="10">
        <f>D22+F22+E22+'Forecast inputs Tab10.1.5.1'!AA18</f>
        <v>0.33679125438026336</v>
      </c>
      <c r="C22" s="18">
        <v>14</v>
      </c>
      <c r="D22" s="17">
        <f>$G$3*'Forecast inputs Tab10.1.5.1'!T18</f>
        <v>7.5042645104281228E-2</v>
      </c>
      <c r="E22" s="17">
        <f>$G$4*'Forecast inputs Tab10.1.5.1'!U18</f>
        <v>1.2229137333800534E-6</v>
      </c>
      <c r="F22" s="17">
        <f>$G$5*'Forecast inputs Tab10.1.5.1'!Y18</f>
        <v>2.1747386362248773E-2</v>
      </c>
      <c r="G22" s="28">
        <f t="shared" si="1"/>
        <v>8.6377746479723019</v>
      </c>
      <c r="H22" s="28">
        <f>G22*'Forecast inputs Tab10.1.5.1'!V18</f>
        <v>28.376561732857208</v>
      </c>
      <c r="I22" s="28">
        <f t="shared" si="2"/>
        <v>1.4076333834139786E-4</v>
      </c>
      <c r="J22" s="28">
        <f>I22*'Forecast inputs Tab10.1.5.1'!W18</f>
        <v>4.6374174274171903E-4</v>
      </c>
      <c r="K22" s="28">
        <f t="shared" si="3"/>
        <v>28.37702547459995</v>
      </c>
      <c r="L22" s="28">
        <f t="shared" si="0"/>
        <v>2.5032302941674174</v>
      </c>
      <c r="M22" s="28">
        <f>L22*'Forecast inputs Tab10.1.5.1'!Z18</f>
        <v>8.3103490920917018</v>
      </c>
      <c r="N22" s="19">
        <f>'Forecast inputs Tab10.1.5.1'!Q18</f>
        <v>135.57400000000001</v>
      </c>
      <c r="O22" s="19">
        <f>N22*'Forecast inputs Tab10.1.5.1'!R18</f>
        <v>430.61827324000006</v>
      </c>
      <c r="P22" s="19">
        <f>N22*'Forecast inputs Tab10.1.5.1'!S18</f>
        <v>135.46985217834813</v>
      </c>
      <c r="Q22" s="19">
        <f>P22*'Forecast inputs Tab10.1.5.1'!R18</f>
        <v>430.28747268000006</v>
      </c>
    </row>
    <row r="23" spans="1:17" ht="12" customHeight="1" x14ac:dyDescent="0.3">
      <c r="A23" s="10">
        <f>D23+F23+E23+'Forecast inputs Tab10.1.5.1'!AA19</f>
        <v>0.33599459662840281</v>
      </c>
      <c r="C23" s="18">
        <v>15</v>
      </c>
      <c r="D23" s="17">
        <f>$G$3*'Forecast inputs Tab10.1.5.1'!T19</f>
        <v>7.3052398141839753E-2</v>
      </c>
      <c r="E23" s="17">
        <f>$G$4*'Forecast inputs Tab10.1.5.1'!U19</f>
        <v>6.3938712288257355E-7</v>
      </c>
      <c r="F23" s="17">
        <f>$G$5*'Forecast inputs Tab10.1.5.1'!Y19</f>
        <v>2.2941559099440182E-2</v>
      </c>
      <c r="G23" s="28">
        <f t="shared" si="1"/>
        <v>7.8380469338814684</v>
      </c>
      <c r="H23" s="28">
        <f>G23*'Forecast inputs Tab10.1.5.1'!V19</f>
        <v>27.879736326461906</v>
      </c>
      <c r="I23" s="28">
        <f t="shared" si="2"/>
        <v>6.8602077488853243E-5</v>
      </c>
      <c r="J23" s="28">
        <f>I23*'Forecast inputs Tab10.1.5.1'!W19</f>
        <v>2.4453788847452038E-4</v>
      </c>
      <c r="K23" s="28">
        <f t="shared" si="3"/>
        <v>27.879980864350379</v>
      </c>
      <c r="L23" s="28">
        <f t="shared" si="0"/>
        <v>2.4614799997214587</v>
      </c>
      <c r="M23" s="28">
        <f>L23*'Forecast inputs Tab10.1.5.1'!Z19</f>
        <v>8.857438860597691</v>
      </c>
      <c r="N23" s="19">
        <f>'Forecast inputs Tab10.1.5.1'!Q19</f>
        <v>126.32599999999999</v>
      </c>
      <c r="O23" s="19">
        <f>N23*'Forecast inputs Tab10.1.5.1'!R19</f>
        <v>437.16122908</v>
      </c>
      <c r="P23" s="19">
        <f>N23*'Forecast inputs Tab10.1.5.1'!S19</f>
        <v>126.27014844332452</v>
      </c>
      <c r="Q23" s="19">
        <f>P23*'Forecast inputs Tab10.1.5.1'!R19</f>
        <v>436.96795029999998</v>
      </c>
    </row>
    <row r="24" spans="1:17" ht="12" customHeight="1" x14ac:dyDescent="0.3">
      <c r="A24" s="10">
        <f>D24+F24+E24+'Forecast inputs Tab10.1.5.1'!AA20</f>
        <v>0.33565751215380529</v>
      </c>
      <c r="B24" s="29"/>
      <c r="C24" s="23" t="s">
        <v>1443</v>
      </c>
      <c r="D24" s="17">
        <f>$G$3*'Forecast inputs Tab10.1.5.1'!T20</f>
        <v>7.0860491436610787E-2</v>
      </c>
      <c r="E24" s="17">
        <f>$G$4*'Forecast inputs Tab10.1.5.1'!U20</f>
        <v>3.8745027800414993E-7</v>
      </c>
      <c r="F24" s="17">
        <f>$G$5*'Forecast inputs Tab10.1.5.1'!Y20</f>
        <v>2.4796633266916526E-2</v>
      </c>
      <c r="G24" s="28">
        <f t="shared" si="1"/>
        <v>14.824722789435867</v>
      </c>
      <c r="H24" s="30">
        <f>G24*'Forecast inputs Tab10.1.5.1'!V20</f>
        <v>61.514713403743528</v>
      </c>
      <c r="I24" s="28">
        <f t="shared" si="2"/>
        <v>8.1058469249251769E-5</v>
      </c>
      <c r="J24" s="30">
        <f>I24*'Forecast inputs Tab10.1.5.1'!W20</f>
        <v>3.3634952745066653E-4</v>
      </c>
      <c r="K24" s="28">
        <f t="shared" si="3"/>
        <v>61.515049753270979</v>
      </c>
      <c r="L24" s="30">
        <f t="shared" si="0"/>
        <v>5.1877034274054603</v>
      </c>
      <c r="M24" s="30">
        <f>L24*'Forecast inputs Tab10.1.5.1'!Z20</f>
        <v>20.048709927756786</v>
      </c>
      <c r="N24" s="21">
        <f>'Forecast inputs Tab10.1.5.1'!Q20</f>
        <v>246.28200240000001</v>
      </c>
      <c r="O24" s="21">
        <f>N24*'Forecast inputs Tab10.1.5.1'!R20</f>
        <v>1002.9678244688379</v>
      </c>
      <c r="P24" s="21">
        <f>N24*'Forecast inputs Tab10.1.5.1'!S20</f>
        <v>246.2160304133829</v>
      </c>
      <c r="Q24" s="21">
        <f>P24*'Forecast inputs Tab10.1.5.1'!R20</f>
        <v>1002.6991577402565</v>
      </c>
    </row>
    <row r="25" spans="1:17" ht="12" customHeight="1" x14ac:dyDescent="0.3">
      <c r="C25" s="31" t="s">
        <v>1453</v>
      </c>
      <c r="D25" s="12"/>
      <c r="E25" s="12"/>
      <c r="F25" s="12"/>
      <c r="G25" s="32">
        <f>SUM(G8:G24)</f>
        <v>648.07689417233576</v>
      </c>
      <c r="H25" s="52">
        <f t="shared" ref="H25:Q25" si="4">SUM(H8:H24)</f>
        <v>915.44611723079095</v>
      </c>
      <c r="I25" s="32">
        <f>SUM(I8:I24)</f>
        <v>99.955604948821346</v>
      </c>
      <c r="J25" s="52">
        <f t="shared" ref="J25:K25" si="5">SUM(J8:J24)</f>
        <v>72.526660162170344</v>
      </c>
      <c r="K25" s="32">
        <f t="shared" si="5"/>
        <v>987.97277739296146</v>
      </c>
      <c r="L25" s="32">
        <f t="shared" si="4"/>
        <v>205.27328359041039</v>
      </c>
      <c r="M25" s="52">
        <f t="shared" si="4"/>
        <v>260.00179374529881</v>
      </c>
      <c r="N25" s="32">
        <f t="shared" si="4"/>
        <v>51261.410215387717</v>
      </c>
      <c r="O25" s="32">
        <f t="shared" si="4"/>
        <v>17539.902227124523</v>
      </c>
      <c r="P25" s="32">
        <f t="shared" si="4"/>
        <v>7962.6519074209973</v>
      </c>
      <c r="Q25" s="32">
        <f t="shared" si="4"/>
        <v>10883.913030040258</v>
      </c>
    </row>
    <row r="26" spans="1:17" ht="12" customHeight="1" x14ac:dyDescent="0.3">
      <c r="A26" s="10"/>
    </row>
    <row r="27" spans="1:17" ht="12" customHeight="1" x14ac:dyDescent="0.3">
      <c r="C27" s="15" t="s">
        <v>1445</v>
      </c>
      <c r="D27" s="15" t="s">
        <v>1523</v>
      </c>
      <c r="G27" s="15">
        <f>G1+1</f>
        <v>2020</v>
      </c>
    </row>
    <row r="28" spans="1:17" ht="12" customHeight="1" x14ac:dyDescent="0.3">
      <c r="G28" s="18"/>
    </row>
    <row r="29" spans="1:17" ht="12" customHeight="1" x14ac:dyDescent="0.3">
      <c r="D29" s="24" t="s">
        <v>1611</v>
      </c>
      <c r="E29" s="24"/>
      <c r="F29" s="24"/>
      <c r="G29" s="18">
        <v>1.915</v>
      </c>
      <c r="H29" s="24" t="s">
        <v>1610</v>
      </c>
      <c r="I29" s="25">
        <f>G29*I3</f>
        <v>0.12749965524150572</v>
      </c>
      <c r="J29" s="15" t="s">
        <v>1526</v>
      </c>
      <c r="K29" s="25">
        <f>I29+I31+I30</f>
        <v>0.17224788630371471</v>
      </c>
      <c r="M29" s="54" t="s">
        <v>1675</v>
      </c>
      <c r="N29" s="55">
        <f>Reportnew!$AJ$6560</f>
        <v>6.0366767631280425E-2</v>
      </c>
    </row>
    <row r="30" spans="1:17" ht="12" customHeight="1" x14ac:dyDescent="0.3">
      <c r="D30" s="24" t="s">
        <v>1612</v>
      </c>
      <c r="E30" s="24"/>
      <c r="F30" s="24"/>
      <c r="G30" s="18">
        <f>G29</f>
        <v>1.915</v>
      </c>
      <c r="H30" s="24" t="s">
        <v>1610</v>
      </c>
      <c r="I30" s="25">
        <f>G30*I4</f>
        <v>4.7250641226700626E-3</v>
      </c>
      <c r="J30" s="24"/>
      <c r="K30" s="24"/>
      <c r="N30" s="56">
        <f>AVERAGE('Forecast inputs Tab10.1.5.1'!$Y$8:$Y$19)</f>
        <v>9.2712324904217162E-3</v>
      </c>
      <c r="O30" s="25">
        <f>N30*F31</f>
        <v>4.0023166939538925E-2</v>
      </c>
    </row>
    <row r="31" spans="1:17" ht="12" customHeight="1" x14ac:dyDescent="0.3">
      <c r="D31" s="24" t="s">
        <v>1446</v>
      </c>
      <c r="E31" s="24"/>
      <c r="F31" s="92">
        <f>IF(I31/N29=F5,1,I31/N4)</f>
        <v>4.3169197817968223</v>
      </c>
      <c r="G31" s="17">
        <f>I31/I5</f>
        <v>2.1250000000000004</v>
      </c>
      <c r="H31" s="24" t="s">
        <v>1610</v>
      </c>
      <c r="I31" s="25">
        <f>N31*N29</f>
        <v>4.0023166939538925E-2</v>
      </c>
      <c r="J31" s="24"/>
      <c r="K31" s="24"/>
      <c r="N31" s="79">
        <v>0.66300000000000003</v>
      </c>
    </row>
    <row r="32" spans="1:17" ht="12" customHeight="1" x14ac:dyDescent="0.3">
      <c r="D32" s="24"/>
      <c r="E32" s="24"/>
      <c r="F32" s="24"/>
      <c r="G32" s="18"/>
      <c r="H32" s="24"/>
      <c r="I32" s="24"/>
      <c r="J32" s="24"/>
      <c r="K32" s="24"/>
      <c r="L32" s="25"/>
    </row>
    <row r="33" spans="1:17" ht="27.75" customHeight="1" x14ac:dyDescent="0.3">
      <c r="A33" t="s">
        <v>1374</v>
      </c>
      <c r="C33" s="26" t="s">
        <v>1292</v>
      </c>
      <c r="D33" s="27" t="s">
        <v>1604</v>
      </c>
      <c r="E33" s="27" t="s">
        <v>1605</v>
      </c>
      <c r="F33" s="27" t="s">
        <v>1877</v>
      </c>
      <c r="G33" s="27" t="s">
        <v>1606</v>
      </c>
      <c r="H33" s="27" t="s">
        <v>1607</v>
      </c>
      <c r="I33" s="27" t="s">
        <v>1608</v>
      </c>
      <c r="J33" s="27" t="s">
        <v>1609</v>
      </c>
      <c r="K33" s="27" t="s">
        <v>1613</v>
      </c>
      <c r="L33" s="27" t="s">
        <v>1448</v>
      </c>
      <c r="M33" s="27" t="s">
        <v>1578</v>
      </c>
      <c r="N33" s="27" t="s">
        <v>1449</v>
      </c>
      <c r="O33" s="27" t="s">
        <v>1450</v>
      </c>
      <c r="P33" s="27" t="s">
        <v>1451</v>
      </c>
      <c r="Q33" s="27" t="s">
        <v>1452</v>
      </c>
    </row>
    <row r="34" spans="1:17" ht="12" customHeight="1" x14ac:dyDescent="0.3">
      <c r="A34" s="10">
        <f>D34+F34+E34+'Forecast inputs Tab10.1.5.1'!AA4</f>
        <v>0.24</v>
      </c>
      <c r="C34" s="18">
        <v>0</v>
      </c>
      <c r="D34" s="17">
        <f>$G$29*'Forecast inputs Tab10.1.5.1'!T4</f>
        <v>0</v>
      </c>
      <c r="E34" s="17">
        <f>$G$30*'Forecast inputs Tab10.1.5.1'!U4</f>
        <v>0</v>
      </c>
      <c r="F34" s="17">
        <f>$F$31*'Forecast inputs Tab10.1.5.1'!Y4</f>
        <v>0</v>
      </c>
      <c r="G34" s="28">
        <f>N34*(D34/A34)*(1-EXP(-A34))</f>
        <v>0</v>
      </c>
      <c r="H34" s="28">
        <f>G34*'Forecast inputs Tab10.1.5.1'!V4</f>
        <v>0</v>
      </c>
      <c r="I34" s="28">
        <f>N34*(E34/A34)*(1-EXP(-A34))</f>
        <v>0</v>
      </c>
      <c r="J34" s="28">
        <f>I34*'Forecast inputs Tab10.1.5.1'!W4</f>
        <v>0</v>
      </c>
      <c r="K34" s="28">
        <f>H34+J34</f>
        <v>0</v>
      </c>
      <c r="L34" s="28">
        <f t="shared" ref="L34:L50" si="6">N34*(F34/A34)*(1-EXP(-A34))</f>
        <v>0</v>
      </c>
      <c r="M34" s="28">
        <f>L34*'Forecast inputs Tab10.1.5.1'!Z4</f>
        <v>0</v>
      </c>
      <c r="N34" s="19">
        <f>'Forecast inputs Tab10.1.5.1'!Q4</f>
        <v>12382.797429009221</v>
      </c>
      <c r="O34" s="19">
        <f>N34*'Forecast inputs Tab10.1.5.1'!R4</f>
        <v>34.976078134056579</v>
      </c>
      <c r="P34" s="19">
        <f>N34*'Forecast inputs Tab10.1.5.1'!S4</f>
        <v>0</v>
      </c>
      <c r="Q34" s="19">
        <f>P34*'Forecast inputs Tab10.1.5.1'!R4</f>
        <v>0</v>
      </c>
    </row>
    <row r="35" spans="1:17" ht="12" customHeight="1" x14ac:dyDescent="0.3">
      <c r="A35" s="10">
        <f>D35+F35+E35+'Forecast inputs Tab10.1.5.1'!AA5</f>
        <v>0.24052274883504046</v>
      </c>
      <c r="C35" s="18">
        <v>1</v>
      </c>
      <c r="D35" s="17">
        <f>$G$29*'Forecast inputs Tab10.1.5.1'!T5</f>
        <v>2.6034639135630266E-5</v>
      </c>
      <c r="E35" s="17">
        <f>$G$30*'Forecast inputs Tab10.1.5.1'!U5</f>
        <v>5.9689948442443659E-5</v>
      </c>
      <c r="F35" s="17">
        <f>$F$31*'Forecast inputs Tab10.1.5.1'!Y5</f>
        <v>4.3702424746238738E-4</v>
      </c>
      <c r="G35" s="28">
        <f t="shared" ref="G35:G50" si="7">N35*(D35/A35)*(1-EXP(-A35))</f>
        <v>0.22540168158406779</v>
      </c>
      <c r="H35" s="28">
        <f>G35*'Forecast inputs Tab10.1.5.1'!V5</f>
        <v>2.3177605710252142E-2</v>
      </c>
      <c r="I35" s="28">
        <f t="shared" ref="I35:I50" si="8">N35*(E35/A35)*(1-EXP(-A35))</f>
        <v>0.51678130365095221</v>
      </c>
      <c r="J35" s="28">
        <f>I35*'Forecast inputs Tab10.1.5.1'!W5</f>
        <v>5.3139701352713467E-2</v>
      </c>
      <c r="K35" s="28">
        <f t="shared" ref="K35:K50" si="9">H35+J35</f>
        <v>7.6317307062965606E-2</v>
      </c>
      <c r="L35" s="28">
        <f t="shared" si="6"/>
        <v>3.7836514559643497</v>
      </c>
      <c r="M35" s="28">
        <f>L35*'Forecast inputs Tab10.1.5.1'!Z5</f>
        <v>0.2916472595120424</v>
      </c>
      <c r="N35" s="19">
        <f>N8*EXP(-A8)</f>
        <v>9740.6534556019415</v>
      </c>
      <c r="O35" s="19">
        <f>N35*'Forecast inputs Tab10.1.5.1'!R5</f>
        <v>231.1720062657642</v>
      </c>
      <c r="P35" s="19">
        <f>N35*'Forecast inputs Tab10.1.5.1'!S5</f>
        <v>0</v>
      </c>
      <c r="Q35" s="19">
        <f>P35*'Forecast inputs Tab10.1.5.1'!R5</f>
        <v>0</v>
      </c>
    </row>
    <row r="36" spans="1:17" ht="12" customHeight="1" x14ac:dyDescent="0.3">
      <c r="A36" s="10">
        <f>D36+F36+E36+'Forecast inputs Tab10.1.5.1'!AA6</f>
        <v>0.24401585226862085</v>
      </c>
      <c r="C36" s="18">
        <v>2</v>
      </c>
      <c r="D36" s="17">
        <f>$G$29*'Forecast inputs Tab10.1.5.1'!T6</f>
        <v>2.4498914527974438E-4</v>
      </c>
      <c r="E36" s="17">
        <f>$G$30*'Forecast inputs Tab10.1.5.1'!U6</f>
        <v>1.2512986655999756E-3</v>
      </c>
      <c r="F36" s="17">
        <f>$F$31*'Forecast inputs Tab10.1.5.1'!Y6</f>
        <v>2.5195644577411316E-3</v>
      </c>
      <c r="G36" s="28">
        <f t="shared" si="7"/>
        <v>1.6652714634903252</v>
      </c>
      <c r="H36" s="28">
        <f>G36*'Forecast inputs Tab10.1.5.1'!V6</f>
        <v>0.3656047732998195</v>
      </c>
      <c r="I36" s="28">
        <f t="shared" si="8"/>
        <v>8.5054868767667227</v>
      </c>
      <c r="J36" s="28">
        <f>I36*'Forecast inputs Tab10.1.5.1'!W6</f>
        <v>1.8675285191502886</v>
      </c>
      <c r="K36" s="28">
        <f t="shared" si="9"/>
        <v>2.2331332924501082</v>
      </c>
      <c r="L36" s="28">
        <f t="shared" si="6"/>
        <v>17.126304869996563</v>
      </c>
      <c r="M36" s="28">
        <f>L36*'Forecast inputs Tab10.1.5.1'!Z6</f>
        <v>3.2202591047054536</v>
      </c>
      <c r="N36" s="19">
        <f t="shared" ref="N36:N49" si="10">N9*EXP(-A9)</f>
        <v>7660.3501385728923</v>
      </c>
      <c r="O36" s="19">
        <f>N36*'Forecast inputs Tab10.1.5.1'!R6</f>
        <v>736.89350986013017</v>
      </c>
      <c r="P36" s="19">
        <f>N36*'Forecast inputs Tab10.1.5.1'!S6</f>
        <v>0</v>
      </c>
      <c r="Q36" s="19">
        <f>P36*'Forecast inputs Tab10.1.5.1'!R6</f>
        <v>0</v>
      </c>
    </row>
    <row r="37" spans="1:17" ht="12" customHeight="1" x14ac:dyDescent="0.3">
      <c r="A37" s="10">
        <f>D37+F37+E37+'Forecast inputs Tab10.1.5.1'!AA7</f>
        <v>0.25405323860614915</v>
      </c>
      <c r="C37" s="18">
        <v>3</v>
      </c>
      <c r="D37" s="17">
        <f>$G$29*'Forecast inputs Tab10.1.5.1'!T7</f>
        <v>9.1260819193712556E-3</v>
      </c>
      <c r="E37" s="17">
        <f>$G$30*'Forecast inputs Tab10.1.5.1'!U7</f>
        <v>2.4266769272135022E-3</v>
      </c>
      <c r="F37" s="17">
        <f>$F$31*'Forecast inputs Tab10.1.5.1'!Y7</f>
        <v>2.5004797595643822E-3</v>
      </c>
      <c r="G37" s="28">
        <f t="shared" si="7"/>
        <v>48.472358238701567</v>
      </c>
      <c r="H37" s="28">
        <f>G37*'Forecast inputs Tab10.1.5.1'!V7</f>
        <v>17.801718116015618</v>
      </c>
      <c r="I37" s="28">
        <f t="shared" si="8"/>
        <v>12.889074893773071</v>
      </c>
      <c r="J37" s="28">
        <f>I37*'Forecast inputs Tab10.1.5.1'!W7</f>
        <v>4.7452637670462039</v>
      </c>
      <c r="K37" s="28">
        <f t="shared" si="9"/>
        <v>22.546981883061822</v>
      </c>
      <c r="L37" s="28">
        <f t="shared" si="6"/>
        <v>13.281071958926432</v>
      </c>
      <c r="M37" s="28">
        <f>L37*'Forecast inputs Tab10.1.5.1'!Z7</f>
        <v>4.4860539241422526</v>
      </c>
      <c r="N37" s="19">
        <f t="shared" si="10"/>
        <v>6014.6370928459373</v>
      </c>
      <c r="O37" s="19">
        <f>N37*'Forecast inputs Tab10.1.5.1'!R7</f>
        <v>1258.8334703471905</v>
      </c>
      <c r="P37" s="19">
        <f>N37*'Forecast inputs Tab10.1.5.1'!S7</f>
        <v>0</v>
      </c>
      <c r="Q37" s="19">
        <f>P37*'Forecast inputs Tab10.1.5.1'!R7</f>
        <v>0</v>
      </c>
    </row>
    <row r="38" spans="1:17" ht="12" customHeight="1" x14ac:dyDescent="0.3">
      <c r="A38" s="10">
        <f>D38+F38+E38+'Forecast inputs Tab10.1.5.1'!AA8</f>
        <v>0.28554324444181578</v>
      </c>
      <c r="C38" s="18">
        <v>4</v>
      </c>
      <c r="D38" s="17">
        <f>$G$29*'Forecast inputs Tab10.1.5.1'!T8</f>
        <v>1.6302782324879053E-2</v>
      </c>
      <c r="E38" s="17">
        <f>$G$30*'Forecast inputs Tab10.1.5.1'!U8</f>
        <v>1.5740481120690826E-2</v>
      </c>
      <c r="F38" s="17">
        <f>$F$31*'Forecast inputs Tab10.1.5.1'!Y8</f>
        <v>1.3499980996245895E-2</v>
      </c>
      <c r="G38" s="28">
        <f t="shared" si="7"/>
        <v>72.40345587461006</v>
      </c>
      <c r="H38" s="28">
        <f>G38*'Forecast inputs Tab10.1.5.1'!V8</f>
        <v>40.7873104362437</v>
      </c>
      <c r="I38" s="28">
        <f t="shared" si="8"/>
        <v>69.906179666514419</v>
      </c>
      <c r="J38" s="28">
        <f>I38*'Forecast inputs Tab10.1.5.1'!W8</f>
        <v>38.305279111908924</v>
      </c>
      <c r="K38" s="28">
        <f t="shared" si="9"/>
        <v>79.092589548152631</v>
      </c>
      <c r="L38" s="28">
        <f t="shared" si="6"/>
        <v>59.955733867471324</v>
      </c>
      <c r="M38" s="28">
        <f>L38*'Forecast inputs Tab10.1.5.1'!Z8</f>
        <v>31.560638352103034</v>
      </c>
      <c r="N38" s="19">
        <f t="shared" si="10"/>
        <v>5105.3799787178941</v>
      </c>
      <c r="O38" s="19">
        <f>N38*'Forecast inputs Tab10.1.5.1'!R8</f>
        <v>1882.1238560542454</v>
      </c>
      <c r="P38" s="19">
        <f>N38*'Forecast inputs Tab10.1.5.1'!S8</f>
        <v>455.17657051308635</v>
      </c>
      <c r="Q38" s="19">
        <f>P38*'Forecast inputs Tab10.1.5.1'!R8</f>
        <v>167.80311860250185</v>
      </c>
    </row>
    <row r="39" spans="1:17" ht="12" customHeight="1" x14ac:dyDescent="0.3">
      <c r="A39" s="10">
        <f>D39+F39+E39+'Forecast inputs Tab10.1.5.1'!AA9</f>
        <v>0.34068753460251544</v>
      </c>
      <c r="C39" s="18">
        <v>5</v>
      </c>
      <c r="D39" s="17">
        <f>$G$29*'Forecast inputs Tab10.1.5.1'!T9</f>
        <v>4.8141974150967277E-2</v>
      </c>
      <c r="E39" s="17">
        <f>$G$30*'Forecast inputs Tab10.1.5.1'!U9</f>
        <v>2.3898355094910093E-2</v>
      </c>
      <c r="F39" s="17">
        <f>$F$31*'Forecast inputs Tab10.1.5.1'!Y9</f>
        <v>2.8647205356638082E-2</v>
      </c>
      <c r="G39" s="28">
        <f t="shared" si="7"/>
        <v>43.561935178450788</v>
      </c>
      <c r="H39" s="28">
        <f>G39*'Forecast inputs Tab10.1.5.1'!V9</f>
        <v>35.091636339534048</v>
      </c>
      <c r="I39" s="28">
        <f t="shared" si="8"/>
        <v>21.624759139528461</v>
      </c>
      <c r="J39" s="28">
        <f>I39*'Forecast inputs Tab10.1.5.1'!W9</f>
        <v>16.189922222336129</v>
      </c>
      <c r="K39" s="28">
        <f t="shared" si="9"/>
        <v>51.281558561870177</v>
      </c>
      <c r="L39" s="28">
        <f t="shared" si="6"/>
        <v>25.921822376379694</v>
      </c>
      <c r="M39" s="28">
        <f>L39*'Forecast inputs Tab10.1.5.1'!Z9</f>
        <v>19.341256704267192</v>
      </c>
      <c r="N39" s="19">
        <f t="shared" si="10"/>
        <v>1067.7371035428537</v>
      </c>
      <c r="O39" s="19">
        <f>N39*'Forecast inputs Tab10.1.5.1'!R9</f>
        <v>608.40087254713217</v>
      </c>
      <c r="P39" s="19">
        <f>N39*'Forecast inputs Tab10.1.5.1'!S9</f>
        <v>310.56727680531969</v>
      </c>
      <c r="Q39" s="19">
        <f>P39*'Forecast inputs Tab10.1.5.1'!R9</f>
        <v>176.96247659277839</v>
      </c>
    </row>
    <row r="40" spans="1:17" ht="12" customHeight="1" x14ac:dyDescent="0.3">
      <c r="A40" s="10">
        <f>D40+F40+E40+'Forecast inputs Tab10.1.5.1'!AA10</f>
        <v>0.39418097123399243</v>
      </c>
      <c r="C40" s="18">
        <v>6</v>
      </c>
      <c r="D40" s="17">
        <f>$G$29*'Forecast inputs Tab10.1.5.1'!T10</f>
        <v>0.11707687747920806</v>
      </c>
      <c r="E40" s="17">
        <f>$G$30*'Forecast inputs Tab10.1.5.1'!U10</f>
        <v>9.8648917415270678E-3</v>
      </c>
      <c r="F40" s="17">
        <f>$F$31*'Forecast inputs Tab10.1.5.1'!Y10</f>
        <v>2.723920201325726E-2</v>
      </c>
      <c r="G40" s="28">
        <f t="shared" si="7"/>
        <v>395.21933484141135</v>
      </c>
      <c r="H40" s="28">
        <f>G40*'Forecast inputs Tab10.1.5.1'!V10</f>
        <v>391.55440679242315</v>
      </c>
      <c r="I40" s="28">
        <f t="shared" si="8"/>
        <v>33.30116105173078</v>
      </c>
      <c r="J40" s="28">
        <f>I40*'Forecast inputs Tab10.1.5.1'!W10</f>
        <v>32.225544287277799</v>
      </c>
      <c r="K40" s="28">
        <f t="shared" si="9"/>
        <v>423.77995107970094</v>
      </c>
      <c r="L40" s="28">
        <f t="shared" si="6"/>
        <v>91.952053497516886</v>
      </c>
      <c r="M40" s="28">
        <f>L40*'Forecast inputs Tab10.1.5.1'!Z10</f>
        <v>90.918696320311795</v>
      </c>
      <c r="N40" s="19">
        <f t="shared" si="10"/>
        <v>4084.6450573888774</v>
      </c>
      <c r="O40" s="19">
        <f>N40*'Forecast inputs Tab10.1.5.1'!R10</f>
        <v>3293.1552153285197</v>
      </c>
      <c r="P40" s="19">
        <f>N40*'Forecast inputs Tab10.1.5.1'!S10</f>
        <v>2347.560867498803</v>
      </c>
      <c r="Q40" s="19">
        <f>P40*'Forecast inputs Tab10.1.5.1'!R10</f>
        <v>1892.6693030818249</v>
      </c>
    </row>
    <row r="41" spans="1:17" ht="12" customHeight="1" x14ac:dyDescent="0.3">
      <c r="A41" s="10">
        <f>D41+F41+E41+'Forecast inputs Tab10.1.5.1'!AA11</f>
        <v>0.43711645368459406</v>
      </c>
      <c r="C41" s="18">
        <v>7</v>
      </c>
      <c r="D41" s="17">
        <f>$G$29*'Forecast inputs Tab10.1.5.1'!T11</f>
        <v>0.14151300730968597</v>
      </c>
      <c r="E41" s="17">
        <f>$G$30*'Forecast inputs Tab10.1.5.1'!U11</f>
        <v>5.656636315900394E-3</v>
      </c>
      <c r="F41" s="17">
        <f>$F$31*'Forecast inputs Tab10.1.5.1'!Y11</f>
        <v>4.9946810059007689E-2</v>
      </c>
      <c r="G41" s="28">
        <f t="shared" si="7"/>
        <v>299.64227854895944</v>
      </c>
      <c r="H41" s="28">
        <f>G41*'Forecast inputs Tab10.1.5.1'!V11</f>
        <v>371.33563334026837</v>
      </c>
      <c r="I41" s="28">
        <f t="shared" si="8"/>
        <v>11.977467137772939</v>
      </c>
      <c r="J41" s="28">
        <f>I41*'Forecast inputs Tab10.1.5.1'!W11</f>
        <v>14.616032570703831</v>
      </c>
      <c r="K41" s="28">
        <f t="shared" si="9"/>
        <v>385.95166591097222</v>
      </c>
      <c r="L41" s="28">
        <f t="shared" si="6"/>
        <v>105.75830629887815</v>
      </c>
      <c r="M41" s="28">
        <f>L41*'Forecast inputs Tab10.1.5.1'!Z11</f>
        <v>132.01703616982661</v>
      </c>
      <c r="N41" s="19">
        <f t="shared" si="10"/>
        <v>2613.8057548157817</v>
      </c>
      <c r="O41" s="19">
        <f>N41*'Forecast inputs Tab10.1.5.1'!R11</f>
        <v>2798.4449933359688</v>
      </c>
      <c r="P41" s="19">
        <f>N41*'Forecast inputs Tab10.1.5.1'!S11</f>
        <v>2084.7801026506736</v>
      </c>
      <c r="Q41" s="19">
        <f>P41*'Forecast inputs Tab10.1.5.1'!R11</f>
        <v>2232.0489691019175</v>
      </c>
    </row>
    <row r="42" spans="1:17" ht="12" customHeight="1" x14ac:dyDescent="0.3">
      <c r="A42" s="10">
        <f>D42+F42+E42+'Forecast inputs Tab10.1.5.1'!AA12</f>
        <v>0.43529731870565858</v>
      </c>
      <c r="C42" s="18">
        <v>8</v>
      </c>
      <c r="D42" s="17">
        <f>$G$29*'Forecast inputs Tab10.1.5.1'!T12</f>
        <v>0.16314799222044721</v>
      </c>
      <c r="E42" s="17">
        <f>$G$30*'Forecast inputs Tab10.1.5.1'!U12</f>
        <v>9.7038579542260261E-4</v>
      </c>
      <c r="F42" s="17">
        <f>$F$31*'Forecast inputs Tab10.1.5.1'!Y12</f>
        <v>3.1178940689788756E-2</v>
      </c>
      <c r="G42" s="28">
        <f t="shared" si="7"/>
        <v>82.429457548667685</v>
      </c>
      <c r="H42" s="28">
        <f>G42*'Forecast inputs Tab10.1.5.1'!V12</f>
        <v>124.13935349643052</v>
      </c>
      <c r="I42" s="28">
        <f t="shared" si="8"/>
        <v>0.49028108554064498</v>
      </c>
      <c r="J42" s="28">
        <f>I42*'Forecast inputs Tab10.1.5.1'!W12</f>
        <v>0.73727065215372534</v>
      </c>
      <c r="K42" s="28">
        <f t="shared" si="9"/>
        <v>124.87662414858424</v>
      </c>
      <c r="L42" s="28">
        <f t="shared" si="6"/>
        <v>15.752956153629366</v>
      </c>
      <c r="M42" s="28">
        <f>L42*'Forecast inputs Tab10.1.5.1'!Z12</f>
        <v>24.009710591992665</v>
      </c>
      <c r="N42" s="19">
        <f t="shared" si="10"/>
        <v>623.16190342650816</v>
      </c>
      <c r="O42" s="19">
        <f>N42*'Forecast inputs Tab10.1.5.1'!R12</f>
        <v>844.86421380855688</v>
      </c>
      <c r="P42" s="19">
        <f>N42*'Forecast inputs Tab10.1.5.1'!S12</f>
        <v>570.53347976885595</v>
      </c>
      <c r="Q42" s="19">
        <f>P42*'Forecast inputs Tab10.1.5.1'!R12</f>
        <v>773.51217586622181</v>
      </c>
    </row>
    <row r="43" spans="1:17" ht="12" customHeight="1" x14ac:dyDescent="0.3">
      <c r="A43" s="10">
        <f>D43+F43+E43+'Forecast inputs Tab10.1.5.1'!AA13</f>
        <v>0.44428968760250898</v>
      </c>
      <c r="C43" s="18">
        <v>9</v>
      </c>
      <c r="D43" s="17">
        <f>$G$29*'Forecast inputs Tab10.1.5.1'!T13</f>
        <v>0.15712465846383275</v>
      </c>
      <c r="E43" s="17">
        <f>$G$30*'Forecast inputs Tab10.1.5.1'!U13</f>
        <v>3.9907220923461086E-4</v>
      </c>
      <c r="F43" s="17">
        <f>$F$31*'Forecast inputs Tab10.1.5.1'!Y13</f>
        <v>4.6765956929441674E-2</v>
      </c>
      <c r="G43" s="28">
        <f t="shared" si="7"/>
        <v>118.61331398834902</v>
      </c>
      <c r="H43" s="28">
        <f>G43*'Forecast inputs Tab10.1.5.1'!V13</f>
        <v>213.68350805498727</v>
      </c>
      <c r="I43" s="28">
        <f t="shared" si="8"/>
        <v>0.30125938042286809</v>
      </c>
      <c r="J43" s="28">
        <f>I43*'Forecast inputs Tab10.1.5.1'!W13</f>
        <v>0.54335132405011033</v>
      </c>
      <c r="K43" s="28">
        <f t="shared" si="9"/>
        <v>214.22685937903739</v>
      </c>
      <c r="L43" s="28">
        <f t="shared" si="6"/>
        <v>35.303593894616526</v>
      </c>
      <c r="M43" s="28">
        <f>L43*'Forecast inputs Tab10.1.5.1'!Z13</f>
        <v>64.122270626730952</v>
      </c>
      <c r="N43" s="19">
        <f t="shared" si="10"/>
        <v>934.97345118777992</v>
      </c>
      <c r="O43" s="19">
        <f>N43*'Forecast inputs Tab10.1.5.1'!R13</f>
        <v>1547.2221162290739</v>
      </c>
      <c r="P43" s="19">
        <f>N43*'Forecast inputs Tab10.1.5.1'!S13</f>
        <v>903.20368803368626</v>
      </c>
      <c r="Q43" s="19">
        <f>P43*'Forecast inputs Tab10.1.5.1'!R13</f>
        <v>1494.6485590687851</v>
      </c>
    </row>
    <row r="44" spans="1:17" ht="12" customHeight="1" x14ac:dyDescent="0.3">
      <c r="A44" s="10">
        <f>D44+F44+E44+'Forecast inputs Tab10.1.5.1'!AA14</f>
        <v>0.44023558092749171</v>
      </c>
      <c r="C44" s="18">
        <v>10</v>
      </c>
      <c r="D44" s="17">
        <f>$G$29*'Forecast inputs Tab10.1.5.1'!T14</f>
        <v>0.15681727520904892</v>
      </c>
      <c r="E44" s="17">
        <f>$G$30*'Forecast inputs Tab10.1.5.1'!U14</f>
        <v>1.079979440967904E-4</v>
      </c>
      <c r="F44" s="17">
        <f>$F$31*'Forecast inputs Tab10.1.5.1'!Y14</f>
        <v>4.3310307774345962E-2</v>
      </c>
      <c r="G44" s="28">
        <f t="shared" si="7"/>
        <v>19.470680396668037</v>
      </c>
      <c r="H44" s="28">
        <f>G44*'Forecast inputs Tab10.1.5.1'!V14</f>
        <v>40.983437259948168</v>
      </c>
      <c r="I44" s="28">
        <f t="shared" si="8"/>
        <v>1.3409195193594899E-2</v>
      </c>
      <c r="J44" s="28">
        <f>I44*'Forecast inputs Tab10.1.5.1'!W14</f>
        <v>2.8286166996181646E-2</v>
      </c>
      <c r="K44" s="28">
        <f t="shared" si="9"/>
        <v>41.01172342694435</v>
      </c>
      <c r="L44" s="28">
        <f t="shared" si="6"/>
        <v>5.3774761704758713</v>
      </c>
      <c r="M44" s="28">
        <f>L44*'Forecast inputs Tab10.1.5.1'!Z14</f>
        <v>11.398367364749181</v>
      </c>
      <c r="N44" s="19">
        <f t="shared" si="10"/>
        <v>153.49058872933202</v>
      </c>
      <c r="O44" s="19">
        <f>N44*'Forecast inputs Tab10.1.5.1'!R14</f>
        <v>301.11016243976712</v>
      </c>
      <c r="P44" s="19">
        <f>N44*'Forecast inputs Tab10.1.5.1'!S14</f>
        <v>151.33894290797014</v>
      </c>
      <c r="Q44" s="19">
        <f>P44*'Forecast inputs Tab10.1.5.1'!R14</f>
        <v>296.88917124971044</v>
      </c>
    </row>
    <row r="45" spans="1:17" ht="12" customHeight="1" x14ac:dyDescent="0.3">
      <c r="A45" s="10">
        <f>D45+F45+E45+'Forecast inputs Tab10.1.5.1'!AA15</f>
        <v>0.44095744429253408</v>
      </c>
      <c r="C45" s="18">
        <v>11</v>
      </c>
      <c r="D45" s="17">
        <f>$G$29*'Forecast inputs Tab10.1.5.1'!T15</f>
        <v>0.15112652218677455</v>
      </c>
      <c r="E45" s="17">
        <f>$G$30*'Forecast inputs Tab10.1.5.1'!U15</f>
        <v>3.989010416005911E-5</v>
      </c>
      <c r="F45" s="17">
        <f>$F$31*'Forecast inputs Tab10.1.5.1'!Y15</f>
        <v>4.979103200159949E-2</v>
      </c>
      <c r="G45" s="28">
        <f t="shared" si="7"/>
        <v>44.902984355967547</v>
      </c>
      <c r="H45" s="28">
        <f>G45*'Forecast inputs Tab10.1.5.1'!V15</f>
        <v>108.09453106024398</v>
      </c>
      <c r="I45" s="28">
        <f t="shared" si="8"/>
        <v>1.1852219565030136E-2</v>
      </c>
      <c r="J45" s="28">
        <f>I45*'Forecast inputs Tab10.1.5.1'!W15</f>
        <v>2.862587287564021E-2</v>
      </c>
      <c r="K45" s="28">
        <f t="shared" si="9"/>
        <v>108.12315693311962</v>
      </c>
      <c r="L45" s="28">
        <f t="shared" si="6"/>
        <v>14.794001070653621</v>
      </c>
      <c r="M45" s="28">
        <f>L45*'Forecast inputs Tab10.1.5.1'!Z15</f>
        <v>35.901490038219379</v>
      </c>
      <c r="N45" s="19">
        <f t="shared" si="10"/>
        <v>367.42975425008774</v>
      </c>
      <c r="O45" s="19">
        <f>N45*'Forecast inputs Tab10.1.5.1'!R15</f>
        <v>834.55054942330923</v>
      </c>
      <c r="P45" s="19">
        <f>N45*'Forecast inputs Tab10.1.5.1'!S15</f>
        <v>365.18116154449098</v>
      </c>
      <c r="Q45" s="19">
        <f>P45*'Forecast inputs Tab10.1.5.1'!R15</f>
        <v>829.44327583923314</v>
      </c>
    </row>
    <row r="46" spans="1:17" ht="12" customHeight="1" x14ac:dyDescent="0.3">
      <c r="A46" s="10">
        <f>D46+F46+E46+'Forecast inputs Tab10.1.5.1'!AA16</f>
        <v>0.43797928184298995</v>
      </c>
      <c r="C46" s="18">
        <v>12</v>
      </c>
      <c r="D46" s="17">
        <f>$G$29*'Forecast inputs Tab10.1.5.1'!T16</f>
        <v>0.1479749104270639</v>
      </c>
      <c r="E46" s="17">
        <f>$G$30*'Forecast inputs Tab10.1.5.1'!U16</f>
        <v>1.4322136075079257E-5</v>
      </c>
      <c r="F46" s="17">
        <f>$F$31*'Forecast inputs Tab10.1.5.1'!Y16</f>
        <v>4.9990049279850998E-2</v>
      </c>
      <c r="G46" s="28">
        <f t="shared" si="7"/>
        <v>33.360737165324956</v>
      </c>
      <c r="H46" s="28">
        <f>G46*'Forecast inputs Tab10.1.5.1'!V16</f>
        <v>90.307245526034251</v>
      </c>
      <c r="I46" s="28">
        <f t="shared" si="8"/>
        <v>3.2289056020901714E-3</v>
      </c>
      <c r="J46" s="28">
        <f>I46*'Forecast inputs Tab10.1.5.1'!W16</f>
        <v>8.7722992849008936E-3</v>
      </c>
      <c r="K46" s="28">
        <f t="shared" si="9"/>
        <v>90.31601782531915</v>
      </c>
      <c r="L46" s="28">
        <f t="shared" si="6"/>
        <v>11.2701868856934</v>
      </c>
      <c r="M46" s="28">
        <f>L46*'Forecast inputs Tab10.1.5.1'!Z16</f>
        <v>30.786318708173237</v>
      </c>
      <c r="N46" s="19">
        <f t="shared" si="10"/>
        <v>278.41195056015789</v>
      </c>
      <c r="O46" s="19">
        <f>N46*'Forecast inputs Tab10.1.5.1'!R16</f>
        <v>718.07175052624245</v>
      </c>
      <c r="P46" s="19">
        <f>N46*'Forecast inputs Tab10.1.5.1'!S16</f>
        <v>277.61530660294147</v>
      </c>
      <c r="Q46" s="19">
        <f>P46*'Forecast inputs Tab10.1.5.1'!R16</f>
        <v>716.01707033110858</v>
      </c>
    </row>
    <row r="47" spans="1:17" ht="12" customHeight="1" x14ac:dyDescent="0.3">
      <c r="A47" s="10">
        <f>D47+F47+E47+'Forecast inputs Tab10.1.5.1'!AA17</f>
        <v>0.43211753508192496</v>
      </c>
      <c r="C47" s="18">
        <v>13</v>
      </c>
      <c r="D47" s="17">
        <f>$G$29*'Forecast inputs Tab10.1.5.1'!T17</f>
        <v>0.14716785530983917</v>
      </c>
      <c r="E47" s="17">
        <f>$G$30*'Forecast inputs Tab10.1.5.1'!U17</f>
        <v>5.1707038834880825E-6</v>
      </c>
      <c r="F47" s="17">
        <f>$F$31*'Forecast inputs Tab10.1.5.1'!Y17</f>
        <v>4.4944509068202292E-2</v>
      </c>
      <c r="G47" s="28">
        <f t="shared" si="7"/>
        <v>35.932167892532497</v>
      </c>
      <c r="H47" s="28">
        <f>G47*'Forecast inputs Tab10.1.5.1'!V17</f>
        <v>107.85714092962509</v>
      </c>
      <c r="I47" s="28">
        <f t="shared" si="8"/>
        <v>1.2624672668695334E-3</v>
      </c>
      <c r="J47" s="28">
        <f>I47*'Forecast inputs Tab10.1.5.1'!W17</f>
        <v>3.8008578616774581E-3</v>
      </c>
      <c r="K47" s="28">
        <f t="shared" si="9"/>
        <v>107.86094178748677</v>
      </c>
      <c r="L47" s="28">
        <f t="shared" si="6"/>
        <v>10.973548824816799</v>
      </c>
      <c r="M47" s="28">
        <f>L47*'Forecast inputs Tab10.1.5.1'!Z17</f>
        <v>33.253035268354097</v>
      </c>
      <c r="N47" s="19">
        <f t="shared" si="10"/>
        <v>300.69757125713716</v>
      </c>
      <c r="O47" s="19">
        <f>N47*'Forecast inputs Tab10.1.5.1'!R17</f>
        <v>866.53522597025494</v>
      </c>
      <c r="P47" s="19">
        <f>N47*'Forecast inputs Tab10.1.5.1'!S17</f>
        <v>300.26662444728481</v>
      </c>
      <c r="Q47" s="19">
        <f>P47*'Forecast inputs Tab10.1.5.1'!R17</f>
        <v>865.29334500096297</v>
      </c>
    </row>
    <row r="48" spans="1:17" ht="12" customHeight="1" x14ac:dyDescent="0.3">
      <c r="A48" s="10">
        <f>D48+F48+E48+'Forecast inputs Tab10.1.5.1'!AA18</f>
        <v>0.42992220327427666</v>
      </c>
      <c r="C48" s="18">
        <v>14</v>
      </c>
      <c r="D48" s="17">
        <f>$G$29*'Forecast inputs Tab10.1.5.1'!T18</f>
        <v>0.14370666537469856</v>
      </c>
      <c r="E48" s="17">
        <f>$G$30*'Forecast inputs Tab10.1.5.1'!U18</f>
        <v>2.3418797994228025E-6</v>
      </c>
      <c r="F48" s="17">
        <f>$F$31*'Forecast inputs Tab10.1.5.1'!Y18</f>
        <v>4.6213196019778656E-2</v>
      </c>
      <c r="G48" s="28">
        <f t="shared" si="7"/>
        <v>20.196614483853114</v>
      </c>
      <c r="H48" s="28">
        <f>G48*'Forecast inputs Tab10.1.5.1'!V18</f>
        <v>66.349320403989964</v>
      </c>
      <c r="I48" s="28">
        <f t="shared" si="8"/>
        <v>3.2912908634503073E-4</v>
      </c>
      <c r="J48" s="28">
        <f>I48*'Forecast inputs Tab10.1.5.1'!W18</f>
        <v>1.0843085840892296E-3</v>
      </c>
      <c r="K48" s="28">
        <f t="shared" si="9"/>
        <v>66.350404712574047</v>
      </c>
      <c r="L48" s="28">
        <f t="shared" si="6"/>
        <v>6.4948282088697962</v>
      </c>
      <c r="M48" s="28">
        <f>L48*'Forecast inputs Tab10.1.5.1'!Z18</f>
        <v>21.561855429216394</v>
      </c>
      <c r="N48" s="19">
        <f t="shared" si="10"/>
        <v>172.90938023127927</v>
      </c>
      <c r="O48" s="19">
        <f>N48*'Forecast inputs Tab10.1.5.1'!R18</f>
        <v>549.20514805340315</v>
      </c>
      <c r="P48" s="19">
        <f>N48*'Forecast inputs Tab10.1.5.1'!S18</f>
        <v>172.77655140499795</v>
      </c>
      <c r="Q48" s="19">
        <f>P48*'Forecast inputs Tab10.1.5.1'!R18</f>
        <v>548.78324916563884</v>
      </c>
    </row>
    <row r="49" spans="1:17" ht="12" customHeight="1" x14ac:dyDescent="0.25">
      <c r="A49" s="10">
        <f>D49+F49+E49+'Forecast inputs Tab10.1.5.1'!AA19</f>
        <v>0.42864737995427382</v>
      </c>
      <c r="C49" s="18">
        <v>15</v>
      </c>
      <c r="D49" s="17">
        <f>$G$29*'Forecast inputs Tab10.1.5.1'!T19</f>
        <v>0.13989534244162313</v>
      </c>
      <c r="E49" s="17">
        <f>$G$30*'Forecast inputs Tab10.1.5.1'!U19</f>
        <v>1.2244263403201284E-6</v>
      </c>
      <c r="F49" s="17">
        <f>$F$31*'Forecast inputs Tab10.1.5.1'!Y19</f>
        <v>4.8750813086310393E-2</v>
      </c>
      <c r="G49" s="28">
        <f t="shared" si="7"/>
        <v>11.014207918762049</v>
      </c>
      <c r="H49" s="28">
        <f>G49*'Forecast inputs Tab10.1.5.1'!V19</f>
        <v>39.177261275705241</v>
      </c>
      <c r="I49" s="28">
        <f t="shared" si="8"/>
        <v>9.6401252951808575E-5</v>
      </c>
      <c r="J49" s="28">
        <f>I49*'Forecast inputs Tab10.1.5.1'!W19</f>
        <v>3.4363039292744101E-4</v>
      </c>
      <c r="K49" s="28">
        <f t="shared" si="9"/>
        <v>39.177604906098168</v>
      </c>
      <c r="L49" s="28">
        <f t="shared" si="6"/>
        <v>3.8382378009860671</v>
      </c>
      <c r="M49" s="28">
        <f>L49*'Forecast inputs Tab10.1.5.1'!Z19</f>
        <v>13.811591667824283</v>
      </c>
      <c r="N49" s="19">
        <f t="shared" si="10"/>
        <v>96.807683131744241</v>
      </c>
      <c r="O49" s="19">
        <f>N49*'Forecast inputs Tab10.1.5.1'!R19</f>
        <v>335.01073209205151</v>
      </c>
      <c r="P49" s="19">
        <f>N49*'Forecast inputs Tab10.1.5.1'!S19</f>
        <v>96.764882284721025</v>
      </c>
      <c r="Q49" s="19">
        <f>P49*'Forecast inputs Tab10.1.5.1'!R19</f>
        <v>334.8626163368599</v>
      </c>
    </row>
    <row r="50" spans="1:17" ht="12" customHeight="1" x14ac:dyDescent="0.25">
      <c r="A50" s="10">
        <f>D50+F50+E50+'Forecast inputs Tab10.1.5.1'!AA20</f>
        <v>0.42839142876058967</v>
      </c>
      <c r="C50" s="23" t="s">
        <v>1443</v>
      </c>
      <c r="D50" s="17">
        <f>$G$29*'Forecast inputs Tab10.1.5.1'!T20</f>
        <v>0.13569784110110966</v>
      </c>
      <c r="E50" s="17">
        <f>$G$30*'Forecast inputs Tab10.1.5.1'!U20</f>
        <v>7.4196728237794711E-7</v>
      </c>
      <c r="F50" s="17">
        <f>$F$31*'Forecast inputs Tab10.1.5.1'!Y20</f>
        <v>5.2692845692197628E-2</v>
      </c>
      <c r="G50" s="28">
        <f t="shared" si="7"/>
        <v>29.39632866089843</v>
      </c>
      <c r="H50" s="28">
        <f>G50*'Forecast inputs Tab10.1.5.1'!V20</f>
        <v>121.97912624619343</v>
      </c>
      <c r="I50" s="28">
        <f t="shared" si="8"/>
        <v>1.6073294837582651E-4</v>
      </c>
      <c r="J50" s="28">
        <f>I50*'Forecast inputs Tab10.1.5.1'!W20</f>
        <v>6.6695623212081152E-4</v>
      </c>
      <c r="K50" s="28">
        <f t="shared" si="9"/>
        <v>121.97979320242555</v>
      </c>
      <c r="L50" s="30">
        <f t="shared" si="6"/>
        <v>11.414892068118398</v>
      </c>
      <c r="M50" s="28">
        <f>L50*'Forecast inputs Tab10.1.5.1'!Z20</f>
        <v>44.114676779974452</v>
      </c>
      <c r="N50" s="19">
        <f>N23*EXP(-A23)+N24*EXP(-A24)</f>
        <v>266.3350634967905</v>
      </c>
      <c r="O50" s="19">
        <f>N50*'Forecast inputs Tab10.1.5.1'!R20</f>
        <v>1084.6326431165387</v>
      </c>
      <c r="P50" s="19">
        <f>N50*'Forecast inputs Tab10.1.5.1'!S20</f>
        <v>266.26371986195949</v>
      </c>
      <c r="Q50" s="19">
        <f>P50*'Forecast inputs Tab10.1.5.1'!R20</f>
        <v>1084.3421006915185</v>
      </c>
    </row>
    <row r="51" spans="1:17" ht="12" customHeight="1" x14ac:dyDescent="0.25">
      <c r="C51" s="31" t="s">
        <v>1453</v>
      </c>
      <c r="D51" s="12"/>
      <c r="E51" s="12"/>
      <c r="F51" s="12"/>
      <c r="G51" s="32">
        <f>SUM(G34:G50)</f>
        <v>1256.5065282382311</v>
      </c>
      <c r="H51" s="32">
        <f t="shared" ref="H51" si="11">SUM(H34:H50)</f>
        <v>1769.5304116566526</v>
      </c>
      <c r="I51" s="32">
        <f>SUM(I34:I50)</f>
        <v>159.54278958661618</v>
      </c>
      <c r="J51" s="32">
        <f t="shared" ref="J51:Q51" si="12">SUM(J34:J50)</f>
        <v>109.35491224820726</v>
      </c>
      <c r="K51" s="32">
        <f t="shared" si="12"/>
        <v>1878.8853239048603</v>
      </c>
      <c r="L51" s="32">
        <f t="shared" si="12"/>
        <v>432.99866540299331</v>
      </c>
      <c r="M51" s="32">
        <f t="shared" si="12"/>
        <v>560.79490431010299</v>
      </c>
      <c r="N51" s="32">
        <f t="shared" si="12"/>
        <v>51864.223356766226</v>
      </c>
      <c r="O51" s="32">
        <f t="shared" si="12"/>
        <v>17925.202543532203</v>
      </c>
      <c r="P51" s="32">
        <f t="shared" si="12"/>
        <v>8302.0291743247908</v>
      </c>
      <c r="Q51" s="32">
        <f t="shared" si="12"/>
        <v>11413.275430929059</v>
      </c>
    </row>
    <row r="52" spans="1:17" ht="12" customHeight="1" x14ac:dyDescent="0.25"/>
    <row r="53" spans="1:17" ht="12" customHeight="1" x14ac:dyDescent="0.25">
      <c r="C53" s="15" t="s">
        <v>1445</v>
      </c>
      <c r="D53" s="15" t="s">
        <v>1524</v>
      </c>
      <c r="G53" s="15">
        <f>G27+1</f>
        <v>2021</v>
      </c>
    </row>
    <row r="54" spans="1:17" ht="12" customHeight="1" x14ac:dyDescent="0.25">
      <c r="D54" s="24" t="s">
        <v>1611</v>
      </c>
      <c r="E54" s="24"/>
      <c r="F54" s="24"/>
      <c r="G54" s="18">
        <f>G29</f>
        <v>1.915</v>
      </c>
      <c r="H54" s="24" t="s">
        <v>1610</v>
      </c>
      <c r="I54" s="25">
        <f>G54*I3</f>
        <v>0.12749965524150572</v>
      </c>
      <c r="J54" s="15" t="s">
        <v>1526</v>
      </c>
      <c r="K54" s="25">
        <f>I54+I56+I55</f>
        <v>0.17224788630371471</v>
      </c>
    </row>
    <row r="55" spans="1:17" ht="12" customHeight="1" x14ac:dyDescent="0.25">
      <c r="D55" s="24" t="s">
        <v>1612</v>
      </c>
      <c r="E55" s="24"/>
      <c r="F55" s="24"/>
      <c r="G55" s="18">
        <f>G30</f>
        <v>1.915</v>
      </c>
      <c r="H55" s="24" t="s">
        <v>1610</v>
      </c>
      <c r="I55" s="25">
        <f>G55*I4</f>
        <v>4.7250641226700626E-3</v>
      </c>
      <c r="K55" s="25"/>
    </row>
    <row r="56" spans="1:17" ht="12" customHeight="1" x14ac:dyDescent="0.25">
      <c r="D56" s="24" t="s">
        <v>1446</v>
      </c>
      <c r="E56" s="24"/>
      <c r="F56" s="24"/>
      <c r="G56" s="80">
        <v>1</v>
      </c>
      <c r="H56" s="24" t="s">
        <v>1610</v>
      </c>
      <c r="I56" s="25">
        <f>G56*I31</f>
        <v>4.0023166939538925E-2</v>
      </c>
    </row>
    <row r="57" spans="1:17" ht="12" customHeight="1" x14ac:dyDescent="0.25">
      <c r="D57" s="24"/>
      <c r="E57" s="24"/>
      <c r="F57" s="24"/>
      <c r="G57" s="18"/>
      <c r="H57" s="24"/>
      <c r="I57" s="24"/>
      <c r="J57" s="24"/>
      <c r="K57" s="24"/>
      <c r="L57" s="25"/>
    </row>
    <row r="58" spans="1:17" ht="27.75" customHeight="1" x14ac:dyDescent="0.25">
      <c r="A58" t="s">
        <v>1374</v>
      </c>
      <c r="C58" s="26" t="s">
        <v>1292</v>
      </c>
      <c r="D58" s="27" t="s">
        <v>1604</v>
      </c>
      <c r="E58" s="27" t="s">
        <v>1605</v>
      </c>
      <c r="F58" s="27" t="s">
        <v>1877</v>
      </c>
      <c r="G58" s="27" t="s">
        <v>1606</v>
      </c>
      <c r="H58" s="27" t="s">
        <v>1607</v>
      </c>
      <c r="I58" s="27" t="s">
        <v>1608</v>
      </c>
      <c r="J58" s="27" t="s">
        <v>1609</v>
      </c>
      <c r="K58" s="27" t="s">
        <v>1613</v>
      </c>
      <c r="L58" s="27" t="s">
        <v>1448</v>
      </c>
      <c r="M58" s="27" t="s">
        <v>1578</v>
      </c>
      <c r="N58" s="27" t="s">
        <v>1449</v>
      </c>
      <c r="O58" s="27" t="s">
        <v>1450</v>
      </c>
      <c r="P58" s="27" t="s">
        <v>1451</v>
      </c>
      <c r="Q58" s="27" t="s">
        <v>1452</v>
      </c>
    </row>
    <row r="59" spans="1:17" ht="12" customHeight="1" x14ac:dyDescent="0.25">
      <c r="A59" s="10">
        <f>D59+F59+E59+'Forecast inputs Tab10.1.5.1'!AA4</f>
        <v>0.24</v>
      </c>
      <c r="C59" s="18">
        <v>0</v>
      </c>
      <c r="D59" s="17">
        <f>$G$54*'Forecast inputs Tab10.1.5.1'!T4</f>
        <v>0</v>
      </c>
      <c r="E59" s="17">
        <f>$G$55*'Forecast inputs Tab10.1.5.1'!U4</f>
        <v>0</v>
      </c>
      <c r="F59" s="17">
        <f>$F$31*'Forecast inputs Tab10.1.5.1'!Y4</f>
        <v>0</v>
      </c>
      <c r="G59" s="28">
        <f>N59*(D59/A59)*(1-EXP(-A59))</f>
        <v>0</v>
      </c>
      <c r="H59" s="28">
        <f>G59*'Forecast inputs Tab10.1.5.1'!V4</f>
        <v>0</v>
      </c>
      <c r="I59" s="28">
        <f>N59*(E59/A59)*(1-EXP(-A59))</f>
        <v>0</v>
      </c>
      <c r="J59" s="28">
        <f>I59*'Forecast inputs Tab10.1.5.1'!W4</f>
        <v>0</v>
      </c>
      <c r="K59" s="28">
        <f>H59+J59</f>
        <v>0</v>
      </c>
      <c r="L59" s="28">
        <f t="shared" ref="L59:L75" si="13">N59*(F59/A59)*(1-EXP(-A59))</f>
        <v>0</v>
      </c>
      <c r="M59" s="28">
        <f>L59*'Forecast inputs Tab10.1.5.1'!Z4</f>
        <v>0</v>
      </c>
      <c r="N59" s="19">
        <f>'Forecast inputs Tab10.1.5.1'!Q4</f>
        <v>12382.797429009221</v>
      </c>
      <c r="O59" s="19">
        <f>N59*'Forecast inputs Tab10.1.5.1'!R4</f>
        <v>34.976078134056579</v>
      </c>
      <c r="P59" s="19">
        <f>N59*'Forecast inputs Tab10.1.5.1'!S4</f>
        <v>0</v>
      </c>
      <c r="Q59" s="19">
        <f>P59*'Forecast inputs Tab10.1.5.1'!R4</f>
        <v>0</v>
      </c>
    </row>
    <row r="60" spans="1:17" ht="12" customHeight="1" x14ac:dyDescent="0.25">
      <c r="A60" s="10">
        <f>D60+F60+E60+'Forecast inputs Tab10.1.5.1'!AA5</f>
        <v>0.24052274883504046</v>
      </c>
      <c r="C60" s="18">
        <v>1</v>
      </c>
      <c r="D60" s="17">
        <f>$G$54*'Forecast inputs Tab10.1.5.1'!T5</f>
        <v>2.6034639135630266E-5</v>
      </c>
      <c r="E60" s="17">
        <f>$G$55*'Forecast inputs Tab10.1.5.1'!U5</f>
        <v>5.9689948442443659E-5</v>
      </c>
      <c r="F60" s="17">
        <f>$F$31*'Forecast inputs Tab10.1.5.1'!Y5</f>
        <v>4.3702424746238738E-4</v>
      </c>
      <c r="G60" s="28">
        <f t="shared" ref="G60:G75" si="14">N60*(D60/A60)*(1-EXP(-A60))</f>
        <v>0.22540168158406779</v>
      </c>
      <c r="H60" s="28">
        <f>G60*'Forecast inputs Tab10.1.5.1'!V5</f>
        <v>2.3177605710252142E-2</v>
      </c>
      <c r="I60" s="28">
        <f t="shared" ref="I60:I75" si="15">N60*(E60/A60)*(1-EXP(-A60))</f>
        <v>0.51678130365095221</v>
      </c>
      <c r="J60" s="28">
        <f>I60*'Forecast inputs Tab10.1.5.1'!W5</f>
        <v>5.3139701352713467E-2</v>
      </c>
      <c r="K60" s="28">
        <f t="shared" ref="K60:K75" si="16">H60+J60</f>
        <v>7.6317307062965606E-2</v>
      </c>
      <c r="L60" s="28">
        <f t="shared" si="13"/>
        <v>3.7836514559643497</v>
      </c>
      <c r="M60" s="28">
        <f>L60*'Forecast inputs Tab10.1.5.1'!Z5</f>
        <v>0.2916472595120424</v>
      </c>
      <c r="N60" s="19">
        <f>N34*EXP(-A34)</f>
        <v>9740.6534556019415</v>
      </c>
      <c r="O60" s="19">
        <f>N60*'Forecast inputs Tab10.1.5.1'!R5</f>
        <v>231.1720062657642</v>
      </c>
      <c r="P60" s="19">
        <f>N60*'Forecast inputs Tab10.1.5.1'!S5</f>
        <v>0</v>
      </c>
      <c r="Q60" s="19">
        <f>P60*'Forecast inputs Tab10.1.5.1'!R5</f>
        <v>0</v>
      </c>
    </row>
    <row r="61" spans="1:17" ht="12" customHeight="1" x14ac:dyDescent="0.25">
      <c r="A61" s="10">
        <f>D61+F61+E61+'Forecast inputs Tab10.1.5.1'!AA6</f>
        <v>0.24401585226862085</v>
      </c>
      <c r="C61" s="18">
        <v>2</v>
      </c>
      <c r="D61" s="17">
        <f>$G$54*'Forecast inputs Tab10.1.5.1'!T6</f>
        <v>2.4498914527974438E-4</v>
      </c>
      <c r="E61" s="17">
        <f>$G$55*'Forecast inputs Tab10.1.5.1'!U6</f>
        <v>1.2512986655999756E-3</v>
      </c>
      <c r="F61" s="17">
        <f>$F$31*'Forecast inputs Tab10.1.5.1'!Y6</f>
        <v>2.5195644577411316E-3</v>
      </c>
      <c r="G61" s="28">
        <f t="shared" si="14"/>
        <v>1.664818177955389</v>
      </c>
      <c r="H61" s="28">
        <f>G61*'Forecast inputs Tab10.1.5.1'!V6</f>
        <v>0.36550525597854561</v>
      </c>
      <c r="I61" s="28">
        <f t="shared" si="15"/>
        <v>8.5031716901720102</v>
      </c>
      <c r="J61" s="28">
        <f>I61*'Forecast inputs Tab10.1.5.1'!W6</f>
        <v>1.8670201794096688</v>
      </c>
      <c r="K61" s="28">
        <f t="shared" si="16"/>
        <v>2.2325254353882142</v>
      </c>
      <c r="L61" s="28">
        <f t="shared" si="13"/>
        <v>17.121643103771248</v>
      </c>
      <c r="M61" s="28">
        <f>L61*'Forecast inputs Tab10.1.5.1'!Z6</f>
        <v>3.2193825528021081</v>
      </c>
      <c r="N61" s="19">
        <f t="shared" ref="N61:N74" si="17">N35*EXP(-A35)</f>
        <v>7658.2649975094137</v>
      </c>
      <c r="O61" s="19">
        <f>N61*'Forecast inputs Tab10.1.5.1'!R6</f>
        <v>736.69292804741599</v>
      </c>
      <c r="P61" s="19">
        <f>N61*'Forecast inputs Tab10.1.5.1'!S6</f>
        <v>0</v>
      </c>
      <c r="Q61" s="19">
        <f>P61*'Forecast inputs Tab10.1.5.1'!R6</f>
        <v>0</v>
      </c>
    </row>
    <row r="62" spans="1:17" ht="12" customHeight="1" x14ac:dyDescent="0.25">
      <c r="A62" s="10">
        <f>D62+F62+E62+'Forecast inputs Tab10.1.5.1'!AA7</f>
        <v>0.25405323860614915</v>
      </c>
      <c r="C62" s="18">
        <v>3</v>
      </c>
      <c r="D62" s="17">
        <f>$G$54*'Forecast inputs Tab10.1.5.1'!T7</f>
        <v>9.1260819193712556E-3</v>
      </c>
      <c r="E62" s="17">
        <f>$G$55*'Forecast inputs Tab10.1.5.1'!U7</f>
        <v>2.4266769272135022E-3</v>
      </c>
      <c r="F62" s="17">
        <f>$F$31*'Forecast inputs Tab10.1.5.1'!Y7</f>
        <v>2.5004797595643822E-3</v>
      </c>
      <c r="G62" s="28">
        <f t="shared" si="14"/>
        <v>48.368052756488318</v>
      </c>
      <c r="H62" s="28">
        <f>G62*'Forecast inputs Tab10.1.5.1'!V7</f>
        <v>17.763411401430542</v>
      </c>
      <c r="I62" s="28">
        <f t="shared" si="15"/>
        <v>12.86133947464085</v>
      </c>
      <c r="J62" s="28">
        <f>I62*'Forecast inputs Tab10.1.5.1'!W7</f>
        <v>4.73505264789633</v>
      </c>
      <c r="K62" s="28">
        <f t="shared" si="16"/>
        <v>22.49846404932687</v>
      </c>
      <c r="L62" s="28">
        <f t="shared" si="13"/>
        <v>13.252493018983737</v>
      </c>
      <c r="M62" s="28">
        <f>L62*'Forecast inputs Tab10.1.5.1'!Z7</f>
        <v>4.4764005869662888</v>
      </c>
      <c r="N62" s="19">
        <f t="shared" si="17"/>
        <v>6001.6944664687035</v>
      </c>
      <c r="O62" s="19">
        <f>N62*'Forecast inputs Tab10.1.5.1'!R7</f>
        <v>1256.1246433595672</v>
      </c>
      <c r="P62" s="19">
        <f>N62*'Forecast inputs Tab10.1.5.1'!S7</f>
        <v>0</v>
      </c>
      <c r="Q62" s="19">
        <f>P62*'Forecast inputs Tab10.1.5.1'!R7</f>
        <v>0</v>
      </c>
    </row>
    <row r="63" spans="1:17" ht="12" customHeight="1" x14ac:dyDescent="0.25">
      <c r="A63" s="10">
        <f>D63+F63+E63+'Forecast inputs Tab10.1.5.1'!AA8</f>
        <v>0.28554324444181578</v>
      </c>
      <c r="C63" s="18">
        <v>4</v>
      </c>
      <c r="D63" s="17">
        <f>$G$54*'Forecast inputs Tab10.1.5.1'!T8</f>
        <v>1.6302782324879053E-2</v>
      </c>
      <c r="E63" s="17">
        <f>$G$55*'Forecast inputs Tab10.1.5.1'!U8</f>
        <v>1.5740481120690826E-2</v>
      </c>
      <c r="F63" s="17">
        <f>$F$31*'Forecast inputs Tab10.1.5.1'!Y8</f>
        <v>1.3499980996245895E-2</v>
      </c>
      <c r="G63" s="28">
        <f t="shared" si="14"/>
        <v>66.161711873525519</v>
      </c>
      <c r="H63" s="28">
        <f>G63*'Forecast inputs Tab10.1.5.1'!V8</f>
        <v>37.271125370758831</v>
      </c>
      <c r="I63" s="28">
        <f t="shared" si="15"/>
        <v>63.879720400152038</v>
      </c>
      <c r="J63" s="28">
        <f>I63*'Forecast inputs Tab10.1.5.1'!W8</f>
        <v>35.003064552970045</v>
      </c>
      <c r="K63" s="28">
        <f t="shared" si="16"/>
        <v>72.274189923728869</v>
      </c>
      <c r="L63" s="28">
        <f t="shared" si="13"/>
        <v>54.787080829058254</v>
      </c>
      <c r="M63" s="28">
        <f>L63*'Forecast inputs Tab10.1.5.1'!Z8</f>
        <v>28.839864561335432</v>
      </c>
      <c r="N63" s="19">
        <f t="shared" si="17"/>
        <v>4665.2563068505378</v>
      </c>
      <c r="O63" s="19">
        <f>N63*'Forecast inputs Tab10.1.5.1'!R8</f>
        <v>1719.870063801985</v>
      </c>
      <c r="P63" s="19">
        <f>N63*'Forecast inputs Tab10.1.5.1'!S8</f>
        <v>415.93679122196301</v>
      </c>
      <c r="Q63" s="19">
        <f>P63*'Forecast inputs Tab10.1.5.1'!R8</f>
        <v>153.33717776793279</v>
      </c>
    </row>
    <row r="64" spans="1:17" ht="12" customHeight="1" x14ac:dyDescent="0.25">
      <c r="A64" s="10">
        <f>D64+F64+E64+'Forecast inputs Tab10.1.5.1'!AA9</f>
        <v>0.34068753460251544</v>
      </c>
      <c r="C64" s="18">
        <v>5</v>
      </c>
      <c r="D64" s="17">
        <f>$G$54*'Forecast inputs Tab10.1.5.1'!T9</f>
        <v>4.8141974150967277E-2</v>
      </c>
      <c r="E64" s="17">
        <f>$G$55*'Forecast inputs Tab10.1.5.1'!U9</f>
        <v>2.3898355094910093E-2</v>
      </c>
      <c r="F64" s="17">
        <f>$F$31*'Forecast inputs Tab10.1.5.1'!Y9</f>
        <v>2.8647205356638082E-2</v>
      </c>
      <c r="G64" s="28">
        <f t="shared" si="14"/>
        <v>156.55287419791048</v>
      </c>
      <c r="H64" s="28">
        <f>G64*'Forecast inputs Tab10.1.5.1'!V9</f>
        <v>126.1123158729532</v>
      </c>
      <c r="I64" s="28">
        <f t="shared" si="15"/>
        <v>77.715055202722297</v>
      </c>
      <c r="J64" s="28">
        <f>I64*'Forecast inputs Tab10.1.5.1'!W9</f>
        <v>58.183339343499775</v>
      </c>
      <c r="K64" s="28">
        <f t="shared" si="16"/>
        <v>184.29565521645299</v>
      </c>
      <c r="L64" s="28">
        <f t="shared" si="13"/>
        <v>93.157840230142668</v>
      </c>
      <c r="M64" s="28">
        <f>L64*'Forecast inputs Tab10.1.5.1'!Z9</f>
        <v>69.508604593638182</v>
      </c>
      <c r="N64" s="19">
        <f t="shared" si="17"/>
        <v>3837.2333956842904</v>
      </c>
      <c r="O64" s="19">
        <f>N64*'Forecast inputs Tab10.1.5.1'!R9</f>
        <v>2186.4709377944914</v>
      </c>
      <c r="P64" s="19">
        <f>N64*'Forecast inputs Tab10.1.5.1'!S9</f>
        <v>1116.1166191657685</v>
      </c>
      <c r="Q64" s="19">
        <f>P64*'Forecast inputs Tab10.1.5.1'!R9</f>
        <v>635.96771406713151</v>
      </c>
    </row>
    <row r="65" spans="1:17" ht="12" customHeight="1" x14ac:dyDescent="0.25">
      <c r="A65" s="10">
        <f>D65+F65+E65+'Forecast inputs Tab10.1.5.1'!AA10</f>
        <v>0.39418097123399243</v>
      </c>
      <c r="C65" s="18">
        <v>6</v>
      </c>
      <c r="D65" s="17">
        <f>$G$54*'Forecast inputs Tab10.1.5.1'!T10</f>
        <v>0.11707687747920806</v>
      </c>
      <c r="E65" s="17">
        <f>$G$55*'Forecast inputs Tab10.1.5.1'!U10</f>
        <v>9.8648917415270678E-3</v>
      </c>
      <c r="F65" s="17">
        <f>$F$31*'Forecast inputs Tab10.1.5.1'!Y10</f>
        <v>2.723920201325726E-2</v>
      </c>
      <c r="G65" s="28">
        <f t="shared" si="14"/>
        <v>73.483439763472688</v>
      </c>
      <c r="H65" s="28">
        <f>G65*'Forecast inputs Tab10.1.5.1'!V10</f>
        <v>72.802016827438067</v>
      </c>
      <c r="I65" s="28">
        <f t="shared" si="15"/>
        <v>6.1917108968884254</v>
      </c>
      <c r="J65" s="28">
        <f>I65*'Forecast inputs Tab10.1.5.1'!W10</f>
        <v>5.9917206313540277</v>
      </c>
      <c r="K65" s="28">
        <f t="shared" si="16"/>
        <v>78.793737458792094</v>
      </c>
      <c r="L65" s="28">
        <f t="shared" si="13"/>
        <v>17.096717160924694</v>
      </c>
      <c r="M65" s="28">
        <f>L65*'Forecast inputs Tab10.1.5.1'!Z10</f>
        <v>16.904584253470222</v>
      </c>
      <c r="N65" s="19">
        <f t="shared" si="17"/>
        <v>759.46124738619881</v>
      </c>
      <c r="O65" s="19">
        <f>N65*'Forecast inputs Tab10.1.5.1'!R10</f>
        <v>612.29892255768027</v>
      </c>
      <c r="P65" s="19">
        <f>N65*'Forecast inputs Tab10.1.5.1'!S10</f>
        <v>436.48382654951683</v>
      </c>
      <c r="Q65" s="19">
        <f>P65*'Forecast inputs Tab10.1.5.1'!R10</f>
        <v>351.90548251136386</v>
      </c>
    </row>
    <row r="66" spans="1:17" ht="12" customHeight="1" x14ac:dyDescent="0.25">
      <c r="A66" s="10">
        <f>D66+F66+E66+'Forecast inputs Tab10.1.5.1'!AA11</f>
        <v>0.43711645368459406</v>
      </c>
      <c r="C66" s="18">
        <v>7</v>
      </c>
      <c r="D66" s="17">
        <f>$G$54*'Forecast inputs Tab10.1.5.1'!T11</f>
        <v>0.14151300730968597</v>
      </c>
      <c r="E66" s="17">
        <f>$G$55*'Forecast inputs Tab10.1.5.1'!U11</f>
        <v>5.656636315900394E-3</v>
      </c>
      <c r="F66" s="17">
        <f>$F$31*'Forecast inputs Tab10.1.5.1'!Y11</f>
        <v>4.9946810059007689E-2</v>
      </c>
      <c r="G66" s="28">
        <f t="shared" si="14"/>
        <v>315.71374080652731</v>
      </c>
      <c r="H66" s="28">
        <f>G66*'Forecast inputs Tab10.1.5.1'!V11</f>
        <v>391.25240424795948</v>
      </c>
      <c r="I66" s="28">
        <f t="shared" si="15"/>
        <v>12.619884529531376</v>
      </c>
      <c r="J66" s="28">
        <f>I66*'Forecast inputs Tab10.1.5.1'!W11</f>
        <v>15.399970728406331</v>
      </c>
      <c r="K66" s="28">
        <f t="shared" si="16"/>
        <v>406.65237497636582</v>
      </c>
      <c r="L66" s="28">
        <f t="shared" si="13"/>
        <v>111.4307055221707</v>
      </c>
      <c r="M66" s="28">
        <f>L66*'Forecast inputs Tab10.1.5.1'!Z11</f>
        <v>139.09783539627045</v>
      </c>
      <c r="N66" s="19">
        <f t="shared" si="17"/>
        <v>2753.9985231412697</v>
      </c>
      <c r="O66" s="19">
        <f>N66*'Forecast inputs Tab10.1.5.1'!R11</f>
        <v>2948.5409788159691</v>
      </c>
      <c r="P66" s="19">
        <f>N66*'Forecast inputs Tab10.1.5.1'!S11</f>
        <v>2196.5983176813816</v>
      </c>
      <c r="Q66" s="19">
        <f>P66*'Forecast inputs Tab10.1.5.1'!R11</f>
        <v>2351.7660228423942</v>
      </c>
    </row>
    <row r="67" spans="1:17" ht="12" customHeight="1" x14ac:dyDescent="0.25">
      <c r="A67" s="10">
        <f>D67+F67+E67+'Forecast inputs Tab10.1.5.1'!AA12</f>
        <v>0.43529731870565858</v>
      </c>
      <c r="C67" s="18">
        <v>8</v>
      </c>
      <c r="D67" s="17">
        <f>$G$54*'Forecast inputs Tab10.1.5.1'!T12</f>
        <v>0.16314799222044721</v>
      </c>
      <c r="E67" s="17">
        <f>$G$55*'Forecast inputs Tab10.1.5.1'!U12</f>
        <v>9.7038579542260261E-4</v>
      </c>
      <c r="F67" s="17">
        <f>$F$31*'Forecast inputs Tab10.1.5.1'!Y12</f>
        <v>3.1178940689788756E-2</v>
      </c>
      <c r="G67" s="28">
        <f t="shared" si="14"/>
        <v>223.3148443100398</v>
      </c>
      <c r="H67" s="28">
        <f>G67*'Forecast inputs Tab10.1.5.1'!V12</f>
        <v>336.31375509703872</v>
      </c>
      <c r="I67" s="28">
        <f t="shared" si="15"/>
        <v>1.3282514229943039</v>
      </c>
      <c r="J67" s="28">
        <f>I67*'Forecast inputs Tab10.1.5.1'!W12</f>
        <v>1.9973864416475442</v>
      </c>
      <c r="K67" s="28">
        <f t="shared" si="16"/>
        <v>338.31114153868629</v>
      </c>
      <c r="L67" s="28">
        <f t="shared" si="13"/>
        <v>42.677327444422623</v>
      </c>
      <c r="M67" s="28">
        <f>L67*'Forecast inputs Tab10.1.5.1'!Z12</f>
        <v>65.046221851142306</v>
      </c>
      <c r="N67" s="19">
        <f t="shared" si="17"/>
        <v>1688.2472308091512</v>
      </c>
      <c r="O67" s="19">
        <f>N67*'Forecast inputs Tab10.1.5.1'!R12</f>
        <v>2288.8749481141226</v>
      </c>
      <c r="P67" s="19">
        <f>N67*'Forecast inputs Tab10.1.5.1'!S12</f>
        <v>1545.668247701657</v>
      </c>
      <c r="Q67" s="19">
        <f>P67*'Forecast inputs Tab10.1.5.1'!R12</f>
        <v>2095.5706401864754</v>
      </c>
    </row>
    <row r="68" spans="1:17" ht="12" customHeight="1" x14ac:dyDescent="0.25">
      <c r="A68" s="10">
        <f>D68+F68+E68+'Forecast inputs Tab10.1.5.1'!AA13</f>
        <v>0.44428968760250898</v>
      </c>
      <c r="C68" s="18">
        <v>9</v>
      </c>
      <c r="D68" s="17">
        <f>$G$54*'Forecast inputs Tab10.1.5.1'!T13</f>
        <v>0.15712465846383275</v>
      </c>
      <c r="E68" s="17">
        <f>$G$55*'Forecast inputs Tab10.1.5.1'!U13</f>
        <v>3.9907220923461086E-4</v>
      </c>
      <c r="F68" s="17">
        <f>$F$31*'Forecast inputs Tab10.1.5.1'!Y13</f>
        <v>4.6765956929441674E-2</v>
      </c>
      <c r="G68" s="28">
        <f t="shared" si="14"/>
        <v>51.154969793237825</v>
      </c>
      <c r="H68" s="28">
        <f>G68*'Forecast inputs Tab10.1.5.1'!V13</f>
        <v>92.15637800103687</v>
      </c>
      <c r="I68" s="28">
        <f t="shared" si="15"/>
        <v>0.12992567180928039</v>
      </c>
      <c r="J68" s="28">
        <f>I68*'Forecast inputs Tab10.1.5.1'!W13</f>
        <v>0.23433390092809814</v>
      </c>
      <c r="K68" s="28">
        <f t="shared" si="16"/>
        <v>92.390711901964963</v>
      </c>
      <c r="L68" s="28">
        <f t="shared" si="13"/>
        <v>15.225561267508606</v>
      </c>
      <c r="M68" s="28">
        <f>L68*'Forecast inputs Tab10.1.5.1'!Z13</f>
        <v>27.654339185788558</v>
      </c>
      <c r="N68" s="19">
        <f t="shared" si="17"/>
        <v>403.23077608040052</v>
      </c>
      <c r="O68" s="19">
        <f>N68*'Forecast inputs Tab10.1.5.1'!R13</f>
        <v>667.27838518112924</v>
      </c>
      <c r="P68" s="19">
        <f>N68*'Forecast inputs Tab10.1.5.1'!S13</f>
        <v>389.52926804694636</v>
      </c>
      <c r="Q68" s="19">
        <f>P68*'Forecast inputs Tab10.1.5.1'!R13</f>
        <v>644.6047186421282</v>
      </c>
    </row>
    <row r="69" spans="1:17" ht="12" customHeight="1" x14ac:dyDescent="0.25">
      <c r="A69" s="10">
        <f>D69+F69+E69+'Forecast inputs Tab10.1.5.1'!AA14</f>
        <v>0.44023558092749171</v>
      </c>
      <c r="C69" s="18">
        <v>10</v>
      </c>
      <c r="D69" s="17">
        <f>$G$54*'Forecast inputs Tab10.1.5.1'!T14</f>
        <v>0.15681727520904892</v>
      </c>
      <c r="E69" s="17">
        <f>$G$55*'Forecast inputs Tab10.1.5.1'!U14</f>
        <v>1.079979440967904E-4</v>
      </c>
      <c r="F69" s="17">
        <f>$F$31*'Forecast inputs Tab10.1.5.1'!Y14</f>
        <v>4.3310307774345962E-2</v>
      </c>
      <c r="G69" s="28">
        <f t="shared" si="14"/>
        <v>76.058209193443503</v>
      </c>
      <c r="H69" s="28">
        <f>G69*'Forecast inputs Tab10.1.5.1'!V14</f>
        <v>160.09337018941207</v>
      </c>
      <c r="I69" s="28">
        <f t="shared" si="15"/>
        <v>5.2380263677107408E-2</v>
      </c>
      <c r="J69" s="28">
        <f>I69*'Forecast inputs Tab10.1.5.1'!W14</f>
        <v>0.11049409485681985</v>
      </c>
      <c r="K69" s="28">
        <f t="shared" si="16"/>
        <v>160.20386428426889</v>
      </c>
      <c r="L69" s="28">
        <f t="shared" si="13"/>
        <v>21.006004883979429</v>
      </c>
      <c r="M69" s="28">
        <f>L69*'Forecast inputs Tab10.1.5.1'!Z14</f>
        <v>44.525378252326995</v>
      </c>
      <c r="N69" s="19">
        <f t="shared" si="17"/>
        <v>599.57942244268531</v>
      </c>
      <c r="O69" s="19">
        <f>N69*'Forecast inputs Tab10.1.5.1'!R14</f>
        <v>1176.224931976938</v>
      </c>
      <c r="P69" s="19">
        <f>N69*'Forecast inputs Tab10.1.5.1'!S14</f>
        <v>591.1744604866899</v>
      </c>
      <c r="Q69" s="19">
        <f>P69*'Forecast inputs Tab10.1.5.1'!R14</f>
        <v>1159.7364978597639</v>
      </c>
    </row>
    <row r="70" spans="1:17" ht="12" customHeight="1" x14ac:dyDescent="0.25">
      <c r="A70" s="10">
        <f>D70+F70+E70+'Forecast inputs Tab10.1.5.1'!AA15</f>
        <v>0.44095744429253408</v>
      </c>
      <c r="C70" s="18">
        <v>11</v>
      </c>
      <c r="D70" s="17">
        <f>$G$54*'Forecast inputs Tab10.1.5.1'!T15</f>
        <v>0.15112652218677455</v>
      </c>
      <c r="E70" s="17">
        <f>$G$55*'Forecast inputs Tab10.1.5.1'!U15</f>
        <v>3.989010416005911E-5</v>
      </c>
      <c r="F70" s="17">
        <f>$F$31*'Forecast inputs Tab10.1.5.1'!Y15</f>
        <v>4.979103200159949E-2</v>
      </c>
      <c r="G70" s="28">
        <f t="shared" si="14"/>
        <v>12.077881163994608</v>
      </c>
      <c r="H70" s="28">
        <f>G70*'Forecast inputs Tab10.1.5.1'!V15</f>
        <v>29.07496950032553</v>
      </c>
      <c r="I70" s="28">
        <f t="shared" si="15"/>
        <v>3.1879774025973277E-3</v>
      </c>
      <c r="J70" s="28">
        <f>I70*'Forecast inputs Tab10.1.5.1'!W15</f>
        <v>7.6997085108364447E-3</v>
      </c>
      <c r="K70" s="28">
        <f t="shared" si="16"/>
        <v>29.082669208836368</v>
      </c>
      <c r="L70" s="28">
        <f t="shared" si="13"/>
        <v>3.9792496965208306</v>
      </c>
      <c r="M70" s="28">
        <f>L70*'Forecast inputs Tab10.1.5.1'!Z15</f>
        <v>9.6566839935288904</v>
      </c>
      <c r="N70" s="19">
        <f t="shared" si="17"/>
        <v>98.830244171922814</v>
      </c>
      <c r="O70" s="19">
        <f>N70*'Forecast inputs Tab10.1.5.1'!R15</f>
        <v>224.47511019257169</v>
      </c>
      <c r="P70" s="19">
        <f>N70*'Forecast inputs Tab10.1.5.1'!S15</f>
        <v>98.225423893851172</v>
      </c>
      <c r="Q70" s="19">
        <f>P70*'Forecast inputs Tab10.1.5.1'!R15</f>
        <v>223.10136979858203</v>
      </c>
    </row>
    <row r="71" spans="1:17" ht="12" customHeight="1" x14ac:dyDescent="0.25">
      <c r="A71" s="10">
        <f>D71+F71+E71+'Forecast inputs Tab10.1.5.1'!AA16</f>
        <v>0.43797928184298995</v>
      </c>
      <c r="C71" s="18">
        <v>12</v>
      </c>
      <c r="D71" s="17">
        <f>$G$54*'Forecast inputs Tab10.1.5.1'!T16</f>
        <v>0.1479749104270639</v>
      </c>
      <c r="E71" s="17">
        <f>$G$55*'Forecast inputs Tab10.1.5.1'!U16</f>
        <v>1.4322136075079257E-5</v>
      </c>
      <c r="F71" s="17">
        <f>$F$31*'Forecast inputs Tab10.1.5.1'!Y16</f>
        <v>4.9990049279850998E-2</v>
      </c>
      <c r="G71" s="28">
        <f t="shared" si="14"/>
        <v>28.328051486448416</v>
      </c>
      <c r="H71" s="28">
        <f>G71*'Forecast inputs Tab10.1.5.1'!V16</f>
        <v>76.683806121642036</v>
      </c>
      <c r="I71" s="28">
        <f t="shared" si="15"/>
        <v>2.741804046103761E-3</v>
      </c>
      <c r="J71" s="28">
        <f>I71*'Forecast inputs Tab10.1.5.1'!W16</f>
        <v>7.4489404885063337E-3</v>
      </c>
      <c r="K71" s="28">
        <f t="shared" si="16"/>
        <v>76.691255062130537</v>
      </c>
      <c r="L71" s="28">
        <f t="shared" si="13"/>
        <v>9.5700053862016805</v>
      </c>
      <c r="M71" s="28">
        <f>L71*'Forecast inputs Tab10.1.5.1'!Z16</f>
        <v>26.142000913271684</v>
      </c>
      <c r="N71" s="19">
        <f t="shared" si="17"/>
        <v>236.4116845148215</v>
      </c>
      <c r="O71" s="19">
        <f>N71*'Forecast inputs Tab10.1.5.1'!R16</f>
        <v>609.7459243500922</v>
      </c>
      <c r="P71" s="19">
        <f>N71*'Forecast inputs Tab10.1.5.1'!S16</f>
        <v>235.73521951572513</v>
      </c>
      <c r="Q71" s="19">
        <f>P71*'Forecast inputs Tab10.1.5.1'!R16</f>
        <v>608.00120611837281</v>
      </c>
    </row>
    <row r="72" spans="1:17" ht="12" customHeight="1" x14ac:dyDescent="0.25">
      <c r="A72" s="10">
        <f>D72+F72+E72+'Forecast inputs Tab10.1.5.1'!AA17</f>
        <v>0.43211753508192496</v>
      </c>
      <c r="C72" s="18">
        <v>13</v>
      </c>
      <c r="D72" s="17">
        <f>$G$54*'Forecast inputs Tab10.1.5.1'!T17</f>
        <v>0.14716785530983917</v>
      </c>
      <c r="E72" s="17">
        <f>$G$55*'Forecast inputs Tab10.1.5.1'!U17</f>
        <v>5.1707038834880825E-6</v>
      </c>
      <c r="F72" s="17">
        <f>$F$31*'Forecast inputs Tab10.1.5.1'!Y17</f>
        <v>4.4944509068202292E-2</v>
      </c>
      <c r="G72" s="28">
        <f t="shared" si="14"/>
        <v>21.469868658379081</v>
      </c>
      <c r="H72" s="28">
        <f>G72*'Forecast inputs Tab10.1.5.1'!V17</f>
        <v>64.4458374054459</v>
      </c>
      <c r="I72" s="28">
        <f t="shared" si="15"/>
        <v>7.5433818761669314E-4</v>
      </c>
      <c r="J72" s="28">
        <f>I72*'Forecast inputs Tab10.1.5.1'!W17</f>
        <v>2.2710547085120826E-3</v>
      </c>
      <c r="K72" s="28">
        <f t="shared" si="16"/>
        <v>64.448108460154415</v>
      </c>
      <c r="L72" s="28">
        <f t="shared" si="13"/>
        <v>6.5568170751559318</v>
      </c>
      <c r="M72" s="28">
        <f>L72*'Forecast inputs Tab10.1.5.1'!Z17</f>
        <v>19.869057214674267</v>
      </c>
      <c r="N72" s="19">
        <f t="shared" si="17"/>
        <v>179.67013234751155</v>
      </c>
      <c r="O72" s="19">
        <f>N72*'Forecast inputs Tab10.1.5.1'!R17</f>
        <v>517.76440389244135</v>
      </c>
      <c r="P72" s="19">
        <f>N72*'Forecast inputs Tab10.1.5.1'!S17</f>
        <v>179.4126368511655</v>
      </c>
      <c r="Q72" s="19">
        <f>P72*'Forecast inputs Tab10.1.5.1'!R17</f>
        <v>517.02236624584611</v>
      </c>
    </row>
    <row r="73" spans="1:17" ht="12" customHeight="1" x14ac:dyDescent="0.25">
      <c r="A73" s="10">
        <f>D73+F73+E73+'Forecast inputs Tab10.1.5.1'!AA18</f>
        <v>0.42992220327427666</v>
      </c>
      <c r="C73" s="18">
        <v>14</v>
      </c>
      <c r="D73" s="17">
        <f>$G$54*'Forecast inputs Tab10.1.5.1'!T18</f>
        <v>0.14370666537469856</v>
      </c>
      <c r="E73" s="17">
        <f>$G$55*'Forecast inputs Tab10.1.5.1'!U18</f>
        <v>2.3418797994228025E-6</v>
      </c>
      <c r="F73" s="17">
        <f>$F$31*'Forecast inputs Tab10.1.5.1'!Y18</f>
        <v>4.6213196019778656E-2</v>
      </c>
      <c r="G73" s="28">
        <f t="shared" si="14"/>
        <v>22.799413795374992</v>
      </c>
      <c r="H73" s="28">
        <f>G73*'Forecast inputs Tab10.1.5.1'!V18</f>
        <v>74.899959700764967</v>
      </c>
      <c r="I73" s="28">
        <f t="shared" si="15"/>
        <v>3.7154495560002665E-4</v>
      </c>
      <c r="J73" s="28">
        <f>I73*'Forecast inputs Tab10.1.5.1'!W18</f>
        <v>1.2240467386398868E-3</v>
      </c>
      <c r="K73" s="28">
        <f t="shared" si="16"/>
        <v>74.901183747503609</v>
      </c>
      <c r="L73" s="28">
        <f t="shared" si="13"/>
        <v>7.3318365304384558</v>
      </c>
      <c r="M73" s="28">
        <f>L73*'Forecast inputs Tab10.1.5.1'!Z18</f>
        <v>24.34059750557611</v>
      </c>
      <c r="N73" s="19">
        <f t="shared" si="17"/>
        <v>195.19273946366226</v>
      </c>
      <c r="O73" s="19">
        <f>N73*'Forecast inputs Tab10.1.5.1'!R18</f>
        <v>619.98289064885194</v>
      </c>
      <c r="P73" s="19">
        <f>N73*'Forecast inputs Tab10.1.5.1'!S18</f>
        <v>195.04279258138837</v>
      </c>
      <c r="Q73" s="19">
        <f>P73*'Forecast inputs Tab10.1.5.1'!R18</f>
        <v>619.5066203645606</v>
      </c>
    </row>
    <row r="74" spans="1:17" ht="12" customHeight="1" x14ac:dyDescent="0.25">
      <c r="A74" s="10">
        <f>D74+F74+E74+'Forecast inputs Tab10.1.5.1'!AA19</f>
        <v>0.42864737995427382</v>
      </c>
      <c r="C74" s="18">
        <v>15</v>
      </c>
      <c r="D74" s="17">
        <f>$G$54*'Forecast inputs Tab10.1.5.1'!T19</f>
        <v>0.13989534244162313</v>
      </c>
      <c r="E74" s="17">
        <f>$G$55*'Forecast inputs Tab10.1.5.1'!U19</f>
        <v>1.2244263403201284E-6</v>
      </c>
      <c r="F74" s="17">
        <f>$F$31*'Forecast inputs Tab10.1.5.1'!Y19</f>
        <v>4.8750813086310393E-2</v>
      </c>
      <c r="G74" s="28">
        <f t="shared" si="14"/>
        <v>12.798207810351053</v>
      </c>
      <c r="H74" s="28">
        <f>G74*'Forecast inputs Tab10.1.5.1'!V19</f>
        <v>45.522904138462088</v>
      </c>
      <c r="I74" s="28">
        <f t="shared" si="15"/>
        <v>1.1201561451857302E-4</v>
      </c>
      <c r="J74" s="28">
        <f>I74*'Forecast inputs Tab10.1.5.1'!W19</f>
        <v>3.9928910104797418E-4</v>
      </c>
      <c r="K74" s="28">
        <f t="shared" si="16"/>
        <v>45.523303427563135</v>
      </c>
      <c r="L74" s="28">
        <f t="shared" si="13"/>
        <v>4.4599271563493161</v>
      </c>
      <c r="M74" s="28">
        <f>L74*'Forecast inputs Tab10.1.5.1'!Z19</f>
        <v>16.048691077950505</v>
      </c>
      <c r="N74" s="19">
        <f t="shared" si="17"/>
        <v>112.48787525139926</v>
      </c>
      <c r="O74" s="19">
        <f>N74*'Forecast inputs Tab10.1.5.1'!R19</f>
        <v>389.27329133748725</v>
      </c>
      <c r="P74" s="19">
        <f>N74*'Forecast inputs Tab10.1.5.1'!S19</f>
        <v>112.43814183990908</v>
      </c>
      <c r="Q74" s="19">
        <f>P74*'Forecast inputs Tab10.1.5.1'!R19</f>
        <v>389.10118488835258</v>
      </c>
    </row>
    <row r="75" spans="1:17" ht="12" customHeight="1" x14ac:dyDescent="0.25">
      <c r="A75" s="10">
        <f>D75+F75+E75+'Forecast inputs Tab10.1.5.1'!AA20</f>
        <v>0.42839142876058967</v>
      </c>
      <c r="C75" s="23" t="s">
        <v>1443</v>
      </c>
      <c r="D75" s="17">
        <f>$G$54*'Forecast inputs Tab10.1.5.1'!T20</f>
        <v>0.13569784110110966</v>
      </c>
      <c r="E75" s="17">
        <f>$G$55*'Forecast inputs Tab10.1.5.1'!U20</f>
        <v>7.4196728237794711E-7</v>
      </c>
      <c r="F75" s="17">
        <f>$F$31*'Forecast inputs Tab10.1.5.1'!Y20</f>
        <v>5.2692845692197628E-2</v>
      </c>
      <c r="G75" s="28">
        <f t="shared" si="14"/>
        <v>19.375777066509475</v>
      </c>
      <c r="H75" s="28">
        <f>G75*'Forecast inputs Tab10.1.5.1'!V20</f>
        <v>80.399167670811636</v>
      </c>
      <c r="I75" s="28">
        <f t="shared" si="15"/>
        <v>1.0594267777102776E-4</v>
      </c>
      <c r="J75" s="28">
        <f>I75*'Forecast inputs Tab10.1.5.1'!W20</f>
        <v>4.3960575539085141E-4</v>
      </c>
      <c r="K75" s="28">
        <f t="shared" si="16"/>
        <v>80.399607276567025</v>
      </c>
      <c r="L75" s="30">
        <f t="shared" si="13"/>
        <v>7.5238104220926809</v>
      </c>
      <c r="M75" s="28">
        <f>L75*'Forecast inputs Tab10.1.5.1'!Z20</f>
        <v>29.076969185844703</v>
      </c>
      <c r="N75" s="19">
        <f>N48*EXP(-A48)+N49*EXP(-A49)</f>
        <v>175.54739147316164</v>
      </c>
      <c r="O75" s="19">
        <f>N75*'Forecast inputs Tab10.1.5.1'!R20</f>
        <v>714.90561064650637</v>
      </c>
      <c r="P75" s="19">
        <f>N75*'Forecast inputs Tab10.1.5.1'!S20</f>
        <v>175.50036728930704</v>
      </c>
      <c r="Q75" s="19">
        <f>P75*'Forecast inputs Tab10.1.5.1'!R20</f>
        <v>714.7141076421517</v>
      </c>
    </row>
    <row r="76" spans="1:17" ht="12" customHeight="1" x14ac:dyDescent="0.25">
      <c r="C76" s="31" t="s">
        <v>1453</v>
      </c>
      <c r="D76" s="12"/>
      <c r="E76" s="12"/>
      <c r="F76" s="12"/>
      <c r="G76" s="32">
        <f>SUM(G59:G75)</f>
        <v>1129.5472625352422</v>
      </c>
      <c r="H76" s="32">
        <f t="shared" ref="H76" si="18">SUM(H59:H75)</f>
        <v>1605.180104407169</v>
      </c>
      <c r="I76" s="32">
        <f>SUM(I59:I75)</f>
        <v>183.80549447912284</v>
      </c>
      <c r="J76" s="32">
        <f t="shared" ref="J76:Q76" si="19">SUM(J59:J75)</f>
        <v>123.5950048676243</v>
      </c>
      <c r="K76" s="32">
        <f t="shared" si="19"/>
        <v>1728.7751092747933</v>
      </c>
      <c r="L76" s="32">
        <f t="shared" si="19"/>
        <v>428.96067118368524</v>
      </c>
      <c r="M76" s="32">
        <f t="shared" si="19"/>
        <v>524.69825838409872</v>
      </c>
      <c r="N76" s="32">
        <f t="shared" si="19"/>
        <v>51488.557318206309</v>
      </c>
      <c r="O76" s="32">
        <f t="shared" si="19"/>
        <v>16934.672055117069</v>
      </c>
      <c r="P76" s="32">
        <f t="shared" si="19"/>
        <v>7687.8621128252689</v>
      </c>
      <c r="Q76" s="32">
        <f t="shared" si="19"/>
        <v>10464.335108935056</v>
      </c>
    </row>
    <row r="78" spans="1:17" ht="15" x14ac:dyDescent="0.25">
      <c r="C78" s="15" t="s">
        <v>1445</v>
      </c>
      <c r="D78" s="15" t="s">
        <v>1731</v>
      </c>
      <c r="G78" s="15">
        <f>G53+1</f>
        <v>2022</v>
      </c>
    </row>
    <row r="79" spans="1:17" ht="15" x14ac:dyDescent="0.25">
      <c r="D79" s="24" t="s">
        <v>1611</v>
      </c>
      <c r="E79" s="24"/>
      <c r="F79" s="24"/>
      <c r="G79" s="18">
        <v>1</v>
      </c>
      <c r="H79" s="24" t="s">
        <v>1610</v>
      </c>
      <c r="I79" s="25">
        <f>G79*I29</f>
        <v>0.12749965524150572</v>
      </c>
      <c r="J79" s="15" t="s">
        <v>1526</v>
      </c>
      <c r="K79" s="25">
        <f>I79+I81+I80</f>
        <v>0.17224788630371471</v>
      </c>
    </row>
    <row r="80" spans="1:17" ht="15" x14ac:dyDescent="0.25">
      <c r="D80" s="24" t="s">
        <v>1612</v>
      </c>
      <c r="E80" s="24"/>
      <c r="F80" s="24"/>
      <c r="G80" s="18">
        <v>1</v>
      </c>
      <c r="H80" s="24" t="s">
        <v>1610</v>
      </c>
      <c r="I80" s="25">
        <f>G80*I30</f>
        <v>4.7250641226700626E-3</v>
      </c>
      <c r="K80" s="25"/>
    </row>
    <row r="81" spans="1:17" ht="15" x14ac:dyDescent="0.25">
      <c r="D81" s="24" t="s">
        <v>1446</v>
      </c>
      <c r="E81" s="24"/>
      <c r="F81" s="24"/>
      <c r="G81" s="80">
        <v>1</v>
      </c>
      <c r="H81" s="24" t="s">
        <v>1610</v>
      </c>
      <c r="I81" s="25">
        <f>G81*I56</f>
        <v>4.0023166939538925E-2</v>
      </c>
    </row>
    <row r="82" spans="1:17" ht="15" x14ac:dyDescent="0.25">
      <c r="D82" s="24"/>
      <c r="E82" s="24"/>
      <c r="F82" s="24"/>
      <c r="G82" s="18"/>
      <c r="H82" s="24"/>
      <c r="I82" s="24"/>
      <c r="J82" s="24"/>
      <c r="K82" s="24"/>
      <c r="L82" s="25"/>
    </row>
    <row r="83" spans="1:17" ht="39" x14ac:dyDescent="0.25">
      <c r="A83" t="s">
        <v>1374</v>
      </c>
      <c r="C83" s="26" t="s">
        <v>1292</v>
      </c>
      <c r="D83" s="27" t="s">
        <v>1604</v>
      </c>
      <c r="E83" s="27" t="s">
        <v>1605</v>
      </c>
      <c r="F83" s="27" t="s">
        <v>1877</v>
      </c>
      <c r="G83" s="27" t="s">
        <v>1606</v>
      </c>
      <c r="H83" s="27" t="s">
        <v>1607</v>
      </c>
      <c r="I83" s="27" t="s">
        <v>1608</v>
      </c>
      <c r="J83" s="27" t="s">
        <v>1609</v>
      </c>
      <c r="K83" s="27" t="s">
        <v>1613</v>
      </c>
      <c r="L83" s="27" t="s">
        <v>1448</v>
      </c>
      <c r="M83" s="27" t="s">
        <v>1578</v>
      </c>
      <c r="N83" s="27" t="s">
        <v>1449</v>
      </c>
      <c r="O83" s="27" t="s">
        <v>1450</v>
      </c>
      <c r="P83" s="27" t="s">
        <v>1451</v>
      </c>
      <c r="Q83" s="27" t="s">
        <v>1452</v>
      </c>
    </row>
    <row r="84" spans="1:17" ht="15" x14ac:dyDescent="0.25">
      <c r="A84" s="10">
        <f>D84+F84+E84+'Forecast inputs Tab10.1.5.1'!AA4</f>
        <v>0.24</v>
      </c>
      <c r="C84" s="18">
        <v>0</v>
      </c>
      <c r="D84" s="17">
        <f>$G$54*'Forecast inputs Tab10.1.5.1'!T4</f>
        <v>0</v>
      </c>
      <c r="E84" s="17">
        <f>$G$55*'Forecast inputs Tab10.1.5.1'!U4</f>
        <v>0</v>
      </c>
      <c r="F84" s="17">
        <f>$F$31*'Forecast inputs Tab10.1.5.1'!Y4</f>
        <v>0</v>
      </c>
      <c r="G84" s="28">
        <f>N84*(D84/A84)*(1-EXP(-A84))</f>
        <v>0</v>
      </c>
      <c r="H84" s="28">
        <f>G84*'Forecast inputs Tab10.1.5.1'!V4</f>
        <v>0</v>
      </c>
      <c r="I84" s="28">
        <f>N84*(E84/A84)*(1-EXP(-A84))</f>
        <v>0</v>
      </c>
      <c r="J84" s="28">
        <f>I84*'Forecast inputs Tab10.1.5.1'!W4</f>
        <v>0</v>
      </c>
      <c r="K84" s="28">
        <f>H84+J84</f>
        <v>0</v>
      </c>
      <c r="L84" s="28">
        <f t="shared" ref="L84:L100" si="20">N84*(F84/A84)*(1-EXP(-A84))</f>
        <v>0</v>
      </c>
      <c r="M84" s="28">
        <f>L84*'Forecast inputs Tab10.1.5.1'!Z4</f>
        <v>0</v>
      </c>
      <c r="N84" s="19">
        <f>'Forecast inputs Tab10.1.5.1'!Q4</f>
        <v>12382.797429009221</v>
      </c>
      <c r="O84" s="19">
        <f>N84*'Forecast inputs Tab10.1.5.1'!R4</f>
        <v>34.976078134056579</v>
      </c>
      <c r="P84" s="19">
        <f>N84*'Forecast inputs Tab10.1.5.1'!S4</f>
        <v>0</v>
      </c>
      <c r="Q84" s="19">
        <f>P84*'Forecast inputs Tab10.1.5.1'!R4</f>
        <v>0</v>
      </c>
    </row>
    <row r="85" spans="1:17" ht="15" x14ac:dyDescent="0.25">
      <c r="A85" s="10">
        <f>D85+F85+E85+'Forecast inputs Tab10.1.5.1'!AA5</f>
        <v>0.24052274883504046</v>
      </c>
      <c r="C85" s="18">
        <v>1</v>
      </c>
      <c r="D85" s="17">
        <f>$G$54*'Forecast inputs Tab10.1.5.1'!T5</f>
        <v>2.6034639135630266E-5</v>
      </c>
      <c r="E85" s="17">
        <f>$G$55*'Forecast inputs Tab10.1.5.1'!U5</f>
        <v>5.9689948442443659E-5</v>
      </c>
      <c r="F85" s="17">
        <f>$F$31*'Forecast inputs Tab10.1.5.1'!Y5</f>
        <v>4.3702424746238738E-4</v>
      </c>
      <c r="G85" s="28">
        <f t="shared" ref="G85:G99" si="21">N85*(D85/A85)*(1-EXP(-A85))</f>
        <v>0.22540168158406779</v>
      </c>
      <c r="H85" s="28">
        <f>G85*'Forecast inputs Tab10.1.5.1'!V5</f>
        <v>2.3177605710252142E-2</v>
      </c>
      <c r="I85" s="28">
        <f t="shared" ref="I85:I100" si="22">N85*(E85/A85)*(1-EXP(-A85))</f>
        <v>0.51678130365095221</v>
      </c>
      <c r="J85" s="28">
        <f>I85*'Forecast inputs Tab10.1.5.1'!W5</f>
        <v>5.3139701352713467E-2</v>
      </c>
      <c r="K85" s="28">
        <f t="shared" ref="K85:K100" si="23">H85+J85</f>
        <v>7.6317307062965606E-2</v>
      </c>
      <c r="L85" s="28">
        <f t="shared" si="20"/>
        <v>3.7836514559643497</v>
      </c>
      <c r="M85" s="28">
        <f>L85*'Forecast inputs Tab10.1.5.1'!Z5</f>
        <v>0.2916472595120424</v>
      </c>
      <c r="N85" s="19">
        <f>N59*EXP(-A59)</f>
        <v>9740.6534556019415</v>
      </c>
      <c r="O85" s="19">
        <f>N85*'Forecast inputs Tab10.1.5.1'!R5</f>
        <v>231.1720062657642</v>
      </c>
      <c r="P85" s="19">
        <f>N85*'Forecast inputs Tab10.1.5.1'!S5</f>
        <v>0</v>
      </c>
      <c r="Q85" s="19">
        <f>P85*'Forecast inputs Tab10.1.5.1'!R5</f>
        <v>0</v>
      </c>
    </row>
    <row r="86" spans="1:17" ht="15" x14ac:dyDescent="0.25">
      <c r="A86" s="10">
        <f>D86+F86+E86+'Forecast inputs Tab10.1.5.1'!AA6</f>
        <v>0.24401585226862085</v>
      </c>
      <c r="C86" s="18">
        <v>2</v>
      </c>
      <c r="D86" s="17">
        <f>$G$54*'Forecast inputs Tab10.1.5.1'!T6</f>
        <v>2.4498914527974438E-4</v>
      </c>
      <c r="E86" s="17">
        <f>$G$55*'Forecast inputs Tab10.1.5.1'!U6</f>
        <v>1.2512986655999756E-3</v>
      </c>
      <c r="F86" s="17">
        <f>$F$31*'Forecast inputs Tab10.1.5.1'!Y6</f>
        <v>2.5195644577411316E-3</v>
      </c>
      <c r="G86" s="28">
        <f t="shared" si="21"/>
        <v>1.664818177955389</v>
      </c>
      <c r="H86" s="28">
        <f>G86*'Forecast inputs Tab10.1.5.1'!V6</f>
        <v>0.36550525597854561</v>
      </c>
      <c r="I86" s="28">
        <f t="shared" si="22"/>
        <v>8.5031716901720102</v>
      </c>
      <c r="J86" s="28">
        <f>I86*'Forecast inputs Tab10.1.5.1'!W6</f>
        <v>1.8670201794096688</v>
      </c>
      <c r="K86" s="28">
        <f t="shared" si="23"/>
        <v>2.2325254353882142</v>
      </c>
      <c r="L86" s="28">
        <f t="shared" si="20"/>
        <v>17.121643103771248</v>
      </c>
      <c r="M86" s="28">
        <f>L86*'Forecast inputs Tab10.1.5.1'!Z6</f>
        <v>3.2193825528021081</v>
      </c>
      <c r="N86" s="19">
        <f t="shared" ref="N86:N99" si="24">N60*EXP(-A60)</f>
        <v>7658.2649975094137</v>
      </c>
      <c r="O86" s="19">
        <f>N86*'Forecast inputs Tab10.1.5.1'!R6</f>
        <v>736.69292804741599</v>
      </c>
      <c r="P86" s="19">
        <f>N86*'Forecast inputs Tab10.1.5.1'!S6</f>
        <v>0</v>
      </c>
      <c r="Q86" s="19">
        <f>P86*'Forecast inputs Tab10.1.5.1'!R6</f>
        <v>0</v>
      </c>
    </row>
    <row r="87" spans="1:17" ht="15" x14ac:dyDescent="0.25">
      <c r="A87" s="10">
        <f>D87+F87+E87+'Forecast inputs Tab10.1.5.1'!AA7</f>
        <v>0.25405323860614915</v>
      </c>
      <c r="C87" s="18">
        <v>3</v>
      </c>
      <c r="D87" s="17">
        <f>$G$54*'Forecast inputs Tab10.1.5.1'!T7</f>
        <v>9.1260819193712556E-3</v>
      </c>
      <c r="E87" s="17">
        <f>$G$55*'Forecast inputs Tab10.1.5.1'!U7</f>
        <v>2.4266769272135022E-3</v>
      </c>
      <c r="F87" s="17">
        <f>$F$31*'Forecast inputs Tab10.1.5.1'!Y7</f>
        <v>2.5004797595643822E-3</v>
      </c>
      <c r="G87" s="28">
        <f t="shared" si="21"/>
        <v>48.354887011954631</v>
      </c>
      <c r="H87" s="28">
        <f>G87*'Forecast inputs Tab10.1.5.1'!V7</f>
        <v>17.758576215326702</v>
      </c>
      <c r="I87" s="28">
        <f t="shared" si="22"/>
        <v>12.857838628519616</v>
      </c>
      <c r="J87" s="28">
        <f>I87*'Forecast inputs Tab10.1.5.1'!W7</f>
        <v>4.7337637704252931</v>
      </c>
      <c r="K87" s="28">
        <f t="shared" si="23"/>
        <v>22.492339985751997</v>
      </c>
      <c r="L87" s="28">
        <f t="shared" si="20"/>
        <v>13.248885701186579</v>
      </c>
      <c r="M87" s="28">
        <f>L87*'Forecast inputs Tab10.1.5.1'!Z7</f>
        <v>4.4751821143754</v>
      </c>
      <c r="N87" s="19">
        <f t="shared" si="24"/>
        <v>6000.0608101271382</v>
      </c>
      <c r="O87" s="19">
        <f>N87*'Forecast inputs Tab10.1.5.1'!R7</f>
        <v>1255.7827272555594</v>
      </c>
      <c r="P87" s="19">
        <f>N87*'Forecast inputs Tab10.1.5.1'!S7</f>
        <v>0</v>
      </c>
      <c r="Q87" s="19">
        <f>P87*'Forecast inputs Tab10.1.5.1'!R7</f>
        <v>0</v>
      </c>
    </row>
    <row r="88" spans="1:17" ht="15" x14ac:dyDescent="0.25">
      <c r="A88" s="10">
        <f>D88+F88+E88+'Forecast inputs Tab10.1.5.1'!AA8</f>
        <v>0.28554324444181578</v>
      </c>
      <c r="C88" s="18">
        <v>4</v>
      </c>
      <c r="D88" s="17">
        <f>$G$54*'Forecast inputs Tab10.1.5.1'!T8</f>
        <v>1.6302782324879053E-2</v>
      </c>
      <c r="E88" s="17">
        <f>$G$55*'Forecast inputs Tab10.1.5.1'!U8</f>
        <v>1.5740481120690826E-2</v>
      </c>
      <c r="F88" s="17">
        <f>$F$31*'Forecast inputs Tab10.1.5.1'!Y8</f>
        <v>1.3499980996245895E-2</v>
      </c>
      <c r="G88" s="28">
        <f t="shared" si="21"/>
        <v>66.019341468788085</v>
      </c>
      <c r="H88" s="28">
        <f>G88*'Forecast inputs Tab10.1.5.1'!V8</f>
        <v>37.190923316522415</v>
      </c>
      <c r="I88" s="28">
        <f t="shared" si="22"/>
        <v>63.742260509977655</v>
      </c>
      <c r="J88" s="28">
        <f>I88*'Forecast inputs Tab10.1.5.1'!W8</f>
        <v>34.927743036547021</v>
      </c>
      <c r="K88" s="28">
        <f t="shared" si="23"/>
        <v>72.118666353069443</v>
      </c>
      <c r="L88" s="28">
        <f t="shared" si="20"/>
        <v>54.669186980015681</v>
      </c>
      <c r="M88" s="28">
        <f>L88*'Forecast inputs Tab10.1.5.1'!Z8</f>
        <v>28.777805357093271</v>
      </c>
      <c r="N88" s="19">
        <f t="shared" si="24"/>
        <v>4655.2173521469495</v>
      </c>
      <c r="O88" s="19">
        <f>N88*'Forecast inputs Tab10.1.5.1'!R8</f>
        <v>1716.1691529557338</v>
      </c>
      <c r="P88" s="19">
        <f>N88*'Forecast inputs Tab10.1.5.1'!S8</f>
        <v>415.0417555943381</v>
      </c>
      <c r="Q88" s="19">
        <f>P88*'Forecast inputs Tab10.1.5.1'!R8</f>
        <v>153.00721840863071</v>
      </c>
    </row>
    <row r="89" spans="1:17" ht="15" x14ac:dyDescent="0.25">
      <c r="A89" s="10">
        <f>D89+F89+E89+'Forecast inputs Tab10.1.5.1'!AA9</f>
        <v>0.34068753460251544</v>
      </c>
      <c r="C89" s="18">
        <v>5</v>
      </c>
      <c r="D89" s="17">
        <f>$G$54*'Forecast inputs Tab10.1.5.1'!T9</f>
        <v>4.8141974150967277E-2</v>
      </c>
      <c r="E89" s="17">
        <f>$G$55*'Forecast inputs Tab10.1.5.1'!U9</f>
        <v>2.3898355094910093E-2</v>
      </c>
      <c r="F89" s="17">
        <f>$F$31*'Forecast inputs Tab10.1.5.1'!Y9</f>
        <v>2.8647205356638082E-2</v>
      </c>
      <c r="G89" s="28">
        <f t="shared" si="21"/>
        <v>143.05679239389241</v>
      </c>
      <c r="H89" s="28">
        <f>G89*'Forecast inputs Tab10.1.5.1'!V9</f>
        <v>115.24044820373439</v>
      </c>
      <c r="I89" s="28">
        <f t="shared" si="22"/>
        <v>71.015409809474605</v>
      </c>
      <c r="J89" s="28">
        <f>I89*'Forecast inputs Tab10.1.5.1'!W9</f>
        <v>53.167480570966973</v>
      </c>
      <c r="K89" s="28">
        <f t="shared" si="23"/>
        <v>168.40792877470136</v>
      </c>
      <c r="L89" s="28">
        <f t="shared" si="20"/>
        <v>85.12690602421911</v>
      </c>
      <c r="M89" s="28">
        <f>L89*'Forecast inputs Tab10.1.5.1'!Z9</f>
        <v>63.516419407098795</v>
      </c>
      <c r="N89" s="19">
        <f t="shared" si="24"/>
        <v>3506.4338745985488</v>
      </c>
      <c r="O89" s="19">
        <f>N89*'Forecast inputs Tab10.1.5.1'!R9</f>
        <v>1997.9800474817514</v>
      </c>
      <c r="P89" s="19">
        <f>N89*'Forecast inputs Tab10.1.5.1'!S9</f>
        <v>1019.8986399542036</v>
      </c>
      <c r="Q89" s="19">
        <f>P89*'Forecast inputs Tab10.1.5.1'!R9</f>
        <v>581.14232464046506</v>
      </c>
    </row>
    <row r="90" spans="1:17" ht="15" x14ac:dyDescent="0.25">
      <c r="A90" s="10">
        <f>D90+F90+E90+'Forecast inputs Tab10.1.5.1'!AA10</f>
        <v>0.39418097123399243</v>
      </c>
      <c r="C90" s="18">
        <v>6</v>
      </c>
      <c r="D90" s="17">
        <f>$G$54*'Forecast inputs Tab10.1.5.1'!T10</f>
        <v>0.11707687747920806</v>
      </c>
      <c r="E90" s="17">
        <f>$G$55*'Forecast inputs Tab10.1.5.1'!U10</f>
        <v>9.8648917415270678E-3</v>
      </c>
      <c r="F90" s="17">
        <f>$F$31*'Forecast inputs Tab10.1.5.1'!Y10</f>
        <v>2.723920201325726E-2</v>
      </c>
      <c r="G90" s="28">
        <f t="shared" si="21"/>
        <v>264.0847715739564</v>
      </c>
      <c r="H90" s="28">
        <f>G90*'Forecast inputs Tab10.1.5.1'!V10</f>
        <v>261.6358739585591</v>
      </c>
      <c r="I90" s="28">
        <f t="shared" si="22"/>
        <v>22.251769420700878</v>
      </c>
      <c r="J90" s="28">
        <f>I90*'Forecast inputs Tab10.1.5.1'!W10</f>
        <v>21.533044443200311</v>
      </c>
      <c r="K90" s="28">
        <f t="shared" si="23"/>
        <v>283.16891840175941</v>
      </c>
      <c r="L90" s="28">
        <f t="shared" si="20"/>
        <v>61.442178817977101</v>
      </c>
      <c r="M90" s="28">
        <f>L90*'Forecast inputs Tab10.1.5.1'!Z10</f>
        <v>60.751691612420679</v>
      </c>
      <c r="N90" s="19">
        <f t="shared" si="24"/>
        <v>2729.3516836014005</v>
      </c>
      <c r="O90" s="19">
        <f>N90*'Forecast inputs Tab10.1.5.1'!R10</f>
        <v>2200.47974916659</v>
      </c>
      <c r="P90" s="19">
        <f>N90*'Forecast inputs Tab10.1.5.1'!S10</f>
        <v>1568.635491221977</v>
      </c>
      <c r="Q90" s="19">
        <f>P90*'Forecast inputs Tab10.1.5.1'!R10</f>
        <v>1264.677854816912</v>
      </c>
    </row>
    <row r="91" spans="1:17" ht="15" x14ac:dyDescent="0.25">
      <c r="A91" s="10">
        <f>D91+F91+E91+'Forecast inputs Tab10.1.5.1'!AA11</f>
        <v>0.43711645368459406</v>
      </c>
      <c r="C91" s="18">
        <v>7</v>
      </c>
      <c r="D91" s="17">
        <f>$G$54*'Forecast inputs Tab10.1.5.1'!T11</f>
        <v>0.14151300730968597</v>
      </c>
      <c r="E91" s="17">
        <f>$G$55*'Forecast inputs Tab10.1.5.1'!U11</f>
        <v>5.656636315900394E-3</v>
      </c>
      <c r="F91" s="17">
        <f>$F$31*'Forecast inputs Tab10.1.5.1'!Y11</f>
        <v>4.9946810059007689E-2</v>
      </c>
      <c r="G91" s="28">
        <f t="shared" si="21"/>
        <v>58.700902536477322</v>
      </c>
      <c r="H91" s="28">
        <f>G91*'Forecast inputs Tab10.1.5.1'!V11</f>
        <v>72.745865258351969</v>
      </c>
      <c r="I91" s="28">
        <f t="shared" si="22"/>
        <v>2.3464249921373819</v>
      </c>
      <c r="J91" s="28">
        <f>I91*'Forecast inputs Tab10.1.5.1'!W11</f>
        <v>2.8633285915381159</v>
      </c>
      <c r="K91" s="28">
        <f t="shared" si="23"/>
        <v>75.60919384989009</v>
      </c>
      <c r="L91" s="28">
        <f t="shared" si="20"/>
        <v>20.718398153079725</v>
      </c>
      <c r="M91" s="28">
        <f>L91*'Forecast inputs Tab10.1.5.1'!Z11</f>
        <v>25.862569230507887</v>
      </c>
      <c r="N91" s="19">
        <f t="shared" si="24"/>
        <v>512.05309746586681</v>
      </c>
      <c r="O91" s="19">
        <f>N91*'Forecast inputs Tab10.1.5.1'!R11</f>
        <v>548.22452827085567</v>
      </c>
      <c r="P91" s="19">
        <f>N91*'Forecast inputs Tab10.1.5.1'!S11</f>
        <v>408.41524169523564</v>
      </c>
      <c r="Q91" s="19">
        <f>P91*'Forecast inputs Tab10.1.5.1'!R11</f>
        <v>437.26569436858711</v>
      </c>
    </row>
    <row r="92" spans="1:17" ht="15" x14ac:dyDescent="0.25">
      <c r="A92" s="10">
        <f>D92+F92+E92+'Forecast inputs Tab10.1.5.1'!AA12</f>
        <v>0.43529731870565858</v>
      </c>
      <c r="C92" s="18">
        <v>8</v>
      </c>
      <c r="D92" s="17">
        <f>$G$54*'Forecast inputs Tab10.1.5.1'!T12</f>
        <v>0.16314799222044721</v>
      </c>
      <c r="E92" s="17">
        <f>$G$55*'Forecast inputs Tab10.1.5.1'!U12</f>
        <v>9.7038579542260261E-4</v>
      </c>
      <c r="F92" s="17">
        <f>$F$31*'Forecast inputs Tab10.1.5.1'!Y12</f>
        <v>3.1178940689788756E-2</v>
      </c>
      <c r="G92" s="28">
        <f t="shared" si="21"/>
        <v>235.29244676742144</v>
      </c>
      <c r="H92" s="28">
        <f>G92*'Forecast inputs Tab10.1.5.1'!V12</f>
        <v>354.35211019137779</v>
      </c>
      <c r="I92" s="28">
        <f t="shared" si="22"/>
        <v>1.3994928469902366</v>
      </c>
      <c r="J92" s="28">
        <f>I92*'Forecast inputs Tab10.1.5.1'!W12</f>
        <v>2.1045172543157951</v>
      </c>
      <c r="K92" s="28">
        <f t="shared" si="23"/>
        <v>356.45662744569358</v>
      </c>
      <c r="L92" s="28">
        <f t="shared" si="20"/>
        <v>44.966347073422796</v>
      </c>
      <c r="M92" s="28">
        <f>L92*'Forecast inputs Tab10.1.5.1'!Z12</f>
        <v>68.535008228486618</v>
      </c>
      <c r="N92" s="19">
        <f t="shared" si="24"/>
        <v>1778.7972085452186</v>
      </c>
      <c r="O92" s="19">
        <f>N92*'Forecast inputs Tab10.1.5.1'!R12</f>
        <v>2411.6398914293509</v>
      </c>
      <c r="P92" s="19">
        <f>N92*'Forecast inputs Tab10.1.5.1'!S12</f>
        <v>1628.5709309476708</v>
      </c>
      <c r="Q92" s="19">
        <f>P92*'Forecast inputs Tab10.1.5.1'!R12</f>
        <v>2207.9676110509236</v>
      </c>
    </row>
    <row r="93" spans="1:17" ht="15" x14ac:dyDescent="0.25">
      <c r="A93" s="10">
        <f>D93+F93+E93+'Forecast inputs Tab10.1.5.1'!AA13</f>
        <v>0.44428968760250898</v>
      </c>
      <c r="C93" s="18">
        <v>9</v>
      </c>
      <c r="D93" s="17">
        <f>$G$54*'Forecast inputs Tab10.1.5.1'!T13</f>
        <v>0.15712465846383275</v>
      </c>
      <c r="E93" s="17">
        <f>$G$55*'Forecast inputs Tab10.1.5.1'!U13</f>
        <v>3.9907220923461086E-4</v>
      </c>
      <c r="F93" s="17">
        <f>$F$31*'Forecast inputs Tab10.1.5.1'!Y13</f>
        <v>4.6765956929441674E-2</v>
      </c>
      <c r="G93" s="28">
        <f t="shared" si="21"/>
        <v>138.58715627622536</v>
      </c>
      <c r="H93" s="28">
        <f>G93*'Forecast inputs Tab10.1.5.1'!V13</f>
        <v>249.66665822504078</v>
      </c>
      <c r="I93" s="28">
        <f t="shared" si="22"/>
        <v>0.3519898351246124</v>
      </c>
      <c r="J93" s="28">
        <f>I93*'Forecast inputs Tab10.1.5.1'!W13</f>
        <v>0.63484875624015724</v>
      </c>
      <c r="K93" s="28">
        <f t="shared" si="23"/>
        <v>250.30150698128094</v>
      </c>
      <c r="L93" s="28">
        <f t="shared" si="20"/>
        <v>41.248528682591243</v>
      </c>
      <c r="M93" s="28">
        <f>L93*'Forecast inputs Tab10.1.5.1'!Z13</f>
        <v>74.920115131477303</v>
      </c>
      <c r="N93" s="19">
        <f t="shared" si="24"/>
        <v>1092.4179372191757</v>
      </c>
      <c r="O93" s="19">
        <f>N93*'Forecast inputs Tab10.1.5.1'!R13</f>
        <v>1807.7659750484086</v>
      </c>
      <c r="P93" s="19">
        <f>N93*'Forecast inputs Tab10.1.5.1'!S13</f>
        <v>1055.2983173126993</v>
      </c>
      <c r="Q93" s="19">
        <f>P93*'Forecast inputs Tab10.1.5.1'!R13</f>
        <v>1746.3393144385741</v>
      </c>
    </row>
    <row r="94" spans="1:17" ht="15" x14ac:dyDescent="0.25">
      <c r="A94" s="10">
        <f>D94+F94+E94+'Forecast inputs Tab10.1.5.1'!AA14</f>
        <v>0.44023558092749171</v>
      </c>
      <c r="C94" s="18">
        <v>10</v>
      </c>
      <c r="D94" s="17">
        <f>$G$54*'Forecast inputs Tab10.1.5.1'!T14</f>
        <v>0.15681727520904892</v>
      </c>
      <c r="E94" s="17">
        <f>$G$55*'Forecast inputs Tab10.1.5.1'!U14</f>
        <v>1.079979440967904E-4</v>
      </c>
      <c r="F94" s="17">
        <f>$F$31*'Forecast inputs Tab10.1.5.1'!Y14</f>
        <v>4.3310307774345962E-2</v>
      </c>
      <c r="G94" s="28">
        <f t="shared" si="21"/>
        <v>32.802012379491742</v>
      </c>
      <c r="H94" s="28">
        <f>G94*'Forecast inputs Tab10.1.5.1'!V14</f>
        <v>69.044285508635639</v>
      </c>
      <c r="I94" s="28">
        <f t="shared" si="22"/>
        <v>2.259030387117808E-2</v>
      </c>
      <c r="J94" s="28">
        <f>I94*'Forecast inputs Tab10.1.5.1'!W14</f>
        <v>4.765335268591335E-2</v>
      </c>
      <c r="K94" s="28">
        <f t="shared" si="23"/>
        <v>69.091938861321552</v>
      </c>
      <c r="L94" s="28">
        <f t="shared" si="20"/>
        <v>9.0593670236894681</v>
      </c>
      <c r="M94" s="28">
        <f>L94*'Forecast inputs Tab10.1.5.1'!Z14</f>
        <v>19.202687311763381</v>
      </c>
      <c r="N94" s="19">
        <f t="shared" si="24"/>
        <v>258.58368013151795</v>
      </c>
      <c r="O94" s="19">
        <f>N94*'Forecast inputs Tab10.1.5.1'!R14</f>
        <v>507.27653449800539</v>
      </c>
      <c r="P94" s="19">
        <f>N94*'Forecast inputs Tab10.1.5.1'!S14</f>
        <v>254.95882925672922</v>
      </c>
      <c r="Q94" s="19">
        <f>P94*'Forecast inputs Tab10.1.5.1'!R14</f>
        <v>500.16548329438859</v>
      </c>
    </row>
    <row r="95" spans="1:17" ht="15" x14ac:dyDescent="0.25">
      <c r="A95" s="10">
        <f>D95+F95+E95+'Forecast inputs Tab10.1.5.1'!AA15</f>
        <v>0.44095744429253408</v>
      </c>
      <c r="C95" s="18">
        <v>11</v>
      </c>
      <c r="D95" s="17">
        <f>$G$54*'Forecast inputs Tab10.1.5.1'!T15</f>
        <v>0.15112652218677455</v>
      </c>
      <c r="E95" s="17">
        <f>$G$55*'Forecast inputs Tab10.1.5.1'!U15</f>
        <v>3.989010416005911E-5</v>
      </c>
      <c r="F95" s="17">
        <f>$F$31*'Forecast inputs Tab10.1.5.1'!Y15</f>
        <v>4.979103200159949E-2</v>
      </c>
      <c r="G95" s="28">
        <f t="shared" si="21"/>
        <v>47.179759179954196</v>
      </c>
      <c r="H95" s="28">
        <f>G95*'Forecast inputs Tab10.1.5.1'!V15</f>
        <v>113.57538963698353</v>
      </c>
      <c r="I95" s="28">
        <f t="shared" si="22"/>
        <v>1.2453178176157202E-2</v>
      </c>
      <c r="J95" s="28">
        <f>I95*'Forecast inputs Tab10.1.5.1'!W15</f>
        <v>3.0077327998560971E-2</v>
      </c>
      <c r="K95" s="28">
        <f t="shared" si="23"/>
        <v>113.60546696498209</v>
      </c>
      <c r="L95" s="28">
        <f t="shared" si="20"/>
        <v>15.54412068222949</v>
      </c>
      <c r="M95" s="28">
        <f>L95*'Forecast inputs Tab10.1.5.1'!Z15</f>
        <v>37.721850306807234</v>
      </c>
      <c r="N95" s="19">
        <f t="shared" si="24"/>
        <v>386.0600262923295</v>
      </c>
      <c r="O95" s="19">
        <f>N95*'Forecast inputs Tab10.1.5.1'!R15</f>
        <v>876.86585891829372</v>
      </c>
      <c r="P95" s="19">
        <f>N95*'Forecast inputs Tab10.1.5.1'!S15</f>
        <v>383.69742024586174</v>
      </c>
      <c r="Q95" s="19">
        <f>P95*'Forecast inputs Tab10.1.5.1'!R15</f>
        <v>871.4996245528306</v>
      </c>
    </row>
    <row r="96" spans="1:17" ht="15" x14ac:dyDescent="0.25">
      <c r="A96" s="10">
        <f>D96+F96+E96+'Forecast inputs Tab10.1.5.1'!AA16</f>
        <v>0.43797928184298995</v>
      </c>
      <c r="C96" s="18">
        <v>12</v>
      </c>
      <c r="D96" s="17">
        <f>$G$54*'Forecast inputs Tab10.1.5.1'!T16</f>
        <v>0.1479749104270639</v>
      </c>
      <c r="E96" s="17">
        <f>$G$55*'Forecast inputs Tab10.1.5.1'!U16</f>
        <v>1.4322136075079257E-5</v>
      </c>
      <c r="F96" s="17">
        <f>$F$31*'Forecast inputs Tab10.1.5.1'!Y16</f>
        <v>4.9990049279850998E-2</v>
      </c>
      <c r="G96" s="28">
        <f t="shared" si="21"/>
        <v>7.619601333143339</v>
      </c>
      <c r="H96" s="28">
        <f>G96*'Forecast inputs Tab10.1.5.1'!V16</f>
        <v>20.626199145200179</v>
      </c>
      <c r="I96" s="28">
        <f t="shared" si="22"/>
        <v>7.3748290717785803E-4</v>
      </c>
      <c r="J96" s="28">
        <f>I96*'Forecast inputs Tab10.1.5.1'!W16</f>
        <v>2.0035955139336057E-3</v>
      </c>
      <c r="K96" s="28">
        <f t="shared" si="23"/>
        <v>20.628202740714112</v>
      </c>
      <c r="L96" s="28">
        <f t="shared" si="20"/>
        <v>2.5741137131784222</v>
      </c>
      <c r="M96" s="28">
        <f>L96*'Forecast inputs Tab10.1.5.1'!Z16</f>
        <v>7.031603465740969</v>
      </c>
      <c r="N96" s="19">
        <f t="shared" si="24"/>
        <v>63.589364321846595</v>
      </c>
      <c r="O96" s="19">
        <f>N96*'Forecast inputs Tab10.1.5.1'!R16</f>
        <v>164.00778077797708</v>
      </c>
      <c r="P96" s="19">
        <f>N96*'Forecast inputs Tab10.1.5.1'!S16</f>
        <v>63.407410627946923</v>
      </c>
      <c r="Q96" s="19">
        <f>P96*'Forecast inputs Tab10.1.5.1'!R16</f>
        <v>163.53849126928188</v>
      </c>
    </row>
    <row r="97" spans="1:17" ht="15" x14ac:dyDescent="0.25">
      <c r="A97" s="10">
        <f>D97+F97+E97+'Forecast inputs Tab10.1.5.1'!AA17</f>
        <v>0.43211753508192496</v>
      </c>
      <c r="C97" s="18">
        <v>13</v>
      </c>
      <c r="D97" s="17">
        <f>$G$54*'Forecast inputs Tab10.1.5.1'!T17</f>
        <v>0.14716785530983917</v>
      </c>
      <c r="E97" s="17">
        <f>$G$55*'Forecast inputs Tab10.1.5.1'!U17</f>
        <v>5.1707038834880825E-6</v>
      </c>
      <c r="F97" s="17">
        <f>$F$31*'Forecast inputs Tab10.1.5.1'!Y17</f>
        <v>4.4944509068202292E-2</v>
      </c>
      <c r="G97" s="28">
        <f t="shared" si="21"/>
        <v>18.230998366367295</v>
      </c>
      <c r="H97" s="28">
        <f>G97*'Forecast inputs Tab10.1.5.1'!V17</f>
        <v>54.723760780871004</v>
      </c>
      <c r="I97" s="28">
        <f t="shared" si="22"/>
        <v>6.4054133189870471E-4</v>
      </c>
      <c r="J97" s="28">
        <f>I97*'Forecast inputs Tab10.1.5.1'!W17</f>
        <v>1.9284512327305673E-3</v>
      </c>
      <c r="K97" s="28">
        <f t="shared" si="23"/>
        <v>54.725689232103733</v>
      </c>
      <c r="L97" s="28">
        <f t="shared" si="20"/>
        <v>5.5676782791628723</v>
      </c>
      <c r="M97" s="28">
        <f>L97*'Forecast inputs Tab10.1.5.1'!Z17</f>
        <v>16.871679812564459</v>
      </c>
      <c r="N97" s="19">
        <f t="shared" si="24"/>
        <v>152.56571623385864</v>
      </c>
      <c r="O97" s="19">
        <f>N97*'Forecast inputs Tab10.1.5.1'!R17</f>
        <v>439.65625275692207</v>
      </c>
      <c r="P97" s="19">
        <f>N97*'Forecast inputs Tab10.1.5.1'!S17</f>
        <v>152.3470656194591</v>
      </c>
      <c r="Q97" s="19">
        <f>P97*'Forecast inputs Tab10.1.5.1'!R17</f>
        <v>439.02615634887621</v>
      </c>
    </row>
    <row r="98" spans="1:17" ht="15" x14ac:dyDescent="0.25">
      <c r="A98" s="10">
        <f>D98+F98+E98+'Forecast inputs Tab10.1.5.1'!AA18</f>
        <v>0.42992220327427666</v>
      </c>
      <c r="C98" s="18">
        <v>14</v>
      </c>
      <c r="D98" s="17">
        <f>$G$54*'Forecast inputs Tab10.1.5.1'!T18</f>
        <v>0.14370666537469856</v>
      </c>
      <c r="E98" s="17">
        <f>$G$55*'Forecast inputs Tab10.1.5.1'!U18</f>
        <v>2.3418797994228025E-6</v>
      </c>
      <c r="F98" s="17">
        <f>$F$31*'Forecast inputs Tab10.1.5.1'!Y18</f>
        <v>4.6213196019778656E-2</v>
      </c>
      <c r="G98" s="28">
        <f t="shared" si="21"/>
        <v>13.622902496135397</v>
      </c>
      <c r="H98" s="28">
        <f>G98*'Forecast inputs Tab10.1.5.1'!V18</f>
        <v>44.753556259195456</v>
      </c>
      <c r="I98" s="28">
        <f t="shared" si="22"/>
        <v>2.2200222990368645E-4</v>
      </c>
      <c r="J98" s="28">
        <f>I98*'Forecast inputs Tab10.1.5.1'!W18</f>
        <v>7.3138149607102413E-4</v>
      </c>
      <c r="K98" s="28">
        <f t="shared" si="23"/>
        <v>44.75428764069153</v>
      </c>
      <c r="L98" s="28">
        <f t="shared" si="20"/>
        <v>4.3808536073865296</v>
      </c>
      <c r="M98" s="28">
        <f>L98*'Forecast inputs Tab10.1.5.1'!Z18</f>
        <v>14.543776848482171</v>
      </c>
      <c r="N98" s="19">
        <f t="shared" si="24"/>
        <v>116.62982572852137</v>
      </c>
      <c r="O98" s="19">
        <f>N98*'Forecast inputs Tab10.1.5.1'!R18</f>
        <v>370.44665026847326</v>
      </c>
      <c r="P98" s="19">
        <f>N98*'Forecast inputs Tab10.1.5.1'!S18</f>
        <v>116.54023080405752</v>
      </c>
      <c r="Q98" s="19">
        <f>P98*'Forecast inputs Tab10.1.5.1'!R18</f>
        <v>370.16207349369574</v>
      </c>
    </row>
    <row r="99" spans="1:17" ht="15" x14ac:dyDescent="0.25">
      <c r="A99" s="10">
        <f>D99+F99+E99+'Forecast inputs Tab10.1.5.1'!AA19</f>
        <v>0.42864737995427382</v>
      </c>
      <c r="C99" s="18">
        <v>15</v>
      </c>
      <c r="D99" s="17">
        <f>$G$54*'Forecast inputs Tab10.1.5.1'!T19</f>
        <v>0.13989534244162313</v>
      </c>
      <c r="E99" s="17">
        <f>$G$55*'Forecast inputs Tab10.1.5.1'!U19</f>
        <v>1.2244263403201284E-6</v>
      </c>
      <c r="F99" s="17">
        <f>$F$31*'Forecast inputs Tab10.1.5.1'!Y19</f>
        <v>4.8750813086310393E-2</v>
      </c>
      <c r="G99" s="28">
        <f t="shared" si="21"/>
        <v>14.447551887504551</v>
      </c>
      <c r="H99" s="28">
        <f>G99*'Forecast inputs Tab10.1.5.1'!V19</f>
        <v>51.389579647112022</v>
      </c>
      <c r="I99" s="28">
        <f t="shared" si="22"/>
        <v>1.2645140842758364E-4</v>
      </c>
      <c r="J99" s="28">
        <f>I99*'Forecast inputs Tab10.1.5.1'!W19</f>
        <v>4.5074670539729409E-4</v>
      </c>
      <c r="K99" s="28">
        <f t="shared" si="23"/>
        <v>51.390030393817419</v>
      </c>
      <c r="L99" s="28">
        <f t="shared" si="20"/>
        <v>5.0346915724975956</v>
      </c>
      <c r="M99" s="28">
        <f>L99*'Forecast inputs Tab10.1.5.1'!Z19</f>
        <v>18.116934848306798</v>
      </c>
      <c r="N99" s="19">
        <f t="shared" si="24"/>
        <v>126.98453084152189</v>
      </c>
      <c r="O99" s="19">
        <f>N99*'Forecast inputs Tab10.1.5.1'!R19</f>
        <v>439.44012773955382</v>
      </c>
      <c r="P99" s="19">
        <f>N99*'Forecast inputs Tab10.1.5.1'!S19</f>
        <v>126.92838813359791</v>
      </c>
      <c r="Q99" s="19">
        <f>P99*'Forecast inputs Tab10.1.5.1'!R19</f>
        <v>439.24584140736624</v>
      </c>
    </row>
    <row r="100" spans="1:17" ht="15" x14ac:dyDescent="0.25">
      <c r="A100" s="10">
        <f>D100+F100+E100+'Forecast inputs Tab10.1.5.1'!AA20</f>
        <v>0.42839142876058967</v>
      </c>
      <c r="C100" s="23" t="s">
        <v>1443</v>
      </c>
      <c r="D100" s="17">
        <f>$G$54*'Forecast inputs Tab10.1.5.1'!T20</f>
        <v>0.13569784110110966</v>
      </c>
      <c r="E100" s="17">
        <f>$G$55*'Forecast inputs Tab10.1.5.1'!U20</f>
        <v>7.4196728237794711E-7</v>
      </c>
      <c r="F100" s="17">
        <f>$F$31*'Forecast inputs Tab10.1.5.1'!Y20</f>
        <v>5.2692845692197628E-2</v>
      </c>
      <c r="G100" s="28">
        <f>N100*(D100/A100)*(1-EXP(-A100))</f>
        <v>22.103168680821248</v>
      </c>
      <c r="H100" s="28">
        <f>G100*'Forecast inputs Tab10.1.5.1'!V20</f>
        <v>91.716392004592691</v>
      </c>
      <c r="I100" s="28">
        <f t="shared" si="22"/>
        <v>1.2085548203991424E-4</v>
      </c>
      <c r="J100" s="28">
        <f>I100*'Forecast inputs Tab10.1.5.1'!W20</f>
        <v>5.0148596007841464E-4</v>
      </c>
      <c r="K100" s="28">
        <f t="shared" si="23"/>
        <v>91.716893490552764</v>
      </c>
      <c r="L100" s="30">
        <f t="shared" si="20"/>
        <v>8.5828842018150961</v>
      </c>
      <c r="M100" s="28">
        <f>L100*'Forecast inputs Tab10.1.5.1'!Z20</f>
        <v>33.169929259386734</v>
      </c>
      <c r="N100" s="19">
        <f>N73*EXP(-A73)+N74*EXP(-A74)</f>
        <v>200.25796084928112</v>
      </c>
      <c r="O100" s="19">
        <f>N100*'Forecast inputs Tab10.1.5.1'!R20</f>
        <v>815.53783617267345</v>
      </c>
      <c r="P100" s="19">
        <f>N100*'Forecast inputs Tab10.1.5.1'!S20</f>
        <v>200.20431740240161</v>
      </c>
      <c r="Q100" s="19">
        <f>P100*'Forecast inputs Tab10.1.5.1'!R20</f>
        <v>815.3193766397419</v>
      </c>
    </row>
    <row r="101" spans="1:17" ht="15" x14ac:dyDescent="0.25">
      <c r="C101" s="31" t="s">
        <v>1453</v>
      </c>
      <c r="D101" s="12"/>
      <c r="E101" s="12"/>
      <c r="F101" s="12"/>
      <c r="G101" s="32">
        <f>SUM(G84:G100)</f>
        <v>1111.9925122116724</v>
      </c>
      <c r="H101" s="32">
        <f t="shared" ref="H101" si="25">SUM(H84:H100)</f>
        <v>1554.8083012131924</v>
      </c>
      <c r="I101" s="32">
        <f>SUM(I84:I100)</f>
        <v>183.02202985215467</v>
      </c>
      <c r="J101" s="32">
        <f t="shared" ref="J101:Q101" si="26">SUM(J84:J100)</f>
        <v>121.96823264558873</v>
      </c>
      <c r="K101" s="32">
        <f t="shared" si="26"/>
        <v>1676.7765338587812</v>
      </c>
      <c r="L101" s="32">
        <f t="shared" si="26"/>
        <v>393.06943507218728</v>
      </c>
      <c r="M101" s="32">
        <f t="shared" si="26"/>
        <v>477.0082827468259</v>
      </c>
      <c r="N101" s="32">
        <f t="shared" si="26"/>
        <v>51360.718950223767</v>
      </c>
      <c r="O101" s="32">
        <f t="shared" si="26"/>
        <v>16554.114125187385</v>
      </c>
      <c r="P101" s="32">
        <f t="shared" si="26"/>
        <v>7393.9440388161793</v>
      </c>
      <c r="Q101" s="32">
        <f t="shared" si="26"/>
        <v>9989.3570647302731</v>
      </c>
    </row>
    <row r="103" spans="1:17" ht="15" x14ac:dyDescent="0.25">
      <c r="C103" s="15" t="s">
        <v>1445</v>
      </c>
      <c r="D103" s="15" t="s">
        <v>1732</v>
      </c>
      <c r="G103" s="15">
        <f>G78+1</f>
        <v>2023</v>
      </c>
    </row>
    <row r="104" spans="1:17" ht="15" x14ac:dyDescent="0.25">
      <c r="D104" s="24" t="s">
        <v>1611</v>
      </c>
      <c r="E104" s="24"/>
      <c r="F104" s="24"/>
      <c r="G104" s="18">
        <f>G79</f>
        <v>1</v>
      </c>
      <c r="H104" s="24" t="s">
        <v>1610</v>
      </c>
      <c r="I104" s="25">
        <f>G104*I54</f>
        <v>0.12749965524150572</v>
      </c>
      <c r="J104" s="15" t="s">
        <v>1526</v>
      </c>
      <c r="K104" s="25">
        <f>I104+I106+I105</f>
        <v>0.17224788630371471</v>
      </c>
    </row>
    <row r="105" spans="1:17" ht="15" x14ac:dyDescent="0.25">
      <c r="D105" s="24" t="s">
        <v>1612</v>
      </c>
      <c r="E105" s="24"/>
      <c r="F105" s="24"/>
      <c r="G105" s="18">
        <f>G80</f>
        <v>1</v>
      </c>
      <c r="H105" s="24" t="s">
        <v>1610</v>
      </c>
      <c r="I105" s="25">
        <f>G105*I55</f>
        <v>4.7250641226700626E-3</v>
      </c>
      <c r="K105" s="25"/>
    </row>
    <row r="106" spans="1:17" ht="15" x14ac:dyDescent="0.25">
      <c r="D106" s="24" t="s">
        <v>1446</v>
      </c>
      <c r="E106" s="24"/>
      <c r="F106" s="24"/>
      <c r="G106" s="18">
        <f>G81</f>
        <v>1</v>
      </c>
      <c r="H106" s="24" t="s">
        <v>1610</v>
      </c>
      <c r="I106" s="25">
        <f>G106*I56</f>
        <v>4.0023166939538925E-2</v>
      </c>
    </row>
    <row r="107" spans="1:17" ht="15" x14ac:dyDescent="0.25">
      <c r="D107" s="24"/>
      <c r="E107" s="24"/>
      <c r="F107" s="24"/>
      <c r="G107" s="18"/>
      <c r="H107" s="24"/>
      <c r="I107" s="24"/>
      <c r="J107" s="24"/>
      <c r="K107" s="24"/>
      <c r="L107" s="25"/>
    </row>
    <row r="108" spans="1:17" ht="39" x14ac:dyDescent="0.25">
      <c r="A108" t="s">
        <v>1374</v>
      </c>
      <c r="C108" s="26" t="s">
        <v>1292</v>
      </c>
      <c r="D108" s="27" t="s">
        <v>1604</v>
      </c>
      <c r="E108" s="27" t="s">
        <v>1605</v>
      </c>
      <c r="F108" s="27" t="s">
        <v>1877</v>
      </c>
      <c r="G108" s="27" t="s">
        <v>1606</v>
      </c>
      <c r="H108" s="27" t="s">
        <v>1607</v>
      </c>
      <c r="I108" s="27" t="s">
        <v>1608</v>
      </c>
      <c r="J108" s="27" t="s">
        <v>1609</v>
      </c>
      <c r="K108" s="27" t="s">
        <v>1613</v>
      </c>
      <c r="L108" s="27" t="s">
        <v>1448</v>
      </c>
      <c r="M108" s="27" t="s">
        <v>1578</v>
      </c>
      <c r="N108" s="27" t="s">
        <v>1449</v>
      </c>
      <c r="O108" s="27" t="s">
        <v>1450</v>
      </c>
      <c r="P108" s="27" t="s">
        <v>1451</v>
      </c>
      <c r="Q108" s="27" t="s">
        <v>1452</v>
      </c>
    </row>
    <row r="109" spans="1:17" ht="15" x14ac:dyDescent="0.25">
      <c r="A109" s="10">
        <f>D109+F109+E109+'Forecast inputs Tab10.1.5.1'!AA4</f>
        <v>0.24</v>
      </c>
      <c r="C109" s="18">
        <v>0</v>
      </c>
      <c r="D109" s="17">
        <f>$G$54*'Forecast inputs Tab10.1.5.1'!T4</f>
        <v>0</v>
      </c>
      <c r="E109" s="17">
        <f>$G$55*'Forecast inputs Tab10.1.5.1'!U4</f>
        <v>0</v>
      </c>
      <c r="F109" s="17">
        <f>$F$31*'Forecast inputs Tab10.1.5.1'!Y4</f>
        <v>0</v>
      </c>
      <c r="G109" s="28">
        <f>N109*(D109/A109)*(1-EXP(-A109))</f>
        <v>0</v>
      </c>
      <c r="H109" s="28">
        <f>G109*'Forecast inputs Tab10.1.5.1'!V4</f>
        <v>0</v>
      </c>
      <c r="I109" s="28">
        <f>N109*(E109/A109)*(1-EXP(-A109))</f>
        <v>0</v>
      </c>
      <c r="J109" s="28">
        <f>I109*'Forecast inputs Tab10.1.5.1'!W4</f>
        <v>0</v>
      </c>
      <c r="K109" s="28">
        <f>H109+J109</f>
        <v>0</v>
      </c>
      <c r="L109" s="28">
        <f t="shared" ref="L109:L125" si="27">N109*(F109/A109)*(1-EXP(-A109))</f>
        <v>0</v>
      </c>
      <c r="M109" s="28">
        <f>L109*'Forecast inputs Tab10.1.5.1'!Z4</f>
        <v>0</v>
      </c>
      <c r="N109" s="19">
        <f>'Forecast inputs Tab10.1.5.1'!Q4</f>
        <v>12382.797429009221</v>
      </c>
      <c r="O109" s="19">
        <f>N109*'Forecast inputs Tab10.1.5.1'!R4</f>
        <v>34.976078134056579</v>
      </c>
      <c r="P109" s="19">
        <f>N109*'Forecast inputs Tab10.1.5.1'!S4</f>
        <v>0</v>
      </c>
      <c r="Q109" s="19">
        <f>P109*'Forecast inputs Tab10.1.5.1'!R4</f>
        <v>0</v>
      </c>
    </row>
    <row r="110" spans="1:17" ht="15" x14ac:dyDescent="0.25">
      <c r="A110" s="10">
        <f>D110+F110+E110+'Forecast inputs Tab10.1.5.1'!AA5</f>
        <v>0.24052274883504046</v>
      </c>
      <c r="C110" s="18">
        <v>1</v>
      </c>
      <c r="D110" s="17">
        <f>$G$54*'Forecast inputs Tab10.1.5.1'!T5</f>
        <v>2.6034639135630266E-5</v>
      </c>
      <c r="E110" s="17">
        <f>$G$55*'Forecast inputs Tab10.1.5.1'!U5</f>
        <v>5.9689948442443659E-5</v>
      </c>
      <c r="F110" s="17">
        <f>$F$31*'Forecast inputs Tab10.1.5.1'!Y5</f>
        <v>4.3702424746238738E-4</v>
      </c>
      <c r="G110" s="28">
        <f t="shared" ref="G110:G124" si="28">N110*(D110/A110)*(1-EXP(-A110))</f>
        <v>0.22540168158406779</v>
      </c>
      <c r="H110" s="28">
        <f>G110*'Forecast inputs Tab10.1.5.1'!V5</f>
        <v>2.3177605710252142E-2</v>
      </c>
      <c r="I110" s="28">
        <f t="shared" ref="I110:I125" si="29">N110*(E110/A110)*(1-EXP(-A110))</f>
        <v>0.51678130365095221</v>
      </c>
      <c r="J110" s="28">
        <f>I110*'Forecast inputs Tab10.1.5.1'!W5</f>
        <v>5.3139701352713467E-2</v>
      </c>
      <c r="K110" s="28">
        <f t="shared" ref="K110:K125" si="30">H110+J110</f>
        <v>7.6317307062965606E-2</v>
      </c>
      <c r="L110" s="28">
        <f t="shared" si="27"/>
        <v>3.7836514559643497</v>
      </c>
      <c r="M110" s="28">
        <f>L110*'Forecast inputs Tab10.1.5.1'!Z5</f>
        <v>0.2916472595120424</v>
      </c>
      <c r="N110" s="19">
        <f>N84*EXP(-A84)</f>
        <v>9740.6534556019415</v>
      </c>
      <c r="O110" s="19">
        <f>N110*'Forecast inputs Tab10.1.5.1'!R5</f>
        <v>231.1720062657642</v>
      </c>
      <c r="P110" s="19">
        <f>N110*'Forecast inputs Tab10.1.5.1'!S5</f>
        <v>0</v>
      </c>
      <c r="Q110" s="19">
        <f>P110*'Forecast inputs Tab10.1.5.1'!R5</f>
        <v>0</v>
      </c>
    </row>
    <row r="111" spans="1:17" ht="15" x14ac:dyDescent="0.25">
      <c r="A111" s="10">
        <f>D111+F111+E111+'Forecast inputs Tab10.1.5.1'!AA6</f>
        <v>0.24401585226862085</v>
      </c>
      <c r="C111" s="18">
        <v>2</v>
      </c>
      <c r="D111" s="17">
        <f>$G$54*'Forecast inputs Tab10.1.5.1'!T6</f>
        <v>2.4498914527974438E-4</v>
      </c>
      <c r="E111" s="17">
        <f>$G$55*'Forecast inputs Tab10.1.5.1'!U6</f>
        <v>1.2512986655999756E-3</v>
      </c>
      <c r="F111" s="17">
        <f>$F$31*'Forecast inputs Tab10.1.5.1'!Y6</f>
        <v>2.5195644577411316E-3</v>
      </c>
      <c r="G111" s="28">
        <f t="shared" si="28"/>
        <v>1.664818177955389</v>
      </c>
      <c r="H111" s="28">
        <f>G111*'Forecast inputs Tab10.1.5.1'!V6</f>
        <v>0.36550525597854561</v>
      </c>
      <c r="I111" s="28">
        <f t="shared" si="29"/>
        <v>8.5031716901720102</v>
      </c>
      <c r="J111" s="28">
        <f>I111*'Forecast inputs Tab10.1.5.1'!W6</f>
        <v>1.8670201794096688</v>
      </c>
      <c r="K111" s="28">
        <f t="shared" si="30"/>
        <v>2.2325254353882142</v>
      </c>
      <c r="L111" s="28">
        <f t="shared" si="27"/>
        <v>17.121643103771248</v>
      </c>
      <c r="M111" s="28">
        <f>L111*'Forecast inputs Tab10.1.5.1'!Z6</f>
        <v>3.2193825528021081</v>
      </c>
      <c r="N111" s="19">
        <f t="shared" ref="N111:N124" si="31">N85*EXP(-A85)</f>
        <v>7658.2649975094137</v>
      </c>
      <c r="O111" s="19">
        <f>N111*'Forecast inputs Tab10.1.5.1'!R6</f>
        <v>736.69292804741599</v>
      </c>
      <c r="P111" s="19">
        <f>N111*'Forecast inputs Tab10.1.5.1'!S6</f>
        <v>0</v>
      </c>
      <c r="Q111" s="19">
        <f>P111*'Forecast inputs Tab10.1.5.1'!R6</f>
        <v>0</v>
      </c>
    </row>
    <row r="112" spans="1:17" ht="15" x14ac:dyDescent="0.25">
      <c r="A112" s="10">
        <f>D112+F112+E112+'Forecast inputs Tab10.1.5.1'!AA7</f>
        <v>0.25405323860614915</v>
      </c>
      <c r="C112" s="18">
        <v>3</v>
      </c>
      <c r="D112" s="17">
        <f>$G$54*'Forecast inputs Tab10.1.5.1'!T7</f>
        <v>9.1260819193712556E-3</v>
      </c>
      <c r="E112" s="17">
        <f>$G$55*'Forecast inputs Tab10.1.5.1'!U7</f>
        <v>2.4266769272135022E-3</v>
      </c>
      <c r="F112" s="17">
        <f>$F$31*'Forecast inputs Tab10.1.5.1'!Y7</f>
        <v>2.5004797595643822E-3</v>
      </c>
      <c r="G112" s="28">
        <f t="shared" si="28"/>
        <v>48.354887011954631</v>
      </c>
      <c r="H112" s="28">
        <f>G112*'Forecast inputs Tab10.1.5.1'!V7</f>
        <v>17.758576215326702</v>
      </c>
      <c r="I112" s="28">
        <f t="shared" si="29"/>
        <v>12.857838628519616</v>
      </c>
      <c r="J112" s="28">
        <f>I112*'Forecast inputs Tab10.1.5.1'!W7</f>
        <v>4.7337637704252931</v>
      </c>
      <c r="K112" s="28">
        <f t="shared" si="30"/>
        <v>22.492339985751997</v>
      </c>
      <c r="L112" s="28">
        <f t="shared" si="27"/>
        <v>13.248885701186579</v>
      </c>
      <c r="M112" s="28">
        <f>L112*'Forecast inputs Tab10.1.5.1'!Z7</f>
        <v>4.4751821143754</v>
      </c>
      <c r="N112" s="19">
        <f t="shared" si="31"/>
        <v>6000.0608101271382</v>
      </c>
      <c r="O112" s="19">
        <f>N112*'Forecast inputs Tab10.1.5.1'!R7</f>
        <v>1255.7827272555594</v>
      </c>
      <c r="P112" s="19">
        <f>N112*'Forecast inputs Tab10.1.5.1'!S7</f>
        <v>0</v>
      </c>
      <c r="Q112" s="19">
        <f>P112*'Forecast inputs Tab10.1.5.1'!R7</f>
        <v>0</v>
      </c>
    </row>
    <row r="113" spans="1:17" ht="15" x14ac:dyDescent="0.25">
      <c r="A113" s="10">
        <f>D113+F113+E113+'Forecast inputs Tab10.1.5.1'!AA8</f>
        <v>0.28554324444181578</v>
      </c>
      <c r="C113" s="18">
        <v>4</v>
      </c>
      <c r="D113" s="17">
        <f>$G$54*'Forecast inputs Tab10.1.5.1'!T8</f>
        <v>1.6302782324879053E-2</v>
      </c>
      <c r="E113" s="17">
        <f>$G$55*'Forecast inputs Tab10.1.5.1'!U8</f>
        <v>1.5740481120690826E-2</v>
      </c>
      <c r="F113" s="17">
        <f>$F$31*'Forecast inputs Tab10.1.5.1'!Y8</f>
        <v>1.3499980996245895E-2</v>
      </c>
      <c r="G113" s="28">
        <f t="shared" si="28"/>
        <v>66.001371057855138</v>
      </c>
      <c r="H113" s="28">
        <f>G113*'Forecast inputs Tab10.1.5.1'!V8</f>
        <v>37.180799977511384</v>
      </c>
      <c r="I113" s="28">
        <f t="shared" si="29"/>
        <v>63.724909918625556</v>
      </c>
      <c r="J113" s="28">
        <f>I113*'Forecast inputs Tab10.1.5.1'!W8</f>
        <v>34.918235733363389</v>
      </c>
      <c r="K113" s="28">
        <f t="shared" si="30"/>
        <v>72.099035710874773</v>
      </c>
      <c r="L113" s="28">
        <f t="shared" si="27"/>
        <v>54.654306071882637</v>
      </c>
      <c r="M113" s="28">
        <f>L113*'Forecast inputs Tab10.1.5.1'!Z8</f>
        <v>28.769972061932947</v>
      </c>
      <c r="N113" s="19">
        <f t="shared" si="31"/>
        <v>4653.9502057783384</v>
      </c>
      <c r="O113" s="19">
        <f>N113*'Forecast inputs Tab10.1.5.1'!R8</f>
        <v>1715.7020131112133</v>
      </c>
      <c r="P113" s="19">
        <f>N113*'Forecast inputs Tab10.1.5.1'!S8</f>
        <v>414.92878156678148</v>
      </c>
      <c r="Q113" s="19">
        <f>P113*'Forecast inputs Tab10.1.5.1'!R8</f>
        <v>152.96556996850182</v>
      </c>
    </row>
    <row r="114" spans="1:17" ht="15" x14ac:dyDescent="0.25">
      <c r="A114" s="10">
        <f>D114+F114+E114+'Forecast inputs Tab10.1.5.1'!AA9</f>
        <v>0.34068753460251544</v>
      </c>
      <c r="C114" s="18">
        <v>5</v>
      </c>
      <c r="D114" s="17">
        <f>$G$54*'Forecast inputs Tab10.1.5.1'!T9</f>
        <v>4.8141974150967277E-2</v>
      </c>
      <c r="E114" s="17">
        <f>$G$55*'Forecast inputs Tab10.1.5.1'!U9</f>
        <v>2.3898355094910093E-2</v>
      </c>
      <c r="F114" s="17">
        <f>$F$31*'Forecast inputs Tab10.1.5.1'!Y9</f>
        <v>2.8647205356638082E-2</v>
      </c>
      <c r="G114" s="28">
        <f t="shared" si="28"/>
        <v>142.74895493236343</v>
      </c>
      <c r="H114" s="28">
        <f>G114*'Forecast inputs Tab10.1.5.1'!V9</f>
        <v>114.99246747910846</v>
      </c>
      <c r="I114" s="28">
        <f t="shared" si="29"/>
        <v>70.86259495098821</v>
      </c>
      <c r="J114" s="28">
        <f>I114*'Forecast inputs Tab10.1.5.1'!W9</f>
        <v>53.053071866696619</v>
      </c>
      <c r="K114" s="28">
        <f t="shared" si="30"/>
        <v>168.04553934580508</v>
      </c>
      <c r="L114" s="28">
        <f t="shared" si="27"/>
        <v>84.943725273275405</v>
      </c>
      <c r="M114" s="28">
        <f>L114*'Forecast inputs Tab10.1.5.1'!Z9</f>
        <v>63.379741287951163</v>
      </c>
      <c r="N114" s="19">
        <f t="shared" si="31"/>
        <v>3498.8885376389194</v>
      </c>
      <c r="O114" s="19">
        <f>N114*'Forecast inputs Tab10.1.5.1'!R9</f>
        <v>1993.6806843008067</v>
      </c>
      <c r="P114" s="19">
        <f>N114*'Forecast inputs Tab10.1.5.1'!S9</f>
        <v>1017.7039660552118</v>
      </c>
      <c r="Q114" s="19">
        <f>P114*'Forecast inputs Tab10.1.5.1'!R9</f>
        <v>579.89179067412385</v>
      </c>
    </row>
    <row r="115" spans="1:17" ht="15" x14ac:dyDescent="0.25">
      <c r="A115" s="10">
        <f>D115+F115+E115+'Forecast inputs Tab10.1.5.1'!AA10</f>
        <v>0.39418097123399243</v>
      </c>
      <c r="C115" s="18">
        <v>6</v>
      </c>
      <c r="D115" s="17">
        <f>$G$54*'Forecast inputs Tab10.1.5.1'!T10</f>
        <v>0.11707687747920806</v>
      </c>
      <c r="E115" s="17">
        <f>$G$55*'Forecast inputs Tab10.1.5.1'!U10</f>
        <v>9.8648917415270678E-3</v>
      </c>
      <c r="F115" s="17">
        <f>$F$31*'Forecast inputs Tab10.1.5.1'!Y10</f>
        <v>2.723920201325726E-2</v>
      </c>
      <c r="G115" s="28">
        <f t="shared" si="28"/>
        <v>241.31859945084437</v>
      </c>
      <c r="H115" s="28">
        <f>G115*'Forecast inputs Tab10.1.5.1'!V10</f>
        <v>239.08081595721839</v>
      </c>
      <c r="I115" s="28">
        <f t="shared" si="29"/>
        <v>20.333492915561283</v>
      </c>
      <c r="J115" s="28">
        <f>I115*'Forecast inputs Tab10.1.5.1'!W10</f>
        <v>19.676727650653895</v>
      </c>
      <c r="K115" s="28">
        <f t="shared" si="30"/>
        <v>258.75754360787226</v>
      </c>
      <c r="L115" s="28">
        <f t="shared" si="27"/>
        <v>56.145382602685444</v>
      </c>
      <c r="M115" s="28">
        <f>L115*'Forecast inputs Tab10.1.5.1'!Z10</f>
        <v>55.514420792996468</v>
      </c>
      <c r="N115" s="19">
        <f t="shared" si="31"/>
        <v>2494.0602283499802</v>
      </c>
      <c r="O115" s="19">
        <f>N115*'Forecast inputs Tab10.1.5.1'!R10</f>
        <v>2010.7811897821477</v>
      </c>
      <c r="P115" s="19">
        <f>N115*'Forecast inputs Tab10.1.5.1'!S10</f>
        <v>1433.406847106158</v>
      </c>
      <c r="Q115" s="19">
        <f>P115*'Forecast inputs Tab10.1.5.1'!R10</f>
        <v>1155.6527355287035</v>
      </c>
    </row>
    <row r="116" spans="1:17" ht="15" x14ac:dyDescent="0.25">
      <c r="A116" s="10">
        <f>D116+F116+E116+'Forecast inputs Tab10.1.5.1'!AA11</f>
        <v>0.43711645368459406</v>
      </c>
      <c r="C116" s="18">
        <v>7</v>
      </c>
      <c r="D116" s="17">
        <f>$G$54*'Forecast inputs Tab10.1.5.1'!T11</f>
        <v>0.14151300730968597</v>
      </c>
      <c r="E116" s="17">
        <f>$G$55*'Forecast inputs Tab10.1.5.1'!U11</f>
        <v>5.656636315900394E-3</v>
      </c>
      <c r="F116" s="17">
        <f>$F$31*'Forecast inputs Tab10.1.5.1'!Y11</f>
        <v>4.9946810059007689E-2</v>
      </c>
      <c r="G116" s="28">
        <f t="shared" si="28"/>
        <v>210.95929215382841</v>
      </c>
      <c r="H116" s="28">
        <f>G116*'Forecast inputs Tab10.1.5.1'!V11</f>
        <v>261.43407646046489</v>
      </c>
      <c r="I116" s="28">
        <f t="shared" si="29"/>
        <v>8.4325816817851571</v>
      </c>
      <c r="J116" s="28">
        <f>I116*'Forecast inputs Tab10.1.5.1'!W11</f>
        <v>10.290229737086912</v>
      </c>
      <c r="K116" s="28">
        <f t="shared" si="30"/>
        <v>271.72430619755181</v>
      </c>
      <c r="L116" s="28">
        <f t="shared" si="27"/>
        <v>74.457775265360951</v>
      </c>
      <c r="M116" s="28">
        <f>L116*'Forecast inputs Tab10.1.5.1'!Z11</f>
        <v>92.944896285997416</v>
      </c>
      <c r="N116" s="19">
        <f t="shared" si="31"/>
        <v>1840.2163223887133</v>
      </c>
      <c r="O116" s="19">
        <f>N116*'Forecast inputs Tab10.1.5.1'!R11</f>
        <v>1970.2092034022521</v>
      </c>
      <c r="P116" s="19">
        <f>N116*'Forecast inputs Tab10.1.5.1'!S11</f>
        <v>1467.7626164149967</v>
      </c>
      <c r="Q116" s="19">
        <f>P116*'Forecast inputs Tab10.1.5.1'!R11</f>
        <v>1571.4453676385522</v>
      </c>
    </row>
    <row r="117" spans="1:17" ht="15" x14ac:dyDescent="0.25">
      <c r="A117" s="10">
        <f>D117+F117+E117+'Forecast inputs Tab10.1.5.1'!AA12</f>
        <v>0.43529731870565858</v>
      </c>
      <c r="C117" s="18">
        <v>8</v>
      </c>
      <c r="D117" s="17">
        <f>$G$54*'Forecast inputs Tab10.1.5.1'!T12</f>
        <v>0.16314799222044721</v>
      </c>
      <c r="E117" s="17">
        <f>$G$55*'Forecast inputs Tab10.1.5.1'!U12</f>
        <v>9.7038579542260261E-4</v>
      </c>
      <c r="F117" s="17">
        <f>$F$31*'Forecast inputs Tab10.1.5.1'!Y12</f>
        <v>3.1178940689788756E-2</v>
      </c>
      <c r="G117" s="28">
        <f t="shared" si="28"/>
        <v>43.748108492141135</v>
      </c>
      <c r="H117" s="28">
        <f>G117*'Forecast inputs Tab10.1.5.1'!V12</f>
        <v>65.884964749399614</v>
      </c>
      <c r="I117" s="28">
        <f t="shared" si="29"/>
        <v>0.26020879864717178</v>
      </c>
      <c r="J117" s="28">
        <f>I117*'Forecast inputs Tab10.1.5.1'!W12</f>
        <v>0.39129453762872846</v>
      </c>
      <c r="K117" s="28">
        <f t="shared" si="30"/>
        <v>66.276259287028338</v>
      </c>
      <c r="L117" s="28">
        <f t="shared" si="27"/>
        <v>8.3606280494327816</v>
      </c>
      <c r="M117" s="28">
        <f>L117*'Forecast inputs Tab10.1.5.1'!Z12</f>
        <v>12.74276763526248</v>
      </c>
      <c r="N117" s="19">
        <f t="shared" si="31"/>
        <v>330.73315499105445</v>
      </c>
      <c r="O117" s="19">
        <f>N117*'Forecast inputs Tab10.1.5.1'!R12</f>
        <v>448.39808954222184</v>
      </c>
      <c r="P117" s="19">
        <f>N117*'Forecast inputs Tab10.1.5.1'!S12</f>
        <v>302.80146580595988</v>
      </c>
      <c r="Q117" s="19">
        <f>P117*'Forecast inputs Tab10.1.5.1'!R12</f>
        <v>410.52914329574622</v>
      </c>
    </row>
    <row r="118" spans="1:17" ht="15" x14ac:dyDescent="0.25">
      <c r="A118" s="10">
        <f>D118+F118+E118+'Forecast inputs Tab10.1.5.1'!AA13</f>
        <v>0.44428968760250898</v>
      </c>
      <c r="C118" s="18">
        <v>9</v>
      </c>
      <c r="D118" s="17">
        <f>$G$54*'Forecast inputs Tab10.1.5.1'!T13</f>
        <v>0.15712465846383275</v>
      </c>
      <c r="E118" s="17">
        <f>$G$55*'Forecast inputs Tab10.1.5.1'!U13</f>
        <v>3.9907220923461086E-4</v>
      </c>
      <c r="F118" s="17">
        <f>$F$31*'Forecast inputs Tab10.1.5.1'!Y13</f>
        <v>4.6765956929441674E-2</v>
      </c>
      <c r="G118" s="28">
        <f t="shared" si="28"/>
        <v>146.02034715390417</v>
      </c>
      <c r="H118" s="28">
        <f>G118*'Forecast inputs Tab10.1.5.1'!V13</f>
        <v>263.05765329445393</v>
      </c>
      <c r="I118" s="28">
        <f t="shared" si="29"/>
        <v>0.37086898454787526</v>
      </c>
      <c r="J118" s="28">
        <f>I118*'Forecast inputs Tab10.1.5.1'!W13</f>
        <v>0.66889918421909988</v>
      </c>
      <c r="K118" s="28">
        <f t="shared" si="30"/>
        <v>263.726552478673</v>
      </c>
      <c r="L118" s="28">
        <f t="shared" si="27"/>
        <v>43.460913981197073</v>
      </c>
      <c r="M118" s="28">
        <f>L118*'Forecast inputs Tab10.1.5.1'!Z13</f>
        <v>78.938492673188065</v>
      </c>
      <c r="N118" s="19">
        <f t="shared" si="31"/>
        <v>1151.010315212455</v>
      </c>
      <c r="O118" s="19">
        <f>N118*'Forecast inputs Tab10.1.5.1'!R13</f>
        <v>1904.726399923027</v>
      </c>
      <c r="P118" s="19">
        <f>N118*'Forecast inputs Tab10.1.5.1'!S13</f>
        <v>1111.8997660778632</v>
      </c>
      <c r="Q118" s="19">
        <f>P118*'Forecast inputs Tab10.1.5.1'!R13</f>
        <v>1840.0050898986303</v>
      </c>
    </row>
    <row r="119" spans="1:17" ht="15" x14ac:dyDescent="0.25">
      <c r="A119" s="10">
        <f>D119+F119+E119+'Forecast inputs Tab10.1.5.1'!AA14</f>
        <v>0.44023558092749171</v>
      </c>
      <c r="C119" s="18">
        <v>10</v>
      </c>
      <c r="D119" s="17">
        <f>$G$54*'Forecast inputs Tab10.1.5.1'!T14</f>
        <v>0.15681727520904892</v>
      </c>
      <c r="E119" s="17">
        <f>$G$55*'Forecast inputs Tab10.1.5.1'!U14</f>
        <v>1.079979440967904E-4</v>
      </c>
      <c r="F119" s="17">
        <f>$F$31*'Forecast inputs Tab10.1.5.1'!Y14</f>
        <v>4.3310307774345962E-2</v>
      </c>
      <c r="G119" s="28">
        <f t="shared" si="28"/>
        <v>88.86600137162489</v>
      </c>
      <c r="H119" s="28">
        <f>G119*'Forecast inputs Tab10.1.5.1'!V14</f>
        <v>187.05223020247959</v>
      </c>
      <c r="I119" s="28">
        <f t="shared" si="29"/>
        <v>6.1200817546689788E-2</v>
      </c>
      <c r="J119" s="28">
        <f>I119*'Forecast inputs Tab10.1.5.1'!W14</f>
        <v>0.12910070443716221</v>
      </c>
      <c r="K119" s="28">
        <f t="shared" si="30"/>
        <v>187.18133090691674</v>
      </c>
      <c r="L119" s="28">
        <f t="shared" si="27"/>
        <v>24.54330280225679</v>
      </c>
      <c r="M119" s="28">
        <f>L119*'Forecast inputs Tab10.1.5.1'!Z14</f>
        <v>52.023211784803607</v>
      </c>
      <c r="N119" s="19">
        <f t="shared" si="31"/>
        <v>700.54536311358288</v>
      </c>
      <c r="O119" s="19">
        <f>N119*'Forecast inputs Tab10.1.5.1'!R14</f>
        <v>1374.2948660880713</v>
      </c>
      <c r="P119" s="19">
        <f>N119*'Forecast inputs Tab10.1.5.1'!S14</f>
        <v>690.72505089968013</v>
      </c>
      <c r="Q119" s="19">
        <f>P119*'Forecast inputs Tab10.1.5.1'!R14</f>
        <v>1355.0298686024476</v>
      </c>
    </row>
    <row r="120" spans="1:17" ht="15" x14ac:dyDescent="0.25">
      <c r="A120" s="10">
        <f>D120+F120+E120+'Forecast inputs Tab10.1.5.1'!AA15</f>
        <v>0.44095744429253408</v>
      </c>
      <c r="C120" s="18">
        <v>11</v>
      </c>
      <c r="D120" s="17">
        <f>$G$54*'Forecast inputs Tab10.1.5.1'!T15</f>
        <v>0.15112652218677455</v>
      </c>
      <c r="E120" s="17">
        <f>$G$55*'Forecast inputs Tab10.1.5.1'!U15</f>
        <v>3.989010416005911E-5</v>
      </c>
      <c r="F120" s="17">
        <f>$F$31*'Forecast inputs Tab10.1.5.1'!Y15</f>
        <v>4.979103200159949E-2</v>
      </c>
      <c r="G120" s="28">
        <f t="shared" si="28"/>
        <v>20.347455732835009</v>
      </c>
      <c r="H120" s="28">
        <f>G120*'Forecast inputs Tab10.1.5.1'!V15</f>
        <v>48.982238424817957</v>
      </c>
      <c r="I120" s="28">
        <f t="shared" si="29"/>
        <v>5.3707457620963571E-3</v>
      </c>
      <c r="J120" s="28">
        <f>I120*'Forecast inputs Tab10.1.5.1'!W15</f>
        <v>1.2971602879073292E-2</v>
      </c>
      <c r="K120" s="28">
        <f t="shared" si="30"/>
        <v>48.995210027697034</v>
      </c>
      <c r="L120" s="28">
        <f t="shared" si="27"/>
        <v>6.703792325033584</v>
      </c>
      <c r="M120" s="28">
        <f>L120*'Forecast inputs Tab10.1.5.1'!Z15</f>
        <v>16.268495062698499</v>
      </c>
      <c r="N120" s="19">
        <f t="shared" si="31"/>
        <v>166.49807950986497</v>
      </c>
      <c r="O120" s="19">
        <f>N120*'Forecast inputs Tab10.1.5.1'!R15</f>
        <v>378.17041795234644</v>
      </c>
      <c r="P120" s="19">
        <f>N120*'Forecast inputs Tab10.1.5.1'!S15</f>
        <v>165.47914633215902</v>
      </c>
      <c r="Q120" s="19">
        <f>P120*'Forecast inputs Tab10.1.5.1'!R15</f>
        <v>375.85609464715941</v>
      </c>
    </row>
    <row r="121" spans="1:17" ht="15" x14ac:dyDescent="0.25">
      <c r="A121" s="10">
        <f>D121+F121+E121+'Forecast inputs Tab10.1.5.1'!AA16</f>
        <v>0.43797928184298995</v>
      </c>
      <c r="C121" s="18">
        <v>12</v>
      </c>
      <c r="D121" s="17">
        <f>$G$54*'Forecast inputs Tab10.1.5.1'!T16</f>
        <v>0.1479749104270639</v>
      </c>
      <c r="E121" s="17">
        <f>$G$55*'Forecast inputs Tab10.1.5.1'!U16</f>
        <v>1.4322136075079257E-5</v>
      </c>
      <c r="F121" s="17">
        <f>$F$31*'Forecast inputs Tab10.1.5.1'!Y16</f>
        <v>4.9990049279850998E-2</v>
      </c>
      <c r="G121" s="28">
        <f t="shared" si="28"/>
        <v>29.764405781424621</v>
      </c>
      <c r="H121" s="28">
        <f>G121*'Forecast inputs Tab10.1.5.1'!V16</f>
        <v>80.572005574069408</v>
      </c>
      <c r="I121" s="28">
        <f t="shared" si="29"/>
        <v>2.8808253275176355E-3</v>
      </c>
      <c r="J121" s="28">
        <f>I121*'Forecast inputs Tab10.1.5.1'!W16</f>
        <v>7.8266338737646365E-3</v>
      </c>
      <c r="K121" s="28">
        <f t="shared" si="30"/>
        <v>80.57983220794317</v>
      </c>
      <c r="L121" s="28">
        <f t="shared" si="27"/>
        <v>10.055245902867361</v>
      </c>
      <c r="M121" s="28">
        <f>L121*'Forecast inputs Tab10.1.5.1'!Z16</f>
        <v>27.467513023026655</v>
      </c>
      <c r="N121" s="19">
        <f t="shared" si="31"/>
        <v>248.39877577656492</v>
      </c>
      <c r="O121" s="19">
        <f>N121*'Forecast inputs Tab10.1.5.1'!R16</f>
        <v>640.66267051964292</v>
      </c>
      <c r="P121" s="19">
        <f>N121*'Forecast inputs Tab10.1.5.1'!S16</f>
        <v>247.68801108667205</v>
      </c>
      <c r="Q121" s="19">
        <f>P121*'Forecast inputs Tab10.1.5.1'!R16</f>
        <v>638.82948755441191</v>
      </c>
    </row>
    <row r="122" spans="1:17" ht="15" x14ac:dyDescent="0.25">
      <c r="A122" s="10">
        <f>D122+F122+E122+'Forecast inputs Tab10.1.5.1'!AA17</f>
        <v>0.43211753508192496</v>
      </c>
      <c r="C122" s="18">
        <v>13</v>
      </c>
      <c r="D122" s="17">
        <f>$G$54*'Forecast inputs Tab10.1.5.1'!T17</f>
        <v>0.14716785530983917</v>
      </c>
      <c r="E122" s="17">
        <f>$G$55*'Forecast inputs Tab10.1.5.1'!U17</f>
        <v>5.1707038834880825E-6</v>
      </c>
      <c r="F122" s="17">
        <f>$F$31*'Forecast inputs Tab10.1.5.1'!Y17</f>
        <v>4.4944509068202292E-2</v>
      </c>
      <c r="G122" s="28">
        <f t="shared" si="28"/>
        <v>4.9037237708834107</v>
      </c>
      <c r="H122" s="28">
        <f>G122*'Forecast inputs Tab10.1.5.1'!V17</f>
        <v>14.719446581068716</v>
      </c>
      <c r="I122" s="28">
        <f t="shared" si="29"/>
        <v>1.7229104475482887E-4</v>
      </c>
      <c r="J122" s="28">
        <f>I122*'Forecast inputs Tab10.1.5.1'!W17</f>
        <v>5.1870950569420852E-4</v>
      </c>
      <c r="K122" s="28">
        <f t="shared" si="30"/>
        <v>14.719965290574411</v>
      </c>
      <c r="L122" s="28">
        <f t="shared" si="27"/>
        <v>1.4975787818910593</v>
      </c>
      <c r="M122" s="28">
        <f>L122*'Forecast inputs Tab10.1.5.1'!Z17</f>
        <v>4.5380980069766581</v>
      </c>
      <c r="N122" s="19">
        <f t="shared" si="31"/>
        <v>41.036706508514712</v>
      </c>
      <c r="O122" s="19">
        <f>N122*'Forecast inputs Tab10.1.5.1'!R17</f>
        <v>118.25752898091227</v>
      </c>
      <c r="P122" s="19">
        <f>N122*'Forecast inputs Tab10.1.5.1'!S17</f>
        <v>40.97789446795597</v>
      </c>
      <c r="Q122" s="19">
        <f>P122*'Forecast inputs Tab10.1.5.1'!R17</f>
        <v>118.08804738303211</v>
      </c>
    </row>
    <row r="123" spans="1:17" ht="15" x14ac:dyDescent="0.25">
      <c r="A123" s="10">
        <f>D123+F123+E123+'Forecast inputs Tab10.1.5.1'!AA18</f>
        <v>0.42992220327427666</v>
      </c>
      <c r="C123" s="18">
        <v>14</v>
      </c>
      <c r="D123" s="17">
        <f>$G$54*'Forecast inputs Tab10.1.5.1'!T18</f>
        <v>0.14370666537469856</v>
      </c>
      <c r="E123" s="17">
        <f>$G$55*'Forecast inputs Tab10.1.5.1'!U18</f>
        <v>2.3418797994228025E-6</v>
      </c>
      <c r="F123" s="17">
        <f>$F$31*'Forecast inputs Tab10.1.5.1'!Y18</f>
        <v>4.6213196019778656E-2</v>
      </c>
      <c r="G123" s="28">
        <f t="shared" si="28"/>
        <v>11.567798439013638</v>
      </c>
      <c r="H123" s="28">
        <f>G123*'Forecast inputs Tab10.1.5.1'!V18</f>
        <v>38.002189209112643</v>
      </c>
      <c r="I123" s="28">
        <f t="shared" si="29"/>
        <v>1.8851173964329064E-4</v>
      </c>
      <c r="J123" s="28">
        <f>I123*'Forecast inputs Tab10.1.5.1'!W18</f>
        <v>6.2104780761471014E-4</v>
      </c>
      <c r="K123" s="28">
        <f t="shared" si="30"/>
        <v>38.002810256920256</v>
      </c>
      <c r="L123" s="28">
        <f t="shared" si="27"/>
        <v>3.7199731507620619</v>
      </c>
      <c r="M123" s="28">
        <f>L123*'Forecast inputs Tab10.1.5.1'!Z18</f>
        <v>12.349752864557432</v>
      </c>
      <c r="N123" s="19">
        <f t="shared" si="31"/>
        <v>99.035452715568837</v>
      </c>
      <c r="O123" s="19">
        <f>N123*'Forecast inputs Tab10.1.5.1'!R18</f>
        <v>314.56234704235266</v>
      </c>
      <c r="P123" s="19">
        <f>N123*'Forecast inputs Tab10.1.5.1'!S18</f>
        <v>98.959373772212189</v>
      </c>
      <c r="Q123" s="19">
        <f>P123*'Forecast inputs Tab10.1.5.1'!R18</f>
        <v>314.32070053772668</v>
      </c>
    </row>
    <row r="124" spans="1:17" ht="15" x14ac:dyDescent="0.25">
      <c r="A124" s="10">
        <f>D124+F124+E124+'Forecast inputs Tab10.1.5.1'!AA19</f>
        <v>0.42864737995427382</v>
      </c>
      <c r="C124" s="18">
        <v>15</v>
      </c>
      <c r="D124" s="17">
        <f>$G$54*'Forecast inputs Tab10.1.5.1'!T19</f>
        <v>0.13989534244162313</v>
      </c>
      <c r="E124" s="17">
        <f>$G$55*'Forecast inputs Tab10.1.5.1'!U19</f>
        <v>1.2244263403201284E-6</v>
      </c>
      <c r="F124" s="17">
        <f>$F$31*'Forecast inputs Tab10.1.5.1'!Y19</f>
        <v>4.8750813086310393E-2</v>
      </c>
      <c r="G124" s="28">
        <f t="shared" si="28"/>
        <v>8.6325724177723018</v>
      </c>
      <c r="H124" s="28">
        <f>G124*'Forecast inputs Tab10.1.5.1'!V19</f>
        <v>30.705843541995197</v>
      </c>
      <c r="I124" s="28">
        <f t="shared" si="29"/>
        <v>7.5556118370789576E-5</v>
      </c>
      <c r="J124" s="28">
        <f>I124*'Forecast inputs Tab10.1.5.1'!W19</f>
        <v>2.6932615343501682E-4</v>
      </c>
      <c r="K124" s="28">
        <f t="shared" si="30"/>
        <v>30.706112868148633</v>
      </c>
      <c r="L124" s="28">
        <f t="shared" si="27"/>
        <v>3.0082840289587929</v>
      </c>
      <c r="M124" s="28">
        <f>L124*'Forecast inputs Tab10.1.5.1'!Z19</f>
        <v>10.825069415485899</v>
      </c>
      <c r="N124" s="19">
        <f t="shared" si="31"/>
        <v>75.874664923291675</v>
      </c>
      <c r="O124" s="19">
        <f>N124*'Forecast inputs Tab10.1.5.1'!R19</f>
        <v>262.57034794024474</v>
      </c>
      <c r="P124" s="19">
        <f>N124*'Forecast inputs Tab10.1.5.1'!S19</f>
        <v>75.841119032911266</v>
      </c>
      <c r="Q124" s="19">
        <f>P124*'Forecast inputs Tab10.1.5.1'!R19</f>
        <v>262.45425970291211</v>
      </c>
    </row>
    <row r="125" spans="1:17" ht="15" x14ac:dyDescent="0.25">
      <c r="A125" s="10">
        <f>D125+F125+E125+'Forecast inputs Tab10.1.5.1'!AA20</f>
        <v>0.42839142876058967</v>
      </c>
      <c r="C125" s="23" t="s">
        <v>1443</v>
      </c>
      <c r="D125" s="17">
        <f>$G$54*'Forecast inputs Tab10.1.5.1'!T20</f>
        <v>0.13569784110110966</v>
      </c>
      <c r="E125" s="17">
        <f>$G$55*'Forecast inputs Tab10.1.5.1'!U20</f>
        <v>7.4196728237794711E-7</v>
      </c>
      <c r="F125" s="17">
        <f>$F$31*'Forecast inputs Tab10.1.5.1'!Y20</f>
        <v>5.2692845692197628E-2</v>
      </c>
      <c r="G125" s="28">
        <f>N125*(D125/A125)*(1-EXP(-A125))</f>
        <v>17.504248289972267</v>
      </c>
      <c r="H125" s="28">
        <f>G125*'Forecast inputs Tab10.1.5.1'!V20</f>
        <v>72.63331882825625</v>
      </c>
      <c r="I125" s="28">
        <f t="shared" si="29"/>
        <v>9.5709551665618556E-5</v>
      </c>
      <c r="J125" s="28">
        <f>I125*'Forecast inputs Tab10.1.5.1'!W20</f>
        <v>3.9714372567605714E-4</v>
      </c>
      <c r="K125" s="28">
        <f t="shared" si="30"/>
        <v>72.633715971981928</v>
      </c>
      <c r="L125" s="30">
        <f t="shared" si="27"/>
        <v>6.7970768482173032</v>
      </c>
      <c r="M125" s="28">
        <f>L125*'Forecast inputs Tab10.1.5.1'!Z20</f>
        <v>26.268391012231483</v>
      </c>
      <c r="N125" s="19">
        <f>N98*EXP(-A98)+N99*EXP(-A99)</f>
        <v>158.59106535213391</v>
      </c>
      <c r="O125" s="19">
        <f>N125*'Forecast inputs Tab10.1.5.1'!R20</f>
        <v>645.85204865308924</v>
      </c>
      <c r="P125" s="19">
        <f>N125*'Forecast inputs Tab10.1.5.1'!S20</f>
        <v>158.54858328873078</v>
      </c>
      <c r="Q125" s="19">
        <f>P125*'Forecast inputs Tab10.1.5.1'!R20</f>
        <v>645.67904314600719</v>
      </c>
    </row>
    <row r="126" spans="1:17" ht="15" x14ac:dyDescent="0.25">
      <c r="C126" s="31" t="s">
        <v>1453</v>
      </c>
      <c r="D126" s="12"/>
      <c r="E126" s="12"/>
      <c r="F126" s="12"/>
      <c r="G126" s="32">
        <f>SUM(G109:G125)</f>
        <v>1082.627985915957</v>
      </c>
      <c r="H126" s="32">
        <f t="shared" ref="H126" si="32">SUM(H109:H125)</f>
        <v>1472.4453093569721</v>
      </c>
      <c r="I126" s="32">
        <f>SUM(I109:I125)</f>
        <v>185.93243332958855</v>
      </c>
      <c r="J126" s="32">
        <f t="shared" ref="J126:Q126" si="33">SUM(J109:J125)</f>
        <v>125.80408752921873</v>
      </c>
      <c r="K126" s="32">
        <f t="shared" si="33"/>
        <v>1598.2493968861909</v>
      </c>
      <c r="L126" s="32">
        <f t="shared" si="33"/>
        <v>412.50216534474339</v>
      </c>
      <c r="M126" s="32">
        <f t="shared" si="33"/>
        <v>490.01703383379828</v>
      </c>
      <c r="N126" s="32">
        <f t="shared" si="33"/>
        <v>51240.615564506712</v>
      </c>
      <c r="O126" s="32">
        <f t="shared" si="33"/>
        <v>16036.491546941124</v>
      </c>
      <c r="P126" s="32">
        <f t="shared" si="33"/>
        <v>7226.7226219072936</v>
      </c>
      <c r="Q126" s="32">
        <f t="shared" si="33"/>
        <v>9420.7471985779557</v>
      </c>
    </row>
    <row r="128" spans="1:17" ht="15" x14ac:dyDescent="0.25">
      <c r="C128" s="15" t="s">
        <v>1445</v>
      </c>
      <c r="D128" s="15" t="s">
        <v>1733</v>
      </c>
      <c r="G128" s="15">
        <f>G103+1</f>
        <v>2024</v>
      </c>
    </row>
    <row r="129" spans="1:17" ht="15" x14ac:dyDescent="0.25">
      <c r="D129" s="24" t="s">
        <v>1611</v>
      </c>
      <c r="E129" s="24"/>
      <c r="F129" s="24"/>
      <c r="G129" s="18">
        <f>G104</f>
        <v>1</v>
      </c>
      <c r="H129" s="24" t="s">
        <v>1610</v>
      </c>
      <c r="I129" s="25">
        <f>G129*I79</f>
        <v>0.12749965524150572</v>
      </c>
      <c r="J129" s="15" t="s">
        <v>1526</v>
      </c>
      <c r="K129" s="25">
        <f>I129+I131+I130</f>
        <v>0.17224788630371471</v>
      </c>
    </row>
    <row r="130" spans="1:17" ht="15" x14ac:dyDescent="0.25">
      <c r="D130" s="24" t="s">
        <v>1612</v>
      </c>
      <c r="E130" s="24"/>
      <c r="F130" s="24"/>
      <c r="G130" s="18">
        <f>G105</f>
        <v>1</v>
      </c>
      <c r="H130" s="24" t="s">
        <v>1610</v>
      </c>
      <c r="I130" s="25">
        <f>G130*I80</f>
        <v>4.7250641226700626E-3</v>
      </c>
      <c r="K130" s="25"/>
    </row>
    <row r="131" spans="1:17" ht="15" x14ac:dyDescent="0.25">
      <c r="D131" s="24" t="s">
        <v>1446</v>
      </c>
      <c r="E131" s="24"/>
      <c r="F131" s="24"/>
      <c r="G131" s="18">
        <f>G106</f>
        <v>1</v>
      </c>
      <c r="H131" s="24" t="s">
        <v>1610</v>
      </c>
      <c r="I131" s="25">
        <f>G131*I81</f>
        <v>4.0023166939538925E-2</v>
      </c>
    </row>
    <row r="132" spans="1:17" ht="15" x14ac:dyDescent="0.25">
      <c r="D132" s="24"/>
      <c r="E132" s="24"/>
      <c r="F132" s="24"/>
      <c r="G132" s="18"/>
      <c r="H132" s="24"/>
      <c r="I132" s="24"/>
      <c r="J132" s="24"/>
      <c r="K132" s="24"/>
      <c r="L132" s="25"/>
    </row>
    <row r="133" spans="1:17" ht="39" x14ac:dyDescent="0.25">
      <c r="A133" t="s">
        <v>1374</v>
      </c>
      <c r="C133" s="26" t="s">
        <v>1292</v>
      </c>
      <c r="D133" s="27" t="s">
        <v>1604</v>
      </c>
      <c r="E133" s="27" t="s">
        <v>1605</v>
      </c>
      <c r="F133" s="27" t="s">
        <v>1877</v>
      </c>
      <c r="G133" s="27" t="s">
        <v>1606</v>
      </c>
      <c r="H133" s="27" t="s">
        <v>1607</v>
      </c>
      <c r="I133" s="27" t="s">
        <v>1608</v>
      </c>
      <c r="J133" s="27" t="s">
        <v>1609</v>
      </c>
      <c r="K133" s="27" t="s">
        <v>1613</v>
      </c>
      <c r="L133" s="27" t="s">
        <v>1448</v>
      </c>
      <c r="M133" s="27" t="s">
        <v>1578</v>
      </c>
      <c r="N133" s="27" t="s">
        <v>1449</v>
      </c>
      <c r="O133" s="27" t="s">
        <v>1450</v>
      </c>
      <c r="P133" s="27" t="s">
        <v>1451</v>
      </c>
      <c r="Q133" s="27" t="s">
        <v>1452</v>
      </c>
    </row>
    <row r="134" spans="1:17" ht="15" x14ac:dyDescent="0.25">
      <c r="A134" s="10">
        <f>D134+F134+E134+'Forecast inputs Tab10.1.5.1'!AA4</f>
        <v>0.24</v>
      </c>
      <c r="C134" s="18">
        <v>0</v>
      </c>
      <c r="D134" s="17">
        <f>$G$54*'Forecast inputs Tab10.1.5.1'!T4</f>
        <v>0</v>
      </c>
      <c r="E134" s="17">
        <f>$G$55*'Forecast inputs Tab10.1.5.1'!U4</f>
        <v>0</v>
      </c>
      <c r="F134" s="17">
        <f>$F$31*'Forecast inputs Tab10.1.5.1'!Y4</f>
        <v>0</v>
      </c>
      <c r="G134" s="28">
        <f>N134*(D134/A134)*(1-EXP(-A134))</f>
        <v>0</v>
      </c>
      <c r="H134" s="28">
        <f>G134*'Forecast inputs Tab10.1.5.1'!V4</f>
        <v>0</v>
      </c>
      <c r="I134" s="28">
        <f>N134*(E134/A134)*(1-EXP(-A134))</f>
        <v>0</v>
      </c>
      <c r="J134" s="28">
        <f>I134*'Forecast inputs Tab10.1.5.1'!W4</f>
        <v>0</v>
      </c>
      <c r="K134" s="28">
        <f>H134+J134</f>
        <v>0</v>
      </c>
      <c r="L134" s="28">
        <f t="shared" ref="L134:L150" si="34">N134*(F134/A134)*(1-EXP(-A134))</f>
        <v>0</v>
      </c>
      <c r="M134" s="28">
        <f>L134*'Forecast inputs Tab10.1.5.1'!Z4</f>
        <v>0</v>
      </c>
      <c r="N134" s="19">
        <f>'Forecast inputs Tab10.1.5.1'!Q4</f>
        <v>12382.797429009221</v>
      </c>
      <c r="O134" s="19">
        <f>N134*'Forecast inputs Tab10.1.5.1'!R4</f>
        <v>34.976078134056579</v>
      </c>
      <c r="P134" s="19">
        <f>N134*'Forecast inputs Tab10.1.5.1'!S4</f>
        <v>0</v>
      </c>
      <c r="Q134" s="19">
        <f>P134*'Forecast inputs Tab10.1.5.1'!R4</f>
        <v>0</v>
      </c>
    </row>
    <row r="135" spans="1:17" ht="15" x14ac:dyDescent="0.25">
      <c r="A135" s="10">
        <f>D135+F135+E135+'Forecast inputs Tab10.1.5.1'!AA5</f>
        <v>0.24052274883504046</v>
      </c>
      <c r="C135" s="18">
        <v>1</v>
      </c>
      <c r="D135" s="17">
        <f>$G$54*'Forecast inputs Tab10.1.5.1'!T5</f>
        <v>2.6034639135630266E-5</v>
      </c>
      <c r="E135" s="17">
        <f>$G$55*'Forecast inputs Tab10.1.5.1'!U5</f>
        <v>5.9689948442443659E-5</v>
      </c>
      <c r="F135" s="17">
        <f>$F$31*'Forecast inputs Tab10.1.5.1'!Y5</f>
        <v>4.3702424746238738E-4</v>
      </c>
      <c r="G135" s="28">
        <f t="shared" ref="G135:G149" si="35">N135*(D135/A135)*(1-EXP(-A135))</f>
        <v>0.22540168158406779</v>
      </c>
      <c r="H135" s="28">
        <f>G135*'Forecast inputs Tab10.1.5.1'!V5</f>
        <v>2.3177605710252142E-2</v>
      </c>
      <c r="I135" s="28">
        <f t="shared" ref="I135:I150" si="36">N135*(E135/A135)*(1-EXP(-A135))</f>
        <v>0.51678130365095221</v>
      </c>
      <c r="J135" s="28">
        <f>I135*'Forecast inputs Tab10.1.5.1'!W5</f>
        <v>5.3139701352713467E-2</v>
      </c>
      <c r="K135" s="28">
        <f t="shared" ref="K135:K150" si="37">H135+J135</f>
        <v>7.6317307062965606E-2</v>
      </c>
      <c r="L135" s="28">
        <f t="shared" si="34"/>
        <v>3.7836514559643497</v>
      </c>
      <c r="M135" s="28">
        <f>L135*'Forecast inputs Tab10.1.5.1'!Z5</f>
        <v>0.2916472595120424</v>
      </c>
      <c r="N135" s="19">
        <f>N109*EXP(-A109)</f>
        <v>9740.6534556019415</v>
      </c>
      <c r="O135" s="19">
        <f>N135*'Forecast inputs Tab10.1.5.1'!R5</f>
        <v>231.1720062657642</v>
      </c>
      <c r="P135" s="19">
        <f>N135*'Forecast inputs Tab10.1.5.1'!S5</f>
        <v>0</v>
      </c>
      <c r="Q135" s="19">
        <f>P135*'Forecast inputs Tab10.1.5.1'!R5</f>
        <v>0</v>
      </c>
    </row>
    <row r="136" spans="1:17" ht="15" x14ac:dyDescent="0.25">
      <c r="A136" s="10">
        <f>D136+F136+E136+'Forecast inputs Tab10.1.5.1'!AA6</f>
        <v>0.24401585226862085</v>
      </c>
      <c r="C136" s="18">
        <v>2</v>
      </c>
      <c r="D136" s="17">
        <f>$G$54*'Forecast inputs Tab10.1.5.1'!T6</f>
        <v>2.4498914527974438E-4</v>
      </c>
      <c r="E136" s="17">
        <f>$G$55*'Forecast inputs Tab10.1.5.1'!U6</f>
        <v>1.2512986655999756E-3</v>
      </c>
      <c r="F136" s="17">
        <f>$F$31*'Forecast inputs Tab10.1.5.1'!Y6</f>
        <v>2.5195644577411316E-3</v>
      </c>
      <c r="G136" s="28">
        <f t="shared" si="35"/>
        <v>1.664818177955389</v>
      </c>
      <c r="H136" s="28">
        <f>G136*'Forecast inputs Tab10.1.5.1'!V6</f>
        <v>0.36550525597854561</v>
      </c>
      <c r="I136" s="28">
        <f t="shared" si="36"/>
        <v>8.5031716901720102</v>
      </c>
      <c r="J136" s="28">
        <f>I136*'Forecast inputs Tab10.1.5.1'!W6</f>
        <v>1.8670201794096688</v>
      </c>
      <c r="K136" s="28">
        <f t="shared" si="37"/>
        <v>2.2325254353882142</v>
      </c>
      <c r="L136" s="28">
        <f t="shared" si="34"/>
        <v>17.121643103771248</v>
      </c>
      <c r="M136" s="28">
        <f>L136*'Forecast inputs Tab10.1.5.1'!Z6</f>
        <v>3.2193825528021081</v>
      </c>
      <c r="N136" s="19">
        <f t="shared" ref="N136:N149" si="38">N110*EXP(-A110)</f>
        <v>7658.2649975094137</v>
      </c>
      <c r="O136" s="19">
        <f>N136*'Forecast inputs Tab10.1.5.1'!R6</f>
        <v>736.69292804741599</v>
      </c>
      <c r="P136" s="19">
        <f>N136*'Forecast inputs Tab10.1.5.1'!S6</f>
        <v>0</v>
      </c>
      <c r="Q136" s="19">
        <f>P136*'Forecast inputs Tab10.1.5.1'!R6</f>
        <v>0</v>
      </c>
    </row>
    <row r="137" spans="1:17" ht="15" x14ac:dyDescent="0.25">
      <c r="A137" s="10">
        <f>D137+F137+E137+'Forecast inputs Tab10.1.5.1'!AA7</f>
        <v>0.25405323860614915</v>
      </c>
      <c r="C137" s="18">
        <v>3</v>
      </c>
      <c r="D137" s="17">
        <f>$G$54*'Forecast inputs Tab10.1.5.1'!T7</f>
        <v>9.1260819193712556E-3</v>
      </c>
      <c r="E137" s="17">
        <f>$G$55*'Forecast inputs Tab10.1.5.1'!U7</f>
        <v>2.4266769272135022E-3</v>
      </c>
      <c r="F137" s="17">
        <f>$F$31*'Forecast inputs Tab10.1.5.1'!Y7</f>
        <v>2.5004797595643822E-3</v>
      </c>
      <c r="G137" s="28">
        <f t="shared" si="35"/>
        <v>48.354887011954631</v>
      </c>
      <c r="H137" s="28">
        <f>G137*'Forecast inputs Tab10.1.5.1'!V7</f>
        <v>17.758576215326702</v>
      </c>
      <c r="I137" s="28">
        <f t="shared" si="36"/>
        <v>12.857838628519616</v>
      </c>
      <c r="J137" s="28">
        <f>I137*'Forecast inputs Tab10.1.5.1'!W7</f>
        <v>4.7337637704252931</v>
      </c>
      <c r="K137" s="28">
        <f t="shared" si="37"/>
        <v>22.492339985751997</v>
      </c>
      <c r="L137" s="28">
        <f t="shared" si="34"/>
        <v>13.248885701186579</v>
      </c>
      <c r="M137" s="28">
        <f>L137*'Forecast inputs Tab10.1.5.1'!Z7</f>
        <v>4.4751821143754</v>
      </c>
      <c r="N137" s="19">
        <f t="shared" si="38"/>
        <v>6000.0608101271382</v>
      </c>
      <c r="O137" s="19">
        <f>N137*'Forecast inputs Tab10.1.5.1'!R7</f>
        <v>1255.7827272555594</v>
      </c>
      <c r="P137" s="19">
        <f>N137*'Forecast inputs Tab10.1.5.1'!S7</f>
        <v>0</v>
      </c>
      <c r="Q137" s="19">
        <f>P137*'Forecast inputs Tab10.1.5.1'!R7</f>
        <v>0</v>
      </c>
    </row>
    <row r="138" spans="1:17" ht="15" x14ac:dyDescent="0.25">
      <c r="A138" s="10">
        <f>D138+F138+E138+'Forecast inputs Tab10.1.5.1'!AA8</f>
        <v>0.28554324444181578</v>
      </c>
      <c r="C138" s="18">
        <v>4</v>
      </c>
      <c r="D138" s="17">
        <f>$G$54*'Forecast inputs Tab10.1.5.1'!T8</f>
        <v>1.6302782324879053E-2</v>
      </c>
      <c r="E138" s="17">
        <f>$G$55*'Forecast inputs Tab10.1.5.1'!U8</f>
        <v>1.5740481120690826E-2</v>
      </c>
      <c r="F138" s="17">
        <f>$F$31*'Forecast inputs Tab10.1.5.1'!Y8</f>
        <v>1.3499980996245895E-2</v>
      </c>
      <c r="G138" s="28">
        <f t="shared" si="35"/>
        <v>66.001371057855138</v>
      </c>
      <c r="H138" s="28">
        <f>G138*'Forecast inputs Tab10.1.5.1'!V8</f>
        <v>37.180799977511384</v>
      </c>
      <c r="I138" s="28">
        <f t="shared" si="36"/>
        <v>63.724909918625556</v>
      </c>
      <c r="J138" s="28">
        <f>I138*'Forecast inputs Tab10.1.5.1'!W8</f>
        <v>34.918235733363389</v>
      </c>
      <c r="K138" s="28">
        <f t="shared" si="37"/>
        <v>72.099035710874773</v>
      </c>
      <c r="L138" s="28">
        <f t="shared" si="34"/>
        <v>54.654306071882637</v>
      </c>
      <c r="M138" s="28">
        <f>L138*'Forecast inputs Tab10.1.5.1'!Z8</f>
        <v>28.769972061932947</v>
      </c>
      <c r="N138" s="19">
        <f t="shared" si="38"/>
        <v>4653.9502057783384</v>
      </c>
      <c r="O138" s="19">
        <f>N138*'Forecast inputs Tab10.1.5.1'!R8</f>
        <v>1715.7020131112133</v>
      </c>
      <c r="P138" s="19">
        <f>N138*'Forecast inputs Tab10.1.5.1'!S8</f>
        <v>414.92878156678148</v>
      </c>
      <c r="Q138" s="19">
        <f>P138*'Forecast inputs Tab10.1.5.1'!R8</f>
        <v>152.96556996850182</v>
      </c>
    </row>
    <row r="139" spans="1:17" ht="15" x14ac:dyDescent="0.25">
      <c r="A139" s="10">
        <f>D139+F139+E139+'Forecast inputs Tab10.1.5.1'!AA9</f>
        <v>0.34068753460251544</v>
      </c>
      <c r="C139" s="18">
        <v>5</v>
      </c>
      <c r="D139" s="17">
        <f>$G$54*'Forecast inputs Tab10.1.5.1'!T9</f>
        <v>4.8141974150967277E-2</v>
      </c>
      <c r="E139" s="17">
        <f>$G$55*'Forecast inputs Tab10.1.5.1'!U9</f>
        <v>2.3898355094910093E-2</v>
      </c>
      <c r="F139" s="17">
        <f>$F$31*'Forecast inputs Tab10.1.5.1'!Y9</f>
        <v>2.8647205356638082E-2</v>
      </c>
      <c r="G139" s="28">
        <f t="shared" si="35"/>
        <v>142.71009878319089</v>
      </c>
      <c r="H139" s="28">
        <f>G139*'Forecast inputs Tab10.1.5.1'!V9</f>
        <v>114.96116662319533</v>
      </c>
      <c r="I139" s="28">
        <f t="shared" si="36"/>
        <v>70.843306210405316</v>
      </c>
      <c r="J139" s="28">
        <f>I139*'Forecast inputs Tab10.1.5.1'!W9</f>
        <v>53.038630863780057</v>
      </c>
      <c r="K139" s="28">
        <f t="shared" si="37"/>
        <v>167.99979748697538</v>
      </c>
      <c r="L139" s="28">
        <f t="shared" si="34"/>
        <v>84.920603660496838</v>
      </c>
      <c r="M139" s="28">
        <f>L139*'Forecast inputs Tab10.1.5.1'!Z9</f>
        <v>63.362489374035789</v>
      </c>
      <c r="N139" s="19">
        <f t="shared" si="38"/>
        <v>3497.9361430310501</v>
      </c>
      <c r="O139" s="19">
        <f>N139*'Forecast inputs Tab10.1.5.1'!R9</f>
        <v>1993.1380060436643</v>
      </c>
      <c r="P139" s="19">
        <f>N139*'Forecast inputs Tab10.1.5.1'!S9</f>
        <v>1017.4269478652204</v>
      </c>
      <c r="Q139" s="19">
        <f>P139*'Forecast inputs Tab10.1.5.1'!R9</f>
        <v>579.733944601394</v>
      </c>
    </row>
    <row r="140" spans="1:17" ht="15" x14ac:dyDescent="0.25">
      <c r="A140" s="10">
        <f>D140+F140+E140+'Forecast inputs Tab10.1.5.1'!AA10</f>
        <v>0.39418097123399243</v>
      </c>
      <c r="C140" s="18">
        <v>6</v>
      </c>
      <c r="D140" s="17">
        <f>$G$54*'Forecast inputs Tab10.1.5.1'!T10</f>
        <v>0.11707687747920806</v>
      </c>
      <c r="E140" s="17">
        <f>$G$55*'Forecast inputs Tab10.1.5.1'!U10</f>
        <v>9.8648917415270678E-3</v>
      </c>
      <c r="F140" s="17">
        <f>$F$31*'Forecast inputs Tab10.1.5.1'!Y10</f>
        <v>2.723920201325726E-2</v>
      </c>
      <c r="G140" s="28">
        <f t="shared" si="35"/>
        <v>240.79931683705459</v>
      </c>
      <c r="H140" s="28">
        <f>G140*'Forecast inputs Tab10.1.5.1'!V10</f>
        <v>238.56634872883325</v>
      </c>
      <c r="I140" s="28">
        <f t="shared" si="36"/>
        <v>20.289738188935583</v>
      </c>
      <c r="J140" s="28">
        <f>I140*'Forecast inputs Tab10.1.5.1'!W10</f>
        <v>19.634386187590074</v>
      </c>
      <c r="K140" s="28">
        <f t="shared" si="37"/>
        <v>258.2007349164233</v>
      </c>
      <c r="L140" s="28">
        <f t="shared" si="34"/>
        <v>56.024565885298145</v>
      </c>
      <c r="M140" s="28">
        <f>L140*'Forecast inputs Tab10.1.5.1'!Z10</f>
        <v>55.394961813879164</v>
      </c>
      <c r="N140" s="19">
        <f t="shared" si="38"/>
        <v>2488.6933725946678</v>
      </c>
      <c r="O140" s="19">
        <f>N140*'Forecast inputs Tab10.1.5.1'!R10</f>
        <v>2006.4542804002538</v>
      </c>
      <c r="P140" s="19">
        <f>N140*'Forecast inputs Tab10.1.5.1'!S10</f>
        <v>1430.3223635401034</v>
      </c>
      <c r="Q140" s="19">
        <f>P140*'Forecast inputs Tab10.1.5.1'!R10</f>
        <v>1153.1659385122105</v>
      </c>
    </row>
    <row r="141" spans="1:17" ht="15" x14ac:dyDescent="0.25">
      <c r="A141" s="10">
        <f>D141+F141+E141+'Forecast inputs Tab10.1.5.1'!AA11</f>
        <v>0.43711645368459406</v>
      </c>
      <c r="C141" s="18">
        <v>7</v>
      </c>
      <c r="D141" s="17">
        <f>$G$54*'Forecast inputs Tab10.1.5.1'!T11</f>
        <v>0.14151300730968597</v>
      </c>
      <c r="E141" s="17">
        <f>$G$55*'Forecast inputs Tab10.1.5.1'!U11</f>
        <v>5.656636315900394E-3</v>
      </c>
      <c r="F141" s="17">
        <f>$F$31*'Forecast inputs Tab10.1.5.1'!Y11</f>
        <v>4.9946810059007689E-2</v>
      </c>
      <c r="G141" s="28">
        <f t="shared" si="35"/>
        <v>192.77295173170023</v>
      </c>
      <c r="H141" s="28">
        <f>G141*'Forecast inputs Tab10.1.5.1'!V11</f>
        <v>238.8964149812646</v>
      </c>
      <c r="I141" s="28">
        <f t="shared" si="36"/>
        <v>7.7056272085471598</v>
      </c>
      <c r="J141" s="28">
        <f>I141*'Forecast inputs Tab10.1.5.1'!W11</f>
        <v>9.403131476991744</v>
      </c>
      <c r="K141" s="28">
        <f t="shared" si="37"/>
        <v>248.29954645825634</v>
      </c>
      <c r="L141" s="28">
        <f t="shared" si="34"/>
        <v>68.038932870579075</v>
      </c>
      <c r="M141" s="28">
        <f>L141*'Forecast inputs Tab10.1.5.1'!Z11</f>
        <v>84.932319513015145</v>
      </c>
      <c r="N141" s="19">
        <f t="shared" si="38"/>
        <v>1681.5752872030507</v>
      </c>
      <c r="O141" s="19">
        <f>N141*'Forecast inputs Tab10.1.5.1'!R11</f>
        <v>1800.3617654910743</v>
      </c>
      <c r="P141" s="19">
        <f>N141*'Forecast inputs Tab10.1.5.1'!S11</f>
        <v>1341.2300028075695</v>
      </c>
      <c r="Q141" s="19">
        <f>P141*'Forecast inputs Tab10.1.5.1'!R11</f>
        <v>1435.9744902058962</v>
      </c>
    </row>
    <row r="142" spans="1:17" ht="15" x14ac:dyDescent="0.25">
      <c r="A142" s="10">
        <f>D142+F142+E142+'Forecast inputs Tab10.1.5.1'!AA12</f>
        <v>0.43529731870565858</v>
      </c>
      <c r="C142" s="18">
        <v>8</v>
      </c>
      <c r="D142" s="17">
        <f>$G$54*'Forecast inputs Tab10.1.5.1'!T12</f>
        <v>0.16314799222044721</v>
      </c>
      <c r="E142" s="17">
        <f>$G$55*'Forecast inputs Tab10.1.5.1'!U12</f>
        <v>9.7038579542260261E-4</v>
      </c>
      <c r="F142" s="17">
        <f>$F$31*'Forecast inputs Tab10.1.5.1'!Y12</f>
        <v>3.1178940689788756E-2</v>
      </c>
      <c r="G142" s="28">
        <f t="shared" si="35"/>
        <v>157.22194381655291</v>
      </c>
      <c r="H142" s="28">
        <f>G142*'Forecast inputs Tab10.1.5.1'!V12</f>
        <v>236.77737354168067</v>
      </c>
      <c r="I142" s="28">
        <f t="shared" si="36"/>
        <v>0.9351383301252324</v>
      </c>
      <c r="J142" s="28">
        <f>I142*'Forecast inputs Tab10.1.5.1'!W12</f>
        <v>1.4062342334603881</v>
      </c>
      <c r="K142" s="28">
        <f t="shared" si="37"/>
        <v>238.18360777514107</v>
      </c>
      <c r="L142" s="28">
        <f t="shared" si="34"/>
        <v>30.046423462974357</v>
      </c>
      <c r="M142" s="28">
        <f>L142*'Forecast inputs Tab10.1.5.1'!Z12</f>
        <v>45.79495585685774</v>
      </c>
      <c r="N142" s="19">
        <f t="shared" si="38"/>
        <v>1188.5887482796154</v>
      </c>
      <c r="O142" s="19">
        <f>N142*'Forecast inputs Tab10.1.5.1'!R12</f>
        <v>1611.4529672550541</v>
      </c>
      <c r="P142" s="19">
        <f>N142*'Forecast inputs Tab10.1.5.1'!S12</f>
        <v>1088.2078491020147</v>
      </c>
      <c r="Q142" s="19">
        <f>P142*'Forecast inputs Tab10.1.5.1'!R12</f>
        <v>1475.3595555770385</v>
      </c>
    </row>
    <row r="143" spans="1:17" ht="15" x14ac:dyDescent="0.25">
      <c r="A143" s="10">
        <f>D143+F143+E143+'Forecast inputs Tab10.1.5.1'!AA13</f>
        <v>0.44428968760250898</v>
      </c>
      <c r="C143" s="18">
        <v>9</v>
      </c>
      <c r="D143" s="17">
        <f>$G$54*'Forecast inputs Tab10.1.5.1'!T13</f>
        <v>0.15712465846383275</v>
      </c>
      <c r="E143" s="17">
        <f>$G$55*'Forecast inputs Tab10.1.5.1'!U13</f>
        <v>3.9907220923461086E-4</v>
      </c>
      <c r="F143" s="17">
        <f>$F$31*'Forecast inputs Tab10.1.5.1'!Y13</f>
        <v>4.6765956929441674E-2</v>
      </c>
      <c r="G143" s="28">
        <f t="shared" si="35"/>
        <v>27.149677251065967</v>
      </c>
      <c r="H143" s="28">
        <f>G143*'Forecast inputs Tab10.1.5.1'!V13</f>
        <v>48.910515038289162</v>
      </c>
      <c r="I143" s="28">
        <f t="shared" si="36"/>
        <v>6.8955960105291175E-2</v>
      </c>
      <c r="J143" s="28">
        <f>I143*'Forecast inputs Tab10.1.5.1'!W13</f>
        <v>0.12436894802002477</v>
      </c>
      <c r="K143" s="28">
        <f t="shared" si="37"/>
        <v>49.03488398630919</v>
      </c>
      <c r="L143" s="28">
        <f t="shared" si="34"/>
        <v>8.0807216982040462</v>
      </c>
      <c r="M143" s="28">
        <f>L143*'Forecast inputs Tab10.1.5.1'!Z13</f>
        <v>14.677095627664992</v>
      </c>
      <c r="N143" s="19">
        <f t="shared" si="38"/>
        <v>214.00824734192074</v>
      </c>
      <c r="O143" s="19">
        <f>N143*'Forecast inputs Tab10.1.5.1'!R13</f>
        <v>354.14726794883069</v>
      </c>
      <c r="P143" s="19">
        <f>N143*'Forecast inputs Tab10.1.5.1'!S13</f>
        <v>206.73639237915344</v>
      </c>
      <c r="Q143" s="19">
        <f>P143*'Forecast inputs Tab10.1.5.1'!R13</f>
        <v>342.11358420079449</v>
      </c>
    </row>
    <row r="144" spans="1:17" ht="15" x14ac:dyDescent="0.25">
      <c r="A144" s="10">
        <f>D144+F144+E144+'Forecast inputs Tab10.1.5.1'!AA14</f>
        <v>0.44023558092749171</v>
      </c>
      <c r="C144" s="18">
        <v>10</v>
      </c>
      <c r="D144" s="17">
        <f>$G$54*'Forecast inputs Tab10.1.5.1'!T14</f>
        <v>0.15681727520904892</v>
      </c>
      <c r="E144" s="17">
        <f>$G$55*'Forecast inputs Tab10.1.5.1'!U14</f>
        <v>1.079979440967904E-4</v>
      </c>
      <c r="F144" s="17">
        <f>$F$31*'Forecast inputs Tab10.1.5.1'!Y14</f>
        <v>4.3310307774345962E-2</v>
      </c>
      <c r="G144" s="28">
        <f t="shared" si="35"/>
        <v>93.632373440150204</v>
      </c>
      <c r="H144" s="28">
        <f>G144*'Forecast inputs Tab10.1.5.1'!V14</f>
        <v>197.0848693629172</v>
      </c>
      <c r="I144" s="28">
        <f t="shared" si="36"/>
        <v>6.4483353756523115E-2</v>
      </c>
      <c r="J144" s="28">
        <f>I144*'Forecast inputs Tab10.1.5.1'!W14</f>
        <v>0.13602508476438049</v>
      </c>
      <c r="K144" s="28">
        <f t="shared" si="37"/>
        <v>197.22089444768159</v>
      </c>
      <c r="L144" s="28">
        <f t="shared" si="34"/>
        <v>25.859695023583722</v>
      </c>
      <c r="M144" s="28">
        <f>L144*'Forecast inputs Tab10.1.5.1'!Z14</f>
        <v>54.813502556739238</v>
      </c>
      <c r="N144" s="19">
        <f t="shared" si="38"/>
        <v>738.1194611931852</v>
      </c>
      <c r="O144" s="19">
        <f>N144*'Forecast inputs Tab10.1.5.1'!R14</f>
        <v>1448.0058529957312</v>
      </c>
      <c r="P144" s="19">
        <f>N144*'Forecast inputs Tab10.1.5.1'!S14</f>
        <v>727.7724316619948</v>
      </c>
      <c r="Q144" s="19">
        <f>P144*'Forecast inputs Tab10.1.5.1'!R14</f>
        <v>1427.7075678129183</v>
      </c>
    </row>
    <row r="145" spans="1:17" ht="15" x14ac:dyDescent="0.25">
      <c r="A145" s="10">
        <f>D145+F145+E145+'Forecast inputs Tab10.1.5.1'!AA15</f>
        <v>0.44095744429253408</v>
      </c>
      <c r="C145" s="18">
        <v>11</v>
      </c>
      <c r="D145" s="17">
        <f>$G$54*'Forecast inputs Tab10.1.5.1'!T15</f>
        <v>0.15112652218677455</v>
      </c>
      <c r="E145" s="17">
        <f>$G$55*'Forecast inputs Tab10.1.5.1'!U15</f>
        <v>3.989010416005911E-5</v>
      </c>
      <c r="F145" s="17">
        <f>$F$31*'Forecast inputs Tab10.1.5.1'!Y15</f>
        <v>4.979103200159949E-2</v>
      </c>
      <c r="G145" s="28">
        <f t="shared" si="35"/>
        <v>55.124576143191199</v>
      </c>
      <c r="H145" s="28">
        <f>G145*'Forecast inputs Tab10.1.5.1'!V15</f>
        <v>132.70087263812493</v>
      </c>
      <c r="I145" s="28">
        <f t="shared" si="36"/>
        <v>1.4550226209886536E-2</v>
      </c>
      <c r="J145" s="28">
        <f>I145*'Forecast inputs Tab10.1.5.1'!W15</f>
        <v>3.5142187799569437E-2</v>
      </c>
      <c r="K145" s="28">
        <f t="shared" si="37"/>
        <v>132.73601482592451</v>
      </c>
      <c r="L145" s="28">
        <f t="shared" si="34"/>
        <v>18.161666761762064</v>
      </c>
      <c r="M145" s="28">
        <f>L145*'Forecast inputs Tab10.1.5.1'!Z15</f>
        <v>44.0740064307737</v>
      </c>
      <c r="N145" s="19">
        <f t="shared" si="38"/>
        <v>451.07045235271107</v>
      </c>
      <c r="O145" s="19">
        <f>N145*'Forecast inputs Tab10.1.5.1'!R15</f>
        <v>1024.5253398377597</v>
      </c>
      <c r="P145" s="19">
        <f>N145*'Forecast inputs Tab10.1.5.1'!S15</f>
        <v>448.30999619166704</v>
      </c>
      <c r="Q145" s="19">
        <f>P145*'Forecast inputs Tab10.1.5.1'!R15</f>
        <v>1018.2554605500571</v>
      </c>
    </row>
    <row r="146" spans="1:17" ht="15" x14ac:dyDescent="0.25">
      <c r="A146" s="10">
        <f>D146+F146+E146+'Forecast inputs Tab10.1.5.1'!AA16</f>
        <v>0.43797928184298995</v>
      </c>
      <c r="C146" s="18">
        <v>12</v>
      </c>
      <c r="D146" s="17">
        <f>$G$54*'Forecast inputs Tab10.1.5.1'!T16</f>
        <v>0.1479749104270639</v>
      </c>
      <c r="E146" s="17">
        <f>$G$55*'Forecast inputs Tab10.1.5.1'!U16</f>
        <v>1.4322136075079257E-5</v>
      </c>
      <c r="F146" s="17">
        <f>$F$31*'Forecast inputs Tab10.1.5.1'!Y16</f>
        <v>4.9990049279850998E-2</v>
      </c>
      <c r="G146" s="28">
        <f t="shared" si="35"/>
        <v>12.836647316101539</v>
      </c>
      <c r="H146" s="28">
        <f>G146*'Forecast inputs Tab10.1.5.1'!V16</f>
        <v>34.748700400757421</v>
      </c>
      <c r="I146" s="28">
        <f t="shared" si="36"/>
        <v>1.24242825407639E-3</v>
      </c>
      <c r="J146" s="28">
        <f>I146*'Forecast inputs Tab10.1.5.1'!W16</f>
        <v>3.3754323687009459E-3</v>
      </c>
      <c r="K146" s="28">
        <f t="shared" si="37"/>
        <v>34.752075833126121</v>
      </c>
      <c r="L146" s="28">
        <f t="shared" si="34"/>
        <v>4.3365772621046865</v>
      </c>
      <c r="M146" s="28">
        <f>L146*'Forecast inputs Tab10.1.5.1'!Z16</f>
        <v>11.846054643800889</v>
      </c>
      <c r="N146" s="19">
        <f t="shared" si="38"/>
        <v>107.12820883476522</v>
      </c>
      <c r="O146" s="19">
        <f>N146*'Forecast inputs Tab10.1.5.1'!R16</f>
        <v>276.3018623803614</v>
      </c>
      <c r="P146" s="19">
        <f>N146*'Forecast inputs Tab10.1.5.1'!S16</f>
        <v>106.82167371641297</v>
      </c>
      <c r="Q146" s="19">
        <f>P146*'Forecast inputs Tab10.1.5.1'!R16</f>
        <v>275.51125619916087</v>
      </c>
    </row>
    <row r="147" spans="1:17" ht="15" x14ac:dyDescent="0.25">
      <c r="A147" s="10">
        <f>D147+F147+E147+'Forecast inputs Tab10.1.5.1'!AA17</f>
        <v>0.43211753508192496</v>
      </c>
      <c r="C147" s="18">
        <v>13</v>
      </c>
      <c r="D147" s="17">
        <f>$G$54*'Forecast inputs Tab10.1.5.1'!T17</f>
        <v>0.14716785530983917</v>
      </c>
      <c r="E147" s="17">
        <f>$G$55*'Forecast inputs Tab10.1.5.1'!U17</f>
        <v>5.1707038834880825E-6</v>
      </c>
      <c r="F147" s="17">
        <f>$F$31*'Forecast inputs Tab10.1.5.1'!Y17</f>
        <v>4.4944509068202292E-2</v>
      </c>
      <c r="G147" s="28">
        <f t="shared" si="35"/>
        <v>19.155388553167214</v>
      </c>
      <c r="H147" s="28">
        <f>G147*'Forecast inputs Tab10.1.5.1'!V17</f>
        <v>57.498491293926449</v>
      </c>
      <c r="I147" s="28">
        <f t="shared" si="36"/>
        <v>6.7301953794907891E-4</v>
      </c>
      <c r="J147" s="28">
        <f>I147*'Forecast inputs Tab10.1.5.1'!W17</f>
        <v>2.0262320212224897E-3</v>
      </c>
      <c r="K147" s="28">
        <f t="shared" si="37"/>
        <v>57.500517525947672</v>
      </c>
      <c r="L147" s="28">
        <f t="shared" si="34"/>
        <v>5.849983562784197</v>
      </c>
      <c r="M147" s="28">
        <f>L147*'Forecast inputs Tab10.1.5.1'!Z17</f>
        <v>17.727146690469322</v>
      </c>
      <c r="N147" s="19">
        <f t="shared" si="38"/>
        <v>160.30145555512664</v>
      </c>
      <c r="O147" s="19">
        <f>N147*'Forecast inputs Tab10.1.5.1'!R17</f>
        <v>461.94871954598614</v>
      </c>
      <c r="P147" s="19">
        <f>N147*'Forecast inputs Tab10.1.5.1'!S17</f>
        <v>160.0717184122646</v>
      </c>
      <c r="Q147" s="19">
        <f>P147*'Forecast inputs Tab10.1.5.1'!R17</f>
        <v>461.28667453454347</v>
      </c>
    </row>
    <row r="148" spans="1:17" ht="15" x14ac:dyDescent="0.25">
      <c r="A148" s="10">
        <f>D148+F148+E148+'Forecast inputs Tab10.1.5.1'!AA18</f>
        <v>0.42992220327427666</v>
      </c>
      <c r="C148" s="18">
        <v>14</v>
      </c>
      <c r="D148" s="17">
        <f>$G$54*'Forecast inputs Tab10.1.5.1'!T18</f>
        <v>0.14370666537469856</v>
      </c>
      <c r="E148" s="17">
        <f>$G$55*'Forecast inputs Tab10.1.5.1'!U18</f>
        <v>2.3418797994228025E-6</v>
      </c>
      <c r="F148" s="17">
        <f>$F$31*'Forecast inputs Tab10.1.5.1'!Y18</f>
        <v>4.6213196019778656E-2</v>
      </c>
      <c r="G148" s="28">
        <f t="shared" si="35"/>
        <v>3.1114745908170613</v>
      </c>
      <c r="H148" s="28">
        <f>G148*'Forecast inputs Tab10.1.5.1'!V18</f>
        <v>10.221724275622719</v>
      </c>
      <c r="I148" s="28">
        <f t="shared" si="36"/>
        <v>5.0705368965681436E-5</v>
      </c>
      <c r="J148" s="28">
        <f>I148*'Forecast inputs Tab10.1.5.1'!W18</f>
        <v>1.6704773023695451E-4</v>
      </c>
      <c r="K148" s="28">
        <f t="shared" si="37"/>
        <v>10.221891323352956</v>
      </c>
      <c r="L148" s="28">
        <f t="shared" si="34"/>
        <v>1.0005881411350721</v>
      </c>
      <c r="M148" s="28">
        <f>L148*'Forecast inputs Tab10.1.5.1'!Z18</f>
        <v>3.3218025403472695</v>
      </c>
      <c r="N148" s="19">
        <f t="shared" si="38"/>
        <v>26.638283536761904</v>
      </c>
      <c r="O148" s="19">
        <f>N148*'Forecast inputs Tab10.1.5.1'!R18</f>
        <v>84.610114466475366</v>
      </c>
      <c r="P148" s="19">
        <f>N148*'Forecast inputs Tab10.1.5.1'!S18</f>
        <v>26.617820031938717</v>
      </c>
      <c r="Q148" s="19">
        <f>P148*'Forecast inputs Tab10.1.5.1'!R18</f>
        <v>84.545117054645672</v>
      </c>
    </row>
    <row r="149" spans="1:17" ht="15" x14ac:dyDescent="0.25">
      <c r="A149" s="10">
        <f>D149+F149+E149+'Forecast inputs Tab10.1.5.1'!AA19</f>
        <v>0.42864737995427382</v>
      </c>
      <c r="C149" s="18">
        <v>15</v>
      </c>
      <c r="D149" s="17">
        <f>$G$54*'Forecast inputs Tab10.1.5.1'!T19</f>
        <v>0.13989534244162313</v>
      </c>
      <c r="E149" s="17">
        <f>$G$55*'Forecast inputs Tab10.1.5.1'!U19</f>
        <v>1.2244263403201284E-6</v>
      </c>
      <c r="F149" s="17">
        <f>$F$31*'Forecast inputs Tab10.1.5.1'!Y19</f>
        <v>4.8750813086310393E-2</v>
      </c>
      <c r="G149" s="28">
        <f t="shared" si="35"/>
        <v>7.3302923343470496</v>
      </c>
      <c r="H149" s="28">
        <f>G149*'Forecast inputs Tab10.1.5.1'!V19</f>
        <v>26.073665952938683</v>
      </c>
      <c r="I149" s="28">
        <f t="shared" si="36"/>
        <v>6.4157983102022088E-5</v>
      </c>
      <c r="J149" s="28">
        <f>I149*'Forecast inputs Tab10.1.5.1'!W19</f>
        <v>2.2869653938835402E-4</v>
      </c>
      <c r="K149" s="28">
        <f t="shared" si="37"/>
        <v>26.073894649478071</v>
      </c>
      <c r="L149" s="28">
        <f t="shared" si="34"/>
        <v>2.5544646821168371</v>
      </c>
      <c r="M149" s="28">
        <f>L149*'Forecast inputs Tab10.1.5.1'!Z19</f>
        <v>9.1920368014228693</v>
      </c>
      <c r="N149" s="19">
        <f t="shared" si="38"/>
        <v>64.428474820936771</v>
      </c>
      <c r="O149" s="19">
        <f>N149*'Forecast inputs Tab10.1.5.1'!R19</f>
        <v>222.95989139583739</v>
      </c>
      <c r="P149" s="19">
        <f>N149*'Forecast inputs Tab10.1.5.1'!S19</f>
        <v>64.399989547810279</v>
      </c>
      <c r="Q149" s="19">
        <f>P149*'Forecast inputs Tab10.1.5.1'!R19</f>
        <v>222.8613158293613</v>
      </c>
    </row>
    <row r="150" spans="1:17" ht="15" x14ac:dyDescent="0.25">
      <c r="A150" s="10">
        <f>D150+F150+E150+'Forecast inputs Tab10.1.5.1'!AA20</f>
        <v>0.42839142876058967</v>
      </c>
      <c r="C150" s="23" t="s">
        <v>1443</v>
      </c>
      <c r="D150" s="17">
        <f>$G$54*'Forecast inputs Tab10.1.5.1'!T20</f>
        <v>0.13569784110110966</v>
      </c>
      <c r="E150" s="17">
        <f>$G$55*'Forecast inputs Tab10.1.5.1'!U20</f>
        <v>7.4196728237794711E-7</v>
      </c>
      <c r="F150" s="17">
        <f>$F$31*'Forecast inputs Tab10.1.5.1'!Y20</f>
        <v>5.2692845692197628E-2</v>
      </c>
      <c r="G150" s="28">
        <f>N150*(D150/A150)*(1-EXP(-A150))</f>
        <v>12.566290493396528</v>
      </c>
      <c r="H150" s="28">
        <f>G150*'Forecast inputs Tab10.1.5.1'!V20</f>
        <v>52.143420772786676</v>
      </c>
      <c r="I150" s="28">
        <f t="shared" si="36"/>
        <v>6.87098359951801E-5</v>
      </c>
      <c r="J150" s="28">
        <f>I150*'Forecast inputs Tab10.1.5.1'!W20</f>
        <v>2.8510926843594391E-4</v>
      </c>
      <c r="K150" s="28">
        <f t="shared" si="37"/>
        <v>52.143705882055109</v>
      </c>
      <c r="L150" s="30">
        <f t="shared" si="34"/>
        <v>4.8796178370921668</v>
      </c>
      <c r="M150" s="28">
        <f>L150*'Forecast inputs Tab10.1.5.1'!Z20</f>
        <v>18.858063870296615</v>
      </c>
      <c r="N150" s="19">
        <f>N123*EXP(-A123)+N124*EXP(-A124)</f>
        <v>113.85244106791092</v>
      </c>
      <c r="O150" s="19">
        <f>N150*'Forecast inputs Tab10.1.5.1'!R20</f>
        <v>463.65684059562921</v>
      </c>
      <c r="P150" s="19">
        <f>N150*'Forecast inputs Tab10.1.5.1'!S20</f>
        <v>113.82194321729551</v>
      </c>
      <c r="Q150" s="19">
        <f>P150*'Forecast inputs Tab10.1.5.1'!R20</f>
        <v>463.53264003454632</v>
      </c>
    </row>
    <row r="151" spans="1:17" ht="15" x14ac:dyDescent="0.25">
      <c r="C151" s="31" t="s">
        <v>1453</v>
      </c>
      <c r="D151" s="12"/>
      <c r="E151" s="12"/>
      <c r="F151" s="12"/>
      <c r="G151" s="32">
        <f>SUM(G134:G150)</f>
        <v>1080.6575092200846</v>
      </c>
      <c r="H151" s="32">
        <f t="shared" ref="H151" si="39">SUM(H134:H150)</f>
        <v>1443.9116226648639</v>
      </c>
      <c r="I151" s="32">
        <f>SUM(I134:I150)</f>
        <v>185.52660004003317</v>
      </c>
      <c r="J151" s="32">
        <f t="shared" ref="J151:Q151" si="40">SUM(J134:J150)</f>
        <v>125.35616088488528</v>
      </c>
      <c r="K151" s="32">
        <f t="shared" si="40"/>
        <v>1569.2677835497495</v>
      </c>
      <c r="L151" s="32">
        <f t="shared" si="40"/>
        <v>398.56232718093605</v>
      </c>
      <c r="M151" s="32">
        <f t="shared" si="40"/>
        <v>460.75061970792524</v>
      </c>
      <c r="N151" s="32">
        <f t="shared" si="40"/>
        <v>51168.067473837764</v>
      </c>
      <c r="O151" s="32">
        <f t="shared" si="40"/>
        <v>15721.888661170668</v>
      </c>
      <c r="P151" s="32">
        <f t="shared" si="40"/>
        <v>7146.667910040228</v>
      </c>
      <c r="Q151" s="32">
        <f t="shared" si="40"/>
        <v>9093.0131150810666</v>
      </c>
    </row>
    <row r="153" spans="1:17" ht="15" x14ac:dyDescent="0.25">
      <c r="C153" s="15" t="s">
        <v>1445</v>
      </c>
      <c r="D153" s="15" t="s">
        <v>1734</v>
      </c>
      <c r="G153" s="15">
        <f>G128+1</f>
        <v>2025</v>
      </c>
    </row>
    <row r="154" spans="1:17" ht="15" x14ac:dyDescent="0.25">
      <c r="D154" s="24" t="s">
        <v>1611</v>
      </c>
      <c r="E154" s="24"/>
      <c r="F154" s="24"/>
      <c r="G154" s="18">
        <f>G129</f>
        <v>1</v>
      </c>
      <c r="H154" s="24" t="s">
        <v>1610</v>
      </c>
      <c r="I154" s="25">
        <f>G154*I104</f>
        <v>0.12749965524150572</v>
      </c>
      <c r="J154" s="15" t="s">
        <v>1526</v>
      </c>
      <c r="K154" s="25">
        <f>I154+I156+I155</f>
        <v>0.17224788630371471</v>
      </c>
    </row>
    <row r="155" spans="1:17" ht="15" x14ac:dyDescent="0.25">
      <c r="D155" s="24" t="s">
        <v>1612</v>
      </c>
      <c r="E155" s="24"/>
      <c r="F155" s="24"/>
      <c r="G155" s="18">
        <f>G130</f>
        <v>1</v>
      </c>
      <c r="H155" s="24" t="s">
        <v>1610</v>
      </c>
      <c r="I155" s="25">
        <f>G155*I105</f>
        <v>4.7250641226700626E-3</v>
      </c>
      <c r="K155" s="25"/>
    </row>
    <row r="156" spans="1:17" ht="15" x14ac:dyDescent="0.25">
      <c r="D156" s="24" t="s">
        <v>1446</v>
      </c>
      <c r="E156" s="24"/>
      <c r="F156" s="24"/>
      <c r="G156" s="18">
        <f>G131</f>
        <v>1</v>
      </c>
      <c r="H156" s="24" t="s">
        <v>1610</v>
      </c>
      <c r="I156" s="25">
        <f>G156*I106</f>
        <v>4.0023166939538925E-2</v>
      </c>
    </row>
    <row r="157" spans="1:17" ht="15" x14ac:dyDescent="0.25">
      <c r="D157" s="24"/>
      <c r="E157" s="24"/>
      <c r="F157" s="24"/>
      <c r="G157" s="18"/>
      <c r="H157" s="24"/>
      <c r="I157" s="24"/>
      <c r="J157" s="24"/>
      <c r="K157" s="24"/>
      <c r="L157" s="25"/>
    </row>
    <row r="158" spans="1:17" ht="39" x14ac:dyDescent="0.25">
      <c r="A158" t="s">
        <v>1374</v>
      </c>
      <c r="C158" s="26" t="s">
        <v>1292</v>
      </c>
      <c r="D158" s="27" t="s">
        <v>1604</v>
      </c>
      <c r="E158" s="27" t="s">
        <v>1605</v>
      </c>
      <c r="F158" s="27" t="s">
        <v>1877</v>
      </c>
      <c r="G158" s="27" t="s">
        <v>1606</v>
      </c>
      <c r="H158" s="27" t="s">
        <v>1607</v>
      </c>
      <c r="I158" s="27" t="s">
        <v>1608</v>
      </c>
      <c r="J158" s="27" t="s">
        <v>1609</v>
      </c>
      <c r="K158" s="27" t="s">
        <v>1613</v>
      </c>
      <c r="L158" s="27" t="s">
        <v>1448</v>
      </c>
      <c r="M158" s="27" t="s">
        <v>1578</v>
      </c>
      <c r="N158" s="27" t="s">
        <v>1449</v>
      </c>
      <c r="O158" s="27" t="s">
        <v>1450</v>
      </c>
      <c r="P158" s="27" t="s">
        <v>1451</v>
      </c>
      <c r="Q158" s="27" t="s">
        <v>1452</v>
      </c>
    </row>
    <row r="159" spans="1:17" ht="15" x14ac:dyDescent="0.25">
      <c r="A159" s="10">
        <f>D159+F159+E159+'Forecast inputs Tab10.1.5.1'!AA4</f>
        <v>0.24</v>
      </c>
      <c r="C159" s="18">
        <v>0</v>
      </c>
      <c r="D159" s="17">
        <f>$G$54*'Forecast inputs Tab10.1.5.1'!T4</f>
        <v>0</v>
      </c>
      <c r="E159" s="17">
        <f>$G$55*'Forecast inputs Tab10.1.5.1'!U4</f>
        <v>0</v>
      </c>
      <c r="F159" s="17">
        <f>$F$31*'Forecast inputs Tab10.1.5.1'!Y4</f>
        <v>0</v>
      </c>
      <c r="G159" s="28">
        <f>N159*(D159/A159)*(1-EXP(-A159))</f>
        <v>0</v>
      </c>
      <c r="H159" s="28">
        <f>G159*'Forecast inputs Tab10.1.5.1'!V4</f>
        <v>0</v>
      </c>
      <c r="I159" s="28">
        <f>N159*(E159/A159)*(1-EXP(-A159))</f>
        <v>0</v>
      </c>
      <c r="J159" s="28">
        <f>I159*'Forecast inputs Tab10.1.5.1'!W4</f>
        <v>0</v>
      </c>
      <c r="K159" s="28">
        <f>H159+J159</f>
        <v>0</v>
      </c>
      <c r="L159" s="28">
        <f t="shared" ref="L159:L175" si="41">N159*(F159/A159)*(1-EXP(-A159))</f>
        <v>0</v>
      </c>
      <c r="M159" s="28">
        <f>L159*'Forecast inputs Tab10.1.5.1'!Z4</f>
        <v>0</v>
      </c>
      <c r="N159" s="19">
        <f>'Forecast inputs Tab10.1.5.1'!Q4</f>
        <v>12382.797429009221</v>
      </c>
      <c r="O159" s="19">
        <f>N159*'Forecast inputs Tab10.1.5.1'!R4</f>
        <v>34.976078134056579</v>
      </c>
      <c r="P159" s="19">
        <f>N159*'Forecast inputs Tab10.1.5.1'!S4</f>
        <v>0</v>
      </c>
      <c r="Q159" s="19">
        <f>P159*'Forecast inputs Tab10.1.5.1'!R4</f>
        <v>0</v>
      </c>
    </row>
    <row r="160" spans="1:17" ht="15" x14ac:dyDescent="0.25">
      <c r="A160" s="10">
        <f>D160+F160+E160+'Forecast inputs Tab10.1.5.1'!AA5</f>
        <v>0.24052274883504046</v>
      </c>
      <c r="C160" s="18">
        <v>1</v>
      </c>
      <c r="D160" s="17">
        <f>$G$54*'Forecast inputs Tab10.1.5.1'!T5</f>
        <v>2.6034639135630266E-5</v>
      </c>
      <c r="E160" s="17">
        <f>$G$55*'Forecast inputs Tab10.1.5.1'!U5</f>
        <v>5.9689948442443659E-5</v>
      </c>
      <c r="F160" s="17">
        <f>$F$31*'Forecast inputs Tab10.1.5.1'!Y5</f>
        <v>4.3702424746238738E-4</v>
      </c>
      <c r="G160" s="28">
        <f t="shared" ref="G160:G174" si="42">N160*(D160/A160)*(1-EXP(-A160))</f>
        <v>0.22540168158406779</v>
      </c>
      <c r="H160" s="28">
        <f>G160*'Forecast inputs Tab10.1.5.1'!V5</f>
        <v>2.3177605710252142E-2</v>
      </c>
      <c r="I160" s="28">
        <f t="shared" ref="I160:I175" si="43">N160*(E160/A160)*(1-EXP(-A160))</f>
        <v>0.51678130365095221</v>
      </c>
      <c r="J160" s="28">
        <f>I160*'Forecast inputs Tab10.1.5.1'!W5</f>
        <v>5.3139701352713467E-2</v>
      </c>
      <c r="K160" s="28">
        <f t="shared" ref="K160:K175" si="44">H160+J160</f>
        <v>7.6317307062965606E-2</v>
      </c>
      <c r="L160" s="28">
        <f t="shared" si="41"/>
        <v>3.7836514559643497</v>
      </c>
      <c r="M160" s="28">
        <f>L160*'Forecast inputs Tab10.1.5.1'!Z5</f>
        <v>0.2916472595120424</v>
      </c>
      <c r="N160" s="19">
        <f>N134*EXP(-A134)</f>
        <v>9740.6534556019415</v>
      </c>
      <c r="O160" s="19">
        <f>N160*'Forecast inputs Tab10.1.5.1'!R5</f>
        <v>231.1720062657642</v>
      </c>
      <c r="P160" s="19">
        <f>N160*'Forecast inputs Tab10.1.5.1'!S5</f>
        <v>0</v>
      </c>
      <c r="Q160" s="19">
        <f>P160*'Forecast inputs Tab10.1.5.1'!R5</f>
        <v>0</v>
      </c>
    </row>
    <row r="161" spans="1:17" ht="15" x14ac:dyDescent="0.25">
      <c r="A161" s="10">
        <f>D161+F161+E161+'Forecast inputs Tab10.1.5.1'!AA6</f>
        <v>0.24401585226862085</v>
      </c>
      <c r="C161" s="18">
        <v>2</v>
      </c>
      <c r="D161" s="17">
        <f>$G$54*'Forecast inputs Tab10.1.5.1'!T6</f>
        <v>2.4498914527974438E-4</v>
      </c>
      <c r="E161" s="17">
        <f>$G$55*'Forecast inputs Tab10.1.5.1'!U6</f>
        <v>1.2512986655999756E-3</v>
      </c>
      <c r="F161" s="17">
        <f>$F$31*'Forecast inputs Tab10.1.5.1'!Y6</f>
        <v>2.5195644577411316E-3</v>
      </c>
      <c r="G161" s="28">
        <f t="shared" si="42"/>
        <v>1.664818177955389</v>
      </c>
      <c r="H161" s="28">
        <f>G161*'Forecast inputs Tab10.1.5.1'!V6</f>
        <v>0.36550525597854561</v>
      </c>
      <c r="I161" s="28">
        <f t="shared" si="43"/>
        <v>8.5031716901720102</v>
      </c>
      <c r="J161" s="28">
        <f>I161*'Forecast inputs Tab10.1.5.1'!W6</f>
        <v>1.8670201794096688</v>
      </c>
      <c r="K161" s="28">
        <f t="shared" si="44"/>
        <v>2.2325254353882142</v>
      </c>
      <c r="L161" s="28">
        <f t="shared" si="41"/>
        <v>17.121643103771248</v>
      </c>
      <c r="M161" s="28">
        <f>L161*'Forecast inputs Tab10.1.5.1'!Z6</f>
        <v>3.2193825528021081</v>
      </c>
      <c r="N161" s="19">
        <f t="shared" ref="N161:N174" si="45">N135*EXP(-A135)</f>
        <v>7658.2649975094137</v>
      </c>
      <c r="O161" s="19">
        <f>N161*'Forecast inputs Tab10.1.5.1'!R6</f>
        <v>736.69292804741599</v>
      </c>
      <c r="P161" s="19">
        <f>N161*'Forecast inputs Tab10.1.5.1'!S6</f>
        <v>0</v>
      </c>
      <c r="Q161" s="19">
        <f>P161*'Forecast inputs Tab10.1.5.1'!R6</f>
        <v>0</v>
      </c>
    </row>
    <row r="162" spans="1:17" ht="15" x14ac:dyDescent="0.25">
      <c r="A162" s="10">
        <f>D162+F162+E162+'Forecast inputs Tab10.1.5.1'!AA7</f>
        <v>0.25405323860614915</v>
      </c>
      <c r="C162" s="18">
        <v>3</v>
      </c>
      <c r="D162" s="17">
        <f>$G$54*'Forecast inputs Tab10.1.5.1'!T7</f>
        <v>9.1260819193712556E-3</v>
      </c>
      <c r="E162" s="17">
        <f>$G$55*'Forecast inputs Tab10.1.5.1'!U7</f>
        <v>2.4266769272135022E-3</v>
      </c>
      <c r="F162" s="17">
        <f>$F$31*'Forecast inputs Tab10.1.5.1'!Y7</f>
        <v>2.5004797595643822E-3</v>
      </c>
      <c r="G162" s="28">
        <f t="shared" si="42"/>
        <v>48.354887011954631</v>
      </c>
      <c r="H162" s="28">
        <f>G162*'Forecast inputs Tab10.1.5.1'!V7</f>
        <v>17.758576215326702</v>
      </c>
      <c r="I162" s="28">
        <f t="shared" si="43"/>
        <v>12.857838628519616</v>
      </c>
      <c r="J162" s="28">
        <f>I162*'Forecast inputs Tab10.1.5.1'!W7</f>
        <v>4.7337637704252931</v>
      </c>
      <c r="K162" s="28">
        <f t="shared" si="44"/>
        <v>22.492339985751997</v>
      </c>
      <c r="L162" s="28">
        <f t="shared" si="41"/>
        <v>13.248885701186579</v>
      </c>
      <c r="M162" s="28">
        <f>L162*'Forecast inputs Tab10.1.5.1'!Z7</f>
        <v>4.4751821143754</v>
      </c>
      <c r="N162" s="19">
        <f t="shared" si="45"/>
        <v>6000.0608101271382</v>
      </c>
      <c r="O162" s="19">
        <f>N162*'Forecast inputs Tab10.1.5.1'!R7</f>
        <v>1255.7827272555594</v>
      </c>
      <c r="P162" s="19">
        <f>N162*'Forecast inputs Tab10.1.5.1'!S7</f>
        <v>0</v>
      </c>
      <c r="Q162" s="19">
        <f>P162*'Forecast inputs Tab10.1.5.1'!R7</f>
        <v>0</v>
      </c>
    </row>
    <row r="163" spans="1:17" ht="15" x14ac:dyDescent="0.25">
      <c r="A163" s="10">
        <f>D163+F163+E163+'Forecast inputs Tab10.1.5.1'!AA8</f>
        <v>0.28554324444181578</v>
      </c>
      <c r="C163" s="18">
        <v>4</v>
      </c>
      <c r="D163" s="17">
        <f>$G$54*'Forecast inputs Tab10.1.5.1'!T8</f>
        <v>1.6302782324879053E-2</v>
      </c>
      <c r="E163" s="17">
        <f>$G$55*'Forecast inputs Tab10.1.5.1'!U8</f>
        <v>1.5740481120690826E-2</v>
      </c>
      <c r="F163" s="17">
        <f>$F$31*'Forecast inputs Tab10.1.5.1'!Y8</f>
        <v>1.3499980996245895E-2</v>
      </c>
      <c r="G163" s="28">
        <f t="shared" si="42"/>
        <v>66.001371057855138</v>
      </c>
      <c r="H163" s="28">
        <f>G163*'Forecast inputs Tab10.1.5.1'!V8</f>
        <v>37.180799977511384</v>
      </c>
      <c r="I163" s="28">
        <f t="shared" si="43"/>
        <v>63.724909918625556</v>
      </c>
      <c r="J163" s="28">
        <f>I163*'Forecast inputs Tab10.1.5.1'!W8</f>
        <v>34.918235733363389</v>
      </c>
      <c r="K163" s="28">
        <f t="shared" si="44"/>
        <v>72.099035710874773</v>
      </c>
      <c r="L163" s="28">
        <f t="shared" si="41"/>
        <v>54.654306071882637</v>
      </c>
      <c r="M163" s="28">
        <f>L163*'Forecast inputs Tab10.1.5.1'!Z8</f>
        <v>28.769972061932947</v>
      </c>
      <c r="N163" s="19">
        <f t="shared" si="45"/>
        <v>4653.9502057783384</v>
      </c>
      <c r="O163" s="19">
        <f>N163*'Forecast inputs Tab10.1.5.1'!R8</f>
        <v>1715.7020131112133</v>
      </c>
      <c r="P163" s="19">
        <f>N163*'Forecast inputs Tab10.1.5.1'!S8</f>
        <v>414.92878156678148</v>
      </c>
      <c r="Q163" s="19">
        <f>P163*'Forecast inputs Tab10.1.5.1'!R8</f>
        <v>152.96556996850182</v>
      </c>
    </row>
    <row r="164" spans="1:17" ht="15" x14ac:dyDescent="0.25">
      <c r="A164" s="10">
        <f>D164+F164+E164+'Forecast inputs Tab10.1.5.1'!AA9</f>
        <v>0.34068753460251544</v>
      </c>
      <c r="C164" s="18">
        <v>5</v>
      </c>
      <c r="D164" s="17">
        <f>$G$54*'Forecast inputs Tab10.1.5.1'!T9</f>
        <v>4.8141974150967277E-2</v>
      </c>
      <c r="E164" s="17">
        <f>$G$55*'Forecast inputs Tab10.1.5.1'!U9</f>
        <v>2.3898355094910093E-2</v>
      </c>
      <c r="F164" s="17">
        <f>$F$31*'Forecast inputs Tab10.1.5.1'!Y9</f>
        <v>2.8647205356638082E-2</v>
      </c>
      <c r="G164" s="28">
        <f t="shared" si="42"/>
        <v>142.71009878319089</v>
      </c>
      <c r="H164" s="28">
        <f>G164*'Forecast inputs Tab10.1.5.1'!V9</f>
        <v>114.96116662319533</v>
      </c>
      <c r="I164" s="28">
        <f t="shared" si="43"/>
        <v>70.843306210405316</v>
      </c>
      <c r="J164" s="28">
        <f>I164*'Forecast inputs Tab10.1.5.1'!W9</f>
        <v>53.038630863780057</v>
      </c>
      <c r="K164" s="28">
        <f t="shared" si="44"/>
        <v>167.99979748697538</v>
      </c>
      <c r="L164" s="28">
        <f t="shared" si="41"/>
        <v>84.920603660496838</v>
      </c>
      <c r="M164" s="28">
        <f>L164*'Forecast inputs Tab10.1.5.1'!Z9</f>
        <v>63.362489374035789</v>
      </c>
      <c r="N164" s="19">
        <f t="shared" si="45"/>
        <v>3497.9361430310501</v>
      </c>
      <c r="O164" s="19">
        <f>N164*'Forecast inputs Tab10.1.5.1'!R9</f>
        <v>1993.1380060436643</v>
      </c>
      <c r="P164" s="19">
        <f>N164*'Forecast inputs Tab10.1.5.1'!S9</f>
        <v>1017.4269478652204</v>
      </c>
      <c r="Q164" s="19">
        <f>P164*'Forecast inputs Tab10.1.5.1'!R9</f>
        <v>579.733944601394</v>
      </c>
    </row>
    <row r="165" spans="1:17" ht="15" x14ac:dyDescent="0.25">
      <c r="A165" s="10">
        <f>D165+F165+E165+'Forecast inputs Tab10.1.5.1'!AA10</f>
        <v>0.39418097123399243</v>
      </c>
      <c r="C165" s="18">
        <v>6</v>
      </c>
      <c r="D165" s="17">
        <f>$G$54*'Forecast inputs Tab10.1.5.1'!T10</f>
        <v>0.11707687747920806</v>
      </c>
      <c r="E165" s="17">
        <f>$G$55*'Forecast inputs Tab10.1.5.1'!U10</f>
        <v>9.8648917415270678E-3</v>
      </c>
      <c r="F165" s="17">
        <f>$F$31*'Forecast inputs Tab10.1.5.1'!Y10</f>
        <v>2.723920201325726E-2</v>
      </c>
      <c r="G165" s="28">
        <f t="shared" si="42"/>
        <v>240.73377145929615</v>
      </c>
      <c r="H165" s="28">
        <f>G165*'Forecast inputs Tab10.1.5.1'!V10</f>
        <v>238.50141116317369</v>
      </c>
      <c r="I165" s="28">
        <f t="shared" si="43"/>
        <v>20.284215338739486</v>
      </c>
      <c r="J165" s="28">
        <f>I165*'Forecast inputs Tab10.1.5.1'!W10</f>
        <v>19.62904172367454</v>
      </c>
      <c r="K165" s="28">
        <f t="shared" si="44"/>
        <v>258.13045288684822</v>
      </c>
      <c r="L165" s="28">
        <f t="shared" si="41"/>
        <v>56.009316044131907</v>
      </c>
      <c r="M165" s="28">
        <f>L165*'Forecast inputs Tab10.1.5.1'!Z10</f>
        <v>55.379883350427953</v>
      </c>
      <c r="N165" s="19">
        <f t="shared" si="45"/>
        <v>2488.0159522872755</v>
      </c>
      <c r="O165" s="19">
        <f>N165*'Forecast inputs Tab10.1.5.1'!R10</f>
        <v>2005.9081251806654</v>
      </c>
      <c r="P165" s="19">
        <f>N165*'Forecast inputs Tab10.1.5.1'!S10</f>
        <v>1429.9330309586576</v>
      </c>
      <c r="Q165" s="19">
        <f>P165*'Forecast inputs Tab10.1.5.1'!R10</f>
        <v>1152.8520476837366</v>
      </c>
    </row>
    <row r="166" spans="1:17" ht="15" x14ac:dyDescent="0.25">
      <c r="A166" s="10">
        <f>D166+F166+E166+'Forecast inputs Tab10.1.5.1'!AA11</f>
        <v>0.43711645368459406</v>
      </c>
      <c r="C166" s="18">
        <v>7</v>
      </c>
      <c r="D166" s="17">
        <f>$G$54*'Forecast inputs Tab10.1.5.1'!T11</f>
        <v>0.14151300730968597</v>
      </c>
      <c r="E166" s="17">
        <f>$G$55*'Forecast inputs Tab10.1.5.1'!U11</f>
        <v>5.656636315900394E-3</v>
      </c>
      <c r="F166" s="17">
        <f>$F$31*'Forecast inputs Tab10.1.5.1'!Y11</f>
        <v>4.9946810059007689E-2</v>
      </c>
      <c r="G166" s="28">
        <f t="shared" si="42"/>
        <v>192.35813230845224</v>
      </c>
      <c r="H166" s="28">
        <f>G166*'Forecast inputs Tab10.1.5.1'!V11</f>
        <v>238.38234455702548</v>
      </c>
      <c r="I166" s="28">
        <f t="shared" si="43"/>
        <v>7.689045816781876</v>
      </c>
      <c r="J166" s="28">
        <f>I166*'Forecast inputs Tab10.1.5.1'!W11</f>
        <v>9.3828973023268283</v>
      </c>
      <c r="K166" s="28">
        <f t="shared" si="44"/>
        <v>247.7652418593523</v>
      </c>
      <c r="L166" s="28">
        <f t="shared" si="41"/>
        <v>67.89252295861661</v>
      </c>
      <c r="M166" s="28">
        <f>L166*'Forecast inputs Tab10.1.5.1'!Z11</f>
        <v>84.749557484011518</v>
      </c>
      <c r="N166" s="19">
        <f t="shared" si="45"/>
        <v>1677.95678115996</v>
      </c>
      <c r="O166" s="19">
        <f>N166*'Forecast inputs Tab10.1.5.1'!R11</f>
        <v>1796.4876481810995</v>
      </c>
      <c r="P166" s="19">
        <f>N166*'Forecast inputs Tab10.1.5.1'!S11</f>
        <v>1338.3438704367697</v>
      </c>
      <c r="Q166" s="19">
        <f>P166*'Forecast inputs Tab10.1.5.1'!R11</f>
        <v>1432.8844814444233</v>
      </c>
    </row>
    <row r="167" spans="1:17" ht="15" x14ac:dyDescent="0.25">
      <c r="A167" s="10">
        <f>D167+F167+E167+'Forecast inputs Tab10.1.5.1'!AA12</f>
        <v>0.43529731870565858</v>
      </c>
      <c r="C167" s="18">
        <v>8</v>
      </c>
      <c r="D167" s="17">
        <f>$G$54*'Forecast inputs Tab10.1.5.1'!T12</f>
        <v>0.16314799222044721</v>
      </c>
      <c r="E167" s="17">
        <f>$G$55*'Forecast inputs Tab10.1.5.1'!U12</f>
        <v>9.7038579542260261E-4</v>
      </c>
      <c r="F167" s="17">
        <f>$F$31*'Forecast inputs Tab10.1.5.1'!Y12</f>
        <v>3.1178940689788756E-2</v>
      </c>
      <c r="G167" s="28">
        <f t="shared" si="42"/>
        <v>143.66818298011822</v>
      </c>
      <c r="H167" s="28">
        <f>G167*'Forecast inputs Tab10.1.5.1'!V12</f>
        <v>216.36531263873425</v>
      </c>
      <c r="I167" s="28">
        <f t="shared" si="43"/>
        <v>0.85452209445339078</v>
      </c>
      <c r="J167" s="28">
        <f>I167*'Forecast inputs Tab10.1.5.1'!W12</f>
        <v>1.2850058475388395</v>
      </c>
      <c r="K167" s="28">
        <f t="shared" si="44"/>
        <v>217.65031848627308</v>
      </c>
      <c r="L167" s="28">
        <f t="shared" si="41"/>
        <v>27.456186834920924</v>
      </c>
      <c r="M167" s="28">
        <f>L167*'Forecast inputs Tab10.1.5.1'!Z12</f>
        <v>41.847072602576375</v>
      </c>
      <c r="N167" s="19">
        <f t="shared" si="45"/>
        <v>1086.123104896805</v>
      </c>
      <c r="O167" s="19">
        <f>N167*'Forecast inputs Tab10.1.5.1'!R12</f>
        <v>1472.5331219259413</v>
      </c>
      <c r="P167" s="19">
        <f>N167*'Forecast inputs Tab10.1.5.1'!S12</f>
        <v>994.39582408170804</v>
      </c>
      <c r="Q167" s="19">
        <f>P167*'Forecast inputs Tab10.1.5.1'!R12</f>
        <v>1348.1720264152573</v>
      </c>
    </row>
    <row r="168" spans="1:17" ht="15" x14ac:dyDescent="0.25">
      <c r="A168" s="10">
        <f>D168+F168+E168+'Forecast inputs Tab10.1.5.1'!AA13</f>
        <v>0.44428968760250898</v>
      </c>
      <c r="C168" s="18">
        <v>9</v>
      </c>
      <c r="D168" s="17">
        <f>$G$54*'Forecast inputs Tab10.1.5.1'!T13</f>
        <v>0.15712465846383275</v>
      </c>
      <c r="E168" s="17">
        <f>$G$55*'Forecast inputs Tab10.1.5.1'!U13</f>
        <v>3.9907220923461086E-4</v>
      </c>
      <c r="F168" s="17">
        <f>$F$31*'Forecast inputs Tab10.1.5.1'!Y13</f>
        <v>4.6765956929441674E-2</v>
      </c>
      <c r="G168" s="28">
        <f t="shared" si="42"/>
        <v>97.570504840716268</v>
      </c>
      <c r="H168" s="28">
        <f>G168*'Forecast inputs Tab10.1.5.1'!V13</f>
        <v>175.77459946113905</v>
      </c>
      <c r="I168" s="28">
        <f t="shared" si="43"/>
        <v>0.24781391605623562</v>
      </c>
      <c r="J168" s="28">
        <f>I168*'Forecast inputs Tab10.1.5.1'!W13</f>
        <v>0.44695710127994898</v>
      </c>
      <c r="K168" s="28">
        <f t="shared" si="44"/>
        <v>176.22155656241898</v>
      </c>
      <c r="L168" s="28">
        <f t="shared" si="41"/>
        <v>29.040496072200742</v>
      </c>
      <c r="M168" s="28">
        <f>L168*'Forecast inputs Tab10.1.5.1'!Z13</f>
        <v>52.746543420898931</v>
      </c>
      <c r="N168" s="19">
        <f t="shared" si="45"/>
        <v>769.10279780243968</v>
      </c>
      <c r="O168" s="19">
        <f>N168*'Forecast inputs Tab10.1.5.1'!R13</f>
        <v>1272.7343828874114</v>
      </c>
      <c r="P168" s="19">
        <f>N168*'Forecast inputs Tab10.1.5.1'!S13</f>
        <v>742.96920684721692</v>
      </c>
      <c r="Q168" s="19">
        <f>P168*'Forecast inputs Tab10.1.5.1'!R13</f>
        <v>1229.48773256698</v>
      </c>
    </row>
    <row r="169" spans="1:17" ht="15" x14ac:dyDescent="0.25">
      <c r="A169" s="10">
        <f>D169+F169+E169+'Forecast inputs Tab10.1.5.1'!AA14</f>
        <v>0.44023558092749171</v>
      </c>
      <c r="C169" s="18">
        <v>10</v>
      </c>
      <c r="D169" s="17">
        <f>$G$54*'Forecast inputs Tab10.1.5.1'!T14</f>
        <v>0.15681727520904892</v>
      </c>
      <c r="E169" s="17">
        <f>$G$55*'Forecast inputs Tab10.1.5.1'!U14</f>
        <v>1.079979440967904E-4</v>
      </c>
      <c r="F169" s="17">
        <f>$F$31*'Forecast inputs Tab10.1.5.1'!Y14</f>
        <v>4.3310307774345962E-2</v>
      </c>
      <c r="G169" s="28">
        <f t="shared" si="42"/>
        <v>17.409140360911618</v>
      </c>
      <c r="H169" s="28">
        <f>G169*'Forecast inputs Tab10.1.5.1'!V14</f>
        <v>36.644143768758568</v>
      </c>
      <c r="I169" s="28">
        <f t="shared" si="43"/>
        <v>1.1989440353204268E-2</v>
      </c>
      <c r="J169" s="28">
        <f>I169*'Forecast inputs Tab10.1.5.1'!W14</f>
        <v>2.5291250304379786E-2</v>
      </c>
      <c r="K169" s="28">
        <f t="shared" si="44"/>
        <v>36.669435019062945</v>
      </c>
      <c r="L169" s="28">
        <f t="shared" si="41"/>
        <v>4.8081133032871515</v>
      </c>
      <c r="M169" s="28">
        <f>L169*'Forecast inputs Tab10.1.5.1'!Z14</f>
        <v>10.191517363312611</v>
      </c>
      <c r="N169" s="19">
        <f t="shared" si="45"/>
        <v>137.23912820864624</v>
      </c>
      <c r="O169" s="19">
        <f>N169*'Forecast inputs Tab10.1.5.1'!R14</f>
        <v>269.22885976331179</v>
      </c>
      <c r="P169" s="19">
        <f>N169*'Forecast inputs Tab10.1.5.1'!S14</f>
        <v>135.31529692242842</v>
      </c>
      <c r="Q169" s="19">
        <f>P169*'Forecast inputs Tab10.1.5.1'!R14</f>
        <v>265.45478373757396</v>
      </c>
    </row>
    <row r="170" spans="1:17" ht="15" x14ac:dyDescent="0.25">
      <c r="A170" s="10">
        <f>D170+F170+E170+'Forecast inputs Tab10.1.5.1'!AA15</f>
        <v>0.44095744429253408</v>
      </c>
      <c r="C170" s="18">
        <v>11</v>
      </c>
      <c r="D170" s="17">
        <f>$G$54*'Forecast inputs Tab10.1.5.1'!T15</f>
        <v>0.15112652218677455</v>
      </c>
      <c r="E170" s="17">
        <f>$G$55*'Forecast inputs Tab10.1.5.1'!U15</f>
        <v>3.989010416005911E-5</v>
      </c>
      <c r="F170" s="17">
        <f>$F$31*'Forecast inputs Tab10.1.5.1'!Y15</f>
        <v>4.979103200159949E-2</v>
      </c>
      <c r="G170" s="28">
        <f t="shared" si="42"/>
        <v>58.081210131024683</v>
      </c>
      <c r="H170" s="28">
        <f>G170*'Forecast inputs Tab10.1.5.1'!V15</f>
        <v>139.81834977278592</v>
      </c>
      <c r="I170" s="28">
        <f t="shared" si="43"/>
        <v>1.5330634810781145E-2</v>
      </c>
      <c r="J170" s="28">
        <f>I170*'Forecast inputs Tab10.1.5.1'!W15</f>
        <v>3.7027056475659348E-2</v>
      </c>
      <c r="K170" s="28">
        <f t="shared" si="44"/>
        <v>139.85537682926159</v>
      </c>
      <c r="L170" s="28">
        <f t="shared" si="41"/>
        <v>19.135776768232635</v>
      </c>
      <c r="M170" s="28">
        <f>L170*'Forecast inputs Tab10.1.5.1'!Z15</f>
        <v>46.437937630076227</v>
      </c>
      <c r="N170" s="19">
        <f t="shared" si="45"/>
        <v>475.26383983326372</v>
      </c>
      <c r="O170" s="19">
        <f>N170*'Forecast inputs Tab10.1.5.1'!R15</f>
        <v>1079.4762646900886</v>
      </c>
      <c r="P170" s="19">
        <f>N170*'Forecast inputs Tab10.1.5.1'!S15</f>
        <v>472.35532523660532</v>
      </c>
      <c r="Q170" s="19">
        <f>P170*'Forecast inputs Tab10.1.5.1'!R15</f>
        <v>1072.8700973164064</v>
      </c>
    </row>
    <row r="171" spans="1:17" ht="15" x14ac:dyDescent="0.25">
      <c r="A171" s="10">
        <f>D171+F171+E171+'Forecast inputs Tab10.1.5.1'!AA16</f>
        <v>0.43797928184298995</v>
      </c>
      <c r="C171" s="18">
        <v>12</v>
      </c>
      <c r="D171" s="17">
        <f>$G$54*'Forecast inputs Tab10.1.5.1'!T16</f>
        <v>0.1479749104270639</v>
      </c>
      <c r="E171" s="17">
        <f>$G$55*'Forecast inputs Tab10.1.5.1'!U16</f>
        <v>1.4322136075079257E-5</v>
      </c>
      <c r="F171" s="17">
        <f>$F$31*'Forecast inputs Tab10.1.5.1'!Y16</f>
        <v>4.9990049279850998E-2</v>
      </c>
      <c r="G171" s="28">
        <f t="shared" si="42"/>
        <v>34.776571168936911</v>
      </c>
      <c r="H171" s="28">
        <f>G171*'Forecast inputs Tab10.1.5.1'!V16</f>
        <v>94.13989671580444</v>
      </c>
      <c r="I171" s="28">
        <f t="shared" si="43"/>
        <v>3.3659407738022666E-3</v>
      </c>
      <c r="J171" s="28">
        <f>I171*'Forecast inputs Tab10.1.5.1'!W16</f>
        <v>9.1445968020652593E-3</v>
      </c>
      <c r="K171" s="28">
        <f t="shared" si="44"/>
        <v>94.149041312606499</v>
      </c>
      <c r="L171" s="28">
        <f t="shared" si="41"/>
        <v>11.748495075969592</v>
      </c>
      <c r="M171" s="28">
        <f>L171*'Forecast inputs Tab10.1.5.1'!Z16</f>
        <v>32.092894059223099</v>
      </c>
      <c r="N171" s="19">
        <f t="shared" si="45"/>
        <v>290.227789780423</v>
      </c>
      <c r="O171" s="19">
        <f>N171*'Forecast inputs Tab10.1.5.1'!R16</f>
        <v>748.54680856797359</v>
      </c>
      <c r="P171" s="19">
        <f>N171*'Forecast inputs Tab10.1.5.1'!S16</f>
        <v>289.39733615054229</v>
      </c>
      <c r="Q171" s="19">
        <f>P171*'Forecast inputs Tab10.1.5.1'!R16</f>
        <v>746.40492747939413</v>
      </c>
    </row>
    <row r="172" spans="1:17" ht="15" x14ac:dyDescent="0.25">
      <c r="A172" s="10">
        <f>D172+F172+E172+'Forecast inputs Tab10.1.5.1'!AA17</f>
        <v>0.43211753508192496</v>
      </c>
      <c r="C172" s="18">
        <v>13</v>
      </c>
      <c r="D172" s="17">
        <f>$G$54*'Forecast inputs Tab10.1.5.1'!T17</f>
        <v>0.14716785530983917</v>
      </c>
      <c r="E172" s="17">
        <f>$G$55*'Forecast inputs Tab10.1.5.1'!U17</f>
        <v>5.1707038834880825E-6</v>
      </c>
      <c r="F172" s="17">
        <f>$F$31*'Forecast inputs Tab10.1.5.1'!Y17</f>
        <v>4.4944509068202292E-2</v>
      </c>
      <c r="G172" s="28">
        <f t="shared" si="42"/>
        <v>8.2612422658661551</v>
      </c>
      <c r="H172" s="28">
        <f>G172*'Forecast inputs Tab10.1.5.1'!V17</f>
        <v>24.797668039074196</v>
      </c>
      <c r="I172" s="28">
        <f t="shared" si="43"/>
        <v>2.9025657387353481E-4</v>
      </c>
      <c r="J172" s="28">
        <f>I172*'Forecast inputs Tab10.1.5.1'!W17</f>
        <v>8.7386343366065166E-4</v>
      </c>
      <c r="K172" s="28">
        <f t="shared" si="44"/>
        <v>24.798541902507857</v>
      </c>
      <c r="L172" s="28">
        <f t="shared" si="41"/>
        <v>2.5229522924766963</v>
      </c>
      <c r="M172" s="28">
        <f>L172*'Forecast inputs Tab10.1.5.1'!Z17</f>
        <v>7.6452771023692074</v>
      </c>
      <c r="N172" s="19">
        <f t="shared" si="45"/>
        <v>69.134027547194549</v>
      </c>
      <c r="O172" s="19">
        <f>N172*'Forecast inputs Tab10.1.5.1'!R17</f>
        <v>199.22698388412789</v>
      </c>
      <c r="P172" s="19">
        <f>N172*'Forecast inputs Tab10.1.5.1'!S17</f>
        <v>69.034947636109308</v>
      </c>
      <c r="Q172" s="19">
        <f>P172*'Forecast inputs Tab10.1.5.1'!R17</f>
        <v>198.941460350358</v>
      </c>
    </row>
    <row r="173" spans="1:17" ht="15" x14ac:dyDescent="0.25">
      <c r="A173" s="10">
        <f>D173+F173+E173+'Forecast inputs Tab10.1.5.1'!AA18</f>
        <v>0.42992220327427666</v>
      </c>
      <c r="C173" s="18">
        <v>14</v>
      </c>
      <c r="D173" s="17">
        <f>$G$54*'Forecast inputs Tab10.1.5.1'!T18</f>
        <v>0.14370666537469856</v>
      </c>
      <c r="E173" s="17">
        <f>$G$55*'Forecast inputs Tab10.1.5.1'!U18</f>
        <v>2.3418797994228025E-6</v>
      </c>
      <c r="F173" s="17">
        <f>$F$31*'Forecast inputs Tab10.1.5.1'!Y18</f>
        <v>4.6213196019778656E-2</v>
      </c>
      <c r="G173" s="28">
        <f t="shared" si="42"/>
        <v>12.154335673289872</v>
      </c>
      <c r="H173" s="28">
        <f>G173*'Forecast inputs Tab10.1.5.1'!V18</f>
        <v>39.92906397898939</v>
      </c>
      <c r="I173" s="28">
        <f t="shared" si="43"/>
        <v>1.9807009726699118E-4</v>
      </c>
      <c r="J173" s="28">
        <f>I173*'Forecast inputs Tab10.1.5.1'!W18</f>
        <v>6.5253760797318787E-4</v>
      </c>
      <c r="K173" s="28">
        <f t="shared" si="44"/>
        <v>39.929716516597367</v>
      </c>
      <c r="L173" s="28">
        <f t="shared" si="41"/>
        <v>3.9085918213702162</v>
      </c>
      <c r="M173" s="28">
        <f>L173*'Forecast inputs Tab10.1.5.1'!Z18</f>
        <v>12.975938558175914</v>
      </c>
      <c r="N173" s="19">
        <f t="shared" si="45"/>
        <v>104.0569769785761</v>
      </c>
      <c r="O173" s="19">
        <f>N173*'Forecast inputs Tab10.1.5.1'!R18</f>
        <v>330.51201369797212</v>
      </c>
      <c r="P173" s="19">
        <f>N173*'Forecast inputs Tab10.1.5.1'!S18</f>
        <v>103.97704050491598</v>
      </c>
      <c r="Q173" s="19">
        <f>P173*'Forecast inputs Tab10.1.5.1'!R18</f>
        <v>330.25811467414445</v>
      </c>
    </row>
    <row r="174" spans="1:17" ht="15" x14ac:dyDescent="0.25">
      <c r="A174" s="10">
        <f>D174+F174+E174+'Forecast inputs Tab10.1.5.1'!AA19</f>
        <v>0.42864737995427382</v>
      </c>
      <c r="C174" s="18">
        <v>15</v>
      </c>
      <c r="D174" s="17">
        <f>$G$54*'Forecast inputs Tab10.1.5.1'!T19</f>
        <v>0.13989534244162313</v>
      </c>
      <c r="E174" s="17">
        <f>$G$55*'Forecast inputs Tab10.1.5.1'!U19</f>
        <v>1.2244263403201284E-6</v>
      </c>
      <c r="F174" s="17">
        <f>$F$31*'Forecast inputs Tab10.1.5.1'!Y19</f>
        <v>4.8750813086310393E-2</v>
      </c>
      <c r="G174" s="28">
        <f t="shared" si="42"/>
        <v>1.9716818599345098</v>
      </c>
      <c r="H174" s="28">
        <f>G174*'Forecast inputs Tab10.1.5.1'!V19</f>
        <v>7.0132229161608919</v>
      </c>
      <c r="I174" s="28">
        <f t="shared" si="43"/>
        <v>1.7257037739069889E-5</v>
      </c>
      <c r="J174" s="28">
        <f>I174*'Forecast inputs Tab10.1.5.1'!W19</f>
        <v>6.1514165816960065E-5</v>
      </c>
      <c r="K174" s="28">
        <f t="shared" si="44"/>
        <v>7.013284430326709</v>
      </c>
      <c r="L174" s="28">
        <f t="shared" si="41"/>
        <v>0.6870928805899772</v>
      </c>
      <c r="M174" s="28">
        <f>L174*'Forecast inputs Tab10.1.5.1'!Z19</f>
        <v>2.4724487633725856</v>
      </c>
      <c r="N174" s="19">
        <f t="shared" si="45"/>
        <v>17.329793857260107</v>
      </c>
      <c r="O174" s="19">
        <f>N174*'Forecast inputs Tab10.1.5.1'!R19</f>
        <v>59.971138026557185</v>
      </c>
      <c r="P174" s="19">
        <f>N174*'Forecast inputs Tab10.1.5.1'!S19</f>
        <v>17.322131966882882</v>
      </c>
      <c r="Q174" s="19">
        <f>P174*'Forecast inputs Tab10.1.5.1'!R19</f>
        <v>59.944623441955564</v>
      </c>
    </row>
    <row r="175" spans="1:17" ht="15" x14ac:dyDescent="0.25">
      <c r="A175" s="10">
        <f>D175+F175+E175+'Forecast inputs Tab10.1.5.1'!AA20</f>
        <v>0.42839142876058967</v>
      </c>
      <c r="C175" s="23" t="s">
        <v>1443</v>
      </c>
      <c r="D175" s="17">
        <f>$G$54*'Forecast inputs Tab10.1.5.1'!T20</f>
        <v>0.13569784110110966</v>
      </c>
      <c r="E175" s="17">
        <f>$G$55*'Forecast inputs Tab10.1.5.1'!U20</f>
        <v>7.4196728237794711E-7</v>
      </c>
      <c r="F175" s="17">
        <f>$F$31*'Forecast inputs Tab10.1.5.1'!Y20</f>
        <v>5.2692845692197628E-2</v>
      </c>
      <c r="G175" s="28">
        <f>N175*(D175/A175)*(1-EXP(-A175))</f>
        <v>6.5449081680525163</v>
      </c>
      <c r="H175" s="28">
        <f>G175*'Forecast inputs Tab10.1.5.1'!V20</f>
        <v>27.157887262382413</v>
      </c>
      <c r="I175" s="28">
        <f t="shared" si="43"/>
        <v>3.5786182650060183E-5</v>
      </c>
      <c r="J175" s="28">
        <f>I175*'Forecast inputs Tab10.1.5.1'!W20</f>
        <v>1.4849362114893494E-4</v>
      </c>
      <c r="K175" s="28">
        <f t="shared" si="44"/>
        <v>27.158035756003564</v>
      </c>
      <c r="L175" s="30">
        <f t="shared" si="41"/>
        <v>2.5414541113578184</v>
      </c>
      <c r="M175" s="28">
        <f>L175*'Forecast inputs Tab10.1.5.1'!Z20</f>
        <v>9.8218560460001072</v>
      </c>
      <c r="N175" s="19">
        <f>N148*EXP(-A148)+N149*EXP(-A149)</f>
        <v>59.297831121257261</v>
      </c>
      <c r="O175" s="19">
        <f>N175*'Forecast inputs Tab10.1.5.1'!R20</f>
        <v>241.48665390016311</v>
      </c>
      <c r="P175" s="19">
        <f>N175*'Forecast inputs Tab10.1.5.1'!S20</f>
        <v>59.281946908513191</v>
      </c>
      <c r="Q175" s="19">
        <f>P175*'Forecast inputs Tab10.1.5.1'!R20</f>
        <v>241.42196645185561</v>
      </c>
    </row>
    <row r="176" spans="1:17" ht="15" x14ac:dyDescent="0.25">
      <c r="C176" s="31" t="s">
        <v>1453</v>
      </c>
      <c r="D176" s="12"/>
      <c r="E176" s="12"/>
      <c r="F176" s="12"/>
      <c r="G176" s="32">
        <f>SUM(G159:G175)</f>
        <v>1072.4862579291391</v>
      </c>
      <c r="H176" s="32">
        <f t="shared" ref="H176" si="46">SUM(H159:H175)</f>
        <v>1408.8131259517506</v>
      </c>
      <c r="I176" s="32">
        <f>SUM(I159:I175)</f>
        <v>185.55283230323374</v>
      </c>
      <c r="J176" s="32">
        <f t="shared" ref="J176:Q176" si="47">SUM(J159:J175)</f>
        <v>125.42789153556197</v>
      </c>
      <c r="K176" s="32">
        <f t="shared" si="47"/>
        <v>1534.2410174873123</v>
      </c>
      <c r="L176" s="32">
        <f t="shared" si="47"/>
        <v>399.48008815645602</v>
      </c>
      <c r="M176" s="32">
        <f t="shared" si="47"/>
        <v>456.47959974310288</v>
      </c>
      <c r="N176" s="32">
        <f t="shared" si="47"/>
        <v>51107.411064530213</v>
      </c>
      <c r="O176" s="32">
        <f t="shared" si="47"/>
        <v>15443.575759562984</v>
      </c>
      <c r="P176" s="32">
        <f t="shared" si="47"/>
        <v>7084.6816870823513</v>
      </c>
      <c r="Q176" s="32">
        <f t="shared" si="47"/>
        <v>8811.3917761319808</v>
      </c>
    </row>
    <row r="178" spans="1:17" ht="15" x14ac:dyDescent="0.25">
      <c r="C178" s="15" t="s">
        <v>1445</v>
      </c>
      <c r="D178" s="15" t="s">
        <v>1735</v>
      </c>
      <c r="G178" s="15">
        <f>G153+1</f>
        <v>2026</v>
      </c>
    </row>
    <row r="179" spans="1:17" ht="15" x14ac:dyDescent="0.25">
      <c r="D179" s="24" t="s">
        <v>1611</v>
      </c>
      <c r="E179" s="24"/>
      <c r="F179" s="24"/>
      <c r="G179" s="18">
        <f>G154</f>
        <v>1</v>
      </c>
      <c r="H179" s="24" t="s">
        <v>1610</v>
      </c>
      <c r="I179" s="25">
        <f>G179*I129</f>
        <v>0.12749965524150572</v>
      </c>
      <c r="J179" s="15" t="s">
        <v>1526</v>
      </c>
      <c r="K179" s="25">
        <f>I179+I181+I180</f>
        <v>0.17224788630371471</v>
      </c>
    </row>
    <row r="180" spans="1:17" ht="15" x14ac:dyDescent="0.25">
      <c r="D180" s="24" t="s">
        <v>1612</v>
      </c>
      <c r="E180" s="24"/>
      <c r="F180" s="24"/>
      <c r="G180" s="18">
        <f>G155</f>
        <v>1</v>
      </c>
      <c r="H180" s="24" t="s">
        <v>1610</v>
      </c>
      <c r="I180" s="25">
        <f>G180*I130</f>
        <v>4.7250641226700626E-3</v>
      </c>
      <c r="K180" s="25"/>
    </row>
    <row r="181" spans="1:17" ht="15" x14ac:dyDescent="0.25">
      <c r="D181" s="24" t="s">
        <v>1446</v>
      </c>
      <c r="E181" s="24"/>
      <c r="F181" s="24"/>
      <c r="G181" s="18">
        <f>G156</f>
        <v>1</v>
      </c>
      <c r="H181" s="24" t="s">
        <v>1610</v>
      </c>
      <c r="I181" s="25">
        <f>G181*I131</f>
        <v>4.0023166939538925E-2</v>
      </c>
    </row>
    <row r="182" spans="1:17" ht="15" x14ac:dyDescent="0.25">
      <c r="D182" s="24"/>
      <c r="E182" s="24"/>
      <c r="F182" s="24"/>
      <c r="G182" s="18"/>
      <c r="H182" s="24"/>
      <c r="I182" s="24"/>
      <c r="J182" s="24"/>
      <c r="K182" s="24"/>
      <c r="L182" s="25"/>
    </row>
    <row r="183" spans="1:17" ht="39" x14ac:dyDescent="0.25">
      <c r="A183" t="s">
        <v>1374</v>
      </c>
      <c r="C183" s="26" t="s">
        <v>1292</v>
      </c>
      <c r="D183" s="27" t="s">
        <v>1604</v>
      </c>
      <c r="E183" s="27" t="s">
        <v>1605</v>
      </c>
      <c r="F183" s="27" t="s">
        <v>1877</v>
      </c>
      <c r="G183" s="27" t="s">
        <v>1606</v>
      </c>
      <c r="H183" s="27" t="s">
        <v>1607</v>
      </c>
      <c r="I183" s="27" t="s">
        <v>1608</v>
      </c>
      <c r="J183" s="27" t="s">
        <v>1609</v>
      </c>
      <c r="K183" s="27" t="s">
        <v>1613</v>
      </c>
      <c r="L183" s="27" t="s">
        <v>1448</v>
      </c>
      <c r="M183" s="27" t="s">
        <v>1578</v>
      </c>
      <c r="N183" s="27" t="s">
        <v>1449</v>
      </c>
      <c r="O183" s="27" t="s">
        <v>1450</v>
      </c>
      <c r="P183" s="27" t="s">
        <v>1451</v>
      </c>
      <c r="Q183" s="27" t="s">
        <v>1452</v>
      </c>
    </row>
    <row r="184" spans="1:17" ht="15" x14ac:dyDescent="0.25">
      <c r="A184" s="10">
        <f>D184+F184+E184+'Forecast inputs Tab10.1.5.1'!AA4</f>
        <v>0.24</v>
      </c>
      <c r="C184" s="18">
        <v>0</v>
      </c>
      <c r="D184" s="17">
        <f>$G$54*'Forecast inputs Tab10.1.5.1'!T4</f>
        <v>0</v>
      </c>
      <c r="E184" s="17">
        <f>$G$55*'Forecast inputs Tab10.1.5.1'!U4</f>
        <v>0</v>
      </c>
      <c r="F184" s="17">
        <f>$F$31*'Forecast inputs Tab10.1.5.1'!Y4</f>
        <v>0</v>
      </c>
      <c r="G184" s="28">
        <f>N184*(D184/A184)*(1-EXP(-A184))</f>
        <v>0</v>
      </c>
      <c r="H184" s="28">
        <f>G184*'Forecast inputs Tab10.1.5.1'!V4</f>
        <v>0</v>
      </c>
      <c r="I184" s="28">
        <f>N184*(E184/A184)*(1-EXP(-A184))</f>
        <v>0</v>
      </c>
      <c r="J184" s="28">
        <f>I184*'Forecast inputs Tab10.1.5.1'!W4</f>
        <v>0</v>
      </c>
      <c r="K184" s="28">
        <f>H184+J184</f>
        <v>0</v>
      </c>
      <c r="L184" s="28">
        <f t="shared" ref="L184:L200" si="48">N184*(F184/A184)*(1-EXP(-A184))</f>
        <v>0</v>
      </c>
      <c r="M184" s="28">
        <f>L184*'Forecast inputs Tab10.1.5.1'!Z4</f>
        <v>0</v>
      </c>
      <c r="N184" s="19">
        <f>'Forecast inputs Tab10.1.5.1'!Q4</f>
        <v>12382.797429009221</v>
      </c>
      <c r="O184" s="19">
        <f>N184*'Forecast inputs Tab10.1.5.1'!R4</f>
        <v>34.976078134056579</v>
      </c>
      <c r="P184" s="19">
        <f>N184*'Forecast inputs Tab10.1.5.1'!S4</f>
        <v>0</v>
      </c>
      <c r="Q184" s="19">
        <f>P184*'Forecast inputs Tab10.1.5.1'!R4</f>
        <v>0</v>
      </c>
    </row>
    <row r="185" spans="1:17" ht="15" x14ac:dyDescent="0.25">
      <c r="A185" s="10">
        <f>D185+F185+E185+'Forecast inputs Tab10.1.5.1'!AA5</f>
        <v>0.24052274883504046</v>
      </c>
      <c r="C185" s="18">
        <v>1</v>
      </c>
      <c r="D185" s="17">
        <f>$G$54*'Forecast inputs Tab10.1.5.1'!T5</f>
        <v>2.6034639135630266E-5</v>
      </c>
      <c r="E185" s="17">
        <f>$G$55*'Forecast inputs Tab10.1.5.1'!U5</f>
        <v>5.9689948442443659E-5</v>
      </c>
      <c r="F185" s="17">
        <f>$F$31*'Forecast inputs Tab10.1.5.1'!Y5</f>
        <v>4.3702424746238738E-4</v>
      </c>
      <c r="G185" s="28">
        <f t="shared" ref="G185:G199" si="49">N185*(D185/A185)*(1-EXP(-A185))</f>
        <v>0.22540168158406779</v>
      </c>
      <c r="H185" s="28">
        <f>G185*'Forecast inputs Tab10.1.5.1'!V5</f>
        <v>2.3177605710252142E-2</v>
      </c>
      <c r="I185" s="28">
        <f t="shared" ref="I185:I200" si="50">N185*(E185/A185)*(1-EXP(-A185))</f>
        <v>0.51678130365095221</v>
      </c>
      <c r="J185" s="28">
        <f>I185*'Forecast inputs Tab10.1.5.1'!W5</f>
        <v>5.3139701352713467E-2</v>
      </c>
      <c r="K185" s="28">
        <f t="shared" ref="K185:K200" si="51">H185+J185</f>
        <v>7.6317307062965606E-2</v>
      </c>
      <c r="L185" s="28">
        <f t="shared" si="48"/>
        <v>3.7836514559643497</v>
      </c>
      <c r="M185" s="28">
        <f>L185*'Forecast inputs Tab10.1.5.1'!Z5</f>
        <v>0.2916472595120424</v>
      </c>
      <c r="N185" s="19">
        <f>N159*EXP(-A159)</f>
        <v>9740.6534556019415</v>
      </c>
      <c r="O185" s="19">
        <f>N185*'Forecast inputs Tab10.1.5.1'!R5</f>
        <v>231.1720062657642</v>
      </c>
      <c r="P185" s="19">
        <f>N185*'Forecast inputs Tab10.1.5.1'!S5</f>
        <v>0</v>
      </c>
      <c r="Q185" s="19">
        <f>P185*'Forecast inputs Tab10.1.5.1'!R5</f>
        <v>0</v>
      </c>
    </row>
    <row r="186" spans="1:17" ht="15" x14ac:dyDescent="0.25">
      <c r="A186" s="10">
        <f>D186+F186+E186+'Forecast inputs Tab10.1.5.1'!AA6</f>
        <v>0.24401585226862085</v>
      </c>
      <c r="C186" s="18">
        <v>2</v>
      </c>
      <c r="D186" s="17">
        <f>$G$54*'Forecast inputs Tab10.1.5.1'!T6</f>
        <v>2.4498914527974438E-4</v>
      </c>
      <c r="E186" s="17">
        <f>$G$55*'Forecast inputs Tab10.1.5.1'!U6</f>
        <v>1.2512986655999756E-3</v>
      </c>
      <c r="F186" s="17">
        <f>$F$31*'Forecast inputs Tab10.1.5.1'!Y6</f>
        <v>2.5195644577411316E-3</v>
      </c>
      <c r="G186" s="28">
        <f t="shared" si="49"/>
        <v>1.664818177955389</v>
      </c>
      <c r="H186" s="28">
        <f>G186*'Forecast inputs Tab10.1.5.1'!V6</f>
        <v>0.36550525597854561</v>
      </c>
      <c r="I186" s="28">
        <f t="shared" si="50"/>
        <v>8.5031716901720102</v>
      </c>
      <c r="J186" s="28">
        <f>I186*'Forecast inputs Tab10.1.5.1'!W6</f>
        <v>1.8670201794096688</v>
      </c>
      <c r="K186" s="28">
        <f t="shared" si="51"/>
        <v>2.2325254353882142</v>
      </c>
      <c r="L186" s="28">
        <f t="shared" si="48"/>
        <v>17.121643103771248</v>
      </c>
      <c r="M186" s="28">
        <f>L186*'Forecast inputs Tab10.1.5.1'!Z6</f>
        <v>3.2193825528021081</v>
      </c>
      <c r="N186" s="19">
        <f t="shared" ref="N186:N199" si="52">N160*EXP(-A160)</f>
        <v>7658.2649975094137</v>
      </c>
      <c r="O186" s="19">
        <f>N186*'Forecast inputs Tab10.1.5.1'!R6</f>
        <v>736.69292804741599</v>
      </c>
      <c r="P186" s="19">
        <f>N186*'Forecast inputs Tab10.1.5.1'!S6</f>
        <v>0</v>
      </c>
      <c r="Q186" s="19">
        <f>P186*'Forecast inputs Tab10.1.5.1'!R6</f>
        <v>0</v>
      </c>
    </row>
    <row r="187" spans="1:17" ht="15" x14ac:dyDescent="0.25">
      <c r="A187" s="10">
        <f>D187+F187+E187+'Forecast inputs Tab10.1.5.1'!AA7</f>
        <v>0.25405323860614915</v>
      </c>
      <c r="C187" s="18">
        <v>3</v>
      </c>
      <c r="D187" s="17">
        <f>$G$54*'Forecast inputs Tab10.1.5.1'!T7</f>
        <v>9.1260819193712556E-3</v>
      </c>
      <c r="E187" s="17">
        <f>$G$55*'Forecast inputs Tab10.1.5.1'!U7</f>
        <v>2.4266769272135022E-3</v>
      </c>
      <c r="F187" s="17">
        <f>$F$31*'Forecast inputs Tab10.1.5.1'!Y7</f>
        <v>2.5004797595643822E-3</v>
      </c>
      <c r="G187" s="28">
        <f t="shared" si="49"/>
        <v>48.354887011954631</v>
      </c>
      <c r="H187" s="28">
        <f>G187*'Forecast inputs Tab10.1.5.1'!V7</f>
        <v>17.758576215326702</v>
      </c>
      <c r="I187" s="28">
        <f t="shared" si="50"/>
        <v>12.857838628519616</v>
      </c>
      <c r="J187" s="28">
        <f>I187*'Forecast inputs Tab10.1.5.1'!W7</f>
        <v>4.7337637704252931</v>
      </c>
      <c r="K187" s="28">
        <f t="shared" si="51"/>
        <v>22.492339985751997</v>
      </c>
      <c r="L187" s="28">
        <f t="shared" si="48"/>
        <v>13.248885701186579</v>
      </c>
      <c r="M187" s="28">
        <f>L187*'Forecast inputs Tab10.1.5.1'!Z7</f>
        <v>4.4751821143754</v>
      </c>
      <c r="N187" s="19">
        <f t="shared" si="52"/>
        <v>6000.0608101271382</v>
      </c>
      <c r="O187" s="19">
        <f>N187*'Forecast inputs Tab10.1.5.1'!R7</f>
        <v>1255.7827272555594</v>
      </c>
      <c r="P187" s="19">
        <f>N187*'Forecast inputs Tab10.1.5.1'!S7</f>
        <v>0</v>
      </c>
      <c r="Q187" s="19">
        <f>P187*'Forecast inputs Tab10.1.5.1'!R7</f>
        <v>0</v>
      </c>
    </row>
    <row r="188" spans="1:17" ht="15" x14ac:dyDescent="0.25">
      <c r="A188" s="10">
        <f>D188+F188+E188+'Forecast inputs Tab10.1.5.1'!AA8</f>
        <v>0.28554324444181578</v>
      </c>
      <c r="C188" s="18">
        <v>4</v>
      </c>
      <c r="D188" s="17">
        <f>$G$54*'Forecast inputs Tab10.1.5.1'!T8</f>
        <v>1.6302782324879053E-2</v>
      </c>
      <c r="E188" s="17">
        <f>$G$55*'Forecast inputs Tab10.1.5.1'!U8</f>
        <v>1.5740481120690826E-2</v>
      </c>
      <c r="F188" s="17">
        <f>$F$31*'Forecast inputs Tab10.1.5.1'!Y8</f>
        <v>1.3499980996245895E-2</v>
      </c>
      <c r="G188" s="28">
        <f t="shared" si="49"/>
        <v>66.001371057855138</v>
      </c>
      <c r="H188" s="28">
        <f>G188*'Forecast inputs Tab10.1.5.1'!V8</f>
        <v>37.180799977511384</v>
      </c>
      <c r="I188" s="28">
        <f t="shared" si="50"/>
        <v>63.724909918625556</v>
      </c>
      <c r="J188" s="28">
        <f>I188*'Forecast inputs Tab10.1.5.1'!W8</f>
        <v>34.918235733363389</v>
      </c>
      <c r="K188" s="28">
        <f t="shared" si="51"/>
        <v>72.099035710874773</v>
      </c>
      <c r="L188" s="28">
        <f t="shared" si="48"/>
        <v>54.654306071882637</v>
      </c>
      <c r="M188" s="28">
        <f>L188*'Forecast inputs Tab10.1.5.1'!Z8</f>
        <v>28.769972061932947</v>
      </c>
      <c r="N188" s="19">
        <f t="shared" si="52"/>
        <v>4653.9502057783384</v>
      </c>
      <c r="O188" s="19">
        <f>N188*'Forecast inputs Tab10.1.5.1'!R8</f>
        <v>1715.7020131112133</v>
      </c>
      <c r="P188" s="19">
        <f>N188*'Forecast inputs Tab10.1.5.1'!S8</f>
        <v>414.92878156678148</v>
      </c>
      <c r="Q188" s="19">
        <f>P188*'Forecast inputs Tab10.1.5.1'!R8</f>
        <v>152.96556996850182</v>
      </c>
    </row>
    <row r="189" spans="1:17" ht="15" x14ac:dyDescent="0.25">
      <c r="A189" s="10">
        <f>D189+F189+E189+'Forecast inputs Tab10.1.5.1'!AA9</f>
        <v>0.34068753460251544</v>
      </c>
      <c r="C189" s="18">
        <v>5</v>
      </c>
      <c r="D189" s="17">
        <f>$G$54*'Forecast inputs Tab10.1.5.1'!T9</f>
        <v>4.8141974150967277E-2</v>
      </c>
      <c r="E189" s="17">
        <f>$G$55*'Forecast inputs Tab10.1.5.1'!U9</f>
        <v>2.3898355094910093E-2</v>
      </c>
      <c r="F189" s="17">
        <f>$F$31*'Forecast inputs Tab10.1.5.1'!Y9</f>
        <v>2.8647205356638082E-2</v>
      </c>
      <c r="G189" s="28">
        <f t="shared" si="49"/>
        <v>142.71009878319089</v>
      </c>
      <c r="H189" s="28">
        <f>G189*'Forecast inputs Tab10.1.5.1'!V9</f>
        <v>114.96116662319533</v>
      </c>
      <c r="I189" s="28">
        <f t="shared" si="50"/>
        <v>70.843306210405316</v>
      </c>
      <c r="J189" s="28">
        <f>I189*'Forecast inputs Tab10.1.5.1'!W9</f>
        <v>53.038630863780057</v>
      </c>
      <c r="K189" s="28">
        <f t="shared" si="51"/>
        <v>167.99979748697538</v>
      </c>
      <c r="L189" s="28">
        <f t="shared" si="48"/>
        <v>84.920603660496838</v>
      </c>
      <c r="M189" s="28">
        <f>L189*'Forecast inputs Tab10.1.5.1'!Z9</f>
        <v>63.362489374035789</v>
      </c>
      <c r="N189" s="19">
        <f t="shared" si="52"/>
        <v>3497.9361430310501</v>
      </c>
      <c r="O189" s="19">
        <f>N189*'Forecast inputs Tab10.1.5.1'!R9</f>
        <v>1993.1380060436643</v>
      </c>
      <c r="P189" s="19">
        <f>N189*'Forecast inputs Tab10.1.5.1'!S9</f>
        <v>1017.4269478652204</v>
      </c>
      <c r="Q189" s="19">
        <f>P189*'Forecast inputs Tab10.1.5.1'!R9</f>
        <v>579.733944601394</v>
      </c>
    </row>
    <row r="190" spans="1:17" ht="15" x14ac:dyDescent="0.25">
      <c r="A190" s="10">
        <f>D190+F190+E190+'Forecast inputs Tab10.1.5.1'!AA10</f>
        <v>0.39418097123399243</v>
      </c>
      <c r="C190" s="18">
        <v>6</v>
      </c>
      <c r="D190" s="17">
        <f>$G$54*'Forecast inputs Tab10.1.5.1'!T10</f>
        <v>0.11707687747920806</v>
      </c>
      <c r="E190" s="17">
        <f>$G$55*'Forecast inputs Tab10.1.5.1'!U10</f>
        <v>9.8648917415270678E-3</v>
      </c>
      <c r="F190" s="17">
        <f>$F$31*'Forecast inputs Tab10.1.5.1'!Y10</f>
        <v>2.723920201325726E-2</v>
      </c>
      <c r="G190" s="28">
        <f t="shared" si="49"/>
        <v>240.73377145929615</v>
      </c>
      <c r="H190" s="28">
        <f>G190*'Forecast inputs Tab10.1.5.1'!V10</f>
        <v>238.50141116317369</v>
      </c>
      <c r="I190" s="28">
        <f t="shared" si="50"/>
        <v>20.284215338739486</v>
      </c>
      <c r="J190" s="28">
        <f>I190*'Forecast inputs Tab10.1.5.1'!W10</f>
        <v>19.62904172367454</v>
      </c>
      <c r="K190" s="28">
        <f t="shared" si="51"/>
        <v>258.13045288684822</v>
      </c>
      <c r="L190" s="28">
        <f t="shared" si="48"/>
        <v>56.009316044131907</v>
      </c>
      <c r="M190" s="28">
        <f>L190*'Forecast inputs Tab10.1.5.1'!Z10</f>
        <v>55.379883350427953</v>
      </c>
      <c r="N190" s="19">
        <f t="shared" si="52"/>
        <v>2488.0159522872755</v>
      </c>
      <c r="O190" s="19">
        <f>N190*'Forecast inputs Tab10.1.5.1'!R10</f>
        <v>2005.9081251806654</v>
      </c>
      <c r="P190" s="19">
        <f>N190*'Forecast inputs Tab10.1.5.1'!S10</f>
        <v>1429.9330309586576</v>
      </c>
      <c r="Q190" s="19">
        <f>P190*'Forecast inputs Tab10.1.5.1'!R10</f>
        <v>1152.8520476837366</v>
      </c>
    </row>
    <row r="191" spans="1:17" ht="15" x14ac:dyDescent="0.25">
      <c r="A191" s="10">
        <f>D191+F191+E191+'Forecast inputs Tab10.1.5.1'!AA11</f>
        <v>0.43711645368459406</v>
      </c>
      <c r="C191" s="18">
        <v>7</v>
      </c>
      <c r="D191" s="17">
        <f>$G$54*'Forecast inputs Tab10.1.5.1'!T11</f>
        <v>0.14151300730968597</v>
      </c>
      <c r="E191" s="17">
        <f>$G$55*'Forecast inputs Tab10.1.5.1'!U11</f>
        <v>5.656636315900394E-3</v>
      </c>
      <c r="F191" s="17">
        <f>$F$31*'Forecast inputs Tab10.1.5.1'!Y11</f>
        <v>4.9946810059007689E-2</v>
      </c>
      <c r="G191" s="28">
        <f t="shared" si="49"/>
        <v>192.30577258163629</v>
      </c>
      <c r="H191" s="28">
        <f>G191*'Forecast inputs Tab10.1.5.1'!V11</f>
        <v>238.31745707715154</v>
      </c>
      <c r="I191" s="28">
        <f t="shared" si="50"/>
        <v>7.6869528647781786</v>
      </c>
      <c r="J191" s="28">
        <f>I191*'Forecast inputs Tab10.1.5.1'!W11</f>
        <v>9.3803432853294879</v>
      </c>
      <c r="K191" s="28">
        <f t="shared" si="51"/>
        <v>247.69780036248102</v>
      </c>
      <c r="L191" s="28">
        <f t="shared" si="48"/>
        <v>67.874042669209047</v>
      </c>
      <c r="M191" s="28">
        <f>L191*'Forecast inputs Tab10.1.5.1'!Z11</f>
        <v>84.72648872354695</v>
      </c>
      <c r="N191" s="19">
        <f t="shared" si="52"/>
        <v>1677.5000426918941</v>
      </c>
      <c r="O191" s="19">
        <f>N191*'Forecast inputs Tab10.1.5.1'!R11</f>
        <v>1795.9986457076495</v>
      </c>
      <c r="P191" s="19">
        <f>N191*'Forecast inputs Tab10.1.5.1'!S11</f>
        <v>1337.9795743261714</v>
      </c>
      <c r="Q191" s="19">
        <f>P191*'Forecast inputs Tab10.1.5.1'!R11</f>
        <v>1432.4944514565721</v>
      </c>
    </row>
    <row r="192" spans="1:17" ht="15" x14ac:dyDescent="0.25">
      <c r="A192" s="10">
        <f>D192+F192+E192+'Forecast inputs Tab10.1.5.1'!AA12</f>
        <v>0.43529731870565858</v>
      </c>
      <c r="C192" s="18">
        <v>8</v>
      </c>
      <c r="D192" s="17">
        <f>$G$54*'Forecast inputs Tab10.1.5.1'!T12</f>
        <v>0.16314799222044721</v>
      </c>
      <c r="E192" s="17">
        <f>$G$55*'Forecast inputs Tab10.1.5.1'!U12</f>
        <v>9.7038579542260261E-4</v>
      </c>
      <c r="F192" s="17">
        <f>$F$31*'Forecast inputs Tab10.1.5.1'!Y12</f>
        <v>3.1178940689788756E-2</v>
      </c>
      <c r="G192" s="28">
        <f t="shared" si="49"/>
        <v>143.35902989475258</v>
      </c>
      <c r="H192" s="28">
        <f>G192*'Forecast inputs Tab10.1.5.1'!V12</f>
        <v>215.89972587776282</v>
      </c>
      <c r="I192" s="28">
        <f t="shared" si="50"/>
        <v>0.85268328688630435</v>
      </c>
      <c r="J192" s="28">
        <f>I192*'Forecast inputs Tab10.1.5.1'!W12</f>
        <v>1.282240701392775</v>
      </c>
      <c r="K192" s="28">
        <f t="shared" si="51"/>
        <v>217.18196657915558</v>
      </c>
      <c r="L192" s="28">
        <f t="shared" si="48"/>
        <v>27.397105104392143</v>
      </c>
      <c r="M192" s="28">
        <f>L192*'Forecast inputs Tab10.1.5.1'!Z12</f>
        <v>41.757023773808243</v>
      </c>
      <c r="N192" s="19">
        <f t="shared" si="52"/>
        <v>1083.7859255575756</v>
      </c>
      <c r="O192" s="19">
        <f>N192*'Forecast inputs Tab10.1.5.1'!R12</f>
        <v>1469.3644442931943</v>
      </c>
      <c r="P192" s="19">
        <f>N192*'Forecast inputs Tab10.1.5.1'!S12</f>
        <v>992.25602854234285</v>
      </c>
      <c r="Q192" s="19">
        <f>P192*'Forecast inputs Tab10.1.5.1'!R12</f>
        <v>1345.2709558168522</v>
      </c>
    </row>
    <row r="193" spans="1:17" ht="15" x14ac:dyDescent="0.25">
      <c r="A193" s="10">
        <f>D193+F193+E193+'Forecast inputs Tab10.1.5.1'!AA13</f>
        <v>0.44428968760250898</v>
      </c>
      <c r="C193" s="18">
        <v>9</v>
      </c>
      <c r="D193" s="17">
        <f>$G$54*'Forecast inputs Tab10.1.5.1'!T13</f>
        <v>0.15712465846383275</v>
      </c>
      <c r="E193" s="17">
        <f>$G$55*'Forecast inputs Tab10.1.5.1'!U13</f>
        <v>3.9907220923461086E-4</v>
      </c>
      <c r="F193" s="17">
        <f>$F$31*'Forecast inputs Tab10.1.5.1'!Y13</f>
        <v>4.6765956929441674E-2</v>
      </c>
      <c r="G193" s="28">
        <f t="shared" si="49"/>
        <v>89.15916444382934</v>
      </c>
      <c r="H193" s="28">
        <f>G193*'Forecast inputs Tab10.1.5.1'!V13</f>
        <v>160.62145464952053</v>
      </c>
      <c r="I193" s="28">
        <f t="shared" si="50"/>
        <v>0.22645041889654147</v>
      </c>
      <c r="J193" s="28">
        <f>I193*'Forecast inputs Tab10.1.5.1'!W13</f>
        <v>0.40842590450271676</v>
      </c>
      <c r="K193" s="28">
        <f t="shared" si="51"/>
        <v>161.02988055402324</v>
      </c>
      <c r="L193" s="28">
        <f t="shared" si="48"/>
        <v>26.536978250329181</v>
      </c>
      <c r="M193" s="28">
        <f>L193*'Forecast inputs Tab10.1.5.1'!Z13</f>
        <v>48.199378965855395</v>
      </c>
      <c r="N193" s="19">
        <f t="shared" si="52"/>
        <v>702.80012320753656</v>
      </c>
      <c r="O193" s="19">
        <f>N193*'Forecast inputs Tab10.1.5.1'!R13</f>
        <v>1163.0147278875277</v>
      </c>
      <c r="P193" s="19">
        <f>N193*'Forecast inputs Tab10.1.5.1'!S13</f>
        <v>678.91945212473058</v>
      </c>
      <c r="Q193" s="19">
        <f>P193*'Forecast inputs Tab10.1.5.1'!R13</f>
        <v>1123.4962769595679</v>
      </c>
    </row>
    <row r="194" spans="1:17" ht="15" x14ac:dyDescent="0.25">
      <c r="A194" s="10">
        <f>D194+F194+E194+'Forecast inputs Tab10.1.5.1'!AA14</f>
        <v>0.44023558092749171</v>
      </c>
      <c r="C194" s="18">
        <v>10</v>
      </c>
      <c r="D194" s="17">
        <f>$G$54*'Forecast inputs Tab10.1.5.1'!T14</f>
        <v>0.15681727520904892</v>
      </c>
      <c r="E194" s="17">
        <f>$G$55*'Forecast inputs Tab10.1.5.1'!U14</f>
        <v>1.079979440967904E-4</v>
      </c>
      <c r="F194" s="17">
        <f>$F$31*'Forecast inputs Tab10.1.5.1'!Y14</f>
        <v>4.3310307774345962E-2</v>
      </c>
      <c r="G194" s="28">
        <f t="shared" si="49"/>
        <v>62.564965253513058</v>
      </c>
      <c r="H194" s="28">
        <f>G194*'Forecast inputs Tab10.1.5.1'!V14</f>
        <v>131.69171677107809</v>
      </c>
      <c r="I194" s="28">
        <f t="shared" si="50"/>
        <v>4.3087648416662711E-2</v>
      </c>
      <c r="J194" s="28">
        <f>I194*'Forecast inputs Tab10.1.5.1'!W14</f>
        <v>9.0891690440053657E-2</v>
      </c>
      <c r="K194" s="28">
        <f t="shared" si="51"/>
        <v>131.78260846151815</v>
      </c>
      <c r="L194" s="28">
        <f t="shared" si="48"/>
        <v>17.279396657088146</v>
      </c>
      <c r="M194" s="28">
        <f>L194*'Forecast inputs Tab10.1.5.1'!Z14</f>
        <v>36.626273124196892</v>
      </c>
      <c r="N194" s="19">
        <f t="shared" si="52"/>
        <v>493.20995234636371</v>
      </c>
      <c r="O194" s="19">
        <f>N194*'Forecast inputs Tab10.1.5.1'!R14</f>
        <v>967.55462401547902</v>
      </c>
      <c r="P194" s="19">
        <f>N194*'Forecast inputs Tab10.1.5.1'!S14</f>
        <v>486.29608784297386</v>
      </c>
      <c r="Q194" s="19">
        <f>P194*'Forecast inputs Tab10.1.5.1'!R14</f>
        <v>953.99135032595404</v>
      </c>
    </row>
    <row r="195" spans="1:17" ht="15" x14ac:dyDescent="0.25">
      <c r="A195" s="10">
        <f>D195+F195+E195+'Forecast inputs Tab10.1.5.1'!AA15</f>
        <v>0.44095744429253408</v>
      </c>
      <c r="C195" s="18">
        <v>11</v>
      </c>
      <c r="D195" s="17">
        <f>$G$54*'Forecast inputs Tab10.1.5.1'!T15</f>
        <v>0.15112652218677455</v>
      </c>
      <c r="E195" s="17">
        <f>$G$55*'Forecast inputs Tab10.1.5.1'!U15</f>
        <v>3.989010416005911E-5</v>
      </c>
      <c r="F195" s="17">
        <f>$F$31*'Forecast inputs Tab10.1.5.1'!Y15</f>
        <v>4.979103200159949E-2</v>
      </c>
      <c r="G195" s="28">
        <f t="shared" si="49"/>
        <v>10.79908478608559</v>
      </c>
      <c r="H195" s="28">
        <f>G195*'Forecast inputs Tab10.1.5.1'!V15</f>
        <v>25.996535031565259</v>
      </c>
      <c r="I195" s="28">
        <f t="shared" si="50"/>
        <v>2.8504369101928699E-3</v>
      </c>
      <c r="J195" s="28">
        <f>I195*'Forecast inputs Tab10.1.5.1'!W15</f>
        <v>6.884469544587473E-3</v>
      </c>
      <c r="K195" s="28">
        <f t="shared" si="51"/>
        <v>26.003419501109846</v>
      </c>
      <c r="L195" s="28">
        <f t="shared" si="48"/>
        <v>3.5579299277954863</v>
      </c>
      <c r="M195" s="28">
        <f>L195*'Forecast inputs Tab10.1.5.1'!Z15</f>
        <v>8.6342420315769743</v>
      </c>
      <c r="N195" s="19">
        <f t="shared" si="52"/>
        <v>88.366177125818595</v>
      </c>
      <c r="O195" s="19">
        <f>N195*'Forecast inputs Tab10.1.5.1'!R15</f>
        <v>200.70786542941428</v>
      </c>
      <c r="P195" s="19">
        <f>N195*'Forecast inputs Tab10.1.5.1'!S15</f>
        <v>87.825394734060126</v>
      </c>
      <c r="Q195" s="19">
        <f>P195*'Forecast inputs Tab10.1.5.1'!R15</f>
        <v>199.47957556736543</v>
      </c>
    </row>
    <row r="196" spans="1:17" ht="15" x14ac:dyDescent="0.25">
      <c r="A196" s="10">
        <f>D196+F196+E196+'Forecast inputs Tab10.1.5.1'!AA16</f>
        <v>0.43797928184298995</v>
      </c>
      <c r="C196" s="18">
        <v>12</v>
      </c>
      <c r="D196" s="17">
        <f>$G$54*'Forecast inputs Tab10.1.5.1'!T16</f>
        <v>0.1479749104270639</v>
      </c>
      <c r="E196" s="17">
        <f>$G$55*'Forecast inputs Tab10.1.5.1'!U16</f>
        <v>1.4322136075079257E-5</v>
      </c>
      <c r="F196" s="17">
        <f>$F$31*'Forecast inputs Tab10.1.5.1'!Y16</f>
        <v>4.9990049279850998E-2</v>
      </c>
      <c r="G196" s="28">
        <f t="shared" si="49"/>
        <v>36.641829815666469</v>
      </c>
      <c r="H196" s="28">
        <f>G196*'Forecast inputs Tab10.1.5.1'!V16</f>
        <v>99.18913677740737</v>
      </c>
      <c r="I196" s="28">
        <f t="shared" si="50"/>
        <v>3.5464746769928775E-3</v>
      </c>
      <c r="J196" s="28">
        <f>I196*'Forecast inputs Tab10.1.5.1'!W16</f>
        <v>9.635071788027744E-3</v>
      </c>
      <c r="K196" s="28">
        <f t="shared" si="51"/>
        <v>99.198771849195396</v>
      </c>
      <c r="L196" s="28">
        <f t="shared" si="48"/>
        <v>12.378631437603941</v>
      </c>
      <c r="M196" s="28">
        <f>L196*'Forecast inputs Tab10.1.5.1'!Z16</f>
        <v>33.814212352845182</v>
      </c>
      <c r="N196" s="19">
        <f t="shared" si="52"/>
        <v>305.79430126251776</v>
      </c>
      <c r="O196" s="19">
        <f>N196*'Forecast inputs Tab10.1.5.1'!R16</f>
        <v>788.69548798724793</v>
      </c>
      <c r="P196" s="19">
        <f>N196*'Forecast inputs Tab10.1.5.1'!S16</f>
        <v>304.91930584022401</v>
      </c>
      <c r="Q196" s="19">
        <f>P196*'Forecast inputs Tab10.1.5.1'!R16</f>
        <v>786.4387260439305</v>
      </c>
    </row>
    <row r="197" spans="1:17" ht="15" x14ac:dyDescent="0.25">
      <c r="A197" s="10">
        <f>D197+F197+E197+'Forecast inputs Tab10.1.5.1'!AA17</f>
        <v>0.43211753508192496</v>
      </c>
      <c r="C197" s="18">
        <v>13</v>
      </c>
      <c r="D197" s="17">
        <f>$G$54*'Forecast inputs Tab10.1.5.1'!T17</f>
        <v>0.14716785530983917</v>
      </c>
      <c r="E197" s="17">
        <f>$G$55*'Forecast inputs Tab10.1.5.1'!U17</f>
        <v>5.1707038834880825E-6</v>
      </c>
      <c r="F197" s="17">
        <f>$F$31*'Forecast inputs Tab10.1.5.1'!Y17</f>
        <v>4.4944509068202292E-2</v>
      </c>
      <c r="G197" s="28">
        <f t="shared" si="49"/>
        <v>22.381052663365967</v>
      </c>
      <c r="H197" s="28">
        <f>G197*'Forecast inputs Tab10.1.5.1'!V17</f>
        <v>67.180927086998764</v>
      </c>
      <c r="I197" s="28">
        <f t="shared" si="50"/>
        <v>7.8635239794298112E-4</v>
      </c>
      <c r="J197" s="28">
        <f>I197*'Forecast inputs Tab10.1.5.1'!W17</f>
        <v>2.3674385643135828E-3</v>
      </c>
      <c r="K197" s="28">
        <f t="shared" si="51"/>
        <v>67.183294525563085</v>
      </c>
      <c r="L197" s="28">
        <f t="shared" si="48"/>
        <v>6.8350892405599479</v>
      </c>
      <c r="M197" s="28">
        <f>L197*'Forecast inputs Tab10.1.5.1'!Z17</f>
        <v>20.712302574776405</v>
      </c>
      <c r="N197" s="19">
        <f t="shared" si="52"/>
        <v>187.29535602138984</v>
      </c>
      <c r="O197" s="19">
        <f>N197*'Forecast inputs Tab10.1.5.1'!R17</f>
        <v>539.73839221464016</v>
      </c>
      <c r="P197" s="19">
        <f>N197*'Forecast inputs Tab10.1.5.1'!S17</f>
        <v>187.02693238284786</v>
      </c>
      <c r="Q197" s="19">
        <f>P197*'Forecast inputs Tab10.1.5.1'!R17</f>
        <v>538.96486239427179</v>
      </c>
    </row>
    <row r="198" spans="1:17" ht="15" x14ac:dyDescent="0.25">
      <c r="A198" s="10">
        <f>D198+F198+E198+'Forecast inputs Tab10.1.5.1'!AA18</f>
        <v>0.42992220327427666</v>
      </c>
      <c r="C198" s="18">
        <v>14</v>
      </c>
      <c r="D198" s="17">
        <f>$G$54*'Forecast inputs Tab10.1.5.1'!T18</f>
        <v>0.14370666537469856</v>
      </c>
      <c r="E198" s="17">
        <f>$G$55*'Forecast inputs Tab10.1.5.1'!U18</f>
        <v>2.3418797994228025E-6</v>
      </c>
      <c r="F198" s="17">
        <f>$F$31*'Forecast inputs Tab10.1.5.1'!Y18</f>
        <v>4.6213196019778656E-2</v>
      </c>
      <c r="G198" s="28">
        <f t="shared" si="49"/>
        <v>5.2418624294157148</v>
      </c>
      <c r="H198" s="28">
        <f>G198*'Forecast inputs Tab10.1.5.1'!V18</f>
        <v>17.220411377411622</v>
      </c>
      <c r="I198" s="28">
        <f t="shared" si="50"/>
        <v>8.5422702578159736E-5</v>
      </c>
      <c r="J198" s="28">
        <f>I198*'Forecast inputs Tab10.1.5.1'!W18</f>
        <v>2.8142322731239893E-4</v>
      </c>
      <c r="K198" s="28">
        <f t="shared" si="51"/>
        <v>17.220692800638936</v>
      </c>
      <c r="L198" s="28">
        <f t="shared" si="48"/>
        <v>1.6856783596479701</v>
      </c>
      <c r="M198" s="28">
        <f>L198*'Forecast inputs Tab10.1.5.1'!Z18</f>
        <v>5.5961993022773138</v>
      </c>
      <c r="N198" s="19">
        <f t="shared" si="52"/>
        <v>44.877183978162577</v>
      </c>
      <c r="O198" s="19">
        <f>N198*'Forecast inputs Tab10.1.5.1'!R18</f>
        <v>142.54160438247868</v>
      </c>
      <c r="P198" s="19">
        <f>N198*'Forecast inputs Tab10.1.5.1'!S18</f>
        <v>44.842709366856603</v>
      </c>
      <c r="Q198" s="19">
        <f>P198*'Forecast inputs Tab10.1.5.1'!R18</f>
        <v>142.43210405357195</v>
      </c>
    </row>
    <row r="199" spans="1:17" ht="15" x14ac:dyDescent="0.25">
      <c r="A199" s="10">
        <f>D199+F199+E199+'Forecast inputs Tab10.1.5.1'!AA19</f>
        <v>0.42864737995427382</v>
      </c>
      <c r="C199" s="18">
        <v>15</v>
      </c>
      <c r="D199" s="17">
        <f>$G$54*'Forecast inputs Tab10.1.5.1'!T19</f>
        <v>0.13989534244162313</v>
      </c>
      <c r="E199" s="17">
        <f>$G$55*'Forecast inputs Tab10.1.5.1'!U19</f>
        <v>1.2244263403201284E-6</v>
      </c>
      <c r="F199" s="17">
        <f>$F$31*'Forecast inputs Tab10.1.5.1'!Y19</f>
        <v>4.8750813086310393E-2</v>
      </c>
      <c r="G199" s="28">
        <f t="shared" si="49"/>
        <v>7.7019697468548358</v>
      </c>
      <c r="H199" s="28">
        <f>G199*'Forecast inputs Tab10.1.5.1'!V19</f>
        <v>27.395713185703492</v>
      </c>
      <c r="I199" s="28">
        <f t="shared" si="50"/>
        <v>6.7411069345164656E-5</v>
      </c>
      <c r="J199" s="28">
        <f>I199*'Forecast inputs Tab10.1.5.1'!W19</f>
        <v>2.4029243954243974E-4</v>
      </c>
      <c r="K199" s="28">
        <f t="shared" si="51"/>
        <v>27.395953478143035</v>
      </c>
      <c r="L199" s="28">
        <f t="shared" si="48"/>
        <v>2.6839870504053436</v>
      </c>
      <c r="M199" s="28">
        <f>L199*'Forecast inputs Tab10.1.5.1'!Z19</f>
        <v>9.6581126819195955</v>
      </c>
      <c r="N199" s="19">
        <f t="shared" si="52"/>
        <v>67.695276159958937</v>
      </c>
      <c r="O199" s="19">
        <f>N199*'Forecast inputs Tab10.1.5.1'!R19</f>
        <v>234.26491877363071</v>
      </c>
      <c r="P199" s="19">
        <f>N199*'Forecast inputs Tab10.1.5.1'!S19</f>
        <v>67.665346560722753</v>
      </c>
      <c r="Q199" s="19">
        <f>P199*'Forecast inputs Tab10.1.5.1'!R19</f>
        <v>234.16134500110596</v>
      </c>
    </row>
    <row r="200" spans="1:17" ht="15" x14ac:dyDescent="0.25">
      <c r="A200" s="10">
        <f>D200+F200+E200+'Forecast inputs Tab10.1.5.1'!AA20</f>
        <v>0.42839142876058967</v>
      </c>
      <c r="C200" s="23" t="s">
        <v>1443</v>
      </c>
      <c r="D200" s="17">
        <f>$G$54*'Forecast inputs Tab10.1.5.1'!T20</f>
        <v>0.13569784110110966</v>
      </c>
      <c r="E200" s="17">
        <f>$G$55*'Forecast inputs Tab10.1.5.1'!U20</f>
        <v>7.4196728237794711E-7</v>
      </c>
      <c r="F200" s="17">
        <f>$F$31*'Forecast inputs Tab10.1.5.1'!Y20</f>
        <v>5.2692845692197628E-2</v>
      </c>
      <c r="G200" s="28">
        <f>N200*(D200/A200)*(1-EXP(-A200))</f>
        <v>8.7177086615606161</v>
      </c>
      <c r="H200" s="28">
        <f>G200*'Forecast inputs Tab10.1.5.1'!V20</f>
        <v>36.17385346560269</v>
      </c>
      <c r="I200" s="28">
        <f t="shared" si="50"/>
        <v>4.766659920080282E-5</v>
      </c>
      <c r="J200" s="28">
        <f>I200*'Forecast inputs Tab10.1.5.1'!W20</f>
        <v>1.9779102991780641E-4</v>
      </c>
      <c r="K200" s="28">
        <f t="shared" si="51"/>
        <v>36.174051256632609</v>
      </c>
      <c r="L200" s="30">
        <f t="shared" si="48"/>
        <v>3.3851745434245659</v>
      </c>
      <c r="M200" s="28">
        <f>L200*'Forecast inputs Tab10.1.5.1'!Z20</f>
        <v>13.082548650991184</v>
      </c>
      <c r="N200" s="19">
        <f>N173*EXP(-A173)+N174*EXP(-A174)</f>
        <v>78.9837233318069</v>
      </c>
      <c r="O200" s="19">
        <f>N200*'Forecast inputs Tab10.1.5.1'!R20</f>
        <v>321.65620056104819</v>
      </c>
      <c r="P200" s="19">
        <f>N200*'Forecast inputs Tab10.1.5.1'!S20</f>
        <v>78.962565825014522</v>
      </c>
      <c r="Q200" s="19">
        <f>P200*'Forecast inputs Tab10.1.5.1'!R20</f>
        <v>321.57003795739894</v>
      </c>
    </row>
    <row r="201" spans="1:17" ht="15" x14ac:dyDescent="0.25">
      <c r="C201" s="31" t="s">
        <v>1453</v>
      </c>
      <c r="D201" s="12"/>
      <c r="E201" s="12"/>
      <c r="F201" s="12"/>
      <c r="G201" s="32">
        <f>SUM(G184:G200)</f>
        <v>1078.5627884485166</v>
      </c>
      <c r="H201" s="32">
        <f t="shared" ref="H201" si="53">SUM(H184:H200)</f>
        <v>1428.4775681410979</v>
      </c>
      <c r="I201" s="32">
        <f>SUM(I184:I200)</f>
        <v>185.54678107344688</v>
      </c>
      <c r="J201" s="32">
        <f t="shared" ref="J201:Q201" si="54">SUM(J184:J200)</f>
        <v>125.4213400402644</v>
      </c>
      <c r="K201" s="32">
        <f t="shared" si="54"/>
        <v>1553.8989081813622</v>
      </c>
      <c r="L201" s="32">
        <f t="shared" si="54"/>
        <v>399.3524192778894</v>
      </c>
      <c r="M201" s="32">
        <f t="shared" si="54"/>
        <v>458.30533889488026</v>
      </c>
      <c r="N201" s="32">
        <f t="shared" si="54"/>
        <v>51151.987055027406</v>
      </c>
      <c r="O201" s="32">
        <f t="shared" si="54"/>
        <v>15596.908795290652</v>
      </c>
      <c r="P201" s="32">
        <f t="shared" si="54"/>
        <v>7128.9821579366044</v>
      </c>
      <c r="Q201" s="32">
        <f t="shared" si="54"/>
        <v>8963.8512478302255</v>
      </c>
    </row>
    <row r="203" spans="1:17" ht="15" x14ac:dyDescent="0.25">
      <c r="C203" s="15" t="s">
        <v>1445</v>
      </c>
      <c r="D203" s="15" t="s">
        <v>1736</v>
      </c>
      <c r="G203" s="15">
        <f>G178+1</f>
        <v>2027</v>
      </c>
    </row>
    <row r="204" spans="1:17" ht="15" x14ac:dyDescent="0.25">
      <c r="D204" s="24" t="s">
        <v>1611</v>
      </c>
      <c r="E204" s="24"/>
      <c r="F204" s="24"/>
      <c r="G204" s="18">
        <f>G179</f>
        <v>1</v>
      </c>
      <c r="H204" s="24" t="s">
        <v>1610</v>
      </c>
      <c r="I204" s="25">
        <f>G204*I154</f>
        <v>0.12749965524150572</v>
      </c>
      <c r="J204" s="15" t="s">
        <v>1526</v>
      </c>
      <c r="K204" s="25">
        <f>I204+I206+I205</f>
        <v>0.17224788630371471</v>
      </c>
    </row>
    <row r="205" spans="1:17" ht="15" x14ac:dyDescent="0.25">
      <c r="D205" s="24" t="s">
        <v>1612</v>
      </c>
      <c r="E205" s="24"/>
      <c r="F205" s="24"/>
      <c r="G205" s="18">
        <f>G180</f>
        <v>1</v>
      </c>
      <c r="H205" s="24" t="s">
        <v>1610</v>
      </c>
      <c r="I205" s="25">
        <f>G205*I155</f>
        <v>4.7250641226700626E-3</v>
      </c>
      <c r="K205" s="25"/>
    </row>
    <row r="206" spans="1:17" ht="15" x14ac:dyDescent="0.25">
      <c r="D206" s="24" t="s">
        <v>1446</v>
      </c>
      <c r="E206" s="24"/>
      <c r="F206" s="24"/>
      <c r="G206" s="18">
        <f>G181</f>
        <v>1</v>
      </c>
      <c r="H206" s="24" t="s">
        <v>1610</v>
      </c>
      <c r="I206" s="25">
        <f>G206*I156</f>
        <v>4.0023166939538925E-2</v>
      </c>
    </row>
    <row r="207" spans="1:17" ht="15" x14ac:dyDescent="0.25">
      <c r="D207" s="24"/>
      <c r="E207" s="24"/>
      <c r="F207" s="24"/>
      <c r="G207" s="18"/>
      <c r="H207" s="24"/>
      <c r="I207" s="24"/>
      <c r="J207" s="24"/>
      <c r="K207" s="24"/>
      <c r="L207" s="25"/>
    </row>
    <row r="208" spans="1:17" ht="39" x14ac:dyDescent="0.25">
      <c r="A208" t="s">
        <v>1374</v>
      </c>
      <c r="C208" s="26" t="s">
        <v>1292</v>
      </c>
      <c r="D208" s="27" t="s">
        <v>1604</v>
      </c>
      <c r="E208" s="27" t="s">
        <v>1605</v>
      </c>
      <c r="F208" s="27" t="s">
        <v>1877</v>
      </c>
      <c r="G208" s="27" t="s">
        <v>1606</v>
      </c>
      <c r="H208" s="27" t="s">
        <v>1607</v>
      </c>
      <c r="I208" s="27" t="s">
        <v>1608</v>
      </c>
      <c r="J208" s="27" t="s">
        <v>1609</v>
      </c>
      <c r="K208" s="27" t="s">
        <v>1613</v>
      </c>
      <c r="L208" s="27" t="s">
        <v>1448</v>
      </c>
      <c r="M208" s="27" t="s">
        <v>1578</v>
      </c>
      <c r="N208" s="27" t="s">
        <v>1449</v>
      </c>
      <c r="O208" s="27" t="s">
        <v>1450</v>
      </c>
      <c r="P208" s="27" t="s">
        <v>1451</v>
      </c>
      <c r="Q208" s="27" t="s">
        <v>1452</v>
      </c>
    </row>
    <row r="209" spans="1:17" ht="15" x14ac:dyDescent="0.25">
      <c r="A209" s="10">
        <f>D209+F209+E209+'Forecast inputs Tab10.1.5.1'!AA4</f>
        <v>0.24</v>
      </c>
      <c r="C209" s="18">
        <v>0</v>
      </c>
      <c r="D209" s="17">
        <f>$G$54*'Forecast inputs Tab10.1.5.1'!T4</f>
        <v>0</v>
      </c>
      <c r="E209" s="17">
        <f>$G$55*'Forecast inputs Tab10.1.5.1'!U4</f>
        <v>0</v>
      </c>
      <c r="F209" s="17">
        <f>$F$31*'Forecast inputs Tab10.1.5.1'!Y4</f>
        <v>0</v>
      </c>
      <c r="G209" s="28">
        <f>N209*(D209/A209)*(1-EXP(-A209))</f>
        <v>0</v>
      </c>
      <c r="H209" s="28">
        <f>G209*'Forecast inputs Tab10.1.5.1'!V4</f>
        <v>0</v>
      </c>
      <c r="I209" s="28">
        <f>N209*(E209/A209)*(1-EXP(-A209))</f>
        <v>0</v>
      </c>
      <c r="J209" s="28">
        <f>I209*'Forecast inputs Tab10.1.5.1'!W4</f>
        <v>0</v>
      </c>
      <c r="K209" s="28">
        <f>H209+J209</f>
        <v>0</v>
      </c>
      <c r="L209" s="28">
        <f t="shared" ref="L209:L225" si="55">N209*(F209/A209)*(1-EXP(-A209))</f>
        <v>0</v>
      </c>
      <c r="M209" s="28">
        <f>L209*'Forecast inputs Tab10.1.5.1'!Z4</f>
        <v>0</v>
      </c>
      <c r="N209" s="19">
        <f>'Forecast inputs Tab10.1.5.1'!Q4</f>
        <v>12382.797429009221</v>
      </c>
      <c r="O209" s="19">
        <f>N209*'Forecast inputs Tab10.1.5.1'!R4</f>
        <v>34.976078134056579</v>
      </c>
      <c r="P209" s="19">
        <f>N209*'Forecast inputs Tab10.1.5.1'!S4</f>
        <v>0</v>
      </c>
      <c r="Q209" s="19">
        <f>P209*'Forecast inputs Tab10.1.5.1'!R4</f>
        <v>0</v>
      </c>
    </row>
    <row r="210" spans="1:17" ht="15" x14ac:dyDescent="0.25">
      <c r="A210" s="10">
        <f>D210+F210+E210+'Forecast inputs Tab10.1.5.1'!AA5</f>
        <v>0.24052274883504046</v>
      </c>
      <c r="C210" s="18">
        <v>1</v>
      </c>
      <c r="D210" s="17">
        <f>$G$54*'Forecast inputs Tab10.1.5.1'!T5</f>
        <v>2.6034639135630266E-5</v>
      </c>
      <c r="E210" s="17">
        <f>$G$55*'Forecast inputs Tab10.1.5.1'!U5</f>
        <v>5.9689948442443659E-5</v>
      </c>
      <c r="F210" s="17">
        <f>$F$31*'Forecast inputs Tab10.1.5.1'!Y5</f>
        <v>4.3702424746238738E-4</v>
      </c>
      <c r="G210" s="28">
        <f t="shared" ref="G210:G224" si="56">N210*(D210/A210)*(1-EXP(-A210))</f>
        <v>0.22540168158406779</v>
      </c>
      <c r="H210" s="28">
        <f>G210*'Forecast inputs Tab10.1.5.1'!V5</f>
        <v>2.3177605710252142E-2</v>
      </c>
      <c r="I210" s="28">
        <f t="shared" ref="I210:I225" si="57">N210*(E210/A210)*(1-EXP(-A210))</f>
        <v>0.51678130365095221</v>
      </c>
      <c r="J210" s="28">
        <f>I210*'Forecast inputs Tab10.1.5.1'!W5</f>
        <v>5.3139701352713467E-2</v>
      </c>
      <c r="K210" s="28">
        <f t="shared" ref="K210:K225" si="58">H210+J210</f>
        <v>7.6317307062965606E-2</v>
      </c>
      <c r="L210" s="28">
        <f t="shared" si="55"/>
        <v>3.7836514559643497</v>
      </c>
      <c r="M210" s="28">
        <f>L210*'Forecast inputs Tab10.1.5.1'!Z5</f>
        <v>0.2916472595120424</v>
      </c>
      <c r="N210" s="19">
        <f>N184*EXP(-A184)</f>
        <v>9740.6534556019415</v>
      </c>
      <c r="O210" s="19">
        <f>N210*'Forecast inputs Tab10.1.5.1'!R5</f>
        <v>231.1720062657642</v>
      </c>
      <c r="P210" s="19">
        <f>N210*'Forecast inputs Tab10.1.5.1'!S5</f>
        <v>0</v>
      </c>
      <c r="Q210" s="19">
        <f>P210*'Forecast inputs Tab10.1.5.1'!R5</f>
        <v>0</v>
      </c>
    </row>
    <row r="211" spans="1:17" ht="15" x14ac:dyDescent="0.25">
      <c r="A211" s="10">
        <f>D211+F211+E211+'Forecast inputs Tab10.1.5.1'!AA6</f>
        <v>0.24401585226862085</v>
      </c>
      <c r="C211" s="18">
        <v>2</v>
      </c>
      <c r="D211" s="17">
        <f>$G$54*'Forecast inputs Tab10.1.5.1'!T6</f>
        <v>2.4498914527974438E-4</v>
      </c>
      <c r="E211" s="17">
        <f>$G$55*'Forecast inputs Tab10.1.5.1'!U6</f>
        <v>1.2512986655999756E-3</v>
      </c>
      <c r="F211" s="17">
        <f>$F$31*'Forecast inputs Tab10.1.5.1'!Y6</f>
        <v>2.5195644577411316E-3</v>
      </c>
      <c r="G211" s="28">
        <f t="shared" si="56"/>
        <v>1.664818177955389</v>
      </c>
      <c r="H211" s="28">
        <f>G211*'Forecast inputs Tab10.1.5.1'!V6</f>
        <v>0.36550525597854561</v>
      </c>
      <c r="I211" s="28">
        <f t="shared" si="57"/>
        <v>8.5031716901720102</v>
      </c>
      <c r="J211" s="28">
        <f>I211*'Forecast inputs Tab10.1.5.1'!W6</f>
        <v>1.8670201794096688</v>
      </c>
      <c r="K211" s="28">
        <f t="shared" si="58"/>
        <v>2.2325254353882142</v>
      </c>
      <c r="L211" s="28">
        <f t="shared" si="55"/>
        <v>17.121643103771248</v>
      </c>
      <c r="M211" s="28">
        <f>L211*'Forecast inputs Tab10.1.5.1'!Z6</f>
        <v>3.2193825528021081</v>
      </c>
      <c r="N211" s="19">
        <f t="shared" ref="N211:N224" si="59">N185*EXP(-A185)</f>
        <v>7658.2649975094137</v>
      </c>
      <c r="O211" s="19">
        <f>N211*'Forecast inputs Tab10.1.5.1'!R6</f>
        <v>736.69292804741599</v>
      </c>
      <c r="P211" s="19">
        <f>N211*'Forecast inputs Tab10.1.5.1'!S6</f>
        <v>0</v>
      </c>
      <c r="Q211" s="19">
        <f>P211*'Forecast inputs Tab10.1.5.1'!R6</f>
        <v>0</v>
      </c>
    </row>
    <row r="212" spans="1:17" ht="15" x14ac:dyDescent="0.25">
      <c r="A212" s="10">
        <f>D212+F212+E212+'Forecast inputs Tab10.1.5.1'!AA7</f>
        <v>0.25405323860614915</v>
      </c>
      <c r="C212" s="18">
        <v>3</v>
      </c>
      <c r="D212" s="17">
        <f>$G$54*'Forecast inputs Tab10.1.5.1'!T7</f>
        <v>9.1260819193712556E-3</v>
      </c>
      <c r="E212" s="17">
        <f>$G$55*'Forecast inputs Tab10.1.5.1'!U7</f>
        <v>2.4266769272135022E-3</v>
      </c>
      <c r="F212" s="17">
        <f>$F$31*'Forecast inputs Tab10.1.5.1'!Y7</f>
        <v>2.5004797595643822E-3</v>
      </c>
      <c r="G212" s="28">
        <f t="shared" si="56"/>
        <v>48.354887011954631</v>
      </c>
      <c r="H212" s="28">
        <f>G212*'Forecast inputs Tab10.1.5.1'!V7</f>
        <v>17.758576215326702</v>
      </c>
      <c r="I212" s="28">
        <f t="shared" si="57"/>
        <v>12.857838628519616</v>
      </c>
      <c r="J212" s="28">
        <f>I212*'Forecast inputs Tab10.1.5.1'!W7</f>
        <v>4.7337637704252931</v>
      </c>
      <c r="K212" s="28">
        <f t="shared" si="58"/>
        <v>22.492339985751997</v>
      </c>
      <c r="L212" s="28">
        <f t="shared" si="55"/>
        <v>13.248885701186579</v>
      </c>
      <c r="M212" s="28">
        <f>L212*'Forecast inputs Tab10.1.5.1'!Z7</f>
        <v>4.4751821143754</v>
      </c>
      <c r="N212" s="19">
        <f t="shared" si="59"/>
        <v>6000.0608101271382</v>
      </c>
      <c r="O212" s="19">
        <f>N212*'Forecast inputs Tab10.1.5.1'!R7</f>
        <v>1255.7827272555594</v>
      </c>
      <c r="P212" s="19">
        <f>N212*'Forecast inputs Tab10.1.5.1'!S7</f>
        <v>0</v>
      </c>
      <c r="Q212" s="19">
        <f>P212*'Forecast inputs Tab10.1.5.1'!R7</f>
        <v>0</v>
      </c>
    </row>
    <row r="213" spans="1:17" ht="15" x14ac:dyDescent="0.25">
      <c r="A213" s="10">
        <f>D213+F213+E213+'Forecast inputs Tab10.1.5.1'!AA8</f>
        <v>0.28554324444181578</v>
      </c>
      <c r="C213" s="18">
        <v>4</v>
      </c>
      <c r="D213" s="17">
        <f>$G$54*'Forecast inputs Tab10.1.5.1'!T8</f>
        <v>1.6302782324879053E-2</v>
      </c>
      <c r="E213" s="17">
        <f>$G$55*'Forecast inputs Tab10.1.5.1'!U8</f>
        <v>1.5740481120690826E-2</v>
      </c>
      <c r="F213" s="17">
        <f>$F$31*'Forecast inputs Tab10.1.5.1'!Y8</f>
        <v>1.3499980996245895E-2</v>
      </c>
      <c r="G213" s="28">
        <f t="shared" si="56"/>
        <v>66.001371057855138</v>
      </c>
      <c r="H213" s="28">
        <f>G213*'Forecast inputs Tab10.1.5.1'!V8</f>
        <v>37.180799977511384</v>
      </c>
      <c r="I213" s="28">
        <f t="shared" si="57"/>
        <v>63.724909918625556</v>
      </c>
      <c r="J213" s="28">
        <f>I213*'Forecast inputs Tab10.1.5.1'!W8</f>
        <v>34.918235733363389</v>
      </c>
      <c r="K213" s="28">
        <f t="shared" si="58"/>
        <v>72.099035710874773</v>
      </c>
      <c r="L213" s="28">
        <f t="shared" si="55"/>
        <v>54.654306071882637</v>
      </c>
      <c r="M213" s="28">
        <f>L213*'Forecast inputs Tab10.1.5.1'!Z8</f>
        <v>28.769972061932947</v>
      </c>
      <c r="N213" s="19">
        <f t="shared" si="59"/>
        <v>4653.9502057783384</v>
      </c>
      <c r="O213" s="19">
        <f>N213*'Forecast inputs Tab10.1.5.1'!R8</f>
        <v>1715.7020131112133</v>
      </c>
      <c r="P213" s="19">
        <f>N213*'Forecast inputs Tab10.1.5.1'!S8</f>
        <v>414.92878156678148</v>
      </c>
      <c r="Q213" s="19">
        <f>P213*'Forecast inputs Tab10.1.5.1'!R8</f>
        <v>152.96556996850182</v>
      </c>
    </row>
    <row r="214" spans="1:17" ht="15" x14ac:dyDescent="0.25">
      <c r="A214" s="10">
        <f>D214+F214+E214+'Forecast inputs Tab10.1.5.1'!AA9</f>
        <v>0.34068753460251544</v>
      </c>
      <c r="C214" s="18">
        <v>5</v>
      </c>
      <c r="D214" s="17">
        <f>$G$54*'Forecast inputs Tab10.1.5.1'!T9</f>
        <v>4.8141974150967277E-2</v>
      </c>
      <c r="E214" s="17">
        <f>$G$55*'Forecast inputs Tab10.1.5.1'!U9</f>
        <v>2.3898355094910093E-2</v>
      </c>
      <c r="F214" s="17">
        <f>$F$31*'Forecast inputs Tab10.1.5.1'!Y9</f>
        <v>2.8647205356638082E-2</v>
      </c>
      <c r="G214" s="28">
        <f t="shared" si="56"/>
        <v>142.71009878319089</v>
      </c>
      <c r="H214" s="28">
        <f>G214*'Forecast inputs Tab10.1.5.1'!V9</f>
        <v>114.96116662319533</v>
      </c>
      <c r="I214" s="28">
        <f t="shared" si="57"/>
        <v>70.843306210405316</v>
      </c>
      <c r="J214" s="28">
        <f>I214*'Forecast inputs Tab10.1.5.1'!W9</f>
        <v>53.038630863780057</v>
      </c>
      <c r="K214" s="28">
        <f t="shared" si="58"/>
        <v>167.99979748697538</v>
      </c>
      <c r="L214" s="28">
        <f t="shared" si="55"/>
        <v>84.920603660496838</v>
      </c>
      <c r="M214" s="28">
        <f>L214*'Forecast inputs Tab10.1.5.1'!Z9</f>
        <v>63.362489374035789</v>
      </c>
      <c r="N214" s="19">
        <f t="shared" si="59"/>
        <v>3497.9361430310501</v>
      </c>
      <c r="O214" s="19">
        <f>N214*'Forecast inputs Tab10.1.5.1'!R9</f>
        <v>1993.1380060436643</v>
      </c>
      <c r="P214" s="19">
        <f>N214*'Forecast inputs Tab10.1.5.1'!S9</f>
        <v>1017.4269478652204</v>
      </c>
      <c r="Q214" s="19">
        <f>P214*'Forecast inputs Tab10.1.5.1'!R9</f>
        <v>579.733944601394</v>
      </c>
    </row>
    <row r="215" spans="1:17" ht="15" x14ac:dyDescent="0.25">
      <c r="A215" s="10">
        <f>D215+F215+E215+'Forecast inputs Tab10.1.5.1'!AA10</f>
        <v>0.39418097123399243</v>
      </c>
      <c r="C215" s="18">
        <v>6</v>
      </c>
      <c r="D215" s="17">
        <f>$G$54*'Forecast inputs Tab10.1.5.1'!T10</f>
        <v>0.11707687747920806</v>
      </c>
      <c r="E215" s="17">
        <f>$G$55*'Forecast inputs Tab10.1.5.1'!U10</f>
        <v>9.8648917415270678E-3</v>
      </c>
      <c r="F215" s="17">
        <f>$F$31*'Forecast inputs Tab10.1.5.1'!Y10</f>
        <v>2.723920201325726E-2</v>
      </c>
      <c r="G215" s="28">
        <f t="shared" si="56"/>
        <v>240.73377145929615</v>
      </c>
      <c r="H215" s="28">
        <f>G215*'Forecast inputs Tab10.1.5.1'!V10</f>
        <v>238.50141116317369</v>
      </c>
      <c r="I215" s="28">
        <f t="shared" si="57"/>
        <v>20.284215338739486</v>
      </c>
      <c r="J215" s="28">
        <f>I215*'Forecast inputs Tab10.1.5.1'!W10</f>
        <v>19.62904172367454</v>
      </c>
      <c r="K215" s="28">
        <f t="shared" si="58"/>
        <v>258.13045288684822</v>
      </c>
      <c r="L215" s="28">
        <f t="shared" si="55"/>
        <v>56.009316044131907</v>
      </c>
      <c r="M215" s="28">
        <f>L215*'Forecast inputs Tab10.1.5.1'!Z10</f>
        <v>55.379883350427953</v>
      </c>
      <c r="N215" s="19">
        <f t="shared" si="59"/>
        <v>2488.0159522872755</v>
      </c>
      <c r="O215" s="19">
        <f>N215*'Forecast inputs Tab10.1.5.1'!R10</f>
        <v>2005.9081251806654</v>
      </c>
      <c r="P215" s="19">
        <f>N215*'Forecast inputs Tab10.1.5.1'!S10</f>
        <v>1429.9330309586576</v>
      </c>
      <c r="Q215" s="19">
        <f>P215*'Forecast inputs Tab10.1.5.1'!R10</f>
        <v>1152.8520476837366</v>
      </c>
    </row>
    <row r="216" spans="1:17" ht="15" x14ac:dyDescent="0.25">
      <c r="A216" s="10">
        <f>D216+F216+E216+'Forecast inputs Tab10.1.5.1'!AA11</f>
        <v>0.43711645368459406</v>
      </c>
      <c r="C216" s="18">
        <v>7</v>
      </c>
      <c r="D216" s="17">
        <f>$G$54*'Forecast inputs Tab10.1.5.1'!T11</f>
        <v>0.14151300730968597</v>
      </c>
      <c r="E216" s="17">
        <f>$G$55*'Forecast inputs Tab10.1.5.1'!U11</f>
        <v>5.656636315900394E-3</v>
      </c>
      <c r="F216" s="17">
        <f>$F$31*'Forecast inputs Tab10.1.5.1'!Y11</f>
        <v>4.9946810059007689E-2</v>
      </c>
      <c r="G216" s="28">
        <f t="shared" si="56"/>
        <v>192.30577258163629</v>
      </c>
      <c r="H216" s="28">
        <f>G216*'Forecast inputs Tab10.1.5.1'!V11</f>
        <v>238.31745707715154</v>
      </c>
      <c r="I216" s="28">
        <f t="shared" si="57"/>
        <v>7.6869528647781786</v>
      </c>
      <c r="J216" s="28">
        <f>I216*'Forecast inputs Tab10.1.5.1'!W11</f>
        <v>9.3803432853294879</v>
      </c>
      <c r="K216" s="28">
        <f t="shared" si="58"/>
        <v>247.69780036248102</v>
      </c>
      <c r="L216" s="28">
        <f t="shared" si="55"/>
        <v>67.874042669209047</v>
      </c>
      <c r="M216" s="28">
        <f>L216*'Forecast inputs Tab10.1.5.1'!Z11</f>
        <v>84.72648872354695</v>
      </c>
      <c r="N216" s="19">
        <f t="shared" si="59"/>
        <v>1677.5000426918941</v>
      </c>
      <c r="O216" s="19">
        <f>N216*'Forecast inputs Tab10.1.5.1'!R11</f>
        <v>1795.9986457076495</v>
      </c>
      <c r="P216" s="19">
        <f>N216*'Forecast inputs Tab10.1.5.1'!S11</f>
        <v>1337.9795743261714</v>
      </c>
      <c r="Q216" s="19">
        <f>P216*'Forecast inputs Tab10.1.5.1'!R11</f>
        <v>1432.4944514565721</v>
      </c>
    </row>
    <row r="217" spans="1:17" ht="15" x14ac:dyDescent="0.25">
      <c r="A217" s="10">
        <f>D217+F217+E217+'Forecast inputs Tab10.1.5.1'!AA12</f>
        <v>0.43529731870565858</v>
      </c>
      <c r="C217" s="18">
        <v>8</v>
      </c>
      <c r="D217" s="17">
        <f>$G$54*'Forecast inputs Tab10.1.5.1'!T12</f>
        <v>0.16314799222044721</v>
      </c>
      <c r="E217" s="17">
        <f>$G$55*'Forecast inputs Tab10.1.5.1'!U12</f>
        <v>9.7038579542260261E-4</v>
      </c>
      <c r="F217" s="17">
        <f>$F$31*'Forecast inputs Tab10.1.5.1'!Y12</f>
        <v>3.1178940689788756E-2</v>
      </c>
      <c r="G217" s="28">
        <f t="shared" si="56"/>
        <v>143.32000768367257</v>
      </c>
      <c r="H217" s="28">
        <f>G217*'Forecast inputs Tab10.1.5.1'!V12</f>
        <v>215.84095814836689</v>
      </c>
      <c r="I217" s="28">
        <f t="shared" si="57"/>
        <v>0.85245118719066826</v>
      </c>
      <c r="J217" s="28">
        <f>I217*'Forecast inputs Tab10.1.5.1'!W12</f>
        <v>1.2818916765190587</v>
      </c>
      <c r="K217" s="28">
        <f t="shared" si="58"/>
        <v>217.12284982488595</v>
      </c>
      <c r="L217" s="28">
        <f t="shared" si="55"/>
        <v>27.389647634715143</v>
      </c>
      <c r="M217" s="28">
        <f>L217*'Forecast inputs Tab10.1.5.1'!Z12</f>
        <v>41.745657545974737</v>
      </c>
      <c r="N217" s="19">
        <f t="shared" si="59"/>
        <v>1083.4909199120737</v>
      </c>
      <c r="O217" s="19">
        <f>N217*'Forecast inputs Tab10.1.5.1'!R12</f>
        <v>1468.964484489192</v>
      </c>
      <c r="P217" s="19">
        <f>N217*'Forecast inputs Tab10.1.5.1'!S12</f>
        <v>991.98593726019885</v>
      </c>
      <c r="Q217" s="19">
        <f>P217*'Forecast inputs Tab10.1.5.1'!R12</f>
        <v>1344.9047741592597</v>
      </c>
    </row>
    <row r="218" spans="1:17" ht="15" x14ac:dyDescent="0.25">
      <c r="A218" s="10">
        <f>D218+F218+E218+'Forecast inputs Tab10.1.5.1'!AA13</f>
        <v>0.44428968760250898</v>
      </c>
      <c r="C218" s="18">
        <v>9</v>
      </c>
      <c r="D218" s="17">
        <f>$G$54*'Forecast inputs Tab10.1.5.1'!T13</f>
        <v>0.15712465846383275</v>
      </c>
      <c r="E218" s="17">
        <f>$G$55*'Forecast inputs Tab10.1.5.1'!U13</f>
        <v>3.9907220923461086E-4</v>
      </c>
      <c r="F218" s="17">
        <f>$F$31*'Forecast inputs Tab10.1.5.1'!Y13</f>
        <v>4.6765956929441674E-2</v>
      </c>
      <c r="G218" s="28">
        <f t="shared" si="56"/>
        <v>88.967306857795506</v>
      </c>
      <c r="H218" s="28">
        <f>G218*'Forecast inputs Tab10.1.5.1'!V13</f>
        <v>160.27582058322426</v>
      </c>
      <c r="I218" s="28">
        <f t="shared" si="57"/>
        <v>0.22596313045012262</v>
      </c>
      <c r="J218" s="28">
        <f>I218*'Forecast inputs Tab10.1.5.1'!W13</f>
        <v>0.40754703121357849</v>
      </c>
      <c r="K218" s="28">
        <f t="shared" si="58"/>
        <v>160.68336761443783</v>
      </c>
      <c r="L218" s="28">
        <f t="shared" si="55"/>
        <v>26.479874523309082</v>
      </c>
      <c r="M218" s="28">
        <f>L218*'Forecast inputs Tab10.1.5.1'!Z13</f>
        <v>48.095660895431521</v>
      </c>
      <c r="N218" s="19">
        <f t="shared" si="59"/>
        <v>701.28779930966266</v>
      </c>
      <c r="O218" s="19">
        <f>N218*'Forecast inputs Tab10.1.5.1'!R13</f>
        <v>1160.512088931609</v>
      </c>
      <c r="P218" s="19">
        <f>N218*'Forecast inputs Tab10.1.5.1'!S13</f>
        <v>677.45851596624834</v>
      </c>
      <c r="Q218" s="19">
        <f>P218*'Forecast inputs Tab10.1.5.1'!R13</f>
        <v>1121.0786759764267</v>
      </c>
    </row>
    <row r="219" spans="1:17" ht="15" x14ac:dyDescent="0.25">
      <c r="A219" s="10">
        <f>D219+F219+E219+'Forecast inputs Tab10.1.5.1'!AA14</f>
        <v>0.44023558092749171</v>
      </c>
      <c r="C219" s="18">
        <v>10</v>
      </c>
      <c r="D219" s="17">
        <f>$G$54*'Forecast inputs Tab10.1.5.1'!T14</f>
        <v>0.15681727520904892</v>
      </c>
      <c r="E219" s="17">
        <f>$G$55*'Forecast inputs Tab10.1.5.1'!U14</f>
        <v>1.079979440967904E-4</v>
      </c>
      <c r="F219" s="17">
        <f>$F$31*'Forecast inputs Tab10.1.5.1'!Y14</f>
        <v>4.3310307774345962E-2</v>
      </c>
      <c r="G219" s="28">
        <f t="shared" si="56"/>
        <v>57.171376068689092</v>
      </c>
      <c r="H219" s="28">
        <f>G219*'Forecast inputs Tab10.1.5.1'!V14</f>
        <v>120.3388611204869</v>
      </c>
      <c r="I219" s="28">
        <f t="shared" si="57"/>
        <v>3.9373156231492665E-2</v>
      </c>
      <c r="J219" s="28">
        <f>I219*'Forecast inputs Tab10.1.5.1'!W14</f>
        <v>8.3056116064499849E-2</v>
      </c>
      <c r="K219" s="28">
        <f t="shared" si="58"/>
        <v>120.42191723655139</v>
      </c>
      <c r="L219" s="28">
        <f t="shared" si="55"/>
        <v>15.789777561923364</v>
      </c>
      <c r="M219" s="28">
        <f>L219*'Forecast inputs Tab10.1.5.1'!Z14</f>
        <v>33.468802009130862</v>
      </c>
      <c r="N219" s="19">
        <f t="shared" si="59"/>
        <v>450.69139816761714</v>
      </c>
      <c r="O219" s="19">
        <f>N219*'Forecast inputs Tab10.1.5.1'!R14</f>
        <v>884.14385035532291</v>
      </c>
      <c r="P219" s="19">
        <f>N219*'Forecast inputs Tab10.1.5.1'!S14</f>
        <v>444.37356284221403</v>
      </c>
      <c r="Q219" s="19">
        <f>P219*'Forecast inputs Tab10.1.5.1'!R14</f>
        <v>871.74983690571344</v>
      </c>
    </row>
    <row r="220" spans="1:17" ht="15" x14ac:dyDescent="0.25">
      <c r="A220" s="10">
        <f>D220+F220+E220+'Forecast inputs Tab10.1.5.1'!AA15</f>
        <v>0.44095744429253408</v>
      </c>
      <c r="C220" s="18">
        <v>11</v>
      </c>
      <c r="D220" s="17">
        <f>$G$54*'Forecast inputs Tab10.1.5.1'!T15</f>
        <v>0.15112652218677455</v>
      </c>
      <c r="E220" s="17">
        <f>$G$55*'Forecast inputs Tab10.1.5.1'!U15</f>
        <v>3.989010416005911E-5</v>
      </c>
      <c r="F220" s="17">
        <f>$F$31*'Forecast inputs Tab10.1.5.1'!Y15</f>
        <v>4.979103200159949E-2</v>
      </c>
      <c r="G220" s="28">
        <f t="shared" si="56"/>
        <v>38.809748810354627</v>
      </c>
      <c r="H220" s="28">
        <f>G220*'Forecast inputs Tab10.1.5.1'!V15</f>
        <v>93.426342555862192</v>
      </c>
      <c r="I220" s="28">
        <f t="shared" si="57"/>
        <v>1.0243899615167988E-2</v>
      </c>
      <c r="J220" s="28">
        <f>I220*'Forecast inputs Tab10.1.5.1'!W15</f>
        <v>2.4741405314479836E-2</v>
      </c>
      <c r="K220" s="28">
        <f t="shared" si="58"/>
        <v>93.451083961176678</v>
      </c>
      <c r="L220" s="28">
        <f t="shared" si="55"/>
        <v>12.786487884649487</v>
      </c>
      <c r="M220" s="28">
        <f>L220*'Forecast inputs Tab10.1.5.1'!Z15</f>
        <v>31.029737338951985</v>
      </c>
      <c r="N220" s="19">
        <f t="shared" si="59"/>
        <v>317.5703502210788</v>
      </c>
      <c r="O220" s="19">
        <f>N220*'Forecast inputs Tab10.1.5.1'!R15</f>
        <v>721.30388786414062</v>
      </c>
      <c r="P220" s="19">
        <f>N220*'Forecast inputs Tab10.1.5.1'!S15</f>
        <v>315.62688656643178</v>
      </c>
      <c r="Q220" s="19">
        <f>P220*'Forecast inputs Tab10.1.5.1'!R15</f>
        <v>716.88965999606773</v>
      </c>
    </row>
    <row r="221" spans="1:17" ht="15" x14ac:dyDescent="0.25">
      <c r="A221" s="10">
        <f>D221+F221+E221+'Forecast inputs Tab10.1.5.1'!AA16</f>
        <v>0.43797928184298995</v>
      </c>
      <c r="C221" s="18">
        <v>12</v>
      </c>
      <c r="D221" s="17">
        <f>$G$54*'Forecast inputs Tab10.1.5.1'!T16</f>
        <v>0.1479749104270639</v>
      </c>
      <c r="E221" s="17">
        <f>$G$55*'Forecast inputs Tab10.1.5.1'!U16</f>
        <v>1.4322136075079257E-5</v>
      </c>
      <c r="F221" s="17">
        <f>$F$31*'Forecast inputs Tab10.1.5.1'!Y16</f>
        <v>4.9990049279850998E-2</v>
      </c>
      <c r="G221" s="28">
        <f t="shared" si="56"/>
        <v>6.8128440506671666</v>
      </c>
      <c r="H221" s="28">
        <f>G221*'Forecast inputs Tab10.1.5.1'!V16</f>
        <v>18.442313710431723</v>
      </c>
      <c r="I221" s="28">
        <f t="shared" si="57"/>
        <v>6.593988080164664E-4</v>
      </c>
      <c r="J221" s="28">
        <f>I221*'Forecast inputs Tab10.1.5.1'!W16</f>
        <v>1.7914564266861498E-3</v>
      </c>
      <c r="K221" s="28">
        <f t="shared" si="58"/>
        <v>18.44410516685841</v>
      </c>
      <c r="L221" s="28">
        <f t="shared" si="55"/>
        <v>2.3015686162328093</v>
      </c>
      <c r="M221" s="28">
        <f>L221*'Forecast inputs Tab10.1.5.1'!Z16</f>
        <v>6.2871029262185161</v>
      </c>
      <c r="N221" s="19">
        <f t="shared" si="59"/>
        <v>56.856573390707844</v>
      </c>
      <c r="O221" s="19">
        <f>N221*'Forecast inputs Tab10.1.5.1'!R16</f>
        <v>146.64276839211195</v>
      </c>
      <c r="P221" s="19">
        <f>N221*'Forecast inputs Tab10.1.5.1'!S16</f>
        <v>56.693884808092733</v>
      </c>
      <c r="Q221" s="19">
        <f>P221*'Forecast inputs Tab10.1.5.1'!R16</f>
        <v>146.22316688048852</v>
      </c>
    </row>
    <row r="222" spans="1:17" ht="15" x14ac:dyDescent="0.25">
      <c r="A222" s="10">
        <f>D222+F222+E222+'Forecast inputs Tab10.1.5.1'!AA17</f>
        <v>0.43211753508192496</v>
      </c>
      <c r="C222" s="18">
        <v>13</v>
      </c>
      <c r="D222" s="17">
        <f>$G$54*'Forecast inputs Tab10.1.5.1'!T17</f>
        <v>0.14716785530983917</v>
      </c>
      <c r="E222" s="17">
        <f>$G$55*'Forecast inputs Tab10.1.5.1'!U17</f>
        <v>5.1707038834880825E-6</v>
      </c>
      <c r="F222" s="17">
        <f>$F$31*'Forecast inputs Tab10.1.5.1'!Y17</f>
        <v>4.4944509068202292E-2</v>
      </c>
      <c r="G222" s="28">
        <f t="shared" si="56"/>
        <v>23.581471525836857</v>
      </c>
      <c r="H222" s="28">
        <f>G222*'Forecast inputs Tab10.1.5.1'!V17</f>
        <v>70.784209438660341</v>
      </c>
      <c r="I222" s="28">
        <f t="shared" si="57"/>
        <v>8.2852879890311362E-4</v>
      </c>
      <c r="J222" s="28">
        <f>I222*'Forecast inputs Tab10.1.5.1'!W17</f>
        <v>2.4944173061577837E-3</v>
      </c>
      <c r="K222" s="28">
        <f t="shared" si="58"/>
        <v>70.786703855966493</v>
      </c>
      <c r="L222" s="28">
        <f t="shared" si="55"/>
        <v>7.2016926427524695</v>
      </c>
      <c r="M222" s="28">
        <f>L222*'Forecast inputs Tab10.1.5.1'!Z17</f>
        <v>21.823217198406379</v>
      </c>
      <c r="N222" s="19">
        <f t="shared" si="59"/>
        <v>197.34103535573544</v>
      </c>
      <c r="O222" s="19">
        <f>N222*'Forecast inputs Tab10.1.5.1'!R17</f>
        <v>568.68752863639054</v>
      </c>
      <c r="P222" s="19">
        <f>N222*'Forecast inputs Tab10.1.5.1'!S17</f>
        <v>197.05821468217974</v>
      </c>
      <c r="Q222" s="19">
        <f>P222*'Forecast inputs Tab10.1.5.1'!R17</f>
        <v>567.87251016037146</v>
      </c>
    </row>
    <row r="223" spans="1:17" ht="15" x14ac:dyDescent="0.25">
      <c r="A223" s="10">
        <f>D223+F223+E223+'Forecast inputs Tab10.1.5.1'!AA18</f>
        <v>0.42992220327427666</v>
      </c>
      <c r="C223" s="18">
        <v>14</v>
      </c>
      <c r="D223" s="17">
        <f>$G$54*'Forecast inputs Tab10.1.5.1'!T18</f>
        <v>0.14370666537469856</v>
      </c>
      <c r="E223" s="17">
        <f>$G$55*'Forecast inputs Tab10.1.5.1'!U18</f>
        <v>2.3418797994228025E-6</v>
      </c>
      <c r="F223" s="17">
        <f>$F$31*'Forecast inputs Tab10.1.5.1'!Y18</f>
        <v>4.6213196019778656E-2</v>
      </c>
      <c r="G223" s="28">
        <f t="shared" si="56"/>
        <v>14.201060241461429</v>
      </c>
      <c r="H223" s="28">
        <f>G223*'Forecast inputs Tab10.1.5.1'!V18</f>
        <v>46.652902979872522</v>
      </c>
      <c r="I223" s="28">
        <f t="shared" si="57"/>
        <v>2.3142403327744459E-4</v>
      </c>
      <c r="J223" s="28">
        <f>I223*'Forecast inputs Tab10.1.5.1'!W18</f>
        <v>7.6242142143652977E-4</v>
      </c>
      <c r="K223" s="28">
        <f t="shared" si="58"/>
        <v>46.653665401293956</v>
      </c>
      <c r="L223" s="28">
        <f t="shared" si="55"/>
        <v>4.5667776015550654</v>
      </c>
      <c r="M223" s="28">
        <f>L223*'Forecast inputs Tab10.1.5.1'!Z18</f>
        <v>15.161016620522584</v>
      </c>
      <c r="N223" s="19">
        <f t="shared" si="59"/>
        <v>121.57961062936015</v>
      </c>
      <c r="O223" s="19">
        <f>N223*'Forecast inputs Tab10.1.5.1'!R18</f>
        <v>386.16845405761148</v>
      </c>
      <c r="P223" s="19">
        <f>N223*'Forecast inputs Tab10.1.5.1'!S18</f>
        <v>121.4862132847046</v>
      </c>
      <c r="Q223" s="19">
        <f>P223*'Forecast inputs Tab10.1.5.1'!R18</f>
        <v>385.87179980767587</v>
      </c>
    </row>
    <row r="224" spans="1:17" ht="15" x14ac:dyDescent="0.25">
      <c r="A224" s="10">
        <f>D224+F224+E224+'Forecast inputs Tab10.1.5.1'!AA19</f>
        <v>0.42864737995427382</v>
      </c>
      <c r="C224" s="18">
        <v>15</v>
      </c>
      <c r="D224" s="17">
        <f>$G$54*'Forecast inputs Tab10.1.5.1'!T19</f>
        <v>0.13989534244162313</v>
      </c>
      <c r="E224" s="17">
        <f>$G$55*'Forecast inputs Tab10.1.5.1'!U19</f>
        <v>1.2244263403201284E-6</v>
      </c>
      <c r="F224" s="17">
        <f>$F$31*'Forecast inputs Tab10.1.5.1'!Y19</f>
        <v>4.8750813086310393E-2</v>
      </c>
      <c r="G224" s="28">
        <f t="shared" si="56"/>
        <v>3.3216678339118944</v>
      </c>
      <c r="H224" s="28">
        <f>G224*'Forecast inputs Tab10.1.5.1'!V19</f>
        <v>11.815089161209396</v>
      </c>
      <c r="I224" s="28">
        <f t="shared" si="57"/>
        <v>2.9072716208068203E-5</v>
      </c>
      <c r="J224" s="28">
        <f>I224*'Forecast inputs Tab10.1.5.1'!W19</f>
        <v>1.0363214780040919E-4</v>
      </c>
      <c r="K224" s="28">
        <f t="shared" si="58"/>
        <v>11.815192793357197</v>
      </c>
      <c r="L224" s="28">
        <f t="shared" si="55"/>
        <v>1.157536804868408</v>
      </c>
      <c r="M224" s="28">
        <f>L224*'Forecast inputs Tab10.1.5.1'!Z19</f>
        <v>4.1653035893745765</v>
      </c>
      <c r="N224" s="19">
        <f t="shared" si="59"/>
        <v>29.19528753279539</v>
      </c>
      <c r="O224" s="19">
        <f>N224*'Forecast inputs Tab10.1.5.1'!R19</f>
        <v>101.03262813024108</v>
      </c>
      <c r="P224" s="19">
        <f>N224*'Forecast inputs Tab10.1.5.1'!S19</f>
        <v>29.182379641654258</v>
      </c>
      <c r="Q224" s="19">
        <f>P224*'Forecast inputs Tab10.1.5.1'!R19</f>
        <v>100.9879593403159</v>
      </c>
    </row>
    <row r="225" spans="1:17" ht="15" x14ac:dyDescent="0.25">
      <c r="A225" s="10">
        <f>D225+F225+E225+'Forecast inputs Tab10.1.5.1'!AA20</f>
        <v>0.42839142876058967</v>
      </c>
      <c r="C225" s="23" t="s">
        <v>1443</v>
      </c>
      <c r="D225" s="17">
        <f>$G$54*'Forecast inputs Tab10.1.5.1'!T20</f>
        <v>0.13569784110110966</v>
      </c>
      <c r="E225" s="17">
        <f>$G$55*'Forecast inputs Tab10.1.5.1'!U20</f>
        <v>7.4196728237794711E-7</v>
      </c>
      <c r="F225" s="17">
        <f>$F$31*'Forecast inputs Tab10.1.5.1'!Y20</f>
        <v>5.2692845692197628E-2</v>
      </c>
      <c r="G225" s="28">
        <f>N225*(D225/A225)*(1-EXP(-A225))</f>
        <v>8.0894144319414298</v>
      </c>
      <c r="H225" s="28">
        <f>G225*'Forecast inputs Tab10.1.5.1'!V20</f>
        <v>33.566766640627343</v>
      </c>
      <c r="I225" s="28">
        <f t="shared" si="57"/>
        <v>4.4231218370116325E-5</v>
      </c>
      <c r="J225" s="28">
        <f>I225*'Forecast inputs Tab10.1.5.1'!W20</f>
        <v>1.8353602695862895E-4</v>
      </c>
      <c r="K225" s="28">
        <f t="shared" si="58"/>
        <v>33.566950176654302</v>
      </c>
      <c r="L225" s="30">
        <f t="shared" si="55"/>
        <v>3.1412015323436164</v>
      </c>
      <c r="M225" s="28">
        <f>L225*'Forecast inputs Tab10.1.5.1'!Z20</f>
        <v>12.139675913987082</v>
      </c>
      <c r="N225" s="19">
        <f>N198*EXP(-A198)+N199*EXP(-A199)</f>
        <v>73.291285154556675</v>
      </c>
      <c r="O225" s="19">
        <f>N225*'Forecast inputs Tab10.1.5.1'!R20</f>
        <v>298.47410735519884</v>
      </c>
      <c r="P225" s="19">
        <f>N225*'Forecast inputs Tab10.1.5.1'!S20</f>
        <v>73.271652491039859</v>
      </c>
      <c r="Q225" s="19">
        <f>P225*'Forecast inputs Tab10.1.5.1'!R20</f>
        <v>298.39415457901504</v>
      </c>
    </row>
    <row r="226" spans="1:17" ht="15" x14ac:dyDescent="0.25">
      <c r="C226" s="31" t="s">
        <v>1453</v>
      </c>
      <c r="D226" s="12"/>
      <c r="E226" s="12"/>
      <c r="F226" s="12"/>
      <c r="G226" s="32">
        <f>SUM(G209:G225)</f>
        <v>1076.271018257803</v>
      </c>
      <c r="H226" s="32">
        <f t="shared" ref="H226" si="60">SUM(H209:H225)</f>
        <v>1418.2513582567892</v>
      </c>
      <c r="I226" s="32">
        <f>SUM(I209:I225)</f>
        <v>185.54699998395336</v>
      </c>
      <c r="J226" s="32">
        <f t="shared" ref="J226:Q226" si="61">SUM(J209:J225)</f>
        <v>125.42274694977579</v>
      </c>
      <c r="K226" s="32">
        <f t="shared" si="61"/>
        <v>1543.6741052065645</v>
      </c>
      <c r="L226" s="32">
        <f t="shared" si="61"/>
        <v>398.4270135089921</v>
      </c>
      <c r="M226" s="32">
        <f t="shared" si="61"/>
        <v>454.14121947463138</v>
      </c>
      <c r="N226" s="32">
        <f t="shared" si="61"/>
        <v>51130.483295709877</v>
      </c>
      <c r="O226" s="32">
        <f t="shared" si="61"/>
        <v>15505.300327957808</v>
      </c>
      <c r="P226" s="32">
        <f t="shared" si="61"/>
        <v>7107.4055822595938</v>
      </c>
      <c r="Q226" s="32">
        <f t="shared" si="61"/>
        <v>8872.0185515155408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226"/>
  <sheetViews>
    <sheetView showGridLines="0" workbookViewId="0">
      <selection activeCell="G30" sqref="G30"/>
    </sheetView>
  </sheetViews>
  <sheetFormatPr defaultRowHeight="14.4" x14ac:dyDescent="0.3"/>
  <cols>
    <col min="3" max="3" width="9.109375" style="15"/>
    <col min="4" max="5" width="10.6640625" style="15" customWidth="1"/>
    <col min="6" max="6" width="12" style="15" customWidth="1"/>
    <col min="7" max="11" width="10.6640625" style="15" customWidth="1"/>
    <col min="12" max="12" width="12.44140625" style="15" customWidth="1"/>
    <col min="13" max="13" width="19.5546875" style="15" customWidth="1"/>
    <col min="14" max="14" width="10" style="15" customWidth="1"/>
    <col min="15" max="15" width="9.109375" style="15"/>
    <col min="16" max="16" width="9.88671875" style="15" customWidth="1"/>
    <col min="17" max="17" width="10" style="15" customWidth="1"/>
  </cols>
  <sheetData>
    <row r="1" spans="1:17" ht="12" customHeight="1" x14ac:dyDescent="0.3">
      <c r="C1" s="15" t="s">
        <v>1445</v>
      </c>
      <c r="D1" s="15" t="s">
        <v>1522</v>
      </c>
      <c r="G1" s="15">
        <v>2019</v>
      </c>
    </row>
    <row r="2" spans="1:17" ht="12" customHeight="1" x14ac:dyDescent="0.3">
      <c r="G2" s="18"/>
    </row>
    <row r="3" spans="1:17" ht="12" customHeight="1" x14ac:dyDescent="0.3">
      <c r="D3" s="24" t="s">
        <v>1611</v>
      </c>
      <c r="E3" s="24"/>
      <c r="F3" s="24"/>
      <c r="G3" s="18">
        <v>1</v>
      </c>
      <c r="H3" s="24" t="s">
        <v>1610</v>
      </c>
      <c r="I3" s="25">
        <f>G3*AVERAGE('Forecast inputs Tab10.1.5.1'!T$8:T$19)</f>
        <v>6.6579454434206639E-2</v>
      </c>
      <c r="J3" s="15" t="s">
        <v>1526</v>
      </c>
      <c r="K3" s="25">
        <f>I3+I5+I4</f>
        <v>8.7881282343871131E-2</v>
      </c>
      <c r="M3" s="54" t="s">
        <v>1675</v>
      </c>
      <c r="N3" s="55">
        <f>Reportnew!$AJ$6560</f>
        <v>6.0366767631280425E-2</v>
      </c>
    </row>
    <row r="4" spans="1:17" ht="12" customHeight="1" x14ac:dyDescent="0.3">
      <c r="D4" s="24" t="s">
        <v>1612</v>
      </c>
      <c r="E4" s="24"/>
      <c r="F4" s="24"/>
      <c r="G4" s="18">
        <v>1</v>
      </c>
      <c r="H4" s="24" t="s">
        <v>1610</v>
      </c>
      <c r="I4" s="25">
        <f>G4*AVERAGE('Forecast inputs Tab10.1.5.1'!U$8:U$19)</f>
        <v>2.4673964087049936E-3</v>
      </c>
      <c r="J4" s="24"/>
      <c r="K4" s="24"/>
      <c r="M4" s="15" t="s">
        <v>1875</v>
      </c>
      <c r="N4" s="56">
        <f>AVERAGE('Forecast inputs Tab10.1.5.1'!$Y$8:$Y$19)</f>
        <v>9.2712324904217162E-3</v>
      </c>
      <c r="O4" s="25">
        <f>N4*G5</f>
        <v>1.8834431500959491E-2</v>
      </c>
    </row>
    <row r="5" spans="1:17" ht="12" customHeight="1" x14ac:dyDescent="0.3">
      <c r="D5" s="24" t="s">
        <v>1446</v>
      </c>
      <c r="E5" s="24"/>
      <c r="F5" s="24"/>
      <c r="G5" s="17">
        <f>I5/N4</f>
        <v>2.0314916620220336</v>
      </c>
      <c r="H5" s="24" t="s">
        <v>1610</v>
      </c>
      <c r="I5" s="25">
        <f>N5*N3</f>
        <v>1.8834431500959491E-2</v>
      </c>
      <c r="J5" s="24"/>
      <c r="K5" s="24"/>
      <c r="M5" s="15" t="s">
        <v>1738</v>
      </c>
      <c r="N5" s="78">
        <v>0.312</v>
      </c>
      <c r="O5" s="15" t="s">
        <v>1876</v>
      </c>
    </row>
    <row r="6" spans="1:17" ht="9.75" customHeight="1" x14ac:dyDescent="0.3">
      <c r="D6" s="24"/>
      <c r="E6" s="24"/>
      <c r="F6" s="24"/>
      <c r="G6" s="18"/>
      <c r="H6" s="24"/>
      <c r="I6" s="24"/>
      <c r="J6" s="24"/>
      <c r="K6" s="24"/>
      <c r="L6" s="25"/>
    </row>
    <row r="7" spans="1:17" ht="40.5" customHeight="1" x14ac:dyDescent="0.3">
      <c r="A7" t="s">
        <v>1374</v>
      </c>
      <c r="C7" s="26" t="s">
        <v>1292</v>
      </c>
      <c r="D7" s="27" t="s">
        <v>1604</v>
      </c>
      <c r="E7" s="27" t="s">
        <v>1605</v>
      </c>
      <c r="F7" s="27" t="s">
        <v>1877</v>
      </c>
      <c r="G7" s="27" t="s">
        <v>1606</v>
      </c>
      <c r="H7" s="27" t="s">
        <v>1607</v>
      </c>
      <c r="I7" s="27" t="s">
        <v>1608</v>
      </c>
      <c r="J7" s="27" t="s">
        <v>1609</v>
      </c>
      <c r="K7" s="27" t="s">
        <v>1613</v>
      </c>
      <c r="L7" s="27" t="s">
        <v>1448</v>
      </c>
      <c r="M7" s="27" t="s">
        <v>1578</v>
      </c>
      <c r="N7" s="27" t="s">
        <v>1449</v>
      </c>
      <c r="O7" s="27" t="s">
        <v>1450</v>
      </c>
      <c r="P7" s="27" t="s">
        <v>1451</v>
      </c>
      <c r="Q7" s="27" t="s">
        <v>1452</v>
      </c>
    </row>
    <row r="8" spans="1:17" ht="12" customHeight="1" x14ac:dyDescent="0.3">
      <c r="A8" s="10">
        <f>D8+F8+E8+'Forecast inputs Tab10.1.5.1'!AA4</f>
        <v>0.24</v>
      </c>
      <c r="C8" s="18">
        <v>0</v>
      </c>
      <c r="D8" s="17">
        <f>$G$3*'Forecast inputs Tab10.1.5.1'!T4</f>
        <v>0</v>
      </c>
      <c r="E8" s="17">
        <f>$G$4*'Forecast inputs Tab10.1.5.1'!U4</f>
        <v>0</v>
      </c>
      <c r="F8" s="17">
        <f>$G$5*'Forecast inputs Tab10.1.5.1'!Y4</f>
        <v>0</v>
      </c>
      <c r="G8" s="28">
        <f>N8*(D8/A8)*(1-EXP(-A8))</f>
        <v>0</v>
      </c>
      <c r="H8" s="28">
        <f>G8*'Forecast inputs Tab10.1.5.1'!V4</f>
        <v>0</v>
      </c>
      <c r="I8" s="28">
        <f>N8*(E8/A8)*(1-EXP(-A8))</f>
        <v>0</v>
      </c>
      <c r="J8" s="28">
        <f>I8*'Forecast inputs Tab10.1.5.1'!W4</f>
        <v>0</v>
      </c>
      <c r="K8" s="28">
        <f>H8+J8</f>
        <v>0</v>
      </c>
      <c r="L8" s="28">
        <f t="shared" ref="L8:L24" si="0">N8*(F8/A8)*(1-EXP(-A8))</f>
        <v>0</v>
      </c>
      <c r="M8" s="28">
        <f>L8*'Forecast inputs Tab10.1.5.1'!Z4</f>
        <v>0</v>
      </c>
      <c r="N8" s="19">
        <f>'Forecast inputs Tab10.1.5.1'!Q4</f>
        <v>12382.797429009221</v>
      </c>
      <c r="O8" s="19">
        <f>N8*'Forecast inputs Tab10.1.5.1'!R4</f>
        <v>34.976078134056579</v>
      </c>
      <c r="P8" s="19">
        <f>N8*'Forecast inputs Tab10.1.5.1'!S4</f>
        <v>0</v>
      </c>
      <c r="Q8" s="19">
        <f>P8*'Forecast inputs Tab10.1.5.1'!R4</f>
        <v>0</v>
      </c>
    </row>
    <row r="9" spans="1:17" ht="12" customHeight="1" x14ac:dyDescent="0.3">
      <c r="A9" s="10">
        <f>D9+F9+E9+'Forecast inputs Tab10.1.5.1'!AA5</f>
        <v>0.24025042326708496</v>
      </c>
      <c r="C9" s="18">
        <v>1</v>
      </c>
      <c r="D9" s="17">
        <f>$G$3*'Forecast inputs Tab10.1.5.1'!T5</f>
        <v>1.3595111820172463E-5</v>
      </c>
      <c r="E9" s="17">
        <f>$G$4*'Forecast inputs Tab10.1.5.1'!U5</f>
        <v>3.1169685870727759E-5</v>
      </c>
      <c r="F9" s="17">
        <f>$G$5*'Forecast inputs Tab10.1.5.1'!Y5</f>
        <v>2.0565846939406461E-4</v>
      </c>
      <c r="G9" s="28">
        <f t="shared" ref="G9:G24" si="1">N9*(D9/A9)*(1-EXP(-A9))</f>
        <v>0.11771860378315742</v>
      </c>
      <c r="H9" s="28">
        <f>G9*'Forecast inputs Tab10.1.5.1'!V5</f>
        <v>1.2104769423513805E-2</v>
      </c>
      <c r="I9" s="28">
        <f t="shared" ref="I9:I24" si="2">N9*(E9/A9)*(1-EXP(-A9))</f>
        <v>0.26989494088730009</v>
      </c>
      <c r="J9" s="28">
        <f>I9*'Forecast inputs Tab10.1.5.1'!W5</f>
        <v>2.7752816237807319E-2</v>
      </c>
      <c r="K9" s="28">
        <f t="shared" ref="K9:K24" si="3">H9+J9</f>
        <v>3.9857585661321124E-2</v>
      </c>
      <c r="L9" s="28">
        <f t="shared" si="0"/>
        <v>1.780774457281616</v>
      </c>
      <c r="M9" s="28">
        <f>L9*'Forecast inputs Tab10.1.5.1'!Z5</f>
        <v>0.1372636978642785</v>
      </c>
      <c r="N9" s="19">
        <f>'Forecast inputs Tab10.1.5.1'!Q5</f>
        <v>9740.6525854677402</v>
      </c>
      <c r="O9" s="19">
        <f>N9*'Forecast inputs Tab10.1.5.1'!R5</f>
        <v>231.17198561513024</v>
      </c>
      <c r="P9" s="19">
        <f>N9*'Forecast inputs Tab10.1.5.1'!S5</f>
        <v>0</v>
      </c>
      <c r="Q9" s="19">
        <f>P9*'Forecast inputs Tab10.1.5.1'!R5</f>
        <v>0</v>
      </c>
    </row>
    <row r="10" spans="1:17" ht="12" customHeight="1" x14ac:dyDescent="0.3">
      <c r="A10" s="10">
        <f>D10+F10+E10+'Forecast inputs Tab10.1.5.1'!AA6</f>
        <v>0.24196702872915218</v>
      </c>
      <c r="C10" s="18">
        <v>2</v>
      </c>
      <c r="D10" s="17">
        <f>$G$3*'Forecast inputs Tab10.1.5.1'!T6</f>
        <v>1.2793166855339132E-4</v>
      </c>
      <c r="E10" s="17">
        <f>$G$4*'Forecast inputs Tab10.1.5.1'!U6</f>
        <v>6.5341966872061385E-4</v>
      </c>
      <c r="F10" s="17">
        <f>$G$5*'Forecast inputs Tab10.1.5.1'!Y6</f>
        <v>1.1856773918781794E-3</v>
      </c>
      <c r="G10" s="28">
        <f t="shared" si="1"/>
        <v>0.87054036052238171</v>
      </c>
      <c r="H10" s="28">
        <f>G10*'Forecast inputs Tab10.1.5.1'!V6</f>
        <v>0.19112422096637796</v>
      </c>
      <c r="I10" s="28">
        <f t="shared" si="2"/>
        <v>4.4463438991500546</v>
      </c>
      <c r="J10" s="28">
        <f>I10*'Forecast inputs Tab10.1.5.1'!W6</f>
        <v>0.976272629412272</v>
      </c>
      <c r="K10" s="28">
        <f t="shared" si="3"/>
        <v>1.16739685037865</v>
      </c>
      <c r="L10" s="28">
        <f t="shared" si="0"/>
        <v>8.0682135694813901</v>
      </c>
      <c r="M10" s="28">
        <f>L10*'Forecast inputs Tab10.1.5.1'!Z6</f>
        <v>1.5170661974695858</v>
      </c>
      <c r="N10" s="19">
        <f>'Forecast inputs Tab10.1.5.1'!Q6</f>
        <v>7661.1571985107503</v>
      </c>
      <c r="O10" s="19">
        <f>N10*'Forecast inputs Tab10.1.5.1'!R6</f>
        <v>736.97114563650041</v>
      </c>
      <c r="P10" s="19">
        <f>N10*'Forecast inputs Tab10.1.5.1'!S6</f>
        <v>0</v>
      </c>
      <c r="Q10" s="19">
        <f>P10*'Forecast inputs Tab10.1.5.1'!R6</f>
        <v>0</v>
      </c>
    </row>
    <row r="11" spans="1:17" ht="12" customHeight="1" x14ac:dyDescent="0.3">
      <c r="A11" s="10">
        <f>D11+F11+E11+'Forecast inputs Tab10.1.5.1'!AA7</f>
        <v>0.24720946860108944</v>
      </c>
      <c r="C11" s="18">
        <v>3</v>
      </c>
      <c r="D11" s="17">
        <f>$G$3*'Forecast inputs Tab10.1.5.1'!T7</f>
        <v>4.765578025781334E-3</v>
      </c>
      <c r="E11" s="17">
        <f>$G$4*'Forecast inputs Tab10.1.5.1'!U7</f>
        <v>1.2671942178660584E-3</v>
      </c>
      <c r="F11" s="17">
        <f>$G$5*'Forecast inputs Tab10.1.5.1'!Y7</f>
        <v>1.1766963574420619E-3</v>
      </c>
      <c r="G11" s="28">
        <f t="shared" si="1"/>
        <v>27.601317625763958</v>
      </c>
      <c r="H11" s="28">
        <f>G11*'Forecast inputs Tab10.1.5.1'!V7</f>
        <v>10.136723152292523</v>
      </c>
      <c r="I11" s="28">
        <f t="shared" si="2"/>
        <v>7.3393468560654043</v>
      </c>
      <c r="J11" s="28">
        <f>I11*'Forecast inputs Tab10.1.5.1'!W7</f>
        <v>2.7020664397486907</v>
      </c>
      <c r="K11" s="28">
        <f t="shared" si="3"/>
        <v>12.838789592041215</v>
      </c>
      <c r="L11" s="28">
        <f t="shared" si="0"/>
        <v>6.8152005349892217</v>
      </c>
      <c r="M11" s="28">
        <f>L11*'Forecast inputs Tab10.1.5.1'!Z7</f>
        <v>2.3020248063075894</v>
      </c>
      <c r="N11" s="19">
        <f>'Forecast inputs Tab10.1.5.1'!Q7</f>
        <v>6537.17</v>
      </c>
      <c r="O11" s="19">
        <f>N11*'Forecast inputs Tab10.1.5.1'!R7</f>
        <v>1368.19699515</v>
      </c>
      <c r="P11" s="19">
        <f>N11*'Forecast inputs Tab10.1.5.1'!S7</f>
        <v>0</v>
      </c>
      <c r="Q11" s="19">
        <f>P11*'Forecast inputs Tab10.1.5.1'!R7</f>
        <v>0</v>
      </c>
    </row>
    <row r="12" spans="1:17" ht="12" customHeight="1" x14ac:dyDescent="0.3">
      <c r="A12" s="10">
        <f>D12+F12+E12+'Forecast inputs Tab10.1.5.1'!AA8</f>
        <v>0.26308570687873367</v>
      </c>
      <c r="C12" s="18">
        <v>4</v>
      </c>
      <c r="D12" s="17">
        <f>$G$3*'Forecast inputs Tab10.1.5.1'!T8</f>
        <v>8.5132022584224823E-3</v>
      </c>
      <c r="E12" s="17">
        <f>$G$4*'Forecast inputs Tab10.1.5.1'!U8</f>
        <v>8.219572386783721E-3</v>
      </c>
      <c r="F12" s="17">
        <f>$G$5*'Forecast inputs Tab10.1.5.1'!Y8</f>
        <v>6.352932233527479E-3</v>
      </c>
      <c r="G12" s="28">
        <f t="shared" si="1"/>
        <v>10.397702103454527</v>
      </c>
      <c r="H12" s="28">
        <f>G12*'Forecast inputs Tab10.1.5.1'!V8</f>
        <v>5.8573765353361038</v>
      </c>
      <c r="I12" s="28">
        <f t="shared" si="2"/>
        <v>10.039073723522067</v>
      </c>
      <c r="J12" s="28">
        <f>I12*'Forecast inputs Tab10.1.5.1'!W8</f>
        <v>5.5009374398519109</v>
      </c>
      <c r="K12" s="28">
        <f t="shared" si="3"/>
        <v>11.358313975188015</v>
      </c>
      <c r="L12" s="28">
        <f t="shared" si="0"/>
        <v>7.7592302922558627</v>
      </c>
      <c r="M12" s="28">
        <f>L12*'Forecast inputs Tab10.1.5.1'!Z8</f>
        <v>4.0844510666131937</v>
      </c>
      <c r="N12" s="19">
        <f>'Forecast inputs Tab10.1.5.1'!Q8</f>
        <v>1389.06</v>
      </c>
      <c r="O12" s="19">
        <f>N12*'Forecast inputs Tab10.1.5.1'!R8</f>
        <v>512.08391429999995</v>
      </c>
      <c r="P12" s="19">
        <f>N12*'Forecast inputs Tab10.1.5.1'!S8</f>
        <v>123.84339063351912</v>
      </c>
      <c r="Q12" s="19">
        <f>P12*'Forecast inputs Tab10.1.5.1'!R8</f>
        <v>45.655485173999992</v>
      </c>
    </row>
    <row r="13" spans="1:17" ht="12" customHeight="1" x14ac:dyDescent="0.3">
      <c r="A13" s="10">
        <f>D13+F13+E13+'Forecast inputs Tab10.1.5.1'!AA9</f>
        <v>0.29110000870046415</v>
      </c>
      <c r="C13" s="18">
        <v>5</v>
      </c>
      <c r="D13" s="17">
        <f>$G$3*'Forecast inputs Tab10.1.5.1'!T9</f>
        <v>2.5139412089277949E-2</v>
      </c>
      <c r="E13" s="17">
        <f>$G$4*'Forecast inputs Tab10.1.5.1'!U9</f>
        <v>1.2479558796297698E-2</v>
      </c>
      <c r="F13" s="17">
        <f>$G$5*'Forecast inputs Tab10.1.5.1'!Y9</f>
        <v>1.3481037814888505E-2</v>
      </c>
      <c r="G13" s="28">
        <f t="shared" si="1"/>
        <v>119.19370796563986</v>
      </c>
      <c r="H13" s="28">
        <f>G13*'Forecast inputs Tab10.1.5.1'!V9</f>
        <v>96.017365545320288</v>
      </c>
      <c r="I13" s="28">
        <f t="shared" si="2"/>
        <v>59.169438068933907</v>
      </c>
      <c r="J13" s="28">
        <f>I13*'Forecast inputs Tab10.1.5.1'!W9</f>
        <v>44.298694570165878</v>
      </c>
      <c r="K13" s="28">
        <f t="shared" si="3"/>
        <v>140.31606011548615</v>
      </c>
      <c r="L13" s="28">
        <f t="shared" si="0"/>
        <v>63.917759042061988</v>
      </c>
      <c r="M13" s="28">
        <f>L13*'Forecast inputs Tab10.1.5.1'!Z9</f>
        <v>47.691468896126047</v>
      </c>
      <c r="N13" s="19">
        <f>'Forecast inputs Tab10.1.5.1'!Q9</f>
        <v>5464.84</v>
      </c>
      <c r="O13" s="19">
        <f>N13*'Forecast inputs Tab10.1.5.1'!R9</f>
        <v>3113.8876913599997</v>
      </c>
      <c r="P13" s="19">
        <f>N13*'Forecast inputs Tab10.1.5.1'!S9</f>
        <v>1589.5302985588025</v>
      </c>
      <c r="Q13" s="19">
        <f>P13*'Forecast inputs Tab10.1.5.1'!R9</f>
        <v>905.72072223999987</v>
      </c>
    </row>
    <row r="14" spans="1:17" ht="12" customHeight="1" x14ac:dyDescent="0.3">
      <c r="A14" s="10">
        <f>D14+F14+E14+'Forecast inputs Tab10.1.5.1'!AA10</f>
        <v>0.31910657814761473</v>
      </c>
      <c r="C14" s="18">
        <v>6</v>
      </c>
      <c r="D14" s="17">
        <f>$G$3*'Forecast inputs Tab10.1.5.1'!T10</f>
        <v>6.1136750641884105E-2</v>
      </c>
      <c r="E14" s="17">
        <f>$G$4*'Forecast inputs Tab10.1.5.1'!U10</f>
        <v>5.1513794994919411E-3</v>
      </c>
      <c r="F14" s="17">
        <f>$G$5*'Forecast inputs Tab10.1.5.1'!Y10</f>
        <v>1.2818448006238707E-2</v>
      </c>
      <c r="G14" s="28">
        <f t="shared" si="1"/>
        <v>188.23911473754103</v>
      </c>
      <c r="H14" s="28">
        <f>G14*'Forecast inputs Tab10.1.5.1'!V10</f>
        <v>186.49354525067585</v>
      </c>
      <c r="I14" s="28">
        <f t="shared" si="2"/>
        <v>15.861018233395535</v>
      </c>
      <c r="J14" s="28">
        <f>I14*'Forecast inputs Tab10.1.5.1'!W10</f>
        <v>15.348712458631928</v>
      </c>
      <c r="K14" s="28">
        <f t="shared" si="3"/>
        <v>201.84225770930777</v>
      </c>
      <c r="L14" s="28">
        <f t="shared" si="0"/>
        <v>39.467804220371804</v>
      </c>
      <c r="M14" s="28">
        <f>L14*'Forecast inputs Tab10.1.5.1'!Z10</f>
        <v>39.02426503654327</v>
      </c>
      <c r="N14" s="19">
        <f>'Forecast inputs Tab10.1.5.1'!Q10</f>
        <v>3596.33</v>
      </c>
      <c r="O14" s="19">
        <f>N14*'Forecast inputs Tab10.1.5.1'!R10</f>
        <v>2899.4619432399995</v>
      </c>
      <c r="P14" s="19">
        <f>N14*'Forecast inputs Tab10.1.5.1'!S10</f>
        <v>2066.9124136844662</v>
      </c>
      <c r="Q14" s="19">
        <f>P14*'Forecast inputs Tab10.1.5.1'!R10</f>
        <v>1666.4026614599998</v>
      </c>
    </row>
    <row r="15" spans="1:17" ht="12" customHeight="1" x14ac:dyDescent="0.3">
      <c r="A15" s="10">
        <f>D15+F15+E15+'Forecast inputs Tab10.1.5.1'!AA11</f>
        <v>0.3403553700426652</v>
      </c>
      <c r="C15" s="18">
        <v>7</v>
      </c>
      <c r="D15" s="17">
        <f>$G$3*'Forecast inputs Tab10.1.5.1'!T11</f>
        <v>7.389713175440521E-2</v>
      </c>
      <c r="E15" s="17">
        <f>$G$4*'Forecast inputs Tab10.1.5.1'!U11</f>
        <v>2.9538570840210933E-3</v>
      </c>
      <c r="F15" s="17">
        <f>$G$5*'Forecast inputs Tab10.1.5.1'!Y11</f>
        <v>2.3504381204238905E-2</v>
      </c>
      <c r="G15" s="28">
        <f t="shared" si="1"/>
        <v>54.85672973545222</v>
      </c>
      <c r="H15" s="28">
        <f>G15*'Forecast inputs Tab10.1.5.1'!V11</f>
        <v>67.981923572116102</v>
      </c>
      <c r="I15" s="28">
        <f t="shared" si="2"/>
        <v>2.1927635875479905</v>
      </c>
      <c r="J15" s="28">
        <f>I15*'Forecast inputs Tab10.1.5.1'!W11</f>
        <v>2.6758164849712975</v>
      </c>
      <c r="K15" s="28">
        <f t="shared" si="3"/>
        <v>70.657740057087395</v>
      </c>
      <c r="L15" s="28">
        <f t="shared" si="0"/>
        <v>17.448221016279344</v>
      </c>
      <c r="M15" s="28">
        <f>L15*'Forecast inputs Tab10.1.5.1'!Z11</f>
        <v>21.780439812411341</v>
      </c>
      <c r="N15" s="19">
        <f>'Forecast inputs Tab10.1.5.1'!Q11</f>
        <v>875.82100000000003</v>
      </c>
      <c r="O15" s="19">
        <f>N15*'Forecast inputs Tab10.1.5.1'!R11</f>
        <v>937.6889954400001</v>
      </c>
      <c r="P15" s="19">
        <f>N15*'Forecast inputs Tab10.1.5.1'!S11</f>
        <v>698.55772217178503</v>
      </c>
      <c r="Q15" s="19">
        <f>P15*'Forecast inputs Tab10.1.5.1'!R11</f>
        <v>747.90383966599995</v>
      </c>
    </row>
    <row r="16" spans="1:17" ht="12" customHeight="1" x14ac:dyDescent="0.3">
      <c r="A16" s="10">
        <f>D16+F16+E16+'Forecast inputs Tab10.1.5.1'!AA12</f>
        <v>0.34037394555789741</v>
      </c>
      <c r="C16" s="18">
        <v>8</v>
      </c>
      <c r="D16" s="17">
        <f>$G$3*'Forecast inputs Tab10.1.5.1'!T12</f>
        <v>8.5194774005455456E-2</v>
      </c>
      <c r="E16" s="17">
        <f>$G$4*'Forecast inputs Tab10.1.5.1'!U12</f>
        <v>5.0672887489430947E-4</v>
      </c>
      <c r="F16" s="17">
        <f>$G$5*'Forecast inputs Tab10.1.5.1'!Y12</f>
        <v>1.4672442677547646E-2</v>
      </c>
      <c r="G16" s="28">
        <f t="shared" si="1"/>
        <v>94.889450768937877</v>
      </c>
      <c r="H16" s="28">
        <f>G16*'Forecast inputs Tab10.1.5.1'!V12</f>
        <v>142.90419253496245</v>
      </c>
      <c r="I16" s="28">
        <f t="shared" si="2"/>
        <v>0.56439171520548725</v>
      </c>
      <c r="J16" s="28">
        <f>I16*'Forecast inputs Tab10.1.5.1'!W12</f>
        <v>0.84871609411742888</v>
      </c>
      <c r="K16" s="28">
        <f t="shared" si="3"/>
        <v>143.75290862907988</v>
      </c>
      <c r="L16" s="28">
        <f t="shared" si="0"/>
        <v>16.342082520484965</v>
      </c>
      <c r="M16" s="28">
        <f>L16*'Forecast inputs Tab10.1.5.1'!Z12</f>
        <v>24.907621652771955</v>
      </c>
      <c r="N16" s="19">
        <f>'Forecast inputs Tab10.1.5.1'!Q12</f>
        <v>1314.08</v>
      </c>
      <c r="O16" s="19">
        <f>N16*'Forecast inputs Tab10.1.5.1'!R12</f>
        <v>1781.5902415999999</v>
      </c>
      <c r="P16" s="19">
        <f>N16*'Forecast inputs Tab10.1.5.1'!S12</f>
        <v>1203.1008811229044</v>
      </c>
      <c r="Q16" s="19">
        <f>P16*'Forecast inputs Tab10.1.5.1'!R12</f>
        <v>1631.1280816000001</v>
      </c>
    </row>
    <row r="17" spans="1:17" ht="12" customHeight="1" x14ac:dyDescent="0.3">
      <c r="A17" s="10">
        <f>D17+F17+E17+'Forecast inputs Tab10.1.5.1'!AA13</f>
        <v>0.34426533194904596</v>
      </c>
      <c r="C17" s="18">
        <v>9</v>
      </c>
      <c r="D17" s="17">
        <f>$G$3*'Forecast inputs Tab10.1.5.1'!T13</f>
        <v>8.2049430007223367E-2</v>
      </c>
      <c r="E17" s="17">
        <f>$G$4*'Forecast inputs Tab10.1.5.1'!U13</f>
        <v>2.0839279855593257E-4</v>
      </c>
      <c r="F17" s="17">
        <f>$G$5*'Forecast inputs Tab10.1.5.1'!Y13</f>
        <v>2.2007509143266667E-2</v>
      </c>
      <c r="G17" s="28">
        <f t="shared" si="1"/>
        <v>15.033362818698009</v>
      </c>
      <c r="H17" s="28">
        <f>G17*'Forecast inputs Tab10.1.5.1'!V13</f>
        <v>27.082808809121914</v>
      </c>
      <c r="I17" s="28">
        <f t="shared" si="2"/>
        <v>3.8182404792079308E-2</v>
      </c>
      <c r="J17" s="28">
        <f>I17*'Forecast inputs Tab10.1.5.1'!W13</f>
        <v>6.8865773308278172E-2</v>
      </c>
      <c r="K17" s="28">
        <f t="shared" si="3"/>
        <v>27.151674582430193</v>
      </c>
      <c r="L17" s="28">
        <f t="shared" si="0"/>
        <v>4.0322872402332948</v>
      </c>
      <c r="M17" s="28">
        <f>L17*'Forecast inputs Tab10.1.5.1'!Z13</f>
        <v>7.3238836373081364</v>
      </c>
      <c r="N17" s="19">
        <f>'Forecast inputs Tab10.1.5.1'!Q13</f>
        <v>216.56800000000001</v>
      </c>
      <c r="O17" s="19">
        <f>N17*'Forecast inputs Tab10.1.5.1'!R13</f>
        <v>358.38322344000005</v>
      </c>
      <c r="P17" s="19">
        <f>N17*'Forecast inputs Tab10.1.5.1'!S13</f>
        <v>209.20916637962813</v>
      </c>
      <c r="Q17" s="19">
        <f>P17*'Forecast inputs Tab10.1.5.1'!R13</f>
        <v>346.2056048</v>
      </c>
    </row>
    <row r="18" spans="1:17" ht="12" customHeight="1" x14ac:dyDescent="0.3">
      <c r="A18" s="10">
        <f>D18+F18+E18+'Forecast inputs Tab10.1.5.1'!AA14</f>
        <v>0.34232663365708665</v>
      </c>
      <c r="C18" s="18">
        <v>10</v>
      </c>
      <c r="D18" s="17">
        <f>$G$3*'Forecast inputs Tab10.1.5.1'!T14</f>
        <v>8.1888916558250091E-2</v>
      </c>
      <c r="E18" s="17">
        <f>$G$4*'Forecast inputs Tab10.1.5.1'!U14</f>
        <v>5.639579326203154E-5</v>
      </c>
      <c r="F18" s="17">
        <f>$G$5*'Forecast inputs Tab10.1.5.1'!Y14</f>
        <v>2.0381321305574563E-2</v>
      </c>
      <c r="G18" s="28">
        <f t="shared" si="1"/>
        <v>35.880066839622138</v>
      </c>
      <c r="H18" s="28">
        <f>G18*'Forecast inputs Tab10.1.5.1'!V14</f>
        <v>75.523219437983343</v>
      </c>
      <c r="I18" s="28">
        <f t="shared" si="2"/>
        <v>2.4710118496632405E-2</v>
      </c>
      <c r="J18" s="28">
        <f>I18*'Forecast inputs Tab10.1.5.1'!W14</f>
        <v>5.2125017810542955E-2</v>
      </c>
      <c r="K18" s="28">
        <f t="shared" si="3"/>
        <v>75.575344455793882</v>
      </c>
      <c r="L18" s="28">
        <f t="shared" si="0"/>
        <v>8.9301849561490538</v>
      </c>
      <c r="M18" s="28">
        <f>L18*'Forecast inputs Tab10.1.5.1'!Z14</f>
        <v>18.928866542301343</v>
      </c>
      <c r="N18" s="19">
        <f>'Forecast inputs Tab10.1.5.1'!Q14</f>
        <v>517.42200000000003</v>
      </c>
      <c r="O18" s="19">
        <f>N18*'Forecast inputs Tab10.1.5.1'!R14</f>
        <v>1015.0526085000001</v>
      </c>
      <c r="P18" s="19">
        <f>N18*'Forecast inputs Tab10.1.5.1'!S14</f>
        <v>510.16872868612205</v>
      </c>
      <c r="Q18" s="19">
        <f>P18*'Forecast inputs Tab10.1.5.1'!R14</f>
        <v>1000.8235035</v>
      </c>
    </row>
    <row r="19" spans="1:17" ht="12" customHeight="1" x14ac:dyDescent="0.3">
      <c r="A19" s="10">
        <f>D19+F19+E19+'Forecast inputs Tab10.1.5.1'!AA15</f>
        <v>0.34236914818646574</v>
      </c>
      <c r="C19" s="18">
        <v>11</v>
      </c>
      <c r="D19" s="17">
        <f>$G$3*'Forecast inputs Tab10.1.5.1'!T15</f>
        <v>7.8917243961762168E-2</v>
      </c>
      <c r="E19" s="17">
        <f>$G$4*'Forecast inputs Tab10.1.5.1'!U15</f>
        <v>2.0830341597942094E-5</v>
      </c>
      <c r="F19" s="17">
        <f>$G$5*'Forecast inputs Tab10.1.5.1'!Y15</f>
        <v>2.3431073883105637E-2</v>
      </c>
      <c r="G19" s="28">
        <f t="shared" si="1"/>
        <v>26.201329968855529</v>
      </c>
      <c r="H19" s="28">
        <f>G19*'Forecast inputs Tab10.1.5.1'!V15</f>
        <v>63.074214704434382</v>
      </c>
      <c r="I19" s="28">
        <f t="shared" si="2"/>
        <v>6.9158858846630105E-3</v>
      </c>
      <c r="J19" s="28">
        <f>I19*'Forecast inputs Tab10.1.5.1'!W15</f>
        <v>1.6703476430770501E-2</v>
      </c>
      <c r="K19" s="28">
        <f t="shared" si="3"/>
        <v>63.090918180865152</v>
      </c>
      <c r="L19" s="28">
        <f t="shared" si="0"/>
        <v>7.7793555313886724</v>
      </c>
      <c r="M19" s="28">
        <f>L19*'Forecast inputs Tab10.1.5.1'!Z15</f>
        <v>18.878628829352774</v>
      </c>
      <c r="N19" s="19">
        <f>'Forecast inputs Tab10.1.5.1'!Q15</f>
        <v>392.08199999999999</v>
      </c>
      <c r="O19" s="19">
        <f>N19*'Forecast inputs Tab10.1.5.1'!R15</f>
        <v>890.54368823999994</v>
      </c>
      <c r="P19" s="19">
        <f>N19*'Forecast inputs Tab10.1.5.1'!S15</f>
        <v>389.68254074282805</v>
      </c>
      <c r="Q19" s="19">
        <f>P19*'Forecast inputs Tab10.1.5.1'!R15</f>
        <v>885.09374844000013</v>
      </c>
    </row>
    <row r="20" spans="1:17" ht="12" customHeight="1" x14ac:dyDescent="0.3">
      <c r="A20" s="10">
        <f>D20+F20+E20+'Forecast inputs Tab10.1.5.1'!AA16</f>
        <v>0.34080370169069818</v>
      </c>
      <c r="C20" s="18">
        <v>12</v>
      </c>
      <c r="D20" s="17">
        <f>$G$3*'Forecast inputs Tab10.1.5.1'!T16</f>
        <v>7.7271493695594731E-2</v>
      </c>
      <c r="E20" s="17">
        <f>$G$4*'Forecast inputs Tab10.1.5.1'!U16</f>
        <v>7.4789222324173669E-6</v>
      </c>
      <c r="F20" s="17">
        <f>$G$5*'Forecast inputs Tab10.1.5.1'!Y16</f>
        <v>2.3524729072871054E-2</v>
      </c>
      <c r="G20" s="28">
        <f t="shared" si="1"/>
        <v>27.685574106113762</v>
      </c>
      <c r="H20" s="28">
        <f>G20*'Forecast inputs Tab10.1.5.1'!V16</f>
        <v>74.94462505249254</v>
      </c>
      <c r="I20" s="28">
        <f t="shared" si="2"/>
        <v>2.6796202039932513E-3</v>
      </c>
      <c r="J20" s="28">
        <f>I20*'Forecast inputs Tab10.1.5.1'!W16</f>
        <v>7.2799992616939743E-3</v>
      </c>
      <c r="K20" s="28">
        <f t="shared" si="3"/>
        <v>74.951905051754238</v>
      </c>
      <c r="L20" s="28">
        <f t="shared" si="0"/>
        <v>8.428666238017227</v>
      </c>
      <c r="M20" s="28">
        <f>L20*'Forecast inputs Tab10.1.5.1'!Z16</f>
        <v>23.024250415742141</v>
      </c>
      <c r="N20" s="19">
        <f>'Forecast inputs Tab10.1.5.1'!Q16</f>
        <v>422.80399999999997</v>
      </c>
      <c r="O20" s="19">
        <f>N20*'Forecast inputs Tab10.1.5.1'!R16</f>
        <v>1090.48339268</v>
      </c>
      <c r="P20" s="19">
        <f>N20*'Forecast inputs Tab10.1.5.1'!S16</f>
        <v>421.59419470604882</v>
      </c>
      <c r="Q20" s="19">
        <f>P20*'Forecast inputs Tab10.1.5.1'!R16</f>
        <v>1087.3630991599998</v>
      </c>
    </row>
    <row r="21" spans="1:17" ht="12" customHeight="1" x14ac:dyDescent="0.3">
      <c r="A21" s="10">
        <f>D21+F21+E21+'Forecast inputs Tab10.1.5.1'!AA17</f>
        <v>0.33800311230711544</v>
      </c>
      <c r="C21" s="18">
        <v>13</v>
      </c>
      <c r="D21" s="17">
        <f>$G$3*'Forecast inputs Tab10.1.5.1'!T17</f>
        <v>7.6850054992083111E-2</v>
      </c>
      <c r="E21" s="17">
        <f>$G$4*'Forecast inputs Tab10.1.5.1'!U17</f>
        <v>2.700106466573411E-6</v>
      </c>
      <c r="F21" s="17">
        <f>$G$5*'Forecast inputs Tab10.1.5.1'!Y17</f>
        <v>2.1150357208565781E-2</v>
      </c>
      <c r="G21" s="28">
        <f t="shared" si="1"/>
        <v>15.809734166661645</v>
      </c>
      <c r="H21" s="28">
        <f>G21*'Forecast inputs Tab10.1.5.1'!V17</f>
        <v>47.455882182603041</v>
      </c>
      <c r="I21" s="28">
        <f t="shared" si="2"/>
        <v>5.5547085116083915E-4</v>
      </c>
      <c r="J21" s="28">
        <f>I21*'Forecast inputs Tab10.1.5.1'!W17</f>
        <v>1.6723330631791568E-3</v>
      </c>
      <c r="K21" s="28">
        <f t="shared" si="3"/>
        <v>47.457554515666217</v>
      </c>
      <c r="L21" s="28">
        <f t="shared" si="0"/>
        <v>4.3510902501215893</v>
      </c>
      <c r="M21" s="28">
        <f>L21*'Forecast inputs Tab10.1.5.1'!Z17</f>
        <v>13.185065274040952</v>
      </c>
      <c r="N21" s="19">
        <f>'Forecast inputs Tab10.1.5.1'!Q17</f>
        <v>242.44399999999999</v>
      </c>
      <c r="O21" s="19">
        <f>N21*'Forecast inputs Tab10.1.5.1'!R17</f>
        <v>698.6629969999999</v>
      </c>
      <c r="P21" s="19">
        <f>N21*'Forecast inputs Tab10.1.5.1'!S17</f>
        <v>242.09653969983515</v>
      </c>
      <c r="Q21" s="19">
        <f>P21*'Forecast inputs Tab10.1.5.1'!R17</f>
        <v>697.66170327999987</v>
      </c>
    </row>
    <row r="22" spans="1:17" ht="12" customHeight="1" x14ac:dyDescent="0.3">
      <c r="A22" s="10">
        <f>D22+F22+E22+'Forecast inputs Tab10.1.5.1'!AA18</f>
        <v>0.33679125438026336</v>
      </c>
      <c r="C22" s="18">
        <v>14</v>
      </c>
      <c r="D22" s="17">
        <f>$G$3*'Forecast inputs Tab10.1.5.1'!T18</f>
        <v>7.5042645104281228E-2</v>
      </c>
      <c r="E22" s="17">
        <f>$G$4*'Forecast inputs Tab10.1.5.1'!U18</f>
        <v>1.2229137333800534E-6</v>
      </c>
      <c r="F22" s="17">
        <f>$G$5*'Forecast inputs Tab10.1.5.1'!Y18</f>
        <v>2.1747386362248773E-2</v>
      </c>
      <c r="G22" s="28">
        <f t="shared" si="1"/>
        <v>8.6377746479723019</v>
      </c>
      <c r="H22" s="28">
        <f>G22*'Forecast inputs Tab10.1.5.1'!V18</f>
        <v>28.376561732857208</v>
      </c>
      <c r="I22" s="28">
        <f t="shared" si="2"/>
        <v>1.4076333834139786E-4</v>
      </c>
      <c r="J22" s="28">
        <f>I22*'Forecast inputs Tab10.1.5.1'!W18</f>
        <v>4.6374174274171903E-4</v>
      </c>
      <c r="K22" s="28">
        <f t="shared" si="3"/>
        <v>28.37702547459995</v>
      </c>
      <c r="L22" s="28">
        <f t="shared" si="0"/>
        <v>2.5032302941674174</v>
      </c>
      <c r="M22" s="28">
        <f>L22*'Forecast inputs Tab10.1.5.1'!Z18</f>
        <v>8.3103490920917018</v>
      </c>
      <c r="N22" s="19">
        <f>'Forecast inputs Tab10.1.5.1'!Q18</f>
        <v>135.57400000000001</v>
      </c>
      <c r="O22" s="19">
        <f>N22*'Forecast inputs Tab10.1.5.1'!R18</f>
        <v>430.61827324000006</v>
      </c>
      <c r="P22" s="19">
        <f>N22*'Forecast inputs Tab10.1.5.1'!S18</f>
        <v>135.46985217834813</v>
      </c>
      <c r="Q22" s="19">
        <f>P22*'Forecast inputs Tab10.1.5.1'!R18</f>
        <v>430.28747268000006</v>
      </c>
    </row>
    <row r="23" spans="1:17" ht="12" customHeight="1" x14ac:dyDescent="0.3">
      <c r="A23" s="10">
        <f>D23+F23+E23+'Forecast inputs Tab10.1.5.1'!AA19</f>
        <v>0.33599459662840281</v>
      </c>
      <c r="C23" s="18">
        <v>15</v>
      </c>
      <c r="D23" s="17">
        <f>$G$3*'Forecast inputs Tab10.1.5.1'!T19</f>
        <v>7.3052398141839753E-2</v>
      </c>
      <c r="E23" s="17">
        <f>$G$4*'Forecast inputs Tab10.1.5.1'!U19</f>
        <v>6.3938712288257355E-7</v>
      </c>
      <c r="F23" s="17">
        <f>$G$5*'Forecast inputs Tab10.1.5.1'!Y19</f>
        <v>2.2941559099440182E-2</v>
      </c>
      <c r="G23" s="28">
        <f t="shared" si="1"/>
        <v>7.8380469338814684</v>
      </c>
      <c r="H23" s="28">
        <f>G23*'Forecast inputs Tab10.1.5.1'!V19</f>
        <v>27.879736326461906</v>
      </c>
      <c r="I23" s="28">
        <f t="shared" si="2"/>
        <v>6.8602077488853243E-5</v>
      </c>
      <c r="J23" s="28">
        <f>I23*'Forecast inputs Tab10.1.5.1'!W19</f>
        <v>2.4453788847452038E-4</v>
      </c>
      <c r="K23" s="28">
        <f t="shared" si="3"/>
        <v>27.879980864350379</v>
      </c>
      <c r="L23" s="28">
        <f t="shared" si="0"/>
        <v>2.4614799997214587</v>
      </c>
      <c r="M23" s="28">
        <f>L23*'Forecast inputs Tab10.1.5.1'!Z19</f>
        <v>8.857438860597691</v>
      </c>
      <c r="N23" s="19">
        <f>'Forecast inputs Tab10.1.5.1'!Q19</f>
        <v>126.32599999999999</v>
      </c>
      <c r="O23" s="19">
        <f>N23*'Forecast inputs Tab10.1.5.1'!R19</f>
        <v>437.16122908</v>
      </c>
      <c r="P23" s="19">
        <f>N23*'Forecast inputs Tab10.1.5.1'!S19</f>
        <v>126.27014844332452</v>
      </c>
      <c r="Q23" s="19">
        <f>P23*'Forecast inputs Tab10.1.5.1'!R19</f>
        <v>436.96795029999998</v>
      </c>
    </row>
    <row r="24" spans="1:17" ht="12" customHeight="1" x14ac:dyDescent="0.3">
      <c r="A24" s="10">
        <f>D24+F24+E24+'Forecast inputs Tab10.1.5.1'!AA20</f>
        <v>0.33565751215380529</v>
      </c>
      <c r="B24" s="29"/>
      <c r="C24" s="23" t="s">
        <v>1443</v>
      </c>
      <c r="D24" s="17">
        <f>$G$3*'Forecast inputs Tab10.1.5.1'!T20</f>
        <v>7.0860491436610787E-2</v>
      </c>
      <c r="E24" s="17">
        <f>$G$4*'Forecast inputs Tab10.1.5.1'!U20</f>
        <v>3.8745027800414993E-7</v>
      </c>
      <c r="F24" s="17">
        <f>$G$5*'Forecast inputs Tab10.1.5.1'!Y20</f>
        <v>2.4796633266916526E-2</v>
      </c>
      <c r="G24" s="28">
        <f t="shared" si="1"/>
        <v>14.824722789435867</v>
      </c>
      <c r="H24" s="30">
        <f>G24*'Forecast inputs Tab10.1.5.1'!V20</f>
        <v>61.514713403743528</v>
      </c>
      <c r="I24" s="28">
        <f t="shared" si="2"/>
        <v>8.1058469249251769E-5</v>
      </c>
      <c r="J24" s="30">
        <f>I24*'Forecast inputs Tab10.1.5.1'!W20</f>
        <v>3.3634952745066653E-4</v>
      </c>
      <c r="K24" s="28">
        <f t="shared" si="3"/>
        <v>61.515049753270979</v>
      </c>
      <c r="L24" s="30">
        <f t="shared" si="0"/>
        <v>5.1877034274054603</v>
      </c>
      <c r="M24" s="30">
        <f>L24*'Forecast inputs Tab10.1.5.1'!Z20</f>
        <v>20.048709927756786</v>
      </c>
      <c r="N24" s="21">
        <f>'Forecast inputs Tab10.1.5.1'!Q20</f>
        <v>246.28200240000001</v>
      </c>
      <c r="O24" s="21">
        <f>N24*'Forecast inputs Tab10.1.5.1'!R20</f>
        <v>1002.9678244688379</v>
      </c>
      <c r="P24" s="21">
        <f>N24*'Forecast inputs Tab10.1.5.1'!S20</f>
        <v>246.2160304133829</v>
      </c>
      <c r="Q24" s="21">
        <f>P24*'Forecast inputs Tab10.1.5.1'!R20</f>
        <v>1002.6991577402565</v>
      </c>
    </row>
    <row r="25" spans="1:17" ht="12" customHeight="1" x14ac:dyDescent="0.3">
      <c r="C25" s="31" t="s">
        <v>1453</v>
      </c>
      <c r="D25" s="12"/>
      <c r="E25" s="12"/>
      <c r="F25" s="12"/>
      <c r="G25" s="32">
        <f>SUM(G8:G24)</f>
        <v>648.07689417233576</v>
      </c>
      <c r="H25" s="52">
        <f t="shared" ref="H25:Q25" si="4">SUM(H8:H24)</f>
        <v>915.44611723079095</v>
      </c>
      <c r="I25" s="32">
        <f>SUM(I8:I24)</f>
        <v>99.955604948821346</v>
      </c>
      <c r="J25" s="52">
        <f t="shared" ref="J25:K25" si="5">SUM(J8:J24)</f>
        <v>72.526660162170344</v>
      </c>
      <c r="K25" s="32">
        <f t="shared" si="5"/>
        <v>987.97277739296146</v>
      </c>
      <c r="L25" s="32">
        <f t="shared" si="4"/>
        <v>205.27328359041039</v>
      </c>
      <c r="M25" s="52">
        <f t="shared" si="4"/>
        <v>260.00179374529881</v>
      </c>
      <c r="N25" s="32">
        <f t="shared" si="4"/>
        <v>51261.410215387717</v>
      </c>
      <c r="O25" s="32">
        <f t="shared" si="4"/>
        <v>17539.902227124523</v>
      </c>
      <c r="P25" s="32">
        <f t="shared" si="4"/>
        <v>7962.6519074209973</v>
      </c>
      <c r="Q25" s="32">
        <f t="shared" si="4"/>
        <v>10883.913030040258</v>
      </c>
    </row>
    <row r="26" spans="1:17" ht="12" customHeight="1" x14ac:dyDescent="0.3">
      <c r="A26" s="10"/>
    </row>
    <row r="27" spans="1:17" ht="12" customHeight="1" x14ac:dyDescent="0.3">
      <c r="C27" s="15" t="s">
        <v>1445</v>
      </c>
      <c r="D27" s="15" t="s">
        <v>1523</v>
      </c>
      <c r="G27" s="15">
        <f>G1+1</f>
        <v>2020</v>
      </c>
    </row>
    <row r="28" spans="1:17" ht="12" customHeight="1" x14ac:dyDescent="0.3">
      <c r="G28" s="18"/>
    </row>
    <row r="29" spans="1:17" ht="12" customHeight="1" x14ac:dyDescent="0.3">
      <c r="D29" s="24" t="s">
        <v>1611</v>
      </c>
      <c r="E29" s="24"/>
      <c r="F29" s="24"/>
      <c r="G29" s="18">
        <v>1.18</v>
      </c>
      <c r="H29" s="24" t="s">
        <v>1610</v>
      </c>
      <c r="I29" s="25">
        <f>G29*I3</f>
        <v>7.8563756232363835E-2</v>
      </c>
      <c r="J29" s="15" t="s">
        <v>1526</v>
      </c>
      <c r="K29" s="25">
        <f>I29+I31+I30</f>
        <v>0.12023074881391776</v>
      </c>
      <c r="M29" s="54" t="s">
        <v>1675</v>
      </c>
      <c r="N29" s="55">
        <f>Reportnew!$AJ$6560</f>
        <v>6.0366767631280425E-2</v>
      </c>
    </row>
    <row r="30" spans="1:17" ht="12" customHeight="1" x14ac:dyDescent="0.3">
      <c r="D30" s="24" t="s">
        <v>1612</v>
      </c>
      <c r="E30" s="24"/>
      <c r="F30" s="24"/>
      <c r="G30" s="18">
        <f>G29</f>
        <v>1.18</v>
      </c>
      <c r="H30" s="24" t="s">
        <v>1610</v>
      </c>
      <c r="I30" s="25">
        <f>G30*I4</f>
        <v>2.9115277622718924E-3</v>
      </c>
      <c r="J30" s="24"/>
      <c r="K30" s="24"/>
      <c r="N30" s="56">
        <f>AVERAGE('Forecast inputs Tab10.1.5.1'!$Y$8:$Y$19)</f>
        <v>9.2712324904217162E-3</v>
      </c>
      <c r="O30" s="25">
        <f>N30*F31</f>
        <v>3.8755464819282034E-2</v>
      </c>
    </row>
    <row r="31" spans="1:17" ht="12" customHeight="1" x14ac:dyDescent="0.3">
      <c r="D31" s="24" t="s">
        <v>1446</v>
      </c>
      <c r="E31" s="24"/>
      <c r="F31" s="92">
        <f>IF(I31/N29=F5,1,I31/N4)</f>
        <v>4.1801847660838005</v>
      </c>
      <c r="G31" s="93">
        <f>I31/I5</f>
        <v>2.0576923076923079</v>
      </c>
      <c r="H31" s="24" t="s">
        <v>1610</v>
      </c>
      <c r="I31" s="25">
        <f>N31*N29</f>
        <v>3.8755464819282034E-2</v>
      </c>
      <c r="J31" s="24"/>
      <c r="K31" s="24"/>
      <c r="N31" s="79">
        <v>0.64200000000000002</v>
      </c>
    </row>
    <row r="32" spans="1:17" ht="12" customHeight="1" x14ac:dyDescent="0.3">
      <c r="D32" s="24"/>
      <c r="E32" s="24"/>
      <c r="F32" s="24"/>
      <c r="G32" s="18"/>
      <c r="H32" s="24"/>
      <c r="I32" s="24"/>
      <c r="J32" s="24"/>
      <c r="K32" s="24"/>
      <c r="L32" s="25"/>
    </row>
    <row r="33" spans="1:17" ht="27.75" customHeight="1" x14ac:dyDescent="0.3">
      <c r="A33" t="s">
        <v>1374</v>
      </c>
      <c r="C33" s="26" t="s">
        <v>1292</v>
      </c>
      <c r="D33" s="27" t="s">
        <v>1604</v>
      </c>
      <c r="E33" s="27" t="s">
        <v>1605</v>
      </c>
      <c r="F33" s="27" t="s">
        <v>1877</v>
      </c>
      <c r="G33" s="27" t="s">
        <v>1606</v>
      </c>
      <c r="H33" s="27" t="s">
        <v>1607</v>
      </c>
      <c r="I33" s="27" t="s">
        <v>1608</v>
      </c>
      <c r="J33" s="27" t="s">
        <v>1609</v>
      </c>
      <c r="K33" s="27" t="s">
        <v>1613</v>
      </c>
      <c r="L33" s="27" t="s">
        <v>1448</v>
      </c>
      <c r="M33" s="27" t="s">
        <v>1578</v>
      </c>
      <c r="N33" s="27" t="s">
        <v>1449</v>
      </c>
      <c r="O33" s="27" t="s">
        <v>1450</v>
      </c>
      <c r="P33" s="27" t="s">
        <v>1451</v>
      </c>
      <c r="Q33" s="27" t="s">
        <v>1452</v>
      </c>
    </row>
    <row r="34" spans="1:17" ht="12" customHeight="1" x14ac:dyDescent="0.3">
      <c r="A34" s="10">
        <f>D34+F34+E34+'Forecast inputs Tab10.1.5.1'!AA4</f>
        <v>0.24</v>
      </c>
      <c r="C34" s="18">
        <v>0</v>
      </c>
      <c r="D34" s="17">
        <f>$G$29*'Forecast inputs Tab10.1.5.1'!T4</f>
        <v>0</v>
      </c>
      <c r="E34" s="17">
        <f>$G$30*'Forecast inputs Tab10.1.5.1'!U4</f>
        <v>0</v>
      </c>
      <c r="F34" s="17">
        <f>$F$31*'Forecast inputs Tab10.1.5.1'!Y4</f>
        <v>0</v>
      </c>
      <c r="G34" s="28">
        <f>N34*(D34/A34)*(1-EXP(-A34))</f>
        <v>0</v>
      </c>
      <c r="H34" s="28">
        <f>G34*'Forecast inputs Tab10.1.5.1'!V4</f>
        <v>0</v>
      </c>
      <c r="I34" s="28">
        <f>N34*(E34/A34)*(1-EXP(-A34))</f>
        <v>0</v>
      </c>
      <c r="J34" s="28">
        <f>I34*'Forecast inputs Tab10.1.5.1'!W4</f>
        <v>0</v>
      </c>
      <c r="K34" s="28">
        <f>H34+J34</f>
        <v>0</v>
      </c>
      <c r="L34" s="28">
        <f t="shared" ref="L34:L50" si="6">N34*(F34/A34)*(1-EXP(-A34))</f>
        <v>0</v>
      </c>
      <c r="M34" s="28">
        <f>L34*'Forecast inputs Tab10.1.5.1'!Z4</f>
        <v>0</v>
      </c>
      <c r="N34" s="19">
        <f>'Forecast inputs Tab10.1.5.1'!Q4</f>
        <v>12382.797429009221</v>
      </c>
      <c r="O34" s="19">
        <f>N34*'Forecast inputs Tab10.1.5.1'!R4</f>
        <v>34.976078134056579</v>
      </c>
      <c r="P34" s="19">
        <f>N34*'Forecast inputs Tab10.1.5.1'!S4</f>
        <v>0</v>
      </c>
      <c r="Q34" s="19">
        <f>P34*'Forecast inputs Tab10.1.5.1'!R4</f>
        <v>0</v>
      </c>
    </row>
    <row r="35" spans="1:17" ht="12" customHeight="1" x14ac:dyDescent="0.3">
      <c r="A35" s="10">
        <f>D35+F35+E35+'Forecast inputs Tab10.1.5.1'!AA5</f>
        <v>0.24047600431175919</v>
      </c>
      <c r="C35" s="18">
        <v>1</v>
      </c>
      <c r="D35" s="17">
        <f>$G$29*'Forecast inputs Tab10.1.5.1'!T5</f>
        <v>1.6042231947803507E-5</v>
      </c>
      <c r="E35" s="17">
        <f>$G$30*'Forecast inputs Tab10.1.5.1'!U5</f>
        <v>3.6780229327458753E-5</v>
      </c>
      <c r="F35" s="17">
        <f>$F$31*'Forecast inputs Tab10.1.5.1'!Y5</f>
        <v>4.2318185048394072E-4</v>
      </c>
      <c r="G35" s="28">
        <f t="shared" ref="G35:G50" si="7">N35*(D35/A35)*(1-EXP(-A35))</f>
        <v>0.13889292523009772</v>
      </c>
      <c r="H35" s="28">
        <f>G35*'Forecast inputs Tab10.1.5.1'!V5</f>
        <v>1.4282082699219231E-2</v>
      </c>
      <c r="I35" s="28">
        <f t="shared" ref="I35:I50" si="8">N35*(E35/A35)*(1-EXP(-A35))</f>
        <v>0.31844157711633331</v>
      </c>
      <c r="J35" s="28">
        <f>I35*'Forecast inputs Tab10.1.5.1'!W5</f>
        <v>3.2744780406526702E-2</v>
      </c>
      <c r="K35" s="28">
        <f t="shared" ref="K35:K50" si="9">H35+J35</f>
        <v>4.7026863105745935E-2</v>
      </c>
      <c r="L35" s="28">
        <f t="shared" si="6"/>
        <v>3.6638894955042765</v>
      </c>
      <c r="M35" s="28">
        <f>L35*'Forecast inputs Tab10.1.5.1'!Z5</f>
        <v>0.28241589981401555</v>
      </c>
      <c r="N35" s="19">
        <f>N8*EXP(-A8)</f>
        <v>9740.6534556019415</v>
      </c>
      <c r="O35" s="19">
        <f>N35*'Forecast inputs Tab10.1.5.1'!R5</f>
        <v>231.1720062657642</v>
      </c>
      <c r="P35" s="19">
        <f>N35*'Forecast inputs Tab10.1.5.1'!S5</f>
        <v>0</v>
      </c>
      <c r="Q35" s="19">
        <f>P35*'Forecast inputs Tab10.1.5.1'!R5</f>
        <v>0</v>
      </c>
    </row>
    <row r="36" spans="1:17" ht="12" customHeight="1" x14ac:dyDescent="0.3">
      <c r="A36" s="10">
        <f>D36+F36+E36+'Forecast inputs Tab10.1.5.1'!AA6</f>
        <v>0.24336175382665573</v>
      </c>
      <c r="C36" s="18">
        <v>2</v>
      </c>
      <c r="D36" s="17">
        <f>$G$29*'Forecast inputs Tab10.1.5.1'!T6</f>
        <v>1.5095936889300175E-4</v>
      </c>
      <c r="E36" s="17">
        <f>$G$30*'Forecast inputs Tab10.1.5.1'!U6</f>
        <v>7.7103520909032426E-4</v>
      </c>
      <c r="F36" s="17">
        <f>$F$31*'Forecast inputs Tab10.1.5.1'!Y6</f>
        <v>2.4397592486724079E-3</v>
      </c>
      <c r="G36" s="28">
        <f t="shared" si="7"/>
        <v>1.026442300985406</v>
      </c>
      <c r="H36" s="28">
        <f>G36*'Forecast inputs Tab10.1.5.1'!V6</f>
        <v>0.22535196992480902</v>
      </c>
      <c r="I36" s="28">
        <f t="shared" si="8"/>
        <v>5.2426236275562834</v>
      </c>
      <c r="J36" s="28">
        <f>I36*'Forecast inputs Tab10.1.5.1'!W6</f>
        <v>1.1511097814255116</v>
      </c>
      <c r="K36" s="28">
        <f t="shared" si="9"/>
        <v>1.3764617513503206</v>
      </c>
      <c r="L36" s="28">
        <f t="shared" si="6"/>
        <v>16.589047208012179</v>
      </c>
      <c r="M36" s="28">
        <f>L36*'Forecast inputs Tab10.1.5.1'!Z6</f>
        <v>3.1192385465225301</v>
      </c>
      <c r="N36" s="19">
        <f t="shared" ref="N36:N49" si="10">N9*EXP(-A9)</f>
        <v>7660.3501385728923</v>
      </c>
      <c r="O36" s="19">
        <f>N36*'Forecast inputs Tab10.1.5.1'!R6</f>
        <v>736.89350986013017</v>
      </c>
      <c r="P36" s="19">
        <f>N36*'Forecast inputs Tab10.1.5.1'!S6</f>
        <v>0</v>
      </c>
      <c r="Q36" s="19">
        <f>P36*'Forecast inputs Tab10.1.5.1'!R6</f>
        <v>0</v>
      </c>
    </row>
    <row r="37" spans="1:17" ht="12" customHeight="1" x14ac:dyDescent="0.3">
      <c r="A37" s="10">
        <f>D37+F37+E37+'Forecast inputs Tab10.1.5.1'!AA7</f>
        <v>0.249539950290702</v>
      </c>
      <c r="C37" s="18">
        <v>3</v>
      </c>
      <c r="D37" s="17">
        <f>$G$29*'Forecast inputs Tab10.1.5.1'!T7</f>
        <v>5.6233820704219735E-3</v>
      </c>
      <c r="E37" s="17">
        <f>$G$30*'Forecast inputs Tab10.1.5.1'!U7</f>
        <v>1.4952891770819488E-3</v>
      </c>
      <c r="F37" s="17">
        <f>$F$31*'Forecast inputs Tab10.1.5.1'!Y7</f>
        <v>2.4212790431980893E-3</v>
      </c>
      <c r="G37" s="28">
        <f t="shared" si="7"/>
        <v>29.932730870779224</v>
      </c>
      <c r="H37" s="28">
        <f>G37*'Forecast inputs Tab10.1.5.1'!V7</f>
        <v>10.992946428975806</v>
      </c>
      <c r="I37" s="28">
        <f t="shared" si="8"/>
        <v>7.9592828570199403</v>
      </c>
      <c r="J37" s="28">
        <f>I37*'Forecast inputs Tab10.1.5.1'!W7</f>
        <v>2.9303031338064072</v>
      </c>
      <c r="K37" s="28">
        <f t="shared" si="9"/>
        <v>13.923249562782214</v>
      </c>
      <c r="L37" s="28">
        <f t="shared" si="6"/>
        <v>12.888239329195667</v>
      </c>
      <c r="M37" s="28">
        <f>L37*'Forecast inputs Tab10.1.5.1'!Z7</f>
        <v>4.3533637041370543</v>
      </c>
      <c r="N37" s="19">
        <f t="shared" si="10"/>
        <v>6014.6370928459373</v>
      </c>
      <c r="O37" s="19">
        <f>N37*'Forecast inputs Tab10.1.5.1'!R7</f>
        <v>1258.8334703471905</v>
      </c>
      <c r="P37" s="19">
        <f>N37*'Forecast inputs Tab10.1.5.1'!S7</f>
        <v>0</v>
      </c>
      <c r="Q37" s="19">
        <f>P37*'Forecast inputs Tab10.1.5.1'!R7</f>
        <v>0</v>
      </c>
    </row>
    <row r="38" spans="1:17" ht="12" customHeight="1" x14ac:dyDescent="0.3">
      <c r="A38" s="10">
        <f>D38+F38+E38+'Forecast inputs Tab10.1.5.1'!AA8</f>
        <v>0.27281705386956334</v>
      </c>
      <c r="C38" s="18">
        <v>4</v>
      </c>
      <c r="D38" s="17">
        <f>$G$29*'Forecast inputs Tab10.1.5.1'!T8</f>
        <v>1.0045578664938529E-2</v>
      </c>
      <c r="E38" s="17">
        <f>$G$30*'Forecast inputs Tab10.1.5.1'!U8</f>
        <v>9.6990954164047904E-3</v>
      </c>
      <c r="F38" s="17">
        <f>$F$31*'Forecast inputs Tab10.1.5.1'!Y8</f>
        <v>1.3072379788220007E-2</v>
      </c>
      <c r="G38" s="28">
        <f t="shared" si="7"/>
        <v>44.885654803453704</v>
      </c>
      <c r="H38" s="28">
        <f>G38*'Forecast inputs Tab10.1.5.1'!V8</f>
        <v>25.285604319400168</v>
      </c>
      <c r="I38" s="28">
        <f t="shared" si="8"/>
        <v>43.337498345016392</v>
      </c>
      <c r="J38" s="28">
        <f>I38*'Forecast inputs Tab10.1.5.1'!W8</f>
        <v>23.746898743959292</v>
      </c>
      <c r="K38" s="28">
        <f t="shared" si="9"/>
        <v>49.032503063359457</v>
      </c>
      <c r="L38" s="28">
        <f t="shared" si="6"/>
        <v>58.410007646610666</v>
      </c>
      <c r="M38" s="28">
        <f>L38*'Forecast inputs Tab10.1.5.1'!Z8</f>
        <v>30.746969615168204</v>
      </c>
      <c r="N38" s="19">
        <f t="shared" si="10"/>
        <v>5105.3799787178941</v>
      </c>
      <c r="O38" s="19">
        <f>N38*'Forecast inputs Tab10.1.5.1'!R8</f>
        <v>1882.1238560542454</v>
      </c>
      <c r="P38" s="19">
        <f>N38*'Forecast inputs Tab10.1.5.1'!S8</f>
        <v>455.17657051308635</v>
      </c>
      <c r="Q38" s="19">
        <f>P38*'Forecast inputs Tab10.1.5.1'!R8</f>
        <v>167.80311860250185</v>
      </c>
    </row>
    <row r="39" spans="1:17" ht="12" customHeight="1" x14ac:dyDescent="0.3">
      <c r="A39" s="10">
        <f>D39+F39+E39+'Forecast inputs Tab10.1.5.1'!AA9</f>
        <v>0.31213021345638448</v>
      </c>
      <c r="C39" s="18">
        <v>5</v>
      </c>
      <c r="D39" s="17">
        <f>$G$29*'Forecast inputs Tab10.1.5.1'!T9</f>
        <v>2.966450626534798E-2</v>
      </c>
      <c r="E39" s="17">
        <f>$G$30*'Forecast inputs Tab10.1.5.1'!U9</f>
        <v>1.4725879379631282E-2</v>
      </c>
      <c r="F39" s="17">
        <f>$F$31*'Forecast inputs Tab10.1.5.1'!Y9</f>
        <v>2.7739827811405198E-2</v>
      </c>
      <c r="G39" s="28">
        <f t="shared" si="7"/>
        <v>27.207258580892749</v>
      </c>
      <c r="H39" s="28">
        <f>G39*'Forecast inputs Tab10.1.5.1'!V9</f>
        <v>21.917006671196962</v>
      </c>
      <c r="I39" s="28">
        <f t="shared" si="8"/>
        <v>13.50606696531057</v>
      </c>
      <c r="J39" s="28">
        <f>I39*'Forecast inputs Tab10.1.5.1'!W9</f>
        <v>10.111658228754242</v>
      </c>
      <c r="K39" s="28">
        <f t="shared" si="9"/>
        <v>32.028664899951202</v>
      </c>
      <c r="L39" s="28">
        <f t="shared" si="6"/>
        <v>25.442010108085245</v>
      </c>
      <c r="M39" s="28">
        <f>L39*'Forecast inputs Tab10.1.5.1'!Z9</f>
        <v>18.983250538026507</v>
      </c>
      <c r="N39" s="19">
        <f t="shared" si="10"/>
        <v>1067.7371035428537</v>
      </c>
      <c r="O39" s="19">
        <f>N39*'Forecast inputs Tab10.1.5.1'!R9</f>
        <v>608.40087254713217</v>
      </c>
      <c r="P39" s="19">
        <f>N39*'Forecast inputs Tab10.1.5.1'!S9</f>
        <v>310.56727680531969</v>
      </c>
      <c r="Q39" s="19">
        <f>P39*'Forecast inputs Tab10.1.5.1'!R9</f>
        <v>176.96247659277839</v>
      </c>
    </row>
    <row r="40" spans="1:17" ht="12" customHeight="1" x14ac:dyDescent="0.3">
      <c r="A40" s="10">
        <f>D40+F40+E40+'Forecast inputs Tab10.1.5.1'!AA10</f>
        <v>0.34459641542581493</v>
      </c>
      <c r="C40" s="18">
        <v>6</v>
      </c>
      <c r="D40" s="17">
        <f>$G$29*'Forecast inputs Tab10.1.5.1'!T10</f>
        <v>7.2141365757423234E-2</v>
      </c>
      <c r="E40" s="17">
        <f>$G$30*'Forecast inputs Tab10.1.5.1'!U10</f>
        <v>6.0786278094004898E-3</v>
      </c>
      <c r="F40" s="17">
        <f>$F$31*'Forecast inputs Tab10.1.5.1'!Y10</f>
        <v>2.6376421858991191E-2</v>
      </c>
      <c r="G40" s="28">
        <f t="shared" si="7"/>
        <v>249.26264175671346</v>
      </c>
      <c r="H40" s="28">
        <f>G40*'Forecast inputs Tab10.1.5.1'!V10</f>
        <v>246.95119196970938</v>
      </c>
      <c r="I40" s="28">
        <f t="shared" si="8"/>
        <v>21.002857516196674</v>
      </c>
      <c r="J40" s="28">
        <f>I40*'Forecast inputs Tab10.1.5.1'!W10</f>
        <v>20.324471990516503</v>
      </c>
      <c r="K40" s="28">
        <f t="shared" si="9"/>
        <v>267.27566396022587</v>
      </c>
      <c r="L40" s="28">
        <f t="shared" si="6"/>
        <v>91.13573777864255</v>
      </c>
      <c r="M40" s="28">
        <f>L40*'Forecast inputs Tab10.1.5.1'!Z10</f>
        <v>90.11155435748617</v>
      </c>
      <c r="N40" s="19">
        <f t="shared" si="10"/>
        <v>4084.6450573888774</v>
      </c>
      <c r="O40" s="19">
        <f>N40*'Forecast inputs Tab10.1.5.1'!R10</f>
        <v>3293.1552153285197</v>
      </c>
      <c r="P40" s="19">
        <f>N40*'Forecast inputs Tab10.1.5.1'!S10</f>
        <v>2347.560867498803</v>
      </c>
      <c r="Q40" s="19">
        <f>P40*'Forecast inputs Tab10.1.5.1'!R10</f>
        <v>1892.6693030818249</v>
      </c>
    </row>
    <row r="41" spans="1:17" ht="12" customHeight="1" x14ac:dyDescent="0.3">
      <c r="A41" s="10">
        <f>D41+F41+E41+'Forecast inputs Tab10.1.5.1'!AA11</f>
        <v>0.37904895123037308</v>
      </c>
      <c r="C41" s="18">
        <v>7</v>
      </c>
      <c r="D41" s="17">
        <f>$G$29*'Forecast inputs Tab10.1.5.1'!T11</f>
        <v>8.7198615470198138E-2</v>
      </c>
      <c r="E41" s="17">
        <f>$G$30*'Forecast inputs Tab10.1.5.1'!U11</f>
        <v>3.48555135914489E-3</v>
      </c>
      <c r="F41" s="17">
        <f>$F$31*'Forecast inputs Tab10.1.5.1'!Y11</f>
        <v>4.8364784401030064E-2</v>
      </c>
      <c r="G41" s="28">
        <f t="shared" si="7"/>
        <v>189.70129750433028</v>
      </c>
      <c r="H41" s="28">
        <f>G41*'Forecast inputs Tab10.1.5.1'!V11</f>
        <v>235.08982709438078</v>
      </c>
      <c r="I41" s="28">
        <f t="shared" si="8"/>
        <v>7.582845344301945</v>
      </c>
      <c r="J41" s="28">
        <f>I41*'Forecast inputs Tab10.1.5.1'!W11</f>
        <v>9.2533014915484717</v>
      </c>
      <c r="K41" s="28">
        <f t="shared" si="9"/>
        <v>244.34312858592926</v>
      </c>
      <c r="L41" s="28">
        <f t="shared" si="6"/>
        <v>105.21798201633474</v>
      </c>
      <c r="M41" s="28">
        <f>L41*'Forecast inputs Tab10.1.5.1'!Z11</f>
        <v>131.34255477117048</v>
      </c>
      <c r="N41" s="19">
        <f t="shared" si="10"/>
        <v>2613.8057548157817</v>
      </c>
      <c r="O41" s="19">
        <f>N41*'Forecast inputs Tab10.1.5.1'!R11</f>
        <v>2798.4449933359688</v>
      </c>
      <c r="P41" s="19">
        <f>N41*'Forecast inputs Tab10.1.5.1'!S11</f>
        <v>2084.7801026506736</v>
      </c>
      <c r="Q41" s="19">
        <f>P41*'Forecast inputs Tab10.1.5.1'!R11</f>
        <v>2232.0489691019175</v>
      </c>
    </row>
    <row r="42" spans="1:17" ht="12" customHeight="1" x14ac:dyDescent="0.3">
      <c r="A42" s="10">
        <f>D42+F42+E42+'Forecast inputs Tab10.1.5.1'!AA12</f>
        <v>0.37131914583145886</v>
      </c>
      <c r="C42" s="18">
        <v>8</v>
      </c>
      <c r="D42" s="17">
        <f>$G$29*'Forecast inputs Tab10.1.5.1'!T12</f>
        <v>0.10052983332643743</v>
      </c>
      <c r="E42" s="17">
        <f>$G$30*'Forecast inputs Tab10.1.5.1'!U12</f>
        <v>5.9794007237528517E-4</v>
      </c>
      <c r="F42" s="17">
        <f>$F$31*'Forecast inputs Tab10.1.5.1'!Y12</f>
        <v>3.0191372432646121E-2</v>
      </c>
      <c r="G42" s="28">
        <f t="shared" si="7"/>
        <v>52.33076134109568</v>
      </c>
      <c r="H42" s="28">
        <f>G42*'Forecast inputs Tab10.1.5.1'!V12</f>
        <v>78.810501416002793</v>
      </c>
      <c r="I42" s="28">
        <f t="shared" si="8"/>
        <v>0.31125744655462068</v>
      </c>
      <c r="J42" s="28">
        <f>I42*'Forecast inputs Tab10.1.5.1'!W12</f>
        <v>0.46806003204462637</v>
      </c>
      <c r="K42" s="28">
        <f t="shared" si="9"/>
        <v>79.278561448047427</v>
      </c>
      <c r="L42" s="28">
        <f t="shared" si="6"/>
        <v>15.716105886723337</v>
      </c>
      <c r="M42" s="28">
        <f>L42*'Forecast inputs Tab10.1.5.1'!Z12</f>
        <v>23.953545626190508</v>
      </c>
      <c r="N42" s="19">
        <f t="shared" si="10"/>
        <v>623.16190342650816</v>
      </c>
      <c r="O42" s="19">
        <f>N42*'Forecast inputs Tab10.1.5.1'!R12</f>
        <v>844.86421380855688</v>
      </c>
      <c r="P42" s="19">
        <f>N42*'Forecast inputs Tab10.1.5.1'!S12</f>
        <v>570.53347976885595</v>
      </c>
      <c r="Q42" s="19">
        <f>P42*'Forecast inputs Tab10.1.5.1'!R12</f>
        <v>773.51217586622181</v>
      </c>
    </row>
    <row r="43" spans="1:17" ht="12" customHeight="1" x14ac:dyDescent="0.3">
      <c r="A43" s="10">
        <f>D43+F43+E43+'Forecast inputs Tab10.1.5.1'!AA13</f>
        <v>0.38234891318638753</v>
      </c>
      <c r="C43" s="18">
        <v>9</v>
      </c>
      <c r="D43" s="17">
        <f>$G$29*'Forecast inputs Tab10.1.5.1'!T13</f>
        <v>9.6818327408523572E-2</v>
      </c>
      <c r="E43" s="17">
        <f>$G$30*'Forecast inputs Tab10.1.5.1'!U13</f>
        <v>2.4590350229600043E-4</v>
      </c>
      <c r="F43" s="17">
        <f>$F$31*'Forecast inputs Tab10.1.5.1'!Y13</f>
        <v>4.5284682275567957E-2</v>
      </c>
      <c r="G43" s="28">
        <f t="shared" si="7"/>
        <v>75.226877690788911</v>
      </c>
      <c r="H43" s="28">
        <f>G43*'Forecast inputs Tab10.1.5.1'!V13</f>
        <v>135.52224943795267</v>
      </c>
      <c r="I43" s="28">
        <f t="shared" si="8"/>
        <v>0.191064576161324</v>
      </c>
      <c r="J43" s="28">
        <f>I43*'Forecast inputs Tab10.1.5.1'!W13</f>
        <v>0.34460400964314042</v>
      </c>
      <c r="K43" s="28">
        <f t="shared" si="9"/>
        <v>135.86685344759582</v>
      </c>
      <c r="L43" s="28">
        <f t="shared" si="6"/>
        <v>35.185747843341481</v>
      </c>
      <c r="M43" s="28">
        <f>L43*'Forecast inputs Tab10.1.5.1'!Z13</f>
        <v>63.908225665339572</v>
      </c>
      <c r="N43" s="19">
        <f t="shared" si="10"/>
        <v>934.97345118777992</v>
      </c>
      <c r="O43" s="19">
        <f>N43*'Forecast inputs Tab10.1.5.1'!R13</f>
        <v>1547.2221162290739</v>
      </c>
      <c r="P43" s="19">
        <f>N43*'Forecast inputs Tab10.1.5.1'!S13</f>
        <v>903.20368803368626</v>
      </c>
      <c r="Q43" s="19">
        <f>P43*'Forecast inputs Tab10.1.5.1'!R13</f>
        <v>1494.6485590687851</v>
      </c>
    </row>
    <row r="44" spans="1:17" ht="12" customHeight="1" x14ac:dyDescent="0.3">
      <c r="A44" s="10">
        <f>D44+F44+E44+'Forecast inputs Tab10.1.5.1'!AA14</f>
        <v>0.37863395664587041</v>
      </c>
      <c r="C44" s="18">
        <v>10</v>
      </c>
      <c r="D44" s="17">
        <f>$G$29*'Forecast inputs Tab10.1.5.1'!T14</f>
        <v>9.6628921538735105E-2</v>
      </c>
      <c r="E44" s="17">
        <f>$G$30*'Forecast inputs Tab10.1.5.1'!U14</f>
        <v>6.6547036049197209E-5</v>
      </c>
      <c r="F44" s="17">
        <f>$F$31*'Forecast inputs Tab10.1.5.1'!Y14</f>
        <v>4.1938488071086126E-2</v>
      </c>
      <c r="G44" s="28">
        <f t="shared" si="7"/>
        <v>12.34697944640866</v>
      </c>
      <c r="H44" s="28">
        <f>G44*'Forecast inputs Tab10.1.5.1'!V14</f>
        <v>25.988904711226883</v>
      </c>
      <c r="I44" s="28">
        <f t="shared" si="8"/>
        <v>8.5031983513288202E-3</v>
      </c>
      <c r="J44" s="28">
        <f>I44*'Forecast inputs Tab10.1.5.1'!W14</f>
        <v>1.793716066436506E-2</v>
      </c>
      <c r="K44" s="28">
        <f t="shared" si="9"/>
        <v>26.006841871891247</v>
      </c>
      <c r="L44" s="28">
        <f t="shared" si="6"/>
        <v>5.3587853613742551</v>
      </c>
      <c r="M44" s="28">
        <f>L44*'Forecast inputs Tab10.1.5.1'!Z14</f>
        <v>11.358749391236939</v>
      </c>
      <c r="N44" s="19">
        <f t="shared" si="10"/>
        <v>153.49058872933202</v>
      </c>
      <c r="O44" s="19">
        <f>N44*'Forecast inputs Tab10.1.5.1'!R14</f>
        <v>301.11016243976712</v>
      </c>
      <c r="P44" s="19">
        <f>N44*'Forecast inputs Tab10.1.5.1'!S14</f>
        <v>151.33894290797014</v>
      </c>
      <c r="Q44" s="19">
        <f>P44*'Forecast inputs Tab10.1.5.1'!R14</f>
        <v>296.88917124971044</v>
      </c>
    </row>
    <row r="45" spans="1:17" ht="12" customHeight="1" x14ac:dyDescent="0.3">
      <c r="A45" s="10">
        <f>D45+F45+E45+'Forecast inputs Tab10.1.5.1'!AA15</f>
        <v>0.38136086816820153</v>
      </c>
      <c r="C45" s="18">
        <v>11</v>
      </c>
      <c r="D45" s="17">
        <f>$G$29*'Forecast inputs Tab10.1.5.1'!T15</f>
        <v>9.3122347874879358E-2</v>
      </c>
      <c r="E45" s="17">
        <f>$G$30*'Forecast inputs Tab10.1.5.1'!U15</f>
        <v>2.4579803085571669E-5</v>
      </c>
      <c r="F45" s="17">
        <f>$F$31*'Forecast inputs Tab10.1.5.1'!Y15</f>
        <v>4.8213940490236605E-2</v>
      </c>
      <c r="G45" s="28">
        <f t="shared" si="7"/>
        <v>28.447581554522912</v>
      </c>
      <c r="H45" s="28">
        <f>G45*'Forecast inputs Tab10.1.5.1'!V15</f>
        <v>68.481594977228582</v>
      </c>
      <c r="I45" s="28">
        <f t="shared" si="8"/>
        <v>7.5087878348000662E-3</v>
      </c>
      <c r="J45" s="28">
        <f>I45*'Forecast inputs Tab10.1.5.1'!W15</f>
        <v>1.8135472839478556E-2</v>
      </c>
      <c r="K45" s="28">
        <f t="shared" si="9"/>
        <v>68.499730450068057</v>
      </c>
      <c r="L45" s="28">
        <f t="shared" si="6"/>
        <v>14.728687962247076</v>
      </c>
      <c r="M45" s="28">
        <f>L45*'Forecast inputs Tab10.1.5.1'!Z15</f>
        <v>35.742990799262714</v>
      </c>
      <c r="N45" s="19">
        <f t="shared" si="10"/>
        <v>367.42975425008774</v>
      </c>
      <c r="O45" s="19">
        <f>N45*'Forecast inputs Tab10.1.5.1'!R15</f>
        <v>834.55054942330923</v>
      </c>
      <c r="P45" s="19">
        <f>N45*'Forecast inputs Tab10.1.5.1'!S15</f>
        <v>365.18116154449098</v>
      </c>
      <c r="Q45" s="19">
        <f>P45*'Forecast inputs Tab10.1.5.1'!R15</f>
        <v>829.44327583923314</v>
      </c>
    </row>
    <row r="46" spans="1:17" ht="12" customHeight="1" x14ac:dyDescent="0.3">
      <c r="A46" s="10">
        <f>D46+F46+E46+'Forecast inputs Tab10.1.5.1'!AA16</f>
        <v>0.3795958417428284</v>
      </c>
      <c r="C46" s="18">
        <v>12</v>
      </c>
      <c r="D46" s="17">
        <f>$G$29*'Forecast inputs Tab10.1.5.1'!T16</f>
        <v>9.1180362560801781E-2</v>
      </c>
      <c r="E46" s="17">
        <f>$G$30*'Forecast inputs Tab10.1.5.1'!U16</f>
        <v>8.8251282342524922E-6</v>
      </c>
      <c r="F46" s="17">
        <f>$F$31*'Forecast inputs Tab10.1.5.1'!Y16</f>
        <v>4.8406654053792367E-2</v>
      </c>
      <c r="G46" s="28">
        <f t="shared" si="7"/>
        <v>21.123473006486126</v>
      </c>
      <c r="H46" s="28">
        <f>G46*'Forecast inputs Tab10.1.5.1'!V16</f>
        <v>57.181070481321846</v>
      </c>
      <c r="I46" s="28">
        <f t="shared" si="8"/>
        <v>2.0444902038056984E-3</v>
      </c>
      <c r="J46" s="28">
        <f>I46*'Forecast inputs Tab10.1.5.1'!W16</f>
        <v>5.5544763963436411E-3</v>
      </c>
      <c r="K46" s="28">
        <f t="shared" si="9"/>
        <v>57.186624957718188</v>
      </c>
      <c r="L46" s="28">
        <f t="shared" si="6"/>
        <v>11.214220052675826</v>
      </c>
      <c r="M46" s="28">
        <f>L46*'Forecast inputs Tab10.1.5.1'!Z16</f>
        <v>30.633436349092449</v>
      </c>
      <c r="N46" s="19">
        <f t="shared" si="10"/>
        <v>278.41195056015789</v>
      </c>
      <c r="O46" s="19">
        <f>N46*'Forecast inputs Tab10.1.5.1'!R16</f>
        <v>718.07175052624245</v>
      </c>
      <c r="P46" s="19">
        <f>N46*'Forecast inputs Tab10.1.5.1'!S16</f>
        <v>277.61530660294147</v>
      </c>
      <c r="Q46" s="19">
        <f>P46*'Forecast inputs Tab10.1.5.1'!R16</f>
        <v>716.01707033110858</v>
      </c>
    </row>
    <row r="47" spans="1:17" ht="12" customHeight="1" x14ac:dyDescent="0.3">
      <c r="A47" s="10">
        <f>D47+F47+E47+'Forecast inputs Tab10.1.5.1'!AA17</f>
        <v>0.37420717834929895</v>
      </c>
      <c r="C47" s="18">
        <v>13</v>
      </c>
      <c r="D47" s="17">
        <f>$G$29*'Forecast inputs Tab10.1.5.1'!T17</f>
        <v>9.0683064890658069E-2</v>
      </c>
      <c r="E47" s="17">
        <f>$G$30*'Forecast inputs Tab10.1.5.1'!U17</f>
        <v>3.1861256305566246E-6</v>
      </c>
      <c r="F47" s="17">
        <f>$F$31*'Forecast inputs Tab10.1.5.1'!Y17</f>
        <v>4.3520927333010363E-2</v>
      </c>
      <c r="G47" s="28">
        <f t="shared" si="7"/>
        <v>22.747257778367871</v>
      </c>
      <c r="H47" s="28">
        <f>G47*'Forecast inputs Tab10.1.5.1'!V17</f>
        <v>68.280160420652393</v>
      </c>
      <c r="I47" s="28">
        <f t="shared" si="8"/>
        <v>7.9921891832752392E-4</v>
      </c>
      <c r="J47" s="28">
        <f>I47*'Forecast inputs Tab10.1.5.1'!W17</f>
        <v>2.406175263822067E-3</v>
      </c>
      <c r="K47" s="28">
        <f t="shared" si="9"/>
        <v>68.282566595916222</v>
      </c>
      <c r="L47" s="28">
        <f t="shared" si="6"/>
        <v>10.916941922852764</v>
      </c>
      <c r="M47" s="28">
        <f>L47*'Forecast inputs Tab10.1.5.1'!Z17</f>
        <v>33.081499939401503</v>
      </c>
      <c r="N47" s="19">
        <f t="shared" si="10"/>
        <v>300.69757125713716</v>
      </c>
      <c r="O47" s="19">
        <f>N47*'Forecast inputs Tab10.1.5.1'!R17</f>
        <v>866.53522597025494</v>
      </c>
      <c r="P47" s="19">
        <f>N47*'Forecast inputs Tab10.1.5.1'!S17</f>
        <v>300.26662444728481</v>
      </c>
      <c r="Q47" s="19">
        <f>P47*'Forecast inputs Tab10.1.5.1'!R17</f>
        <v>865.29334500096297</v>
      </c>
    </row>
    <row r="48" spans="1:17" ht="12" customHeight="1" x14ac:dyDescent="0.3">
      <c r="A48" s="10">
        <f>D48+F48+E48+'Forecast inputs Tab10.1.5.1'!AA18</f>
        <v>0.37330119389126915</v>
      </c>
      <c r="C48" s="18">
        <v>14</v>
      </c>
      <c r="D48" s="17">
        <f>$G$29*'Forecast inputs Tab10.1.5.1'!T18</f>
        <v>8.8550321223051842E-2</v>
      </c>
      <c r="E48" s="17">
        <f>$G$30*'Forecast inputs Tab10.1.5.1'!U18</f>
        <v>1.4430382053884631E-6</v>
      </c>
      <c r="F48" s="17">
        <f>$F$31*'Forecast inputs Tab10.1.5.1'!Y18</f>
        <v>4.4749429630011904E-2</v>
      </c>
      <c r="G48" s="28">
        <f t="shared" si="7"/>
        <v>12.778095794857661</v>
      </c>
      <c r="H48" s="28">
        <f>G48*'Forecast inputs Tab10.1.5.1'!V18</f>
        <v>41.978222276991296</v>
      </c>
      <c r="I48" s="28">
        <f t="shared" si="8"/>
        <v>2.0823504838165472E-4</v>
      </c>
      <c r="J48" s="28">
        <f>I48*'Forecast inputs Tab10.1.5.1'!W18</f>
        <v>6.8602581733467416E-4</v>
      </c>
      <c r="K48" s="28">
        <f t="shared" si="9"/>
        <v>41.978908302808634</v>
      </c>
      <c r="L48" s="28">
        <f t="shared" si="6"/>
        <v>6.4574864402488119</v>
      </c>
      <c r="M48" s="28">
        <f>L48*'Forecast inputs Tab10.1.5.1'!Z18</f>
        <v>21.43788635866002</v>
      </c>
      <c r="N48" s="19">
        <f t="shared" si="10"/>
        <v>172.90938023127927</v>
      </c>
      <c r="O48" s="19">
        <f>N48*'Forecast inputs Tab10.1.5.1'!R18</f>
        <v>549.20514805340315</v>
      </c>
      <c r="P48" s="19">
        <f>N48*'Forecast inputs Tab10.1.5.1'!S18</f>
        <v>172.77655140499795</v>
      </c>
      <c r="Q48" s="19">
        <f>P48*'Forecast inputs Tab10.1.5.1'!R18</f>
        <v>548.78324916563884</v>
      </c>
    </row>
    <row r="49" spans="1:17" ht="12" customHeight="1" x14ac:dyDescent="0.25">
      <c r="A49" s="10">
        <f>D49+F49+E49+'Forecast inputs Tab10.1.5.1'!AA19</f>
        <v>0.37340925396956243</v>
      </c>
      <c r="C49" s="18">
        <v>15</v>
      </c>
      <c r="D49" s="17">
        <f>$G$29*'Forecast inputs Tab10.1.5.1'!T19</f>
        <v>8.62018298073709E-2</v>
      </c>
      <c r="E49" s="17">
        <f>$G$30*'Forecast inputs Tab10.1.5.1'!U19</f>
        <v>7.5447680500143675E-7</v>
      </c>
      <c r="F49" s="17">
        <f>$F$31*'Forecast inputs Tab10.1.5.1'!Y19</f>
        <v>4.7206669685386532E-2</v>
      </c>
      <c r="G49" s="28">
        <f t="shared" si="7"/>
        <v>6.9640478651569682</v>
      </c>
      <c r="H49" s="28">
        <f>G49*'Forecast inputs Tab10.1.5.1'!V19</f>
        <v>24.770943563269604</v>
      </c>
      <c r="I49" s="28">
        <f t="shared" si="8"/>
        <v>6.0952448398391553E-5</v>
      </c>
      <c r="J49" s="28">
        <f>I49*'Forecast inputs Tab10.1.5.1'!W19</f>
        <v>2.1727014070553022E-4</v>
      </c>
      <c r="K49" s="28">
        <f t="shared" si="9"/>
        <v>24.77116083341031</v>
      </c>
      <c r="L49" s="28">
        <f t="shared" si="6"/>
        <v>3.8137184324082147</v>
      </c>
      <c r="M49" s="28">
        <f>L49*'Forecast inputs Tab10.1.5.1'!Z19</f>
        <v>13.723360681546367</v>
      </c>
      <c r="N49" s="19">
        <f t="shared" si="10"/>
        <v>96.807683131744241</v>
      </c>
      <c r="O49" s="19">
        <f>N49*'Forecast inputs Tab10.1.5.1'!R19</f>
        <v>335.01073209205151</v>
      </c>
      <c r="P49" s="19">
        <f>N49*'Forecast inputs Tab10.1.5.1'!S19</f>
        <v>96.764882284721025</v>
      </c>
      <c r="Q49" s="19">
        <f>P49*'Forecast inputs Tab10.1.5.1'!R19</f>
        <v>334.8626163368599</v>
      </c>
    </row>
    <row r="50" spans="1:17" ht="12" customHeight="1" x14ac:dyDescent="0.25">
      <c r="A50" s="10">
        <f>D50+F50+E50+'Forecast inputs Tab10.1.5.1'!AA20</f>
        <v>0.37463967861653008</v>
      </c>
      <c r="C50" s="23" t="s">
        <v>1443</v>
      </c>
      <c r="D50" s="17">
        <f>$G$29*'Forecast inputs Tab10.1.5.1'!T20</f>
        <v>8.3615379895200723E-2</v>
      </c>
      <c r="E50" s="17">
        <f>$G$30*'Forecast inputs Tab10.1.5.1'!U20</f>
        <v>4.5719132804489691E-7</v>
      </c>
      <c r="F50" s="17">
        <f>$F$31*'Forecast inputs Tab10.1.5.1'!Y20</f>
        <v>5.1023841530001321E-2</v>
      </c>
      <c r="G50" s="28">
        <f t="shared" si="7"/>
        <v>18.573740900774954</v>
      </c>
      <c r="H50" s="28">
        <f>G50*'Forecast inputs Tab10.1.5.1'!V20</f>
        <v>77.071144234868939</v>
      </c>
      <c r="I50" s="28">
        <f t="shared" si="8"/>
        <v>1.0155731254023187E-4</v>
      </c>
      <c r="J50" s="28">
        <f>I50*'Forecast inputs Tab10.1.5.1'!W20</f>
        <v>4.214088225257468E-4</v>
      </c>
      <c r="K50" s="28">
        <f t="shared" si="9"/>
        <v>77.071565643691471</v>
      </c>
      <c r="L50" s="30">
        <f t="shared" si="6"/>
        <v>11.334082480140003</v>
      </c>
      <c r="M50" s="28">
        <f>L50*'Forecast inputs Tab10.1.5.1'!Z20</f>
        <v>43.802375197697863</v>
      </c>
      <c r="N50" s="19">
        <f>N23*EXP(-A23)+N24*EXP(-A24)</f>
        <v>266.3350634967905</v>
      </c>
      <c r="O50" s="19">
        <f>N50*'Forecast inputs Tab10.1.5.1'!R20</f>
        <v>1084.6326431165387</v>
      </c>
      <c r="P50" s="19">
        <f>N50*'Forecast inputs Tab10.1.5.1'!S20</f>
        <v>266.26371986195949</v>
      </c>
      <c r="Q50" s="19">
        <f>P50*'Forecast inputs Tab10.1.5.1'!R20</f>
        <v>1084.3421006915185</v>
      </c>
    </row>
    <row r="51" spans="1:17" ht="12" customHeight="1" x14ac:dyDescent="0.25">
      <c r="C51" s="31" t="s">
        <v>1453</v>
      </c>
      <c r="D51" s="12"/>
      <c r="E51" s="12"/>
      <c r="F51" s="12"/>
      <c r="G51" s="32">
        <f>SUM(G34:G50)</f>
        <v>792.69373412084485</v>
      </c>
      <c r="H51" s="32">
        <f t="shared" ref="H51" si="11">SUM(H34:H50)</f>
        <v>1118.561002055802</v>
      </c>
      <c r="I51" s="32">
        <f>SUM(I34:I50)</f>
        <v>99.471164695351661</v>
      </c>
      <c r="J51" s="32">
        <f t="shared" ref="J51:Q51" si="12">SUM(J34:J50)</f>
        <v>68.408510182049298</v>
      </c>
      <c r="K51" s="32">
        <f t="shared" si="12"/>
        <v>1186.9695122378512</v>
      </c>
      <c r="L51" s="32">
        <f t="shared" si="12"/>
        <v>428.07268996439711</v>
      </c>
      <c r="M51" s="32">
        <f t="shared" si="12"/>
        <v>556.58141744075294</v>
      </c>
      <c r="N51" s="32">
        <f t="shared" si="12"/>
        <v>51864.223356766226</v>
      </c>
      <c r="O51" s="32">
        <f t="shared" si="12"/>
        <v>17925.202543532203</v>
      </c>
      <c r="P51" s="32">
        <f t="shared" si="12"/>
        <v>8302.0291743247908</v>
      </c>
      <c r="Q51" s="32">
        <f t="shared" si="12"/>
        <v>11413.275430929059</v>
      </c>
    </row>
    <row r="52" spans="1:17" ht="12" customHeight="1" x14ac:dyDescent="0.25"/>
    <row r="53" spans="1:17" ht="12" customHeight="1" x14ac:dyDescent="0.25">
      <c r="C53" s="15" t="s">
        <v>1445</v>
      </c>
      <c r="D53" s="15" t="s">
        <v>1524</v>
      </c>
      <c r="G53" s="15">
        <f>G27+1</f>
        <v>2021</v>
      </c>
    </row>
    <row r="54" spans="1:17" ht="12" customHeight="1" x14ac:dyDescent="0.25">
      <c r="D54" s="24" t="s">
        <v>1611</v>
      </c>
      <c r="E54" s="24"/>
      <c r="F54" s="24"/>
      <c r="G54" s="18">
        <f>G29</f>
        <v>1.18</v>
      </c>
      <c r="H54" s="24" t="s">
        <v>1610</v>
      </c>
      <c r="I54" s="25">
        <f>G54*I3</f>
        <v>7.8563756232363835E-2</v>
      </c>
      <c r="J54" s="15" t="s">
        <v>1526</v>
      </c>
      <c r="K54" s="25">
        <f>I54+I56+I55</f>
        <v>0.12023074881391776</v>
      </c>
    </row>
    <row r="55" spans="1:17" ht="12" customHeight="1" x14ac:dyDescent="0.25">
      <c r="D55" s="24" t="s">
        <v>1612</v>
      </c>
      <c r="E55" s="24"/>
      <c r="F55" s="24"/>
      <c r="G55" s="18">
        <f>G30</f>
        <v>1.18</v>
      </c>
      <c r="H55" s="24" t="s">
        <v>1610</v>
      </c>
      <c r="I55" s="25">
        <f>G55*I4</f>
        <v>2.9115277622718924E-3</v>
      </c>
      <c r="K55" s="25"/>
    </row>
    <row r="56" spans="1:17" ht="12" customHeight="1" x14ac:dyDescent="0.25">
      <c r="D56" s="24" t="s">
        <v>1446</v>
      </c>
      <c r="E56" s="24"/>
      <c r="F56" s="24"/>
      <c r="G56" s="80">
        <v>1</v>
      </c>
      <c r="H56" s="24" t="s">
        <v>1610</v>
      </c>
      <c r="I56" s="25">
        <f>G56*I31</f>
        <v>3.8755464819282034E-2</v>
      </c>
    </row>
    <row r="57" spans="1:17" ht="12" customHeight="1" x14ac:dyDescent="0.25">
      <c r="D57" s="24"/>
      <c r="E57" s="24"/>
      <c r="F57" s="24"/>
      <c r="G57" s="18"/>
      <c r="H57" s="24"/>
      <c r="I57" s="24"/>
      <c r="J57" s="24"/>
      <c r="K57" s="24"/>
      <c r="L57" s="25"/>
    </row>
    <row r="58" spans="1:17" ht="27.75" customHeight="1" x14ac:dyDescent="0.25">
      <c r="A58" t="s">
        <v>1374</v>
      </c>
      <c r="C58" s="26" t="s">
        <v>1292</v>
      </c>
      <c r="D58" s="27" t="s">
        <v>1604</v>
      </c>
      <c r="E58" s="27" t="s">
        <v>1605</v>
      </c>
      <c r="F58" s="27" t="s">
        <v>1877</v>
      </c>
      <c r="G58" s="27" t="s">
        <v>1606</v>
      </c>
      <c r="H58" s="27" t="s">
        <v>1607</v>
      </c>
      <c r="I58" s="27" t="s">
        <v>1608</v>
      </c>
      <c r="J58" s="27" t="s">
        <v>1609</v>
      </c>
      <c r="K58" s="27" t="s">
        <v>1613</v>
      </c>
      <c r="L58" s="27" t="s">
        <v>1448</v>
      </c>
      <c r="M58" s="27" t="s">
        <v>1578</v>
      </c>
      <c r="N58" s="27" t="s">
        <v>1449</v>
      </c>
      <c r="O58" s="27" t="s">
        <v>1450</v>
      </c>
      <c r="P58" s="27" t="s">
        <v>1451</v>
      </c>
      <c r="Q58" s="27" t="s">
        <v>1452</v>
      </c>
    </row>
    <row r="59" spans="1:17" ht="12" customHeight="1" x14ac:dyDescent="0.25">
      <c r="A59" s="10">
        <f>D59+F59+E59+'Forecast inputs Tab10.1.5.1'!AA4</f>
        <v>0.24</v>
      </c>
      <c r="C59" s="18">
        <v>0</v>
      </c>
      <c r="D59" s="17">
        <f>$G$54*'Forecast inputs Tab10.1.5.1'!T4</f>
        <v>0</v>
      </c>
      <c r="E59" s="17">
        <f>$G$55*'Forecast inputs Tab10.1.5.1'!U4</f>
        <v>0</v>
      </c>
      <c r="F59" s="17">
        <f>$F$31*'Forecast inputs Tab10.1.5.1'!Y4</f>
        <v>0</v>
      </c>
      <c r="G59" s="28">
        <f>N59*(D59/A59)*(1-EXP(-A59))</f>
        <v>0</v>
      </c>
      <c r="H59" s="28">
        <f>G59*'Forecast inputs Tab10.1.5.1'!V4</f>
        <v>0</v>
      </c>
      <c r="I59" s="28">
        <f>N59*(E59/A59)*(1-EXP(-A59))</f>
        <v>0</v>
      </c>
      <c r="J59" s="28">
        <f>I59*'Forecast inputs Tab10.1.5.1'!W4</f>
        <v>0</v>
      </c>
      <c r="K59" s="28">
        <f>H59+J59</f>
        <v>0</v>
      </c>
      <c r="L59" s="28">
        <f t="shared" ref="L59:L75" si="13">N59*(F59/A59)*(1-EXP(-A59))</f>
        <v>0</v>
      </c>
      <c r="M59" s="28">
        <f>L59*'Forecast inputs Tab10.1.5.1'!Z4</f>
        <v>0</v>
      </c>
      <c r="N59" s="19">
        <f>'Forecast inputs Tab10.1.5.1'!Q4</f>
        <v>12382.797429009221</v>
      </c>
      <c r="O59" s="19">
        <f>N59*'Forecast inputs Tab10.1.5.1'!R4</f>
        <v>34.976078134056579</v>
      </c>
      <c r="P59" s="19">
        <f>N59*'Forecast inputs Tab10.1.5.1'!S4</f>
        <v>0</v>
      </c>
      <c r="Q59" s="19">
        <f>P59*'Forecast inputs Tab10.1.5.1'!R4</f>
        <v>0</v>
      </c>
    </row>
    <row r="60" spans="1:17" ht="12" customHeight="1" x14ac:dyDescent="0.25">
      <c r="A60" s="10">
        <f>D60+F60+E60+'Forecast inputs Tab10.1.5.1'!AA5</f>
        <v>0.24047600431175919</v>
      </c>
      <c r="C60" s="18">
        <v>1</v>
      </c>
      <c r="D60" s="17">
        <f>$G$54*'Forecast inputs Tab10.1.5.1'!T5</f>
        <v>1.6042231947803507E-5</v>
      </c>
      <c r="E60" s="17">
        <f>$G$55*'Forecast inputs Tab10.1.5.1'!U5</f>
        <v>3.6780229327458753E-5</v>
      </c>
      <c r="F60" s="17">
        <f>$F$31*'Forecast inputs Tab10.1.5.1'!Y5</f>
        <v>4.2318185048394072E-4</v>
      </c>
      <c r="G60" s="28">
        <f t="shared" ref="G60:G75" si="14">N60*(D60/A60)*(1-EXP(-A60))</f>
        <v>0.13889292523009772</v>
      </c>
      <c r="H60" s="28">
        <f>G60*'Forecast inputs Tab10.1.5.1'!V5</f>
        <v>1.4282082699219231E-2</v>
      </c>
      <c r="I60" s="28">
        <f t="shared" ref="I60:I75" si="15">N60*(E60/A60)*(1-EXP(-A60))</f>
        <v>0.31844157711633331</v>
      </c>
      <c r="J60" s="28">
        <f>I60*'Forecast inputs Tab10.1.5.1'!W5</f>
        <v>3.2744780406526702E-2</v>
      </c>
      <c r="K60" s="28">
        <f t="shared" ref="K60:K75" si="16">H60+J60</f>
        <v>4.7026863105745935E-2</v>
      </c>
      <c r="L60" s="28">
        <f t="shared" si="13"/>
        <v>3.6638894955042765</v>
      </c>
      <c r="M60" s="28">
        <f>L60*'Forecast inputs Tab10.1.5.1'!Z5</f>
        <v>0.28241589981401555</v>
      </c>
      <c r="N60" s="19">
        <f>N34*EXP(-A34)</f>
        <v>9740.6534556019415</v>
      </c>
      <c r="O60" s="19">
        <f>N60*'Forecast inputs Tab10.1.5.1'!R5</f>
        <v>231.1720062657642</v>
      </c>
      <c r="P60" s="19">
        <f>N60*'Forecast inputs Tab10.1.5.1'!S5</f>
        <v>0</v>
      </c>
      <c r="Q60" s="19">
        <f>P60*'Forecast inputs Tab10.1.5.1'!R5</f>
        <v>0</v>
      </c>
    </row>
    <row r="61" spans="1:17" ht="12" customHeight="1" x14ac:dyDescent="0.25">
      <c r="A61" s="10">
        <f>D61+F61+E61+'Forecast inputs Tab10.1.5.1'!AA6</f>
        <v>0.24336175382665573</v>
      </c>
      <c r="C61" s="18">
        <v>2</v>
      </c>
      <c r="D61" s="17">
        <f>$G$54*'Forecast inputs Tab10.1.5.1'!T6</f>
        <v>1.5095936889300175E-4</v>
      </c>
      <c r="E61" s="17">
        <f>$G$55*'Forecast inputs Tab10.1.5.1'!U6</f>
        <v>7.7103520909032426E-4</v>
      </c>
      <c r="F61" s="17">
        <f>$F$31*'Forecast inputs Tab10.1.5.1'!Y6</f>
        <v>2.4397592486724079E-3</v>
      </c>
      <c r="G61" s="28">
        <f t="shared" si="14"/>
        <v>1.0262108728446631</v>
      </c>
      <c r="H61" s="28">
        <f>G61*'Forecast inputs Tab10.1.5.1'!V6</f>
        <v>0.22530116065149441</v>
      </c>
      <c r="I61" s="28">
        <f t="shared" si="15"/>
        <v>5.2414415926405606</v>
      </c>
      <c r="J61" s="28">
        <f>I61*'Forecast inputs Tab10.1.5.1'!W6</f>
        <v>1.1508502449700768</v>
      </c>
      <c r="K61" s="28">
        <f t="shared" si="16"/>
        <v>1.3761514056215711</v>
      </c>
      <c r="L61" s="28">
        <f t="shared" si="13"/>
        <v>16.585306937031181</v>
      </c>
      <c r="M61" s="28">
        <f>L61*'Forecast inputs Tab10.1.5.1'!Z6</f>
        <v>3.118535263369973</v>
      </c>
      <c r="N61" s="19">
        <f t="shared" ref="N61:N74" si="17">N35*EXP(-A35)</f>
        <v>7658.6229878228623</v>
      </c>
      <c r="O61" s="19">
        <f>N61*'Forecast inputs Tab10.1.5.1'!R6</f>
        <v>736.72736521201045</v>
      </c>
      <c r="P61" s="19">
        <f>N61*'Forecast inputs Tab10.1.5.1'!S6</f>
        <v>0</v>
      </c>
      <c r="Q61" s="19">
        <f>P61*'Forecast inputs Tab10.1.5.1'!R6</f>
        <v>0</v>
      </c>
    </row>
    <row r="62" spans="1:17" ht="12" customHeight="1" x14ac:dyDescent="0.25">
      <c r="A62" s="10">
        <f>D62+F62+E62+'Forecast inputs Tab10.1.5.1'!AA7</f>
        <v>0.249539950290702</v>
      </c>
      <c r="C62" s="18">
        <v>3</v>
      </c>
      <c r="D62" s="17">
        <f>$G$54*'Forecast inputs Tab10.1.5.1'!T7</f>
        <v>5.6233820704219735E-3</v>
      </c>
      <c r="E62" s="17">
        <f>$G$55*'Forecast inputs Tab10.1.5.1'!U7</f>
        <v>1.4952891770819488E-3</v>
      </c>
      <c r="F62" s="17">
        <f>$F$31*'Forecast inputs Tab10.1.5.1'!Y7</f>
        <v>2.4212790431980893E-3</v>
      </c>
      <c r="G62" s="28">
        <f t="shared" si="14"/>
        <v>29.887863189256567</v>
      </c>
      <c r="H62" s="28">
        <f>G62*'Forecast inputs Tab10.1.5.1'!V7</f>
        <v>10.976468546570082</v>
      </c>
      <c r="I62" s="28">
        <f t="shared" si="15"/>
        <v>7.9473522861034676</v>
      </c>
      <c r="J62" s="28">
        <f>I62*'Forecast inputs Tab10.1.5.1'!W7</f>
        <v>2.9259107544962784</v>
      </c>
      <c r="K62" s="28">
        <f t="shared" si="16"/>
        <v>13.902379301066361</v>
      </c>
      <c r="L62" s="28">
        <f t="shared" si="13"/>
        <v>12.868920496573727</v>
      </c>
      <c r="M62" s="28">
        <f>L62*'Forecast inputs Tab10.1.5.1'!Z7</f>
        <v>4.3468382274916806</v>
      </c>
      <c r="N62" s="19">
        <f t="shared" si="17"/>
        <v>6005.6214496451485</v>
      </c>
      <c r="O62" s="19">
        <f>N62*'Forecast inputs Tab10.1.5.1'!R7</f>
        <v>1256.9465413034814</v>
      </c>
      <c r="P62" s="19">
        <f>N62*'Forecast inputs Tab10.1.5.1'!S7</f>
        <v>0</v>
      </c>
      <c r="Q62" s="19">
        <f>P62*'Forecast inputs Tab10.1.5.1'!R7</f>
        <v>0</v>
      </c>
    </row>
    <row r="63" spans="1:17" ht="12" customHeight="1" x14ac:dyDescent="0.25">
      <c r="A63" s="10">
        <f>D63+F63+E63+'Forecast inputs Tab10.1.5.1'!AA8</f>
        <v>0.27281705386956334</v>
      </c>
      <c r="C63" s="18">
        <v>4</v>
      </c>
      <c r="D63" s="17">
        <f>$G$54*'Forecast inputs Tab10.1.5.1'!T8</f>
        <v>1.0045578664938529E-2</v>
      </c>
      <c r="E63" s="17">
        <f>$G$55*'Forecast inputs Tab10.1.5.1'!U8</f>
        <v>9.6990954164047904E-3</v>
      </c>
      <c r="F63" s="17">
        <f>$F$31*'Forecast inputs Tab10.1.5.1'!Y8</f>
        <v>1.3072379788220007E-2</v>
      </c>
      <c r="G63" s="28">
        <f t="shared" si="14"/>
        <v>41.201696541180077</v>
      </c>
      <c r="H63" s="28">
        <f>G63*'Forecast inputs Tab10.1.5.1'!V8</f>
        <v>23.210306290287569</v>
      </c>
      <c r="I63" s="28">
        <f t="shared" si="15"/>
        <v>39.780603925329579</v>
      </c>
      <c r="J63" s="28">
        <f>I63*'Forecast inputs Tab10.1.5.1'!W8</f>
        <v>21.797888882918947</v>
      </c>
      <c r="K63" s="28">
        <f t="shared" si="16"/>
        <v>45.008195173206516</v>
      </c>
      <c r="L63" s="28">
        <f t="shared" si="13"/>
        <v>53.616047723079816</v>
      </c>
      <c r="M63" s="28">
        <f>L63*'Forecast inputs Tab10.1.5.1'!Z8</f>
        <v>28.223433905381491</v>
      </c>
      <c r="N63" s="19">
        <f t="shared" si="17"/>
        <v>4686.3595402949486</v>
      </c>
      <c r="O63" s="19">
        <f>N63*'Forecast inputs Tab10.1.5.1'!R8</f>
        <v>1727.6498763274344</v>
      </c>
      <c r="P63" s="19">
        <f>N63*'Forecast inputs Tab10.1.5.1'!S8</f>
        <v>417.81827653079523</v>
      </c>
      <c r="Q63" s="19">
        <f>P63*'Forecast inputs Tab10.1.5.1'!R8</f>
        <v>154.03079673446032</v>
      </c>
    </row>
    <row r="64" spans="1:17" ht="12" customHeight="1" x14ac:dyDescent="0.25">
      <c r="A64" s="10">
        <f>D64+F64+E64+'Forecast inputs Tab10.1.5.1'!AA9</f>
        <v>0.31213021345638448</v>
      </c>
      <c r="C64" s="18">
        <v>5</v>
      </c>
      <c r="D64" s="17">
        <f>$G$54*'Forecast inputs Tab10.1.5.1'!T9</f>
        <v>2.966450626534798E-2</v>
      </c>
      <c r="E64" s="17">
        <f>$G$55*'Forecast inputs Tab10.1.5.1'!U9</f>
        <v>1.4725879379631282E-2</v>
      </c>
      <c r="F64" s="17">
        <f>$F$31*'Forecast inputs Tab10.1.5.1'!Y9</f>
        <v>2.7739827811405198E-2</v>
      </c>
      <c r="G64" s="28">
        <f t="shared" si="14"/>
        <v>99.029726468599804</v>
      </c>
      <c r="H64" s="28">
        <f>G64*'Forecast inputs Tab10.1.5.1'!V9</f>
        <v>79.774122380098092</v>
      </c>
      <c r="I64" s="28">
        <f t="shared" si="15"/>
        <v>49.159753205734788</v>
      </c>
      <c r="J64" s="28">
        <f>I64*'Forecast inputs Tab10.1.5.1'!W9</f>
        <v>36.804691129033323</v>
      </c>
      <c r="K64" s="28">
        <f t="shared" si="16"/>
        <v>116.57881350913141</v>
      </c>
      <c r="L64" s="28">
        <f t="shared" si="13"/>
        <v>92.604526631156119</v>
      </c>
      <c r="M64" s="28">
        <f>L64*'Forecast inputs Tab10.1.5.1'!Z9</f>
        <v>69.09575629151756</v>
      </c>
      <c r="N64" s="19">
        <f t="shared" si="17"/>
        <v>3886.3788128393739</v>
      </c>
      <c r="O64" s="19">
        <f>N64*'Forecast inputs Tab10.1.5.1'!R9</f>
        <v>2214.4741930711266</v>
      </c>
      <c r="P64" s="19">
        <f>N64*'Forecast inputs Tab10.1.5.1'!S9</f>
        <v>1130.4112974369193</v>
      </c>
      <c r="Q64" s="19">
        <f>P64*'Forecast inputs Tab10.1.5.1'!R9</f>
        <v>644.11287892474638</v>
      </c>
    </row>
    <row r="65" spans="1:17" ht="12" customHeight="1" x14ac:dyDescent="0.25">
      <c r="A65" s="10">
        <f>D65+F65+E65+'Forecast inputs Tab10.1.5.1'!AA10</f>
        <v>0.34459641542581493</v>
      </c>
      <c r="C65" s="18">
        <v>6</v>
      </c>
      <c r="D65" s="17">
        <f>$G$54*'Forecast inputs Tab10.1.5.1'!T10</f>
        <v>7.2141365757423234E-2</v>
      </c>
      <c r="E65" s="17">
        <f>$G$55*'Forecast inputs Tab10.1.5.1'!U10</f>
        <v>6.0786278094004898E-3</v>
      </c>
      <c r="F65" s="17">
        <f>$F$31*'Forecast inputs Tab10.1.5.1'!Y10</f>
        <v>2.6376421858991191E-2</v>
      </c>
      <c r="G65" s="28">
        <f t="shared" si="14"/>
        <v>47.688182959663898</v>
      </c>
      <c r="H65" s="28">
        <f>G65*'Forecast inputs Tab10.1.5.1'!V10</f>
        <v>47.24596330104248</v>
      </c>
      <c r="I65" s="28">
        <f t="shared" si="15"/>
        <v>4.0182038706213898</v>
      </c>
      <c r="J65" s="28">
        <f>I65*'Forecast inputs Tab10.1.5.1'!W10</f>
        <v>3.88841718121689</v>
      </c>
      <c r="K65" s="28">
        <f t="shared" si="16"/>
        <v>51.134380482259367</v>
      </c>
      <c r="L65" s="28">
        <f t="shared" si="13"/>
        <v>17.435816722161508</v>
      </c>
      <c r="M65" s="28">
        <f>L65*'Forecast inputs Tab10.1.5.1'!Z10</f>
        <v>17.239873013837858</v>
      </c>
      <c r="N65" s="19">
        <f t="shared" si="17"/>
        <v>781.46207329442814</v>
      </c>
      <c r="O65" s="19">
        <f>N65*'Forecast inputs Tab10.1.5.1'!R10</f>
        <v>630.03660442802015</v>
      </c>
      <c r="P65" s="19">
        <f>N65*'Forecast inputs Tab10.1.5.1'!S10</f>
        <v>449.12832251652486</v>
      </c>
      <c r="Q65" s="19">
        <f>P65*'Forecast inputs Tab10.1.5.1'!R10</f>
        <v>362.09982920585276</v>
      </c>
    </row>
    <row r="66" spans="1:17" ht="12" customHeight="1" x14ac:dyDescent="0.25">
      <c r="A66" s="10">
        <f>D66+F66+E66+'Forecast inputs Tab10.1.5.1'!AA11</f>
        <v>0.37904895123037308</v>
      </c>
      <c r="C66" s="18">
        <v>7</v>
      </c>
      <c r="D66" s="17">
        <f>$G$54*'Forecast inputs Tab10.1.5.1'!T11</f>
        <v>8.7198615470198138E-2</v>
      </c>
      <c r="E66" s="17">
        <f>$G$55*'Forecast inputs Tab10.1.5.1'!U11</f>
        <v>3.48555135914489E-3</v>
      </c>
      <c r="F66" s="17">
        <f>$F$31*'Forecast inputs Tab10.1.5.1'!Y11</f>
        <v>4.8364784401030064E-2</v>
      </c>
      <c r="G66" s="28">
        <f t="shared" si="14"/>
        <v>210.03660680802</v>
      </c>
      <c r="H66" s="28">
        <f>G66*'Forecast inputs Tab10.1.5.1'!V11</f>
        <v>260.29062651435333</v>
      </c>
      <c r="I66" s="28">
        <f t="shared" si="15"/>
        <v>8.3956995920432078</v>
      </c>
      <c r="J66" s="28">
        <f>I66*'Forecast inputs Tab10.1.5.1'!W11</f>
        <v>10.245222740303435</v>
      </c>
      <c r="K66" s="28">
        <f t="shared" si="16"/>
        <v>270.5358492546568</v>
      </c>
      <c r="L66" s="28">
        <f t="shared" si="13"/>
        <v>116.49697818958649</v>
      </c>
      <c r="M66" s="28">
        <f>L66*'Forecast inputs Tab10.1.5.1'!Z11</f>
        <v>145.42201290427892</v>
      </c>
      <c r="N66" s="19">
        <f t="shared" si="17"/>
        <v>2893.9965030247117</v>
      </c>
      <c r="O66" s="19">
        <f>N66*'Forecast inputs Tab10.1.5.1'!R11</f>
        <v>3098.4284159983777</v>
      </c>
      <c r="P66" s="19">
        <f>N66*'Forecast inputs Tab10.1.5.1'!S11</f>
        <v>2308.2611688073866</v>
      </c>
      <c r="Q66" s="19">
        <f>P66*'Forecast inputs Tab10.1.5.1'!R11</f>
        <v>2471.3167377719406</v>
      </c>
    </row>
    <row r="67" spans="1:17" ht="12" customHeight="1" x14ac:dyDescent="0.25">
      <c r="A67" s="10">
        <f>D67+F67+E67+'Forecast inputs Tab10.1.5.1'!AA12</f>
        <v>0.37131914583145886</v>
      </c>
      <c r="C67" s="18">
        <v>8</v>
      </c>
      <c r="D67" s="17">
        <f>$G$54*'Forecast inputs Tab10.1.5.1'!T12</f>
        <v>0.10052983332643743</v>
      </c>
      <c r="E67" s="17">
        <f>$G$55*'Forecast inputs Tab10.1.5.1'!U12</f>
        <v>5.9794007237528517E-4</v>
      </c>
      <c r="F67" s="17">
        <f>$F$31*'Forecast inputs Tab10.1.5.1'!Y12</f>
        <v>3.0191372432646121E-2</v>
      </c>
      <c r="G67" s="28">
        <f t="shared" si="14"/>
        <v>150.24865740643176</v>
      </c>
      <c r="H67" s="28">
        <f>G67*'Forecast inputs Tab10.1.5.1'!V12</f>
        <v>226.27555425957775</v>
      </c>
      <c r="I67" s="28">
        <f t="shared" si="15"/>
        <v>0.8936620116753452</v>
      </c>
      <c r="J67" s="28">
        <f>I67*'Forecast inputs Tab10.1.5.1'!W12</f>
        <v>1.343863333879868</v>
      </c>
      <c r="K67" s="28">
        <f t="shared" si="16"/>
        <v>227.61941759345763</v>
      </c>
      <c r="L67" s="28">
        <f t="shared" si="13"/>
        <v>45.123054750650802</v>
      </c>
      <c r="M67" s="28">
        <f>L67*'Forecast inputs Tab10.1.5.1'!Z12</f>
        <v>68.773852667656911</v>
      </c>
      <c r="N67" s="19">
        <f t="shared" si="17"/>
        <v>1789.1816770328871</v>
      </c>
      <c r="O67" s="19">
        <f>N67*'Forecast inputs Tab10.1.5.1'!R12</f>
        <v>2425.7188422708773</v>
      </c>
      <c r="P67" s="19">
        <f>N67*'Forecast inputs Tab10.1.5.1'!S12</f>
        <v>1638.0783910623572</v>
      </c>
      <c r="Q67" s="19">
        <f>P67*'Forecast inputs Tab10.1.5.1'!R12</f>
        <v>2220.8575402506121</v>
      </c>
    </row>
    <row r="68" spans="1:17" ht="12" customHeight="1" x14ac:dyDescent="0.25">
      <c r="A68" s="10">
        <f>D68+F68+E68+'Forecast inputs Tab10.1.5.1'!AA13</f>
        <v>0.38234891318638753</v>
      </c>
      <c r="C68" s="18">
        <v>9</v>
      </c>
      <c r="D68" s="17">
        <f>$G$54*'Forecast inputs Tab10.1.5.1'!T13</f>
        <v>9.6818327408523572E-2</v>
      </c>
      <c r="E68" s="17">
        <f>$G$55*'Forecast inputs Tab10.1.5.1'!U13</f>
        <v>2.4590350229600043E-4</v>
      </c>
      <c r="F68" s="17">
        <f>$F$31*'Forecast inputs Tab10.1.5.1'!Y13</f>
        <v>4.5284682275567957E-2</v>
      </c>
      <c r="G68" s="28">
        <f t="shared" si="14"/>
        <v>34.586992256966688</v>
      </c>
      <c r="H68" s="28">
        <f>G68*'Forecast inputs Tab10.1.5.1'!V13</f>
        <v>62.308939781121737</v>
      </c>
      <c r="I68" s="28">
        <f t="shared" si="15"/>
        <v>8.784558417318826E-2</v>
      </c>
      <c r="J68" s="28">
        <f>I68*'Forecast inputs Tab10.1.5.1'!W13</f>
        <v>0.15843826806474465</v>
      </c>
      <c r="K68" s="28">
        <f t="shared" si="16"/>
        <v>62.467378049186479</v>
      </c>
      <c r="L68" s="28">
        <f t="shared" si="13"/>
        <v>16.177318872856059</v>
      </c>
      <c r="M68" s="28">
        <f>L68*'Forecast inputs Tab10.1.5.1'!Z13</f>
        <v>29.383026041957191</v>
      </c>
      <c r="N68" s="19">
        <f t="shared" si="17"/>
        <v>429.8718823559621</v>
      </c>
      <c r="O68" s="19">
        <f>N68*'Forecast inputs Tab10.1.5.1'!R13</f>
        <v>711.36488707911678</v>
      </c>
      <c r="P68" s="19">
        <f>N68*'Forecast inputs Tab10.1.5.1'!S13</f>
        <v>415.26512761687968</v>
      </c>
      <c r="Q68" s="19">
        <f>P68*'Forecast inputs Tab10.1.5.1'!R13</f>
        <v>687.19319113424103</v>
      </c>
    </row>
    <row r="69" spans="1:17" ht="12" customHeight="1" x14ac:dyDescent="0.25">
      <c r="A69" s="10">
        <f>D69+F69+E69+'Forecast inputs Tab10.1.5.1'!AA14</f>
        <v>0.37863395664587041</v>
      </c>
      <c r="C69" s="18">
        <v>10</v>
      </c>
      <c r="D69" s="17">
        <f>$G$54*'Forecast inputs Tab10.1.5.1'!T14</f>
        <v>9.6628921538735105E-2</v>
      </c>
      <c r="E69" s="17">
        <f>$G$55*'Forecast inputs Tab10.1.5.1'!U14</f>
        <v>6.6547036049197209E-5</v>
      </c>
      <c r="F69" s="17">
        <f>$F$31*'Forecast inputs Tab10.1.5.1'!Y14</f>
        <v>4.1938488071086126E-2</v>
      </c>
      <c r="G69" s="28">
        <f t="shared" si="14"/>
        <v>51.312860934334054</v>
      </c>
      <c r="H69" s="28">
        <f>G69*'Forecast inputs Tab10.1.5.1'!V14</f>
        <v>108.00739234005411</v>
      </c>
      <c r="I69" s="28">
        <f t="shared" si="15"/>
        <v>3.5338475810430446E-2</v>
      </c>
      <c r="J69" s="28">
        <f>I69*'Forecast inputs Tab10.1.5.1'!W14</f>
        <v>7.4545117267129507E-2</v>
      </c>
      <c r="K69" s="28">
        <f t="shared" si="16"/>
        <v>108.08193745732125</v>
      </c>
      <c r="L69" s="28">
        <f t="shared" si="13"/>
        <v>22.270597373118942</v>
      </c>
      <c r="M69" s="28">
        <f>L69*'Forecast inputs Tab10.1.5.1'!Z14</f>
        <v>47.205871721931565</v>
      </c>
      <c r="N69" s="19">
        <f t="shared" si="17"/>
        <v>637.89214749913299</v>
      </c>
      <c r="O69" s="19">
        <f>N69*'Forecast inputs Tab10.1.5.1'!R14</f>
        <v>1251.3849203564241</v>
      </c>
      <c r="P69" s="19">
        <f>N69*'Forecast inputs Tab10.1.5.1'!S14</f>
        <v>628.95011408191556</v>
      </c>
      <c r="Q69" s="19">
        <f>P69*'Forecast inputs Tab10.1.5.1'!R14</f>
        <v>1233.842886300198</v>
      </c>
    </row>
    <row r="70" spans="1:17" ht="12" customHeight="1" x14ac:dyDescent="0.25">
      <c r="A70" s="10">
        <f>D70+F70+E70+'Forecast inputs Tab10.1.5.1'!AA15</f>
        <v>0.38136086816820153</v>
      </c>
      <c r="C70" s="18">
        <v>11</v>
      </c>
      <c r="D70" s="17">
        <f>$G$54*'Forecast inputs Tab10.1.5.1'!T15</f>
        <v>9.3122347874879358E-2</v>
      </c>
      <c r="E70" s="17">
        <f>$G$55*'Forecast inputs Tab10.1.5.1'!U15</f>
        <v>2.4579803085571669E-5</v>
      </c>
      <c r="F70" s="17">
        <f>$F$31*'Forecast inputs Tab10.1.5.1'!Y15</f>
        <v>4.8213940490236605E-2</v>
      </c>
      <c r="G70" s="28">
        <f t="shared" si="14"/>
        <v>8.1379336130400652</v>
      </c>
      <c r="H70" s="28">
        <f>G70*'Forecast inputs Tab10.1.5.1'!V15</f>
        <v>19.59037089222014</v>
      </c>
      <c r="I70" s="28">
        <f t="shared" si="15"/>
        <v>2.1480215039330988E-3</v>
      </c>
      <c r="J70" s="28">
        <f>I70*'Forecast inputs Tab10.1.5.1'!W15</f>
        <v>5.1879726129233274E-3</v>
      </c>
      <c r="K70" s="28">
        <f t="shared" si="16"/>
        <v>19.595558864833063</v>
      </c>
      <c r="L70" s="28">
        <f t="shared" si="13"/>
        <v>4.213401572088725</v>
      </c>
      <c r="M70" s="28">
        <f>L70*'Forecast inputs Tab10.1.5.1'!Z15</f>
        <v>10.224914399082033</v>
      </c>
      <c r="N70" s="19">
        <f t="shared" si="17"/>
        <v>105.10977679462658</v>
      </c>
      <c r="O70" s="19">
        <f>N70*'Forecast inputs Tab10.1.5.1'!R15</f>
        <v>238.73793822917122</v>
      </c>
      <c r="P70" s="19">
        <f>N70*'Forecast inputs Tab10.1.5.1'!S15</f>
        <v>104.46652709953946</v>
      </c>
      <c r="Q70" s="19">
        <f>P70*'Forecast inputs Tab10.1.5.1'!R15</f>
        <v>237.27691233172595</v>
      </c>
    </row>
    <row r="71" spans="1:17" ht="12" customHeight="1" x14ac:dyDescent="0.25">
      <c r="A71" s="10">
        <f>D71+F71+E71+'Forecast inputs Tab10.1.5.1'!AA16</f>
        <v>0.3795958417428284</v>
      </c>
      <c r="C71" s="18">
        <v>12</v>
      </c>
      <c r="D71" s="17">
        <f>$G$54*'Forecast inputs Tab10.1.5.1'!T16</f>
        <v>9.1180362560801781E-2</v>
      </c>
      <c r="E71" s="17">
        <f>$G$55*'Forecast inputs Tab10.1.5.1'!U16</f>
        <v>8.8251282342524922E-6</v>
      </c>
      <c r="F71" s="17">
        <f>$F$31*'Forecast inputs Tab10.1.5.1'!Y16</f>
        <v>4.8406654053792367E-2</v>
      </c>
      <c r="G71" s="28">
        <f t="shared" si="14"/>
        <v>19.038330102738872</v>
      </c>
      <c r="H71" s="28">
        <f>G71*'Forecast inputs Tab10.1.5.1'!V16</f>
        <v>51.536605515442936</v>
      </c>
      <c r="I71" s="28">
        <f t="shared" si="15"/>
        <v>1.8426742316434868E-3</v>
      </c>
      <c r="J71" s="28">
        <f>I71*'Forecast inputs Tab10.1.5.1'!W16</f>
        <v>5.0061822290771475E-3</v>
      </c>
      <c r="K71" s="28">
        <f t="shared" si="16"/>
        <v>51.54161169767201</v>
      </c>
      <c r="L71" s="28">
        <f t="shared" si="13"/>
        <v>10.107240563236889</v>
      </c>
      <c r="M71" s="28">
        <f>L71*'Forecast inputs Tab10.1.5.1'!Z16</f>
        <v>27.609544756971683</v>
      </c>
      <c r="N71" s="19">
        <f t="shared" si="17"/>
        <v>250.92931534904992</v>
      </c>
      <c r="O71" s="19">
        <f>N71*'Forecast inputs Tab10.1.5.1'!R16</f>
        <v>647.18936226880908</v>
      </c>
      <c r="P71" s="19">
        <f>N71*'Forecast inputs Tab10.1.5.1'!S16</f>
        <v>250.21130980956397</v>
      </c>
      <c r="Q71" s="19">
        <f>P71*'Forecast inputs Tab10.1.5.1'!R16</f>
        <v>645.33750392153308</v>
      </c>
    </row>
    <row r="72" spans="1:17" ht="12" customHeight="1" x14ac:dyDescent="0.25">
      <c r="A72" s="10">
        <f>D72+F72+E72+'Forecast inputs Tab10.1.5.1'!AA17</f>
        <v>0.37420717834929895</v>
      </c>
      <c r="C72" s="18">
        <v>13</v>
      </c>
      <c r="D72" s="17">
        <f>$G$54*'Forecast inputs Tab10.1.5.1'!T17</f>
        <v>9.0683064890658069E-2</v>
      </c>
      <c r="E72" s="17">
        <f>$G$55*'Forecast inputs Tab10.1.5.1'!U17</f>
        <v>3.1861256305566246E-6</v>
      </c>
      <c r="F72" s="17">
        <f>$F$31*'Forecast inputs Tab10.1.5.1'!Y17</f>
        <v>4.3520927333010363E-2</v>
      </c>
      <c r="G72" s="28">
        <f t="shared" si="14"/>
        <v>14.408893204152617</v>
      </c>
      <c r="H72" s="28">
        <f>G72*'Forecast inputs Tab10.1.5.1'!V17</f>
        <v>43.250995308946635</v>
      </c>
      <c r="I72" s="28">
        <f t="shared" si="15"/>
        <v>5.0625267243733401E-4</v>
      </c>
      <c r="J72" s="28">
        <f>I72*'Forecast inputs Tab10.1.5.1'!W17</f>
        <v>1.5241539329569921E-3</v>
      </c>
      <c r="K72" s="28">
        <f t="shared" si="16"/>
        <v>43.25251946287959</v>
      </c>
      <c r="L72" s="28">
        <f t="shared" si="13"/>
        <v>6.9151654153192821</v>
      </c>
      <c r="M72" s="28">
        <f>L72*'Forecast inputs Tab10.1.5.1'!Z17</f>
        <v>20.954956606387867</v>
      </c>
      <c r="N72" s="19">
        <f t="shared" si="17"/>
        <v>190.47215419137157</v>
      </c>
      <c r="O72" s="19">
        <f>N72*'Forecast inputs Tab10.1.5.1'!R17</f>
        <v>548.89313034098495</v>
      </c>
      <c r="P72" s="19">
        <f>N72*'Forecast inputs Tab10.1.5.1'!S17</f>
        <v>190.19917770249836</v>
      </c>
      <c r="Q72" s="19">
        <f>P72*'Forecast inputs Tab10.1.5.1'!R17</f>
        <v>548.10648034417466</v>
      </c>
    </row>
    <row r="73" spans="1:17" ht="12" customHeight="1" x14ac:dyDescent="0.25">
      <c r="A73" s="10">
        <f>D73+F73+E73+'Forecast inputs Tab10.1.5.1'!AA18</f>
        <v>0.37330119389126915</v>
      </c>
      <c r="C73" s="18">
        <v>14</v>
      </c>
      <c r="D73" s="17">
        <f>$G$54*'Forecast inputs Tab10.1.5.1'!T18</f>
        <v>8.8550321223051842E-2</v>
      </c>
      <c r="E73" s="17">
        <f>$G$55*'Forecast inputs Tab10.1.5.1'!U18</f>
        <v>1.4430382053884631E-6</v>
      </c>
      <c r="F73" s="17">
        <f>$F$31*'Forecast inputs Tab10.1.5.1'!Y18</f>
        <v>4.4749429630011904E-2</v>
      </c>
      <c r="G73" s="28">
        <f t="shared" si="14"/>
        <v>15.284857464211777</v>
      </c>
      <c r="H73" s="28">
        <f>G73*'Forecast inputs Tab10.1.5.1'!V18</f>
        <v>50.213361552902555</v>
      </c>
      <c r="I73" s="28">
        <f t="shared" si="15"/>
        <v>2.4908586417451338E-4</v>
      </c>
      <c r="J73" s="28">
        <f>I73*'Forecast inputs Tab10.1.5.1'!W18</f>
        <v>8.2060793744790392E-4</v>
      </c>
      <c r="K73" s="28">
        <f t="shared" si="16"/>
        <v>50.214182160840004</v>
      </c>
      <c r="L73" s="28">
        <f t="shared" si="13"/>
        <v>7.7242933063629353</v>
      </c>
      <c r="M73" s="28">
        <f>L73*'Forecast inputs Tab10.1.5.1'!Z18</f>
        <v>25.643495133128994</v>
      </c>
      <c r="N73" s="19">
        <f t="shared" si="17"/>
        <v>206.83013130359313</v>
      </c>
      <c r="O73" s="19">
        <f>N73*'Forecast inputs Tab10.1.5.1'!R18</f>
        <v>656.9462728543507</v>
      </c>
      <c r="P73" s="19">
        <f>N73*'Forecast inputs Tab10.1.5.1'!S18</f>
        <v>206.67124458765025</v>
      </c>
      <c r="Q73" s="19">
        <f>P73*'Forecast inputs Tab10.1.5.1'!R18</f>
        <v>656.44160733396996</v>
      </c>
    </row>
    <row r="74" spans="1:17" ht="12" customHeight="1" x14ac:dyDescent="0.25">
      <c r="A74" s="10">
        <f>D74+F74+E74+'Forecast inputs Tab10.1.5.1'!AA19</f>
        <v>0.37340925396956243</v>
      </c>
      <c r="C74" s="18">
        <v>15</v>
      </c>
      <c r="D74" s="17">
        <f>$G$54*'Forecast inputs Tab10.1.5.1'!T19</f>
        <v>8.62018298073709E-2</v>
      </c>
      <c r="E74" s="17">
        <f>$G$55*'Forecast inputs Tab10.1.5.1'!U19</f>
        <v>7.5447680500143675E-7</v>
      </c>
      <c r="F74" s="17">
        <f>$F$31*'Forecast inputs Tab10.1.5.1'!Y19</f>
        <v>4.7206669685386532E-2</v>
      </c>
      <c r="G74" s="28">
        <f t="shared" si="14"/>
        <v>8.5634314697289469</v>
      </c>
      <c r="H74" s="28">
        <f>G74*'Forecast inputs Tab10.1.5.1'!V19</f>
        <v>30.459910924205197</v>
      </c>
      <c r="I74" s="28">
        <f t="shared" si="15"/>
        <v>7.4950966001157882E-5</v>
      </c>
      <c r="J74" s="28">
        <f>I74*'Forecast inputs Tab10.1.5.1'!W19</f>
        <v>2.6716903679814628E-4</v>
      </c>
      <c r="K74" s="28">
        <f t="shared" si="16"/>
        <v>30.460178093241996</v>
      </c>
      <c r="L74" s="28">
        <f t="shared" si="13"/>
        <v>4.6895881638277253</v>
      </c>
      <c r="M74" s="28">
        <f>L74*'Forecast inputs Tab10.1.5.1'!Z19</f>
        <v>16.875107840480961</v>
      </c>
      <c r="N74" s="19">
        <f t="shared" si="17"/>
        <v>119.04081883033427</v>
      </c>
      <c r="O74" s="19">
        <f>N74*'Forecast inputs Tab10.1.5.1'!R19</f>
        <v>411.95027682787821</v>
      </c>
      <c r="P74" s="19">
        <f>N74*'Forecast inputs Tab10.1.5.1'!S19</f>
        <v>118.98818821557882</v>
      </c>
      <c r="Q74" s="19">
        <f>P74*'Forecast inputs Tab10.1.5.1'!R19</f>
        <v>411.76814437506778</v>
      </c>
    </row>
    <row r="75" spans="1:17" ht="12" customHeight="1" x14ac:dyDescent="0.25">
      <c r="A75" s="10">
        <f>D75+F75+E75+'Forecast inputs Tab10.1.5.1'!AA20</f>
        <v>0.37463967861653008</v>
      </c>
      <c r="C75" s="23" t="s">
        <v>1443</v>
      </c>
      <c r="D75" s="17">
        <f>$G$54*'Forecast inputs Tab10.1.5.1'!T20</f>
        <v>8.3615379895200723E-2</v>
      </c>
      <c r="E75" s="17">
        <f>$G$55*'Forecast inputs Tab10.1.5.1'!U20</f>
        <v>4.5719132804489691E-7</v>
      </c>
      <c r="F75" s="17">
        <f>$F$31*'Forecast inputs Tab10.1.5.1'!Y20</f>
        <v>5.1023841530001321E-2</v>
      </c>
      <c r="G75" s="28">
        <f t="shared" si="14"/>
        <v>12.949111408127035</v>
      </c>
      <c r="H75" s="28">
        <f>G75*'Forecast inputs Tab10.1.5.1'!V20</f>
        <v>53.73192392317187</v>
      </c>
      <c r="I75" s="28">
        <f t="shared" si="15"/>
        <v>7.0803020318786197E-5</v>
      </c>
      <c r="J75" s="28">
        <f>I75*'Forecast inputs Tab10.1.5.1'!W20</f>
        <v>2.9379486988675779E-4</v>
      </c>
      <c r="K75" s="28">
        <f t="shared" si="16"/>
        <v>53.73221771804176</v>
      </c>
      <c r="L75" s="30">
        <f t="shared" si="13"/>
        <v>7.9018167383884474</v>
      </c>
      <c r="M75" s="28">
        <f>L75*'Forecast inputs Tab10.1.5.1'!Z20</f>
        <v>30.537835076180301</v>
      </c>
      <c r="N75" s="19">
        <f>N48*EXP(-A48)+N49*EXP(-A49)</f>
        <v>185.68162587896512</v>
      </c>
      <c r="O75" s="19">
        <f>N75*'Forecast inputs Tab10.1.5.1'!R20</f>
        <v>756.17663709421868</v>
      </c>
      <c r="P75" s="19">
        <f>N75*'Forecast inputs Tab10.1.5.1'!S20</f>
        <v>185.63188702018471</v>
      </c>
      <c r="Q75" s="19">
        <f>P75*'Forecast inputs Tab10.1.5.1'!R20</f>
        <v>755.97407874851569</v>
      </c>
    </row>
    <row r="76" spans="1:17" ht="12" customHeight="1" x14ac:dyDescent="0.25">
      <c r="C76" s="31" t="s">
        <v>1453</v>
      </c>
      <c r="D76" s="12"/>
      <c r="E76" s="12"/>
      <c r="F76" s="12"/>
      <c r="G76" s="32">
        <f>SUM(G59:G75)</f>
        <v>743.54024762452684</v>
      </c>
      <c r="H76" s="32">
        <f t="shared" ref="H76" si="18">SUM(H59:H75)</f>
        <v>1067.1121247733454</v>
      </c>
      <c r="I76" s="32">
        <f>SUM(I59:I75)</f>
        <v>115.8832339095068</v>
      </c>
      <c r="J76" s="32">
        <f t="shared" ref="J76:Q76" si="19">SUM(J59:J75)</f>
        <v>78.435672313176326</v>
      </c>
      <c r="K76" s="32">
        <f t="shared" si="19"/>
        <v>1145.5477970865215</v>
      </c>
      <c r="L76" s="32">
        <f t="shared" si="19"/>
        <v>438.39396295094298</v>
      </c>
      <c r="M76" s="32">
        <f t="shared" si="19"/>
        <v>544.93746974946896</v>
      </c>
      <c r="N76" s="32">
        <f t="shared" si="19"/>
        <v>51950.901780768567</v>
      </c>
      <c r="O76" s="32">
        <f t="shared" si="19"/>
        <v>17578.773348062103</v>
      </c>
      <c r="P76" s="32">
        <f t="shared" si="19"/>
        <v>8044.0810324877939</v>
      </c>
      <c r="Q76" s="32">
        <f t="shared" si="19"/>
        <v>11028.358587377039</v>
      </c>
    </row>
    <row r="78" spans="1:17" ht="15" x14ac:dyDescent="0.25">
      <c r="C78" s="15" t="s">
        <v>1445</v>
      </c>
      <c r="D78" s="15" t="s">
        <v>1731</v>
      </c>
      <c r="G78" s="15">
        <f>G53+1</f>
        <v>2022</v>
      </c>
    </row>
    <row r="79" spans="1:17" ht="15" x14ac:dyDescent="0.25">
      <c r="D79" s="24" t="s">
        <v>1611</v>
      </c>
      <c r="E79" s="24"/>
      <c r="F79" s="24"/>
      <c r="G79" s="18">
        <v>1</v>
      </c>
      <c r="H79" s="24" t="s">
        <v>1610</v>
      </c>
      <c r="I79" s="25">
        <f>G79*I29</f>
        <v>7.8563756232363835E-2</v>
      </c>
      <c r="J79" s="15" t="s">
        <v>1526</v>
      </c>
      <c r="K79" s="25">
        <f>I79+I81+I80</f>
        <v>0.12023074881391776</v>
      </c>
    </row>
    <row r="80" spans="1:17" ht="15" x14ac:dyDescent="0.25">
      <c r="D80" s="24" t="s">
        <v>1612</v>
      </c>
      <c r="E80" s="24"/>
      <c r="F80" s="24"/>
      <c r="G80" s="18">
        <v>1</v>
      </c>
      <c r="H80" s="24" t="s">
        <v>1610</v>
      </c>
      <c r="I80" s="25">
        <f>G80*I30</f>
        <v>2.9115277622718924E-3</v>
      </c>
      <c r="K80" s="25"/>
    </row>
    <row r="81" spans="1:17" ht="15" x14ac:dyDescent="0.25">
      <c r="D81" s="24" t="s">
        <v>1446</v>
      </c>
      <c r="E81" s="24"/>
      <c r="F81" s="24"/>
      <c r="G81" s="80">
        <v>1</v>
      </c>
      <c r="H81" s="24" t="s">
        <v>1610</v>
      </c>
      <c r="I81" s="25">
        <f>G81*I56</f>
        <v>3.8755464819282034E-2</v>
      </c>
    </row>
    <row r="82" spans="1:17" ht="15" x14ac:dyDescent="0.25">
      <c r="D82" s="24"/>
      <c r="E82" s="24"/>
      <c r="F82" s="24"/>
      <c r="G82" s="18"/>
      <c r="H82" s="24"/>
      <c r="I82" s="24"/>
      <c r="J82" s="24"/>
      <c r="K82" s="24"/>
      <c r="L82" s="25"/>
    </row>
    <row r="83" spans="1:17" ht="39" x14ac:dyDescent="0.25">
      <c r="A83" t="s">
        <v>1374</v>
      </c>
      <c r="C83" s="26" t="s">
        <v>1292</v>
      </c>
      <c r="D83" s="27" t="s">
        <v>1604</v>
      </c>
      <c r="E83" s="27" t="s">
        <v>1605</v>
      </c>
      <c r="F83" s="27" t="s">
        <v>1877</v>
      </c>
      <c r="G83" s="27" t="s">
        <v>1606</v>
      </c>
      <c r="H83" s="27" t="s">
        <v>1607</v>
      </c>
      <c r="I83" s="27" t="s">
        <v>1608</v>
      </c>
      <c r="J83" s="27" t="s">
        <v>1609</v>
      </c>
      <c r="K83" s="27" t="s">
        <v>1613</v>
      </c>
      <c r="L83" s="27" t="s">
        <v>1448</v>
      </c>
      <c r="M83" s="27" t="s">
        <v>1578</v>
      </c>
      <c r="N83" s="27" t="s">
        <v>1449</v>
      </c>
      <c r="O83" s="27" t="s">
        <v>1450</v>
      </c>
      <c r="P83" s="27" t="s">
        <v>1451</v>
      </c>
      <c r="Q83" s="27" t="s">
        <v>1452</v>
      </c>
    </row>
    <row r="84" spans="1:17" ht="15" x14ac:dyDescent="0.25">
      <c r="A84" s="10">
        <f>D84+F84+E84+'Forecast inputs Tab10.1.5.1'!AA4</f>
        <v>0.24</v>
      </c>
      <c r="C84" s="18">
        <v>0</v>
      </c>
      <c r="D84" s="17">
        <f>$G$54*'Forecast inputs Tab10.1.5.1'!T4</f>
        <v>0</v>
      </c>
      <c r="E84" s="17">
        <f>$G$55*'Forecast inputs Tab10.1.5.1'!U4</f>
        <v>0</v>
      </c>
      <c r="F84" s="17">
        <f>$F$31*'Forecast inputs Tab10.1.5.1'!Y4</f>
        <v>0</v>
      </c>
      <c r="G84" s="28">
        <f>N84*(D84/A84)*(1-EXP(-A84))</f>
        <v>0</v>
      </c>
      <c r="H84" s="28">
        <f>G84*'Forecast inputs Tab10.1.5.1'!V4</f>
        <v>0</v>
      </c>
      <c r="I84" s="28">
        <f>N84*(E84/A84)*(1-EXP(-A84))</f>
        <v>0</v>
      </c>
      <c r="J84" s="28">
        <f>I84*'Forecast inputs Tab10.1.5.1'!W4</f>
        <v>0</v>
      </c>
      <c r="K84" s="28">
        <f>H84+J84</f>
        <v>0</v>
      </c>
      <c r="L84" s="28">
        <f t="shared" ref="L84:L100" si="20">N84*(F84/A84)*(1-EXP(-A84))</f>
        <v>0</v>
      </c>
      <c r="M84" s="28">
        <f>L84*'Forecast inputs Tab10.1.5.1'!Z4</f>
        <v>0</v>
      </c>
      <c r="N84" s="19">
        <f>'Forecast inputs Tab10.1.5.1'!Q4</f>
        <v>12382.797429009221</v>
      </c>
      <c r="O84" s="19">
        <f>N84*'Forecast inputs Tab10.1.5.1'!R4</f>
        <v>34.976078134056579</v>
      </c>
      <c r="P84" s="19">
        <f>N84*'Forecast inputs Tab10.1.5.1'!S4</f>
        <v>0</v>
      </c>
      <c r="Q84" s="19">
        <f>P84*'Forecast inputs Tab10.1.5.1'!R4</f>
        <v>0</v>
      </c>
    </row>
    <row r="85" spans="1:17" ht="15" x14ac:dyDescent="0.25">
      <c r="A85" s="10">
        <f>D85+F85+E85+'Forecast inputs Tab10.1.5.1'!AA5</f>
        <v>0.24047600431175919</v>
      </c>
      <c r="C85" s="18">
        <v>1</v>
      </c>
      <c r="D85" s="17">
        <f>$G$54*'Forecast inputs Tab10.1.5.1'!T5</f>
        <v>1.6042231947803507E-5</v>
      </c>
      <c r="E85" s="17">
        <f>$G$55*'Forecast inputs Tab10.1.5.1'!U5</f>
        <v>3.6780229327458753E-5</v>
      </c>
      <c r="F85" s="17">
        <f>$F$31*'Forecast inputs Tab10.1.5.1'!Y5</f>
        <v>4.2318185048394072E-4</v>
      </c>
      <c r="G85" s="28">
        <f t="shared" ref="G85:G99" si="21">N85*(D85/A85)*(1-EXP(-A85))</f>
        <v>0.13889292523009772</v>
      </c>
      <c r="H85" s="28">
        <f>G85*'Forecast inputs Tab10.1.5.1'!V5</f>
        <v>1.4282082699219231E-2</v>
      </c>
      <c r="I85" s="28">
        <f t="shared" ref="I85:I100" si="22">N85*(E85/A85)*(1-EXP(-A85))</f>
        <v>0.31844157711633331</v>
      </c>
      <c r="J85" s="28">
        <f>I85*'Forecast inputs Tab10.1.5.1'!W5</f>
        <v>3.2744780406526702E-2</v>
      </c>
      <c r="K85" s="28">
        <f t="shared" ref="K85:K100" si="23">H85+J85</f>
        <v>4.7026863105745935E-2</v>
      </c>
      <c r="L85" s="28">
        <f t="shared" si="20"/>
        <v>3.6638894955042765</v>
      </c>
      <c r="M85" s="28">
        <f>L85*'Forecast inputs Tab10.1.5.1'!Z5</f>
        <v>0.28241589981401555</v>
      </c>
      <c r="N85" s="19">
        <f>N59*EXP(-A59)</f>
        <v>9740.6534556019415</v>
      </c>
      <c r="O85" s="19">
        <f>N85*'Forecast inputs Tab10.1.5.1'!R5</f>
        <v>231.1720062657642</v>
      </c>
      <c r="P85" s="19">
        <f>N85*'Forecast inputs Tab10.1.5.1'!S5</f>
        <v>0</v>
      </c>
      <c r="Q85" s="19">
        <f>P85*'Forecast inputs Tab10.1.5.1'!R5</f>
        <v>0</v>
      </c>
    </row>
    <row r="86" spans="1:17" ht="15" x14ac:dyDescent="0.25">
      <c r="A86" s="10">
        <f>D86+F86+E86+'Forecast inputs Tab10.1.5.1'!AA6</f>
        <v>0.24336175382665573</v>
      </c>
      <c r="C86" s="18">
        <v>2</v>
      </c>
      <c r="D86" s="17">
        <f>$G$54*'Forecast inputs Tab10.1.5.1'!T6</f>
        <v>1.5095936889300175E-4</v>
      </c>
      <c r="E86" s="17">
        <f>$G$55*'Forecast inputs Tab10.1.5.1'!U6</f>
        <v>7.7103520909032426E-4</v>
      </c>
      <c r="F86" s="17">
        <f>$F$31*'Forecast inputs Tab10.1.5.1'!Y6</f>
        <v>2.4397592486724079E-3</v>
      </c>
      <c r="G86" s="28">
        <f t="shared" si="21"/>
        <v>1.0262108728446631</v>
      </c>
      <c r="H86" s="28">
        <f>G86*'Forecast inputs Tab10.1.5.1'!V6</f>
        <v>0.22530116065149441</v>
      </c>
      <c r="I86" s="28">
        <f t="shared" si="22"/>
        <v>5.2414415926405606</v>
      </c>
      <c r="J86" s="28">
        <f>I86*'Forecast inputs Tab10.1.5.1'!W6</f>
        <v>1.1508502449700768</v>
      </c>
      <c r="K86" s="28">
        <f t="shared" si="23"/>
        <v>1.3761514056215711</v>
      </c>
      <c r="L86" s="28">
        <f t="shared" si="20"/>
        <v>16.585306937031181</v>
      </c>
      <c r="M86" s="28">
        <f>L86*'Forecast inputs Tab10.1.5.1'!Z6</f>
        <v>3.118535263369973</v>
      </c>
      <c r="N86" s="19">
        <f t="shared" ref="N86:N99" si="24">N60*EXP(-A60)</f>
        <v>7658.6229878228623</v>
      </c>
      <c r="O86" s="19">
        <f>N86*'Forecast inputs Tab10.1.5.1'!R6</f>
        <v>736.72736521201045</v>
      </c>
      <c r="P86" s="19">
        <f>N86*'Forecast inputs Tab10.1.5.1'!S6</f>
        <v>0</v>
      </c>
      <c r="Q86" s="19">
        <f>P86*'Forecast inputs Tab10.1.5.1'!R6</f>
        <v>0</v>
      </c>
    </row>
    <row r="87" spans="1:17" ht="15" x14ac:dyDescent="0.25">
      <c r="A87" s="10">
        <f>D87+F87+E87+'Forecast inputs Tab10.1.5.1'!AA7</f>
        <v>0.249539950290702</v>
      </c>
      <c r="C87" s="18">
        <v>3</v>
      </c>
      <c r="D87" s="17">
        <f>$G$54*'Forecast inputs Tab10.1.5.1'!T7</f>
        <v>5.6233820704219735E-3</v>
      </c>
      <c r="E87" s="17">
        <f>$G$55*'Forecast inputs Tab10.1.5.1'!U7</f>
        <v>1.4952891770819488E-3</v>
      </c>
      <c r="F87" s="17">
        <f>$F$31*'Forecast inputs Tab10.1.5.1'!Y7</f>
        <v>2.4212790431980893E-3</v>
      </c>
      <c r="G87" s="28">
        <f t="shared" si="21"/>
        <v>29.881124483532894</v>
      </c>
      <c r="H87" s="28">
        <f>G87*'Forecast inputs Tab10.1.5.1'!V7</f>
        <v>10.973993722894928</v>
      </c>
      <c r="I87" s="28">
        <f t="shared" si="22"/>
        <v>7.945560426043107</v>
      </c>
      <c r="J87" s="28">
        <f>I87*'Forecast inputs Tab10.1.5.1'!W7</f>
        <v>2.9252510602443538</v>
      </c>
      <c r="K87" s="28">
        <f t="shared" si="23"/>
        <v>13.899244783139281</v>
      </c>
      <c r="L87" s="28">
        <f t="shared" si="20"/>
        <v>12.86601898877243</v>
      </c>
      <c r="M87" s="28">
        <f>L87*'Forecast inputs Tab10.1.5.1'!Z7</f>
        <v>4.3458581619895744</v>
      </c>
      <c r="N87" s="19">
        <f t="shared" si="24"/>
        <v>6004.2673844387919</v>
      </c>
      <c r="O87" s="19">
        <f>N87*'Forecast inputs Tab10.1.5.1'!R7</f>
        <v>1256.6631422261171</v>
      </c>
      <c r="P87" s="19">
        <f>N87*'Forecast inputs Tab10.1.5.1'!S7</f>
        <v>0</v>
      </c>
      <c r="Q87" s="19">
        <f>P87*'Forecast inputs Tab10.1.5.1'!R7</f>
        <v>0</v>
      </c>
    </row>
    <row r="88" spans="1:17" ht="15" x14ac:dyDescent="0.25">
      <c r="A88" s="10">
        <f>D88+F88+E88+'Forecast inputs Tab10.1.5.1'!AA8</f>
        <v>0.27281705386956334</v>
      </c>
      <c r="C88" s="18">
        <v>4</v>
      </c>
      <c r="D88" s="17">
        <f>$G$54*'Forecast inputs Tab10.1.5.1'!T8</f>
        <v>1.0045578664938529E-2</v>
      </c>
      <c r="E88" s="17">
        <f>$G$55*'Forecast inputs Tab10.1.5.1'!U8</f>
        <v>9.6990954164047904E-3</v>
      </c>
      <c r="F88" s="17">
        <f>$F$31*'Forecast inputs Tab10.1.5.1'!Y8</f>
        <v>1.3072379788220007E-2</v>
      </c>
      <c r="G88" s="28">
        <f t="shared" si="21"/>
        <v>41.139937238075284</v>
      </c>
      <c r="H88" s="28">
        <f>G88*'Forecast inputs Tab10.1.5.1'!V8</f>
        <v>23.175515190365161</v>
      </c>
      <c r="I88" s="28">
        <f t="shared" si="22"/>
        <v>39.720974769693704</v>
      </c>
      <c r="J88" s="28">
        <f>I88*'Forecast inputs Tab10.1.5.1'!W8</f>
        <v>21.765214926757476</v>
      </c>
      <c r="K88" s="28">
        <f t="shared" si="23"/>
        <v>44.940730117122641</v>
      </c>
      <c r="L88" s="28">
        <f t="shared" si="20"/>
        <v>53.535679922222357</v>
      </c>
      <c r="M88" s="28">
        <f>L88*'Forecast inputs Tab10.1.5.1'!Z8</f>
        <v>28.181128375377924</v>
      </c>
      <c r="N88" s="19">
        <f t="shared" si="24"/>
        <v>4679.3349193787235</v>
      </c>
      <c r="O88" s="19">
        <f>N88*'Forecast inputs Tab10.1.5.1'!R8</f>
        <v>1725.0602147035634</v>
      </c>
      <c r="P88" s="19">
        <f>N88*'Forecast inputs Tab10.1.5.1'!S8</f>
        <v>417.19198762161892</v>
      </c>
      <c r="Q88" s="19">
        <f>P88*'Forecast inputs Tab10.1.5.1'!R8</f>
        <v>153.79991219664794</v>
      </c>
    </row>
    <row r="89" spans="1:17" ht="15" x14ac:dyDescent="0.25">
      <c r="A89" s="10">
        <f>D89+F89+E89+'Forecast inputs Tab10.1.5.1'!AA9</f>
        <v>0.31213021345638448</v>
      </c>
      <c r="C89" s="18">
        <v>5</v>
      </c>
      <c r="D89" s="17">
        <f>$G$54*'Forecast inputs Tab10.1.5.1'!T9</f>
        <v>2.966450626534798E-2</v>
      </c>
      <c r="E89" s="17">
        <f>$G$55*'Forecast inputs Tab10.1.5.1'!U9</f>
        <v>1.4725879379631282E-2</v>
      </c>
      <c r="F89" s="17">
        <f>$F$31*'Forecast inputs Tab10.1.5.1'!Y9</f>
        <v>2.7739827811405198E-2</v>
      </c>
      <c r="G89" s="28">
        <f t="shared" si="21"/>
        <v>90.901931950904043</v>
      </c>
      <c r="H89" s="28">
        <f>G89*'Forecast inputs Tab10.1.5.1'!V9</f>
        <v>73.226717902104895</v>
      </c>
      <c r="I89" s="28">
        <f t="shared" si="22"/>
        <v>45.12500135045687</v>
      </c>
      <c r="J89" s="28">
        <f>I89*'Forecast inputs Tab10.1.5.1'!W9</f>
        <v>33.783972225211102</v>
      </c>
      <c r="K89" s="28">
        <f t="shared" si="23"/>
        <v>107.010690127316</v>
      </c>
      <c r="L89" s="28">
        <f t="shared" si="20"/>
        <v>85.004075830101158</v>
      </c>
      <c r="M89" s="28">
        <f>L89*'Forecast inputs Tab10.1.5.1'!Z9</f>
        <v>63.424771131720014</v>
      </c>
      <c r="N89" s="19">
        <f t="shared" si="24"/>
        <v>3567.4070299707155</v>
      </c>
      <c r="O89" s="19">
        <f>N89*'Forecast inputs Tab10.1.5.1'!R9</f>
        <v>2032.7227953054335</v>
      </c>
      <c r="P89" s="19">
        <f>N89*'Forecast inputs Tab10.1.5.1'!S9</f>
        <v>1037.6335924620157</v>
      </c>
      <c r="Q89" s="19">
        <f>P89*'Forecast inputs Tab10.1.5.1'!R9</f>
        <v>591.24777151922638</v>
      </c>
    </row>
    <row r="90" spans="1:17" ht="15" x14ac:dyDescent="0.25">
      <c r="A90" s="10">
        <f>D90+F90+E90+'Forecast inputs Tab10.1.5.1'!AA10</f>
        <v>0.34459641542581493</v>
      </c>
      <c r="C90" s="18">
        <v>6</v>
      </c>
      <c r="D90" s="17">
        <f>$G$54*'Forecast inputs Tab10.1.5.1'!T10</f>
        <v>7.2141365757423234E-2</v>
      </c>
      <c r="E90" s="17">
        <f>$G$55*'Forecast inputs Tab10.1.5.1'!U10</f>
        <v>6.0786278094004898E-3</v>
      </c>
      <c r="F90" s="17">
        <f>$F$31*'Forecast inputs Tab10.1.5.1'!Y10</f>
        <v>2.6376421858991191E-2</v>
      </c>
      <c r="G90" s="28">
        <f t="shared" si="21"/>
        <v>173.57675710836344</v>
      </c>
      <c r="H90" s="28">
        <f>G90*'Forecast inputs Tab10.1.5.1'!V10</f>
        <v>171.96715385847659</v>
      </c>
      <c r="I90" s="28">
        <f t="shared" si="22"/>
        <v>14.625568725331249</v>
      </c>
      <c r="J90" s="28">
        <f>I90*'Forecast inputs Tab10.1.5.1'!W10</f>
        <v>14.153167571323802</v>
      </c>
      <c r="K90" s="28">
        <f t="shared" si="23"/>
        <v>186.12032142980038</v>
      </c>
      <c r="L90" s="28">
        <f t="shared" si="20"/>
        <v>63.463364220197583</v>
      </c>
      <c r="M90" s="28">
        <f>L90*'Forecast inputs Tab10.1.5.1'!Z10</f>
        <v>62.750162933091005</v>
      </c>
      <c r="N90" s="19">
        <f t="shared" si="24"/>
        <v>2844.3871011054575</v>
      </c>
      <c r="O90" s="19">
        <f>N90*'Forecast inputs Tab10.1.5.1'!R10</f>
        <v>2293.2245237500506</v>
      </c>
      <c r="P90" s="19">
        <f>N90*'Forecast inputs Tab10.1.5.1'!S10</f>
        <v>1634.7495943361271</v>
      </c>
      <c r="Q90" s="19">
        <f>P90*'Forecast inputs Tab10.1.5.1'!R10</f>
        <v>1317.980895942427</v>
      </c>
    </row>
    <row r="91" spans="1:17" ht="15" x14ac:dyDescent="0.25">
      <c r="A91" s="10">
        <f>D91+F91+E91+'Forecast inputs Tab10.1.5.1'!AA11</f>
        <v>0.37904895123037308</v>
      </c>
      <c r="C91" s="18">
        <v>7</v>
      </c>
      <c r="D91" s="17">
        <f>$G$54*'Forecast inputs Tab10.1.5.1'!T11</f>
        <v>8.7198615470198138E-2</v>
      </c>
      <c r="E91" s="17">
        <f>$G$55*'Forecast inputs Tab10.1.5.1'!U11</f>
        <v>3.48555135914489E-3</v>
      </c>
      <c r="F91" s="17">
        <f>$F$31*'Forecast inputs Tab10.1.5.1'!Y11</f>
        <v>4.8364784401030064E-2</v>
      </c>
      <c r="G91" s="28">
        <f t="shared" si="21"/>
        <v>40.183575296710394</v>
      </c>
      <c r="H91" s="28">
        <f>G91*'Forecast inputs Tab10.1.5.1'!V11</f>
        <v>49.798024013631419</v>
      </c>
      <c r="I91" s="28">
        <f t="shared" si="22"/>
        <v>1.6062401304825633</v>
      </c>
      <c r="J91" s="28">
        <f>I91*'Forecast inputs Tab10.1.5.1'!W11</f>
        <v>1.9600853664182918</v>
      </c>
      <c r="K91" s="28">
        <f t="shared" si="23"/>
        <v>51.75810938004971</v>
      </c>
      <c r="L91" s="28">
        <f t="shared" si="20"/>
        <v>22.287853370242736</v>
      </c>
      <c r="M91" s="28">
        <f>L91*'Forecast inputs Tab10.1.5.1'!Z11</f>
        <v>27.821704483540302</v>
      </c>
      <c r="N91" s="19">
        <f t="shared" si="24"/>
        <v>553.67075366059294</v>
      </c>
      <c r="O91" s="19">
        <f>N91*'Forecast inputs Tab10.1.5.1'!R11</f>
        <v>592.78205569917725</v>
      </c>
      <c r="P91" s="19">
        <f>N91*'Forecast inputs Tab10.1.5.1'!S11</f>
        <v>441.60962172667627</v>
      </c>
      <c r="Q91" s="19">
        <f>P91*'Forecast inputs Tab10.1.5.1'!R11</f>
        <v>472.80492540544867</v>
      </c>
    </row>
    <row r="92" spans="1:17" ht="15" x14ac:dyDescent="0.25">
      <c r="A92" s="10">
        <f>D92+F92+E92+'Forecast inputs Tab10.1.5.1'!AA12</f>
        <v>0.37131914583145886</v>
      </c>
      <c r="C92" s="18">
        <v>8</v>
      </c>
      <c r="D92" s="17">
        <f>$G$54*'Forecast inputs Tab10.1.5.1'!T12</f>
        <v>0.10052983332643743</v>
      </c>
      <c r="E92" s="17">
        <f>$G$55*'Forecast inputs Tab10.1.5.1'!U12</f>
        <v>5.9794007237528517E-4</v>
      </c>
      <c r="F92" s="17">
        <f>$F$31*'Forecast inputs Tab10.1.5.1'!Y12</f>
        <v>3.0191372432646121E-2</v>
      </c>
      <c r="G92" s="28">
        <f t="shared" si="21"/>
        <v>166.35478298922681</v>
      </c>
      <c r="H92" s="28">
        <f>G92*'Forecast inputs Tab10.1.5.1'!V12</f>
        <v>250.53149475269595</v>
      </c>
      <c r="I92" s="28">
        <f t="shared" si="22"/>
        <v>0.98945942402546849</v>
      </c>
      <c r="J92" s="28">
        <f>I92*'Forecast inputs Tab10.1.5.1'!W12</f>
        <v>1.4879207384198183</v>
      </c>
      <c r="K92" s="28">
        <f t="shared" si="23"/>
        <v>252.01941549111578</v>
      </c>
      <c r="L92" s="28">
        <f t="shared" si="20"/>
        <v>49.960086901476572</v>
      </c>
      <c r="M92" s="28">
        <f>L92*'Forecast inputs Tab10.1.5.1'!Z12</f>
        <v>76.146166850016499</v>
      </c>
      <c r="N92" s="19">
        <f t="shared" si="24"/>
        <v>1980.9756356489454</v>
      </c>
      <c r="O92" s="19">
        <f>N92*'Forecast inputs Tab10.1.5.1'!R12</f>
        <v>2685.7473375437708</v>
      </c>
      <c r="P92" s="19">
        <f>N92*'Forecast inputs Tab10.1.5.1'!S12</f>
        <v>1813.6746109310332</v>
      </c>
      <c r="Q92" s="19">
        <f>P92*'Forecast inputs Tab10.1.5.1'!R12</f>
        <v>2458.9256272619668</v>
      </c>
    </row>
    <row r="93" spans="1:17" ht="15" x14ac:dyDescent="0.25">
      <c r="A93" s="10">
        <f>D93+F93+E93+'Forecast inputs Tab10.1.5.1'!AA13</f>
        <v>0.38234891318638753</v>
      </c>
      <c r="C93" s="18">
        <v>9</v>
      </c>
      <c r="D93" s="17">
        <f>$G$54*'Forecast inputs Tab10.1.5.1'!T13</f>
        <v>9.6818327408523572E-2</v>
      </c>
      <c r="E93" s="17">
        <f>$G$55*'Forecast inputs Tab10.1.5.1'!U13</f>
        <v>2.4590350229600043E-4</v>
      </c>
      <c r="F93" s="17">
        <f>$F$31*'Forecast inputs Tab10.1.5.1'!Y13</f>
        <v>4.5284682275567957E-2</v>
      </c>
      <c r="G93" s="28">
        <f t="shared" si="21"/>
        <v>99.303908774874529</v>
      </c>
      <c r="H93" s="28">
        <f>G93*'Forecast inputs Tab10.1.5.1'!V13</f>
        <v>178.89735036550746</v>
      </c>
      <c r="I93" s="28">
        <f t="shared" si="22"/>
        <v>0.25221649261082352</v>
      </c>
      <c r="J93" s="28">
        <f>I93*'Forecast inputs Tab10.1.5.1'!W13</f>
        <v>0.45489758697307336</v>
      </c>
      <c r="K93" s="28">
        <f t="shared" si="23"/>
        <v>179.35224795248052</v>
      </c>
      <c r="L93" s="28">
        <f t="shared" si="20"/>
        <v>46.447259294383151</v>
      </c>
      <c r="M93" s="28">
        <f>L93*'Forecast inputs Tab10.1.5.1'!Z13</f>
        <v>84.362621528981066</v>
      </c>
      <c r="N93" s="19">
        <f t="shared" si="24"/>
        <v>1234.2200175489857</v>
      </c>
      <c r="O93" s="19">
        <f>N93*'Forecast inputs Tab10.1.5.1'!R13</f>
        <v>2042.424311640588</v>
      </c>
      <c r="P93" s="19">
        <f>N93*'Forecast inputs Tab10.1.5.1'!S13</f>
        <v>1192.282059216843</v>
      </c>
      <c r="Q93" s="19">
        <f>P93*'Forecast inputs Tab10.1.5.1'!R13</f>
        <v>1973.0241200538082</v>
      </c>
    </row>
    <row r="94" spans="1:17" ht="15" x14ac:dyDescent="0.25">
      <c r="A94" s="10">
        <f>D94+F94+E94+'Forecast inputs Tab10.1.5.1'!AA14</f>
        <v>0.37863395664587041</v>
      </c>
      <c r="C94" s="18">
        <v>10</v>
      </c>
      <c r="D94" s="17">
        <f>$G$54*'Forecast inputs Tab10.1.5.1'!T14</f>
        <v>9.6628921538735105E-2</v>
      </c>
      <c r="E94" s="17">
        <f>$G$55*'Forecast inputs Tab10.1.5.1'!U14</f>
        <v>6.6547036049197209E-5</v>
      </c>
      <c r="F94" s="17">
        <f>$F$31*'Forecast inputs Tab10.1.5.1'!Y14</f>
        <v>4.1938488071086126E-2</v>
      </c>
      <c r="G94" s="28">
        <f t="shared" si="21"/>
        <v>23.592066802420657</v>
      </c>
      <c r="H94" s="28">
        <f>G94*'Forecast inputs Tab10.1.5.1'!V14</f>
        <v>49.658459279880795</v>
      </c>
      <c r="I94" s="28">
        <f t="shared" si="22"/>
        <v>1.6247538469591694E-2</v>
      </c>
      <c r="J94" s="28">
        <f>I94*'Forecast inputs Tab10.1.5.1'!W14</f>
        <v>3.4273539895017836E-2</v>
      </c>
      <c r="K94" s="28">
        <f t="shared" si="23"/>
        <v>49.692732819775813</v>
      </c>
      <c r="L94" s="28">
        <f t="shared" si="20"/>
        <v>10.239332038586026</v>
      </c>
      <c r="M94" s="28">
        <f>L94*'Forecast inputs Tab10.1.5.1'!Z14</f>
        <v>21.703800155588869</v>
      </c>
      <c r="N94" s="19">
        <f t="shared" si="24"/>
        <v>293.28308503004394</v>
      </c>
      <c r="O94" s="19">
        <f>N94*'Forecast inputs Tab10.1.5.1'!R14</f>
        <v>575.34809205768875</v>
      </c>
      <c r="P94" s="19">
        <f>N94*'Forecast inputs Tab10.1.5.1'!S14</f>
        <v>289.17181456320247</v>
      </c>
      <c r="Q94" s="19">
        <f>P94*'Forecast inputs Tab10.1.5.1'!R14</f>
        <v>567.28280721936244</v>
      </c>
    </row>
    <row r="95" spans="1:17" ht="15" x14ac:dyDescent="0.25">
      <c r="A95" s="10">
        <f>D95+F95+E95+'Forecast inputs Tab10.1.5.1'!AA15</f>
        <v>0.38136086816820153</v>
      </c>
      <c r="C95" s="18">
        <v>11</v>
      </c>
      <c r="D95" s="17">
        <f>$G$54*'Forecast inputs Tab10.1.5.1'!T15</f>
        <v>9.3122347874879358E-2</v>
      </c>
      <c r="E95" s="17">
        <f>$G$55*'Forecast inputs Tab10.1.5.1'!U15</f>
        <v>2.4579803085571669E-5</v>
      </c>
      <c r="F95" s="17">
        <f>$F$31*'Forecast inputs Tab10.1.5.1'!Y15</f>
        <v>4.8213940490236605E-2</v>
      </c>
      <c r="G95" s="28">
        <f t="shared" si="21"/>
        <v>33.820470633425117</v>
      </c>
      <c r="H95" s="28">
        <f>G95*'Forecast inputs Tab10.1.5.1'!V15</f>
        <v>81.415700221069798</v>
      </c>
      <c r="I95" s="28">
        <f t="shared" si="22"/>
        <v>8.9269711020162103E-3</v>
      </c>
      <c r="J95" s="28">
        <f>I95*'Forecast inputs Tab10.1.5.1'!W15</f>
        <v>2.1560715993214057E-2</v>
      </c>
      <c r="K95" s="28">
        <f t="shared" si="23"/>
        <v>81.437260937063016</v>
      </c>
      <c r="L95" s="28">
        <f t="shared" si="20"/>
        <v>17.510492332760734</v>
      </c>
      <c r="M95" s="28">
        <f>L95*'Forecast inputs Tab10.1.5.1'!Z15</f>
        <v>42.493762373450437</v>
      </c>
      <c r="N95" s="19">
        <f t="shared" si="24"/>
        <v>436.82613896877899</v>
      </c>
      <c r="O95" s="19">
        <f>N95*'Forecast inputs Tab10.1.5.1'!R15</f>
        <v>992.17194596256695</v>
      </c>
      <c r="P95" s="19">
        <f>N95*'Forecast inputs Tab10.1.5.1'!S15</f>
        <v>434.15285500541592</v>
      </c>
      <c r="Q95" s="19">
        <f>P95*'Forecast inputs Tab10.1.5.1'!R15</f>
        <v>986.10006263090122</v>
      </c>
    </row>
    <row r="96" spans="1:17" ht="15" x14ac:dyDescent="0.25">
      <c r="A96" s="10">
        <f>D96+F96+E96+'Forecast inputs Tab10.1.5.1'!AA16</f>
        <v>0.3795958417428284</v>
      </c>
      <c r="C96" s="18">
        <v>12</v>
      </c>
      <c r="D96" s="17">
        <f>$G$54*'Forecast inputs Tab10.1.5.1'!T16</f>
        <v>9.1180362560801781E-2</v>
      </c>
      <c r="E96" s="17">
        <f>$G$55*'Forecast inputs Tab10.1.5.1'!U16</f>
        <v>8.8251282342524922E-6</v>
      </c>
      <c r="F96" s="17">
        <f>$F$31*'Forecast inputs Tab10.1.5.1'!Y16</f>
        <v>4.8406654053792367E-2</v>
      </c>
      <c r="G96" s="28">
        <f t="shared" si="21"/>
        <v>5.4462508942029304</v>
      </c>
      <c r="H96" s="28">
        <f>G96*'Forecast inputs Tab10.1.5.1'!V16</f>
        <v>14.742957095395971</v>
      </c>
      <c r="I96" s="28">
        <f t="shared" si="22"/>
        <v>5.2712953960018245E-4</v>
      </c>
      <c r="J96" s="28">
        <f>I96*'Forecast inputs Tab10.1.5.1'!W16</f>
        <v>1.432106928208576E-3</v>
      </c>
      <c r="K96" s="28">
        <f t="shared" si="23"/>
        <v>14.744389202324179</v>
      </c>
      <c r="L96" s="28">
        <f t="shared" si="20"/>
        <v>2.891354843539244</v>
      </c>
      <c r="M96" s="28">
        <f>L96*'Forecast inputs Tab10.1.5.1'!Z16</f>
        <v>7.8981983719024118</v>
      </c>
      <c r="N96" s="19">
        <f t="shared" si="24"/>
        <v>71.782766698896992</v>
      </c>
      <c r="O96" s="19">
        <f>N96*'Forecast inputs Tab10.1.5.1'!R16</f>
        <v>185.13995838679415</v>
      </c>
      <c r="P96" s="19">
        <f>N96*'Forecast inputs Tab10.1.5.1'!S16</f>
        <v>71.577368521096446</v>
      </c>
      <c r="Q96" s="19">
        <f>P96*'Forecast inputs Tab10.1.5.1'!R16</f>
        <v>184.61020156855631</v>
      </c>
    </row>
    <row r="97" spans="1:17" ht="15" x14ac:dyDescent="0.25">
      <c r="A97" s="10">
        <f>D97+F97+E97+'Forecast inputs Tab10.1.5.1'!AA17</f>
        <v>0.37420717834929895</v>
      </c>
      <c r="C97" s="18">
        <v>13</v>
      </c>
      <c r="D97" s="17">
        <f>$G$54*'Forecast inputs Tab10.1.5.1'!T17</f>
        <v>9.0683064890658069E-2</v>
      </c>
      <c r="E97" s="17">
        <f>$G$55*'Forecast inputs Tab10.1.5.1'!U17</f>
        <v>3.1861256305566246E-6</v>
      </c>
      <c r="F97" s="17">
        <f>$F$31*'Forecast inputs Tab10.1.5.1'!Y17</f>
        <v>4.3520927333010363E-2</v>
      </c>
      <c r="G97" s="28">
        <f t="shared" si="21"/>
        <v>12.986560739871512</v>
      </c>
      <c r="H97" s="28">
        <f>G97*'Forecast inputs Tab10.1.5.1'!V17</f>
        <v>38.981597662036783</v>
      </c>
      <c r="I97" s="28">
        <f t="shared" si="22"/>
        <v>4.5627939545245293E-4</v>
      </c>
      <c r="J97" s="28">
        <f>I97*'Forecast inputs Tab10.1.5.1'!W17</f>
        <v>1.3737014597037594E-3</v>
      </c>
      <c r="K97" s="28">
        <f t="shared" si="23"/>
        <v>38.982971363496489</v>
      </c>
      <c r="L97" s="28">
        <f t="shared" si="20"/>
        <v>6.2325547437898452</v>
      </c>
      <c r="M97" s="28">
        <f>L97*'Forecast inputs Tab10.1.5.1'!Z17</f>
        <v>18.88644831455893</v>
      </c>
      <c r="N97" s="19">
        <f t="shared" si="24"/>
        <v>171.67024313481193</v>
      </c>
      <c r="O97" s="19">
        <f>N97*'Forecast inputs Tab10.1.5.1'!R17</f>
        <v>494.71072315374425</v>
      </c>
      <c r="P97" s="19">
        <f>N97*'Forecast inputs Tab10.1.5.1'!S17</f>
        <v>171.42421273517741</v>
      </c>
      <c r="Q97" s="19">
        <f>P97*'Forecast inputs Tab10.1.5.1'!R17</f>
        <v>494.00172504959744</v>
      </c>
    </row>
    <row r="98" spans="1:17" ht="15" x14ac:dyDescent="0.25">
      <c r="A98" s="10">
        <f>D98+F98+E98+'Forecast inputs Tab10.1.5.1'!AA18</f>
        <v>0.37330119389126915</v>
      </c>
      <c r="C98" s="18">
        <v>14</v>
      </c>
      <c r="D98" s="17">
        <f>$G$54*'Forecast inputs Tab10.1.5.1'!T18</f>
        <v>8.8550321223051842E-2</v>
      </c>
      <c r="E98" s="17">
        <f>$G$55*'Forecast inputs Tab10.1.5.1'!U18</f>
        <v>1.4430382053884631E-6</v>
      </c>
      <c r="F98" s="17">
        <f>$F$31*'Forecast inputs Tab10.1.5.1'!Y18</f>
        <v>4.4749429630011904E-2</v>
      </c>
      <c r="G98" s="28">
        <f t="shared" si="21"/>
        <v>9.6819529188245177</v>
      </c>
      <c r="H98" s="28">
        <f>G98*'Forecast inputs Tab10.1.5.1'!V18</f>
        <v>31.806865297201945</v>
      </c>
      <c r="I98" s="28">
        <f t="shared" si="22"/>
        <v>1.5777952887876159E-4</v>
      </c>
      <c r="J98" s="28">
        <f>I98*'Forecast inputs Tab10.1.5.1'!W18</f>
        <v>5.1980121069411739E-4</v>
      </c>
      <c r="K98" s="28">
        <f t="shared" si="23"/>
        <v>31.807385098412638</v>
      </c>
      <c r="L98" s="28">
        <f t="shared" si="20"/>
        <v>4.892832288328699</v>
      </c>
      <c r="M98" s="28">
        <f>L98*'Forecast inputs Tab10.1.5.1'!Z18</f>
        <v>16.243469272408031</v>
      </c>
      <c r="N98" s="19">
        <f t="shared" si="24"/>
        <v>131.01329849914629</v>
      </c>
      <c r="O98" s="19">
        <f>N98*'Forecast inputs Tab10.1.5.1'!R18</f>
        <v>416.13229949089839</v>
      </c>
      <c r="P98" s="19">
        <f>N98*'Forecast inputs Tab10.1.5.1'!S18</f>
        <v>130.91265420417739</v>
      </c>
      <c r="Q98" s="19">
        <f>P98*'Forecast inputs Tab10.1.5.1'!R18</f>
        <v>415.81262704256045</v>
      </c>
    </row>
    <row r="99" spans="1:17" ht="15" x14ac:dyDescent="0.25">
      <c r="A99" s="10">
        <f>D99+F99+E99+'Forecast inputs Tab10.1.5.1'!AA19</f>
        <v>0.37340925396956243</v>
      </c>
      <c r="C99" s="18">
        <v>15</v>
      </c>
      <c r="D99" s="17">
        <f>$G$54*'Forecast inputs Tab10.1.5.1'!T19</f>
        <v>8.62018298073709E-2</v>
      </c>
      <c r="E99" s="17">
        <f>$G$55*'Forecast inputs Tab10.1.5.1'!U19</f>
        <v>7.5447680500143675E-7</v>
      </c>
      <c r="F99" s="17">
        <f>$F$31*'Forecast inputs Tab10.1.5.1'!Y19</f>
        <v>4.7206669685386532E-2</v>
      </c>
      <c r="G99" s="28">
        <f t="shared" si="21"/>
        <v>10.24337518834594</v>
      </c>
      <c r="H99" s="28">
        <f>G99*'Forecast inputs Tab10.1.5.1'!V19</f>
        <v>36.435428589948991</v>
      </c>
      <c r="I99" s="28">
        <f t="shared" si="22"/>
        <v>8.9654581599999869E-5</v>
      </c>
      <c r="J99" s="28">
        <f>I99*'Forecast inputs Tab10.1.5.1'!W19</f>
        <v>3.1958131413866949E-4</v>
      </c>
      <c r="K99" s="28">
        <f t="shared" si="23"/>
        <v>36.435748171263128</v>
      </c>
      <c r="L99" s="28">
        <f t="shared" si="20"/>
        <v>5.6095749946410445</v>
      </c>
      <c r="M99" s="28">
        <f>L99*'Forecast inputs Tab10.1.5.1'!Z19</f>
        <v>20.185606852216228</v>
      </c>
      <c r="N99" s="19">
        <f t="shared" si="24"/>
        <v>142.39382592333939</v>
      </c>
      <c r="O99" s="19">
        <f>N99*'Forecast inputs Tab10.1.5.1'!R19</f>
        <v>492.76522611378988</v>
      </c>
      <c r="P99" s="19">
        <f>N99*'Forecast inputs Tab10.1.5.1'!S19</f>
        <v>142.33087042060205</v>
      </c>
      <c r="Q99" s="19">
        <f>P99*'Forecast inputs Tab10.1.5.1'!R19</f>
        <v>492.54736356012711</v>
      </c>
    </row>
    <row r="100" spans="1:17" ht="15" x14ac:dyDescent="0.25">
      <c r="A100" s="10">
        <f>D100+F100+E100+'Forecast inputs Tab10.1.5.1'!AA20</f>
        <v>0.37463967861653008</v>
      </c>
      <c r="C100" s="23" t="s">
        <v>1443</v>
      </c>
      <c r="D100" s="17">
        <f>$G$54*'Forecast inputs Tab10.1.5.1'!T20</f>
        <v>8.3615379895200723E-2</v>
      </c>
      <c r="E100" s="17">
        <f>$G$55*'Forecast inputs Tab10.1.5.1'!U20</f>
        <v>4.5719132804489691E-7</v>
      </c>
      <c r="F100" s="17">
        <f>$F$31*'Forecast inputs Tab10.1.5.1'!Y20</f>
        <v>5.1023841530001321E-2</v>
      </c>
      <c r="G100" s="28">
        <f>N100*(D100/A100)*(1-EXP(-A100))</f>
        <v>15.645047730335861</v>
      </c>
      <c r="H100" s="28">
        <f>G100*'Forecast inputs Tab10.1.5.1'!V20</f>
        <v>64.918625527710205</v>
      </c>
      <c r="I100" s="28">
        <f t="shared" si="22"/>
        <v>8.5543833659824106E-5</v>
      </c>
      <c r="J100" s="28">
        <f>I100*'Forecast inputs Tab10.1.5.1'!W20</f>
        <v>3.5496140371619285E-4</v>
      </c>
      <c r="K100" s="28">
        <f t="shared" si="23"/>
        <v>64.91898048911392</v>
      </c>
      <c r="L100" s="30">
        <f t="shared" si="20"/>
        <v>9.5469330776524046</v>
      </c>
      <c r="M100" s="28">
        <f>L100*'Forecast inputs Tab10.1.5.1'!Z20</f>
        <v>36.895650387880146</v>
      </c>
      <c r="N100" s="19">
        <f>N73*EXP(-A73)+N74*EXP(-A74)</f>
        <v>224.33955566244958</v>
      </c>
      <c r="O100" s="19">
        <f>N100*'Forecast inputs Tab10.1.5.1'!R20</f>
        <v>913.60860270913895</v>
      </c>
      <c r="P100" s="19">
        <f>N100*'Forecast inputs Tab10.1.5.1'!S20</f>
        <v>224.27946143705094</v>
      </c>
      <c r="Q100" s="19">
        <f>P100*'Forecast inputs Tab10.1.5.1'!R20</f>
        <v>913.36387279008738</v>
      </c>
    </row>
    <row r="101" spans="1:17" ht="15" x14ac:dyDescent="0.25">
      <c r="C101" s="31" t="s">
        <v>1453</v>
      </c>
      <c r="D101" s="12"/>
      <c r="E101" s="12"/>
      <c r="F101" s="12"/>
      <c r="G101" s="32">
        <f>SUM(G84:G100)</f>
        <v>753.92284654718856</v>
      </c>
      <c r="H101" s="32">
        <f t="shared" ref="H101" si="25">SUM(H84:H100)</f>
        <v>1076.7694667222715</v>
      </c>
      <c r="I101" s="32">
        <f>SUM(I84:I100)</f>
        <v>115.85139538485149</v>
      </c>
      <c r="J101" s="32">
        <f t="shared" ref="J101:Q101" si="26">SUM(J84:J100)</f>
        <v>77.773938908929225</v>
      </c>
      <c r="K101" s="32">
        <f t="shared" si="26"/>
        <v>1154.543405631201</v>
      </c>
      <c r="L101" s="32">
        <f t="shared" si="26"/>
        <v>410.73660927922947</v>
      </c>
      <c r="M101" s="32">
        <f t="shared" si="26"/>
        <v>514.74030035590545</v>
      </c>
      <c r="N101" s="32">
        <f t="shared" si="26"/>
        <v>52117.645628103695</v>
      </c>
      <c r="O101" s="32">
        <f t="shared" si="26"/>
        <v>17701.376678355155</v>
      </c>
      <c r="P101" s="32">
        <f t="shared" si="26"/>
        <v>8000.9907031810362</v>
      </c>
      <c r="Q101" s="32">
        <f t="shared" si="26"/>
        <v>11021.501912240714</v>
      </c>
    </row>
    <row r="103" spans="1:17" ht="15" x14ac:dyDescent="0.25">
      <c r="C103" s="15" t="s">
        <v>1445</v>
      </c>
      <c r="D103" s="15" t="s">
        <v>1732</v>
      </c>
      <c r="G103" s="15">
        <f>G78+1</f>
        <v>2023</v>
      </c>
    </row>
    <row r="104" spans="1:17" ht="15" x14ac:dyDescent="0.25">
      <c r="D104" s="24" t="s">
        <v>1611</v>
      </c>
      <c r="E104" s="24"/>
      <c r="F104" s="24"/>
      <c r="G104" s="18">
        <f>G79</f>
        <v>1</v>
      </c>
      <c r="H104" s="24" t="s">
        <v>1610</v>
      </c>
      <c r="I104" s="25">
        <f>G104*I54</f>
        <v>7.8563756232363835E-2</v>
      </c>
      <c r="J104" s="15" t="s">
        <v>1526</v>
      </c>
      <c r="K104" s="25">
        <f>I104+I106+I105</f>
        <v>0.12023074881391776</v>
      </c>
    </row>
    <row r="105" spans="1:17" ht="15" x14ac:dyDescent="0.25">
      <c r="D105" s="24" t="s">
        <v>1612</v>
      </c>
      <c r="E105" s="24"/>
      <c r="F105" s="24"/>
      <c r="G105" s="18">
        <f>G80</f>
        <v>1</v>
      </c>
      <c r="H105" s="24" t="s">
        <v>1610</v>
      </c>
      <c r="I105" s="25">
        <f>G105*I55</f>
        <v>2.9115277622718924E-3</v>
      </c>
      <c r="K105" s="25"/>
    </row>
    <row r="106" spans="1:17" ht="15" x14ac:dyDescent="0.25">
      <c r="D106" s="24" t="s">
        <v>1446</v>
      </c>
      <c r="E106" s="24"/>
      <c r="F106" s="24"/>
      <c r="G106" s="18">
        <f>G81</f>
        <v>1</v>
      </c>
      <c r="H106" s="24" t="s">
        <v>1610</v>
      </c>
      <c r="I106" s="25">
        <f>G106*I56</f>
        <v>3.8755464819282034E-2</v>
      </c>
    </row>
    <row r="107" spans="1:17" ht="15" x14ac:dyDescent="0.25">
      <c r="D107" s="24"/>
      <c r="E107" s="24"/>
      <c r="F107" s="24"/>
      <c r="G107" s="18"/>
      <c r="H107" s="24"/>
      <c r="I107" s="24"/>
      <c r="J107" s="24"/>
      <c r="K107" s="24"/>
      <c r="L107" s="25"/>
    </row>
    <row r="108" spans="1:17" ht="39" x14ac:dyDescent="0.25">
      <c r="A108" t="s">
        <v>1374</v>
      </c>
      <c r="C108" s="26" t="s">
        <v>1292</v>
      </c>
      <c r="D108" s="27" t="s">
        <v>1604</v>
      </c>
      <c r="E108" s="27" t="s">
        <v>1605</v>
      </c>
      <c r="F108" s="27" t="s">
        <v>1877</v>
      </c>
      <c r="G108" s="27" t="s">
        <v>1606</v>
      </c>
      <c r="H108" s="27" t="s">
        <v>1607</v>
      </c>
      <c r="I108" s="27" t="s">
        <v>1608</v>
      </c>
      <c r="J108" s="27" t="s">
        <v>1609</v>
      </c>
      <c r="K108" s="27" t="s">
        <v>1613</v>
      </c>
      <c r="L108" s="27" t="s">
        <v>1448</v>
      </c>
      <c r="M108" s="27" t="s">
        <v>1578</v>
      </c>
      <c r="N108" s="27" t="s">
        <v>1449</v>
      </c>
      <c r="O108" s="27" t="s">
        <v>1450</v>
      </c>
      <c r="P108" s="27" t="s">
        <v>1451</v>
      </c>
      <c r="Q108" s="27" t="s">
        <v>1452</v>
      </c>
    </row>
    <row r="109" spans="1:17" ht="15" x14ac:dyDescent="0.25">
      <c r="A109" s="10">
        <f>D109+F109+E109+'Forecast inputs Tab10.1.5.1'!AA4</f>
        <v>0.24</v>
      </c>
      <c r="C109" s="18">
        <v>0</v>
      </c>
      <c r="D109" s="17">
        <f>$G$54*'Forecast inputs Tab10.1.5.1'!T4</f>
        <v>0</v>
      </c>
      <c r="E109" s="17">
        <f>$G$55*'Forecast inputs Tab10.1.5.1'!U4</f>
        <v>0</v>
      </c>
      <c r="F109" s="17">
        <f>$F$31*'Forecast inputs Tab10.1.5.1'!Y4</f>
        <v>0</v>
      </c>
      <c r="G109" s="28">
        <f>N109*(D109/A109)*(1-EXP(-A109))</f>
        <v>0</v>
      </c>
      <c r="H109" s="28">
        <f>G109*'Forecast inputs Tab10.1.5.1'!V4</f>
        <v>0</v>
      </c>
      <c r="I109" s="28">
        <f>N109*(E109/A109)*(1-EXP(-A109))</f>
        <v>0</v>
      </c>
      <c r="J109" s="28">
        <f>I109*'Forecast inputs Tab10.1.5.1'!W4</f>
        <v>0</v>
      </c>
      <c r="K109" s="28">
        <f>H109+J109</f>
        <v>0</v>
      </c>
      <c r="L109" s="28">
        <f t="shared" ref="L109:L125" si="27">N109*(F109/A109)*(1-EXP(-A109))</f>
        <v>0</v>
      </c>
      <c r="M109" s="28">
        <f>L109*'Forecast inputs Tab10.1.5.1'!Z4</f>
        <v>0</v>
      </c>
      <c r="N109" s="19">
        <f>'Forecast inputs Tab10.1.5.1'!Q4</f>
        <v>12382.797429009221</v>
      </c>
      <c r="O109" s="19">
        <f>N109*'Forecast inputs Tab10.1.5.1'!R4</f>
        <v>34.976078134056579</v>
      </c>
      <c r="P109" s="19">
        <f>N109*'Forecast inputs Tab10.1.5.1'!S4</f>
        <v>0</v>
      </c>
      <c r="Q109" s="19">
        <f>P109*'Forecast inputs Tab10.1.5.1'!R4</f>
        <v>0</v>
      </c>
    </row>
    <row r="110" spans="1:17" ht="15" x14ac:dyDescent="0.25">
      <c r="A110" s="10">
        <f>D110+F110+E110+'Forecast inputs Tab10.1.5.1'!AA5</f>
        <v>0.24047600431175919</v>
      </c>
      <c r="C110" s="18">
        <v>1</v>
      </c>
      <c r="D110" s="17">
        <f>$G$54*'Forecast inputs Tab10.1.5.1'!T5</f>
        <v>1.6042231947803507E-5</v>
      </c>
      <c r="E110" s="17">
        <f>$G$55*'Forecast inputs Tab10.1.5.1'!U5</f>
        <v>3.6780229327458753E-5</v>
      </c>
      <c r="F110" s="17">
        <f>$F$31*'Forecast inputs Tab10.1.5.1'!Y5</f>
        <v>4.2318185048394072E-4</v>
      </c>
      <c r="G110" s="28">
        <f t="shared" ref="G110:G124" si="28">N110*(D110/A110)*(1-EXP(-A110))</f>
        <v>0.13889292523009772</v>
      </c>
      <c r="H110" s="28">
        <f>G110*'Forecast inputs Tab10.1.5.1'!V5</f>
        <v>1.4282082699219231E-2</v>
      </c>
      <c r="I110" s="28">
        <f t="shared" ref="I110:I125" si="29">N110*(E110/A110)*(1-EXP(-A110))</f>
        <v>0.31844157711633331</v>
      </c>
      <c r="J110" s="28">
        <f>I110*'Forecast inputs Tab10.1.5.1'!W5</f>
        <v>3.2744780406526702E-2</v>
      </c>
      <c r="K110" s="28">
        <f t="shared" ref="K110:K125" si="30">H110+J110</f>
        <v>4.7026863105745935E-2</v>
      </c>
      <c r="L110" s="28">
        <f t="shared" si="27"/>
        <v>3.6638894955042765</v>
      </c>
      <c r="M110" s="28">
        <f>L110*'Forecast inputs Tab10.1.5.1'!Z5</f>
        <v>0.28241589981401555</v>
      </c>
      <c r="N110" s="19">
        <f>N84*EXP(-A84)</f>
        <v>9740.6534556019415</v>
      </c>
      <c r="O110" s="19">
        <f>N110*'Forecast inputs Tab10.1.5.1'!R5</f>
        <v>231.1720062657642</v>
      </c>
      <c r="P110" s="19">
        <f>N110*'Forecast inputs Tab10.1.5.1'!S5</f>
        <v>0</v>
      </c>
      <c r="Q110" s="19">
        <f>P110*'Forecast inputs Tab10.1.5.1'!R5</f>
        <v>0</v>
      </c>
    </row>
    <row r="111" spans="1:17" ht="15" x14ac:dyDescent="0.25">
      <c r="A111" s="10">
        <f>D111+F111+E111+'Forecast inputs Tab10.1.5.1'!AA6</f>
        <v>0.24336175382665573</v>
      </c>
      <c r="C111" s="18">
        <v>2</v>
      </c>
      <c r="D111" s="17">
        <f>$G$54*'Forecast inputs Tab10.1.5.1'!T6</f>
        <v>1.5095936889300175E-4</v>
      </c>
      <c r="E111" s="17">
        <f>$G$55*'Forecast inputs Tab10.1.5.1'!U6</f>
        <v>7.7103520909032426E-4</v>
      </c>
      <c r="F111" s="17">
        <f>$F$31*'Forecast inputs Tab10.1.5.1'!Y6</f>
        <v>2.4397592486724079E-3</v>
      </c>
      <c r="G111" s="28">
        <f t="shared" si="28"/>
        <v>1.0262108728446631</v>
      </c>
      <c r="H111" s="28">
        <f>G111*'Forecast inputs Tab10.1.5.1'!V6</f>
        <v>0.22530116065149441</v>
      </c>
      <c r="I111" s="28">
        <f t="shared" si="29"/>
        <v>5.2414415926405606</v>
      </c>
      <c r="J111" s="28">
        <f>I111*'Forecast inputs Tab10.1.5.1'!W6</f>
        <v>1.1508502449700768</v>
      </c>
      <c r="K111" s="28">
        <f t="shared" si="30"/>
        <v>1.3761514056215711</v>
      </c>
      <c r="L111" s="28">
        <f t="shared" si="27"/>
        <v>16.585306937031181</v>
      </c>
      <c r="M111" s="28">
        <f>L111*'Forecast inputs Tab10.1.5.1'!Z6</f>
        <v>3.118535263369973</v>
      </c>
      <c r="N111" s="19">
        <f t="shared" ref="N111:N124" si="31">N85*EXP(-A85)</f>
        <v>7658.6229878228623</v>
      </c>
      <c r="O111" s="19">
        <f>N111*'Forecast inputs Tab10.1.5.1'!R6</f>
        <v>736.72736521201045</v>
      </c>
      <c r="P111" s="19">
        <f>N111*'Forecast inputs Tab10.1.5.1'!S6</f>
        <v>0</v>
      </c>
      <c r="Q111" s="19">
        <f>P111*'Forecast inputs Tab10.1.5.1'!R6</f>
        <v>0</v>
      </c>
    </row>
    <row r="112" spans="1:17" ht="15" x14ac:dyDescent="0.25">
      <c r="A112" s="10">
        <f>D112+F112+E112+'Forecast inputs Tab10.1.5.1'!AA7</f>
        <v>0.249539950290702</v>
      </c>
      <c r="C112" s="18">
        <v>3</v>
      </c>
      <c r="D112" s="17">
        <f>$G$54*'Forecast inputs Tab10.1.5.1'!T7</f>
        <v>5.6233820704219735E-3</v>
      </c>
      <c r="E112" s="17">
        <f>$G$55*'Forecast inputs Tab10.1.5.1'!U7</f>
        <v>1.4952891770819488E-3</v>
      </c>
      <c r="F112" s="17">
        <f>$F$31*'Forecast inputs Tab10.1.5.1'!Y7</f>
        <v>2.4212790431980893E-3</v>
      </c>
      <c r="G112" s="28">
        <f t="shared" si="28"/>
        <v>29.881124483532894</v>
      </c>
      <c r="H112" s="28">
        <f>G112*'Forecast inputs Tab10.1.5.1'!V7</f>
        <v>10.973993722894928</v>
      </c>
      <c r="I112" s="28">
        <f t="shared" si="29"/>
        <v>7.945560426043107</v>
      </c>
      <c r="J112" s="28">
        <f>I112*'Forecast inputs Tab10.1.5.1'!W7</f>
        <v>2.9252510602443538</v>
      </c>
      <c r="K112" s="28">
        <f t="shared" si="30"/>
        <v>13.899244783139281</v>
      </c>
      <c r="L112" s="28">
        <f t="shared" si="27"/>
        <v>12.86601898877243</v>
      </c>
      <c r="M112" s="28">
        <f>L112*'Forecast inputs Tab10.1.5.1'!Z7</f>
        <v>4.3458581619895744</v>
      </c>
      <c r="N112" s="19">
        <f t="shared" si="31"/>
        <v>6004.2673844387919</v>
      </c>
      <c r="O112" s="19">
        <f>N112*'Forecast inputs Tab10.1.5.1'!R7</f>
        <v>1256.6631422261171</v>
      </c>
      <c r="P112" s="19">
        <f>N112*'Forecast inputs Tab10.1.5.1'!S7</f>
        <v>0</v>
      </c>
      <c r="Q112" s="19">
        <f>P112*'Forecast inputs Tab10.1.5.1'!R7</f>
        <v>0</v>
      </c>
    </row>
    <row r="113" spans="1:17" ht="15" x14ac:dyDescent="0.25">
      <c r="A113" s="10">
        <f>D113+F113+E113+'Forecast inputs Tab10.1.5.1'!AA8</f>
        <v>0.27281705386956334</v>
      </c>
      <c r="C113" s="18">
        <v>4</v>
      </c>
      <c r="D113" s="17">
        <f>$G$54*'Forecast inputs Tab10.1.5.1'!T8</f>
        <v>1.0045578664938529E-2</v>
      </c>
      <c r="E113" s="17">
        <f>$G$55*'Forecast inputs Tab10.1.5.1'!U8</f>
        <v>9.6990954164047904E-3</v>
      </c>
      <c r="F113" s="17">
        <f>$F$31*'Forecast inputs Tab10.1.5.1'!Y8</f>
        <v>1.3072379788220007E-2</v>
      </c>
      <c r="G113" s="28">
        <f t="shared" si="28"/>
        <v>41.13066156892549</v>
      </c>
      <c r="H113" s="28">
        <f>G113*'Forecast inputs Tab10.1.5.1'!V8</f>
        <v>23.170289892863178</v>
      </c>
      <c r="I113" s="28">
        <f t="shared" si="29"/>
        <v>39.712019028751783</v>
      </c>
      <c r="J113" s="28">
        <f>I113*'Forecast inputs Tab10.1.5.1'!W8</f>
        <v>21.760307604428164</v>
      </c>
      <c r="K113" s="28">
        <f t="shared" si="30"/>
        <v>44.930597497291345</v>
      </c>
      <c r="L113" s="28">
        <f t="shared" si="27"/>
        <v>53.52360943091864</v>
      </c>
      <c r="M113" s="28">
        <f>L113*'Forecast inputs Tab10.1.5.1'!Z8</f>
        <v>28.174774480826137</v>
      </c>
      <c r="N113" s="19">
        <f t="shared" si="31"/>
        <v>4678.2798870800098</v>
      </c>
      <c r="O113" s="19">
        <f>N113*'Forecast inputs Tab10.1.5.1'!R8</f>
        <v>1724.6712717714811</v>
      </c>
      <c r="P113" s="19">
        <f>N113*'Forecast inputs Tab10.1.5.1'!S8</f>
        <v>417.09792489063494</v>
      </c>
      <c r="Q113" s="19">
        <f>P113*'Forecast inputs Tab10.1.5.1'!R8</f>
        <v>153.76523550055703</v>
      </c>
    </row>
    <row r="114" spans="1:17" ht="15" x14ac:dyDescent="0.25">
      <c r="A114" s="10">
        <f>D114+F114+E114+'Forecast inputs Tab10.1.5.1'!AA9</f>
        <v>0.31213021345638448</v>
      </c>
      <c r="C114" s="18">
        <v>5</v>
      </c>
      <c r="D114" s="17">
        <f>$G$54*'Forecast inputs Tab10.1.5.1'!T9</f>
        <v>2.966450626534798E-2</v>
      </c>
      <c r="E114" s="17">
        <f>$G$55*'Forecast inputs Tab10.1.5.1'!U9</f>
        <v>1.4725879379631282E-2</v>
      </c>
      <c r="F114" s="17">
        <f>$F$31*'Forecast inputs Tab10.1.5.1'!Y9</f>
        <v>2.7739827811405198E-2</v>
      </c>
      <c r="G114" s="28">
        <f t="shared" si="28"/>
        <v>90.765674455716749</v>
      </c>
      <c r="H114" s="28">
        <f>G114*'Forecast inputs Tab10.1.5.1'!V9</f>
        <v>73.116954677627817</v>
      </c>
      <c r="I114" s="28">
        <f t="shared" si="29"/>
        <v>45.05736120769668</v>
      </c>
      <c r="J114" s="28">
        <f>I114*'Forecast inputs Tab10.1.5.1'!W9</f>
        <v>33.733331723583809</v>
      </c>
      <c r="K114" s="28">
        <f t="shared" si="30"/>
        <v>106.85028640121163</v>
      </c>
      <c r="L114" s="28">
        <f t="shared" si="27"/>
        <v>84.87665892921973</v>
      </c>
      <c r="M114" s="28">
        <f>L114*'Forecast inputs Tab10.1.5.1'!Z9</f>
        <v>63.329700540130148</v>
      </c>
      <c r="N114" s="19">
        <f t="shared" si="31"/>
        <v>3562.0596634650196</v>
      </c>
      <c r="O114" s="19">
        <f>N114*'Forecast inputs Tab10.1.5.1'!R9</f>
        <v>2029.6758444810221</v>
      </c>
      <c r="P114" s="19">
        <f>N114*'Forecast inputs Tab10.1.5.1'!S9</f>
        <v>1036.0782310830364</v>
      </c>
      <c r="Q114" s="19">
        <f>P114*'Forecast inputs Tab10.1.5.1'!R9</f>
        <v>590.36152038403839</v>
      </c>
    </row>
    <row r="115" spans="1:17" ht="15" x14ac:dyDescent="0.25">
      <c r="A115" s="10">
        <f>D115+F115+E115+'Forecast inputs Tab10.1.5.1'!AA10</f>
        <v>0.34459641542581493</v>
      </c>
      <c r="C115" s="18">
        <v>6</v>
      </c>
      <c r="D115" s="17">
        <f>$G$54*'Forecast inputs Tab10.1.5.1'!T10</f>
        <v>7.2141365757423234E-2</v>
      </c>
      <c r="E115" s="17">
        <f>$G$55*'Forecast inputs Tab10.1.5.1'!U10</f>
        <v>6.0786278094004898E-3</v>
      </c>
      <c r="F115" s="17">
        <f>$F$31*'Forecast inputs Tab10.1.5.1'!Y10</f>
        <v>2.6376421858991191E-2</v>
      </c>
      <c r="G115" s="28">
        <f t="shared" si="28"/>
        <v>159.33056795755226</v>
      </c>
      <c r="H115" s="28">
        <f>G115*'Forecast inputs Tab10.1.5.1'!V10</f>
        <v>157.85307175205116</v>
      </c>
      <c r="I115" s="28">
        <f t="shared" si="29"/>
        <v>13.425185552086575</v>
      </c>
      <c r="J115" s="28">
        <f>I115*'Forecast inputs Tab10.1.5.1'!W10</f>
        <v>12.991556387527289</v>
      </c>
      <c r="K115" s="28">
        <f t="shared" si="30"/>
        <v>170.84462813957845</v>
      </c>
      <c r="L115" s="28">
        <f t="shared" si="27"/>
        <v>58.254653642298479</v>
      </c>
      <c r="M115" s="28">
        <f>L115*'Forecast inputs Tab10.1.5.1'!Z10</f>
        <v>57.59998784466633</v>
      </c>
      <c r="N115" s="19">
        <f t="shared" si="31"/>
        <v>2610.9360484672388</v>
      </c>
      <c r="O115" s="19">
        <f>N115*'Forecast inputs Tab10.1.5.1'!R10</f>
        <v>2105.0097484836447</v>
      </c>
      <c r="P115" s="19">
        <f>N115*'Forecast inputs Tab10.1.5.1'!S10</f>
        <v>1500.5786815762747</v>
      </c>
      <c r="Q115" s="19">
        <f>P115*'Forecast inputs Tab10.1.5.1'!R10</f>
        <v>1209.8085492898767</v>
      </c>
    </row>
    <row r="116" spans="1:17" ht="15" x14ac:dyDescent="0.25">
      <c r="A116" s="10">
        <f>D116+F116+E116+'Forecast inputs Tab10.1.5.1'!AA11</f>
        <v>0.37904895123037308</v>
      </c>
      <c r="C116" s="18">
        <v>7</v>
      </c>
      <c r="D116" s="17">
        <f>$G$54*'Forecast inputs Tab10.1.5.1'!T11</f>
        <v>8.7198615470198138E-2</v>
      </c>
      <c r="E116" s="17">
        <f>$G$55*'Forecast inputs Tab10.1.5.1'!U11</f>
        <v>3.48555135914489E-3</v>
      </c>
      <c r="F116" s="17">
        <f>$F$31*'Forecast inputs Tab10.1.5.1'!Y11</f>
        <v>4.8364784401030064E-2</v>
      </c>
      <c r="G116" s="28">
        <f t="shared" si="28"/>
        <v>146.26128017757236</v>
      </c>
      <c r="H116" s="28">
        <f>G116*'Forecast inputs Tab10.1.5.1'!V11</f>
        <v>181.25621447983707</v>
      </c>
      <c r="I116" s="28">
        <f t="shared" si="29"/>
        <v>5.8464369091667931</v>
      </c>
      <c r="J116" s="28">
        <f>I116*'Forecast inputs Tab10.1.5.1'!W11</f>
        <v>7.1343725099825717</v>
      </c>
      <c r="K116" s="28">
        <f t="shared" si="30"/>
        <v>188.39058698981964</v>
      </c>
      <c r="L116" s="28">
        <f t="shared" si="27"/>
        <v>81.123940372936147</v>
      </c>
      <c r="M116" s="28">
        <f>L116*'Forecast inputs Tab10.1.5.1'!Z11</f>
        <v>101.26620352813245</v>
      </c>
      <c r="N116" s="19">
        <f t="shared" si="31"/>
        <v>2015.2660043146802</v>
      </c>
      <c r="O116" s="19">
        <f>N116*'Forecast inputs Tab10.1.5.1'!R11</f>
        <v>2157.6243948594692</v>
      </c>
      <c r="P116" s="19">
        <f>N116*'Forecast inputs Tab10.1.5.1'!S11</f>
        <v>1607.3828208552864</v>
      </c>
      <c r="Q116" s="19">
        <f>P116*'Forecast inputs Tab10.1.5.1'!R11</f>
        <v>1720.9283433205039</v>
      </c>
    </row>
    <row r="117" spans="1:17" ht="15" x14ac:dyDescent="0.25">
      <c r="A117" s="10">
        <f>D117+F117+E117+'Forecast inputs Tab10.1.5.1'!AA12</f>
        <v>0.37131914583145886</v>
      </c>
      <c r="C117" s="18">
        <v>8</v>
      </c>
      <c r="D117" s="17">
        <f>$G$54*'Forecast inputs Tab10.1.5.1'!T12</f>
        <v>0.10052983332643743</v>
      </c>
      <c r="E117" s="17">
        <f>$G$55*'Forecast inputs Tab10.1.5.1'!U12</f>
        <v>5.9794007237528517E-4</v>
      </c>
      <c r="F117" s="17">
        <f>$F$31*'Forecast inputs Tab10.1.5.1'!Y12</f>
        <v>3.0191372432646121E-2</v>
      </c>
      <c r="G117" s="28">
        <f t="shared" si="28"/>
        <v>31.826499436479484</v>
      </c>
      <c r="H117" s="28">
        <f>G117*'Forecast inputs Tab10.1.5.1'!V12</f>
        <v>47.930936119122045</v>
      </c>
      <c r="I117" s="28">
        <f t="shared" si="29"/>
        <v>0.18930041706829229</v>
      </c>
      <c r="J117" s="28">
        <f>I117*'Forecast inputs Tab10.1.5.1'!W12</f>
        <v>0.28466454460711982</v>
      </c>
      <c r="K117" s="28">
        <f t="shared" si="30"/>
        <v>48.215600663729163</v>
      </c>
      <c r="L117" s="28">
        <f t="shared" si="27"/>
        <v>9.5582143719864234</v>
      </c>
      <c r="M117" s="28">
        <f>L117*'Forecast inputs Tab10.1.5.1'!Z12</f>
        <v>14.568056852919387</v>
      </c>
      <c r="N117" s="19">
        <f t="shared" si="31"/>
        <v>378.99433258702118</v>
      </c>
      <c r="O117" s="19">
        <f>N117*'Forecast inputs Tab10.1.5.1'!R12</f>
        <v>513.82914629150571</v>
      </c>
      <c r="P117" s="19">
        <f>N117*'Forecast inputs Tab10.1.5.1'!S12</f>
        <v>346.98680101366148</v>
      </c>
      <c r="Q117" s="19">
        <f>P117*'Forecast inputs Tab10.1.5.1'!R12</f>
        <v>470.43429521029179</v>
      </c>
    </row>
    <row r="118" spans="1:17" ht="15" x14ac:dyDescent="0.25">
      <c r="A118" s="10">
        <f>D118+F118+E118+'Forecast inputs Tab10.1.5.1'!AA13</f>
        <v>0.38234891318638753</v>
      </c>
      <c r="C118" s="18">
        <v>9</v>
      </c>
      <c r="D118" s="17">
        <f>$G$54*'Forecast inputs Tab10.1.5.1'!T13</f>
        <v>9.6818327408523572E-2</v>
      </c>
      <c r="E118" s="17">
        <f>$G$55*'Forecast inputs Tab10.1.5.1'!U13</f>
        <v>2.4590350229600043E-4</v>
      </c>
      <c r="F118" s="17">
        <f>$F$31*'Forecast inputs Tab10.1.5.1'!Y13</f>
        <v>4.5284682275567957E-2</v>
      </c>
      <c r="G118" s="28">
        <f t="shared" si="28"/>
        <v>109.94893717778446</v>
      </c>
      <c r="H118" s="28">
        <f>G118*'Forecast inputs Tab10.1.5.1'!V13</f>
        <v>198.07451468200406</v>
      </c>
      <c r="I118" s="28">
        <f t="shared" si="29"/>
        <v>0.27925321010410159</v>
      </c>
      <c r="J118" s="28">
        <f>I118*'Forecast inputs Tab10.1.5.1'!W13</f>
        <v>0.50366100216472953</v>
      </c>
      <c r="K118" s="28">
        <f t="shared" si="30"/>
        <v>198.5781756841688</v>
      </c>
      <c r="L118" s="28">
        <f t="shared" si="27"/>
        <v>51.42624149685544</v>
      </c>
      <c r="M118" s="28">
        <f>L118*'Forecast inputs Tab10.1.5.1'!Z13</f>
        <v>93.405996693153512</v>
      </c>
      <c r="N118" s="19">
        <f t="shared" si="31"/>
        <v>1366.5240457019354</v>
      </c>
      <c r="O118" s="19">
        <f>N118*'Forecast inputs Tab10.1.5.1'!R13</f>
        <v>2261.3649865489338</v>
      </c>
      <c r="P118" s="19">
        <f>N118*'Forecast inputs Tab10.1.5.1'!S13</f>
        <v>1320.0904863092364</v>
      </c>
      <c r="Q118" s="19">
        <f>P118*'Forecast inputs Tab10.1.5.1'!R13</f>
        <v>2184.5253394591136</v>
      </c>
    </row>
    <row r="119" spans="1:17" ht="15" x14ac:dyDescent="0.25">
      <c r="A119" s="10">
        <f>D119+F119+E119+'Forecast inputs Tab10.1.5.1'!AA14</f>
        <v>0.37863395664587041</v>
      </c>
      <c r="C119" s="18">
        <v>10</v>
      </c>
      <c r="D119" s="17">
        <f>$G$54*'Forecast inputs Tab10.1.5.1'!T14</f>
        <v>9.6628921538735105E-2</v>
      </c>
      <c r="E119" s="17">
        <f>$G$55*'Forecast inputs Tab10.1.5.1'!U14</f>
        <v>6.6547036049197209E-5</v>
      </c>
      <c r="F119" s="17">
        <f>$F$31*'Forecast inputs Tab10.1.5.1'!Y14</f>
        <v>4.1938488071086126E-2</v>
      </c>
      <c r="G119" s="28">
        <f t="shared" si="28"/>
        <v>67.735998324237968</v>
      </c>
      <c r="H119" s="28">
        <f>G119*'Forecast inputs Tab10.1.5.1'!V14</f>
        <v>142.57611860530665</v>
      </c>
      <c r="I119" s="28">
        <f t="shared" si="29"/>
        <v>4.6648869205318376E-2</v>
      </c>
      <c r="J119" s="28">
        <f>I119*'Forecast inputs Tab10.1.5.1'!W14</f>
        <v>9.8403944865755849E-2</v>
      </c>
      <c r="K119" s="28">
        <f t="shared" si="30"/>
        <v>142.67452255017241</v>
      </c>
      <c r="L119" s="28">
        <f t="shared" si="27"/>
        <v>29.398500081214397</v>
      </c>
      <c r="M119" s="28">
        <f>L119*'Forecast inputs Tab10.1.5.1'!Z14</f>
        <v>62.314530697146097</v>
      </c>
      <c r="N119" s="19">
        <f t="shared" si="31"/>
        <v>842.05520111888075</v>
      </c>
      <c r="O119" s="19">
        <f>N119*'Forecast inputs Tab10.1.5.1'!R14</f>
        <v>1651.9017907949644</v>
      </c>
      <c r="P119" s="19">
        <f>N119*'Forecast inputs Tab10.1.5.1'!S14</f>
        <v>830.25119039846822</v>
      </c>
      <c r="Q119" s="19">
        <f>P119*'Forecast inputs Tab10.1.5.1'!R14</f>
        <v>1628.7452727641951</v>
      </c>
    </row>
    <row r="120" spans="1:17" ht="15" x14ac:dyDescent="0.25">
      <c r="A120" s="10">
        <f>D120+F120+E120+'Forecast inputs Tab10.1.5.1'!AA15</f>
        <v>0.38136086816820153</v>
      </c>
      <c r="C120" s="18">
        <v>11</v>
      </c>
      <c r="D120" s="17">
        <f>$G$54*'Forecast inputs Tab10.1.5.1'!T15</f>
        <v>9.3122347874879358E-2</v>
      </c>
      <c r="E120" s="17">
        <f>$G$55*'Forecast inputs Tab10.1.5.1'!U15</f>
        <v>2.4579803085571669E-5</v>
      </c>
      <c r="F120" s="17">
        <f>$F$31*'Forecast inputs Tab10.1.5.1'!Y15</f>
        <v>4.8213940490236605E-2</v>
      </c>
      <c r="G120" s="28">
        <f t="shared" si="28"/>
        <v>15.549606627744863</v>
      </c>
      <c r="H120" s="28">
        <f>G120*'Forecast inputs Tab10.1.5.1'!V15</f>
        <v>37.432421490576559</v>
      </c>
      <c r="I120" s="28">
        <f t="shared" si="29"/>
        <v>4.1043452800568038E-3</v>
      </c>
      <c r="J120" s="28">
        <f>I120*'Forecast inputs Tab10.1.5.1'!W15</f>
        <v>9.9129505304892014E-3</v>
      </c>
      <c r="K120" s="28">
        <f t="shared" si="30"/>
        <v>37.44233444110705</v>
      </c>
      <c r="L120" s="28">
        <f t="shared" si="27"/>
        <v>8.0507829291847184</v>
      </c>
      <c r="M120" s="28">
        <f>L120*'Forecast inputs Tab10.1.5.1'!Z15</f>
        <v>19.537317981228306</v>
      </c>
      <c r="N120" s="19">
        <f t="shared" si="31"/>
        <v>200.83915150985666</v>
      </c>
      <c r="O120" s="19">
        <f>N120*'Forecast inputs Tab10.1.5.1'!R15</f>
        <v>456.16998160736762</v>
      </c>
      <c r="P120" s="19">
        <f>N120*'Forecast inputs Tab10.1.5.1'!S15</f>
        <v>199.61005820464783</v>
      </c>
      <c r="Q120" s="19">
        <f>P120*'Forecast inputs Tab10.1.5.1'!R15</f>
        <v>453.37831740138068</v>
      </c>
    </row>
    <row r="121" spans="1:17" ht="15" x14ac:dyDescent="0.25">
      <c r="A121" s="10">
        <f>D121+F121+E121+'Forecast inputs Tab10.1.5.1'!AA16</f>
        <v>0.3795958417428284</v>
      </c>
      <c r="C121" s="18">
        <v>12</v>
      </c>
      <c r="D121" s="17">
        <f>$G$54*'Forecast inputs Tab10.1.5.1'!T16</f>
        <v>9.1180362560801781E-2</v>
      </c>
      <c r="E121" s="17">
        <f>$G$55*'Forecast inputs Tab10.1.5.1'!U16</f>
        <v>8.8251282342524922E-6</v>
      </c>
      <c r="F121" s="17">
        <f>$F$31*'Forecast inputs Tab10.1.5.1'!Y16</f>
        <v>4.8406654053792367E-2</v>
      </c>
      <c r="G121" s="28">
        <f t="shared" si="28"/>
        <v>22.634095728491246</v>
      </c>
      <c r="H121" s="28">
        <f>G121*'Forecast inputs Tab10.1.5.1'!V16</f>
        <v>61.270313964679801</v>
      </c>
      <c r="I121" s="28">
        <f t="shared" si="29"/>
        <v>2.1906997478440969E-3</v>
      </c>
      <c r="J121" s="28">
        <f>I121*'Forecast inputs Tab10.1.5.1'!W16</f>
        <v>5.9516988725236402E-3</v>
      </c>
      <c r="K121" s="28">
        <f t="shared" si="30"/>
        <v>61.276265663552323</v>
      </c>
      <c r="L121" s="28">
        <f t="shared" si="27"/>
        <v>12.01619308125573</v>
      </c>
      <c r="M121" s="28">
        <f>L121*'Forecast inputs Tab10.1.5.1'!Z16</f>
        <v>32.824153992343028</v>
      </c>
      <c r="N121" s="19">
        <f t="shared" si="31"/>
        <v>298.32228530789558</v>
      </c>
      <c r="O121" s="19">
        <f>N121*'Forecast inputs Tab10.1.5.1'!R16</f>
        <v>769.423888597565</v>
      </c>
      <c r="P121" s="19">
        <f>N121*'Forecast inputs Tab10.1.5.1'!S16</f>
        <v>297.46867020475298</v>
      </c>
      <c r="Q121" s="19">
        <f>P121*'Forecast inputs Tab10.1.5.1'!R16</f>
        <v>767.22227013199279</v>
      </c>
    </row>
    <row r="122" spans="1:17" ht="15" x14ac:dyDescent="0.25">
      <c r="A122" s="10">
        <f>D122+F122+E122+'Forecast inputs Tab10.1.5.1'!AA17</f>
        <v>0.37420717834929895</v>
      </c>
      <c r="C122" s="18">
        <v>13</v>
      </c>
      <c r="D122" s="17">
        <f>$G$54*'Forecast inputs Tab10.1.5.1'!T17</f>
        <v>9.0683064890658069E-2</v>
      </c>
      <c r="E122" s="17">
        <f>$G$55*'Forecast inputs Tab10.1.5.1'!U17</f>
        <v>3.1861256305566246E-6</v>
      </c>
      <c r="F122" s="17">
        <f>$F$31*'Forecast inputs Tab10.1.5.1'!Y17</f>
        <v>4.3520927333010363E-2</v>
      </c>
      <c r="G122" s="28">
        <f t="shared" si="28"/>
        <v>3.7150352820056876</v>
      </c>
      <c r="H122" s="28">
        <f>G122*'Forecast inputs Tab10.1.5.1'!V17</f>
        <v>11.151375145753169</v>
      </c>
      <c r="I122" s="28">
        <f t="shared" si="29"/>
        <v>1.305267873851918E-4</v>
      </c>
      <c r="J122" s="28">
        <f>I122*'Forecast inputs Tab10.1.5.1'!W17</f>
        <v>3.9297158747148573E-4</v>
      </c>
      <c r="K122" s="28">
        <f t="shared" si="30"/>
        <v>11.151768117340641</v>
      </c>
      <c r="L122" s="28">
        <f t="shared" si="27"/>
        <v>1.7829324664168384</v>
      </c>
      <c r="M122" s="28">
        <f>L122*'Forecast inputs Tab10.1.5.1'!Z17</f>
        <v>5.4028024236582812</v>
      </c>
      <c r="N122" s="19">
        <f t="shared" si="31"/>
        <v>49.109307913854252</v>
      </c>
      <c r="O122" s="19">
        <f>N122*'Forecast inputs Tab10.1.5.1'!R17</f>
        <v>141.52074808074948</v>
      </c>
      <c r="P122" s="19">
        <f>N122*'Forecast inputs Tab10.1.5.1'!S17</f>
        <v>49.038926568600772</v>
      </c>
      <c r="Q122" s="19">
        <f>P122*'Forecast inputs Tab10.1.5.1'!R17</f>
        <v>141.31792663906526</v>
      </c>
    </row>
    <row r="123" spans="1:17" ht="15" x14ac:dyDescent="0.25">
      <c r="A123" s="10">
        <f>D123+F123+E123+'Forecast inputs Tab10.1.5.1'!AA18</f>
        <v>0.37330119389126915</v>
      </c>
      <c r="C123" s="18">
        <v>14</v>
      </c>
      <c r="D123" s="17">
        <f>$G$54*'Forecast inputs Tab10.1.5.1'!T18</f>
        <v>8.8550321223051842E-2</v>
      </c>
      <c r="E123" s="17">
        <f>$G$55*'Forecast inputs Tab10.1.5.1'!U18</f>
        <v>1.4430382053884631E-6</v>
      </c>
      <c r="F123" s="17">
        <f>$F$31*'Forecast inputs Tab10.1.5.1'!Y18</f>
        <v>4.4749429630011904E-2</v>
      </c>
      <c r="G123" s="28">
        <f t="shared" si="28"/>
        <v>8.7262267739380679</v>
      </c>
      <c r="H123" s="28">
        <f>G123*'Forecast inputs Tab10.1.5.1'!V18</f>
        <v>28.667142040304711</v>
      </c>
      <c r="I123" s="28">
        <f t="shared" si="29"/>
        <v>1.4220477633228808E-4</v>
      </c>
      <c r="J123" s="28">
        <f>I123*'Forecast inputs Tab10.1.5.1'!W18</f>
        <v>4.6849052870989727E-4</v>
      </c>
      <c r="K123" s="28">
        <f t="shared" si="30"/>
        <v>28.667610530833421</v>
      </c>
      <c r="L123" s="28">
        <f t="shared" si="27"/>
        <v>4.4098504168295696</v>
      </c>
      <c r="M123" s="28">
        <f>L123*'Forecast inputs Tab10.1.5.1'!Z18</f>
        <v>14.640041906311648</v>
      </c>
      <c r="N123" s="19">
        <f t="shared" si="31"/>
        <v>118.08069742648495</v>
      </c>
      <c r="O123" s="19">
        <f>N123*'Forecast inputs Tab10.1.5.1'!R18</f>
        <v>375.05499600784708</v>
      </c>
      <c r="P123" s="19">
        <f>N123*'Forecast inputs Tab10.1.5.1'!S18</f>
        <v>117.98998794372201</v>
      </c>
      <c r="Q123" s="19">
        <f>P123*'Forecast inputs Tab10.1.5.1'!R18</f>
        <v>374.76687910612651</v>
      </c>
    </row>
    <row r="124" spans="1:17" ht="15" x14ac:dyDescent="0.25">
      <c r="A124" s="10">
        <f>D124+F124+E124+'Forecast inputs Tab10.1.5.1'!AA19</f>
        <v>0.37340925396956243</v>
      </c>
      <c r="C124" s="18">
        <v>15</v>
      </c>
      <c r="D124" s="17">
        <f>$G$54*'Forecast inputs Tab10.1.5.1'!T19</f>
        <v>8.62018298073709E-2</v>
      </c>
      <c r="E124" s="17">
        <f>$G$55*'Forecast inputs Tab10.1.5.1'!U19</f>
        <v>7.5447680500143675E-7</v>
      </c>
      <c r="F124" s="17">
        <f>$F$31*'Forecast inputs Tab10.1.5.1'!Y19</f>
        <v>4.7206669685386532E-2</v>
      </c>
      <c r="G124" s="28">
        <f t="shared" si="28"/>
        <v>6.4885051454115725</v>
      </c>
      <c r="H124" s="28">
        <f>G124*'Forecast inputs Tab10.1.5.1'!V19</f>
        <v>23.079450038121148</v>
      </c>
      <c r="I124" s="28">
        <f t="shared" si="29"/>
        <v>5.6790286729237281E-5</v>
      </c>
      <c r="J124" s="28">
        <f>I124*'Forecast inputs Tab10.1.5.1'!W19</f>
        <v>2.0243376455890481E-4</v>
      </c>
      <c r="K124" s="28">
        <f t="shared" si="30"/>
        <v>23.079652471885709</v>
      </c>
      <c r="L124" s="28">
        <f t="shared" si="27"/>
        <v>3.55329718447791</v>
      </c>
      <c r="M124" s="28">
        <f>L124*'Forecast inputs Tab10.1.5.1'!Z19</f>
        <v>12.786255654569</v>
      </c>
      <c r="N124" s="19">
        <f t="shared" si="31"/>
        <v>90.197132799508339</v>
      </c>
      <c r="O124" s="19">
        <f>N124*'Forecast inputs Tab10.1.5.1'!R19</f>
        <v>312.13439382332257</v>
      </c>
      <c r="P124" s="19">
        <f>N124*'Forecast inputs Tab10.1.5.1'!S19</f>
        <v>90.157254624987516</v>
      </c>
      <c r="Q124" s="19">
        <f>P124*'Forecast inputs Tab10.1.5.1'!R19</f>
        <v>311.99639221013933</v>
      </c>
    </row>
    <row r="125" spans="1:17" ht="15" x14ac:dyDescent="0.25">
      <c r="A125" s="10">
        <f>D125+F125+E125+'Forecast inputs Tab10.1.5.1'!AA20</f>
        <v>0.37463967861653008</v>
      </c>
      <c r="C125" s="23" t="s">
        <v>1443</v>
      </c>
      <c r="D125" s="17">
        <f>$G$54*'Forecast inputs Tab10.1.5.1'!T20</f>
        <v>8.3615379895200723E-2</v>
      </c>
      <c r="E125" s="17">
        <f>$G$55*'Forecast inputs Tab10.1.5.1'!U20</f>
        <v>4.5719132804489691E-7</v>
      </c>
      <c r="F125" s="17">
        <f>$F$31*'Forecast inputs Tab10.1.5.1'!Y20</f>
        <v>5.1023841530001321E-2</v>
      </c>
      <c r="G125" s="28">
        <f>N125*(D125/A125)*(1-EXP(-A125))</f>
        <v>13.126041549359769</v>
      </c>
      <c r="H125" s="28">
        <f>G125*'Forecast inputs Tab10.1.5.1'!V20</f>
        <v>54.466089889376065</v>
      </c>
      <c r="I125" s="28">
        <f t="shared" si="29"/>
        <v>7.1770437154573472E-5</v>
      </c>
      <c r="J125" s="28">
        <f>I125*'Forecast inputs Tab10.1.5.1'!W20</f>
        <v>2.9780913512737447E-4</v>
      </c>
      <c r="K125" s="28">
        <f t="shared" si="30"/>
        <v>54.466387698511191</v>
      </c>
      <c r="L125" s="30">
        <f t="shared" si="27"/>
        <v>8.0097831854637924</v>
      </c>
      <c r="M125" s="28">
        <f>L125*'Forecast inputs Tab10.1.5.1'!Z20</f>
        <v>30.955088685534502</v>
      </c>
      <c r="N125" s="19">
        <f>N98*EXP(-A98)+N99*EXP(-A99)</f>
        <v>188.21868616485244</v>
      </c>
      <c r="O125" s="19">
        <f>N125*'Forecast inputs Tab10.1.5.1'!R20</f>
        <v>766.50865409377957</v>
      </c>
      <c r="P125" s="19">
        <f>N125*'Forecast inputs Tab10.1.5.1'!S20</f>
        <v>188.16826769933829</v>
      </c>
      <c r="Q125" s="19">
        <f>P125*'Forecast inputs Tab10.1.5.1'!R20</f>
        <v>766.3033280927848</v>
      </c>
    </row>
    <row r="126" spans="1:17" ht="15" x14ac:dyDescent="0.25">
      <c r="C126" s="31" t="s">
        <v>1453</v>
      </c>
      <c r="D126" s="12"/>
      <c r="E126" s="12"/>
      <c r="F126" s="12"/>
      <c r="G126" s="32">
        <f>SUM(G109:G125)</f>
        <v>748.28535848682759</v>
      </c>
      <c r="H126" s="32">
        <f t="shared" ref="H126" si="32">SUM(H109:H125)</f>
        <v>1051.258469743869</v>
      </c>
      <c r="I126" s="32">
        <f>SUM(I109:I125)</f>
        <v>118.06834512719507</v>
      </c>
      <c r="J126" s="32">
        <f t="shared" ref="J126:Q126" si="33">SUM(J109:J125)</f>
        <v>80.632370157199276</v>
      </c>
      <c r="K126" s="32">
        <f t="shared" si="33"/>
        <v>1131.8908399010686</v>
      </c>
      <c r="L126" s="32">
        <f t="shared" si="33"/>
        <v>439.09987301036574</v>
      </c>
      <c r="M126" s="32">
        <f t="shared" si="33"/>
        <v>544.5517206057923</v>
      </c>
      <c r="N126" s="32">
        <f t="shared" si="33"/>
        <v>52185.223700730043</v>
      </c>
      <c r="O126" s="32">
        <f t="shared" si="33"/>
        <v>17524.428437279599</v>
      </c>
      <c r="P126" s="32">
        <f t="shared" si="33"/>
        <v>8000.8993013726476</v>
      </c>
      <c r="Q126" s="32">
        <f t="shared" si="33"/>
        <v>10773.553669510067</v>
      </c>
    </row>
    <row r="128" spans="1:17" ht="15" x14ac:dyDescent="0.25">
      <c r="C128" s="15" t="s">
        <v>1445</v>
      </c>
      <c r="D128" s="15" t="s">
        <v>1733</v>
      </c>
      <c r="G128" s="15">
        <f>G103+1</f>
        <v>2024</v>
      </c>
    </row>
    <row r="129" spans="1:17" ht="15" x14ac:dyDescent="0.25">
      <c r="D129" s="24" t="s">
        <v>1611</v>
      </c>
      <c r="E129" s="24"/>
      <c r="F129" s="24"/>
      <c r="G129" s="18">
        <f>G104</f>
        <v>1</v>
      </c>
      <c r="H129" s="24" t="s">
        <v>1610</v>
      </c>
      <c r="I129" s="25">
        <f>G129*I79</f>
        <v>7.8563756232363835E-2</v>
      </c>
      <c r="J129" s="15" t="s">
        <v>1526</v>
      </c>
      <c r="K129" s="25">
        <f>I129+I131+I130</f>
        <v>0.12023074881391776</v>
      </c>
    </row>
    <row r="130" spans="1:17" ht="15" x14ac:dyDescent="0.25">
      <c r="D130" s="24" t="s">
        <v>1612</v>
      </c>
      <c r="E130" s="24"/>
      <c r="F130" s="24"/>
      <c r="G130" s="18">
        <f>G105</f>
        <v>1</v>
      </c>
      <c r="H130" s="24" t="s">
        <v>1610</v>
      </c>
      <c r="I130" s="25">
        <f>G130*I80</f>
        <v>2.9115277622718924E-3</v>
      </c>
      <c r="K130" s="25"/>
    </row>
    <row r="131" spans="1:17" ht="15" x14ac:dyDescent="0.25">
      <c r="D131" s="24" t="s">
        <v>1446</v>
      </c>
      <c r="E131" s="24"/>
      <c r="F131" s="24"/>
      <c r="G131" s="18">
        <f>G106</f>
        <v>1</v>
      </c>
      <c r="H131" s="24" t="s">
        <v>1610</v>
      </c>
      <c r="I131" s="25">
        <f>G131*I81</f>
        <v>3.8755464819282034E-2</v>
      </c>
    </row>
    <row r="132" spans="1:17" ht="15" x14ac:dyDescent="0.25">
      <c r="D132" s="24"/>
      <c r="E132" s="24"/>
      <c r="F132" s="24"/>
      <c r="G132" s="18"/>
      <c r="H132" s="24"/>
      <c r="I132" s="24"/>
      <c r="J132" s="24"/>
      <c r="K132" s="24"/>
      <c r="L132" s="25"/>
    </row>
    <row r="133" spans="1:17" ht="39" x14ac:dyDescent="0.25">
      <c r="A133" t="s">
        <v>1374</v>
      </c>
      <c r="C133" s="26" t="s">
        <v>1292</v>
      </c>
      <c r="D133" s="27" t="s">
        <v>1604</v>
      </c>
      <c r="E133" s="27" t="s">
        <v>1605</v>
      </c>
      <c r="F133" s="27" t="s">
        <v>1877</v>
      </c>
      <c r="G133" s="27" t="s">
        <v>1606</v>
      </c>
      <c r="H133" s="27" t="s">
        <v>1607</v>
      </c>
      <c r="I133" s="27" t="s">
        <v>1608</v>
      </c>
      <c r="J133" s="27" t="s">
        <v>1609</v>
      </c>
      <c r="K133" s="27" t="s">
        <v>1613</v>
      </c>
      <c r="L133" s="27" t="s">
        <v>1448</v>
      </c>
      <c r="M133" s="27" t="s">
        <v>1578</v>
      </c>
      <c r="N133" s="27" t="s">
        <v>1449</v>
      </c>
      <c r="O133" s="27" t="s">
        <v>1450</v>
      </c>
      <c r="P133" s="27" t="s">
        <v>1451</v>
      </c>
      <c r="Q133" s="27" t="s">
        <v>1452</v>
      </c>
    </row>
    <row r="134" spans="1:17" ht="15" x14ac:dyDescent="0.25">
      <c r="A134" s="10">
        <f>D134+F134+E134+'Forecast inputs Tab10.1.5.1'!AA4</f>
        <v>0.24</v>
      </c>
      <c r="C134" s="18">
        <v>0</v>
      </c>
      <c r="D134" s="17">
        <f>$G$54*'Forecast inputs Tab10.1.5.1'!T4</f>
        <v>0</v>
      </c>
      <c r="E134" s="17">
        <f>$G$55*'Forecast inputs Tab10.1.5.1'!U4</f>
        <v>0</v>
      </c>
      <c r="F134" s="17">
        <f>$F$31*'Forecast inputs Tab10.1.5.1'!Y4</f>
        <v>0</v>
      </c>
      <c r="G134" s="28">
        <f>N134*(D134/A134)*(1-EXP(-A134))</f>
        <v>0</v>
      </c>
      <c r="H134" s="28">
        <f>G134*'Forecast inputs Tab10.1.5.1'!V4</f>
        <v>0</v>
      </c>
      <c r="I134" s="28">
        <f>N134*(E134/A134)*(1-EXP(-A134))</f>
        <v>0</v>
      </c>
      <c r="J134" s="28">
        <f>I134*'Forecast inputs Tab10.1.5.1'!W4</f>
        <v>0</v>
      </c>
      <c r="K134" s="28">
        <f>H134+J134</f>
        <v>0</v>
      </c>
      <c r="L134" s="28">
        <f t="shared" ref="L134:L150" si="34">N134*(F134/A134)*(1-EXP(-A134))</f>
        <v>0</v>
      </c>
      <c r="M134" s="28">
        <f>L134*'Forecast inputs Tab10.1.5.1'!Z4</f>
        <v>0</v>
      </c>
      <c r="N134" s="19">
        <f>'Forecast inputs Tab10.1.5.1'!Q4</f>
        <v>12382.797429009221</v>
      </c>
      <c r="O134" s="19">
        <f>N134*'Forecast inputs Tab10.1.5.1'!R4</f>
        <v>34.976078134056579</v>
      </c>
      <c r="P134" s="19">
        <f>N134*'Forecast inputs Tab10.1.5.1'!S4</f>
        <v>0</v>
      </c>
      <c r="Q134" s="19">
        <f>P134*'Forecast inputs Tab10.1.5.1'!R4</f>
        <v>0</v>
      </c>
    </row>
    <row r="135" spans="1:17" ht="15" x14ac:dyDescent="0.25">
      <c r="A135" s="10">
        <f>D135+F135+E135+'Forecast inputs Tab10.1.5.1'!AA5</f>
        <v>0.24047600431175919</v>
      </c>
      <c r="C135" s="18">
        <v>1</v>
      </c>
      <c r="D135" s="17">
        <f>$G$54*'Forecast inputs Tab10.1.5.1'!T5</f>
        <v>1.6042231947803507E-5</v>
      </c>
      <c r="E135" s="17">
        <f>$G$55*'Forecast inputs Tab10.1.5.1'!U5</f>
        <v>3.6780229327458753E-5</v>
      </c>
      <c r="F135" s="17">
        <f>$F$31*'Forecast inputs Tab10.1.5.1'!Y5</f>
        <v>4.2318185048394072E-4</v>
      </c>
      <c r="G135" s="28">
        <f t="shared" ref="G135:G149" si="35">N135*(D135/A135)*(1-EXP(-A135))</f>
        <v>0.13889292523009772</v>
      </c>
      <c r="H135" s="28">
        <f>G135*'Forecast inputs Tab10.1.5.1'!V5</f>
        <v>1.4282082699219231E-2</v>
      </c>
      <c r="I135" s="28">
        <f t="shared" ref="I135:I150" si="36">N135*(E135/A135)*(1-EXP(-A135))</f>
        <v>0.31844157711633331</v>
      </c>
      <c r="J135" s="28">
        <f>I135*'Forecast inputs Tab10.1.5.1'!W5</f>
        <v>3.2744780406526702E-2</v>
      </c>
      <c r="K135" s="28">
        <f t="shared" ref="K135:K150" si="37">H135+J135</f>
        <v>4.7026863105745935E-2</v>
      </c>
      <c r="L135" s="28">
        <f t="shared" si="34"/>
        <v>3.6638894955042765</v>
      </c>
      <c r="M135" s="28">
        <f>L135*'Forecast inputs Tab10.1.5.1'!Z5</f>
        <v>0.28241589981401555</v>
      </c>
      <c r="N135" s="19">
        <f>N109*EXP(-A109)</f>
        <v>9740.6534556019415</v>
      </c>
      <c r="O135" s="19">
        <f>N135*'Forecast inputs Tab10.1.5.1'!R5</f>
        <v>231.1720062657642</v>
      </c>
      <c r="P135" s="19">
        <f>N135*'Forecast inputs Tab10.1.5.1'!S5</f>
        <v>0</v>
      </c>
      <c r="Q135" s="19">
        <f>P135*'Forecast inputs Tab10.1.5.1'!R5</f>
        <v>0</v>
      </c>
    </row>
    <row r="136" spans="1:17" ht="15" x14ac:dyDescent="0.25">
      <c r="A136" s="10">
        <f>D136+F136+E136+'Forecast inputs Tab10.1.5.1'!AA6</f>
        <v>0.24336175382665573</v>
      </c>
      <c r="C136" s="18">
        <v>2</v>
      </c>
      <c r="D136" s="17">
        <f>$G$54*'Forecast inputs Tab10.1.5.1'!T6</f>
        <v>1.5095936889300175E-4</v>
      </c>
      <c r="E136" s="17">
        <f>$G$55*'Forecast inputs Tab10.1.5.1'!U6</f>
        <v>7.7103520909032426E-4</v>
      </c>
      <c r="F136" s="17">
        <f>$F$31*'Forecast inputs Tab10.1.5.1'!Y6</f>
        <v>2.4397592486724079E-3</v>
      </c>
      <c r="G136" s="28">
        <f t="shared" si="35"/>
        <v>1.0262108728446631</v>
      </c>
      <c r="H136" s="28">
        <f>G136*'Forecast inputs Tab10.1.5.1'!V6</f>
        <v>0.22530116065149441</v>
      </c>
      <c r="I136" s="28">
        <f t="shared" si="36"/>
        <v>5.2414415926405606</v>
      </c>
      <c r="J136" s="28">
        <f>I136*'Forecast inputs Tab10.1.5.1'!W6</f>
        <v>1.1508502449700768</v>
      </c>
      <c r="K136" s="28">
        <f t="shared" si="37"/>
        <v>1.3761514056215711</v>
      </c>
      <c r="L136" s="28">
        <f t="shared" si="34"/>
        <v>16.585306937031181</v>
      </c>
      <c r="M136" s="28">
        <f>L136*'Forecast inputs Tab10.1.5.1'!Z6</f>
        <v>3.118535263369973</v>
      </c>
      <c r="N136" s="19">
        <f t="shared" ref="N136:N149" si="38">N110*EXP(-A110)</f>
        <v>7658.6229878228623</v>
      </c>
      <c r="O136" s="19">
        <f>N136*'Forecast inputs Tab10.1.5.1'!R6</f>
        <v>736.72736521201045</v>
      </c>
      <c r="P136" s="19">
        <f>N136*'Forecast inputs Tab10.1.5.1'!S6</f>
        <v>0</v>
      </c>
      <c r="Q136" s="19">
        <f>P136*'Forecast inputs Tab10.1.5.1'!R6</f>
        <v>0</v>
      </c>
    </row>
    <row r="137" spans="1:17" ht="15" x14ac:dyDescent="0.25">
      <c r="A137" s="10">
        <f>D137+F137+E137+'Forecast inputs Tab10.1.5.1'!AA7</f>
        <v>0.249539950290702</v>
      </c>
      <c r="C137" s="18">
        <v>3</v>
      </c>
      <c r="D137" s="17">
        <f>$G$54*'Forecast inputs Tab10.1.5.1'!T7</f>
        <v>5.6233820704219735E-3</v>
      </c>
      <c r="E137" s="17">
        <f>$G$55*'Forecast inputs Tab10.1.5.1'!U7</f>
        <v>1.4952891770819488E-3</v>
      </c>
      <c r="F137" s="17">
        <f>$F$31*'Forecast inputs Tab10.1.5.1'!Y7</f>
        <v>2.4212790431980893E-3</v>
      </c>
      <c r="G137" s="28">
        <f t="shared" si="35"/>
        <v>29.881124483532894</v>
      </c>
      <c r="H137" s="28">
        <f>G137*'Forecast inputs Tab10.1.5.1'!V7</f>
        <v>10.973993722894928</v>
      </c>
      <c r="I137" s="28">
        <f t="shared" si="36"/>
        <v>7.945560426043107</v>
      </c>
      <c r="J137" s="28">
        <f>I137*'Forecast inputs Tab10.1.5.1'!W7</f>
        <v>2.9252510602443538</v>
      </c>
      <c r="K137" s="28">
        <f t="shared" si="37"/>
        <v>13.899244783139281</v>
      </c>
      <c r="L137" s="28">
        <f t="shared" si="34"/>
        <v>12.86601898877243</v>
      </c>
      <c r="M137" s="28">
        <f>L137*'Forecast inputs Tab10.1.5.1'!Z7</f>
        <v>4.3458581619895744</v>
      </c>
      <c r="N137" s="19">
        <f t="shared" si="38"/>
        <v>6004.2673844387919</v>
      </c>
      <c r="O137" s="19">
        <f>N137*'Forecast inputs Tab10.1.5.1'!R7</f>
        <v>1256.6631422261171</v>
      </c>
      <c r="P137" s="19">
        <f>N137*'Forecast inputs Tab10.1.5.1'!S7</f>
        <v>0</v>
      </c>
      <c r="Q137" s="19">
        <f>P137*'Forecast inputs Tab10.1.5.1'!R7</f>
        <v>0</v>
      </c>
    </row>
    <row r="138" spans="1:17" ht="15" x14ac:dyDescent="0.25">
      <c r="A138" s="10">
        <f>D138+F138+E138+'Forecast inputs Tab10.1.5.1'!AA8</f>
        <v>0.27281705386956334</v>
      </c>
      <c r="C138" s="18">
        <v>4</v>
      </c>
      <c r="D138" s="17">
        <f>$G$54*'Forecast inputs Tab10.1.5.1'!T8</f>
        <v>1.0045578664938529E-2</v>
      </c>
      <c r="E138" s="17">
        <f>$G$55*'Forecast inputs Tab10.1.5.1'!U8</f>
        <v>9.6990954164047904E-3</v>
      </c>
      <c r="F138" s="17">
        <f>$F$31*'Forecast inputs Tab10.1.5.1'!Y8</f>
        <v>1.3072379788220007E-2</v>
      </c>
      <c r="G138" s="28">
        <f t="shared" si="35"/>
        <v>41.13066156892549</v>
      </c>
      <c r="H138" s="28">
        <f>G138*'Forecast inputs Tab10.1.5.1'!V8</f>
        <v>23.170289892863178</v>
      </c>
      <c r="I138" s="28">
        <f t="shared" si="36"/>
        <v>39.712019028751783</v>
      </c>
      <c r="J138" s="28">
        <f>I138*'Forecast inputs Tab10.1.5.1'!W8</f>
        <v>21.760307604428164</v>
      </c>
      <c r="K138" s="28">
        <f t="shared" si="37"/>
        <v>44.930597497291345</v>
      </c>
      <c r="L138" s="28">
        <f t="shared" si="34"/>
        <v>53.52360943091864</v>
      </c>
      <c r="M138" s="28">
        <f>L138*'Forecast inputs Tab10.1.5.1'!Z8</f>
        <v>28.174774480826137</v>
      </c>
      <c r="N138" s="19">
        <f t="shared" si="38"/>
        <v>4678.2798870800098</v>
      </c>
      <c r="O138" s="19">
        <f>N138*'Forecast inputs Tab10.1.5.1'!R8</f>
        <v>1724.6712717714811</v>
      </c>
      <c r="P138" s="19">
        <f>N138*'Forecast inputs Tab10.1.5.1'!S8</f>
        <v>417.09792489063494</v>
      </c>
      <c r="Q138" s="19">
        <f>P138*'Forecast inputs Tab10.1.5.1'!R8</f>
        <v>153.76523550055703</v>
      </c>
    </row>
    <row r="139" spans="1:17" ht="15" x14ac:dyDescent="0.25">
      <c r="A139" s="10">
        <f>D139+F139+E139+'Forecast inputs Tab10.1.5.1'!AA9</f>
        <v>0.31213021345638448</v>
      </c>
      <c r="C139" s="18">
        <v>5</v>
      </c>
      <c r="D139" s="17">
        <f>$G$54*'Forecast inputs Tab10.1.5.1'!T9</f>
        <v>2.966450626534798E-2</v>
      </c>
      <c r="E139" s="17">
        <f>$G$55*'Forecast inputs Tab10.1.5.1'!U9</f>
        <v>1.4725879379631282E-2</v>
      </c>
      <c r="F139" s="17">
        <f>$F$31*'Forecast inputs Tab10.1.5.1'!Y9</f>
        <v>2.7739827811405198E-2</v>
      </c>
      <c r="G139" s="28">
        <f t="shared" si="35"/>
        <v>90.745209855551309</v>
      </c>
      <c r="H139" s="28">
        <f>G139*'Forecast inputs Tab10.1.5.1'!V9</f>
        <v>73.100469268889711</v>
      </c>
      <c r="I139" s="28">
        <f t="shared" si="36"/>
        <v>45.047202291485725</v>
      </c>
      <c r="J139" s="28">
        <f>I139*'Forecast inputs Tab10.1.5.1'!W9</f>
        <v>33.725725994324243</v>
      </c>
      <c r="K139" s="28">
        <f t="shared" si="37"/>
        <v>106.82619526321395</v>
      </c>
      <c r="L139" s="28">
        <f t="shared" si="34"/>
        <v>84.857522103555382</v>
      </c>
      <c r="M139" s="28">
        <f>L139*'Forecast inputs Tab10.1.5.1'!Z9</f>
        <v>63.3154218273026</v>
      </c>
      <c r="N139" s="19">
        <f t="shared" si="38"/>
        <v>3561.2565390766931</v>
      </c>
      <c r="O139" s="19">
        <f>N139*'Forecast inputs Tab10.1.5.1'!R9</f>
        <v>2029.2182209920559</v>
      </c>
      <c r="P139" s="19">
        <f>N139*'Forecast inputs Tab10.1.5.1'!S9</f>
        <v>1035.8446303648532</v>
      </c>
      <c r="Q139" s="19">
        <f>P139*'Forecast inputs Tab10.1.5.1'!R9</f>
        <v>590.22841376041481</v>
      </c>
    </row>
    <row r="140" spans="1:17" ht="15" x14ac:dyDescent="0.25">
      <c r="A140" s="10">
        <f>D140+F140+E140+'Forecast inputs Tab10.1.5.1'!AA10</f>
        <v>0.34459641542581493</v>
      </c>
      <c r="C140" s="18">
        <v>6</v>
      </c>
      <c r="D140" s="17">
        <f>$G$54*'Forecast inputs Tab10.1.5.1'!T10</f>
        <v>7.2141365757423234E-2</v>
      </c>
      <c r="E140" s="17">
        <f>$G$55*'Forecast inputs Tab10.1.5.1'!U10</f>
        <v>6.0786278094004898E-3</v>
      </c>
      <c r="F140" s="17">
        <f>$F$31*'Forecast inputs Tab10.1.5.1'!Y10</f>
        <v>2.6376421858991191E-2</v>
      </c>
      <c r="G140" s="28">
        <f t="shared" si="35"/>
        <v>159.09173932508281</v>
      </c>
      <c r="H140" s="28">
        <f>G140*'Forecast inputs Tab10.1.5.1'!V10</f>
        <v>157.61645781323881</v>
      </c>
      <c r="I140" s="28">
        <f t="shared" si="36"/>
        <v>13.405061863662221</v>
      </c>
      <c r="J140" s="28">
        <f>I140*'Forecast inputs Tab10.1.5.1'!W10</f>
        <v>12.972082687750426</v>
      </c>
      <c r="K140" s="28">
        <f t="shared" si="37"/>
        <v>170.58854050098924</v>
      </c>
      <c r="L140" s="28">
        <f t="shared" si="34"/>
        <v>58.167332800838366</v>
      </c>
      <c r="M140" s="28">
        <f>L140*'Forecast inputs Tab10.1.5.1'!Z10</f>
        <v>57.513648314822547</v>
      </c>
      <c r="N140" s="19">
        <f t="shared" si="38"/>
        <v>2607.0223846052818</v>
      </c>
      <c r="O140" s="19">
        <f>N140*'Forecast inputs Tab10.1.5.1'!R10</f>
        <v>2101.8544430955471</v>
      </c>
      <c r="P140" s="19">
        <f>N140*'Forecast inputs Tab10.1.5.1'!S10</f>
        <v>1498.3293884304101</v>
      </c>
      <c r="Q140" s="19">
        <f>P140*'Forecast inputs Tab10.1.5.1'!R10</f>
        <v>1207.9951061754725</v>
      </c>
    </row>
    <row r="141" spans="1:17" ht="15" x14ac:dyDescent="0.25">
      <c r="A141" s="10">
        <f>D141+F141+E141+'Forecast inputs Tab10.1.5.1'!AA11</f>
        <v>0.37904895123037308</v>
      </c>
      <c r="C141" s="18">
        <v>7</v>
      </c>
      <c r="D141" s="17">
        <f>$G$54*'Forecast inputs Tab10.1.5.1'!T11</f>
        <v>8.7198615470198138E-2</v>
      </c>
      <c r="E141" s="17">
        <f>$G$55*'Forecast inputs Tab10.1.5.1'!U11</f>
        <v>3.48555135914489E-3</v>
      </c>
      <c r="F141" s="17">
        <f>$F$31*'Forecast inputs Tab10.1.5.1'!Y11</f>
        <v>4.8364784401030064E-2</v>
      </c>
      <c r="G141" s="28">
        <f t="shared" si="35"/>
        <v>134.25698940983634</v>
      </c>
      <c r="H141" s="28">
        <f>G141*'Forecast inputs Tab10.1.5.1'!V11</f>
        <v>166.3797393154365</v>
      </c>
      <c r="I141" s="28">
        <f t="shared" si="36"/>
        <v>5.3665947491114778</v>
      </c>
      <c r="J141" s="28">
        <f>I141*'Forecast inputs Tab10.1.5.1'!W11</f>
        <v>6.5488239495488321</v>
      </c>
      <c r="K141" s="28">
        <f t="shared" si="37"/>
        <v>172.92856326498531</v>
      </c>
      <c r="L141" s="28">
        <f t="shared" si="34"/>
        <v>74.465750541157732</v>
      </c>
      <c r="M141" s="28">
        <f>L141*'Forecast inputs Tab10.1.5.1'!Z11</f>
        <v>92.954851743021777</v>
      </c>
      <c r="N141" s="19">
        <f t="shared" si="38"/>
        <v>1849.8644772614762</v>
      </c>
      <c r="O141" s="19">
        <f>N141*'Forecast inputs Tab10.1.5.1'!R11</f>
        <v>1980.5389039352269</v>
      </c>
      <c r="P141" s="19">
        <f>N141*'Forecast inputs Tab10.1.5.1'!S11</f>
        <v>1475.4580166064488</v>
      </c>
      <c r="Q141" s="19">
        <f>P141*'Forecast inputs Tab10.1.5.1'!R11</f>
        <v>1579.6843708995284</v>
      </c>
    </row>
    <row r="142" spans="1:17" ht="15" x14ac:dyDescent="0.25">
      <c r="A142" s="10">
        <f>D142+F142+E142+'Forecast inputs Tab10.1.5.1'!AA12</f>
        <v>0.37131914583145886</v>
      </c>
      <c r="C142" s="18">
        <v>8</v>
      </c>
      <c r="D142" s="17">
        <f>$G$54*'Forecast inputs Tab10.1.5.1'!T12</f>
        <v>0.10052983332643743</v>
      </c>
      <c r="E142" s="17">
        <f>$G$55*'Forecast inputs Tab10.1.5.1'!U12</f>
        <v>5.9794007237528517E-4</v>
      </c>
      <c r="F142" s="17">
        <f>$F$31*'Forecast inputs Tab10.1.5.1'!Y12</f>
        <v>3.0191372432646121E-2</v>
      </c>
      <c r="G142" s="28">
        <f t="shared" si="35"/>
        <v>115.84296610688479</v>
      </c>
      <c r="H142" s="28">
        <f>G142*'Forecast inputs Tab10.1.5.1'!V12</f>
        <v>174.46033672036492</v>
      </c>
      <c r="I142" s="28">
        <f t="shared" si="36"/>
        <v>0.68902085327443252</v>
      </c>
      <c r="J142" s="28">
        <f>I142*'Forecast inputs Tab10.1.5.1'!W12</f>
        <v>1.03612982189794</v>
      </c>
      <c r="K142" s="28">
        <f t="shared" si="37"/>
        <v>175.49646654226285</v>
      </c>
      <c r="L142" s="28">
        <f t="shared" si="34"/>
        <v>34.790250990255998</v>
      </c>
      <c r="M142" s="28">
        <f>L142*'Forecast inputs Tab10.1.5.1'!Z12</f>
        <v>53.025213144288777</v>
      </c>
      <c r="N142" s="19">
        <f t="shared" si="38"/>
        <v>1379.4739730080782</v>
      </c>
      <c r="O142" s="19">
        <f>N142*'Forecast inputs Tab10.1.5.1'!R12</f>
        <v>1870.2494283851622</v>
      </c>
      <c r="P142" s="19">
        <f>N142*'Forecast inputs Tab10.1.5.1'!S12</f>
        <v>1262.9720811610653</v>
      </c>
      <c r="Q142" s="19">
        <f>P142*'Forecast inputs Tab10.1.5.1'!R12</f>
        <v>1712.2996584757373</v>
      </c>
    </row>
    <row r="143" spans="1:17" ht="15" x14ac:dyDescent="0.25">
      <c r="A143" s="10">
        <f>D143+F143+E143+'Forecast inputs Tab10.1.5.1'!AA13</f>
        <v>0.38234891318638753</v>
      </c>
      <c r="C143" s="18">
        <v>9</v>
      </c>
      <c r="D143" s="17">
        <f>$G$54*'Forecast inputs Tab10.1.5.1'!T13</f>
        <v>9.6818327408523572E-2</v>
      </c>
      <c r="E143" s="17">
        <f>$G$55*'Forecast inputs Tab10.1.5.1'!U13</f>
        <v>2.4590350229600043E-4</v>
      </c>
      <c r="F143" s="17">
        <f>$F$31*'Forecast inputs Tab10.1.5.1'!Y13</f>
        <v>4.5284682275567957E-2</v>
      </c>
      <c r="G143" s="28">
        <f t="shared" si="35"/>
        <v>21.035101752120287</v>
      </c>
      <c r="H143" s="28">
        <f>G143*'Forecast inputs Tab10.1.5.1'!V13</f>
        <v>37.895023615377497</v>
      </c>
      <c r="I143" s="28">
        <f t="shared" si="36"/>
        <v>5.342588878005896E-2</v>
      </c>
      <c r="J143" s="28">
        <f>I143*'Forecast inputs Tab10.1.5.1'!W13</f>
        <v>9.6358916248356685E-2</v>
      </c>
      <c r="K143" s="28">
        <f t="shared" si="37"/>
        <v>37.991382531625852</v>
      </c>
      <c r="L143" s="28">
        <f t="shared" si="34"/>
        <v>9.8387146832196688</v>
      </c>
      <c r="M143" s="28">
        <f>L143*'Forecast inputs Tab10.1.5.1'!Z13</f>
        <v>17.870155866278719</v>
      </c>
      <c r="N143" s="19">
        <f t="shared" si="38"/>
        <v>261.43929251066288</v>
      </c>
      <c r="O143" s="19">
        <f>N143*'Forecast inputs Tab10.1.5.1'!R13</f>
        <v>432.63758442542024</v>
      </c>
      <c r="P143" s="19">
        <f>N143*'Forecast inputs Tab10.1.5.1'!S13</f>
        <v>252.55576283216141</v>
      </c>
      <c r="Q143" s="19">
        <f>P143*'Forecast inputs Tab10.1.5.1'!R13</f>
        <v>417.93685300754566</v>
      </c>
    </row>
    <row r="144" spans="1:17" ht="15" x14ac:dyDescent="0.25">
      <c r="A144" s="10">
        <f>D144+F144+E144+'Forecast inputs Tab10.1.5.1'!AA14</f>
        <v>0.37863395664587041</v>
      </c>
      <c r="C144" s="18">
        <v>10</v>
      </c>
      <c r="D144" s="17">
        <f>$G$54*'Forecast inputs Tab10.1.5.1'!T14</f>
        <v>9.6628921538735105E-2</v>
      </c>
      <c r="E144" s="17">
        <f>$G$55*'Forecast inputs Tab10.1.5.1'!U14</f>
        <v>6.6547036049197209E-5</v>
      </c>
      <c r="F144" s="17">
        <f>$F$31*'Forecast inputs Tab10.1.5.1'!Y14</f>
        <v>4.1938488071086126E-2</v>
      </c>
      <c r="G144" s="28">
        <f t="shared" si="35"/>
        <v>74.997058185392291</v>
      </c>
      <c r="H144" s="28">
        <f>G144*'Forecast inputs Tab10.1.5.1'!V14</f>
        <v>157.85977511847454</v>
      </c>
      <c r="I144" s="28">
        <f t="shared" si="36"/>
        <v>5.1649463278407741E-2</v>
      </c>
      <c r="J144" s="28">
        <f>I144*'Forecast inputs Tab10.1.5.1'!W14</f>
        <v>0.1089525003151602</v>
      </c>
      <c r="K144" s="28">
        <f t="shared" si="37"/>
        <v>157.9687276187897</v>
      </c>
      <c r="L144" s="28">
        <f t="shared" si="34"/>
        <v>32.549915491024102</v>
      </c>
      <c r="M144" s="28">
        <f>L144*'Forecast inputs Tab10.1.5.1'!Z14</f>
        <v>68.994428370549244</v>
      </c>
      <c r="N144" s="19">
        <f t="shared" si="38"/>
        <v>932.32054558834716</v>
      </c>
      <c r="O144" s="19">
        <f>N144*'Forecast inputs Tab10.1.5.1'!R14</f>
        <v>1828.9798303079401</v>
      </c>
      <c r="P144" s="19">
        <f>N144*'Forecast inputs Tab10.1.5.1'!S14</f>
        <v>919.25118659577436</v>
      </c>
      <c r="Q144" s="19">
        <f>P144*'Forecast inputs Tab10.1.5.1'!R14</f>
        <v>1803.3410153042605</v>
      </c>
    </row>
    <row r="145" spans="1:17" ht="15" x14ac:dyDescent="0.25">
      <c r="A145" s="10">
        <f>D145+F145+E145+'Forecast inputs Tab10.1.5.1'!AA15</f>
        <v>0.38136086816820153</v>
      </c>
      <c r="C145" s="18">
        <v>11</v>
      </c>
      <c r="D145" s="17">
        <f>$G$54*'Forecast inputs Tab10.1.5.1'!T15</f>
        <v>9.3122347874879358E-2</v>
      </c>
      <c r="E145" s="17">
        <f>$G$55*'Forecast inputs Tab10.1.5.1'!U15</f>
        <v>2.4579803085571669E-5</v>
      </c>
      <c r="F145" s="17">
        <f>$F$31*'Forecast inputs Tab10.1.5.1'!Y15</f>
        <v>4.8213940490236605E-2</v>
      </c>
      <c r="G145" s="28">
        <f t="shared" si="35"/>
        <v>44.645012974082263</v>
      </c>
      <c r="H145" s="28">
        <f>G145*'Forecast inputs Tab10.1.5.1'!V15</f>
        <v>107.47351898383515</v>
      </c>
      <c r="I145" s="28">
        <f t="shared" si="36"/>
        <v>1.1784127577304772E-2</v>
      </c>
      <c r="J145" s="28">
        <f>I145*'Forecast inputs Tab10.1.5.1'!W15</f>
        <v>2.8461414853766652E-2</v>
      </c>
      <c r="K145" s="28">
        <f t="shared" si="37"/>
        <v>107.50198039868891</v>
      </c>
      <c r="L145" s="28">
        <f t="shared" si="34"/>
        <v>23.114881098255722</v>
      </c>
      <c r="M145" s="28">
        <f>L145*'Forecast inputs Tab10.1.5.1'!Z15</f>
        <v>56.094268854003055</v>
      </c>
      <c r="N145" s="19">
        <f t="shared" si="38"/>
        <v>576.63622878166768</v>
      </c>
      <c r="O145" s="19">
        <f>N145*'Forecast inputs Tab10.1.5.1'!R15</f>
        <v>1309.7253991563773</v>
      </c>
      <c r="P145" s="19">
        <f>N145*'Forecast inputs Tab10.1.5.1'!S15</f>
        <v>573.10733651634848</v>
      </c>
      <c r="Q145" s="19">
        <f>P145*'Forecast inputs Tab10.1.5.1'!R15</f>
        <v>1301.7101555763124</v>
      </c>
    </row>
    <row r="146" spans="1:17" ht="15" x14ac:dyDescent="0.25">
      <c r="A146" s="10">
        <f>D146+F146+E146+'Forecast inputs Tab10.1.5.1'!AA16</f>
        <v>0.3795958417428284</v>
      </c>
      <c r="C146" s="18">
        <v>12</v>
      </c>
      <c r="D146" s="17">
        <f>$G$54*'Forecast inputs Tab10.1.5.1'!T16</f>
        <v>9.1180362560801781E-2</v>
      </c>
      <c r="E146" s="17">
        <f>$G$55*'Forecast inputs Tab10.1.5.1'!U16</f>
        <v>8.8251282342524922E-6</v>
      </c>
      <c r="F146" s="17">
        <f>$F$31*'Forecast inputs Tab10.1.5.1'!Y16</f>
        <v>4.8406654053792367E-2</v>
      </c>
      <c r="G146" s="28">
        <f t="shared" si="35"/>
        <v>10.406457342581215</v>
      </c>
      <c r="H146" s="28">
        <f>G146*'Forecast inputs Tab10.1.5.1'!V16</f>
        <v>28.170195809386566</v>
      </c>
      <c r="I146" s="28">
        <f t="shared" si="36"/>
        <v>1.0072160049957809E-3</v>
      </c>
      <c r="J146" s="28">
        <f>I146*'Forecast inputs Tab10.1.5.1'!W16</f>
        <v>2.7364071079209202E-3</v>
      </c>
      <c r="K146" s="28">
        <f t="shared" si="37"/>
        <v>28.172932216494488</v>
      </c>
      <c r="L146" s="28">
        <f t="shared" si="34"/>
        <v>5.5246740236634437</v>
      </c>
      <c r="M146" s="28">
        <f>L146*'Forecast inputs Tab10.1.5.1'!Z16</f>
        <v>15.091531043480483</v>
      </c>
      <c r="N146" s="19">
        <f t="shared" si="38"/>
        <v>137.15936230180901</v>
      </c>
      <c r="O146" s="19">
        <f>N146*'Forecast inputs Tab10.1.5.1'!R16</f>
        <v>353.75731246795675</v>
      </c>
      <c r="P146" s="19">
        <f>N146*'Forecast inputs Tab10.1.5.1'!S16</f>
        <v>136.76689647218657</v>
      </c>
      <c r="Q146" s="19">
        <f>P146*'Forecast inputs Tab10.1.5.1'!R16</f>
        <v>352.74507637416946</v>
      </c>
    </row>
    <row r="147" spans="1:17" ht="15" x14ac:dyDescent="0.25">
      <c r="A147" s="10">
        <f>D147+F147+E147+'Forecast inputs Tab10.1.5.1'!AA17</f>
        <v>0.37420717834929895</v>
      </c>
      <c r="C147" s="18">
        <v>13</v>
      </c>
      <c r="D147" s="17">
        <f>$G$54*'Forecast inputs Tab10.1.5.1'!T17</f>
        <v>9.0683064890658069E-2</v>
      </c>
      <c r="E147" s="17">
        <f>$G$55*'Forecast inputs Tab10.1.5.1'!U17</f>
        <v>3.1861256305566246E-6</v>
      </c>
      <c r="F147" s="17">
        <f>$F$31*'Forecast inputs Tab10.1.5.1'!Y17</f>
        <v>4.3520927333010363E-2</v>
      </c>
      <c r="G147" s="28">
        <f t="shared" si="35"/>
        <v>15.439329887857731</v>
      </c>
      <c r="H147" s="28">
        <f>G147*'Forecast inputs Tab10.1.5.1'!V17</f>
        <v>46.344044271253622</v>
      </c>
      <c r="I147" s="28">
        <f t="shared" si="36"/>
        <v>5.4245679426071153E-4</v>
      </c>
      <c r="J147" s="28">
        <f>I147*'Forecast inputs Tab10.1.5.1'!W17</f>
        <v>1.6331521815996903E-3</v>
      </c>
      <c r="K147" s="28">
        <f t="shared" si="37"/>
        <v>46.34567742343522</v>
      </c>
      <c r="L147" s="28">
        <f t="shared" si="34"/>
        <v>7.409696120549321</v>
      </c>
      <c r="M147" s="28">
        <f>L147*'Forecast inputs Tab10.1.5.1'!Z17</f>
        <v>22.453528057139401</v>
      </c>
      <c r="N147" s="19">
        <f t="shared" si="38"/>
        <v>204.09356786432195</v>
      </c>
      <c r="O147" s="19">
        <f>N147*'Forecast inputs Tab10.1.5.1'!R17</f>
        <v>588.14663919300972</v>
      </c>
      <c r="P147" s="19">
        <f>N147*'Forecast inputs Tab10.1.5.1'!S17</f>
        <v>203.80106975196674</v>
      </c>
      <c r="Q147" s="19">
        <f>P147*'Forecast inputs Tab10.1.5.1'!R17</f>
        <v>587.30373275773013</v>
      </c>
    </row>
    <row r="148" spans="1:17" ht="15" x14ac:dyDescent="0.25">
      <c r="A148" s="10">
        <f>D148+F148+E148+'Forecast inputs Tab10.1.5.1'!AA18</f>
        <v>0.37330119389126915</v>
      </c>
      <c r="C148" s="18">
        <v>14</v>
      </c>
      <c r="D148" s="17">
        <f>$G$54*'Forecast inputs Tab10.1.5.1'!T18</f>
        <v>8.8550321223051842E-2</v>
      </c>
      <c r="E148" s="17">
        <f>$G$55*'Forecast inputs Tab10.1.5.1'!U18</f>
        <v>1.4430382053884631E-6</v>
      </c>
      <c r="F148" s="17">
        <f>$F$31*'Forecast inputs Tab10.1.5.1'!Y18</f>
        <v>4.4749429630011904E-2</v>
      </c>
      <c r="G148" s="28">
        <f t="shared" si="35"/>
        <v>2.4962914349163814</v>
      </c>
      <c r="H148" s="28">
        <f>G148*'Forecast inputs Tab10.1.5.1'!V18</f>
        <v>8.2007427714887218</v>
      </c>
      <c r="I148" s="28">
        <f t="shared" si="36"/>
        <v>4.0680190230982161E-5</v>
      </c>
      <c r="J148" s="28">
        <f>I148*'Forecast inputs Tab10.1.5.1'!W18</f>
        <v>1.3401999792748721E-4</v>
      </c>
      <c r="K148" s="28">
        <f t="shared" si="37"/>
        <v>8.2008767914866496</v>
      </c>
      <c r="L148" s="28">
        <f t="shared" si="34"/>
        <v>1.2615156710884046</v>
      </c>
      <c r="M148" s="28">
        <f>L148*'Forecast inputs Tab10.1.5.1'!Z18</f>
        <v>4.1880428006628403</v>
      </c>
      <c r="N148" s="19">
        <f t="shared" si="38"/>
        <v>33.779070983467328</v>
      </c>
      <c r="O148" s="19">
        <f>N148*'Forecast inputs Tab10.1.5.1'!R18</f>
        <v>107.29111200194794</v>
      </c>
      <c r="P148" s="19">
        <f>N148*'Forecast inputs Tab10.1.5.1'!S18</f>
        <v>33.753121932319232</v>
      </c>
      <c r="Q148" s="19">
        <f>P148*'Forecast inputs Tab10.1.5.1'!R18</f>
        <v>107.20869106874828</v>
      </c>
    </row>
    <row r="149" spans="1:17" ht="15" x14ac:dyDescent="0.25">
      <c r="A149" s="10">
        <f>D149+F149+E149+'Forecast inputs Tab10.1.5.1'!AA19</f>
        <v>0.37340925396956243</v>
      </c>
      <c r="C149" s="18">
        <v>15</v>
      </c>
      <c r="D149" s="17">
        <f>$G$54*'Forecast inputs Tab10.1.5.1'!T19</f>
        <v>8.62018298073709E-2</v>
      </c>
      <c r="E149" s="17">
        <f>$G$55*'Forecast inputs Tab10.1.5.1'!U19</f>
        <v>7.5447680500143675E-7</v>
      </c>
      <c r="F149" s="17">
        <f>$F$31*'Forecast inputs Tab10.1.5.1'!Y19</f>
        <v>4.7206669685386532E-2</v>
      </c>
      <c r="G149" s="28">
        <f t="shared" si="35"/>
        <v>5.8480110156949232</v>
      </c>
      <c r="H149" s="28">
        <f>G149*'Forecast inputs Tab10.1.5.1'!V19</f>
        <v>20.801228485509952</v>
      </c>
      <c r="I149" s="28">
        <f t="shared" si="36"/>
        <v>5.1184396857866214E-5</v>
      </c>
      <c r="J149" s="28">
        <f>I149*'Forecast inputs Tab10.1.5.1'!W19</f>
        <v>1.8245109752686742E-4</v>
      </c>
      <c r="K149" s="28">
        <f t="shared" si="37"/>
        <v>20.801410936607478</v>
      </c>
      <c r="L149" s="28">
        <f t="shared" si="34"/>
        <v>3.2025436693317895</v>
      </c>
      <c r="M149" s="28">
        <f>L149*'Forecast inputs Tab10.1.5.1'!Z19</f>
        <v>11.524097190596898</v>
      </c>
      <c r="N149" s="19">
        <f t="shared" si="38"/>
        <v>81.293582169482036</v>
      </c>
      <c r="O149" s="19">
        <f>N149*'Forecast inputs Tab10.1.5.1'!R19</f>
        <v>281.32294458406614</v>
      </c>
      <c r="P149" s="19">
        <f>N149*'Forecast inputs Tab10.1.5.1'!S19</f>
        <v>81.257640454301537</v>
      </c>
      <c r="Q149" s="19">
        <f>P149*'Forecast inputs Tab10.1.5.1'!R19</f>
        <v>281.19856540334683</v>
      </c>
    </row>
    <row r="150" spans="1:17" ht="15" x14ac:dyDescent="0.25">
      <c r="A150" s="10">
        <f>D150+F150+E150+'Forecast inputs Tab10.1.5.1'!AA20</f>
        <v>0.37463967861653008</v>
      </c>
      <c r="C150" s="23" t="s">
        <v>1443</v>
      </c>
      <c r="D150" s="17">
        <f>$G$54*'Forecast inputs Tab10.1.5.1'!T20</f>
        <v>8.3615379895200723E-2</v>
      </c>
      <c r="E150" s="17">
        <f>$G$55*'Forecast inputs Tab10.1.5.1'!U20</f>
        <v>4.5719132804489691E-7</v>
      </c>
      <c r="F150" s="17">
        <f>$F$31*'Forecast inputs Tab10.1.5.1'!Y20</f>
        <v>5.1023841530001321E-2</v>
      </c>
      <c r="G150" s="28">
        <f>N150*(D150/A150)*(1-EXP(-A150))</f>
        <v>9.9993348112821963</v>
      </c>
      <c r="H150" s="28">
        <f>G150*'Forecast inputs Tab10.1.5.1'!V20</f>
        <v>41.491920211987122</v>
      </c>
      <c r="I150" s="28">
        <f t="shared" si="36"/>
        <v>5.467426169283089E-5</v>
      </c>
      <c r="J150" s="28">
        <f>I150*'Forecast inputs Tab10.1.5.1'!W20</f>
        <v>2.2686910145749514E-4</v>
      </c>
      <c r="K150" s="28">
        <f t="shared" si="37"/>
        <v>41.492147081088582</v>
      </c>
      <c r="L150" s="30">
        <f t="shared" si="34"/>
        <v>6.1018017911986142</v>
      </c>
      <c r="M150" s="28">
        <f>L150*'Forecast inputs Tab10.1.5.1'!Z20</f>
        <v>23.581389310373638</v>
      </c>
      <c r="N150" s="19">
        <f>N123*EXP(-A123)+N124*EXP(-A124)</f>
        <v>143.38379576391071</v>
      </c>
      <c r="O150" s="19">
        <f>N150*'Forecast inputs Tab10.1.5.1'!R20</f>
        <v>583.9214083855187</v>
      </c>
      <c r="P150" s="19">
        <f>N150*'Forecast inputs Tab10.1.5.1'!S20</f>
        <v>143.34538729815571</v>
      </c>
      <c r="Q150" s="19">
        <f>P150*'Forecast inputs Tab10.1.5.1'!R20</f>
        <v>583.76499234632752</v>
      </c>
    </row>
    <row r="151" spans="1:17" ht="15" x14ac:dyDescent="0.25">
      <c r="C151" s="31" t="s">
        <v>1453</v>
      </c>
      <c r="D151" s="12"/>
      <c r="E151" s="12"/>
      <c r="F151" s="12"/>
      <c r="G151" s="32">
        <f>SUM(G134:G150)</f>
        <v>756.98039195181593</v>
      </c>
      <c r="H151" s="32">
        <f t="shared" ref="H151" si="39">SUM(H134:H150)</f>
        <v>1054.177319244352</v>
      </c>
      <c r="I151" s="32">
        <f>SUM(I134:I150)</f>
        <v>117.84389807336943</v>
      </c>
      <c r="J151" s="32">
        <f t="shared" ref="J151:Q151" si="40">SUM(J134:J150)</f>
        <v>80.390601874474285</v>
      </c>
      <c r="K151" s="32">
        <f t="shared" si="40"/>
        <v>1134.5679211188262</v>
      </c>
      <c r="L151" s="32">
        <f t="shared" si="40"/>
        <v>427.92342383636515</v>
      </c>
      <c r="M151" s="32">
        <f t="shared" si="40"/>
        <v>522.52816032851968</v>
      </c>
      <c r="N151" s="32">
        <f t="shared" si="40"/>
        <v>52232.343963868036</v>
      </c>
      <c r="O151" s="32">
        <f t="shared" si="40"/>
        <v>17451.853090539658</v>
      </c>
      <c r="P151" s="32">
        <f t="shared" si="40"/>
        <v>8033.5404433066251</v>
      </c>
      <c r="Q151" s="32">
        <f t="shared" si="40"/>
        <v>10679.181866650149</v>
      </c>
    </row>
    <row r="153" spans="1:17" ht="15" x14ac:dyDescent="0.25">
      <c r="C153" s="15" t="s">
        <v>1445</v>
      </c>
      <c r="D153" s="15" t="s">
        <v>1734</v>
      </c>
      <c r="G153" s="15">
        <f>G128+1</f>
        <v>2025</v>
      </c>
    </row>
    <row r="154" spans="1:17" ht="15" x14ac:dyDescent="0.25">
      <c r="D154" s="24" t="s">
        <v>1611</v>
      </c>
      <c r="E154" s="24"/>
      <c r="F154" s="24"/>
      <c r="G154" s="18">
        <f>G129</f>
        <v>1</v>
      </c>
      <c r="H154" s="24" t="s">
        <v>1610</v>
      </c>
      <c r="I154" s="25">
        <f>G154*I104</f>
        <v>7.8563756232363835E-2</v>
      </c>
      <c r="J154" s="15" t="s">
        <v>1526</v>
      </c>
      <c r="K154" s="25">
        <f>I154+I156+I155</f>
        <v>0.12023074881391776</v>
      </c>
    </row>
    <row r="155" spans="1:17" ht="15" x14ac:dyDescent="0.25">
      <c r="D155" s="24" t="s">
        <v>1612</v>
      </c>
      <c r="E155" s="24"/>
      <c r="F155" s="24"/>
      <c r="G155" s="18">
        <f>G130</f>
        <v>1</v>
      </c>
      <c r="H155" s="24" t="s">
        <v>1610</v>
      </c>
      <c r="I155" s="25">
        <f>G155*I105</f>
        <v>2.9115277622718924E-3</v>
      </c>
      <c r="K155" s="25"/>
    </row>
    <row r="156" spans="1:17" ht="15" x14ac:dyDescent="0.25">
      <c r="D156" s="24" t="s">
        <v>1446</v>
      </c>
      <c r="E156" s="24"/>
      <c r="F156" s="24"/>
      <c r="G156" s="18">
        <f>G131</f>
        <v>1</v>
      </c>
      <c r="H156" s="24" t="s">
        <v>1610</v>
      </c>
      <c r="I156" s="25">
        <f>G156*I106</f>
        <v>3.8755464819282034E-2</v>
      </c>
    </row>
    <row r="157" spans="1:17" ht="15" x14ac:dyDescent="0.25">
      <c r="D157" s="24"/>
      <c r="E157" s="24"/>
      <c r="F157" s="24"/>
      <c r="G157" s="18"/>
      <c r="H157" s="24"/>
      <c r="I157" s="24"/>
      <c r="J157" s="24"/>
      <c r="K157" s="24"/>
      <c r="L157" s="25"/>
    </row>
    <row r="158" spans="1:17" ht="39" x14ac:dyDescent="0.25">
      <c r="A158" t="s">
        <v>1374</v>
      </c>
      <c r="C158" s="26" t="s">
        <v>1292</v>
      </c>
      <c r="D158" s="27" t="s">
        <v>1604</v>
      </c>
      <c r="E158" s="27" t="s">
        <v>1605</v>
      </c>
      <c r="F158" s="27" t="s">
        <v>1877</v>
      </c>
      <c r="G158" s="27" t="s">
        <v>1606</v>
      </c>
      <c r="H158" s="27" t="s">
        <v>1607</v>
      </c>
      <c r="I158" s="27" t="s">
        <v>1608</v>
      </c>
      <c r="J158" s="27" t="s">
        <v>1609</v>
      </c>
      <c r="K158" s="27" t="s">
        <v>1613</v>
      </c>
      <c r="L158" s="27" t="s">
        <v>1448</v>
      </c>
      <c r="M158" s="27" t="s">
        <v>1578</v>
      </c>
      <c r="N158" s="27" t="s">
        <v>1449</v>
      </c>
      <c r="O158" s="27" t="s">
        <v>1450</v>
      </c>
      <c r="P158" s="27" t="s">
        <v>1451</v>
      </c>
      <c r="Q158" s="27" t="s">
        <v>1452</v>
      </c>
    </row>
    <row r="159" spans="1:17" ht="15" x14ac:dyDescent="0.25">
      <c r="A159" s="10">
        <f>D159+F159+E159+'Forecast inputs Tab10.1.5.1'!AA4</f>
        <v>0.24</v>
      </c>
      <c r="C159" s="18">
        <v>0</v>
      </c>
      <c r="D159" s="17">
        <f>$G$54*'Forecast inputs Tab10.1.5.1'!T4</f>
        <v>0</v>
      </c>
      <c r="E159" s="17">
        <f>$G$55*'Forecast inputs Tab10.1.5.1'!U4</f>
        <v>0</v>
      </c>
      <c r="F159" s="17">
        <f>$F$31*'Forecast inputs Tab10.1.5.1'!Y4</f>
        <v>0</v>
      </c>
      <c r="G159" s="28">
        <f>N159*(D159/A159)*(1-EXP(-A159))</f>
        <v>0</v>
      </c>
      <c r="H159" s="28">
        <f>G159*'Forecast inputs Tab10.1.5.1'!V4</f>
        <v>0</v>
      </c>
      <c r="I159" s="28">
        <f>N159*(E159/A159)*(1-EXP(-A159))</f>
        <v>0</v>
      </c>
      <c r="J159" s="28">
        <f>I159*'Forecast inputs Tab10.1.5.1'!W4</f>
        <v>0</v>
      </c>
      <c r="K159" s="28">
        <f>H159+J159</f>
        <v>0</v>
      </c>
      <c r="L159" s="28">
        <f t="shared" ref="L159:L175" si="41">N159*(F159/A159)*(1-EXP(-A159))</f>
        <v>0</v>
      </c>
      <c r="M159" s="28">
        <f>L159*'Forecast inputs Tab10.1.5.1'!Z4</f>
        <v>0</v>
      </c>
      <c r="N159" s="19">
        <f>'Forecast inputs Tab10.1.5.1'!Q4</f>
        <v>12382.797429009221</v>
      </c>
      <c r="O159" s="19">
        <f>N159*'Forecast inputs Tab10.1.5.1'!R4</f>
        <v>34.976078134056579</v>
      </c>
      <c r="P159" s="19">
        <f>N159*'Forecast inputs Tab10.1.5.1'!S4</f>
        <v>0</v>
      </c>
      <c r="Q159" s="19">
        <f>P159*'Forecast inputs Tab10.1.5.1'!R4</f>
        <v>0</v>
      </c>
    </row>
    <row r="160" spans="1:17" ht="15" x14ac:dyDescent="0.25">
      <c r="A160" s="10">
        <f>D160+F160+E160+'Forecast inputs Tab10.1.5.1'!AA5</f>
        <v>0.24047600431175919</v>
      </c>
      <c r="C160" s="18">
        <v>1</v>
      </c>
      <c r="D160" s="17">
        <f>$G$54*'Forecast inputs Tab10.1.5.1'!T5</f>
        <v>1.6042231947803507E-5</v>
      </c>
      <c r="E160" s="17">
        <f>$G$55*'Forecast inputs Tab10.1.5.1'!U5</f>
        <v>3.6780229327458753E-5</v>
      </c>
      <c r="F160" s="17">
        <f>$F$31*'Forecast inputs Tab10.1.5.1'!Y5</f>
        <v>4.2318185048394072E-4</v>
      </c>
      <c r="G160" s="28">
        <f t="shared" ref="G160:G174" si="42">N160*(D160/A160)*(1-EXP(-A160))</f>
        <v>0.13889292523009772</v>
      </c>
      <c r="H160" s="28">
        <f>G160*'Forecast inputs Tab10.1.5.1'!V5</f>
        <v>1.4282082699219231E-2</v>
      </c>
      <c r="I160" s="28">
        <f t="shared" ref="I160:I175" si="43">N160*(E160/A160)*(1-EXP(-A160))</f>
        <v>0.31844157711633331</v>
      </c>
      <c r="J160" s="28">
        <f>I160*'Forecast inputs Tab10.1.5.1'!W5</f>
        <v>3.2744780406526702E-2</v>
      </c>
      <c r="K160" s="28">
        <f t="shared" ref="K160:K175" si="44">H160+J160</f>
        <v>4.7026863105745935E-2</v>
      </c>
      <c r="L160" s="28">
        <f t="shared" si="41"/>
        <v>3.6638894955042765</v>
      </c>
      <c r="M160" s="28">
        <f>L160*'Forecast inputs Tab10.1.5.1'!Z5</f>
        <v>0.28241589981401555</v>
      </c>
      <c r="N160" s="19">
        <f>N134*EXP(-A134)</f>
        <v>9740.6534556019415</v>
      </c>
      <c r="O160" s="19">
        <f>N160*'Forecast inputs Tab10.1.5.1'!R5</f>
        <v>231.1720062657642</v>
      </c>
      <c r="P160" s="19">
        <f>N160*'Forecast inputs Tab10.1.5.1'!S5</f>
        <v>0</v>
      </c>
      <c r="Q160" s="19">
        <f>P160*'Forecast inputs Tab10.1.5.1'!R5</f>
        <v>0</v>
      </c>
    </row>
    <row r="161" spans="1:17" ht="15" x14ac:dyDescent="0.25">
      <c r="A161" s="10">
        <f>D161+F161+E161+'Forecast inputs Tab10.1.5.1'!AA6</f>
        <v>0.24336175382665573</v>
      </c>
      <c r="C161" s="18">
        <v>2</v>
      </c>
      <c r="D161" s="17">
        <f>$G$54*'Forecast inputs Tab10.1.5.1'!T6</f>
        <v>1.5095936889300175E-4</v>
      </c>
      <c r="E161" s="17">
        <f>$G$55*'Forecast inputs Tab10.1.5.1'!U6</f>
        <v>7.7103520909032426E-4</v>
      </c>
      <c r="F161" s="17">
        <f>$F$31*'Forecast inputs Tab10.1.5.1'!Y6</f>
        <v>2.4397592486724079E-3</v>
      </c>
      <c r="G161" s="28">
        <f t="shared" si="42"/>
        <v>1.0262108728446631</v>
      </c>
      <c r="H161" s="28">
        <f>G161*'Forecast inputs Tab10.1.5.1'!V6</f>
        <v>0.22530116065149441</v>
      </c>
      <c r="I161" s="28">
        <f t="shared" si="43"/>
        <v>5.2414415926405606</v>
      </c>
      <c r="J161" s="28">
        <f>I161*'Forecast inputs Tab10.1.5.1'!W6</f>
        <v>1.1508502449700768</v>
      </c>
      <c r="K161" s="28">
        <f t="shared" si="44"/>
        <v>1.3761514056215711</v>
      </c>
      <c r="L161" s="28">
        <f t="shared" si="41"/>
        <v>16.585306937031181</v>
      </c>
      <c r="M161" s="28">
        <f>L161*'Forecast inputs Tab10.1.5.1'!Z6</f>
        <v>3.118535263369973</v>
      </c>
      <c r="N161" s="19">
        <f t="shared" ref="N161:N174" si="45">N135*EXP(-A135)</f>
        <v>7658.6229878228623</v>
      </c>
      <c r="O161" s="19">
        <f>N161*'Forecast inputs Tab10.1.5.1'!R6</f>
        <v>736.72736521201045</v>
      </c>
      <c r="P161" s="19">
        <f>N161*'Forecast inputs Tab10.1.5.1'!S6</f>
        <v>0</v>
      </c>
      <c r="Q161" s="19">
        <f>P161*'Forecast inputs Tab10.1.5.1'!R6</f>
        <v>0</v>
      </c>
    </row>
    <row r="162" spans="1:17" ht="15" x14ac:dyDescent="0.25">
      <c r="A162" s="10">
        <f>D162+F162+E162+'Forecast inputs Tab10.1.5.1'!AA7</f>
        <v>0.249539950290702</v>
      </c>
      <c r="C162" s="18">
        <v>3</v>
      </c>
      <c r="D162" s="17">
        <f>$G$54*'Forecast inputs Tab10.1.5.1'!T7</f>
        <v>5.6233820704219735E-3</v>
      </c>
      <c r="E162" s="17">
        <f>$G$55*'Forecast inputs Tab10.1.5.1'!U7</f>
        <v>1.4952891770819488E-3</v>
      </c>
      <c r="F162" s="17">
        <f>$F$31*'Forecast inputs Tab10.1.5.1'!Y7</f>
        <v>2.4212790431980893E-3</v>
      </c>
      <c r="G162" s="28">
        <f t="shared" si="42"/>
        <v>29.881124483532894</v>
      </c>
      <c r="H162" s="28">
        <f>G162*'Forecast inputs Tab10.1.5.1'!V7</f>
        <v>10.973993722894928</v>
      </c>
      <c r="I162" s="28">
        <f t="shared" si="43"/>
        <v>7.945560426043107</v>
      </c>
      <c r="J162" s="28">
        <f>I162*'Forecast inputs Tab10.1.5.1'!W7</f>
        <v>2.9252510602443538</v>
      </c>
      <c r="K162" s="28">
        <f t="shared" si="44"/>
        <v>13.899244783139281</v>
      </c>
      <c r="L162" s="28">
        <f t="shared" si="41"/>
        <v>12.86601898877243</v>
      </c>
      <c r="M162" s="28">
        <f>L162*'Forecast inputs Tab10.1.5.1'!Z7</f>
        <v>4.3458581619895744</v>
      </c>
      <c r="N162" s="19">
        <f t="shared" si="45"/>
        <v>6004.2673844387919</v>
      </c>
      <c r="O162" s="19">
        <f>N162*'Forecast inputs Tab10.1.5.1'!R7</f>
        <v>1256.6631422261171</v>
      </c>
      <c r="P162" s="19">
        <f>N162*'Forecast inputs Tab10.1.5.1'!S7</f>
        <v>0</v>
      </c>
      <c r="Q162" s="19">
        <f>P162*'Forecast inputs Tab10.1.5.1'!R7</f>
        <v>0</v>
      </c>
    </row>
    <row r="163" spans="1:17" ht="15" x14ac:dyDescent="0.25">
      <c r="A163" s="10">
        <f>D163+F163+E163+'Forecast inputs Tab10.1.5.1'!AA8</f>
        <v>0.27281705386956334</v>
      </c>
      <c r="C163" s="18">
        <v>4</v>
      </c>
      <c r="D163" s="17">
        <f>$G$54*'Forecast inputs Tab10.1.5.1'!T8</f>
        <v>1.0045578664938529E-2</v>
      </c>
      <c r="E163" s="17">
        <f>$G$55*'Forecast inputs Tab10.1.5.1'!U8</f>
        <v>9.6990954164047904E-3</v>
      </c>
      <c r="F163" s="17">
        <f>$F$31*'Forecast inputs Tab10.1.5.1'!Y8</f>
        <v>1.3072379788220007E-2</v>
      </c>
      <c r="G163" s="28">
        <f t="shared" si="42"/>
        <v>41.13066156892549</v>
      </c>
      <c r="H163" s="28">
        <f>G163*'Forecast inputs Tab10.1.5.1'!V8</f>
        <v>23.170289892863178</v>
      </c>
      <c r="I163" s="28">
        <f t="shared" si="43"/>
        <v>39.712019028751783</v>
      </c>
      <c r="J163" s="28">
        <f>I163*'Forecast inputs Tab10.1.5.1'!W8</f>
        <v>21.760307604428164</v>
      </c>
      <c r="K163" s="28">
        <f t="shared" si="44"/>
        <v>44.930597497291345</v>
      </c>
      <c r="L163" s="28">
        <f t="shared" si="41"/>
        <v>53.52360943091864</v>
      </c>
      <c r="M163" s="28">
        <f>L163*'Forecast inputs Tab10.1.5.1'!Z8</f>
        <v>28.174774480826137</v>
      </c>
      <c r="N163" s="19">
        <f t="shared" si="45"/>
        <v>4678.2798870800098</v>
      </c>
      <c r="O163" s="19">
        <f>N163*'Forecast inputs Tab10.1.5.1'!R8</f>
        <v>1724.6712717714811</v>
      </c>
      <c r="P163" s="19">
        <f>N163*'Forecast inputs Tab10.1.5.1'!S8</f>
        <v>417.09792489063494</v>
      </c>
      <c r="Q163" s="19">
        <f>P163*'Forecast inputs Tab10.1.5.1'!R8</f>
        <v>153.76523550055703</v>
      </c>
    </row>
    <row r="164" spans="1:17" ht="15" x14ac:dyDescent="0.25">
      <c r="A164" s="10">
        <f>D164+F164+E164+'Forecast inputs Tab10.1.5.1'!AA9</f>
        <v>0.31213021345638448</v>
      </c>
      <c r="C164" s="18">
        <v>5</v>
      </c>
      <c r="D164" s="17">
        <f>$G$54*'Forecast inputs Tab10.1.5.1'!T9</f>
        <v>2.966450626534798E-2</v>
      </c>
      <c r="E164" s="17">
        <f>$G$55*'Forecast inputs Tab10.1.5.1'!U9</f>
        <v>1.4725879379631282E-2</v>
      </c>
      <c r="F164" s="17">
        <f>$F$31*'Forecast inputs Tab10.1.5.1'!Y9</f>
        <v>2.7739827811405198E-2</v>
      </c>
      <c r="G164" s="28">
        <f t="shared" si="42"/>
        <v>90.745209855551309</v>
      </c>
      <c r="H164" s="28">
        <f>G164*'Forecast inputs Tab10.1.5.1'!V9</f>
        <v>73.100469268889711</v>
      </c>
      <c r="I164" s="28">
        <f t="shared" si="43"/>
        <v>45.047202291485725</v>
      </c>
      <c r="J164" s="28">
        <f>I164*'Forecast inputs Tab10.1.5.1'!W9</f>
        <v>33.725725994324243</v>
      </c>
      <c r="K164" s="28">
        <f t="shared" si="44"/>
        <v>106.82619526321395</v>
      </c>
      <c r="L164" s="28">
        <f t="shared" si="41"/>
        <v>84.857522103555382</v>
      </c>
      <c r="M164" s="28">
        <f>L164*'Forecast inputs Tab10.1.5.1'!Z9</f>
        <v>63.3154218273026</v>
      </c>
      <c r="N164" s="19">
        <f t="shared" si="45"/>
        <v>3561.2565390766931</v>
      </c>
      <c r="O164" s="19">
        <f>N164*'Forecast inputs Tab10.1.5.1'!R9</f>
        <v>2029.2182209920559</v>
      </c>
      <c r="P164" s="19">
        <f>N164*'Forecast inputs Tab10.1.5.1'!S9</f>
        <v>1035.8446303648532</v>
      </c>
      <c r="Q164" s="19">
        <f>P164*'Forecast inputs Tab10.1.5.1'!R9</f>
        <v>590.22841376041481</v>
      </c>
    </row>
    <row r="165" spans="1:17" ht="15" x14ac:dyDescent="0.25">
      <c r="A165" s="10">
        <f>D165+F165+E165+'Forecast inputs Tab10.1.5.1'!AA10</f>
        <v>0.34459641542581493</v>
      </c>
      <c r="C165" s="18">
        <v>6</v>
      </c>
      <c r="D165" s="17">
        <f>$G$54*'Forecast inputs Tab10.1.5.1'!T10</f>
        <v>7.2141365757423234E-2</v>
      </c>
      <c r="E165" s="17">
        <f>$G$55*'Forecast inputs Tab10.1.5.1'!U10</f>
        <v>6.0786278094004898E-3</v>
      </c>
      <c r="F165" s="17">
        <f>$F$31*'Forecast inputs Tab10.1.5.1'!Y10</f>
        <v>2.6376421858991191E-2</v>
      </c>
      <c r="G165" s="28">
        <f t="shared" si="42"/>
        <v>159.05586950034524</v>
      </c>
      <c r="H165" s="28">
        <f>G165*'Forecast inputs Tab10.1.5.1'!V10</f>
        <v>157.58092061475509</v>
      </c>
      <c r="I165" s="28">
        <f t="shared" si="43"/>
        <v>13.402039474054279</v>
      </c>
      <c r="J165" s="28">
        <f>I165*'Forecast inputs Tab10.1.5.1'!W10</f>
        <v>12.96915792035229</v>
      </c>
      <c r="K165" s="28">
        <f t="shared" si="44"/>
        <v>170.55007853510739</v>
      </c>
      <c r="L165" s="28">
        <f t="shared" si="41"/>
        <v>58.154218027928927</v>
      </c>
      <c r="M165" s="28">
        <f>L165*'Forecast inputs Tab10.1.5.1'!Z10</f>
        <v>57.500680925731061</v>
      </c>
      <c r="N165" s="19">
        <f t="shared" si="45"/>
        <v>2606.4345889320471</v>
      </c>
      <c r="O165" s="19">
        <f>N165*'Forecast inputs Tab10.1.5.1'!R10</f>
        <v>2101.3805457655062</v>
      </c>
      <c r="P165" s="19">
        <f>N165*'Forecast inputs Tab10.1.5.1'!S10</f>
        <v>1497.9915656572721</v>
      </c>
      <c r="Q165" s="19">
        <f>P165*'Forecast inputs Tab10.1.5.1'!R10</f>
        <v>1207.722743996731</v>
      </c>
    </row>
    <row r="166" spans="1:17" ht="15" x14ac:dyDescent="0.25">
      <c r="A166" s="10">
        <f>D166+F166+E166+'Forecast inputs Tab10.1.5.1'!AA11</f>
        <v>0.37904895123037308</v>
      </c>
      <c r="C166" s="18">
        <v>7</v>
      </c>
      <c r="D166" s="17">
        <f>$G$54*'Forecast inputs Tab10.1.5.1'!T11</f>
        <v>8.7198615470198138E-2</v>
      </c>
      <c r="E166" s="17">
        <f>$G$55*'Forecast inputs Tab10.1.5.1'!U11</f>
        <v>3.48555135914489E-3</v>
      </c>
      <c r="F166" s="17">
        <f>$F$31*'Forecast inputs Tab10.1.5.1'!Y11</f>
        <v>4.8364784401030064E-2</v>
      </c>
      <c r="G166" s="28">
        <f t="shared" si="42"/>
        <v>134.05574483014743</v>
      </c>
      <c r="H166" s="28">
        <f>G166*'Forecast inputs Tab10.1.5.1'!V11</f>
        <v>166.13034432412567</v>
      </c>
      <c r="I166" s="28">
        <f t="shared" si="43"/>
        <v>5.3585504892975706</v>
      </c>
      <c r="J166" s="28">
        <f>I166*'Forecast inputs Tab10.1.5.1'!W11</f>
        <v>6.5390075866989203</v>
      </c>
      <c r="K166" s="28">
        <f t="shared" si="44"/>
        <v>172.66935191082459</v>
      </c>
      <c r="L166" s="28">
        <f t="shared" si="41"/>
        <v>74.354130068102663</v>
      </c>
      <c r="M166" s="28">
        <f>L166*'Forecast inputs Tab10.1.5.1'!Z11</f>
        <v>92.815517022711859</v>
      </c>
      <c r="N166" s="19">
        <f t="shared" si="45"/>
        <v>1847.0916220019892</v>
      </c>
      <c r="O166" s="19">
        <f>N166*'Forecast inputs Tab10.1.5.1'!R11</f>
        <v>1977.5701741802097</v>
      </c>
      <c r="P166" s="19">
        <f>N166*'Forecast inputs Tab10.1.5.1'!S11</f>
        <v>1473.24637809358</v>
      </c>
      <c r="Q166" s="19">
        <f>P166*'Forecast inputs Tab10.1.5.1'!R11</f>
        <v>1577.3165022421106</v>
      </c>
    </row>
    <row r="167" spans="1:17" ht="15" x14ac:dyDescent="0.25">
      <c r="A167" s="10">
        <f>D167+F167+E167+'Forecast inputs Tab10.1.5.1'!AA12</f>
        <v>0.37131914583145886</v>
      </c>
      <c r="C167" s="18">
        <v>8</v>
      </c>
      <c r="D167" s="17">
        <f>$G$54*'Forecast inputs Tab10.1.5.1'!T12</f>
        <v>0.10052983332643743</v>
      </c>
      <c r="E167" s="17">
        <f>$G$55*'Forecast inputs Tab10.1.5.1'!U12</f>
        <v>5.9794007237528517E-4</v>
      </c>
      <c r="F167" s="17">
        <f>$F$31*'Forecast inputs Tab10.1.5.1'!Y12</f>
        <v>3.0191372432646121E-2</v>
      </c>
      <c r="G167" s="28">
        <f t="shared" si="42"/>
        <v>106.33523687837179</v>
      </c>
      <c r="H167" s="28">
        <f>G167*'Forecast inputs Tab10.1.5.1'!V12</f>
        <v>160.14162839998247</v>
      </c>
      <c r="I167" s="28">
        <f t="shared" si="43"/>
        <v>0.6324699557457224</v>
      </c>
      <c r="J167" s="28">
        <f>I167*'Forecast inputs Tab10.1.5.1'!W12</f>
        <v>0.95109020211555673</v>
      </c>
      <c r="K167" s="28">
        <f t="shared" si="44"/>
        <v>161.09271860209802</v>
      </c>
      <c r="L167" s="28">
        <f t="shared" si="41"/>
        <v>31.934865831159133</v>
      </c>
      <c r="M167" s="28">
        <f>L167*'Forecast inputs Tab10.1.5.1'!Z12</f>
        <v>48.673206407902882</v>
      </c>
      <c r="N167" s="19">
        <f t="shared" si="45"/>
        <v>1266.2546256975093</v>
      </c>
      <c r="O167" s="19">
        <f>N167*'Forecast inputs Tab10.1.5.1'!R12</f>
        <v>1716.750033881912</v>
      </c>
      <c r="P167" s="19">
        <f>N167*'Forecast inputs Tab10.1.5.1'!S12</f>
        <v>1159.3145439414852</v>
      </c>
      <c r="Q167" s="19">
        <f>P167*'Forecast inputs Tab10.1.5.1'!R12</f>
        <v>1571.7638792395474</v>
      </c>
    </row>
    <row r="168" spans="1:17" ht="15" x14ac:dyDescent="0.25">
      <c r="A168" s="10">
        <f>D168+F168+E168+'Forecast inputs Tab10.1.5.1'!AA13</f>
        <v>0.38234891318638753</v>
      </c>
      <c r="C168" s="18">
        <v>9</v>
      </c>
      <c r="D168" s="17">
        <f>$G$54*'Forecast inputs Tab10.1.5.1'!T13</f>
        <v>9.6818327408523572E-2</v>
      </c>
      <c r="E168" s="17">
        <f>$G$55*'Forecast inputs Tab10.1.5.1'!U13</f>
        <v>2.4590350229600043E-4</v>
      </c>
      <c r="F168" s="17">
        <f>$F$31*'Forecast inputs Tab10.1.5.1'!Y13</f>
        <v>4.5284682275567957E-2</v>
      </c>
      <c r="G168" s="28">
        <f t="shared" si="42"/>
        <v>76.564140652324568</v>
      </c>
      <c r="H168" s="28">
        <f>G168*'Forecast inputs Tab10.1.5.1'!V13</f>
        <v>137.93134696001505</v>
      </c>
      <c r="I168" s="28">
        <f t="shared" si="43"/>
        <v>0.1944610162211157</v>
      </c>
      <c r="J168" s="28">
        <f>I168*'Forecast inputs Tab10.1.5.1'!W13</f>
        <v>0.35072982786979362</v>
      </c>
      <c r="K168" s="28">
        <f t="shared" si="44"/>
        <v>138.28207678788485</v>
      </c>
      <c r="L168" s="28">
        <f t="shared" si="41"/>
        <v>35.811223721234981</v>
      </c>
      <c r="M168" s="28">
        <f>L168*'Forecast inputs Tab10.1.5.1'!Z13</f>
        <v>65.044283757116318</v>
      </c>
      <c r="N168" s="19">
        <f t="shared" si="45"/>
        <v>951.59391191501902</v>
      </c>
      <c r="O168" s="19">
        <f>N168*'Forecast inputs Tab10.1.5.1'!R13</f>
        <v>1574.7261532543309</v>
      </c>
      <c r="P168" s="19">
        <f>N168*'Forecast inputs Tab10.1.5.1'!S13</f>
        <v>919.25939678840086</v>
      </c>
      <c r="Q168" s="19">
        <f>P168*'Forecast inputs Tab10.1.5.1'!R13</f>
        <v>1521.2180275873495</v>
      </c>
    </row>
    <row r="169" spans="1:17" ht="15" x14ac:dyDescent="0.25">
      <c r="A169" s="10">
        <f>D169+F169+E169+'Forecast inputs Tab10.1.5.1'!AA14</f>
        <v>0.37863395664587041</v>
      </c>
      <c r="C169" s="18">
        <v>10</v>
      </c>
      <c r="D169" s="17">
        <f>$G$54*'Forecast inputs Tab10.1.5.1'!T14</f>
        <v>9.6628921538735105E-2</v>
      </c>
      <c r="E169" s="17">
        <f>$G$55*'Forecast inputs Tab10.1.5.1'!U14</f>
        <v>6.6547036049197209E-5</v>
      </c>
      <c r="F169" s="17">
        <f>$F$31*'Forecast inputs Tab10.1.5.1'!Y14</f>
        <v>4.1938488071086126E-2</v>
      </c>
      <c r="G169" s="28">
        <f t="shared" si="42"/>
        <v>14.348212820725347</v>
      </c>
      <c r="H169" s="28">
        <f>G169*'Forecast inputs Tab10.1.5.1'!V14</f>
        <v>30.20125994319185</v>
      </c>
      <c r="I169" s="28">
        <f t="shared" si="43"/>
        <v>9.8814208067054283E-3</v>
      </c>
      <c r="J169" s="28">
        <f>I169*'Forecast inputs Tab10.1.5.1'!W14</f>
        <v>2.0844466432372064E-2</v>
      </c>
      <c r="K169" s="28">
        <f t="shared" si="44"/>
        <v>30.222104409624222</v>
      </c>
      <c r="L169" s="28">
        <f t="shared" si="41"/>
        <v>6.2273524597102927</v>
      </c>
      <c r="M169" s="28">
        <f>L169*'Forecast inputs Tab10.1.5.1'!Z14</f>
        <v>13.199807641224922</v>
      </c>
      <c r="N169" s="19">
        <f t="shared" si="45"/>
        <v>178.36877777483187</v>
      </c>
      <c r="O169" s="19">
        <f>N169*'Forecast inputs Tab10.1.5.1'!R14</f>
        <v>349.91494979977642</v>
      </c>
      <c r="P169" s="19">
        <f>N169*'Forecast inputs Tab10.1.5.1'!S14</f>
        <v>175.86838710894278</v>
      </c>
      <c r="Q169" s="19">
        <f>P169*'Forecast inputs Tab10.1.5.1'!R14</f>
        <v>345.0098084109685</v>
      </c>
    </row>
    <row r="170" spans="1:17" ht="15" x14ac:dyDescent="0.25">
      <c r="A170" s="10">
        <f>D170+F170+E170+'Forecast inputs Tab10.1.5.1'!AA15</f>
        <v>0.38136086816820153</v>
      </c>
      <c r="C170" s="18">
        <v>11</v>
      </c>
      <c r="D170" s="17">
        <f>$G$54*'Forecast inputs Tab10.1.5.1'!T15</f>
        <v>9.3122347874879358E-2</v>
      </c>
      <c r="E170" s="17">
        <f>$G$55*'Forecast inputs Tab10.1.5.1'!U15</f>
        <v>2.4579803085571669E-5</v>
      </c>
      <c r="F170" s="17">
        <f>$F$31*'Forecast inputs Tab10.1.5.1'!Y15</f>
        <v>4.8213940490236605E-2</v>
      </c>
      <c r="G170" s="28">
        <f t="shared" si="42"/>
        <v>49.430800734308193</v>
      </c>
      <c r="H170" s="28">
        <f>G170*'Forecast inputs Tab10.1.5.1'!V15</f>
        <v>118.99430075625483</v>
      </c>
      <c r="I170" s="28">
        <f t="shared" si="43"/>
        <v>1.3047344446726354E-2</v>
      </c>
      <c r="J170" s="28">
        <f>I170*'Forecast inputs Tab10.1.5.1'!W15</f>
        <v>3.1512378035812166E-2</v>
      </c>
      <c r="K170" s="28">
        <f t="shared" si="44"/>
        <v>119.02581313429064</v>
      </c>
      <c r="L170" s="28">
        <f t="shared" si="41"/>
        <v>25.592714739010404</v>
      </c>
      <c r="M170" s="28">
        <f>L170*'Forecast inputs Tab10.1.5.1'!Z15</f>
        <v>62.107376420040886</v>
      </c>
      <c r="N170" s="19">
        <f t="shared" si="45"/>
        <v>638.44959654590627</v>
      </c>
      <c r="O170" s="19">
        <f>N170*'Forecast inputs Tab10.1.5.1'!R15</f>
        <v>1450.1233376266478</v>
      </c>
      <c r="P170" s="19">
        <f>N170*'Forecast inputs Tab10.1.5.1'!S15</f>
        <v>634.5424194893983</v>
      </c>
      <c r="Q170" s="19">
        <f>P170*'Forecast inputs Tab10.1.5.1'!R15</f>
        <v>1441.2488882346599</v>
      </c>
    </row>
    <row r="171" spans="1:17" ht="15" x14ac:dyDescent="0.25">
      <c r="A171" s="10">
        <f>D171+F171+E171+'Forecast inputs Tab10.1.5.1'!AA16</f>
        <v>0.3795958417428284</v>
      </c>
      <c r="C171" s="18">
        <v>12</v>
      </c>
      <c r="D171" s="17">
        <f>$G$54*'Forecast inputs Tab10.1.5.1'!T16</f>
        <v>9.1180362560801781E-2</v>
      </c>
      <c r="E171" s="17">
        <f>$G$55*'Forecast inputs Tab10.1.5.1'!U16</f>
        <v>8.8251282342524922E-6</v>
      </c>
      <c r="F171" s="17">
        <f>$F$31*'Forecast inputs Tab10.1.5.1'!Y16</f>
        <v>4.8406654053792367E-2</v>
      </c>
      <c r="G171" s="28">
        <f t="shared" si="42"/>
        <v>29.878339317266168</v>
      </c>
      <c r="H171" s="28">
        <f>G171*'Forecast inputs Tab10.1.5.1'!V16</f>
        <v>80.880422733555505</v>
      </c>
      <c r="I171" s="28">
        <f t="shared" si="43"/>
        <v>2.8918526807299345E-3</v>
      </c>
      <c r="J171" s="28">
        <f>I171*'Forecast inputs Tab10.1.5.1'!W16</f>
        <v>7.8565930161551677E-3</v>
      </c>
      <c r="K171" s="28">
        <f t="shared" si="44"/>
        <v>80.888279326571663</v>
      </c>
      <c r="L171" s="28">
        <f t="shared" si="41"/>
        <v>15.862082518791079</v>
      </c>
      <c r="M171" s="28">
        <f>L171*'Forecast inputs Tab10.1.5.1'!Z16</f>
        <v>43.329816333280839</v>
      </c>
      <c r="N171" s="19">
        <f t="shared" si="45"/>
        <v>393.80298525077171</v>
      </c>
      <c r="O171" s="19">
        <f>N171*'Forecast inputs Tab10.1.5.1'!R16</f>
        <v>1015.6848454692329</v>
      </c>
      <c r="P171" s="19">
        <f>N171*'Forecast inputs Tab10.1.5.1'!S16</f>
        <v>392.67616304395688</v>
      </c>
      <c r="Q171" s="19">
        <f>P171*'Forecast inputs Tab10.1.5.1'!R16</f>
        <v>1012.7785794380823</v>
      </c>
    </row>
    <row r="172" spans="1:17" ht="15" x14ac:dyDescent="0.25">
      <c r="A172" s="10">
        <f>D172+F172+E172+'Forecast inputs Tab10.1.5.1'!AA17</f>
        <v>0.37420717834929895</v>
      </c>
      <c r="C172" s="18">
        <v>13</v>
      </c>
      <c r="D172" s="17">
        <f>$G$54*'Forecast inputs Tab10.1.5.1'!T17</f>
        <v>9.0683064890658069E-2</v>
      </c>
      <c r="E172" s="17">
        <f>$G$55*'Forecast inputs Tab10.1.5.1'!U17</f>
        <v>3.1861256305566246E-6</v>
      </c>
      <c r="F172" s="17">
        <f>$F$31*'Forecast inputs Tab10.1.5.1'!Y17</f>
        <v>4.3520927333010363E-2</v>
      </c>
      <c r="G172" s="28">
        <f t="shared" si="42"/>
        <v>7.098526479844514</v>
      </c>
      <c r="H172" s="28">
        <f>G172*'Forecast inputs Tab10.1.5.1'!V17</f>
        <v>21.307558542505294</v>
      </c>
      <c r="I172" s="28">
        <f t="shared" si="43"/>
        <v>2.4940486058657048E-4</v>
      </c>
      <c r="J172" s="28">
        <f>I172*'Forecast inputs Tab10.1.5.1'!W17</f>
        <v>7.5087287407587155E-4</v>
      </c>
      <c r="K172" s="28">
        <f t="shared" si="44"/>
        <v>21.30830941537937</v>
      </c>
      <c r="L172" s="28">
        <f t="shared" si="41"/>
        <v>3.4067491595400257</v>
      </c>
      <c r="M172" s="28">
        <f>L172*'Forecast inputs Tab10.1.5.1'!Z17</f>
        <v>10.323437910662545</v>
      </c>
      <c r="N172" s="19">
        <f t="shared" si="45"/>
        <v>93.835911686180992</v>
      </c>
      <c r="O172" s="19">
        <f>N172*'Forecast inputs Tab10.1.5.1'!R17</f>
        <v>270.41163850165208</v>
      </c>
      <c r="P172" s="19">
        <f>N172*'Forecast inputs Tab10.1.5.1'!S17</f>
        <v>93.701430098512418</v>
      </c>
      <c r="Q172" s="19">
        <f>P172*'Forecast inputs Tab10.1.5.1'!R17</f>
        <v>270.02409618638814</v>
      </c>
    </row>
    <row r="173" spans="1:17" ht="15" x14ac:dyDescent="0.25">
      <c r="A173" s="10">
        <f>D173+F173+E173+'Forecast inputs Tab10.1.5.1'!AA18</f>
        <v>0.37330119389126915</v>
      </c>
      <c r="C173" s="18">
        <v>14</v>
      </c>
      <c r="D173" s="17">
        <f>$G$54*'Forecast inputs Tab10.1.5.1'!T18</f>
        <v>8.8550321223051842E-2</v>
      </c>
      <c r="E173" s="17">
        <f>$G$55*'Forecast inputs Tab10.1.5.1'!U18</f>
        <v>1.4430382053884631E-6</v>
      </c>
      <c r="F173" s="17">
        <f>$F$31*'Forecast inputs Tab10.1.5.1'!Y18</f>
        <v>4.4749429630011904E-2</v>
      </c>
      <c r="G173" s="28">
        <f t="shared" si="42"/>
        <v>10.374347491822487</v>
      </c>
      <c r="H173" s="28">
        <f>G173*'Forecast inputs Tab10.1.5.1'!V18</f>
        <v>34.08149946455481</v>
      </c>
      <c r="I173" s="28">
        <f t="shared" si="43"/>
        <v>1.6906296419824405E-4</v>
      </c>
      <c r="J173" s="28">
        <f>I173*'Forecast inputs Tab10.1.5.1'!W18</f>
        <v>5.569742418315253E-4</v>
      </c>
      <c r="K173" s="28">
        <f t="shared" si="44"/>
        <v>34.082056438796641</v>
      </c>
      <c r="L173" s="28">
        <f t="shared" si="41"/>
        <v>5.2427379893202017</v>
      </c>
      <c r="M173" s="28">
        <f>L173*'Forecast inputs Tab10.1.5.1'!Z18</f>
        <v>17.405103713844674</v>
      </c>
      <c r="N173" s="19">
        <f t="shared" si="45"/>
        <v>140.38257530021394</v>
      </c>
      <c r="O173" s="19">
        <f>N173*'Forecast inputs Tab10.1.5.1'!R18</f>
        <v>445.89155862305756</v>
      </c>
      <c r="P173" s="19">
        <f>N173*'Forecast inputs Tab10.1.5.1'!S18</f>
        <v>140.27473353545523</v>
      </c>
      <c r="Q173" s="19">
        <f>P173*'Forecast inputs Tab10.1.5.1'!R18</f>
        <v>445.54902513932501</v>
      </c>
    </row>
    <row r="174" spans="1:17" ht="15" x14ac:dyDescent="0.25">
      <c r="A174" s="10">
        <f>D174+F174+E174+'Forecast inputs Tab10.1.5.1'!AA19</f>
        <v>0.37340925396956243</v>
      </c>
      <c r="C174" s="18">
        <v>15</v>
      </c>
      <c r="D174" s="17">
        <f>$G$54*'Forecast inputs Tab10.1.5.1'!T19</f>
        <v>8.62018298073709E-2</v>
      </c>
      <c r="E174" s="17">
        <f>$G$55*'Forecast inputs Tab10.1.5.1'!U19</f>
        <v>7.5447680500143675E-7</v>
      </c>
      <c r="F174" s="17">
        <f>$F$31*'Forecast inputs Tab10.1.5.1'!Y19</f>
        <v>4.7206669685386532E-2</v>
      </c>
      <c r="G174" s="28">
        <f t="shared" si="42"/>
        <v>1.6729269348552334</v>
      </c>
      <c r="H174" s="28">
        <f>G174*'Forecast inputs Tab10.1.5.1'!V19</f>
        <v>5.9505591419191868</v>
      </c>
      <c r="I174" s="28">
        <f t="shared" si="43"/>
        <v>1.4642201582390272E-5</v>
      </c>
      <c r="J174" s="28">
        <f>I174*'Forecast inputs Tab10.1.5.1'!W19</f>
        <v>5.2193361901580677E-5</v>
      </c>
      <c r="K174" s="28">
        <f t="shared" si="44"/>
        <v>5.9506113352810885</v>
      </c>
      <c r="L174" s="28">
        <f t="shared" si="41"/>
        <v>0.91614423264533007</v>
      </c>
      <c r="M174" s="28">
        <f>L174*'Forecast inputs Tab10.1.5.1'!Z19</f>
        <v>3.2966717296356087</v>
      </c>
      <c r="N174" s="19">
        <f t="shared" si="45"/>
        <v>23.255466324738592</v>
      </c>
      <c r="O174" s="19">
        <f>N174*'Forecast inputs Tab10.1.5.1'!R19</f>
        <v>80.477401654063883</v>
      </c>
      <c r="P174" s="19">
        <f>N174*'Forecast inputs Tab10.1.5.1'!S19</f>
        <v>23.245184561717117</v>
      </c>
      <c r="Q174" s="19">
        <f>P174*'Forecast inputs Tab10.1.5.1'!R19</f>
        <v>80.44182079058703</v>
      </c>
    </row>
    <row r="175" spans="1:17" ht="15" x14ac:dyDescent="0.25">
      <c r="A175" s="10">
        <f>D175+F175+E175+'Forecast inputs Tab10.1.5.1'!AA20</f>
        <v>0.37463967861653008</v>
      </c>
      <c r="C175" s="23" t="s">
        <v>1443</v>
      </c>
      <c r="D175" s="17">
        <f>$G$54*'Forecast inputs Tab10.1.5.1'!T20</f>
        <v>8.3615379895200723E-2</v>
      </c>
      <c r="E175" s="17">
        <f>$G$55*'Forecast inputs Tab10.1.5.1'!U20</f>
        <v>4.5719132804489691E-7</v>
      </c>
      <c r="F175" s="17">
        <f>$F$31*'Forecast inputs Tab10.1.5.1'!Y20</f>
        <v>5.1023841530001321E-2</v>
      </c>
      <c r="G175" s="28">
        <f>N175*(D175/A175)*(1-EXP(-A175))</f>
        <v>5.5244285578584691</v>
      </c>
      <c r="H175" s="28">
        <f>G175*'Forecast inputs Tab10.1.5.1'!V20</f>
        <v>22.923439735297183</v>
      </c>
      <c r="I175" s="28">
        <f t="shared" si="43"/>
        <v>3.0206414564187573E-5</v>
      </c>
      <c r="J175" s="28">
        <f>I175*'Forecast inputs Tab10.1.5.1'!W20</f>
        <v>1.2534055181084245E-4</v>
      </c>
      <c r="K175" s="28">
        <f t="shared" si="44"/>
        <v>22.923565075848995</v>
      </c>
      <c r="L175" s="30">
        <f t="shared" si="41"/>
        <v>3.371121050137849</v>
      </c>
      <c r="M175" s="28">
        <f>L175*'Forecast inputs Tab10.1.5.1'!Z20</f>
        <v>13.02823667762574</v>
      </c>
      <c r="N175" s="19">
        <f>N148*EXP(-A148)+N149*EXP(-A149)</f>
        <v>79.216623005618047</v>
      </c>
      <c r="O175" s="19">
        <f>N175*'Forecast inputs Tab10.1.5.1'!R20</f>
        <v>322.60466970164936</v>
      </c>
      <c r="P175" s="19">
        <f>N175*'Forecast inputs Tab10.1.5.1'!S20</f>
        <v>79.1954031115866</v>
      </c>
      <c r="Q175" s="19">
        <f>P175*'Forecast inputs Tab10.1.5.1'!R20</f>
        <v>322.51825302992842</v>
      </c>
    </row>
    <row r="176" spans="1:17" ht="15" x14ac:dyDescent="0.25">
      <c r="C176" s="31" t="s">
        <v>1453</v>
      </c>
      <c r="D176" s="12"/>
      <c r="E176" s="12"/>
      <c r="F176" s="12"/>
      <c r="G176" s="32">
        <f>SUM(G159:G175)</f>
        <v>757.26067390395383</v>
      </c>
      <c r="H176" s="32">
        <f t="shared" ref="H176" si="46">SUM(H159:H175)</f>
        <v>1043.6076167441554</v>
      </c>
      <c r="I176" s="32">
        <f>SUM(I159:I175)</f>
        <v>117.87846978573128</v>
      </c>
      <c r="J176" s="32">
        <f t="shared" ref="J176:Q176" si="47">SUM(J159:J175)</f>
        <v>80.466564039923867</v>
      </c>
      <c r="K176" s="32">
        <f t="shared" si="47"/>
        <v>1124.0741807840793</v>
      </c>
      <c r="L176" s="32">
        <f t="shared" si="47"/>
        <v>432.36968675336266</v>
      </c>
      <c r="M176" s="32">
        <f t="shared" si="47"/>
        <v>525.96114417307967</v>
      </c>
      <c r="N176" s="32">
        <f t="shared" si="47"/>
        <v>52244.564367464351</v>
      </c>
      <c r="O176" s="32">
        <f t="shared" si="47"/>
        <v>17318.963393059526</v>
      </c>
      <c r="P176" s="32">
        <f t="shared" si="47"/>
        <v>8042.2581606857939</v>
      </c>
      <c r="Q176" s="32">
        <f t="shared" si="47"/>
        <v>10539.58527355665</v>
      </c>
    </row>
    <row r="178" spans="1:17" ht="15" x14ac:dyDescent="0.25">
      <c r="C178" s="15" t="s">
        <v>1445</v>
      </c>
      <c r="D178" s="15" t="s">
        <v>1735</v>
      </c>
      <c r="G178" s="15">
        <f>G153+1</f>
        <v>2026</v>
      </c>
    </row>
    <row r="179" spans="1:17" ht="15" x14ac:dyDescent="0.25">
      <c r="D179" s="24" t="s">
        <v>1611</v>
      </c>
      <c r="E179" s="24"/>
      <c r="F179" s="24"/>
      <c r="G179" s="18">
        <f>G154</f>
        <v>1</v>
      </c>
      <c r="H179" s="24" t="s">
        <v>1610</v>
      </c>
      <c r="I179" s="25">
        <f>G179*I129</f>
        <v>7.8563756232363835E-2</v>
      </c>
      <c r="J179" s="15" t="s">
        <v>1526</v>
      </c>
      <c r="K179" s="25">
        <f>I179+I181+I180</f>
        <v>0.12023074881391776</v>
      </c>
    </row>
    <row r="180" spans="1:17" ht="15" x14ac:dyDescent="0.25">
      <c r="D180" s="24" t="s">
        <v>1612</v>
      </c>
      <c r="E180" s="24"/>
      <c r="F180" s="24"/>
      <c r="G180" s="18">
        <f>G155</f>
        <v>1</v>
      </c>
      <c r="H180" s="24" t="s">
        <v>1610</v>
      </c>
      <c r="I180" s="25">
        <f>G180*I130</f>
        <v>2.9115277622718924E-3</v>
      </c>
      <c r="K180" s="25"/>
    </row>
    <row r="181" spans="1:17" ht="15" x14ac:dyDescent="0.25">
      <c r="D181" s="24" t="s">
        <v>1446</v>
      </c>
      <c r="E181" s="24"/>
      <c r="F181" s="24"/>
      <c r="G181" s="18">
        <f>G156</f>
        <v>1</v>
      </c>
      <c r="H181" s="24" t="s">
        <v>1610</v>
      </c>
      <c r="I181" s="25">
        <f>G181*I131</f>
        <v>3.8755464819282034E-2</v>
      </c>
    </row>
    <row r="182" spans="1:17" ht="15" x14ac:dyDescent="0.25">
      <c r="D182" s="24"/>
      <c r="E182" s="24"/>
      <c r="F182" s="24"/>
      <c r="G182" s="18"/>
      <c r="H182" s="24"/>
      <c r="I182" s="24"/>
      <c r="J182" s="24"/>
      <c r="K182" s="24"/>
      <c r="L182" s="25"/>
    </row>
    <row r="183" spans="1:17" ht="39" x14ac:dyDescent="0.25">
      <c r="A183" t="s">
        <v>1374</v>
      </c>
      <c r="C183" s="26" t="s">
        <v>1292</v>
      </c>
      <c r="D183" s="27" t="s">
        <v>1604</v>
      </c>
      <c r="E183" s="27" t="s">
        <v>1605</v>
      </c>
      <c r="F183" s="27" t="s">
        <v>1877</v>
      </c>
      <c r="G183" s="27" t="s">
        <v>1606</v>
      </c>
      <c r="H183" s="27" t="s">
        <v>1607</v>
      </c>
      <c r="I183" s="27" t="s">
        <v>1608</v>
      </c>
      <c r="J183" s="27" t="s">
        <v>1609</v>
      </c>
      <c r="K183" s="27" t="s">
        <v>1613</v>
      </c>
      <c r="L183" s="27" t="s">
        <v>1448</v>
      </c>
      <c r="M183" s="27" t="s">
        <v>1578</v>
      </c>
      <c r="N183" s="27" t="s">
        <v>1449</v>
      </c>
      <c r="O183" s="27" t="s">
        <v>1450</v>
      </c>
      <c r="P183" s="27" t="s">
        <v>1451</v>
      </c>
      <c r="Q183" s="27" t="s">
        <v>1452</v>
      </c>
    </row>
    <row r="184" spans="1:17" ht="15" x14ac:dyDescent="0.25">
      <c r="A184" s="10">
        <f>D184+F184+E184+'Forecast inputs Tab10.1.5.1'!AA4</f>
        <v>0.24</v>
      </c>
      <c r="C184" s="18">
        <v>0</v>
      </c>
      <c r="D184" s="17">
        <f>$G$54*'Forecast inputs Tab10.1.5.1'!T4</f>
        <v>0</v>
      </c>
      <c r="E184" s="17">
        <f>$G$55*'Forecast inputs Tab10.1.5.1'!U4</f>
        <v>0</v>
      </c>
      <c r="F184" s="17">
        <f>$F$31*'Forecast inputs Tab10.1.5.1'!Y4</f>
        <v>0</v>
      </c>
      <c r="G184" s="28">
        <f>N184*(D184/A184)*(1-EXP(-A184))</f>
        <v>0</v>
      </c>
      <c r="H184" s="28">
        <f>G184*'Forecast inputs Tab10.1.5.1'!V4</f>
        <v>0</v>
      </c>
      <c r="I184" s="28">
        <f>N184*(E184/A184)*(1-EXP(-A184))</f>
        <v>0</v>
      </c>
      <c r="J184" s="28">
        <f>I184*'Forecast inputs Tab10.1.5.1'!W4</f>
        <v>0</v>
      </c>
      <c r="K184" s="28">
        <f>H184+J184</f>
        <v>0</v>
      </c>
      <c r="L184" s="28">
        <f t="shared" ref="L184:L200" si="48">N184*(F184/A184)*(1-EXP(-A184))</f>
        <v>0</v>
      </c>
      <c r="M184" s="28">
        <f>L184*'Forecast inputs Tab10.1.5.1'!Z4</f>
        <v>0</v>
      </c>
      <c r="N184" s="19">
        <f>'Forecast inputs Tab10.1.5.1'!Q4</f>
        <v>12382.797429009221</v>
      </c>
      <c r="O184" s="19">
        <f>N184*'Forecast inputs Tab10.1.5.1'!R4</f>
        <v>34.976078134056579</v>
      </c>
      <c r="P184" s="19">
        <f>N184*'Forecast inputs Tab10.1.5.1'!S4</f>
        <v>0</v>
      </c>
      <c r="Q184" s="19">
        <f>P184*'Forecast inputs Tab10.1.5.1'!R4</f>
        <v>0</v>
      </c>
    </row>
    <row r="185" spans="1:17" ht="15" x14ac:dyDescent="0.25">
      <c r="A185" s="10">
        <f>D185+F185+E185+'Forecast inputs Tab10.1.5.1'!AA5</f>
        <v>0.24047600431175919</v>
      </c>
      <c r="C185" s="18">
        <v>1</v>
      </c>
      <c r="D185" s="17">
        <f>$G$54*'Forecast inputs Tab10.1.5.1'!T5</f>
        <v>1.6042231947803507E-5</v>
      </c>
      <c r="E185" s="17">
        <f>$G$55*'Forecast inputs Tab10.1.5.1'!U5</f>
        <v>3.6780229327458753E-5</v>
      </c>
      <c r="F185" s="17">
        <f>$F$31*'Forecast inputs Tab10.1.5.1'!Y5</f>
        <v>4.2318185048394072E-4</v>
      </c>
      <c r="G185" s="28">
        <f t="shared" ref="G185:G199" si="49">N185*(D185/A185)*(1-EXP(-A185))</f>
        <v>0.13889292523009772</v>
      </c>
      <c r="H185" s="28">
        <f>G185*'Forecast inputs Tab10.1.5.1'!V5</f>
        <v>1.4282082699219231E-2</v>
      </c>
      <c r="I185" s="28">
        <f t="shared" ref="I185:I200" si="50">N185*(E185/A185)*(1-EXP(-A185))</f>
        <v>0.31844157711633331</v>
      </c>
      <c r="J185" s="28">
        <f>I185*'Forecast inputs Tab10.1.5.1'!W5</f>
        <v>3.2744780406526702E-2</v>
      </c>
      <c r="K185" s="28">
        <f t="shared" ref="K185:K200" si="51">H185+J185</f>
        <v>4.7026863105745935E-2</v>
      </c>
      <c r="L185" s="28">
        <f t="shared" si="48"/>
        <v>3.6638894955042765</v>
      </c>
      <c r="M185" s="28">
        <f>L185*'Forecast inputs Tab10.1.5.1'!Z5</f>
        <v>0.28241589981401555</v>
      </c>
      <c r="N185" s="19">
        <f>N159*EXP(-A159)</f>
        <v>9740.6534556019415</v>
      </c>
      <c r="O185" s="19">
        <f>N185*'Forecast inputs Tab10.1.5.1'!R5</f>
        <v>231.1720062657642</v>
      </c>
      <c r="P185" s="19">
        <f>N185*'Forecast inputs Tab10.1.5.1'!S5</f>
        <v>0</v>
      </c>
      <c r="Q185" s="19">
        <f>P185*'Forecast inputs Tab10.1.5.1'!R5</f>
        <v>0</v>
      </c>
    </row>
    <row r="186" spans="1:17" ht="15" x14ac:dyDescent="0.25">
      <c r="A186" s="10">
        <f>D186+F186+E186+'Forecast inputs Tab10.1.5.1'!AA6</f>
        <v>0.24336175382665573</v>
      </c>
      <c r="C186" s="18">
        <v>2</v>
      </c>
      <c r="D186" s="17">
        <f>$G$54*'Forecast inputs Tab10.1.5.1'!T6</f>
        <v>1.5095936889300175E-4</v>
      </c>
      <c r="E186" s="17">
        <f>$G$55*'Forecast inputs Tab10.1.5.1'!U6</f>
        <v>7.7103520909032426E-4</v>
      </c>
      <c r="F186" s="17">
        <f>$F$31*'Forecast inputs Tab10.1.5.1'!Y6</f>
        <v>2.4397592486724079E-3</v>
      </c>
      <c r="G186" s="28">
        <f t="shared" si="49"/>
        <v>1.0262108728446631</v>
      </c>
      <c r="H186" s="28">
        <f>G186*'Forecast inputs Tab10.1.5.1'!V6</f>
        <v>0.22530116065149441</v>
      </c>
      <c r="I186" s="28">
        <f t="shared" si="50"/>
        <v>5.2414415926405606</v>
      </c>
      <c r="J186" s="28">
        <f>I186*'Forecast inputs Tab10.1.5.1'!W6</f>
        <v>1.1508502449700768</v>
      </c>
      <c r="K186" s="28">
        <f t="shared" si="51"/>
        <v>1.3761514056215711</v>
      </c>
      <c r="L186" s="28">
        <f t="shared" si="48"/>
        <v>16.585306937031181</v>
      </c>
      <c r="M186" s="28">
        <f>L186*'Forecast inputs Tab10.1.5.1'!Z6</f>
        <v>3.118535263369973</v>
      </c>
      <c r="N186" s="19">
        <f t="shared" ref="N186:N199" si="52">N160*EXP(-A160)</f>
        <v>7658.6229878228623</v>
      </c>
      <c r="O186" s="19">
        <f>N186*'Forecast inputs Tab10.1.5.1'!R6</f>
        <v>736.72736521201045</v>
      </c>
      <c r="P186" s="19">
        <f>N186*'Forecast inputs Tab10.1.5.1'!S6</f>
        <v>0</v>
      </c>
      <c r="Q186" s="19">
        <f>P186*'Forecast inputs Tab10.1.5.1'!R6</f>
        <v>0</v>
      </c>
    </row>
    <row r="187" spans="1:17" ht="15" x14ac:dyDescent="0.25">
      <c r="A187" s="10">
        <f>D187+F187+E187+'Forecast inputs Tab10.1.5.1'!AA7</f>
        <v>0.249539950290702</v>
      </c>
      <c r="C187" s="18">
        <v>3</v>
      </c>
      <c r="D187" s="17">
        <f>$G$54*'Forecast inputs Tab10.1.5.1'!T7</f>
        <v>5.6233820704219735E-3</v>
      </c>
      <c r="E187" s="17">
        <f>$G$55*'Forecast inputs Tab10.1.5.1'!U7</f>
        <v>1.4952891770819488E-3</v>
      </c>
      <c r="F187" s="17">
        <f>$F$31*'Forecast inputs Tab10.1.5.1'!Y7</f>
        <v>2.4212790431980893E-3</v>
      </c>
      <c r="G187" s="28">
        <f t="shared" si="49"/>
        <v>29.881124483532894</v>
      </c>
      <c r="H187" s="28">
        <f>G187*'Forecast inputs Tab10.1.5.1'!V7</f>
        <v>10.973993722894928</v>
      </c>
      <c r="I187" s="28">
        <f t="shared" si="50"/>
        <v>7.945560426043107</v>
      </c>
      <c r="J187" s="28">
        <f>I187*'Forecast inputs Tab10.1.5.1'!W7</f>
        <v>2.9252510602443538</v>
      </c>
      <c r="K187" s="28">
        <f t="shared" si="51"/>
        <v>13.899244783139281</v>
      </c>
      <c r="L187" s="28">
        <f t="shared" si="48"/>
        <v>12.86601898877243</v>
      </c>
      <c r="M187" s="28">
        <f>L187*'Forecast inputs Tab10.1.5.1'!Z7</f>
        <v>4.3458581619895744</v>
      </c>
      <c r="N187" s="19">
        <f t="shared" si="52"/>
        <v>6004.2673844387919</v>
      </c>
      <c r="O187" s="19">
        <f>N187*'Forecast inputs Tab10.1.5.1'!R7</f>
        <v>1256.6631422261171</v>
      </c>
      <c r="P187" s="19">
        <f>N187*'Forecast inputs Tab10.1.5.1'!S7</f>
        <v>0</v>
      </c>
      <c r="Q187" s="19">
        <f>P187*'Forecast inputs Tab10.1.5.1'!R7</f>
        <v>0</v>
      </c>
    </row>
    <row r="188" spans="1:17" ht="15" x14ac:dyDescent="0.25">
      <c r="A188" s="10">
        <f>D188+F188+E188+'Forecast inputs Tab10.1.5.1'!AA8</f>
        <v>0.27281705386956334</v>
      </c>
      <c r="C188" s="18">
        <v>4</v>
      </c>
      <c r="D188" s="17">
        <f>$G$54*'Forecast inputs Tab10.1.5.1'!T8</f>
        <v>1.0045578664938529E-2</v>
      </c>
      <c r="E188" s="17">
        <f>$G$55*'Forecast inputs Tab10.1.5.1'!U8</f>
        <v>9.6990954164047904E-3</v>
      </c>
      <c r="F188" s="17">
        <f>$F$31*'Forecast inputs Tab10.1.5.1'!Y8</f>
        <v>1.3072379788220007E-2</v>
      </c>
      <c r="G188" s="28">
        <f t="shared" si="49"/>
        <v>41.13066156892549</v>
      </c>
      <c r="H188" s="28">
        <f>G188*'Forecast inputs Tab10.1.5.1'!V8</f>
        <v>23.170289892863178</v>
      </c>
      <c r="I188" s="28">
        <f t="shared" si="50"/>
        <v>39.712019028751783</v>
      </c>
      <c r="J188" s="28">
        <f>I188*'Forecast inputs Tab10.1.5.1'!W8</f>
        <v>21.760307604428164</v>
      </c>
      <c r="K188" s="28">
        <f t="shared" si="51"/>
        <v>44.930597497291345</v>
      </c>
      <c r="L188" s="28">
        <f t="shared" si="48"/>
        <v>53.52360943091864</v>
      </c>
      <c r="M188" s="28">
        <f>L188*'Forecast inputs Tab10.1.5.1'!Z8</f>
        <v>28.174774480826137</v>
      </c>
      <c r="N188" s="19">
        <f t="shared" si="52"/>
        <v>4678.2798870800098</v>
      </c>
      <c r="O188" s="19">
        <f>N188*'Forecast inputs Tab10.1.5.1'!R8</f>
        <v>1724.6712717714811</v>
      </c>
      <c r="P188" s="19">
        <f>N188*'Forecast inputs Tab10.1.5.1'!S8</f>
        <v>417.09792489063494</v>
      </c>
      <c r="Q188" s="19">
        <f>P188*'Forecast inputs Tab10.1.5.1'!R8</f>
        <v>153.76523550055703</v>
      </c>
    </row>
    <row r="189" spans="1:17" ht="15" x14ac:dyDescent="0.25">
      <c r="A189" s="10">
        <f>D189+F189+E189+'Forecast inputs Tab10.1.5.1'!AA9</f>
        <v>0.31213021345638448</v>
      </c>
      <c r="C189" s="18">
        <v>5</v>
      </c>
      <c r="D189" s="17">
        <f>$G$54*'Forecast inputs Tab10.1.5.1'!T9</f>
        <v>2.966450626534798E-2</v>
      </c>
      <c r="E189" s="17">
        <f>$G$55*'Forecast inputs Tab10.1.5.1'!U9</f>
        <v>1.4725879379631282E-2</v>
      </c>
      <c r="F189" s="17">
        <f>$F$31*'Forecast inputs Tab10.1.5.1'!Y9</f>
        <v>2.7739827811405198E-2</v>
      </c>
      <c r="G189" s="28">
        <f t="shared" si="49"/>
        <v>90.745209855551309</v>
      </c>
      <c r="H189" s="28">
        <f>G189*'Forecast inputs Tab10.1.5.1'!V9</f>
        <v>73.100469268889711</v>
      </c>
      <c r="I189" s="28">
        <f t="shared" si="50"/>
        <v>45.047202291485725</v>
      </c>
      <c r="J189" s="28">
        <f>I189*'Forecast inputs Tab10.1.5.1'!W9</f>
        <v>33.725725994324243</v>
      </c>
      <c r="K189" s="28">
        <f t="shared" si="51"/>
        <v>106.82619526321395</v>
      </c>
      <c r="L189" s="28">
        <f t="shared" si="48"/>
        <v>84.857522103555382</v>
      </c>
      <c r="M189" s="28">
        <f>L189*'Forecast inputs Tab10.1.5.1'!Z9</f>
        <v>63.3154218273026</v>
      </c>
      <c r="N189" s="19">
        <f t="shared" si="52"/>
        <v>3561.2565390766931</v>
      </c>
      <c r="O189" s="19">
        <f>N189*'Forecast inputs Tab10.1.5.1'!R9</f>
        <v>2029.2182209920559</v>
      </c>
      <c r="P189" s="19">
        <f>N189*'Forecast inputs Tab10.1.5.1'!S9</f>
        <v>1035.8446303648532</v>
      </c>
      <c r="Q189" s="19">
        <f>P189*'Forecast inputs Tab10.1.5.1'!R9</f>
        <v>590.22841376041481</v>
      </c>
    </row>
    <row r="190" spans="1:17" ht="15" x14ac:dyDescent="0.25">
      <c r="A190" s="10">
        <f>D190+F190+E190+'Forecast inputs Tab10.1.5.1'!AA10</f>
        <v>0.34459641542581493</v>
      </c>
      <c r="C190" s="18">
        <v>6</v>
      </c>
      <c r="D190" s="17">
        <f>$G$54*'Forecast inputs Tab10.1.5.1'!T10</f>
        <v>7.2141365757423234E-2</v>
      </c>
      <c r="E190" s="17">
        <f>$G$55*'Forecast inputs Tab10.1.5.1'!U10</f>
        <v>6.0786278094004898E-3</v>
      </c>
      <c r="F190" s="17">
        <f>$F$31*'Forecast inputs Tab10.1.5.1'!Y10</f>
        <v>2.6376421858991191E-2</v>
      </c>
      <c r="G190" s="28">
        <f t="shared" si="49"/>
        <v>159.05586950034524</v>
      </c>
      <c r="H190" s="28">
        <f>G190*'Forecast inputs Tab10.1.5.1'!V10</f>
        <v>157.58092061475509</v>
      </c>
      <c r="I190" s="28">
        <f t="shared" si="50"/>
        <v>13.402039474054279</v>
      </c>
      <c r="J190" s="28">
        <f>I190*'Forecast inputs Tab10.1.5.1'!W10</f>
        <v>12.96915792035229</v>
      </c>
      <c r="K190" s="28">
        <f t="shared" si="51"/>
        <v>170.55007853510739</v>
      </c>
      <c r="L190" s="28">
        <f t="shared" si="48"/>
        <v>58.154218027928927</v>
      </c>
      <c r="M190" s="28">
        <f>L190*'Forecast inputs Tab10.1.5.1'!Z10</f>
        <v>57.500680925731061</v>
      </c>
      <c r="N190" s="19">
        <f t="shared" si="52"/>
        <v>2606.4345889320471</v>
      </c>
      <c r="O190" s="19">
        <f>N190*'Forecast inputs Tab10.1.5.1'!R10</f>
        <v>2101.3805457655062</v>
      </c>
      <c r="P190" s="19">
        <f>N190*'Forecast inputs Tab10.1.5.1'!S10</f>
        <v>1497.9915656572721</v>
      </c>
      <c r="Q190" s="19">
        <f>P190*'Forecast inputs Tab10.1.5.1'!R10</f>
        <v>1207.722743996731</v>
      </c>
    </row>
    <row r="191" spans="1:17" ht="15" x14ac:dyDescent="0.25">
      <c r="A191" s="10">
        <f>D191+F191+E191+'Forecast inputs Tab10.1.5.1'!AA11</f>
        <v>0.37904895123037308</v>
      </c>
      <c r="C191" s="18">
        <v>7</v>
      </c>
      <c r="D191" s="17">
        <f>$G$54*'Forecast inputs Tab10.1.5.1'!T11</f>
        <v>8.7198615470198138E-2</v>
      </c>
      <c r="E191" s="17">
        <f>$G$55*'Forecast inputs Tab10.1.5.1'!U11</f>
        <v>3.48555135914489E-3</v>
      </c>
      <c r="F191" s="17">
        <f>$F$31*'Forecast inputs Tab10.1.5.1'!Y11</f>
        <v>4.8364784401030064E-2</v>
      </c>
      <c r="G191" s="28">
        <f t="shared" si="49"/>
        <v>134.02551977828415</v>
      </c>
      <c r="H191" s="28">
        <f>G191*'Forecast inputs Tab10.1.5.1'!V11</f>
        <v>166.09288753120998</v>
      </c>
      <c r="I191" s="28">
        <f t="shared" si="50"/>
        <v>5.3573423167820531</v>
      </c>
      <c r="J191" s="28">
        <f>I191*'Forecast inputs Tab10.1.5.1'!W11</f>
        <v>6.5375332608974208</v>
      </c>
      <c r="K191" s="28">
        <f t="shared" si="51"/>
        <v>172.6304207921074</v>
      </c>
      <c r="L191" s="28">
        <f t="shared" si="48"/>
        <v>74.337365718015278</v>
      </c>
      <c r="M191" s="28">
        <f>L191*'Forecast inputs Tab10.1.5.1'!Z11</f>
        <v>92.79459025214129</v>
      </c>
      <c r="N191" s="19">
        <f t="shared" si="52"/>
        <v>1846.6751651008549</v>
      </c>
      <c r="O191" s="19">
        <f>N191*'Forecast inputs Tab10.1.5.1'!R11</f>
        <v>1977.1242987635794</v>
      </c>
      <c r="P191" s="19">
        <f>N191*'Forecast inputs Tab10.1.5.1'!S11</f>
        <v>1472.9142106938043</v>
      </c>
      <c r="Q191" s="19">
        <f>P191*'Forecast inputs Tab10.1.5.1'!R11</f>
        <v>1576.9608705372148</v>
      </c>
    </row>
    <row r="192" spans="1:17" ht="15" x14ac:dyDescent="0.25">
      <c r="A192" s="10">
        <f>D192+F192+E192+'Forecast inputs Tab10.1.5.1'!AA12</f>
        <v>0.37131914583145886</v>
      </c>
      <c r="C192" s="18">
        <v>8</v>
      </c>
      <c r="D192" s="17">
        <f>$G$54*'Forecast inputs Tab10.1.5.1'!T12</f>
        <v>0.10052983332643743</v>
      </c>
      <c r="E192" s="17">
        <f>$G$55*'Forecast inputs Tab10.1.5.1'!U12</f>
        <v>5.9794007237528517E-4</v>
      </c>
      <c r="F192" s="17">
        <f>$F$31*'Forecast inputs Tab10.1.5.1'!Y12</f>
        <v>3.0191372432646121E-2</v>
      </c>
      <c r="G192" s="28">
        <f t="shared" si="49"/>
        <v>106.17584562324402</v>
      </c>
      <c r="H192" s="28">
        <f>G192*'Forecast inputs Tab10.1.5.1'!V12</f>
        <v>159.90158402806767</v>
      </c>
      <c r="I192" s="28">
        <f t="shared" si="50"/>
        <v>0.63152191459740348</v>
      </c>
      <c r="J192" s="28">
        <f>I192*'Forecast inputs Tab10.1.5.1'!W12</f>
        <v>0.94966456499370266</v>
      </c>
      <c r="K192" s="28">
        <f t="shared" si="51"/>
        <v>160.85124859306137</v>
      </c>
      <c r="L192" s="28">
        <f t="shared" si="48"/>
        <v>31.886997048462124</v>
      </c>
      <c r="M192" s="28">
        <f>L192*'Forecast inputs Tab10.1.5.1'!Z12</f>
        <v>48.600247681443065</v>
      </c>
      <c r="N192" s="19">
        <f t="shared" si="52"/>
        <v>1264.3565727093719</v>
      </c>
      <c r="O192" s="19">
        <f>N192*'Forecast inputs Tab10.1.5.1'!R12</f>
        <v>1714.176710582185</v>
      </c>
      <c r="P192" s="19">
        <f>N192*'Forecast inputs Tab10.1.5.1'!S12</f>
        <v>1157.5767888409998</v>
      </c>
      <c r="Q192" s="19">
        <f>P192*'Forecast inputs Tab10.1.5.1'!R12</f>
        <v>1569.4078830069623</v>
      </c>
    </row>
    <row r="193" spans="1:17" ht="15" x14ac:dyDescent="0.25">
      <c r="A193" s="10">
        <f>D193+F193+E193+'Forecast inputs Tab10.1.5.1'!AA13</f>
        <v>0.38234891318638753</v>
      </c>
      <c r="C193" s="18">
        <v>9</v>
      </c>
      <c r="D193" s="17">
        <f>$G$54*'Forecast inputs Tab10.1.5.1'!T13</f>
        <v>9.6818327408523572E-2</v>
      </c>
      <c r="E193" s="17">
        <f>$G$55*'Forecast inputs Tab10.1.5.1'!U13</f>
        <v>2.4590350229600043E-4</v>
      </c>
      <c r="F193" s="17">
        <f>$F$31*'Forecast inputs Tab10.1.5.1'!Y13</f>
        <v>4.5284682275567957E-2</v>
      </c>
      <c r="G193" s="28">
        <f t="shared" si="49"/>
        <v>70.280193146487846</v>
      </c>
      <c r="H193" s="28">
        <f>G193*'Forecast inputs Tab10.1.5.1'!V13</f>
        <v>126.61072954928767</v>
      </c>
      <c r="I193" s="28">
        <f t="shared" si="50"/>
        <v>0.17850076632535652</v>
      </c>
      <c r="J193" s="28">
        <f>I193*'Forecast inputs Tab10.1.5.1'!W13</f>
        <v>0.32194392616323519</v>
      </c>
      <c r="K193" s="28">
        <f t="shared" si="51"/>
        <v>126.9326734754509</v>
      </c>
      <c r="L193" s="28">
        <f t="shared" si="48"/>
        <v>32.872042949835794</v>
      </c>
      <c r="M193" s="28">
        <f>L193*'Forecast inputs Tab10.1.5.1'!Z13</f>
        <v>59.705820330216255</v>
      </c>
      <c r="N193" s="19">
        <f t="shared" si="52"/>
        <v>873.49251694865052</v>
      </c>
      <c r="O193" s="19">
        <f>N193*'Forecast inputs Tab10.1.5.1'!R13</f>
        <v>1445.4816218221354</v>
      </c>
      <c r="P193" s="19">
        <f>N193*'Forecast inputs Tab10.1.5.1'!S13</f>
        <v>843.81183420297714</v>
      </c>
      <c r="Q193" s="19">
        <f>P193*'Forecast inputs Tab10.1.5.1'!R13</f>
        <v>1396.3651375941126</v>
      </c>
    </row>
    <row r="194" spans="1:17" ht="15" x14ac:dyDescent="0.25">
      <c r="A194" s="10">
        <f>D194+F194+E194+'Forecast inputs Tab10.1.5.1'!AA14</f>
        <v>0.37863395664587041</v>
      </c>
      <c r="C194" s="18">
        <v>10</v>
      </c>
      <c r="D194" s="17">
        <f>$G$54*'Forecast inputs Tab10.1.5.1'!T14</f>
        <v>9.6628921538735105E-2</v>
      </c>
      <c r="E194" s="17">
        <f>$G$55*'Forecast inputs Tab10.1.5.1'!U14</f>
        <v>6.6547036049197209E-5</v>
      </c>
      <c r="F194" s="17">
        <f>$F$31*'Forecast inputs Tab10.1.5.1'!Y14</f>
        <v>4.1938488071086126E-2</v>
      </c>
      <c r="G194" s="28">
        <f t="shared" si="49"/>
        <v>52.225018802429602</v>
      </c>
      <c r="H194" s="28">
        <f>G194*'Forecast inputs Tab10.1.5.1'!V14</f>
        <v>109.9273747955547</v>
      </c>
      <c r="I194" s="28">
        <f t="shared" si="50"/>
        <v>3.596666664154078E-2</v>
      </c>
      <c r="J194" s="28">
        <f>I194*'Forecast inputs Tab10.1.5.1'!W14</f>
        <v>7.587026098364015E-2</v>
      </c>
      <c r="K194" s="28">
        <f t="shared" si="51"/>
        <v>110.00324505653833</v>
      </c>
      <c r="L194" s="28">
        <f t="shared" si="48"/>
        <v>22.666488388571672</v>
      </c>
      <c r="M194" s="28">
        <f>L194*'Forecast inputs Tab10.1.5.1'!Z14</f>
        <v>48.045022112835944</v>
      </c>
      <c r="N194" s="19">
        <f t="shared" si="52"/>
        <v>649.23157256222407</v>
      </c>
      <c r="O194" s="19">
        <f>N194*'Forecast inputs Tab10.1.5.1'!R14</f>
        <v>1273.630037473943</v>
      </c>
      <c r="P194" s="19">
        <f>N194*'Forecast inputs Tab10.1.5.1'!S14</f>
        <v>640.13058199489319</v>
      </c>
      <c r="Q194" s="19">
        <f>P194*'Forecast inputs Tab10.1.5.1'!R14</f>
        <v>1255.7761692284819</v>
      </c>
    </row>
    <row r="195" spans="1:17" ht="15" x14ac:dyDescent="0.25">
      <c r="A195" s="10">
        <f>D195+F195+E195+'Forecast inputs Tab10.1.5.1'!AA15</f>
        <v>0.38136086816820153</v>
      </c>
      <c r="C195" s="18">
        <v>11</v>
      </c>
      <c r="D195" s="17">
        <f>$G$54*'Forecast inputs Tab10.1.5.1'!T15</f>
        <v>9.3122347874879358E-2</v>
      </c>
      <c r="E195" s="17">
        <f>$G$55*'Forecast inputs Tab10.1.5.1'!U15</f>
        <v>2.4579803085571669E-5</v>
      </c>
      <c r="F195" s="17">
        <f>$F$31*'Forecast inputs Tab10.1.5.1'!Y15</f>
        <v>4.8213940490236605E-2</v>
      </c>
      <c r="G195" s="28">
        <f t="shared" si="49"/>
        <v>9.4569529258264318</v>
      </c>
      <c r="H195" s="28">
        <f>G195*'Forecast inputs Tab10.1.5.1'!V15</f>
        <v>22.765633653037039</v>
      </c>
      <c r="I195" s="28">
        <f t="shared" si="50"/>
        <v>2.4961789088335492E-3</v>
      </c>
      <c r="J195" s="28">
        <f>I195*'Forecast inputs Tab10.1.5.1'!W15</f>
        <v>6.0288538975392988E-3</v>
      </c>
      <c r="K195" s="28">
        <f t="shared" si="51"/>
        <v>22.771662506934579</v>
      </c>
      <c r="L195" s="28">
        <f t="shared" si="48"/>
        <v>4.896321624078845</v>
      </c>
      <c r="M195" s="28">
        <f>L195*'Forecast inputs Tab10.1.5.1'!Z15</f>
        <v>11.882197464449577</v>
      </c>
      <c r="N195" s="19">
        <f t="shared" si="52"/>
        <v>122.14626690958892</v>
      </c>
      <c r="O195" s="19">
        <f>N195*'Forecast inputs Tab10.1.5.1'!R15</f>
        <v>277.43325895708745</v>
      </c>
      <c r="P195" s="19">
        <f>N195*'Forecast inputs Tab10.1.5.1'!S15</f>
        <v>121.39875748333316</v>
      </c>
      <c r="Q195" s="19">
        <f>P195*'Forecast inputs Tab10.1.5.1'!R15</f>
        <v>275.73542584704421</v>
      </c>
    </row>
    <row r="196" spans="1:17" ht="15" x14ac:dyDescent="0.25">
      <c r="A196" s="10">
        <f>D196+F196+E196+'Forecast inputs Tab10.1.5.1'!AA16</f>
        <v>0.3795958417428284</v>
      </c>
      <c r="C196" s="18">
        <v>12</v>
      </c>
      <c r="D196" s="17">
        <f>$G$54*'Forecast inputs Tab10.1.5.1'!T16</f>
        <v>9.1180362560801781E-2</v>
      </c>
      <c r="E196" s="17">
        <f>$G$55*'Forecast inputs Tab10.1.5.1'!U16</f>
        <v>8.8251282342524922E-6</v>
      </c>
      <c r="F196" s="17">
        <f>$F$31*'Forecast inputs Tab10.1.5.1'!Y16</f>
        <v>4.8406654053792367E-2</v>
      </c>
      <c r="G196" s="28">
        <f t="shared" si="49"/>
        <v>33.081191798985927</v>
      </c>
      <c r="H196" s="28">
        <f>G196*'Forecast inputs Tab10.1.5.1'!V16</f>
        <v>89.550518481648567</v>
      </c>
      <c r="I196" s="28">
        <f t="shared" si="50"/>
        <v>3.201849077681332E-3</v>
      </c>
      <c r="J196" s="28">
        <f>I196*'Forecast inputs Tab10.1.5.1'!W16</f>
        <v>8.6987920477831771E-3</v>
      </c>
      <c r="K196" s="28">
        <f t="shared" si="51"/>
        <v>89.559217273696348</v>
      </c>
      <c r="L196" s="28">
        <f t="shared" si="48"/>
        <v>17.562441759680844</v>
      </c>
      <c r="M196" s="28">
        <f>L196*'Forecast inputs Tab10.1.5.1'!Z16</f>
        <v>47.974619657249775</v>
      </c>
      <c r="N196" s="19">
        <f t="shared" si="52"/>
        <v>436.01727484785795</v>
      </c>
      <c r="O196" s="19">
        <f>N196*'Forecast inputs Tab10.1.5.1'!R16</f>
        <v>1124.5626747693498</v>
      </c>
      <c r="P196" s="19">
        <f>N196*'Forecast inputs Tab10.1.5.1'!S16</f>
        <v>434.7696612790055</v>
      </c>
      <c r="Q196" s="19">
        <f>P196*'Forecast inputs Tab10.1.5.1'!R16</f>
        <v>1121.3448672809727</v>
      </c>
    </row>
    <row r="197" spans="1:17" ht="15" x14ac:dyDescent="0.25">
      <c r="A197" s="10">
        <f>D197+F197+E197+'Forecast inputs Tab10.1.5.1'!AA17</f>
        <v>0.37420717834929895</v>
      </c>
      <c r="C197" s="18">
        <v>13</v>
      </c>
      <c r="D197" s="17">
        <f>$G$54*'Forecast inputs Tab10.1.5.1'!T17</f>
        <v>9.0683064890658069E-2</v>
      </c>
      <c r="E197" s="17">
        <f>$G$55*'Forecast inputs Tab10.1.5.1'!U17</f>
        <v>3.1861256305566246E-6</v>
      </c>
      <c r="F197" s="17">
        <f>$F$31*'Forecast inputs Tab10.1.5.1'!Y17</f>
        <v>4.3520927333010363E-2</v>
      </c>
      <c r="G197" s="28">
        <f t="shared" si="49"/>
        <v>20.380824697138106</v>
      </c>
      <c r="H197" s="28">
        <f>G197*'Forecast inputs Tab10.1.5.1'!V17</f>
        <v>61.176867707947189</v>
      </c>
      <c r="I197" s="28">
        <f t="shared" si="50"/>
        <v>7.1607491451386408E-4</v>
      </c>
      <c r="J197" s="28">
        <f>I197*'Forecast inputs Tab10.1.5.1'!W17</f>
        <v>2.1558570584795222E-3</v>
      </c>
      <c r="K197" s="28">
        <f t="shared" si="51"/>
        <v>61.179023565005672</v>
      </c>
      <c r="L197" s="28">
        <f t="shared" si="48"/>
        <v>9.7812352471817032</v>
      </c>
      <c r="M197" s="28">
        <f>L197*'Forecast inputs Tab10.1.5.1'!Z17</f>
        <v>29.639979357182241</v>
      </c>
      <c r="N197" s="19">
        <f t="shared" si="52"/>
        <v>269.41552895553582</v>
      </c>
      <c r="O197" s="19">
        <f>N197*'Forecast inputs Tab10.1.5.1'!R17</f>
        <v>776.38820056761529</v>
      </c>
      <c r="P197" s="19">
        <f>N197*'Forecast inputs Tab10.1.5.1'!S17</f>
        <v>269.02941422157681</v>
      </c>
      <c r="Q197" s="19">
        <f>P197*'Forecast inputs Tab10.1.5.1'!R17</f>
        <v>775.27551443302889</v>
      </c>
    </row>
    <row r="198" spans="1:17" ht="15" x14ac:dyDescent="0.25">
      <c r="A198" s="10">
        <f>D198+F198+E198+'Forecast inputs Tab10.1.5.1'!AA18</f>
        <v>0.37330119389126915</v>
      </c>
      <c r="C198" s="18">
        <v>14</v>
      </c>
      <c r="D198" s="17">
        <f>$G$54*'Forecast inputs Tab10.1.5.1'!T18</f>
        <v>8.8550321223051842E-2</v>
      </c>
      <c r="E198" s="17">
        <f>$G$55*'Forecast inputs Tab10.1.5.1'!U18</f>
        <v>1.4430382053884631E-6</v>
      </c>
      <c r="F198" s="17">
        <f>$F$31*'Forecast inputs Tab10.1.5.1'!Y18</f>
        <v>4.4749429630011904E-2</v>
      </c>
      <c r="G198" s="28">
        <f t="shared" si="49"/>
        <v>4.7698041894762984</v>
      </c>
      <c r="H198" s="28">
        <f>G198*'Forecast inputs Tab10.1.5.1'!V18</f>
        <v>15.669619612973856</v>
      </c>
      <c r="I198" s="28">
        <f t="shared" si="50"/>
        <v>7.7729923308786754E-5</v>
      </c>
      <c r="J198" s="28">
        <f>I198*'Forecast inputs Tab10.1.5.1'!W18</f>
        <v>2.5607953408274481E-4</v>
      </c>
      <c r="K198" s="28">
        <f t="shared" si="51"/>
        <v>15.669875692507938</v>
      </c>
      <c r="L198" s="28">
        <f t="shared" si="48"/>
        <v>2.4104488157445592</v>
      </c>
      <c r="M198" s="28">
        <f>L198*'Forecast inputs Tab10.1.5.1'!Z18</f>
        <v>8.0023285009495755</v>
      </c>
      <c r="N198" s="19">
        <f t="shared" si="52"/>
        <v>64.543567325486094</v>
      </c>
      <c r="O198" s="19">
        <f>N198*'Forecast inputs Tab10.1.5.1'!R18</f>
        <v>205.00715115324846</v>
      </c>
      <c r="P198" s="19">
        <f>N198*'Forecast inputs Tab10.1.5.1'!S18</f>
        <v>64.493985016646718</v>
      </c>
      <c r="Q198" s="19">
        <f>P198*'Forecast inputs Tab10.1.5.1'!R18</f>
        <v>204.8496648489743</v>
      </c>
    </row>
    <row r="199" spans="1:17" ht="15" x14ac:dyDescent="0.25">
      <c r="A199" s="10">
        <f>D199+F199+E199+'Forecast inputs Tab10.1.5.1'!AA19</f>
        <v>0.37340925396956243</v>
      </c>
      <c r="C199" s="18">
        <v>15</v>
      </c>
      <c r="D199" s="17">
        <f>$G$54*'Forecast inputs Tab10.1.5.1'!T19</f>
        <v>8.62018298073709E-2</v>
      </c>
      <c r="E199" s="17">
        <f>$G$55*'Forecast inputs Tab10.1.5.1'!U19</f>
        <v>7.5447680500143675E-7</v>
      </c>
      <c r="F199" s="17">
        <f>$F$31*'Forecast inputs Tab10.1.5.1'!Y19</f>
        <v>4.7206669685386532E-2</v>
      </c>
      <c r="G199" s="28">
        <f t="shared" si="49"/>
        <v>6.9525236948942339</v>
      </c>
      <c r="H199" s="28">
        <f>G199*'Forecast inputs Tab10.1.5.1'!V19</f>
        <v>24.729952378728793</v>
      </c>
      <c r="I199" s="28">
        <f t="shared" si="50"/>
        <v>6.0851583727890369E-5</v>
      </c>
      <c r="J199" s="28">
        <f>I199*'Forecast inputs Tab10.1.5.1'!W19</f>
        <v>2.1691060008447477E-4</v>
      </c>
      <c r="K199" s="28">
        <f t="shared" si="51"/>
        <v>24.730169289328877</v>
      </c>
      <c r="L199" s="28">
        <f t="shared" si="48"/>
        <v>3.8074074561771218</v>
      </c>
      <c r="M199" s="28">
        <f>L199*'Forecast inputs Tab10.1.5.1'!Z19</f>
        <v>13.700651138456879</v>
      </c>
      <c r="N199" s="19">
        <f t="shared" si="52"/>
        <v>96.647484890038754</v>
      </c>
      <c r="O199" s="19">
        <f>N199*'Forecast inputs Tab10.1.5.1'!R19</f>
        <v>334.45635326077036</v>
      </c>
      <c r="P199" s="19">
        <f>N199*'Forecast inputs Tab10.1.5.1'!S19</f>
        <v>96.60475487024965</v>
      </c>
      <c r="Q199" s="19">
        <f>P199*'Forecast inputs Tab10.1.5.1'!R19</f>
        <v>334.30848260888854</v>
      </c>
    </row>
    <row r="200" spans="1:17" ht="15" x14ac:dyDescent="0.25">
      <c r="A200" s="10">
        <f>D200+F200+E200+'Forecast inputs Tab10.1.5.1'!AA20</f>
        <v>0.37463967861653008</v>
      </c>
      <c r="C200" s="23" t="s">
        <v>1443</v>
      </c>
      <c r="D200" s="17">
        <f>$G$54*'Forecast inputs Tab10.1.5.1'!T20</f>
        <v>8.3615379895200723E-2</v>
      </c>
      <c r="E200" s="17">
        <f>$G$55*'Forecast inputs Tab10.1.5.1'!U20</f>
        <v>4.5719132804489691E-7</v>
      </c>
      <c r="F200" s="17">
        <f>$F$31*'Forecast inputs Tab10.1.5.1'!Y20</f>
        <v>5.1023841530001321E-2</v>
      </c>
      <c r="G200" s="28">
        <f>N200*(D200/A200)*(1-EXP(-A200))</f>
        <v>7.8564435196125428</v>
      </c>
      <c r="H200" s="28">
        <f>G200*'Forecast inputs Tab10.1.5.1'!V20</f>
        <v>32.600061285871398</v>
      </c>
      <c r="I200" s="28">
        <f t="shared" si="50"/>
        <v>4.2957382373234274E-5</v>
      </c>
      <c r="J200" s="28">
        <f>I200*'Forecast inputs Tab10.1.5.1'!W20</f>
        <v>1.7825028520247207E-4</v>
      </c>
      <c r="K200" s="28">
        <f t="shared" si="51"/>
        <v>32.6002395361566</v>
      </c>
      <c r="L200" s="30">
        <f t="shared" si="48"/>
        <v>4.7941650164902825</v>
      </c>
      <c r="M200" s="28">
        <f>L200*'Forecast inputs Tab10.1.5.1'!Z20</f>
        <v>18.527817772629337</v>
      </c>
      <c r="N200" s="19">
        <f>N173*EXP(-A173)+N174*EXP(-A174)</f>
        <v>112.65616306554871</v>
      </c>
      <c r="O200" s="19">
        <f>N200*'Forecast inputs Tab10.1.5.1'!R20</f>
        <v>458.78507435287941</v>
      </c>
      <c r="P200" s="19">
        <f>N200*'Forecast inputs Tab10.1.5.1'!S20</f>
        <v>112.6259856639941</v>
      </c>
      <c r="Q200" s="19">
        <f>P200*'Forecast inputs Tab10.1.5.1'!R20</f>
        <v>458.66217880025926</v>
      </c>
    </row>
    <row r="201" spans="1:17" ht="15" x14ac:dyDescent="0.25">
      <c r="C201" s="31" t="s">
        <v>1453</v>
      </c>
      <c r="D201" s="12"/>
      <c r="E201" s="12"/>
      <c r="F201" s="12"/>
      <c r="G201" s="32">
        <f>SUM(G184:G200)</f>
        <v>767.18228738280879</v>
      </c>
      <c r="H201" s="32">
        <f t="shared" ref="H201" si="53">SUM(H184:H200)</f>
        <v>1074.0904857670803</v>
      </c>
      <c r="I201" s="32">
        <f>SUM(I184:I200)</f>
        <v>117.87663169622856</v>
      </c>
      <c r="J201" s="32">
        <f t="shared" ref="J201:Q201" si="54">SUM(J184:J200)</f>
        <v>80.466584361186804</v>
      </c>
      <c r="K201" s="32">
        <f t="shared" si="54"/>
        <v>1154.5570701282675</v>
      </c>
      <c r="L201" s="32">
        <f t="shared" si="54"/>
        <v>434.66547900794916</v>
      </c>
      <c r="M201" s="32">
        <f t="shared" si="54"/>
        <v>535.6109608265873</v>
      </c>
      <c r="N201" s="32">
        <f t="shared" si="54"/>
        <v>52367.494385276717</v>
      </c>
      <c r="O201" s="32">
        <f t="shared" si="54"/>
        <v>17701.854012069787</v>
      </c>
      <c r="P201" s="32">
        <f t="shared" si="54"/>
        <v>8164.290095180243</v>
      </c>
      <c r="Q201" s="32">
        <f t="shared" si="54"/>
        <v>10920.402587443645</v>
      </c>
    </row>
    <row r="203" spans="1:17" ht="15" x14ac:dyDescent="0.25">
      <c r="C203" s="15" t="s">
        <v>1445</v>
      </c>
      <c r="D203" s="15" t="s">
        <v>1736</v>
      </c>
      <c r="G203" s="15">
        <f>G178+1</f>
        <v>2027</v>
      </c>
    </row>
    <row r="204" spans="1:17" ht="15" x14ac:dyDescent="0.25">
      <c r="D204" s="24" t="s">
        <v>1611</v>
      </c>
      <c r="E204" s="24"/>
      <c r="F204" s="24"/>
      <c r="G204" s="18">
        <f>G179</f>
        <v>1</v>
      </c>
      <c r="H204" s="24" t="s">
        <v>1610</v>
      </c>
      <c r="I204" s="25">
        <f>G204*I154</f>
        <v>7.8563756232363835E-2</v>
      </c>
      <c r="J204" s="15" t="s">
        <v>1526</v>
      </c>
      <c r="K204" s="25">
        <f>I204+I206+I205</f>
        <v>0.12023074881391776</v>
      </c>
    </row>
    <row r="205" spans="1:17" ht="15" x14ac:dyDescent="0.25">
      <c r="D205" s="24" t="s">
        <v>1612</v>
      </c>
      <c r="E205" s="24"/>
      <c r="F205" s="24"/>
      <c r="G205" s="18">
        <f>G180</f>
        <v>1</v>
      </c>
      <c r="H205" s="24" t="s">
        <v>1610</v>
      </c>
      <c r="I205" s="25">
        <f>G205*I155</f>
        <v>2.9115277622718924E-3</v>
      </c>
      <c r="K205" s="25"/>
    </row>
    <row r="206" spans="1:17" ht="15" x14ac:dyDescent="0.25">
      <c r="D206" s="24" t="s">
        <v>1446</v>
      </c>
      <c r="E206" s="24"/>
      <c r="F206" s="24"/>
      <c r="G206" s="18">
        <f>G181</f>
        <v>1</v>
      </c>
      <c r="H206" s="24" t="s">
        <v>1610</v>
      </c>
      <c r="I206" s="25">
        <f>G206*I156</f>
        <v>3.8755464819282034E-2</v>
      </c>
    </row>
    <row r="207" spans="1:17" ht="15" x14ac:dyDescent="0.25">
      <c r="D207" s="24"/>
      <c r="E207" s="24"/>
      <c r="F207" s="24"/>
      <c r="G207" s="18"/>
      <c r="H207" s="24"/>
      <c r="I207" s="24"/>
      <c r="J207" s="24"/>
      <c r="K207" s="24"/>
      <c r="L207" s="25"/>
    </row>
    <row r="208" spans="1:17" ht="39" x14ac:dyDescent="0.25">
      <c r="A208" t="s">
        <v>1374</v>
      </c>
      <c r="C208" s="26" t="s">
        <v>1292</v>
      </c>
      <c r="D208" s="27" t="s">
        <v>1604</v>
      </c>
      <c r="E208" s="27" t="s">
        <v>1605</v>
      </c>
      <c r="F208" s="27" t="s">
        <v>1877</v>
      </c>
      <c r="G208" s="27" t="s">
        <v>1606</v>
      </c>
      <c r="H208" s="27" t="s">
        <v>1607</v>
      </c>
      <c r="I208" s="27" t="s">
        <v>1608</v>
      </c>
      <c r="J208" s="27" t="s">
        <v>1609</v>
      </c>
      <c r="K208" s="27" t="s">
        <v>1613</v>
      </c>
      <c r="L208" s="27" t="s">
        <v>1448</v>
      </c>
      <c r="M208" s="27" t="s">
        <v>1578</v>
      </c>
      <c r="N208" s="27" t="s">
        <v>1449</v>
      </c>
      <c r="O208" s="27" t="s">
        <v>1450</v>
      </c>
      <c r="P208" s="27" t="s">
        <v>1451</v>
      </c>
      <c r="Q208" s="27" t="s">
        <v>1452</v>
      </c>
    </row>
    <row r="209" spans="1:17" ht="15" x14ac:dyDescent="0.25">
      <c r="A209" s="10">
        <f>D209+F209+E209+'Forecast inputs Tab10.1.5.1'!AA4</f>
        <v>0.24</v>
      </c>
      <c r="C209" s="18">
        <v>0</v>
      </c>
      <c r="D209" s="17">
        <f>$G$54*'Forecast inputs Tab10.1.5.1'!T4</f>
        <v>0</v>
      </c>
      <c r="E209" s="17">
        <f>$G$55*'Forecast inputs Tab10.1.5.1'!U4</f>
        <v>0</v>
      </c>
      <c r="F209" s="17">
        <f>$F$31*'Forecast inputs Tab10.1.5.1'!Y4</f>
        <v>0</v>
      </c>
      <c r="G209" s="28">
        <f>N209*(D209/A209)*(1-EXP(-A209))</f>
        <v>0</v>
      </c>
      <c r="H209" s="28">
        <f>G209*'Forecast inputs Tab10.1.5.1'!V4</f>
        <v>0</v>
      </c>
      <c r="I209" s="28">
        <f>N209*(E209/A209)*(1-EXP(-A209))</f>
        <v>0</v>
      </c>
      <c r="J209" s="28">
        <f>I209*'Forecast inputs Tab10.1.5.1'!W4</f>
        <v>0</v>
      </c>
      <c r="K209" s="28">
        <f>H209+J209</f>
        <v>0</v>
      </c>
      <c r="L209" s="28">
        <f t="shared" ref="L209:L225" si="55">N209*(F209/A209)*(1-EXP(-A209))</f>
        <v>0</v>
      </c>
      <c r="M209" s="28">
        <f>L209*'Forecast inputs Tab10.1.5.1'!Z4</f>
        <v>0</v>
      </c>
      <c r="N209" s="19">
        <f>'Forecast inputs Tab10.1.5.1'!Q4</f>
        <v>12382.797429009221</v>
      </c>
      <c r="O209" s="19">
        <f>N209*'Forecast inputs Tab10.1.5.1'!R4</f>
        <v>34.976078134056579</v>
      </c>
      <c r="P209" s="19">
        <f>N209*'Forecast inputs Tab10.1.5.1'!S4</f>
        <v>0</v>
      </c>
      <c r="Q209" s="19">
        <f>P209*'Forecast inputs Tab10.1.5.1'!R4</f>
        <v>0</v>
      </c>
    </row>
    <row r="210" spans="1:17" ht="15" x14ac:dyDescent="0.25">
      <c r="A210" s="10">
        <f>D210+F210+E210+'Forecast inputs Tab10.1.5.1'!AA5</f>
        <v>0.24047600431175919</v>
      </c>
      <c r="C210" s="18">
        <v>1</v>
      </c>
      <c r="D210" s="17">
        <f>$G$54*'Forecast inputs Tab10.1.5.1'!T5</f>
        <v>1.6042231947803507E-5</v>
      </c>
      <c r="E210" s="17">
        <f>$G$55*'Forecast inputs Tab10.1.5.1'!U5</f>
        <v>3.6780229327458753E-5</v>
      </c>
      <c r="F210" s="17">
        <f>$F$31*'Forecast inputs Tab10.1.5.1'!Y5</f>
        <v>4.2318185048394072E-4</v>
      </c>
      <c r="G210" s="28">
        <f t="shared" ref="G210:G224" si="56">N210*(D210/A210)*(1-EXP(-A210))</f>
        <v>0.13889292523009772</v>
      </c>
      <c r="H210" s="28">
        <f>G210*'Forecast inputs Tab10.1.5.1'!V5</f>
        <v>1.4282082699219231E-2</v>
      </c>
      <c r="I210" s="28">
        <f t="shared" ref="I210:I225" si="57">N210*(E210/A210)*(1-EXP(-A210))</f>
        <v>0.31844157711633331</v>
      </c>
      <c r="J210" s="28">
        <f>I210*'Forecast inputs Tab10.1.5.1'!W5</f>
        <v>3.2744780406526702E-2</v>
      </c>
      <c r="K210" s="28">
        <f t="shared" ref="K210:K225" si="58">H210+J210</f>
        <v>4.7026863105745935E-2</v>
      </c>
      <c r="L210" s="28">
        <f t="shared" si="55"/>
        <v>3.6638894955042765</v>
      </c>
      <c r="M210" s="28">
        <f>L210*'Forecast inputs Tab10.1.5.1'!Z5</f>
        <v>0.28241589981401555</v>
      </c>
      <c r="N210" s="19">
        <f>N184*EXP(-A184)</f>
        <v>9740.6534556019415</v>
      </c>
      <c r="O210" s="19">
        <f>N210*'Forecast inputs Tab10.1.5.1'!R5</f>
        <v>231.1720062657642</v>
      </c>
      <c r="P210" s="19">
        <f>N210*'Forecast inputs Tab10.1.5.1'!S5</f>
        <v>0</v>
      </c>
      <c r="Q210" s="19">
        <f>P210*'Forecast inputs Tab10.1.5.1'!R5</f>
        <v>0</v>
      </c>
    </row>
    <row r="211" spans="1:17" ht="15" x14ac:dyDescent="0.25">
      <c r="A211" s="10">
        <f>D211+F211+E211+'Forecast inputs Tab10.1.5.1'!AA6</f>
        <v>0.24336175382665573</v>
      </c>
      <c r="C211" s="18">
        <v>2</v>
      </c>
      <c r="D211" s="17">
        <f>$G$54*'Forecast inputs Tab10.1.5.1'!T6</f>
        <v>1.5095936889300175E-4</v>
      </c>
      <c r="E211" s="17">
        <f>$G$55*'Forecast inputs Tab10.1.5.1'!U6</f>
        <v>7.7103520909032426E-4</v>
      </c>
      <c r="F211" s="17">
        <f>$F$31*'Forecast inputs Tab10.1.5.1'!Y6</f>
        <v>2.4397592486724079E-3</v>
      </c>
      <c r="G211" s="28">
        <f t="shared" si="56"/>
        <v>1.0262108728446631</v>
      </c>
      <c r="H211" s="28">
        <f>G211*'Forecast inputs Tab10.1.5.1'!V6</f>
        <v>0.22530116065149441</v>
      </c>
      <c r="I211" s="28">
        <f t="shared" si="57"/>
        <v>5.2414415926405606</v>
      </c>
      <c r="J211" s="28">
        <f>I211*'Forecast inputs Tab10.1.5.1'!W6</f>
        <v>1.1508502449700768</v>
      </c>
      <c r="K211" s="28">
        <f t="shared" si="58"/>
        <v>1.3761514056215711</v>
      </c>
      <c r="L211" s="28">
        <f t="shared" si="55"/>
        <v>16.585306937031181</v>
      </c>
      <c r="M211" s="28">
        <f>L211*'Forecast inputs Tab10.1.5.1'!Z6</f>
        <v>3.118535263369973</v>
      </c>
      <c r="N211" s="19">
        <f t="shared" ref="N211:N224" si="59">N185*EXP(-A185)</f>
        <v>7658.6229878228623</v>
      </c>
      <c r="O211" s="19">
        <f>N211*'Forecast inputs Tab10.1.5.1'!R6</f>
        <v>736.72736521201045</v>
      </c>
      <c r="P211" s="19">
        <f>N211*'Forecast inputs Tab10.1.5.1'!S6</f>
        <v>0</v>
      </c>
      <c r="Q211" s="19">
        <f>P211*'Forecast inputs Tab10.1.5.1'!R6</f>
        <v>0</v>
      </c>
    </row>
    <row r="212" spans="1:17" ht="15" x14ac:dyDescent="0.25">
      <c r="A212" s="10">
        <f>D212+F212+E212+'Forecast inputs Tab10.1.5.1'!AA7</f>
        <v>0.249539950290702</v>
      </c>
      <c r="C212" s="18">
        <v>3</v>
      </c>
      <c r="D212" s="17">
        <f>$G$54*'Forecast inputs Tab10.1.5.1'!T7</f>
        <v>5.6233820704219735E-3</v>
      </c>
      <c r="E212" s="17">
        <f>$G$55*'Forecast inputs Tab10.1.5.1'!U7</f>
        <v>1.4952891770819488E-3</v>
      </c>
      <c r="F212" s="17">
        <f>$F$31*'Forecast inputs Tab10.1.5.1'!Y7</f>
        <v>2.4212790431980893E-3</v>
      </c>
      <c r="G212" s="28">
        <f t="shared" si="56"/>
        <v>29.881124483532894</v>
      </c>
      <c r="H212" s="28">
        <f>G212*'Forecast inputs Tab10.1.5.1'!V7</f>
        <v>10.973993722894928</v>
      </c>
      <c r="I212" s="28">
        <f t="shared" si="57"/>
        <v>7.945560426043107</v>
      </c>
      <c r="J212" s="28">
        <f>I212*'Forecast inputs Tab10.1.5.1'!W7</f>
        <v>2.9252510602443538</v>
      </c>
      <c r="K212" s="28">
        <f t="shared" si="58"/>
        <v>13.899244783139281</v>
      </c>
      <c r="L212" s="28">
        <f t="shared" si="55"/>
        <v>12.86601898877243</v>
      </c>
      <c r="M212" s="28">
        <f>L212*'Forecast inputs Tab10.1.5.1'!Z7</f>
        <v>4.3458581619895744</v>
      </c>
      <c r="N212" s="19">
        <f t="shared" si="59"/>
        <v>6004.2673844387919</v>
      </c>
      <c r="O212" s="19">
        <f>N212*'Forecast inputs Tab10.1.5.1'!R7</f>
        <v>1256.6631422261171</v>
      </c>
      <c r="P212" s="19">
        <f>N212*'Forecast inputs Tab10.1.5.1'!S7</f>
        <v>0</v>
      </c>
      <c r="Q212" s="19">
        <f>P212*'Forecast inputs Tab10.1.5.1'!R7</f>
        <v>0</v>
      </c>
    </row>
    <row r="213" spans="1:17" ht="15" x14ac:dyDescent="0.25">
      <c r="A213" s="10">
        <f>D213+F213+E213+'Forecast inputs Tab10.1.5.1'!AA8</f>
        <v>0.27281705386956334</v>
      </c>
      <c r="C213" s="18">
        <v>4</v>
      </c>
      <c r="D213" s="17">
        <f>$G$54*'Forecast inputs Tab10.1.5.1'!T8</f>
        <v>1.0045578664938529E-2</v>
      </c>
      <c r="E213" s="17">
        <f>$G$55*'Forecast inputs Tab10.1.5.1'!U8</f>
        <v>9.6990954164047904E-3</v>
      </c>
      <c r="F213" s="17">
        <f>$F$31*'Forecast inputs Tab10.1.5.1'!Y8</f>
        <v>1.3072379788220007E-2</v>
      </c>
      <c r="G213" s="28">
        <f t="shared" si="56"/>
        <v>41.13066156892549</v>
      </c>
      <c r="H213" s="28">
        <f>G213*'Forecast inputs Tab10.1.5.1'!V8</f>
        <v>23.170289892863178</v>
      </c>
      <c r="I213" s="28">
        <f t="shared" si="57"/>
        <v>39.712019028751783</v>
      </c>
      <c r="J213" s="28">
        <f>I213*'Forecast inputs Tab10.1.5.1'!W8</f>
        <v>21.760307604428164</v>
      </c>
      <c r="K213" s="28">
        <f t="shared" si="58"/>
        <v>44.930597497291345</v>
      </c>
      <c r="L213" s="28">
        <f t="shared" si="55"/>
        <v>53.52360943091864</v>
      </c>
      <c r="M213" s="28">
        <f>L213*'Forecast inputs Tab10.1.5.1'!Z8</f>
        <v>28.174774480826137</v>
      </c>
      <c r="N213" s="19">
        <f t="shared" si="59"/>
        <v>4678.2798870800098</v>
      </c>
      <c r="O213" s="19">
        <f>N213*'Forecast inputs Tab10.1.5.1'!R8</f>
        <v>1724.6712717714811</v>
      </c>
      <c r="P213" s="19">
        <f>N213*'Forecast inputs Tab10.1.5.1'!S8</f>
        <v>417.09792489063494</v>
      </c>
      <c r="Q213" s="19">
        <f>P213*'Forecast inputs Tab10.1.5.1'!R8</f>
        <v>153.76523550055703</v>
      </c>
    </row>
    <row r="214" spans="1:17" ht="15" x14ac:dyDescent="0.25">
      <c r="A214" s="10">
        <f>D214+F214+E214+'Forecast inputs Tab10.1.5.1'!AA9</f>
        <v>0.31213021345638448</v>
      </c>
      <c r="C214" s="18">
        <v>5</v>
      </c>
      <c r="D214" s="17">
        <f>$G$54*'Forecast inputs Tab10.1.5.1'!T9</f>
        <v>2.966450626534798E-2</v>
      </c>
      <c r="E214" s="17">
        <f>$G$55*'Forecast inputs Tab10.1.5.1'!U9</f>
        <v>1.4725879379631282E-2</v>
      </c>
      <c r="F214" s="17">
        <f>$F$31*'Forecast inputs Tab10.1.5.1'!Y9</f>
        <v>2.7739827811405198E-2</v>
      </c>
      <c r="G214" s="28">
        <f t="shared" si="56"/>
        <v>90.745209855551309</v>
      </c>
      <c r="H214" s="28">
        <f>G214*'Forecast inputs Tab10.1.5.1'!V9</f>
        <v>73.100469268889711</v>
      </c>
      <c r="I214" s="28">
        <f t="shared" si="57"/>
        <v>45.047202291485725</v>
      </c>
      <c r="J214" s="28">
        <f>I214*'Forecast inputs Tab10.1.5.1'!W9</f>
        <v>33.725725994324243</v>
      </c>
      <c r="K214" s="28">
        <f t="shared" si="58"/>
        <v>106.82619526321395</v>
      </c>
      <c r="L214" s="28">
        <f t="shared" si="55"/>
        <v>84.857522103555382</v>
      </c>
      <c r="M214" s="28">
        <f>L214*'Forecast inputs Tab10.1.5.1'!Z9</f>
        <v>63.3154218273026</v>
      </c>
      <c r="N214" s="19">
        <f t="shared" si="59"/>
        <v>3561.2565390766931</v>
      </c>
      <c r="O214" s="19">
        <f>N214*'Forecast inputs Tab10.1.5.1'!R9</f>
        <v>2029.2182209920559</v>
      </c>
      <c r="P214" s="19">
        <f>N214*'Forecast inputs Tab10.1.5.1'!S9</f>
        <v>1035.8446303648532</v>
      </c>
      <c r="Q214" s="19">
        <f>P214*'Forecast inputs Tab10.1.5.1'!R9</f>
        <v>590.22841376041481</v>
      </c>
    </row>
    <row r="215" spans="1:17" ht="15" x14ac:dyDescent="0.25">
      <c r="A215" s="10">
        <f>D215+F215+E215+'Forecast inputs Tab10.1.5.1'!AA10</f>
        <v>0.34459641542581493</v>
      </c>
      <c r="C215" s="18">
        <v>6</v>
      </c>
      <c r="D215" s="17">
        <f>$G$54*'Forecast inputs Tab10.1.5.1'!T10</f>
        <v>7.2141365757423234E-2</v>
      </c>
      <c r="E215" s="17">
        <f>$G$55*'Forecast inputs Tab10.1.5.1'!U10</f>
        <v>6.0786278094004898E-3</v>
      </c>
      <c r="F215" s="17">
        <f>$F$31*'Forecast inputs Tab10.1.5.1'!Y10</f>
        <v>2.6376421858991191E-2</v>
      </c>
      <c r="G215" s="28">
        <f t="shared" si="56"/>
        <v>159.05586950034524</v>
      </c>
      <c r="H215" s="28">
        <f>G215*'Forecast inputs Tab10.1.5.1'!V10</f>
        <v>157.58092061475509</v>
      </c>
      <c r="I215" s="28">
        <f t="shared" si="57"/>
        <v>13.402039474054279</v>
      </c>
      <c r="J215" s="28">
        <f>I215*'Forecast inputs Tab10.1.5.1'!W10</f>
        <v>12.96915792035229</v>
      </c>
      <c r="K215" s="28">
        <f t="shared" si="58"/>
        <v>170.55007853510739</v>
      </c>
      <c r="L215" s="28">
        <f t="shared" si="55"/>
        <v>58.154218027928927</v>
      </c>
      <c r="M215" s="28">
        <f>L215*'Forecast inputs Tab10.1.5.1'!Z10</f>
        <v>57.500680925731061</v>
      </c>
      <c r="N215" s="19">
        <f t="shared" si="59"/>
        <v>2606.4345889320471</v>
      </c>
      <c r="O215" s="19">
        <f>N215*'Forecast inputs Tab10.1.5.1'!R10</f>
        <v>2101.3805457655062</v>
      </c>
      <c r="P215" s="19">
        <f>N215*'Forecast inputs Tab10.1.5.1'!S10</f>
        <v>1497.9915656572721</v>
      </c>
      <c r="Q215" s="19">
        <f>P215*'Forecast inputs Tab10.1.5.1'!R10</f>
        <v>1207.722743996731</v>
      </c>
    </row>
    <row r="216" spans="1:17" ht="15" x14ac:dyDescent="0.25">
      <c r="A216" s="10">
        <f>D216+F216+E216+'Forecast inputs Tab10.1.5.1'!AA11</f>
        <v>0.37904895123037308</v>
      </c>
      <c r="C216" s="18">
        <v>7</v>
      </c>
      <c r="D216" s="17">
        <f>$G$54*'Forecast inputs Tab10.1.5.1'!T11</f>
        <v>8.7198615470198138E-2</v>
      </c>
      <c r="E216" s="17">
        <f>$G$55*'Forecast inputs Tab10.1.5.1'!U11</f>
        <v>3.48555135914489E-3</v>
      </c>
      <c r="F216" s="17">
        <f>$F$31*'Forecast inputs Tab10.1.5.1'!Y11</f>
        <v>4.8364784401030064E-2</v>
      </c>
      <c r="G216" s="28">
        <f t="shared" si="56"/>
        <v>134.02551977828415</v>
      </c>
      <c r="H216" s="28">
        <f>G216*'Forecast inputs Tab10.1.5.1'!V11</f>
        <v>166.09288753120998</v>
      </c>
      <c r="I216" s="28">
        <f t="shared" si="57"/>
        <v>5.3573423167820531</v>
      </c>
      <c r="J216" s="28">
        <f>I216*'Forecast inputs Tab10.1.5.1'!W11</f>
        <v>6.5375332608974208</v>
      </c>
      <c r="K216" s="28">
        <f t="shared" si="58"/>
        <v>172.6304207921074</v>
      </c>
      <c r="L216" s="28">
        <f t="shared" si="55"/>
        <v>74.337365718015278</v>
      </c>
      <c r="M216" s="28">
        <f>L216*'Forecast inputs Tab10.1.5.1'!Z11</f>
        <v>92.79459025214129</v>
      </c>
      <c r="N216" s="19">
        <f t="shared" si="59"/>
        <v>1846.6751651008549</v>
      </c>
      <c r="O216" s="19">
        <f>N216*'Forecast inputs Tab10.1.5.1'!R11</f>
        <v>1977.1242987635794</v>
      </c>
      <c r="P216" s="19">
        <f>N216*'Forecast inputs Tab10.1.5.1'!S11</f>
        <v>1472.9142106938043</v>
      </c>
      <c r="Q216" s="19">
        <f>P216*'Forecast inputs Tab10.1.5.1'!R11</f>
        <v>1576.9608705372148</v>
      </c>
    </row>
    <row r="217" spans="1:17" ht="15" x14ac:dyDescent="0.25">
      <c r="A217" s="10">
        <f>D217+F217+E217+'Forecast inputs Tab10.1.5.1'!AA12</f>
        <v>0.37131914583145886</v>
      </c>
      <c r="C217" s="18">
        <v>8</v>
      </c>
      <c r="D217" s="17">
        <f>$G$54*'Forecast inputs Tab10.1.5.1'!T12</f>
        <v>0.10052983332643743</v>
      </c>
      <c r="E217" s="17">
        <f>$G$55*'Forecast inputs Tab10.1.5.1'!U12</f>
        <v>5.9794007237528517E-4</v>
      </c>
      <c r="F217" s="17">
        <f>$F$31*'Forecast inputs Tab10.1.5.1'!Y12</f>
        <v>3.0191372432646121E-2</v>
      </c>
      <c r="G217" s="28">
        <f t="shared" si="56"/>
        <v>106.15190654890853</v>
      </c>
      <c r="H217" s="28">
        <f>G217*'Forecast inputs Tab10.1.5.1'!V12</f>
        <v>159.86553161064694</v>
      </c>
      <c r="I217" s="28">
        <f t="shared" si="57"/>
        <v>0.6313795276922719</v>
      </c>
      <c r="J217" s="28">
        <f>I217*'Forecast inputs Tab10.1.5.1'!W12</f>
        <v>0.94945044764449116</v>
      </c>
      <c r="K217" s="28">
        <f t="shared" si="58"/>
        <v>160.81498205829143</v>
      </c>
      <c r="L217" s="28">
        <f t="shared" si="55"/>
        <v>31.879807605437698</v>
      </c>
      <c r="M217" s="28">
        <f>L217*'Forecast inputs Tab10.1.5.1'!Z12</f>
        <v>48.589289963751817</v>
      </c>
      <c r="N217" s="19">
        <f t="shared" si="59"/>
        <v>1264.0715029196945</v>
      </c>
      <c r="O217" s="19">
        <f>N217*'Forecast inputs Tab10.1.5.1'!R12</f>
        <v>1713.7902215134341</v>
      </c>
      <c r="P217" s="19">
        <f>N217*'Forecast inputs Tab10.1.5.1'!S12</f>
        <v>1157.3157942933753</v>
      </c>
      <c r="Q217" s="19">
        <f>P217*'Forecast inputs Tab10.1.5.1'!R12</f>
        <v>1569.0540344291294</v>
      </c>
    </row>
    <row r="218" spans="1:17" ht="15" x14ac:dyDescent="0.25">
      <c r="A218" s="10">
        <f>D218+F218+E218+'Forecast inputs Tab10.1.5.1'!AA13</f>
        <v>0.38234891318638753</v>
      </c>
      <c r="C218" s="18">
        <v>9</v>
      </c>
      <c r="D218" s="17">
        <f>$G$54*'Forecast inputs Tab10.1.5.1'!T13</f>
        <v>9.6818327408523572E-2</v>
      </c>
      <c r="E218" s="17">
        <f>$G$55*'Forecast inputs Tab10.1.5.1'!U13</f>
        <v>2.4590350229600043E-4</v>
      </c>
      <c r="F218" s="17">
        <f>$F$31*'Forecast inputs Tab10.1.5.1'!Y13</f>
        <v>4.5284682275567957E-2</v>
      </c>
      <c r="G218" s="28">
        <f t="shared" si="56"/>
        <v>70.174846616728814</v>
      </c>
      <c r="H218" s="28">
        <f>G218*'Forecast inputs Tab10.1.5.1'!V13</f>
        <v>126.42094633454214</v>
      </c>
      <c r="I218" s="28">
        <f t="shared" si="57"/>
        <v>0.17823320251470351</v>
      </c>
      <c r="J218" s="28">
        <f>I218*'Forecast inputs Tab10.1.5.1'!W13</f>
        <v>0.32146134815825439</v>
      </c>
      <c r="K218" s="28">
        <f t="shared" si="58"/>
        <v>126.74240768270039</v>
      </c>
      <c r="L218" s="28">
        <f t="shared" si="55"/>
        <v>32.822769385040132</v>
      </c>
      <c r="M218" s="28">
        <f>L218*'Forecast inputs Tab10.1.5.1'!Z13</f>
        <v>59.616324261742243</v>
      </c>
      <c r="N218" s="19">
        <f t="shared" si="59"/>
        <v>872.18319491478496</v>
      </c>
      <c r="O218" s="19">
        <f>N218*'Forecast inputs Tab10.1.5.1'!R13</f>
        <v>1443.3149164408337</v>
      </c>
      <c r="P218" s="19">
        <f>N218*'Forecast inputs Tab10.1.5.1'!S13</f>
        <v>842.54700204297433</v>
      </c>
      <c r="Q218" s="19">
        <f>P218*'Forecast inputs Tab10.1.5.1'!R13</f>
        <v>1394.2720553907752</v>
      </c>
    </row>
    <row r="219" spans="1:17" ht="15" x14ac:dyDescent="0.25">
      <c r="A219" s="10">
        <f>D219+F219+E219+'Forecast inputs Tab10.1.5.1'!AA14</f>
        <v>0.37863395664587041</v>
      </c>
      <c r="C219" s="18">
        <v>10</v>
      </c>
      <c r="D219" s="17">
        <f>$G$54*'Forecast inputs Tab10.1.5.1'!T14</f>
        <v>9.6628921538735105E-2</v>
      </c>
      <c r="E219" s="17">
        <f>$G$55*'Forecast inputs Tab10.1.5.1'!U14</f>
        <v>6.6547036049197209E-5</v>
      </c>
      <c r="F219" s="17">
        <f>$F$31*'Forecast inputs Tab10.1.5.1'!Y14</f>
        <v>4.1938488071086126E-2</v>
      </c>
      <c r="G219" s="28">
        <f t="shared" si="56"/>
        <v>47.938687448747274</v>
      </c>
      <c r="H219" s="28">
        <f>G219*'Forecast inputs Tab10.1.5.1'!V14</f>
        <v>100.90516352557515</v>
      </c>
      <c r="I219" s="28">
        <f t="shared" si="57"/>
        <v>3.3014728002776612E-2</v>
      </c>
      <c r="J219" s="28">
        <f>I219*'Forecast inputs Tab10.1.5.1'!W14</f>
        <v>6.9643263159158558E-2</v>
      </c>
      <c r="K219" s="28">
        <f t="shared" si="58"/>
        <v>100.97480678873431</v>
      </c>
      <c r="L219" s="28">
        <f t="shared" si="55"/>
        <v>20.806152440673621</v>
      </c>
      <c r="M219" s="28">
        <f>L219*'Forecast inputs Tab10.1.5.1'!Z14</f>
        <v>44.101761020873845</v>
      </c>
      <c r="N219" s="19">
        <f t="shared" si="59"/>
        <v>595.94635200918742</v>
      </c>
      <c r="O219" s="19">
        <f>N219*'Forecast inputs Tab10.1.5.1'!R14</f>
        <v>1169.0977560540234</v>
      </c>
      <c r="P219" s="19">
        <f>N219*'Forecast inputs Tab10.1.5.1'!S14</f>
        <v>587.59231878362209</v>
      </c>
      <c r="Q219" s="19">
        <f>P219*'Forecast inputs Tab10.1.5.1'!R14</f>
        <v>1152.7092313737708</v>
      </c>
    </row>
    <row r="220" spans="1:17" ht="15" x14ac:dyDescent="0.25">
      <c r="A220" s="10">
        <f>D220+F220+E220+'Forecast inputs Tab10.1.5.1'!AA15</f>
        <v>0.38136086816820153</v>
      </c>
      <c r="C220" s="18">
        <v>11</v>
      </c>
      <c r="D220" s="17">
        <f>$G$54*'Forecast inputs Tab10.1.5.1'!T15</f>
        <v>9.3122347874879358E-2</v>
      </c>
      <c r="E220" s="17">
        <f>$G$55*'Forecast inputs Tab10.1.5.1'!U15</f>
        <v>2.4579803085571669E-5</v>
      </c>
      <c r="F220" s="17">
        <f>$F$31*'Forecast inputs Tab10.1.5.1'!Y15</f>
        <v>4.8213940490236605E-2</v>
      </c>
      <c r="G220" s="28">
        <f t="shared" si="56"/>
        <v>34.421676799467029</v>
      </c>
      <c r="H220" s="28">
        <f>G220*'Forecast inputs Tab10.1.5.1'!V15</f>
        <v>82.862978158626106</v>
      </c>
      <c r="I220" s="28">
        <f t="shared" si="57"/>
        <v>9.085660498411122E-3</v>
      </c>
      <c r="J220" s="28">
        <f>I220*'Forecast inputs Tab10.1.5.1'!W15</f>
        <v>2.1943987874315198E-2</v>
      </c>
      <c r="K220" s="28">
        <f t="shared" si="58"/>
        <v>82.884922146500415</v>
      </c>
      <c r="L220" s="28">
        <f t="shared" si="55"/>
        <v>17.821765823747612</v>
      </c>
      <c r="M220" s="28">
        <f>L220*'Forecast inputs Tab10.1.5.1'!Z15</f>
        <v>43.249148430437749</v>
      </c>
      <c r="N220" s="19">
        <f t="shared" si="59"/>
        <v>444.59133452394548</v>
      </c>
      <c r="O220" s="19">
        <f>N220*'Forecast inputs Tab10.1.5.1'!R15</f>
        <v>1009.8091899309278</v>
      </c>
      <c r="P220" s="19">
        <f>N220*'Forecast inputs Tab10.1.5.1'!S15</f>
        <v>441.87052919934013</v>
      </c>
      <c r="Q220" s="19">
        <f>P220*'Forecast inputs Tab10.1.5.1'!R15</f>
        <v>1003.6293703810451</v>
      </c>
    </row>
    <row r="221" spans="1:17" ht="15" x14ac:dyDescent="0.25">
      <c r="A221" s="10">
        <f>D221+F221+E221+'Forecast inputs Tab10.1.5.1'!AA16</f>
        <v>0.3795958417428284</v>
      </c>
      <c r="C221" s="18">
        <v>12</v>
      </c>
      <c r="D221" s="17">
        <f>$G$54*'Forecast inputs Tab10.1.5.1'!T16</f>
        <v>9.1180362560801781E-2</v>
      </c>
      <c r="E221" s="17">
        <f>$G$55*'Forecast inputs Tab10.1.5.1'!U16</f>
        <v>8.8251282342524922E-6</v>
      </c>
      <c r="F221" s="17">
        <f>$F$31*'Forecast inputs Tab10.1.5.1'!Y16</f>
        <v>4.8406654053792367E-2</v>
      </c>
      <c r="G221" s="28">
        <f t="shared" si="56"/>
        <v>6.3289946536534423</v>
      </c>
      <c r="H221" s="28">
        <f>G221*'Forecast inputs Tab10.1.5.1'!V16</f>
        <v>17.132537308393502</v>
      </c>
      <c r="I221" s="28">
        <f t="shared" si="57"/>
        <v>6.1256818731275425E-4</v>
      </c>
      <c r="J221" s="28">
        <f>I221*'Forecast inputs Tab10.1.5.1'!W16</f>
        <v>1.6642268724233347E-3</v>
      </c>
      <c r="K221" s="28">
        <f t="shared" si="58"/>
        <v>17.134201535265927</v>
      </c>
      <c r="L221" s="28">
        <f t="shared" si="55"/>
        <v>3.3599938199786172</v>
      </c>
      <c r="M221" s="28">
        <f>L221*'Forecast inputs Tab10.1.5.1'!Z16</f>
        <v>9.1783607182827911</v>
      </c>
      <c r="N221" s="19">
        <f t="shared" si="59"/>
        <v>83.417520692142304</v>
      </c>
      <c r="O221" s="19">
        <f>N221*'Forecast inputs Tab10.1.5.1'!R16</f>
        <v>215.14796684355267</v>
      </c>
      <c r="P221" s="19">
        <f>N221*'Forecast inputs Tab10.1.5.1'!S16</f>
        <v>83.178830996345596</v>
      </c>
      <c r="Q221" s="19">
        <f>P221*'Forecast inputs Tab10.1.5.1'!R16</f>
        <v>214.53234554084466</v>
      </c>
    </row>
    <row r="222" spans="1:17" ht="15" x14ac:dyDescent="0.25">
      <c r="A222" s="10">
        <f>D222+F222+E222+'Forecast inputs Tab10.1.5.1'!AA17</f>
        <v>0.37420717834929895</v>
      </c>
      <c r="C222" s="18">
        <v>13</v>
      </c>
      <c r="D222" s="17">
        <f>$G$54*'Forecast inputs Tab10.1.5.1'!T17</f>
        <v>9.0683064890658069E-2</v>
      </c>
      <c r="E222" s="17">
        <f>$G$55*'Forecast inputs Tab10.1.5.1'!U17</f>
        <v>3.1861256305566246E-6</v>
      </c>
      <c r="F222" s="17">
        <f>$F$31*'Forecast inputs Tab10.1.5.1'!Y17</f>
        <v>4.3520927333010363E-2</v>
      </c>
      <c r="G222" s="28">
        <f t="shared" si="56"/>
        <v>22.565577144975851</v>
      </c>
      <c r="H222" s="28">
        <f>G222*'Forecast inputs Tab10.1.5.1'!V17</f>
        <v>67.734811925717324</v>
      </c>
      <c r="I222" s="28">
        <f t="shared" si="57"/>
        <v>7.9283561706477957E-4</v>
      </c>
      <c r="J222" s="28">
        <f>I222*'Forecast inputs Tab10.1.5.1'!W17</f>
        <v>2.3869573233457819E-3</v>
      </c>
      <c r="K222" s="28">
        <f t="shared" si="58"/>
        <v>67.737198883040676</v>
      </c>
      <c r="L222" s="28">
        <f t="shared" si="55"/>
        <v>10.829749130535884</v>
      </c>
      <c r="M222" s="28">
        <f>L222*'Forecast inputs Tab10.1.5.1'!Z17</f>
        <v>32.81728049277158</v>
      </c>
      <c r="N222" s="19">
        <f t="shared" si="59"/>
        <v>298.29592241938622</v>
      </c>
      <c r="O222" s="19">
        <f>N222*'Forecast inputs Tab10.1.5.1'!R17</f>
        <v>859.61427443206617</v>
      </c>
      <c r="P222" s="19">
        <f>N222*'Forecast inputs Tab10.1.5.1'!S17</f>
        <v>297.8684175492233</v>
      </c>
      <c r="Q222" s="19">
        <f>P222*'Forecast inputs Tab10.1.5.1'!R17</f>
        <v>858.38231227247422</v>
      </c>
    </row>
    <row r="223" spans="1:17" ht="15" x14ac:dyDescent="0.25">
      <c r="A223" s="10">
        <f>D223+F223+E223+'Forecast inputs Tab10.1.5.1'!AA18</f>
        <v>0.37330119389126915</v>
      </c>
      <c r="C223" s="18">
        <v>14</v>
      </c>
      <c r="D223" s="17">
        <f>$G$54*'Forecast inputs Tab10.1.5.1'!T18</f>
        <v>8.8550321223051842E-2</v>
      </c>
      <c r="E223" s="17">
        <f>$G$55*'Forecast inputs Tab10.1.5.1'!U18</f>
        <v>1.4430382053884631E-6</v>
      </c>
      <c r="F223" s="17">
        <f>$F$31*'Forecast inputs Tab10.1.5.1'!Y18</f>
        <v>4.4749429630011904E-2</v>
      </c>
      <c r="G223" s="28">
        <f t="shared" si="56"/>
        <v>13.694749650003514</v>
      </c>
      <c r="H223" s="28">
        <f>G223*'Forecast inputs Tab10.1.5.1'!V18</f>
        <v>44.989586403550675</v>
      </c>
      <c r="I223" s="28">
        <f t="shared" si="57"/>
        <v>2.2317306911181259E-4</v>
      </c>
      <c r="J223" s="28">
        <f>I223*'Forecast inputs Tab10.1.5.1'!W18</f>
        <v>7.3523880026147941E-4</v>
      </c>
      <c r="K223" s="28">
        <f t="shared" si="58"/>
        <v>44.990321642350935</v>
      </c>
      <c r="L223" s="28">
        <f t="shared" si="55"/>
        <v>6.9207228985627554</v>
      </c>
      <c r="M223" s="28">
        <f>L223*'Forecast inputs Tab10.1.5.1'!Z18</f>
        <v>22.975761914793566</v>
      </c>
      <c r="N223" s="19">
        <f t="shared" si="59"/>
        <v>185.3132667355319</v>
      </c>
      <c r="O223" s="19">
        <f>N223*'Forecast inputs Tab10.1.5.1'!R18</f>
        <v>588.60311660140053</v>
      </c>
      <c r="P223" s="19">
        <f>N223*'Forecast inputs Tab10.1.5.1'!S18</f>
        <v>185.17090925508802</v>
      </c>
      <c r="Q223" s="19">
        <f>P223*'Forecast inputs Tab10.1.5.1'!R18</f>
        <v>588.15095223056585</v>
      </c>
    </row>
    <row r="224" spans="1:17" ht="15" x14ac:dyDescent="0.25">
      <c r="A224" s="10">
        <f>D224+F224+E224+'Forecast inputs Tab10.1.5.1'!AA19</f>
        <v>0.37340925396956243</v>
      </c>
      <c r="C224" s="18">
        <v>15</v>
      </c>
      <c r="D224" s="17">
        <f>$G$54*'Forecast inputs Tab10.1.5.1'!T19</f>
        <v>8.62018298073709E-2</v>
      </c>
      <c r="E224" s="17">
        <f>$G$55*'Forecast inputs Tab10.1.5.1'!U19</f>
        <v>7.5447680500143675E-7</v>
      </c>
      <c r="F224" s="17">
        <f>$F$31*'Forecast inputs Tab10.1.5.1'!Y19</f>
        <v>4.7206669685386532E-2</v>
      </c>
      <c r="G224" s="28">
        <f t="shared" si="56"/>
        <v>3.196555414543385</v>
      </c>
      <c r="H224" s="28">
        <f>G224*'Forecast inputs Tab10.1.5.1'!V19</f>
        <v>11.370067423959805</v>
      </c>
      <c r="I224" s="28">
        <f t="shared" si="57"/>
        <v>2.7977676594151782E-5</v>
      </c>
      <c r="J224" s="28">
        <f>I224*'Forecast inputs Tab10.1.5.1'!W19</f>
        <v>9.9728786783002889E-5</v>
      </c>
      <c r="K224" s="28">
        <f t="shared" si="58"/>
        <v>11.370167152746587</v>
      </c>
      <c r="L224" s="28">
        <f t="shared" si="55"/>
        <v>1.7505282187464704</v>
      </c>
      <c r="M224" s="28">
        <f>L224*'Forecast inputs Tab10.1.5.1'!Z19</f>
        <v>6.299135752901674</v>
      </c>
      <c r="N224" s="19">
        <f t="shared" si="59"/>
        <v>44.43552509632304</v>
      </c>
      <c r="O224" s="19">
        <f>N224*'Forecast inputs Tab10.1.5.1'!R19</f>
        <v>153.77268943783361</v>
      </c>
      <c r="P224" s="19">
        <f>N224*'Forecast inputs Tab10.1.5.1'!S19</f>
        <v>44.415879154487456</v>
      </c>
      <c r="Q224" s="19">
        <f>P224*'Forecast inputs Tab10.1.5.1'!R19</f>
        <v>153.7047030844362</v>
      </c>
    </row>
    <row r="225" spans="1:17" ht="15" x14ac:dyDescent="0.25">
      <c r="A225" s="10">
        <f>D225+F225+E225+'Forecast inputs Tab10.1.5.1'!AA20</f>
        <v>0.37463967861653008</v>
      </c>
      <c r="C225" s="23" t="s">
        <v>1443</v>
      </c>
      <c r="D225" s="17">
        <f>$G$54*'Forecast inputs Tab10.1.5.1'!T20</f>
        <v>8.3615379895200723E-2</v>
      </c>
      <c r="E225" s="17">
        <f>$G$55*'Forecast inputs Tab10.1.5.1'!U20</f>
        <v>4.5719132804489691E-7</v>
      </c>
      <c r="F225" s="17">
        <f>$F$31*'Forecast inputs Tab10.1.5.1'!Y20</f>
        <v>5.1023841530001321E-2</v>
      </c>
      <c r="G225" s="28">
        <f>N225*(D225/A225)*(1-EXP(-A225))</f>
        <v>7.738578295999349</v>
      </c>
      <c r="H225" s="28">
        <f>G225*'Forecast inputs Tab10.1.5.1'!V20</f>
        <v>32.110983307563401</v>
      </c>
      <c r="I225" s="28">
        <f t="shared" si="57"/>
        <v>4.2312920096299522E-5</v>
      </c>
      <c r="J225" s="28">
        <f>I225*'Forecast inputs Tab10.1.5.1'!W20</f>
        <v>1.7557610958190563E-4</v>
      </c>
      <c r="K225" s="28">
        <f t="shared" si="58"/>
        <v>32.111158883672985</v>
      </c>
      <c r="L225" s="30">
        <f t="shared" si="55"/>
        <v>4.7222412089434487</v>
      </c>
      <c r="M225" s="28">
        <f>L225*'Forecast inputs Tab10.1.5.1'!Z20</f>
        <v>18.249856710555388</v>
      </c>
      <c r="N225" s="19">
        <f>N198*EXP(-A198)+N199*EXP(-A199)</f>
        <v>110.96605432640001</v>
      </c>
      <c r="O225" s="19">
        <f>N225*'Forecast inputs Tab10.1.5.1'!R20</f>
        <v>451.9022137755702</v>
      </c>
      <c r="P225" s="19">
        <f>N225*'Forecast inputs Tab10.1.5.1'!S20</f>
        <v>110.93632965720114</v>
      </c>
      <c r="Q225" s="19">
        <f>P225*'Forecast inputs Tab10.1.5.1'!R20</f>
        <v>451.78116194673606</v>
      </c>
    </row>
    <row r="226" spans="1:17" ht="15" x14ac:dyDescent="0.25">
      <c r="C226" s="31" t="s">
        <v>1453</v>
      </c>
      <c r="D226" s="12"/>
      <c r="E226" s="12"/>
      <c r="F226" s="12"/>
      <c r="G226" s="32">
        <f>SUM(G209:G225)</f>
        <v>768.21506155774091</v>
      </c>
      <c r="H226" s="32">
        <f t="shared" ref="H226" si="60">SUM(H209:H225)</f>
        <v>1074.5507502725386</v>
      </c>
      <c r="I226" s="32">
        <f>SUM(I209:I225)</f>
        <v>117.87745869305219</v>
      </c>
      <c r="J226" s="32">
        <f t="shared" ref="J226:Q226" si="61">SUM(J209:J225)</f>
        <v>80.469131640351691</v>
      </c>
      <c r="K226" s="32">
        <f t="shared" si="61"/>
        <v>1155.01988191289</v>
      </c>
      <c r="L226" s="32">
        <f t="shared" si="61"/>
        <v>434.90166123339236</v>
      </c>
      <c r="M226" s="32">
        <f t="shared" si="61"/>
        <v>534.60919607728533</v>
      </c>
      <c r="N226" s="32">
        <f t="shared" si="61"/>
        <v>52378.208110699808</v>
      </c>
      <c r="O226" s="32">
        <f t="shared" si="61"/>
        <v>17696.985274160212</v>
      </c>
      <c r="P226" s="32">
        <f t="shared" si="61"/>
        <v>8174.7443425382244</v>
      </c>
      <c r="Q226" s="32">
        <f t="shared" si="61"/>
        <v>10914.893430444694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N87"/>
  <sheetViews>
    <sheetView topLeftCell="A34" workbookViewId="0">
      <selection activeCell="E56" sqref="E56"/>
    </sheetView>
  </sheetViews>
  <sheetFormatPr defaultRowHeight="14.4" x14ac:dyDescent="0.3"/>
  <cols>
    <col min="2" max="2" width="18.33203125" customWidth="1"/>
    <col min="7" max="7" width="18.88671875" customWidth="1"/>
    <col min="9" max="9" width="12" bestFit="1" customWidth="1"/>
  </cols>
  <sheetData>
    <row r="1" spans="1:40" x14ac:dyDescent="0.3">
      <c r="A1" s="4" t="s">
        <v>1861</v>
      </c>
      <c r="H1" t="s">
        <v>1388</v>
      </c>
      <c r="I1" t="s">
        <v>1389</v>
      </c>
      <c r="J1" t="s">
        <v>1390</v>
      </c>
      <c r="K1" t="s">
        <v>1391</v>
      </c>
      <c r="L1" t="s">
        <v>1392</v>
      </c>
      <c r="M1" t="s">
        <v>1393</v>
      </c>
      <c r="N1" t="s">
        <v>1394</v>
      </c>
      <c r="O1" t="s">
        <v>1395</v>
      </c>
      <c r="P1" t="s">
        <v>1396</v>
      </c>
      <c r="Q1" t="s">
        <v>1397</v>
      </c>
      <c r="R1" t="s">
        <v>1398</v>
      </c>
      <c r="S1" t="s">
        <v>1399</v>
      </c>
      <c r="T1" t="s">
        <v>1400</v>
      </c>
      <c r="U1" t="s">
        <v>1401</v>
      </c>
      <c r="V1" t="s">
        <v>1402</v>
      </c>
      <c r="W1" t="s">
        <v>1403</v>
      </c>
      <c r="X1" t="s">
        <v>1404</v>
      </c>
      <c r="Y1" t="s">
        <v>1405</v>
      </c>
      <c r="Z1" t="s">
        <v>1406</v>
      </c>
      <c r="AA1" t="s">
        <v>1407</v>
      </c>
      <c r="AB1" t="s">
        <v>1408</v>
      </c>
      <c r="AC1" t="s">
        <v>1409</v>
      </c>
      <c r="AD1" t="s">
        <v>1410</v>
      </c>
      <c r="AE1" t="s">
        <v>1411</v>
      </c>
      <c r="AF1" t="s">
        <v>1412</v>
      </c>
      <c r="AG1" t="s">
        <v>1413</v>
      </c>
      <c r="AH1" t="s">
        <v>1414</v>
      </c>
      <c r="AI1" t="s">
        <v>1415</v>
      </c>
      <c r="AJ1" t="s">
        <v>1416</v>
      </c>
      <c r="AK1" t="s">
        <v>1417</v>
      </c>
      <c r="AL1" t="s">
        <v>1418</v>
      </c>
    </row>
    <row r="2" spans="1:40" x14ac:dyDescent="0.3">
      <c r="A2" s="38" t="s">
        <v>1862</v>
      </c>
    </row>
    <row r="3" spans="1:40" x14ac:dyDescent="0.3">
      <c r="A3" s="99" t="s">
        <v>810</v>
      </c>
      <c r="B3" s="42">
        <v>1</v>
      </c>
      <c r="C3" s="36">
        <f>Reportnew!C2404</f>
        <v>2018</v>
      </c>
      <c r="D3" s="36">
        <f>Reportnew!D2404</f>
        <v>1</v>
      </c>
      <c r="E3" s="36">
        <f>Reportnew!E2404</f>
        <v>1</v>
      </c>
      <c r="F3" s="36">
        <f>Reportnew!F2404</f>
        <v>1</v>
      </c>
      <c r="G3" s="36" t="str">
        <f>Reportnew!G2404</f>
        <v>2018_1_bodywt</v>
      </c>
      <c r="H3" s="36">
        <f>Reportnew!H2404</f>
        <v>1.0083399999999999E-2</v>
      </c>
      <c r="I3" s="36">
        <f>Reportnew!I2404</f>
        <v>0.15074199999999999</v>
      </c>
      <c r="J3" s="36">
        <f>Reportnew!J2404</f>
        <v>0.38920300000000002</v>
      </c>
      <c r="K3" s="36">
        <f>Reportnew!K2404</f>
        <v>0.54470499999999999</v>
      </c>
      <c r="L3" s="36">
        <f>Reportnew!L2404</f>
        <v>0.70552300000000001</v>
      </c>
      <c r="M3" s="36">
        <f>Reportnew!M2404</f>
        <v>0.86744699999999997</v>
      </c>
      <c r="N3" s="36">
        <f>Reportnew!N2404</f>
        <v>1.0417099999999999</v>
      </c>
      <c r="O3" s="36">
        <f>Reportnew!O2404</f>
        <v>1.2516799999999999</v>
      </c>
      <c r="P3" s="36">
        <f>Reportnew!P2404</f>
        <v>1.50335</v>
      </c>
      <c r="Q3" s="36">
        <f>Reportnew!Q2404</f>
        <v>1.77979</v>
      </c>
      <c r="R3" s="36">
        <f>Reportnew!R2404</f>
        <v>2.0636100000000002</v>
      </c>
      <c r="S3" s="36">
        <f>Reportnew!S2404</f>
        <v>2.3452500000000001</v>
      </c>
      <c r="T3" s="36">
        <f>Reportnew!T2404</f>
        <v>2.6196600000000001</v>
      </c>
      <c r="U3" s="36">
        <f>Reportnew!U2404</f>
        <v>2.8836499999999998</v>
      </c>
      <c r="V3" s="36">
        <f>Reportnew!V2404</f>
        <v>3.1349999999999998</v>
      </c>
      <c r="W3" s="36">
        <f>Reportnew!W2404</f>
        <v>3.37216</v>
      </c>
      <c r="X3" s="36">
        <f>Reportnew!X2404</f>
        <v>3.59416</v>
      </c>
      <c r="Y3" s="36">
        <f>Reportnew!Y2404</f>
        <v>3.8004500000000001</v>
      </c>
      <c r="Z3" s="36">
        <f>Reportnew!Z2404</f>
        <v>3.9908700000000001</v>
      </c>
      <c r="AA3" s="36">
        <f>Reportnew!AA2404</f>
        <v>4.1654999999999998</v>
      </c>
      <c r="AB3" s="36">
        <f>Reportnew!AB2404</f>
        <v>4.3247099999999996</v>
      </c>
      <c r="AC3" s="36">
        <f>Reportnew!AC2404</f>
        <v>4.4689800000000002</v>
      </c>
      <c r="AD3" s="36">
        <f>Reportnew!AD2404</f>
        <v>4.5989500000000003</v>
      </c>
      <c r="AE3" s="36">
        <f>Reportnew!AE2404</f>
        <v>4.7153600000000004</v>
      </c>
      <c r="AF3" s="36">
        <f>Reportnew!AF2404</f>
        <v>4.8189799999999998</v>
      </c>
      <c r="AG3" s="36">
        <f>Reportnew!AG2404</f>
        <v>4.9106399999999999</v>
      </c>
      <c r="AH3" s="36">
        <f>Reportnew!AH2404</f>
        <v>4.9911599999999998</v>
      </c>
      <c r="AI3" s="36">
        <f>Reportnew!AI2404</f>
        <v>5.06135</v>
      </c>
      <c r="AJ3" s="36">
        <f>Reportnew!AJ2404</f>
        <v>5.1358600000000001</v>
      </c>
      <c r="AK3" s="36">
        <f>Reportnew!AK2404</f>
        <v>5.2166399999999999</v>
      </c>
      <c r="AL3" s="36">
        <f>Reportnew!AL2404</f>
        <v>5.4001999999999999</v>
      </c>
    </row>
    <row r="4" spans="1:40" x14ac:dyDescent="0.3">
      <c r="A4" s="99" t="s">
        <v>810</v>
      </c>
      <c r="B4" s="42">
        <v>2</v>
      </c>
      <c r="C4" s="36">
        <f>Reportnew!C2406</f>
        <v>2018</v>
      </c>
      <c r="D4" s="36">
        <f>Reportnew!D2406</f>
        <v>1</v>
      </c>
      <c r="E4" s="36">
        <f>Reportnew!E2406</f>
        <v>1</v>
      </c>
      <c r="F4" s="36">
        <f>Reportnew!F2406</f>
        <v>1</v>
      </c>
      <c r="G4" s="36" t="str">
        <f>Reportnew!G2406</f>
        <v>2018_2_bodywt</v>
      </c>
      <c r="H4" s="36">
        <f>Reportnew!H2406</f>
        <v>0.13836399999999999</v>
      </c>
      <c r="I4" s="36">
        <f>Reportnew!I2406</f>
        <v>0.32993099999999997</v>
      </c>
      <c r="J4" s="36">
        <f>Reportnew!J2406</f>
        <v>0.60707800000000001</v>
      </c>
      <c r="K4" s="36">
        <f>Reportnew!K2406</f>
        <v>0.76846099999999995</v>
      </c>
      <c r="L4" s="36">
        <f>Reportnew!L2406</f>
        <v>0.85340899999999997</v>
      </c>
      <c r="M4" s="36">
        <f>Reportnew!M2406</f>
        <v>0.94052899999999995</v>
      </c>
      <c r="N4" s="36">
        <f>Reportnew!N2406</f>
        <v>1.0661799999999999</v>
      </c>
      <c r="O4" s="36">
        <f>Reportnew!O2406</f>
        <v>1.25901</v>
      </c>
      <c r="P4" s="36">
        <f>Reportnew!P2406</f>
        <v>1.51668</v>
      </c>
      <c r="Q4" s="36">
        <f>Reportnew!Q2406</f>
        <v>1.8103899999999999</v>
      </c>
      <c r="R4" s="36">
        <f>Reportnew!R2406</f>
        <v>2.1170499999999999</v>
      </c>
      <c r="S4" s="36">
        <f>Reportnew!S2406</f>
        <v>2.4258199999999999</v>
      </c>
      <c r="T4" s="36">
        <f>Reportnew!T2406</f>
        <v>2.7313399999999999</v>
      </c>
      <c r="U4" s="36">
        <f>Reportnew!U2406</f>
        <v>3.03017</v>
      </c>
      <c r="V4" s="36">
        <f>Reportnew!V2406</f>
        <v>3.3198099999999999</v>
      </c>
      <c r="W4" s="36">
        <f>Reportnew!W2406</f>
        <v>3.5983999999999998</v>
      </c>
      <c r="X4" s="36">
        <f>Reportnew!X2406</f>
        <v>3.8646500000000001</v>
      </c>
      <c r="Y4" s="36">
        <f>Reportnew!Y2406</f>
        <v>4.1176899999999996</v>
      </c>
      <c r="Z4" s="36">
        <f>Reportnew!Z2406</f>
        <v>4.3570399999999996</v>
      </c>
      <c r="AA4" s="36">
        <f>Reportnew!AA2406</f>
        <v>4.5824999999999996</v>
      </c>
      <c r="AB4" s="36">
        <f>Reportnew!AB2406</f>
        <v>4.7940800000000001</v>
      </c>
      <c r="AC4" s="36">
        <f>Reportnew!AC2406</f>
        <v>4.9919500000000001</v>
      </c>
      <c r="AD4" s="36">
        <f>Reportnew!AD2406</f>
        <v>5.1763899999999996</v>
      </c>
      <c r="AE4" s="36">
        <f>Reportnew!AE2406</f>
        <v>5.3477199999999998</v>
      </c>
      <c r="AF4" s="36">
        <f>Reportnew!AF2406</f>
        <v>5.5063500000000003</v>
      </c>
      <c r="AG4" s="36">
        <f>Reportnew!AG2406</f>
        <v>5.6526899999999998</v>
      </c>
      <c r="AH4" s="36">
        <f>Reportnew!AH2406</f>
        <v>5.78721</v>
      </c>
      <c r="AI4" s="36">
        <f>Reportnew!AI2406</f>
        <v>5.91045</v>
      </c>
      <c r="AJ4" s="36">
        <f>Reportnew!AJ2406</f>
        <v>6.0212300000000001</v>
      </c>
      <c r="AK4" s="36">
        <f>Reportnew!AK2406</f>
        <v>6.1207500000000001</v>
      </c>
      <c r="AL4" s="36">
        <f>Reportnew!AL2406</f>
        <v>6.3448200000000003</v>
      </c>
    </row>
    <row r="5" spans="1:40" x14ac:dyDescent="0.3">
      <c r="A5" s="99" t="s">
        <v>810</v>
      </c>
      <c r="B5" s="42">
        <v>3</v>
      </c>
      <c r="C5" s="36">
        <f>Reportnew!C2408</f>
        <v>2018</v>
      </c>
      <c r="D5" s="36">
        <f>Reportnew!D2408</f>
        <v>1</v>
      </c>
      <c r="E5" s="36">
        <f>Reportnew!E2408</f>
        <v>1</v>
      </c>
      <c r="F5" s="36">
        <f>Reportnew!F2408</f>
        <v>1</v>
      </c>
      <c r="G5" s="36" t="str">
        <f>Reportnew!G2408</f>
        <v>2018_3_bodywt</v>
      </c>
      <c r="H5" s="36">
        <f>Reportnew!H2408</f>
        <v>3.8933599999999999E-2</v>
      </c>
      <c r="I5" s="36">
        <f>Reportnew!I2408</f>
        <v>0.133521</v>
      </c>
      <c r="J5" s="36">
        <f>Reportnew!J2408</f>
        <v>0.30696800000000002</v>
      </c>
      <c r="K5" s="36">
        <f>Reportnew!K2408</f>
        <v>0.53575499999999998</v>
      </c>
      <c r="L5" s="36">
        <f>Reportnew!L2408</f>
        <v>0.74839199999999995</v>
      </c>
      <c r="M5" s="36">
        <f>Reportnew!M2408</f>
        <v>0.91515100000000005</v>
      </c>
      <c r="N5" s="36">
        <f>Reportnew!N2408</f>
        <v>1.08142</v>
      </c>
      <c r="O5" s="36">
        <f>Reportnew!O2408</f>
        <v>1.2836099999999999</v>
      </c>
      <c r="P5" s="36">
        <f>Reportnew!P2408</f>
        <v>1.5329200000000001</v>
      </c>
      <c r="Q5" s="36">
        <f>Reportnew!Q2408</f>
        <v>1.81759</v>
      </c>
      <c r="R5" s="36">
        <f>Reportnew!R2408</f>
        <v>2.11971</v>
      </c>
      <c r="S5" s="36">
        <f>Reportnew!S2408</f>
        <v>2.4267599999999998</v>
      </c>
      <c r="T5" s="36">
        <f>Reportnew!T2408</f>
        <v>2.7316799999999999</v>
      </c>
      <c r="U5" s="36">
        <f>Reportnew!U2408</f>
        <v>3.0303100000000001</v>
      </c>
      <c r="V5" s="36">
        <f>Reportnew!V2408</f>
        <v>3.3198699999999999</v>
      </c>
      <c r="W5" s="36">
        <f>Reportnew!W2408</f>
        <v>3.59843</v>
      </c>
      <c r="X5" s="36">
        <f>Reportnew!X2408</f>
        <v>3.8646699999999998</v>
      </c>
      <c r="Y5" s="36">
        <f>Reportnew!Y2408</f>
        <v>4.1177000000000001</v>
      </c>
      <c r="Z5" s="36">
        <f>Reportnew!Z2408</f>
        <v>4.3570500000000001</v>
      </c>
      <c r="AA5" s="36">
        <f>Reportnew!AA2408</f>
        <v>4.5824999999999996</v>
      </c>
      <c r="AB5" s="36">
        <f>Reportnew!AB2408</f>
        <v>4.7940800000000001</v>
      </c>
      <c r="AC5" s="36">
        <f>Reportnew!AC2408</f>
        <v>4.9919500000000001</v>
      </c>
      <c r="AD5" s="36">
        <f>Reportnew!AD2408</f>
        <v>5.1763899999999996</v>
      </c>
      <c r="AE5" s="36">
        <f>Reportnew!AE2408</f>
        <v>5.3477300000000003</v>
      </c>
      <c r="AF5" s="36">
        <f>Reportnew!AF2408</f>
        <v>5.5063500000000003</v>
      </c>
      <c r="AG5" s="36">
        <f>Reportnew!AG2408</f>
        <v>5.6526899999999998</v>
      </c>
      <c r="AH5" s="36">
        <f>Reportnew!AH2408</f>
        <v>5.78721</v>
      </c>
      <c r="AI5" s="36">
        <f>Reportnew!AI2408</f>
        <v>5.91045</v>
      </c>
      <c r="AJ5" s="36">
        <f>Reportnew!AJ2408</f>
        <v>6.0212399999999997</v>
      </c>
      <c r="AK5" s="36">
        <f>Reportnew!AK2408</f>
        <v>6.1207500000000001</v>
      </c>
      <c r="AL5" s="36">
        <f>Reportnew!AL2408</f>
        <v>6.3448200000000003</v>
      </c>
    </row>
    <row r="6" spans="1:40" x14ac:dyDescent="0.3">
      <c r="A6" s="99" t="s">
        <v>810</v>
      </c>
      <c r="B6" s="42">
        <v>4</v>
      </c>
      <c r="C6" s="36">
        <f>Reportnew!C2410</f>
        <v>2018</v>
      </c>
      <c r="D6" s="36">
        <f>Reportnew!D2410</f>
        <v>1</v>
      </c>
      <c r="E6" s="36">
        <f>Reportnew!E2410</f>
        <v>1</v>
      </c>
      <c r="F6" s="36">
        <f>Reportnew!F2410</f>
        <v>1</v>
      </c>
      <c r="G6" s="36" t="str">
        <f>Reportnew!G2410</f>
        <v>2018_4_bodywt</v>
      </c>
      <c r="H6" s="36">
        <f>Reportnew!H2410</f>
        <v>3.3670100000000001E-2</v>
      </c>
      <c r="I6" s="36">
        <f>Reportnew!I2410</f>
        <v>0.102828</v>
      </c>
      <c r="J6" s="36">
        <f>Reportnew!J2410</f>
        <v>0.21950800000000001</v>
      </c>
      <c r="K6" s="36">
        <f>Reportnew!K2410</f>
        <v>0.36700500000000003</v>
      </c>
      <c r="L6" s="36">
        <f>Reportnew!L2410</f>
        <v>0.542404</v>
      </c>
      <c r="M6" s="36">
        <f>Reportnew!M2410</f>
        <v>0.73897000000000002</v>
      </c>
      <c r="N6" s="36">
        <f>Reportnew!N2410</f>
        <v>0.96111800000000003</v>
      </c>
      <c r="O6" s="36">
        <f>Reportnew!O2410</f>
        <v>1.2182200000000001</v>
      </c>
      <c r="P6" s="36">
        <f>Reportnew!P2410</f>
        <v>1.50379</v>
      </c>
      <c r="Q6" s="36">
        <f>Reportnew!Q2410</f>
        <v>1.80437</v>
      </c>
      <c r="R6" s="36">
        <f>Reportnew!R2410</f>
        <v>2.11076</v>
      </c>
      <c r="S6" s="36">
        <f>Reportnew!S2410</f>
        <v>2.4173</v>
      </c>
      <c r="T6" s="36">
        <f>Reportnew!T2410</f>
        <v>2.7198899999999999</v>
      </c>
      <c r="U6" s="36">
        <f>Reportnew!U2410</f>
        <v>3.0153400000000001</v>
      </c>
      <c r="V6" s="36">
        <f>Reportnew!V2410</f>
        <v>3.3012100000000002</v>
      </c>
      <c r="W6" s="36">
        <f>Reportnew!W2410</f>
        <v>3.5757099999999999</v>
      </c>
      <c r="X6" s="36">
        <f>Reportnew!X2410</f>
        <v>3.8375300000000001</v>
      </c>
      <c r="Y6" s="36">
        <f>Reportnew!Y2410</f>
        <v>4.0858600000000003</v>
      </c>
      <c r="Z6" s="36">
        <f>Reportnew!Z2410</f>
        <v>4.3202199999999999</v>
      </c>
      <c r="AA6" s="36">
        <f>Reportnew!AA2410</f>
        <v>4.5404400000000003</v>
      </c>
      <c r="AB6" s="36">
        <f>Reportnew!AB2410</f>
        <v>4.7465900000000003</v>
      </c>
      <c r="AC6" s="36">
        <f>Reportnew!AC2410</f>
        <v>4.93886</v>
      </c>
      <c r="AD6" s="36">
        <f>Reportnew!AD2410</f>
        <v>5.1175800000000002</v>
      </c>
      <c r="AE6" s="36">
        <f>Reportnew!AE2410</f>
        <v>5.2831599999999996</v>
      </c>
      <c r="AF6" s="36">
        <f>Reportnew!AF2410</f>
        <v>5.4360499999999998</v>
      </c>
      <c r="AG6" s="36">
        <f>Reportnew!AG2410</f>
        <v>5.57674</v>
      </c>
      <c r="AH6" s="36">
        <f>Reportnew!AH2410</f>
        <v>5.7057700000000002</v>
      </c>
      <c r="AI6" s="36">
        <f>Reportnew!AI2410</f>
        <v>5.82369</v>
      </c>
      <c r="AJ6" s="36">
        <f>Reportnew!AJ2410</f>
        <v>5.9310999999999998</v>
      </c>
      <c r="AK6" s="36">
        <f>Reportnew!AK2410</f>
        <v>6.0292000000000003</v>
      </c>
      <c r="AL6" s="36">
        <f>Reportnew!AL2410</f>
        <v>6.2504900000000001</v>
      </c>
    </row>
    <row r="7" spans="1:40" x14ac:dyDescent="0.3">
      <c r="A7" s="99" t="s">
        <v>810</v>
      </c>
      <c r="B7" s="42">
        <v>5</v>
      </c>
      <c r="C7" s="36">
        <f>Reportnew!C2412</f>
        <v>2018</v>
      </c>
      <c r="D7" s="36">
        <f>Reportnew!D2412</f>
        <v>1</v>
      </c>
      <c r="E7" s="36">
        <f>Reportnew!E2412</f>
        <v>1</v>
      </c>
      <c r="F7" s="36">
        <f>Reportnew!F2412</f>
        <v>1</v>
      </c>
      <c r="G7" s="36" t="str">
        <f>Reportnew!G2412</f>
        <v>2018_5_bodywt</v>
      </c>
      <c r="H7" s="36">
        <f>Reportnew!H2412</f>
        <v>3.3670100000000001E-2</v>
      </c>
      <c r="I7" s="36">
        <f>Reportnew!I2412</f>
        <v>0.102828</v>
      </c>
      <c r="J7" s="36">
        <f>Reportnew!J2412</f>
        <v>0.21950800000000001</v>
      </c>
      <c r="K7" s="36">
        <f>Reportnew!K2412</f>
        <v>0.36700500000000003</v>
      </c>
      <c r="L7" s="36">
        <f>Reportnew!L2412</f>
        <v>0.542404</v>
      </c>
      <c r="M7" s="36">
        <f>Reportnew!M2412</f>
        <v>0.73897000000000002</v>
      </c>
      <c r="N7" s="36">
        <f>Reportnew!N2412</f>
        <v>0.96111800000000003</v>
      </c>
      <c r="O7" s="36">
        <f>Reportnew!O2412</f>
        <v>1.2182200000000001</v>
      </c>
      <c r="P7" s="36">
        <f>Reportnew!P2412</f>
        <v>1.50379</v>
      </c>
      <c r="Q7" s="36">
        <f>Reportnew!Q2412</f>
        <v>1.80437</v>
      </c>
      <c r="R7" s="36">
        <f>Reportnew!R2412</f>
        <v>2.11076</v>
      </c>
      <c r="S7" s="36">
        <f>Reportnew!S2412</f>
        <v>2.4173</v>
      </c>
      <c r="T7" s="36">
        <f>Reportnew!T2412</f>
        <v>2.7198899999999999</v>
      </c>
      <c r="U7" s="36">
        <f>Reportnew!U2412</f>
        <v>3.0153400000000001</v>
      </c>
      <c r="V7" s="36">
        <f>Reportnew!V2412</f>
        <v>3.3012100000000002</v>
      </c>
      <c r="W7" s="36">
        <f>Reportnew!W2412</f>
        <v>3.5757099999999999</v>
      </c>
      <c r="X7" s="36">
        <f>Reportnew!X2412</f>
        <v>3.8375300000000001</v>
      </c>
      <c r="Y7" s="36">
        <f>Reportnew!Y2412</f>
        <v>4.0858600000000003</v>
      </c>
      <c r="Z7" s="36">
        <f>Reportnew!Z2412</f>
        <v>4.3202199999999999</v>
      </c>
      <c r="AA7" s="36">
        <f>Reportnew!AA2412</f>
        <v>4.5404400000000003</v>
      </c>
      <c r="AB7" s="36">
        <f>Reportnew!AB2412</f>
        <v>4.7465900000000003</v>
      </c>
      <c r="AC7" s="36">
        <f>Reportnew!AC2412</f>
        <v>4.93886</v>
      </c>
      <c r="AD7" s="36">
        <f>Reportnew!AD2412</f>
        <v>5.1175800000000002</v>
      </c>
      <c r="AE7" s="36">
        <f>Reportnew!AE2412</f>
        <v>5.2831599999999996</v>
      </c>
      <c r="AF7" s="36">
        <f>Reportnew!AF2412</f>
        <v>5.4360499999999998</v>
      </c>
      <c r="AG7" s="36">
        <f>Reportnew!AG2412</f>
        <v>5.57674</v>
      </c>
      <c r="AH7" s="36">
        <f>Reportnew!AH2412</f>
        <v>5.7057700000000002</v>
      </c>
      <c r="AI7" s="36">
        <f>Reportnew!AI2412</f>
        <v>5.82369</v>
      </c>
      <c r="AJ7" s="36">
        <f>Reportnew!AJ2412</f>
        <v>5.9310999999999998</v>
      </c>
      <c r="AK7" s="36">
        <f>Reportnew!AK2412</f>
        <v>6.0292000000000003</v>
      </c>
      <c r="AL7" s="36">
        <f>Reportnew!AL2412</f>
        <v>6.2504900000000001</v>
      </c>
    </row>
    <row r="8" spans="1:40" x14ac:dyDescent="0.3">
      <c r="A8" s="99" t="s">
        <v>810</v>
      </c>
      <c r="B8" s="42">
        <v>6</v>
      </c>
      <c r="C8" s="36">
        <f>Reportnew!C2414</f>
        <v>2018</v>
      </c>
      <c r="D8" s="36">
        <f>Reportnew!D2414</f>
        <v>1</v>
      </c>
      <c r="E8" s="36">
        <f>Reportnew!E2414</f>
        <v>1</v>
      </c>
      <c r="F8" s="36">
        <f>Reportnew!F2414</f>
        <v>1</v>
      </c>
      <c r="G8" s="36" t="str">
        <f>Reportnew!G2414</f>
        <v>2018_6_bodywt</v>
      </c>
      <c r="H8" s="36">
        <f>Reportnew!H2414</f>
        <v>1.8754E-2</v>
      </c>
      <c r="I8" s="36">
        <f>Reportnew!I2414</f>
        <v>7.7080899999999994E-2</v>
      </c>
      <c r="J8" s="36">
        <f>Reportnew!J2414</f>
        <v>0.18803</v>
      </c>
      <c r="K8" s="36">
        <f>Reportnew!K2414</f>
        <v>0.33777800000000002</v>
      </c>
      <c r="L8" s="36">
        <f>Reportnew!L2414</f>
        <v>0.52639899999999995</v>
      </c>
      <c r="M8" s="36">
        <f>Reportnew!M2414</f>
        <v>0.74613799999999997</v>
      </c>
      <c r="N8" s="36">
        <f>Reportnew!N2414</f>
        <v>0.98876200000000003</v>
      </c>
      <c r="O8" s="36">
        <f>Reportnew!O2414</f>
        <v>1.2482899999999999</v>
      </c>
      <c r="P8" s="36">
        <f>Reportnew!P2414</f>
        <v>1.5241400000000001</v>
      </c>
      <c r="Q8" s="36">
        <f>Reportnew!Q2414</f>
        <v>1.8163100000000001</v>
      </c>
      <c r="R8" s="36">
        <f>Reportnew!R2414</f>
        <v>2.11965</v>
      </c>
      <c r="S8" s="36">
        <f>Reportnew!S2414</f>
        <v>2.4267599999999998</v>
      </c>
      <c r="T8" s="36">
        <f>Reportnew!T2414</f>
        <v>2.7316600000000002</v>
      </c>
      <c r="U8" s="36">
        <f>Reportnew!U2414</f>
        <v>3.0302899999999999</v>
      </c>
      <c r="V8" s="36">
        <f>Reportnew!V2414</f>
        <v>3.3198500000000002</v>
      </c>
      <c r="W8" s="36">
        <f>Reportnew!W2414</f>
        <v>3.59842</v>
      </c>
      <c r="X8" s="36">
        <f>Reportnew!X2414</f>
        <v>3.8646600000000002</v>
      </c>
      <c r="Y8" s="36">
        <f>Reportnew!Y2414</f>
        <v>4.1177000000000001</v>
      </c>
      <c r="Z8" s="36">
        <f>Reportnew!Z2414</f>
        <v>4.3570399999999996</v>
      </c>
      <c r="AA8" s="36">
        <f>Reportnew!AA2414</f>
        <v>4.5824999999999996</v>
      </c>
      <c r="AB8" s="36">
        <f>Reportnew!AB2414</f>
        <v>4.7940800000000001</v>
      </c>
      <c r="AC8" s="36">
        <f>Reportnew!AC2414</f>
        <v>4.9919500000000001</v>
      </c>
      <c r="AD8" s="36">
        <f>Reportnew!AD2414</f>
        <v>5.1763899999999996</v>
      </c>
      <c r="AE8" s="36">
        <f>Reportnew!AE2414</f>
        <v>5.3477300000000003</v>
      </c>
      <c r="AF8" s="36">
        <f>Reportnew!AF2414</f>
        <v>5.5063500000000003</v>
      </c>
      <c r="AG8" s="36">
        <f>Reportnew!AG2414</f>
        <v>5.6526899999999998</v>
      </c>
      <c r="AH8" s="36">
        <f>Reportnew!AH2414</f>
        <v>5.78721</v>
      </c>
      <c r="AI8" s="36">
        <f>Reportnew!AI2414</f>
        <v>5.91045</v>
      </c>
      <c r="AJ8" s="36">
        <f>Reportnew!AJ2414</f>
        <v>6.0212300000000001</v>
      </c>
      <c r="AK8" s="36">
        <f>Reportnew!AK2414</f>
        <v>6.1207500000000001</v>
      </c>
      <c r="AL8" s="36">
        <f>Reportnew!AL2414</f>
        <v>6.3448200000000003</v>
      </c>
    </row>
    <row r="10" spans="1:40" x14ac:dyDescent="0.3">
      <c r="A10" s="43" t="s">
        <v>1863</v>
      </c>
      <c r="AN10" t="s">
        <v>1423</v>
      </c>
    </row>
    <row r="11" spans="1:40" x14ac:dyDescent="0.3">
      <c r="A11" t="s">
        <v>1424</v>
      </c>
      <c r="C11">
        <v>2018</v>
      </c>
      <c r="G11" t="s">
        <v>1420</v>
      </c>
      <c r="H11">
        <f>H3</f>
        <v>1.0083399999999999E-2</v>
      </c>
      <c r="I11">
        <f t="shared" ref="I11:AL11" si="0">I3</f>
        <v>0.15074199999999999</v>
      </c>
      <c r="J11">
        <f t="shared" si="0"/>
        <v>0.38920300000000002</v>
      </c>
      <c r="K11">
        <f t="shared" si="0"/>
        <v>0.54470499999999999</v>
      </c>
      <c r="L11">
        <f t="shared" si="0"/>
        <v>0.70552300000000001</v>
      </c>
      <c r="M11">
        <f t="shared" si="0"/>
        <v>0.86744699999999997</v>
      </c>
      <c r="N11">
        <f t="shared" si="0"/>
        <v>1.0417099999999999</v>
      </c>
      <c r="O11">
        <f t="shared" si="0"/>
        <v>1.2516799999999999</v>
      </c>
      <c r="P11">
        <f t="shared" si="0"/>
        <v>1.50335</v>
      </c>
      <c r="Q11">
        <f t="shared" si="0"/>
        <v>1.77979</v>
      </c>
      <c r="R11">
        <f t="shared" si="0"/>
        <v>2.0636100000000002</v>
      </c>
      <c r="S11">
        <f t="shared" si="0"/>
        <v>2.3452500000000001</v>
      </c>
      <c r="T11">
        <f t="shared" si="0"/>
        <v>2.6196600000000001</v>
      </c>
      <c r="U11">
        <f t="shared" si="0"/>
        <v>2.8836499999999998</v>
      </c>
      <c r="V11">
        <f t="shared" si="0"/>
        <v>3.1349999999999998</v>
      </c>
      <c r="W11">
        <f t="shared" si="0"/>
        <v>3.37216</v>
      </c>
      <c r="X11">
        <f t="shared" si="0"/>
        <v>3.59416</v>
      </c>
      <c r="Y11">
        <f t="shared" si="0"/>
        <v>3.8004500000000001</v>
      </c>
      <c r="Z11">
        <f t="shared" si="0"/>
        <v>3.9908700000000001</v>
      </c>
      <c r="AA11">
        <f t="shared" si="0"/>
        <v>4.1654999999999998</v>
      </c>
      <c r="AB11">
        <f t="shared" si="0"/>
        <v>4.3247099999999996</v>
      </c>
      <c r="AC11">
        <f t="shared" si="0"/>
        <v>4.4689800000000002</v>
      </c>
      <c r="AD11">
        <f t="shared" si="0"/>
        <v>4.5989500000000003</v>
      </c>
      <c r="AE11">
        <f t="shared" si="0"/>
        <v>4.7153600000000004</v>
      </c>
      <c r="AF11">
        <f t="shared" si="0"/>
        <v>4.8189799999999998</v>
      </c>
      <c r="AG11">
        <f t="shared" si="0"/>
        <v>4.9106399999999999</v>
      </c>
      <c r="AH11">
        <f t="shared" si="0"/>
        <v>4.9911599999999998</v>
      </c>
      <c r="AI11">
        <f t="shared" si="0"/>
        <v>5.06135</v>
      </c>
      <c r="AJ11">
        <f t="shared" si="0"/>
        <v>5.1358600000000001</v>
      </c>
      <c r="AK11">
        <f t="shared" si="0"/>
        <v>5.2166399999999999</v>
      </c>
      <c r="AL11">
        <f t="shared" si="0"/>
        <v>5.4001999999999999</v>
      </c>
      <c r="AN11">
        <f>SUMPRODUCT(X11:AL11,X18:AL18)/SUM(X18:AL18)</f>
        <v>3.8138252489734028</v>
      </c>
    </row>
    <row r="12" spans="1:40" x14ac:dyDescent="0.3">
      <c r="A12" t="s">
        <v>1593</v>
      </c>
      <c r="C12">
        <v>2018</v>
      </c>
      <c r="G12" t="s">
        <v>1420</v>
      </c>
      <c r="H12">
        <f>H4</f>
        <v>0.13836399999999999</v>
      </c>
      <c r="I12">
        <f t="shared" ref="I12:AL12" si="1">I4</f>
        <v>0.32993099999999997</v>
      </c>
      <c r="J12">
        <f t="shared" si="1"/>
        <v>0.60707800000000001</v>
      </c>
      <c r="K12">
        <f t="shared" si="1"/>
        <v>0.76846099999999995</v>
      </c>
      <c r="L12">
        <f t="shared" si="1"/>
        <v>0.85340899999999997</v>
      </c>
      <c r="M12">
        <f t="shared" si="1"/>
        <v>0.94052899999999995</v>
      </c>
      <c r="N12">
        <f t="shared" si="1"/>
        <v>1.0661799999999999</v>
      </c>
      <c r="O12">
        <f t="shared" si="1"/>
        <v>1.25901</v>
      </c>
      <c r="P12">
        <f t="shared" si="1"/>
        <v>1.51668</v>
      </c>
      <c r="Q12">
        <f t="shared" si="1"/>
        <v>1.8103899999999999</v>
      </c>
      <c r="R12">
        <f t="shared" si="1"/>
        <v>2.1170499999999999</v>
      </c>
      <c r="S12">
        <f t="shared" si="1"/>
        <v>2.4258199999999999</v>
      </c>
      <c r="T12">
        <f t="shared" si="1"/>
        <v>2.7313399999999999</v>
      </c>
      <c r="U12">
        <f t="shared" si="1"/>
        <v>3.03017</v>
      </c>
      <c r="V12">
        <f t="shared" si="1"/>
        <v>3.3198099999999999</v>
      </c>
      <c r="W12">
        <f t="shared" si="1"/>
        <v>3.5983999999999998</v>
      </c>
      <c r="X12">
        <f t="shared" si="1"/>
        <v>3.8646500000000001</v>
      </c>
      <c r="Y12">
        <f t="shared" si="1"/>
        <v>4.1176899999999996</v>
      </c>
      <c r="Z12">
        <f t="shared" si="1"/>
        <v>4.3570399999999996</v>
      </c>
      <c r="AA12">
        <f t="shared" si="1"/>
        <v>4.5824999999999996</v>
      </c>
      <c r="AB12">
        <f t="shared" si="1"/>
        <v>4.7940800000000001</v>
      </c>
      <c r="AC12">
        <f t="shared" si="1"/>
        <v>4.9919500000000001</v>
      </c>
      <c r="AD12">
        <f t="shared" si="1"/>
        <v>5.1763899999999996</v>
      </c>
      <c r="AE12">
        <f t="shared" si="1"/>
        <v>5.3477199999999998</v>
      </c>
      <c r="AF12">
        <f t="shared" si="1"/>
        <v>5.5063500000000003</v>
      </c>
      <c r="AG12">
        <f t="shared" si="1"/>
        <v>5.6526899999999998</v>
      </c>
      <c r="AH12">
        <f t="shared" si="1"/>
        <v>5.78721</v>
      </c>
      <c r="AI12">
        <f t="shared" si="1"/>
        <v>5.91045</v>
      </c>
      <c r="AJ12">
        <f t="shared" si="1"/>
        <v>6.0212300000000001</v>
      </c>
      <c r="AK12">
        <f t="shared" si="1"/>
        <v>6.1207500000000001</v>
      </c>
      <c r="AL12">
        <f t="shared" si="1"/>
        <v>6.3448200000000003</v>
      </c>
      <c r="AN12">
        <f>SUMPRODUCT(X12:AL12,X19:AL19)/SUM(X19:AL19)</f>
        <v>4.2028775740712039</v>
      </c>
    </row>
    <row r="13" spans="1:40" x14ac:dyDescent="0.3">
      <c r="A13" t="s">
        <v>1428</v>
      </c>
      <c r="C13">
        <v>2018</v>
      </c>
      <c r="G13" t="s">
        <v>1420</v>
      </c>
      <c r="H13">
        <f>H5</f>
        <v>3.8933599999999999E-2</v>
      </c>
      <c r="I13">
        <f t="shared" ref="I13:AL13" si="2">I5</f>
        <v>0.133521</v>
      </c>
      <c r="J13">
        <f t="shared" si="2"/>
        <v>0.30696800000000002</v>
      </c>
      <c r="K13">
        <f t="shared" si="2"/>
        <v>0.53575499999999998</v>
      </c>
      <c r="L13">
        <f t="shared" si="2"/>
        <v>0.74839199999999995</v>
      </c>
      <c r="M13">
        <f t="shared" si="2"/>
        <v>0.91515100000000005</v>
      </c>
      <c r="N13">
        <f t="shared" si="2"/>
        <v>1.08142</v>
      </c>
      <c r="O13">
        <f t="shared" si="2"/>
        <v>1.2836099999999999</v>
      </c>
      <c r="P13">
        <f t="shared" si="2"/>
        <v>1.5329200000000001</v>
      </c>
      <c r="Q13">
        <f t="shared" si="2"/>
        <v>1.81759</v>
      </c>
      <c r="R13">
        <f t="shared" si="2"/>
        <v>2.11971</v>
      </c>
      <c r="S13">
        <f t="shared" si="2"/>
        <v>2.4267599999999998</v>
      </c>
      <c r="T13">
        <f t="shared" si="2"/>
        <v>2.7316799999999999</v>
      </c>
      <c r="U13">
        <f t="shared" si="2"/>
        <v>3.0303100000000001</v>
      </c>
      <c r="V13">
        <f t="shared" si="2"/>
        <v>3.3198699999999999</v>
      </c>
      <c r="W13">
        <f t="shared" si="2"/>
        <v>3.59843</v>
      </c>
      <c r="X13">
        <f t="shared" si="2"/>
        <v>3.8646699999999998</v>
      </c>
      <c r="Y13">
        <f t="shared" si="2"/>
        <v>4.1177000000000001</v>
      </c>
      <c r="Z13">
        <f t="shared" si="2"/>
        <v>4.3570500000000001</v>
      </c>
      <c r="AA13">
        <f t="shared" si="2"/>
        <v>4.5824999999999996</v>
      </c>
      <c r="AB13">
        <f t="shared" si="2"/>
        <v>4.7940800000000001</v>
      </c>
      <c r="AC13">
        <f t="shared" si="2"/>
        <v>4.9919500000000001</v>
      </c>
      <c r="AD13">
        <f t="shared" si="2"/>
        <v>5.1763899999999996</v>
      </c>
      <c r="AE13">
        <f t="shared" si="2"/>
        <v>5.3477300000000003</v>
      </c>
      <c r="AF13">
        <f t="shared" si="2"/>
        <v>5.5063500000000003</v>
      </c>
      <c r="AG13">
        <f t="shared" si="2"/>
        <v>5.6526899999999998</v>
      </c>
      <c r="AH13">
        <f t="shared" si="2"/>
        <v>5.78721</v>
      </c>
      <c r="AI13">
        <f t="shared" si="2"/>
        <v>5.91045</v>
      </c>
      <c r="AJ13">
        <f t="shared" si="2"/>
        <v>6.0212399999999997</v>
      </c>
      <c r="AK13">
        <f t="shared" si="2"/>
        <v>6.1207500000000001</v>
      </c>
      <c r="AL13">
        <f t="shared" si="2"/>
        <v>6.3448200000000003</v>
      </c>
      <c r="AN13" t="e">
        <f>SUMPRODUCT(X13:AL13,X20:AL20)/SUM(X20:AL20)</f>
        <v>#DIV/0!</v>
      </c>
    </row>
    <row r="14" spans="1:40" x14ac:dyDescent="0.3">
      <c r="A14" t="s">
        <v>1419</v>
      </c>
      <c r="C14">
        <v>2018</v>
      </c>
      <c r="G14" t="s">
        <v>1420</v>
      </c>
      <c r="H14">
        <f>H6</f>
        <v>3.3670100000000001E-2</v>
      </c>
      <c r="I14">
        <f t="shared" ref="I14:AL14" si="3">I6</f>
        <v>0.102828</v>
      </c>
      <c r="J14">
        <f t="shared" si="3"/>
        <v>0.21950800000000001</v>
      </c>
      <c r="K14">
        <f t="shared" si="3"/>
        <v>0.36700500000000003</v>
      </c>
      <c r="L14">
        <f t="shared" si="3"/>
        <v>0.542404</v>
      </c>
      <c r="M14">
        <f t="shared" si="3"/>
        <v>0.73897000000000002</v>
      </c>
      <c r="N14">
        <f t="shared" si="3"/>
        <v>0.96111800000000003</v>
      </c>
      <c r="O14">
        <f t="shared" si="3"/>
        <v>1.2182200000000001</v>
      </c>
      <c r="P14">
        <f t="shared" si="3"/>
        <v>1.50379</v>
      </c>
      <c r="Q14">
        <f t="shared" si="3"/>
        <v>1.80437</v>
      </c>
      <c r="R14">
        <f t="shared" si="3"/>
        <v>2.11076</v>
      </c>
      <c r="S14">
        <f t="shared" si="3"/>
        <v>2.4173</v>
      </c>
      <c r="T14">
        <f t="shared" si="3"/>
        <v>2.7198899999999999</v>
      </c>
      <c r="U14">
        <f t="shared" si="3"/>
        <v>3.0153400000000001</v>
      </c>
      <c r="V14">
        <f t="shared" si="3"/>
        <v>3.3012100000000002</v>
      </c>
      <c r="W14">
        <f t="shared" si="3"/>
        <v>3.5757099999999999</v>
      </c>
      <c r="X14">
        <f t="shared" si="3"/>
        <v>3.8375300000000001</v>
      </c>
      <c r="Y14">
        <f t="shared" si="3"/>
        <v>4.0858600000000003</v>
      </c>
      <c r="Z14">
        <f t="shared" si="3"/>
        <v>4.3202199999999999</v>
      </c>
      <c r="AA14">
        <f t="shared" si="3"/>
        <v>4.5404400000000003</v>
      </c>
      <c r="AB14">
        <f t="shared" si="3"/>
        <v>4.7465900000000003</v>
      </c>
      <c r="AC14">
        <f t="shared" si="3"/>
        <v>4.93886</v>
      </c>
      <c r="AD14">
        <f t="shared" si="3"/>
        <v>5.1175800000000002</v>
      </c>
      <c r="AE14">
        <f t="shared" si="3"/>
        <v>5.2831599999999996</v>
      </c>
      <c r="AF14">
        <f t="shared" si="3"/>
        <v>5.4360499999999998</v>
      </c>
      <c r="AG14">
        <f t="shared" si="3"/>
        <v>5.57674</v>
      </c>
      <c r="AH14">
        <f t="shared" si="3"/>
        <v>5.7057700000000002</v>
      </c>
      <c r="AI14">
        <f t="shared" si="3"/>
        <v>5.82369</v>
      </c>
      <c r="AJ14">
        <f t="shared" si="3"/>
        <v>5.9310999999999998</v>
      </c>
      <c r="AK14">
        <f t="shared" si="3"/>
        <v>6.0292000000000003</v>
      </c>
      <c r="AL14">
        <f t="shared" si="3"/>
        <v>6.2504900000000001</v>
      </c>
      <c r="AN14">
        <f>SUMPRODUCT(X14:AL14,X21:AL21)/SUM(X21:AL21)</f>
        <v>4.1847135522405914</v>
      </c>
    </row>
    <row r="15" spans="1:40" x14ac:dyDescent="0.3">
      <c r="A15" t="s">
        <v>1421</v>
      </c>
      <c r="C15">
        <v>2018</v>
      </c>
      <c r="G15" t="s">
        <v>1420</v>
      </c>
      <c r="H15">
        <f>H8</f>
        <v>1.8754E-2</v>
      </c>
      <c r="I15">
        <f t="shared" ref="I15:AL15" si="4">I8</f>
        <v>7.7080899999999994E-2</v>
      </c>
      <c r="J15">
        <f t="shared" si="4"/>
        <v>0.18803</v>
      </c>
      <c r="K15">
        <f t="shared" si="4"/>
        <v>0.33777800000000002</v>
      </c>
      <c r="L15">
        <f t="shared" si="4"/>
        <v>0.52639899999999995</v>
      </c>
      <c r="M15">
        <f t="shared" si="4"/>
        <v>0.74613799999999997</v>
      </c>
      <c r="N15">
        <f t="shared" si="4"/>
        <v>0.98876200000000003</v>
      </c>
      <c r="O15">
        <f t="shared" si="4"/>
        <v>1.2482899999999999</v>
      </c>
      <c r="P15">
        <f t="shared" si="4"/>
        <v>1.5241400000000001</v>
      </c>
      <c r="Q15">
        <f t="shared" si="4"/>
        <v>1.8163100000000001</v>
      </c>
      <c r="R15">
        <f t="shared" si="4"/>
        <v>2.11965</v>
      </c>
      <c r="S15">
        <f t="shared" si="4"/>
        <v>2.4267599999999998</v>
      </c>
      <c r="T15">
        <f t="shared" si="4"/>
        <v>2.7316600000000002</v>
      </c>
      <c r="U15">
        <f t="shared" si="4"/>
        <v>3.0302899999999999</v>
      </c>
      <c r="V15">
        <f t="shared" si="4"/>
        <v>3.3198500000000002</v>
      </c>
      <c r="W15">
        <f t="shared" si="4"/>
        <v>3.59842</v>
      </c>
      <c r="X15">
        <f t="shared" si="4"/>
        <v>3.8646600000000002</v>
      </c>
      <c r="Y15">
        <f t="shared" si="4"/>
        <v>4.1177000000000001</v>
      </c>
      <c r="Z15">
        <f t="shared" si="4"/>
        <v>4.3570399999999996</v>
      </c>
      <c r="AA15">
        <f t="shared" si="4"/>
        <v>4.5824999999999996</v>
      </c>
      <c r="AB15">
        <f t="shared" si="4"/>
        <v>4.7940800000000001</v>
      </c>
      <c r="AC15">
        <f t="shared" si="4"/>
        <v>4.9919500000000001</v>
      </c>
      <c r="AD15">
        <f t="shared" si="4"/>
        <v>5.1763899999999996</v>
      </c>
      <c r="AE15">
        <f t="shared" si="4"/>
        <v>5.3477300000000003</v>
      </c>
      <c r="AF15">
        <f t="shared" si="4"/>
        <v>5.5063500000000003</v>
      </c>
      <c r="AG15">
        <f t="shared" si="4"/>
        <v>5.6526899999999998</v>
      </c>
      <c r="AH15">
        <f t="shared" si="4"/>
        <v>5.78721</v>
      </c>
      <c r="AI15">
        <f t="shared" si="4"/>
        <v>5.91045</v>
      </c>
      <c r="AJ15">
        <f t="shared" si="4"/>
        <v>6.0212300000000001</v>
      </c>
      <c r="AK15">
        <f t="shared" si="4"/>
        <v>6.1207500000000001</v>
      </c>
      <c r="AL15">
        <f t="shared" si="4"/>
        <v>6.3448200000000003</v>
      </c>
      <c r="AN15">
        <f>SUMPRODUCT(X15:AL15,X22:AL22)/SUM(X22:AL22)</f>
        <v>4.2028845068902596</v>
      </c>
    </row>
    <row r="18" spans="1:40" x14ac:dyDescent="0.3">
      <c r="A18" s="11" t="s">
        <v>1424</v>
      </c>
      <c r="B18" s="11"/>
      <c r="G18" t="s">
        <v>94</v>
      </c>
      <c r="H18">
        <f>H30+H31</f>
        <v>0</v>
      </c>
      <c r="I18" s="76">
        <f>I30+I31</f>
        <v>2.3793299999999998E-6</v>
      </c>
      <c r="J18">
        <f t="shared" ref="J18:AL18" si="5">J30+J31</f>
        <v>1.9394099999999999E-3</v>
      </c>
      <c r="K18">
        <f t="shared" si="5"/>
        <v>6.5462199999999998E-2</v>
      </c>
      <c r="L18">
        <f t="shared" si="5"/>
        <v>6.0309200000000001</v>
      </c>
      <c r="M18">
        <f t="shared" si="5"/>
        <v>23.4755</v>
      </c>
      <c r="N18">
        <f t="shared" si="5"/>
        <v>13.319100000000001</v>
      </c>
      <c r="O18">
        <f t="shared" si="5"/>
        <v>27.1005</v>
      </c>
      <c r="P18">
        <f t="shared" si="5"/>
        <v>4.7495200000000004</v>
      </c>
      <c r="Q18">
        <f t="shared" si="5"/>
        <v>11.0459</v>
      </c>
      <c r="R18">
        <f t="shared" si="5"/>
        <v>7.87486</v>
      </c>
      <c r="S18">
        <f t="shared" si="5"/>
        <v>7.8536400000000004</v>
      </c>
      <c r="T18">
        <f t="shared" si="5"/>
        <v>4.12364</v>
      </c>
      <c r="U18">
        <f t="shared" si="5"/>
        <v>2.0998100000000002</v>
      </c>
      <c r="V18">
        <f t="shared" si="5"/>
        <v>1.7776000000000001</v>
      </c>
      <c r="W18">
        <f t="shared" si="5"/>
        <v>1.33389</v>
      </c>
      <c r="X18">
        <f t="shared" si="5"/>
        <v>0.77303900000000003</v>
      </c>
      <c r="Y18">
        <f t="shared" si="5"/>
        <v>0.27019399999999999</v>
      </c>
      <c r="Z18">
        <f t="shared" si="5"/>
        <v>0.14453299999999999</v>
      </c>
      <c r="AA18">
        <f t="shared" si="5"/>
        <v>0.16487599999999999</v>
      </c>
      <c r="AB18">
        <f t="shared" si="5"/>
        <v>3.2318300000000001E-2</v>
      </c>
      <c r="AC18">
        <f t="shared" si="5"/>
        <v>5.8370900000000003E-2</v>
      </c>
      <c r="AD18">
        <f t="shared" si="5"/>
        <v>1.81142E-3</v>
      </c>
      <c r="AE18">
        <f t="shared" si="5"/>
        <v>1.9189000000000001E-2</v>
      </c>
      <c r="AF18" s="2">
        <f>AF30+AF31</f>
        <v>7.3515300000000002E-3</v>
      </c>
      <c r="AG18">
        <f t="shared" si="5"/>
        <v>1.48145E-3</v>
      </c>
      <c r="AH18">
        <f t="shared" si="5"/>
        <v>1.9741400000000001E-3</v>
      </c>
      <c r="AI18">
        <f t="shared" si="5"/>
        <v>7.8720799999999996E-4</v>
      </c>
      <c r="AJ18">
        <f t="shared" si="5"/>
        <v>2.5116500000000003E-4</v>
      </c>
      <c r="AK18">
        <f t="shared" si="5"/>
        <v>2.0316800000000001E-3</v>
      </c>
      <c r="AL18">
        <f t="shared" si="5"/>
        <v>5.5146800000000005E-4</v>
      </c>
      <c r="AN18" s="5">
        <f>SUM(X18:AL18)</f>
        <v>1.4787602610000001</v>
      </c>
    </row>
    <row r="19" spans="1:40" x14ac:dyDescent="0.3">
      <c r="A19" s="11" t="s">
        <v>1593</v>
      </c>
      <c r="B19" s="11"/>
      <c r="G19" t="s">
        <v>94</v>
      </c>
      <c r="H19">
        <f>H32</f>
        <v>0</v>
      </c>
      <c r="I19" s="76">
        <f t="shared" ref="I19:AL19" si="6">I32</f>
        <v>8.0063600000000003E-11</v>
      </c>
      <c r="J19">
        <f t="shared" si="6"/>
        <v>3.81815E-6</v>
      </c>
      <c r="K19">
        <f t="shared" si="6"/>
        <v>4.1053399999999999E-3</v>
      </c>
      <c r="L19">
        <f t="shared" si="6"/>
        <v>2.6724600000000001</v>
      </c>
      <c r="M19">
        <f t="shared" si="6"/>
        <v>23.733899999999998</v>
      </c>
      <c r="N19">
        <f t="shared" si="6"/>
        <v>17.457599999999999</v>
      </c>
      <c r="O19">
        <f t="shared" si="6"/>
        <v>37.576500000000003</v>
      </c>
      <c r="P19">
        <f t="shared" si="6"/>
        <v>6.7463100000000003</v>
      </c>
      <c r="Q19">
        <f t="shared" si="6"/>
        <v>16.363</v>
      </c>
      <c r="R19">
        <f t="shared" si="6"/>
        <v>12.4209</v>
      </c>
      <c r="S19">
        <f t="shared" si="6"/>
        <v>13.388299999999999</v>
      </c>
      <c r="T19">
        <f t="shared" si="6"/>
        <v>7.67103</v>
      </c>
      <c r="U19">
        <f t="shared" si="6"/>
        <v>4.2860399999999998</v>
      </c>
      <c r="V19">
        <f t="shared" si="6"/>
        <v>3.99051</v>
      </c>
      <c r="W19">
        <f t="shared" si="6"/>
        <v>3.2931599999999999</v>
      </c>
      <c r="X19">
        <f t="shared" si="6"/>
        <v>2.0951</v>
      </c>
      <c r="Y19">
        <f t="shared" si="6"/>
        <v>0.80139300000000002</v>
      </c>
      <c r="Z19">
        <f t="shared" si="6"/>
        <v>0.46727000000000002</v>
      </c>
      <c r="AA19">
        <f t="shared" si="6"/>
        <v>0.57834399999999997</v>
      </c>
      <c r="AB19">
        <f t="shared" si="6"/>
        <v>0.12239</v>
      </c>
      <c r="AC19">
        <f t="shared" si="6"/>
        <v>0.23741999999999999</v>
      </c>
      <c r="AD19">
        <f t="shared" si="6"/>
        <v>7.8721299999999998E-3</v>
      </c>
      <c r="AE19">
        <f t="shared" si="6"/>
        <v>8.8639399999999993E-2</v>
      </c>
      <c r="AF19">
        <f t="shared" si="6"/>
        <v>3.5912899999999998E-2</v>
      </c>
      <c r="AG19">
        <f t="shared" si="6"/>
        <v>7.6160100000000003E-3</v>
      </c>
      <c r="AH19">
        <f t="shared" si="6"/>
        <v>1.06304E-2</v>
      </c>
      <c r="AI19">
        <f t="shared" si="6"/>
        <v>4.4203100000000002E-3</v>
      </c>
      <c r="AJ19">
        <f t="shared" si="6"/>
        <v>1.4682899999999999E-3</v>
      </c>
      <c r="AK19">
        <f t="shared" si="6"/>
        <v>1.23535E-2</v>
      </c>
      <c r="AL19">
        <f t="shared" si="6"/>
        <v>3.6673399999999998E-3</v>
      </c>
      <c r="AN19" s="5">
        <f>SUM(X19:AL19)</f>
        <v>4.4744972799999996</v>
      </c>
    </row>
    <row r="20" spans="1:40" x14ac:dyDescent="0.3">
      <c r="A20" s="11" t="s">
        <v>1428</v>
      </c>
      <c r="B20" s="11"/>
      <c r="G20" t="s">
        <v>94</v>
      </c>
      <c r="H20">
        <f>H33</f>
        <v>0</v>
      </c>
      <c r="I20" s="76">
        <f t="shared" ref="I20:AL20" si="7">I33</f>
        <v>0</v>
      </c>
      <c r="J20">
        <f t="shared" si="7"/>
        <v>0</v>
      </c>
      <c r="K20">
        <f t="shared" si="7"/>
        <v>0</v>
      </c>
      <c r="L20">
        <f t="shared" si="7"/>
        <v>0</v>
      </c>
      <c r="M20">
        <f t="shared" si="7"/>
        <v>0</v>
      </c>
      <c r="N20">
        <f t="shared" si="7"/>
        <v>0</v>
      </c>
      <c r="O20">
        <f t="shared" si="7"/>
        <v>0</v>
      </c>
      <c r="P20">
        <f t="shared" si="7"/>
        <v>0</v>
      </c>
      <c r="Q20">
        <f t="shared" si="7"/>
        <v>0</v>
      </c>
      <c r="R20">
        <f t="shared" si="7"/>
        <v>0</v>
      </c>
      <c r="S20">
        <f t="shared" si="7"/>
        <v>0</v>
      </c>
      <c r="T20">
        <f t="shared" si="7"/>
        <v>0</v>
      </c>
      <c r="U20">
        <f t="shared" si="7"/>
        <v>0</v>
      </c>
      <c r="V20">
        <f t="shared" si="7"/>
        <v>0</v>
      </c>
      <c r="W20">
        <f t="shared" si="7"/>
        <v>0</v>
      </c>
      <c r="X20">
        <f t="shared" si="7"/>
        <v>0</v>
      </c>
      <c r="Y20">
        <f t="shared" si="7"/>
        <v>0</v>
      </c>
      <c r="Z20">
        <f t="shared" si="7"/>
        <v>0</v>
      </c>
      <c r="AA20">
        <f t="shared" si="7"/>
        <v>0</v>
      </c>
      <c r="AB20">
        <f t="shared" si="7"/>
        <v>0</v>
      </c>
      <c r="AC20">
        <f t="shared" si="7"/>
        <v>0</v>
      </c>
      <c r="AD20">
        <f t="shared" si="7"/>
        <v>0</v>
      </c>
      <c r="AE20">
        <f t="shared" si="7"/>
        <v>0</v>
      </c>
      <c r="AF20">
        <f t="shared" si="7"/>
        <v>0</v>
      </c>
      <c r="AG20">
        <f t="shared" si="7"/>
        <v>0</v>
      </c>
      <c r="AH20">
        <f t="shared" si="7"/>
        <v>0</v>
      </c>
      <c r="AI20">
        <f t="shared" si="7"/>
        <v>0</v>
      </c>
      <c r="AJ20">
        <f t="shared" si="7"/>
        <v>0</v>
      </c>
      <c r="AK20">
        <f t="shared" si="7"/>
        <v>0</v>
      </c>
      <c r="AL20">
        <f t="shared" si="7"/>
        <v>0</v>
      </c>
      <c r="AN20" s="5">
        <f>SUM(X20:AL20)</f>
        <v>0</v>
      </c>
    </row>
    <row r="21" spans="1:40" x14ac:dyDescent="0.3">
      <c r="A21" s="11" t="s">
        <v>1419</v>
      </c>
      <c r="B21" s="11"/>
      <c r="G21" t="s">
        <v>94</v>
      </c>
      <c r="H21">
        <f>H34+H36+H35</f>
        <v>0</v>
      </c>
      <c r="I21">
        <f t="shared" ref="I21:AL21" si="8">I34+I36+I35</f>
        <v>0.73549900000000001</v>
      </c>
      <c r="J21">
        <f t="shared" si="8"/>
        <v>5.8920150000000007</v>
      </c>
      <c r="K21">
        <f t="shared" si="8"/>
        <v>30.080350000000003</v>
      </c>
      <c r="L21">
        <f t="shared" si="8"/>
        <v>126.99889999999999</v>
      </c>
      <c r="M21">
        <f t="shared" si="8"/>
        <v>116.24929999999999</v>
      </c>
      <c r="N21">
        <f t="shared" si="8"/>
        <v>73.738199999999992</v>
      </c>
      <c r="O21">
        <f t="shared" si="8"/>
        <v>55.413679999999999</v>
      </c>
      <c r="P21">
        <f t="shared" si="8"/>
        <v>27.01249</v>
      </c>
      <c r="Q21">
        <f t="shared" si="8"/>
        <v>33.271900000000002</v>
      </c>
      <c r="R21">
        <f t="shared" si="8"/>
        <v>29.586499999999997</v>
      </c>
      <c r="S21">
        <f t="shared" si="8"/>
        <v>23.90362</v>
      </c>
      <c r="T21">
        <f t="shared" si="8"/>
        <v>13.44186</v>
      </c>
      <c r="U21">
        <f t="shared" si="8"/>
        <v>9.2133200000000013</v>
      </c>
      <c r="V21">
        <f t="shared" si="8"/>
        <v>8.0248600000000003</v>
      </c>
      <c r="W21">
        <f t="shared" si="8"/>
        <v>5.8768900000000004</v>
      </c>
      <c r="X21">
        <f t="shared" si="8"/>
        <v>3.1290260000000001</v>
      </c>
      <c r="Y21">
        <f t="shared" si="8"/>
        <v>1.3571639999999998</v>
      </c>
      <c r="Z21">
        <f t="shared" si="8"/>
        <v>1.10738</v>
      </c>
      <c r="AA21">
        <f t="shared" si="8"/>
        <v>0.73719199999999996</v>
      </c>
      <c r="AB21">
        <f t="shared" si="8"/>
        <v>0.37428699999999998</v>
      </c>
      <c r="AC21">
        <f t="shared" si="8"/>
        <v>0.25431465000000003</v>
      </c>
      <c r="AD21">
        <f t="shared" si="8"/>
        <v>9.8657120000000001E-2</v>
      </c>
      <c r="AE21">
        <f t="shared" si="8"/>
        <v>0.127114</v>
      </c>
      <c r="AF21">
        <f t="shared" si="8"/>
        <v>4.4194749999999998E-2</v>
      </c>
      <c r="AG21">
        <f t="shared" si="8"/>
        <v>1.834825E-2</v>
      </c>
      <c r="AH21">
        <f t="shared" si="8"/>
        <v>1.509682E-2</v>
      </c>
      <c r="AI21">
        <f t="shared" si="8"/>
        <v>5.8807400000000006E-3</v>
      </c>
      <c r="AJ21">
        <f t="shared" si="8"/>
        <v>1.3647949999999999E-2</v>
      </c>
      <c r="AK21">
        <f t="shared" si="8"/>
        <v>1.3668379999999999E-2</v>
      </c>
      <c r="AL21">
        <f t="shared" si="8"/>
        <v>5.7918399999999995E-3</v>
      </c>
      <c r="AN21" s="5">
        <f>SUM(X21:AL21)</f>
        <v>7.3017635000000007</v>
      </c>
    </row>
    <row r="22" spans="1:40" x14ac:dyDescent="0.3">
      <c r="A22" s="11" t="s">
        <v>1421</v>
      </c>
      <c r="B22" s="11"/>
      <c r="G22" t="s">
        <v>94</v>
      </c>
      <c r="H22">
        <f>H37</f>
        <v>0</v>
      </c>
      <c r="I22">
        <f>I37</f>
        <v>1.66333</v>
      </c>
      <c r="J22">
        <f t="shared" ref="J22:AL22" si="9">J37</f>
        <v>4.4026300000000003</v>
      </c>
      <c r="K22">
        <f t="shared" si="9"/>
        <v>2.8948</v>
      </c>
      <c r="L22">
        <f t="shared" si="9"/>
        <v>25.361699999999999</v>
      </c>
      <c r="M22">
        <f t="shared" si="9"/>
        <v>28.834299999999999</v>
      </c>
      <c r="N22">
        <f t="shared" si="9"/>
        <v>9.94862</v>
      </c>
      <c r="O22">
        <f t="shared" si="9"/>
        <v>18.079799999999999</v>
      </c>
      <c r="P22">
        <f t="shared" si="9"/>
        <v>3.2452899999999998</v>
      </c>
      <c r="Q22">
        <f t="shared" si="9"/>
        <v>7.99153</v>
      </c>
      <c r="R22">
        <f t="shared" si="9"/>
        <v>6.1071600000000004</v>
      </c>
      <c r="S22">
        <f t="shared" si="9"/>
        <v>6.5963799999999999</v>
      </c>
      <c r="T22">
        <f t="shared" si="9"/>
        <v>3.7816200000000002</v>
      </c>
      <c r="U22">
        <f t="shared" si="9"/>
        <v>2.1132200000000001</v>
      </c>
      <c r="V22">
        <f t="shared" si="9"/>
        <v>1.96759</v>
      </c>
      <c r="W22">
        <f t="shared" si="9"/>
        <v>1.6237600000000001</v>
      </c>
      <c r="X22">
        <f t="shared" si="9"/>
        <v>1.03304</v>
      </c>
      <c r="Y22">
        <f t="shared" si="9"/>
        <v>0.39514700000000003</v>
      </c>
      <c r="Z22">
        <f t="shared" si="9"/>
        <v>0.23039899999999999</v>
      </c>
      <c r="AA22">
        <f t="shared" si="9"/>
        <v>0.285167</v>
      </c>
      <c r="AB22">
        <f t="shared" si="9"/>
        <v>6.0347499999999998E-2</v>
      </c>
      <c r="AC22">
        <f t="shared" si="9"/>
        <v>0.117066</v>
      </c>
      <c r="AD22">
        <f t="shared" si="9"/>
        <v>3.8815500000000001E-3</v>
      </c>
      <c r="AE22">
        <f t="shared" si="9"/>
        <v>4.3705899999999999E-2</v>
      </c>
      <c r="AF22">
        <f t="shared" si="9"/>
        <v>1.77077E-2</v>
      </c>
      <c r="AG22">
        <f t="shared" si="9"/>
        <v>3.7552699999999998E-3</v>
      </c>
      <c r="AH22">
        <f t="shared" si="9"/>
        <v>5.24159E-3</v>
      </c>
      <c r="AI22">
        <f t="shared" si="9"/>
        <v>2.1795400000000002E-3</v>
      </c>
      <c r="AJ22">
        <f t="shared" si="9"/>
        <v>7.2397800000000001E-4</v>
      </c>
      <c r="AK22">
        <f t="shared" si="9"/>
        <v>6.0912099999999997E-3</v>
      </c>
      <c r="AL22">
        <f t="shared" si="9"/>
        <v>1.8082700000000001E-3</v>
      </c>
      <c r="AN22" s="5">
        <f>SUM(X22:AL22)</f>
        <v>2.2062615079999999</v>
      </c>
    </row>
    <row r="23" spans="1:40" x14ac:dyDescent="0.3">
      <c r="A23" s="11"/>
      <c r="B23" s="11"/>
      <c r="AN23" t="s">
        <v>1422</v>
      </c>
    </row>
    <row r="24" spans="1:40" x14ac:dyDescent="0.3">
      <c r="A24" s="11" t="s">
        <v>1425</v>
      </c>
      <c r="B24" s="11" t="s">
        <v>1426</v>
      </c>
      <c r="E24" s="4" t="s">
        <v>1429</v>
      </c>
      <c r="G24" t="s">
        <v>1430</v>
      </c>
      <c r="H24">
        <v>0</v>
      </c>
      <c r="I24" s="76">
        <f>(I11*I18+I12*I19+I13*I20+I14*I21+I15*I22)/SUM(I18:I22)</f>
        <v>8.4975219604851215E-2</v>
      </c>
      <c r="J24" s="76">
        <f t="shared" ref="J24:AL24" si="10">(J11*J18+J12*J19+J13*J20+J14*J21+J15*J22)/SUM(J18:J22)</f>
        <v>0.20608069805335369</v>
      </c>
      <c r="K24" s="76">
        <f t="shared" si="10"/>
        <v>0.3648465438655627</v>
      </c>
      <c r="L24" s="76">
        <f t="shared" si="10"/>
        <v>0.55115202704664312</v>
      </c>
      <c r="M24" s="76">
        <f t="shared" si="10"/>
        <v>0.78060712265137056</v>
      </c>
      <c r="N24" s="76">
        <f t="shared" si="10"/>
        <v>0.98892216791026522</v>
      </c>
      <c r="O24" s="76">
        <f t="shared" si="10"/>
        <v>1.239810630292375</v>
      </c>
      <c r="P24" s="76">
        <f t="shared" si="10"/>
        <v>1.5074043413371923</v>
      </c>
      <c r="Q24" s="76">
        <f t="shared" si="10"/>
        <v>1.8032402277351007</v>
      </c>
      <c r="R24" s="76">
        <f t="shared" si="10"/>
        <v>2.1064934879411146</v>
      </c>
      <c r="S24" s="76">
        <f t="shared" si="10"/>
        <v>2.4097744860513539</v>
      </c>
      <c r="T24" s="76">
        <f t="shared" si="10"/>
        <v>2.7102074573051693</v>
      </c>
      <c r="U24" s="76">
        <f t="shared" si="10"/>
        <v>3.0051003109066596</v>
      </c>
      <c r="V24" s="76">
        <f t="shared" si="10"/>
        <v>3.2895000396686411</v>
      </c>
      <c r="W24" s="76">
        <f t="shared" si="10"/>
        <v>3.5625239944507201</v>
      </c>
      <c r="X24" s="76">
        <f t="shared" si="10"/>
        <v>3.8228378232811133</v>
      </c>
      <c r="Y24" s="76">
        <f t="shared" si="10"/>
        <v>4.0720400072559277</v>
      </c>
      <c r="Z24" s="76">
        <f t="shared" si="10"/>
        <v>4.3089797592868617</v>
      </c>
      <c r="AA24" s="76">
        <f t="shared" si="10"/>
        <v>4.5259975226143938</v>
      </c>
      <c r="AB24" s="76">
        <f t="shared" si="10"/>
        <v>4.7381802246892653</v>
      </c>
      <c r="AC24" s="76">
        <f t="shared" si="10"/>
        <v>4.9259582856628104</v>
      </c>
      <c r="AD24" s="76">
        <f t="shared" si="10"/>
        <v>5.1153681133183779</v>
      </c>
      <c r="AE24" s="76">
        <f t="shared" si="10"/>
        <v>5.2747233270578002</v>
      </c>
      <c r="AF24" s="2">
        <f>(AF11*AF18+AF12*AF19+AF13*AF20+AF14*AF21+AF15*AF22)/SUM(AF18:AF22)</f>
        <v>5.428757966261812</v>
      </c>
      <c r="AG24" s="76">
        <f t="shared" si="10"/>
        <v>5.5727931647082887</v>
      </c>
      <c r="AH24" s="76">
        <f t="shared" si="10"/>
        <v>5.7021842458462295</v>
      </c>
      <c r="AI24" s="76">
        <f t="shared" si="10"/>
        <v>5.8216160190183786</v>
      </c>
      <c r="AJ24" s="76">
        <f t="shared" si="10"/>
        <v>5.9309665534367069</v>
      </c>
      <c r="AK24" s="76">
        <f t="shared" si="10"/>
        <v>6.0303056246593547</v>
      </c>
      <c r="AL24" s="76">
        <f t="shared" si="10"/>
        <v>6.2545179969435436</v>
      </c>
      <c r="AN24">
        <f>(AN14*AN21+AN15*AN22+AN11*AN18+AN12*AN19)/(AN21+AN22+AN18+AN19)</f>
        <v>4.1570903496566149</v>
      </c>
    </row>
    <row r="25" spans="1:40" x14ac:dyDescent="0.3">
      <c r="A25" s="11"/>
      <c r="B25" s="11" t="s">
        <v>1595</v>
      </c>
      <c r="E25" s="4"/>
      <c r="G25" t="s">
        <v>1430</v>
      </c>
      <c r="H25">
        <v>0</v>
      </c>
      <c r="I25" s="2">
        <f>(I30*I3+I32*I4+I33*I5+I6*I34+I7*I36)/SUM(I30,I32,I33,I34,I36)</f>
        <v>0.10282800708213713</v>
      </c>
      <c r="J25">
        <f t="shared" ref="J25:AL25" si="11">(J30*J3+J32*J4+J33*J5+J6*J34+J7*J36)/SUM(J30,J32,J33,J34,J36)</f>
        <v>0.21954665129103354</v>
      </c>
      <c r="K25">
        <f t="shared" si="11"/>
        <v>0.36725504520228336</v>
      </c>
      <c r="L25">
        <f t="shared" si="11"/>
        <v>0.56333375173251521</v>
      </c>
      <c r="M25">
        <f t="shared" si="11"/>
        <v>0.80555733338708913</v>
      </c>
      <c r="N25">
        <f t="shared" si="11"/>
        <v>0.99072685031854824</v>
      </c>
      <c r="O25">
        <f t="shared" si="11"/>
        <v>1.239263147839115</v>
      </c>
      <c r="P25">
        <f t="shared" si="11"/>
        <v>1.5060071628293397</v>
      </c>
      <c r="Q25">
        <f t="shared" si="11"/>
        <v>1.8015136823171189</v>
      </c>
      <c r="R25">
        <f t="shared" si="11"/>
        <v>2.1048795637856368</v>
      </c>
      <c r="S25">
        <f t="shared" si="11"/>
        <v>2.4072905756848288</v>
      </c>
      <c r="T25">
        <f t="shared" si="11"/>
        <v>2.7069919072381685</v>
      </c>
      <c r="U25">
        <f t="shared" si="11"/>
        <v>3.0016875478320415</v>
      </c>
      <c r="V25">
        <f t="shared" si="11"/>
        <v>3.2851704159147683</v>
      </c>
      <c r="W25">
        <f t="shared" si="11"/>
        <v>3.556974915006744</v>
      </c>
      <c r="X25">
        <f t="shared" si="11"/>
        <v>3.8156337011161083</v>
      </c>
      <c r="Y25">
        <f t="shared" si="11"/>
        <v>4.0646113400154951</v>
      </c>
      <c r="Z25">
        <f t="shared" si="11"/>
        <v>4.3025389341187879</v>
      </c>
      <c r="AA25">
        <f t="shared" si="11"/>
        <v>4.5151135984080595</v>
      </c>
      <c r="AB25">
        <f t="shared" si="11"/>
        <v>4.7318032005365849</v>
      </c>
      <c r="AC25">
        <f t="shared" si="11"/>
        <v>4.9119147979172206</v>
      </c>
      <c r="AD25">
        <f t="shared" si="11"/>
        <v>5.1131818655918408</v>
      </c>
      <c r="AE25">
        <f t="shared" si="11"/>
        <v>5.2611421808703396</v>
      </c>
      <c r="AF25">
        <f t="shared" si="11"/>
        <v>5.4130480386221915</v>
      </c>
      <c r="AG25">
        <f t="shared" si="11"/>
        <v>5.561861244326348</v>
      </c>
      <c r="AH25">
        <f t="shared" si="11"/>
        <v>5.6860958524075942</v>
      </c>
      <c r="AI25">
        <f t="shared" si="11"/>
        <v>5.8041545465180855</v>
      </c>
      <c r="AJ25">
        <f t="shared" si="11"/>
        <v>5.9267141271643293</v>
      </c>
      <c r="AK25">
        <f t="shared" si="11"/>
        <v>6.0106676292135468</v>
      </c>
      <c r="AL25">
        <f t="shared" si="11"/>
        <v>6.2382063253048159</v>
      </c>
      <c r="AN25">
        <f>(AN14*AN21+AN11*AN18+AN12*AN19)/(AN21+AN18+AN19)</f>
        <v>4.1494680391311638</v>
      </c>
    </row>
    <row r="26" spans="1:40" x14ac:dyDescent="0.3">
      <c r="A26" s="11"/>
      <c r="B26" s="11" t="s">
        <v>1594</v>
      </c>
      <c r="E26" s="4"/>
      <c r="G26" t="s">
        <v>1430</v>
      </c>
      <c r="H26">
        <v>0</v>
      </c>
      <c r="I26">
        <f>(I31*I3+I35*I6)/SUM(I31,I35)</f>
        <v>0.10282821955301508</v>
      </c>
      <c r="J26">
        <f t="shared" ref="J26:AL26" si="12">(J31*J3+J35*J6)/SUM(J31,J35)</f>
        <v>0.21956750344904549</v>
      </c>
      <c r="K26">
        <f t="shared" si="12"/>
        <v>0.36816170331500836</v>
      </c>
      <c r="L26">
        <f t="shared" si="12"/>
        <v>0.54795268879866188</v>
      </c>
      <c r="M26">
        <f t="shared" si="12"/>
        <v>0.74867526236360005</v>
      </c>
      <c r="N26">
        <f t="shared" si="12"/>
        <v>0.96770032243674353</v>
      </c>
      <c r="O26">
        <f t="shared" si="12"/>
        <v>1.2202941074753391</v>
      </c>
      <c r="P26">
        <f t="shared" si="12"/>
        <v>1.5037713546316374</v>
      </c>
      <c r="Q26">
        <f t="shared" si="12"/>
        <v>1.8035996863813024</v>
      </c>
      <c r="R26">
        <f t="shared" si="12"/>
        <v>2.1094604551429716</v>
      </c>
      <c r="S26">
        <f t="shared" si="12"/>
        <v>2.4152330893447655</v>
      </c>
      <c r="T26">
        <f t="shared" si="12"/>
        <v>2.7168026464515749</v>
      </c>
      <c r="U26">
        <f t="shared" si="12"/>
        <v>3.0106585425396606</v>
      </c>
      <c r="V26">
        <f t="shared" si="12"/>
        <v>3.2944781518110293</v>
      </c>
      <c r="W26">
        <f t="shared" si="12"/>
        <v>3.5645843016088534</v>
      </c>
      <c r="X26">
        <f t="shared" si="12"/>
        <v>3.8256323419187535</v>
      </c>
      <c r="Y26">
        <f t="shared" si="12"/>
        <v>4.0608873450200766</v>
      </c>
      <c r="Z26">
        <f t="shared" si="12"/>
        <v>4.2727286911084512</v>
      </c>
      <c r="AA26">
        <f t="shared" si="12"/>
        <v>4.5404400000000003</v>
      </c>
      <c r="AB26">
        <f t="shared" si="12"/>
        <v>4.7465900000000003</v>
      </c>
      <c r="AC26">
        <f t="shared" si="12"/>
        <v>4.93886</v>
      </c>
      <c r="AD26">
        <f t="shared" si="12"/>
        <v>5.1175800000000002</v>
      </c>
      <c r="AE26">
        <f t="shared" si="12"/>
        <v>5.0524050708684021</v>
      </c>
      <c r="AF26">
        <f t="shared" si="12"/>
        <v>5.4360499999999998</v>
      </c>
      <c r="AG26">
        <f t="shared" si="12"/>
        <v>5.57674</v>
      </c>
      <c r="AH26">
        <f t="shared" si="12"/>
        <v>5.7057700000000002</v>
      </c>
      <c r="AI26">
        <f t="shared" si="12"/>
        <v>5.82369</v>
      </c>
      <c r="AJ26">
        <f t="shared" si="12"/>
        <v>5.9310999999999998</v>
      </c>
      <c r="AK26" t="e">
        <f t="shared" si="12"/>
        <v>#DIV/0!</v>
      </c>
      <c r="AL26" t="e">
        <f t="shared" si="12"/>
        <v>#DIV/0!</v>
      </c>
      <c r="AN26">
        <f>(AN11*AN18+AN12*AN19+AN14*AN21)/(AN18+AN19+AN21)</f>
        <v>4.1494680391311647</v>
      </c>
    </row>
    <row r="27" spans="1:40" x14ac:dyDescent="0.3">
      <c r="A27" s="11"/>
      <c r="B27" s="11" t="s">
        <v>1465</v>
      </c>
      <c r="E27" s="4"/>
      <c r="G27" t="s">
        <v>1430</v>
      </c>
      <c r="H27">
        <v>0</v>
      </c>
      <c r="I27">
        <f>(I22*I15)/SUM(I22)</f>
        <v>7.7080899999999994E-2</v>
      </c>
      <c r="J27">
        <f t="shared" ref="J27:AL27" si="13">(J22*J15)/SUM(J22)</f>
        <v>0.18803</v>
      </c>
      <c r="K27">
        <f t="shared" si="13"/>
        <v>0.33777800000000002</v>
      </c>
      <c r="L27">
        <f t="shared" si="13"/>
        <v>0.52639899999999995</v>
      </c>
      <c r="M27">
        <f t="shared" si="13"/>
        <v>0.74613799999999997</v>
      </c>
      <c r="N27">
        <f t="shared" si="13"/>
        <v>0.98876200000000003</v>
      </c>
      <c r="O27">
        <f t="shared" si="13"/>
        <v>1.2482899999999999</v>
      </c>
      <c r="P27">
        <f t="shared" si="13"/>
        <v>1.5241400000000001</v>
      </c>
      <c r="Q27">
        <f t="shared" si="13"/>
        <v>1.8163100000000001</v>
      </c>
      <c r="R27">
        <f t="shared" si="13"/>
        <v>2.11965</v>
      </c>
      <c r="S27">
        <f t="shared" si="13"/>
        <v>2.4267599999999998</v>
      </c>
      <c r="T27">
        <f t="shared" si="13"/>
        <v>2.7316600000000002</v>
      </c>
      <c r="U27">
        <f t="shared" si="13"/>
        <v>3.0302899999999999</v>
      </c>
      <c r="V27">
        <f t="shared" si="13"/>
        <v>3.3198500000000002</v>
      </c>
      <c r="W27">
        <f t="shared" si="13"/>
        <v>3.59842</v>
      </c>
      <c r="X27">
        <f t="shared" si="13"/>
        <v>3.8646600000000002</v>
      </c>
      <c r="Y27">
        <f t="shared" si="13"/>
        <v>4.1177000000000001</v>
      </c>
      <c r="Z27">
        <f t="shared" si="13"/>
        <v>4.3570399999999996</v>
      </c>
      <c r="AA27">
        <f t="shared" si="13"/>
        <v>4.5824999999999996</v>
      </c>
      <c r="AB27">
        <f t="shared" si="13"/>
        <v>4.7940800000000001</v>
      </c>
      <c r="AC27">
        <f t="shared" si="13"/>
        <v>4.9919500000000001</v>
      </c>
      <c r="AD27">
        <f t="shared" si="13"/>
        <v>5.1763899999999996</v>
      </c>
      <c r="AE27">
        <f t="shared" si="13"/>
        <v>5.3477300000000003</v>
      </c>
      <c r="AF27">
        <f t="shared" si="13"/>
        <v>5.5063500000000003</v>
      </c>
      <c r="AG27">
        <f t="shared" si="13"/>
        <v>5.6526899999999998</v>
      </c>
      <c r="AH27">
        <f t="shared" si="13"/>
        <v>5.78721</v>
      </c>
      <c r="AI27">
        <f t="shared" si="13"/>
        <v>5.91045</v>
      </c>
      <c r="AJ27">
        <f t="shared" si="13"/>
        <v>6.0212300000000001</v>
      </c>
      <c r="AK27">
        <f t="shared" si="13"/>
        <v>6.1207500000000001</v>
      </c>
      <c r="AL27">
        <f t="shared" si="13"/>
        <v>6.3448200000000003</v>
      </c>
      <c r="AN27">
        <f>(AN15*AN22)/(AN22)</f>
        <v>4.2028845068902596</v>
      </c>
    </row>
    <row r="29" spans="1:40" x14ac:dyDescent="0.3">
      <c r="A29" s="4" t="s">
        <v>1864</v>
      </c>
      <c r="E29" s="4"/>
    </row>
    <row r="30" spans="1:40" x14ac:dyDescent="0.3">
      <c r="A30">
        <v>1</v>
      </c>
      <c r="B30">
        <v>2018</v>
      </c>
      <c r="C30">
        <v>1</v>
      </c>
      <c r="D30" t="s">
        <v>1260</v>
      </c>
      <c r="E30" s="99" t="s">
        <v>1427</v>
      </c>
      <c r="F30">
        <v>2017</v>
      </c>
      <c r="G30" t="s">
        <v>1469</v>
      </c>
      <c r="H30" s="36">
        <v>0</v>
      </c>
      <c r="I30" s="75">
        <f>Reportnew!E6505*Reportnew!E6515</f>
        <v>3.2637053701635444E-8</v>
      </c>
      <c r="J30" s="75">
        <f>Reportnew!F6505*Reportnew!F6515</f>
        <v>2.1108269759230434E-4</v>
      </c>
      <c r="K30" s="75">
        <f>Reportnew!G6505*Reportnew!G6515</f>
        <v>2.4238503310028033E-2</v>
      </c>
      <c r="L30" s="75">
        <f>Reportnew!H6505*Reportnew!H6515</f>
        <v>3.7633838241758246</v>
      </c>
      <c r="M30" s="75">
        <f>Reportnew!I6505*Reportnew!I6515</f>
        <v>19.379289612158701</v>
      </c>
      <c r="N30" s="75">
        <f>Reportnew!J6505*Reportnew!J6515</f>
        <v>12.655734005281035</v>
      </c>
      <c r="O30" s="75">
        <f>Reportnew!K6505*Reportnew!K6515</f>
        <v>26.814375765832711</v>
      </c>
      <c r="P30" s="75">
        <f>Reportnew!L6505*Reportnew!L6515</f>
        <v>4.7398714938519921</v>
      </c>
      <c r="Q30" s="75">
        <f>Reportnew!M6505*Reportnew!M6515</f>
        <v>11.041082269616812</v>
      </c>
      <c r="R30" s="75">
        <f>Reportnew!N6505*Reportnew!N6515</f>
        <v>7.8739138101296238</v>
      </c>
      <c r="S30" s="75">
        <f>Reportnew!O6505*Reportnew!O6515</f>
        <v>7.8532982467699526</v>
      </c>
      <c r="T30" s="75">
        <f>Reportnew!P6505*Reportnew!P6515</f>
        <v>4.1235647691528285</v>
      </c>
      <c r="U30" s="75">
        <f>Reportnew!Q6505*Reportnew!Q6515</f>
        <v>2.0997905172067193</v>
      </c>
      <c r="V30" s="75">
        <f>Reportnew!R6505*Reportnew!R6515</f>
        <v>1.7775908963496974</v>
      </c>
      <c r="W30" s="75">
        <f>Reportnew!S6505*Reportnew!S6515</f>
        <v>1.3338849750237329</v>
      </c>
      <c r="X30" s="75">
        <f>Reportnew!T6505*Reportnew!T6515</f>
        <v>0.7730373969396156</v>
      </c>
      <c r="Y30" s="75">
        <f>Reportnew!U6505*Reportnew!U6515</f>
        <v>0.2701933852618838</v>
      </c>
      <c r="Z30" s="75">
        <f>Reportnew!V6505*Reportnew!V6515</f>
        <v>0.14453264076721564</v>
      </c>
      <c r="AA30" s="75">
        <f>Reportnew!W6505*Reportnew!W6515</f>
        <v>0.16487599999999999</v>
      </c>
      <c r="AB30" s="75">
        <f>Reportnew!X6505*Reportnew!X6515</f>
        <v>3.2318300000000001E-2</v>
      </c>
      <c r="AC30" s="75">
        <f>Reportnew!Y6505*Reportnew!Y6515</f>
        <v>5.8370900000000003E-2</v>
      </c>
      <c r="AD30" s="75">
        <f>Reportnew!Z6505*Reportnew!Z6515</f>
        <v>1.81142E-3</v>
      </c>
      <c r="AE30" s="75">
        <f>Reportnew!AA6505*Reportnew!AA6515</f>
        <v>1.9188931336906818E-2</v>
      </c>
      <c r="AF30" s="75">
        <f>Reportnew!AB6505*Reportnew!AB6515</f>
        <v>7.3515300000000002E-3</v>
      </c>
      <c r="AG30" s="75">
        <f>Reportnew!AC6505*Reportnew!AC6515</f>
        <v>1.48145E-3</v>
      </c>
      <c r="AH30" s="75">
        <f>Reportnew!AD6505*Reportnew!AD6515</f>
        <v>1.9741400000000001E-3</v>
      </c>
      <c r="AI30" s="75">
        <f>Reportnew!AE6505*Reportnew!AE6515</f>
        <v>7.8720799999999996E-4</v>
      </c>
      <c r="AJ30" s="75">
        <f>Reportnew!AF6505*Reportnew!AF6515</f>
        <v>2.5116500000000003E-4</v>
      </c>
      <c r="AK30" s="75">
        <f>Reportnew!AG6505*Reportnew!AG6515</f>
        <v>2.0316800000000001E-3</v>
      </c>
      <c r="AL30" s="75">
        <f>Reportnew!AH6505*Reportnew!AH6515</f>
        <v>5.5146800000000005E-4</v>
      </c>
    </row>
    <row r="31" spans="1:40" x14ac:dyDescent="0.3">
      <c r="E31" s="99" t="s">
        <v>1427</v>
      </c>
      <c r="G31" t="s">
        <v>1596</v>
      </c>
      <c r="H31" s="36">
        <v>0</v>
      </c>
      <c r="I31" s="36">
        <f>Reportnew!E6505*(1-Reportnew!E6515)</f>
        <v>2.3466929462983643E-6</v>
      </c>
      <c r="J31" s="36">
        <f>Reportnew!F6505*(1-Reportnew!F6515)</f>
        <v>1.7283273024076957E-3</v>
      </c>
      <c r="K31" s="36">
        <f>Reportnew!G6505*(1-Reportnew!G6515)</f>
        <v>4.1223696689971966E-2</v>
      </c>
      <c r="L31" s="36">
        <f>Reportnew!H6505*(1-Reportnew!H6515)</f>
        <v>2.2675361758241754</v>
      </c>
      <c r="M31" s="36">
        <f>Reportnew!I6505*(1-Reportnew!I6515)</f>
        <v>4.0962103878412988</v>
      </c>
      <c r="N31" s="36">
        <f>Reportnew!J6505*(1-Reportnew!J6515)</f>
        <v>0.66336599471896529</v>
      </c>
      <c r="O31" s="36">
        <f>Reportnew!K6505*(1-Reportnew!K6515)</f>
        <v>0.28612423416728971</v>
      </c>
      <c r="P31" s="36">
        <f>Reportnew!L6505*(1-Reportnew!L6515)</f>
        <v>9.6485061480085753E-3</v>
      </c>
      <c r="Q31" s="36">
        <f>Reportnew!M6505*(1-Reportnew!M6515)</f>
        <v>4.8177303831884828E-3</v>
      </c>
      <c r="R31" s="36">
        <f>Reportnew!N6505*(1-Reportnew!N6515)</f>
        <v>9.4618987037598109E-4</v>
      </c>
      <c r="S31" s="36">
        <f>Reportnew!O6505*(1-Reportnew!O6515)</f>
        <v>3.4175323004794112E-4</v>
      </c>
      <c r="T31" s="36">
        <f>Reportnew!P6505*(1-Reportnew!P6515)</f>
        <v>7.5230847171454173E-5</v>
      </c>
      <c r="U31" s="36">
        <f>Reportnew!Q6505*(1-Reportnew!Q6515)</f>
        <v>1.9482793281031448E-5</v>
      </c>
      <c r="V31" s="36">
        <f>Reportnew!R6505*(1-Reportnew!R6515)</f>
        <v>9.1036503027652325E-6</v>
      </c>
      <c r="W31" s="36">
        <f>Reportnew!S6505*(1-Reportnew!S6515)</f>
        <v>5.0249762669979923E-6</v>
      </c>
      <c r="X31" s="36">
        <f>Reportnew!T6505*(1-Reportnew!T6515)</f>
        <v>1.6030603844871894E-6</v>
      </c>
      <c r="Y31" s="36">
        <f>Reportnew!U6505*(1-Reportnew!U6515)</f>
        <v>6.14738116209953E-7</v>
      </c>
      <c r="Z31" s="36">
        <f>Reportnew!V6505*(1-Reportnew!V6515)</f>
        <v>3.5923278436355851E-7</v>
      </c>
      <c r="AA31" s="36">
        <f>Reportnew!W6505*(1-Reportnew!W6515)</f>
        <v>0</v>
      </c>
      <c r="AB31" s="36">
        <f>Reportnew!X6505*(1-Reportnew!X6515)</f>
        <v>0</v>
      </c>
      <c r="AC31" s="36">
        <f>Reportnew!Y6505*(1-Reportnew!Y6515)</f>
        <v>0</v>
      </c>
      <c r="AD31" s="36">
        <f>Reportnew!Z6505*(1-Reportnew!Z6515)</f>
        <v>0</v>
      </c>
      <c r="AE31" s="36">
        <f>Reportnew!AA6505*(1-Reportnew!AA6515)</f>
        <v>6.8663093182792626E-8</v>
      </c>
      <c r="AF31" s="36">
        <f>Reportnew!AB6505*(1-Reportnew!AB6515)</f>
        <v>0</v>
      </c>
      <c r="AG31" s="36">
        <f>Reportnew!AC6505*(1-Reportnew!AC6515)</f>
        <v>0</v>
      </c>
      <c r="AH31" s="36">
        <f>Reportnew!AD6505*(1-Reportnew!AD6515)</f>
        <v>0</v>
      </c>
      <c r="AI31" s="36">
        <f>Reportnew!AE6505*(1-Reportnew!AE6515)</f>
        <v>0</v>
      </c>
      <c r="AJ31" s="36">
        <f>Reportnew!AF6505*(1-Reportnew!AF6515)</f>
        <v>0</v>
      </c>
      <c r="AK31" s="36">
        <f>Reportnew!AG6505*(1-Reportnew!AG6515)</f>
        <v>0</v>
      </c>
      <c r="AL31" s="36">
        <f>Reportnew!AH6505*(1-Reportnew!AH6515)</f>
        <v>0</v>
      </c>
    </row>
    <row r="32" spans="1:40" x14ac:dyDescent="0.3">
      <c r="A32">
        <v>2</v>
      </c>
      <c r="B32">
        <v>2018</v>
      </c>
      <c r="C32">
        <v>1</v>
      </c>
      <c r="D32" t="s">
        <v>1260</v>
      </c>
      <c r="E32" s="99" t="s">
        <v>78</v>
      </c>
      <c r="F32">
        <v>2017</v>
      </c>
      <c r="G32" t="s">
        <v>1469</v>
      </c>
      <c r="H32" s="36">
        <f>Reportnew!K2757</f>
        <v>0</v>
      </c>
      <c r="I32" s="75">
        <f>Reportnew!E6506</f>
        <v>8.0063600000000003E-11</v>
      </c>
      <c r="J32" s="75">
        <f>Reportnew!F6506</f>
        <v>3.81815E-6</v>
      </c>
      <c r="K32" s="75">
        <f>Reportnew!G6506</f>
        <v>4.1053399999999999E-3</v>
      </c>
      <c r="L32" s="75">
        <f>Reportnew!H6506</f>
        <v>2.6724600000000001</v>
      </c>
      <c r="M32" s="75">
        <f>Reportnew!I6506</f>
        <v>23.733899999999998</v>
      </c>
      <c r="N32" s="75">
        <f>Reportnew!J6506</f>
        <v>17.457599999999999</v>
      </c>
      <c r="O32" s="75">
        <f>Reportnew!K6506</f>
        <v>37.576500000000003</v>
      </c>
      <c r="P32" s="75">
        <f>Reportnew!L6506</f>
        <v>6.7463100000000003</v>
      </c>
      <c r="Q32" s="75">
        <f>Reportnew!M6506</f>
        <v>16.363</v>
      </c>
      <c r="R32" s="75">
        <f>Reportnew!N6506</f>
        <v>12.4209</v>
      </c>
      <c r="S32" s="75">
        <f>Reportnew!O6506</f>
        <v>13.388299999999999</v>
      </c>
      <c r="T32" s="75">
        <f>Reportnew!P6506</f>
        <v>7.67103</v>
      </c>
      <c r="U32" s="75">
        <f>Reportnew!Q6506</f>
        <v>4.2860399999999998</v>
      </c>
      <c r="V32" s="75">
        <f>Reportnew!R6506</f>
        <v>3.99051</v>
      </c>
      <c r="W32" s="75">
        <f>Reportnew!S6506</f>
        <v>3.2931599999999999</v>
      </c>
      <c r="X32" s="75">
        <f>Reportnew!T6506</f>
        <v>2.0951</v>
      </c>
      <c r="Y32" s="75">
        <f>Reportnew!U6506</f>
        <v>0.80139300000000002</v>
      </c>
      <c r="Z32" s="75">
        <f>Reportnew!V6506</f>
        <v>0.46727000000000002</v>
      </c>
      <c r="AA32" s="75">
        <f>Reportnew!W6506</f>
        <v>0.57834399999999997</v>
      </c>
      <c r="AB32" s="75">
        <f>Reportnew!X6506</f>
        <v>0.12239</v>
      </c>
      <c r="AC32" s="75">
        <f>Reportnew!Y6506</f>
        <v>0.23741999999999999</v>
      </c>
      <c r="AD32" s="75">
        <f>Reportnew!Z6506</f>
        <v>7.8721299999999998E-3</v>
      </c>
      <c r="AE32" s="75">
        <f>Reportnew!AA6506</f>
        <v>8.8639399999999993E-2</v>
      </c>
      <c r="AF32" s="75">
        <f>Reportnew!AB6506</f>
        <v>3.5912899999999998E-2</v>
      </c>
      <c r="AG32" s="75">
        <f>Reportnew!AC6506</f>
        <v>7.6160100000000003E-3</v>
      </c>
      <c r="AH32" s="75">
        <f>Reportnew!AD6506</f>
        <v>1.06304E-2</v>
      </c>
      <c r="AI32" s="75">
        <f>Reportnew!AE6506</f>
        <v>4.4203100000000002E-3</v>
      </c>
      <c r="AJ32" s="75">
        <f>Reportnew!AF6506</f>
        <v>1.4682899999999999E-3</v>
      </c>
      <c r="AK32" s="75">
        <f>Reportnew!AG6506</f>
        <v>1.23535E-2</v>
      </c>
      <c r="AL32" s="75">
        <f>Reportnew!AH6506</f>
        <v>3.6673399999999998E-3</v>
      </c>
    </row>
    <row r="33" spans="1:38" x14ac:dyDescent="0.3">
      <c r="A33">
        <v>3</v>
      </c>
      <c r="B33">
        <v>2018</v>
      </c>
      <c r="C33">
        <v>1</v>
      </c>
      <c r="D33" t="s">
        <v>1260</v>
      </c>
      <c r="E33" s="99" t="s">
        <v>1428</v>
      </c>
      <c r="F33">
        <v>2017</v>
      </c>
      <c r="G33" t="s">
        <v>1469</v>
      </c>
      <c r="H33" s="36">
        <f>Reportnew!K2790</f>
        <v>0</v>
      </c>
      <c r="I33" s="36">
        <f>Reportnew!E6507</f>
        <v>0</v>
      </c>
      <c r="J33" s="36">
        <f>Reportnew!F6507</f>
        <v>0</v>
      </c>
      <c r="K33" s="36">
        <f>Reportnew!G6507</f>
        <v>0</v>
      </c>
      <c r="L33" s="36">
        <f>Reportnew!H6507</f>
        <v>0</v>
      </c>
      <c r="M33" s="36">
        <f>Reportnew!I6507</f>
        <v>0</v>
      </c>
      <c r="N33" s="36">
        <f>Reportnew!J6507</f>
        <v>0</v>
      </c>
      <c r="O33" s="36">
        <f>Reportnew!K6507</f>
        <v>0</v>
      </c>
      <c r="P33" s="36">
        <f>Reportnew!L6507</f>
        <v>0</v>
      </c>
      <c r="Q33" s="36">
        <f>Reportnew!M6507</f>
        <v>0</v>
      </c>
      <c r="R33" s="36">
        <f>Reportnew!N6507</f>
        <v>0</v>
      </c>
      <c r="S33" s="36">
        <f>Reportnew!O6507</f>
        <v>0</v>
      </c>
      <c r="T33" s="36">
        <f>Reportnew!P6507</f>
        <v>0</v>
      </c>
      <c r="U33" s="36">
        <f>Reportnew!Q6507</f>
        <v>0</v>
      </c>
      <c r="V33" s="36">
        <f>Reportnew!R6507</f>
        <v>0</v>
      </c>
      <c r="W33" s="36">
        <f>Reportnew!S6507</f>
        <v>0</v>
      </c>
      <c r="X33" s="36">
        <f>Reportnew!T6507</f>
        <v>0</v>
      </c>
      <c r="Y33" s="36">
        <f>Reportnew!U6507</f>
        <v>0</v>
      </c>
      <c r="Z33" s="36">
        <f>Reportnew!V6507</f>
        <v>0</v>
      </c>
      <c r="AA33" s="36">
        <f>Reportnew!W6507</f>
        <v>0</v>
      </c>
      <c r="AB33" s="36">
        <f>Reportnew!X6507</f>
        <v>0</v>
      </c>
      <c r="AC33" s="36">
        <f>Reportnew!Y6507</f>
        <v>0</v>
      </c>
      <c r="AD33" s="36">
        <f>Reportnew!Z6507</f>
        <v>0</v>
      </c>
      <c r="AE33" s="36">
        <f>Reportnew!AA6507</f>
        <v>0</v>
      </c>
      <c r="AF33" s="36">
        <f>Reportnew!AB6507</f>
        <v>0</v>
      </c>
      <c r="AG33" s="36">
        <f>Reportnew!AC6507</f>
        <v>0</v>
      </c>
      <c r="AH33" s="36">
        <f>Reportnew!AD6507</f>
        <v>0</v>
      </c>
      <c r="AI33" s="36">
        <f>Reportnew!AE6507</f>
        <v>0</v>
      </c>
      <c r="AJ33" s="36">
        <f>Reportnew!AF6507</f>
        <v>0</v>
      </c>
      <c r="AK33" s="36">
        <f>Reportnew!AG6507</f>
        <v>0</v>
      </c>
      <c r="AL33" s="36">
        <f>Reportnew!AH6507</f>
        <v>0</v>
      </c>
    </row>
    <row r="34" spans="1:38" x14ac:dyDescent="0.3">
      <c r="A34">
        <v>4</v>
      </c>
      <c r="B34">
        <v>2018</v>
      </c>
      <c r="C34">
        <v>1</v>
      </c>
      <c r="D34" t="s">
        <v>1260</v>
      </c>
      <c r="E34" s="99" t="s">
        <v>80</v>
      </c>
      <c r="F34">
        <v>2017</v>
      </c>
      <c r="G34" t="s">
        <v>1469</v>
      </c>
      <c r="H34" s="36">
        <v>0</v>
      </c>
      <c r="I34" s="36">
        <f>Reportnew!E6508*Reportnew!E6516</f>
        <v>8.4387953262142576E-6</v>
      </c>
      <c r="J34" s="36">
        <f>Reportnew!F6508*Reportnew!F6516</f>
        <v>6.0855295073028309E-3</v>
      </c>
      <c r="K34" s="36">
        <f>Reportnew!G6508*Reportnew!G6516</f>
        <v>0.17183150102979544</v>
      </c>
      <c r="L34" s="36">
        <f>Reportnew!H6508*Reportnew!H6516</f>
        <v>13.556360721972911</v>
      </c>
      <c r="M34" s="36">
        <f>Reportnew!I6508*Reportnew!I6516</f>
        <v>43.576810407805731</v>
      </c>
      <c r="N34" s="36">
        <f>Reportnew!J6508*Reportnew!J6516</f>
        <v>21.959409872405875</v>
      </c>
      <c r="O34" s="36">
        <f>Reportnew!K6508*Reportnew!K6516</f>
        <v>43.189999360544569</v>
      </c>
      <c r="P34" s="36">
        <f>Reportnew!L6508*Reportnew!L6516</f>
        <v>7.7077496440878761</v>
      </c>
      <c r="Q34" s="36">
        <f>Reportnew!M6508*Reportnew!M6516</f>
        <v>18.72408837918859</v>
      </c>
      <c r="R34" s="36">
        <f>Reportnew!N6508*Reportnew!N6516</f>
        <v>14.162816591975432</v>
      </c>
      <c r="S34" s="36">
        <f>Reportnew!O6508*Reportnew!O6516</f>
        <v>15.15992864989266</v>
      </c>
      <c r="T34" s="36">
        <f>Reportnew!P6508*Reportnew!P6516</f>
        <v>8.6120728841273273</v>
      </c>
      <c r="U34" s="36">
        <f>Reportnew!Q6508*Reportnew!Q6516</f>
        <v>4.7673914293144417</v>
      </c>
      <c r="V34" s="36">
        <f>Reportnew!R6508*Reportnew!R6516</f>
        <v>4.3965243336206843</v>
      </c>
      <c r="W34" s="36">
        <f>Reportnew!S6508*Reportnew!S6516</f>
        <v>3.5937330906200415</v>
      </c>
      <c r="X34" s="36">
        <f>Reportnew!T6508*Reportnew!T6516</f>
        <v>2.2649588120015807</v>
      </c>
      <c r="Y34" s="36">
        <f>Reportnew!U6508*Reportnew!U6516</f>
        <v>0.85850458895708137</v>
      </c>
      <c r="Z34" s="36">
        <f>Reportnew!V6508*Reportnew!V6516</f>
        <v>0.49620486797027147</v>
      </c>
      <c r="AA34" s="36">
        <f>Reportnew!W6508*Reportnew!W6516</f>
        <v>0.60904702445179437</v>
      </c>
      <c r="AB34" s="36">
        <f>Reportnew!X6508*Reportnew!X6516</f>
        <v>0.12787172176607348</v>
      </c>
      <c r="AC34" s="36">
        <f>Reportnew!Y6508*Reportnew!Y6516</f>
        <v>0.2462104611430829</v>
      </c>
      <c r="AD34" s="36">
        <f>Reportnew!Z6508*Reportnew!Z6516</f>
        <v>8.106711080283522E-3</v>
      </c>
      <c r="AE34" s="36">
        <f>Reportnew!AA6508*Reportnew!AA6516</f>
        <v>9.0687099709370472E-2</v>
      </c>
      <c r="AF34" s="36">
        <f>Reportnew!AB6508*Reportnew!AB6516</f>
        <v>3.6520459421080523E-2</v>
      </c>
      <c r="AG34" s="36">
        <f>Reportnew!AC6508*Reportnew!AC6516</f>
        <v>7.7015414052011505E-3</v>
      </c>
      <c r="AH34" s="36">
        <f>Reportnew!AD6508*Reportnew!AD6516</f>
        <v>1.0694388017250749E-2</v>
      </c>
      <c r="AI34" s="36">
        <f>Reportnew!AE6508*Reportnew!AE6516</f>
        <v>4.4258650226663143E-3</v>
      </c>
      <c r="AJ34" s="36">
        <f>Reportnew!AF6508*Reportnew!AF6516</f>
        <v>1.4638483482819356E-3</v>
      </c>
      <c r="AK34" s="36">
        <f>Reportnew!AG6508*Reportnew!AG6516</f>
        <v>1.2268599999999999E-2</v>
      </c>
      <c r="AL34" s="36">
        <f>Reportnew!AH6508*Reportnew!AH6516</f>
        <v>3.61042E-3</v>
      </c>
    </row>
    <row r="35" spans="1:38" x14ac:dyDescent="0.3">
      <c r="E35" s="99" t="s">
        <v>80</v>
      </c>
      <c r="G35" t="s">
        <v>1596</v>
      </c>
      <c r="H35" s="36">
        <v>0</v>
      </c>
      <c r="I35" s="36">
        <f>Reportnew!E6508*(1-Reportnew!E6516)</f>
        <v>0.51212656120467381</v>
      </c>
      <c r="J35" s="36">
        <f>Reportnew!F6508*(1-Reportnew!F6516)</f>
        <v>4.9272044704926978</v>
      </c>
      <c r="K35" s="36">
        <f>Reportnew!G6508*(1-Reportnew!G6516)</f>
        <v>6.2918184989702048</v>
      </c>
      <c r="L35" s="36">
        <f>Reportnew!H6508*(1-Reportnew!H6516)</f>
        <v>64.392939278027086</v>
      </c>
      <c r="M35" s="36">
        <f>Reportnew!I6508*(1-Reportnew!I6516)</f>
        <v>50.128889592194255</v>
      </c>
      <c r="N35" s="36">
        <f>Reportnew!J6508*(1-Reportnew!J6516)</f>
        <v>7.4586901275941253</v>
      </c>
      <c r="O35" s="36">
        <f>Reportnew!K6508*(1-Reportnew!K6516)</f>
        <v>4.3297006394554316</v>
      </c>
      <c r="P35" s="36">
        <f>Reportnew!L6508*(1-Reportnew!L6516)</f>
        <v>0.21804035591212423</v>
      </c>
      <c r="Q35" s="36">
        <f>Reportnew!M6508*(1-Reportnew!M6516)</f>
        <v>0.14891162081141163</v>
      </c>
      <c r="R35" s="36">
        <f>Reportnew!N6508*(1-Reportnew!N6516)</f>
        <v>3.3383408024566873E-2</v>
      </c>
      <c r="S35" s="36">
        <f>Reportnew!O6508*(1-Reportnew!O6516)</f>
        <v>1.1571350107340684E-2</v>
      </c>
      <c r="T35" s="36">
        <f>Reportnew!P6508*(1-Reportnew!P6516)</f>
        <v>2.3671158726725904E-3</v>
      </c>
      <c r="U35" s="36">
        <f>Reportnew!Q6508*(1-Reportnew!Q6516)</f>
        <v>5.2857068555869869E-4</v>
      </c>
      <c r="V35" s="36">
        <f>Reportnew!R6508*(1-Reportnew!R6516)</f>
        <v>2.1566637931577648E-4</v>
      </c>
      <c r="W35" s="36">
        <f>Reportnew!S6508*(1-Reportnew!S6516)</f>
        <v>8.6909379958347436E-5</v>
      </c>
      <c r="X35" s="36">
        <f>Reportnew!T6508*(1-Reportnew!T6516)</f>
        <v>3.1187998419564538E-5</v>
      </c>
      <c r="Y35" s="36">
        <f>Reportnew!U6508*(1-Reportnew!U6516)</f>
        <v>6.4110429186273204E-6</v>
      </c>
      <c r="Z35" s="36">
        <f>Reportnew!V6508*(1-Reportnew!V6516)</f>
        <v>2.1320297285378946E-6</v>
      </c>
      <c r="AA35" s="36">
        <f>Reportnew!W6508*(1-Reportnew!W6516)</f>
        <v>1.9755482056217618E-6</v>
      </c>
      <c r="AB35" s="36">
        <f>Reportnew!X6508*(1-Reportnew!X6516)</f>
        <v>2.7823392652851454E-7</v>
      </c>
      <c r="AC35" s="36">
        <f>Reportnew!Y6508*(1-Reportnew!Y6516)</f>
        <v>5.388569171157744E-7</v>
      </c>
      <c r="AD35" s="36">
        <f>Reportnew!Z6508*(1-Reportnew!Z6516)</f>
        <v>8.9197164781150729E-9</v>
      </c>
      <c r="AE35" s="36">
        <f>Reportnew!AA6508*(1-Reportnew!AA6516)</f>
        <v>1.0029062952167731E-7</v>
      </c>
      <c r="AF35" s="36">
        <f>Reportnew!AB6508*(1-Reportnew!AB6516)</f>
        <v>4.0578919473238326E-8</v>
      </c>
      <c r="AG35" s="36">
        <f>Reportnew!AC6508*(1-Reportnew!AC6516)</f>
        <v>8.5947988489361413E-9</v>
      </c>
      <c r="AH35" s="36">
        <f>Reportnew!AD6508*(1-Reportnew!AD6516)</f>
        <v>1.198274925189935E-8</v>
      </c>
      <c r="AI35" s="36">
        <f>Reportnew!AE6508*(1-Reportnew!AE6516)</f>
        <v>4.9773336860701405E-9</v>
      </c>
      <c r="AJ35" s="36">
        <f>Reportnew!AF6508*(1-Reportnew!AF6516)</f>
        <v>1.6517180643588481E-9</v>
      </c>
      <c r="AK35" s="36">
        <f>Reportnew!AG6508*(1-Reportnew!AG6516)</f>
        <v>0</v>
      </c>
      <c r="AL35" s="36">
        <f>Reportnew!AH6508*(1-Reportnew!AH6516)</f>
        <v>0</v>
      </c>
    </row>
    <row r="36" spans="1:38" x14ac:dyDescent="0.3">
      <c r="A36">
        <v>5</v>
      </c>
      <c r="B36">
        <v>2018</v>
      </c>
      <c r="C36">
        <v>1</v>
      </c>
      <c r="D36" t="s">
        <v>1260</v>
      </c>
      <c r="E36" s="99" t="s">
        <v>81</v>
      </c>
      <c r="F36">
        <v>2017</v>
      </c>
      <c r="G36" t="s">
        <v>1469</v>
      </c>
      <c r="H36" s="36">
        <f>Reportnew!K2856</f>
        <v>0</v>
      </c>
      <c r="I36" s="36">
        <f>Reportnew!E6509</f>
        <v>0.22336400000000001</v>
      </c>
      <c r="J36" s="36">
        <f>Reportnew!F6509</f>
        <v>0.95872500000000005</v>
      </c>
      <c r="K36" s="36">
        <f>Reportnew!G6509</f>
        <v>23.616700000000002</v>
      </c>
      <c r="L36" s="36">
        <f>Reportnew!H6509</f>
        <v>49.049599999999998</v>
      </c>
      <c r="M36" s="36">
        <f>Reportnew!I6509</f>
        <v>22.543600000000001</v>
      </c>
      <c r="N36" s="36">
        <f>Reportnew!J6509</f>
        <v>44.320099999999996</v>
      </c>
      <c r="O36" s="36">
        <f>Reportnew!K6509</f>
        <v>7.89398</v>
      </c>
      <c r="P36" s="36">
        <f>Reportnew!L6509</f>
        <v>19.0867</v>
      </c>
      <c r="Q36" s="36">
        <f>Reportnew!M6509</f>
        <v>14.398899999999999</v>
      </c>
      <c r="R36" s="36">
        <f>Reportnew!N6509</f>
        <v>15.3903</v>
      </c>
      <c r="S36" s="36">
        <f>Reportnew!O6509</f>
        <v>8.7321200000000001</v>
      </c>
      <c r="T36" s="36">
        <f>Reportnew!P6509</f>
        <v>4.82742</v>
      </c>
      <c r="U36" s="36">
        <f>Reportnew!Q6509</f>
        <v>4.4454000000000002</v>
      </c>
      <c r="V36" s="36">
        <f>Reportnew!R6509</f>
        <v>3.62812</v>
      </c>
      <c r="W36" s="36">
        <f>Reportnew!S6509</f>
        <v>2.2830699999999999</v>
      </c>
      <c r="X36" s="36">
        <f>Reportnew!T6509</f>
        <v>0.86403600000000003</v>
      </c>
      <c r="Y36" s="36">
        <f>Reportnew!U6509</f>
        <v>0.49865300000000001</v>
      </c>
      <c r="Z36" s="36">
        <f>Reportnew!V6509</f>
        <v>0.61117299999999997</v>
      </c>
      <c r="AA36" s="36">
        <f>Reportnew!W6509</f>
        <v>0.12814300000000001</v>
      </c>
      <c r="AB36" s="36">
        <f>Reportnew!X6509</f>
        <v>0.246415</v>
      </c>
      <c r="AC36" s="36">
        <f>Reportnew!Y6509</f>
        <v>8.1036500000000004E-3</v>
      </c>
      <c r="AD36" s="36">
        <f>Reportnew!Z6509</f>
        <v>9.0550400000000003E-2</v>
      </c>
      <c r="AE36" s="36">
        <f>Reportnew!AA6509</f>
        <v>3.6426800000000002E-2</v>
      </c>
      <c r="AF36" s="36">
        <f>Reportnew!AB6509</f>
        <v>7.6742499999999996E-3</v>
      </c>
      <c r="AG36" s="36">
        <f>Reportnew!AC6509</f>
        <v>1.06467E-2</v>
      </c>
      <c r="AH36" s="36">
        <f>Reportnew!AD6509</f>
        <v>4.4024199999999998E-3</v>
      </c>
      <c r="AI36" s="36">
        <f>Reportnew!AE6509</f>
        <v>1.45487E-3</v>
      </c>
      <c r="AJ36" s="36">
        <f>Reportnew!AF6509</f>
        <v>1.21841E-2</v>
      </c>
      <c r="AK36" s="36">
        <f>Reportnew!AG6509</f>
        <v>1.39978E-3</v>
      </c>
      <c r="AL36" s="36">
        <f>Reportnew!AH6509</f>
        <v>2.1814199999999999E-3</v>
      </c>
    </row>
    <row r="37" spans="1:38" x14ac:dyDescent="0.3">
      <c r="A37">
        <v>6</v>
      </c>
      <c r="B37">
        <v>2018</v>
      </c>
      <c r="C37">
        <v>1</v>
      </c>
      <c r="D37" t="s">
        <v>1260</v>
      </c>
      <c r="E37" s="99" t="s">
        <v>82</v>
      </c>
      <c r="F37">
        <v>2017</v>
      </c>
      <c r="G37" t="s">
        <v>94</v>
      </c>
      <c r="H37" s="36">
        <f>Reportnew!K2889</f>
        <v>0</v>
      </c>
      <c r="I37" s="36">
        <f>Reportnew!E6510</f>
        <v>1.66333</v>
      </c>
      <c r="J37" s="36">
        <f>Reportnew!F6510</f>
        <v>4.4026300000000003</v>
      </c>
      <c r="K37" s="36">
        <f>Reportnew!G6510</f>
        <v>2.8948</v>
      </c>
      <c r="L37" s="36">
        <f>Reportnew!H6510</f>
        <v>25.361699999999999</v>
      </c>
      <c r="M37" s="36">
        <f>Reportnew!I6510</f>
        <v>28.834299999999999</v>
      </c>
      <c r="N37" s="36">
        <f>Reportnew!J6510</f>
        <v>9.94862</v>
      </c>
      <c r="O37" s="36">
        <f>Reportnew!K6510</f>
        <v>18.079799999999999</v>
      </c>
      <c r="P37" s="36">
        <f>Reportnew!L6510</f>
        <v>3.2452899999999998</v>
      </c>
      <c r="Q37" s="36">
        <f>Reportnew!M6510</f>
        <v>7.99153</v>
      </c>
      <c r="R37" s="36">
        <f>Reportnew!N6510</f>
        <v>6.1071600000000004</v>
      </c>
      <c r="S37" s="36">
        <f>Reportnew!O6510</f>
        <v>6.5963799999999999</v>
      </c>
      <c r="T37" s="36">
        <f>Reportnew!P6510</f>
        <v>3.7816200000000002</v>
      </c>
      <c r="U37" s="36">
        <f>Reportnew!Q6510</f>
        <v>2.1132200000000001</v>
      </c>
      <c r="V37" s="36">
        <f>Reportnew!R6510</f>
        <v>1.96759</v>
      </c>
      <c r="W37" s="36">
        <f>Reportnew!S6510</f>
        <v>1.6237600000000001</v>
      </c>
      <c r="X37" s="36">
        <f>Reportnew!T6510</f>
        <v>1.03304</v>
      </c>
      <c r="Y37" s="36">
        <f>Reportnew!U6510</f>
        <v>0.39514700000000003</v>
      </c>
      <c r="Z37" s="36">
        <f>Reportnew!V6510</f>
        <v>0.23039899999999999</v>
      </c>
      <c r="AA37" s="36">
        <f>Reportnew!W6510</f>
        <v>0.285167</v>
      </c>
      <c r="AB37" s="36">
        <f>Reportnew!X6510</f>
        <v>6.0347499999999998E-2</v>
      </c>
      <c r="AC37" s="36">
        <f>Reportnew!Y6510</f>
        <v>0.117066</v>
      </c>
      <c r="AD37" s="36">
        <f>Reportnew!Z6510</f>
        <v>3.8815500000000001E-3</v>
      </c>
      <c r="AE37" s="36">
        <f>Reportnew!AA6510</f>
        <v>4.3705899999999999E-2</v>
      </c>
      <c r="AF37" s="36">
        <f>Reportnew!AB6510</f>
        <v>1.77077E-2</v>
      </c>
      <c r="AG37" s="36">
        <f>Reportnew!AC6510</f>
        <v>3.7552699999999998E-3</v>
      </c>
      <c r="AH37" s="36">
        <f>Reportnew!AD6510</f>
        <v>5.24159E-3</v>
      </c>
      <c r="AI37" s="36">
        <f>Reportnew!AE6510</f>
        <v>2.1795400000000002E-3</v>
      </c>
      <c r="AJ37" s="36">
        <f>Reportnew!AF6510</f>
        <v>7.2397800000000001E-4</v>
      </c>
      <c r="AK37" s="36">
        <f>Reportnew!AG6510</f>
        <v>6.0912099999999997E-3</v>
      </c>
      <c r="AL37" s="36">
        <f>Reportnew!AH6510</f>
        <v>1.8082700000000001E-3</v>
      </c>
    </row>
    <row r="39" spans="1:38" x14ac:dyDescent="0.3">
      <c r="A39" s="4" t="s">
        <v>1431</v>
      </c>
      <c r="H39">
        <f>E40</f>
        <v>2.8245700000000002E-3</v>
      </c>
      <c r="I39">
        <f>E41</f>
        <v>2.3732699999999999E-2</v>
      </c>
      <c r="J39">
        <f>E42</f>
        <v>9.6195799999999998E-2</v>
      </c>
      <c r="K39">
        <f>E43</f>
        <v>0.20929500000000001</v>
      </c>
      <c r="L39">
        <f>E44</f>
        <v>0.36865500000000001</v>
      </c>
      <c r="M39">
        <f>E45</f>
        <v>0.56980399999999998</v>
      </c>
      <c r="N39">
        <f>E46</f>
        <v>0.80622799999999994</v>
      </c>
      <c r="O39">
        <f>E47</f>
        <v>1.07064</v>
      </c>
      <c r="P39">
        <f>E48</f>
        <v>1.3557699999999999</v>
      </c>
      <c r="Q39">
        <f>E49</f>
        <v>1.65483</v>
      </c>
      <c r="R39">
        <f>E50</f>
        <v>1.9617500000000001</v>
      </c>
      <c r="S39">
        <f>E51</f>
        <v>2.2713199999999998</v>
      </c>
      <c r="T39">
        <f>E52</f>
        <v>2.57917</v>
      </c>
      <c r="U39">
        <f>E53</f>
        <v>2.8817499999999998</v>
      </c>
      <c r="V39">
        <f>E54</f>
        <v>3.1762600000000001</v>
      </c>
      <c r="W39">
        <f>E55</f>
        <v>3.4605800000000002</v>
      </c>
      <c r="X39">
        <f>E56</f>
        <v>3.7331300000000001</v>
      </c>
      <c r="Y39">
        <f>E57</f>
        <v>3.9928599999999999</v>
      </c>
      <c r="Z39">
        <f>E58</f>
        <v>4.2390999999999996</v>
      </c>
      <c r="AA39">
        <f>E59</f>
        <v>4.4715100000000003</v>
      </c>
      <c r="AB39">
        <f>E60</f>
        <v>4.69001</v>
      </c>
      <c r="AC39">
        <f>E61</f>
        <v>4.8947099999999999</v>
      </c>
      <c r="AD39">
        <f>E62</f>
        <v>5.0858299999999996</v>
      </c>
      <c r="AE39">
        <f>E63</f>
        <v>5.2636700000000003</v>
      </c>
      <c r="AF39">
        <f>E64</f>
        <v>5.4286000000000003</v>
      </c>
      <c r="AG39">
        <f>E65</f>
        <v>5.5810199999999996</v>
      </c>
      <c r="AH39">
        <f>E66</f>
        <v>5.7213900000000004</v>
      </c>
      <c r="AI39">
        <f>E67</f>
        <v>5.8502099999999997</v>
      </c>
      <c r="AJ39">
        <f>E68</f>
        <v>5.9680099999999996</v>
      </c>
      <c r="AK39">
        <f>E69</f>
        <v>6.07212</v>
      </c>
      <c r="AL39">
        <f>E70</f>
        <v>6.3067599999999997</v>
      </c>
    </row>
    <row r="40" spans="1:38" x14ac:dyDescent="0.3">
      <c r="D40">
        <v>0</v>
      </c>
      <c r="E40" s="36">
        <f>Reportnew!O2964</f>
        <v>2.8245700000000002E-3</v>
      </c>
    </row>
    <row r="41" spans="1:38" x14ac:dyDescent="0.3">
      <c r="D41">
        <v>1</v>
      </c>
      <c r="E41" s="36">
        <f>Reportnew!O2965</f>
        <v>2.3732699999999999E-2</v>
      </c>
    </row>
    <row r="42" spans="1:38" x14ac:dyDescent="0.3">
      <c r="D42">
        <v>2</v>
      </c>
      <c r="E42" s="36">
        <f>Reportnew!O2966</f>
        <v>9.6195799999999998E-2</v>
      </c>
    </row>
    <row r="43" spans="1:38" x14ac:dyDescent="0.3">
      <c r="D43">
        <v>3</v>
      </c>
      <c r="E43" s="36">
        <f>Reportnew!O2967</f>
        <v>0.20929500000000001</v>
      </c>
    </row>
    <row r="44" spans="1:38" x14ac:dyDescent="0.3">
      <c r="D44">
        <v>4</v>
      </c>
      <c r="E44" s="36">
        <f>Reportnew!O2968</f>
        <v>0.36865500000000001</v>
      </c>
    </row>
    <row r="45" spans="1:38" x14ac:dyDescent="0.3">
      <c r="D45">
        <v>5</v>
      </c>
      <c r="E45" s="36">
        <f>Reportnew!O2969</f>
        <v>0.56980399999999998</v>
      </c>
    </row>
    <row r="46" spans="1:38" x14ac:dyDescent="0.3">
      <c r="D46">
        <v>6</v>
      </c>
      <c r="E46" s="36">
        <f>Reportnew!O2970</f>
        <v>0.80622799999999994</v>
      </c>
    </row>
    <row r="47" spans="1:38" x14ac:dyDescent="0.3">
      <c r="D47">
        <v>7</v>
      </c>
      <c r="E47" s="36">
        <f>Reportnew!O2971</f>
        <v>1.07064</v>
      </c>
    </row>
    <row r="48" spans="1:38" x14ac:dyDescent="0.3">
      <c r="D48">
        <v>8</v>
      </c>
      <c r="E48" s="36">
        <f>Reportnew!O2972</f>
        <v>1.3557699999999999</v>
      </c>
    </row>
    <row r="49" spans="4:5" x14ac:dyDescent="0.3">
      <c r="D49">
        <v>9</v>
      </c>
      <c r="E49" s="36">
        <f>Reportnew!O2973</f>
        <v>1.65483</v>
      </c>
    </row>
    <row r="50" spans="4:5" x14ac:dyDescent="0.3">
      <c r="D50">
        <v>10</v>
      </c>
      <c r="E50" s="36">
        <f>Reportnew!O2974</f>
        <v>1.9617500000000001</v>
      </c>
    </row>
    <row r="51" spans="4:5" x14ac:dyDescent="0.3">
      <c r="D51">
        <v>11</v>
      </c>
      <c r="E51" s="36">
        <f>Reportnew!O2975</f>
        <v>2.2713199999999998</v>
      </c>
    </row>
    <row r="52" spans="4:5" x14ac:dyDescent="0.3">
      <c r="D52">
        <v>12</v>
      </c>
      <c r="E52" s="36">
        <f>Reportnew!O2976</f>
        <v>2.57917</v>
      </c>
    </row>
    <row r="53" spans="4:5" x14ac:dyDescent="0.3">
      <c r="D53">
        <v>13</v>
      </c>
      <c r="E53" s="36">
        <f>Reportnew!O2977</f>
        <v>2.8817499999999998</v>
      </c>
    </row>
    <row r="54" spans="4:5" x14ac:dyDescent="0.3">
      <c r="D54">
        <v>14</v>
      </c>
      <c r="E54" s="36">
        <f>Reportnew!O2978</f>
        <v>3.1762600000000001</v>
      </c>
    </row>
    <row r="55" spans="4:5" x14ac:dyDescent="0.3">
      <c r="D55">
        <v>15</v>
      </c>
      <c r="E55" s="36">
        <f>Reportnew!O2979</f>
        <v>3.4605800000000002</v>
      </c>
    </row>
    <row r="56" spans="4:5" x14ac:dyDescent="0.3">
      <c r="D56">
        <v>16</v>
      </c>
      <c r="E56" s="36">
        <f>Reportnew!O2980</f>
        <v>3.7331300000000001</v>
      </c>
    </row>
    <row r="57" spans="4:5" x14ac:dyDescent="0.3">
      <c r="D57">
        <v>17</v>
      </c>
      <c r="E57" s="36">
        <f>Reportnew!O2981</f>
        <v>3.9928599999999999</v>
      </c>
    </row>
    <row r="58" spans="4:5" x14ac:dyDescent="0.3">
      <c r="D58">
        <v>18</v>
      </c>
      <c r="E58" s="36">
        <f>Reportnew!O2982</f>
        <v>4.2390999999999996</v>
      </c>
    </row>
    <row r="59" spans="4:5" x14ac:dyDescent="0.3">
      <c r="D59">
        <v>19</v>
      </c>
      <c r="E59" s="36">
        <f>Reportnew!O2983</f>
        <v>4.4715100000000003</v>
      </c>
    </row>
    <row r="60" spans="4:5" x14ac:dyDescent="0.3">
      <c r="D60">
        <v>20</v>
      </c>
      <c r="E60" s="36">
        <f>Reportnew!O2984</f>
        <v>4.69001</v>
      </c>
    </row>
    <row r="61" spans="4:5" x14ac:dyDescent="0.3">
      <c r="D61">
        <v>21</v>
      </c>
      <c r="E61" s="36">
        <f>Reportnew!O2985</f>
        <v>4.8947099999999999</v>
      </c>
    </row>
    <row r="62" spans="4:5" x14ac:dyDescent="0.3">
      <c r="D62">
        <v>22</v>
      </c>
      <c r="E62" s="36">
        <f>Reportnew!O2986</f>
        <v>5.0858299999999996</v>
      </c>
    </row>
    <row r="63" spans="4:5" x14ac:dyDescent="0.3">
      <c r="D63">
        <v>23</v>
      </c>
      <c r="E63" s="36">
        <f>Reportnew!O2987</f>
        <v>5.2636700000000003</v>
      </c>
    </row>
    <row r="64" spans="4:5" x14ac:dyDescent="0.3">
      <c r="D64">
        <v>24</v>
      </c>
      <c r="E64" s="36">
        <f>Reportnew!O2988</f>
        <v>5.4286000000000003</v>
      </c>
    </row>
    <row r="65" spans="1:35" x14ac:dyDescent="0.3">
      <c r="D65">
        <v>25</v>
      </c>
      <c r="E65" s="36">
        <f>Reportnew!O2989</f>
        <v>5.5810199999999996</v>
      </c>
    </row>
    <row r="66" spans="1:35" x14ac:dyDescent="0.3">
      <c r="D66">
        <v>26</v>
      </c>
      <c r="E66" s="36">
        <f>Reportnew!O2990</f>
        <v>5.7213900000000004</v>
      </c>
    </row>
    <row r="67" spans="1:35" x14ac:dyDescent="0.3">
      <c r="D67">
        <v>27</v>
      </c>
      <c r="E67" s="36">
        <f>Reportnew!O2991</f>
        <v>5.8502099999999997</v>
      </c>
    </row>
    <row r="68" spans="1:35" x14ac:dyDescent="0.3">
      <c r="D68">
        <v>28</v>
      </c>
      <c r="E68" s="36">
        <f>Reportnew!O2992</f>
        <v>5.9680099999999996</v>
      </c>
    </row>
    <row r="69" spans="1:35" x14ac:dyDescent="0.3">
      <c r="D69">
        <v>29</v>
      </c>
      <c r="E69" s="36">
        <f>Reportnew!O2993</f>
        <v>6.07212</v>
      </c>
    </row>
    <row r="70" spans="1:35" x14ac:dyDescent="0.3">
      <c r="D70">
        <v>30</v>
      </c>
      <c r="E70" s="36">
        <f>Reportnew!O2994</f>
        <v>6.3067599999999997</v>
      </c>
    </row>
    <row r="72" spans="1:35" s="46" customFormat="1" x14ac:dyDescent="0.3">
      <c r="A72" s="46" t="s">
        <v>1455</v>
      </c>
      <c r="C72" s="46">
        <v>0</v>
      </c>
      <c r="D72" s="46">
        <v>1</v>
      </c>
      <c r="E72" s="46">
        <v>2</v>
      </c>
      <c r="F72" s="46">
        <v>3</v>
      </c>
      <c r="G72" s="46">
        <v>4</v>
      </c>
      <c r="H72" s="46">
        <v>5</v>
      </c>
      <c r="I72" s="46">
        <v>6</v>
      </c>
      <c r="J72" s="46">
        <v>7</v>
      </c>
      <c r="K72" s="46">
        <v>8</v>
      </c>
      <c r="L72" s="46">
        <v>9</v>
      </c>
      <c r="M72" s="46">
        <v>10</v>
      </c>
      <c r="N72" s="46">
        <v>11</v>
      </c>
      <c r="O72" s="46">
        <v>12</v>
      </c>
      <c r="P72" s="46">
        <v>13</v>
      </c>
      <c r="Q72" s="46">
        <v>14</v>
      </c>
      <c r="R72" s="46">
        <v>15</v>
      </c>
      <c r="S72" s="46">
        <v>16</v>
      </c>
      <c r="T72" s="46">
        <v>17</v>
      </c>
      <c r="U72" s="46">
        <v>18</v>
      </c>
      <c r="V72" s="46">
        <v>19</v>
      </c>
      <c r="W72" s="46">
        <v>20</v>
      </c>
      <c r="X72" s="46">
        <v>21</v>
      </c>
      <c r="Y72" s="46">
        <v>22</v>
      </c>
      <c r="Z72" s="46">
        <v>23</v>
      </c>
      <c r="AA72" s="46">
        <v>24</v>
      </c>
      <c r="AB72" s="46">
        <v>25</v>
      </c>
      <c r="AC72" s="46">
        <v>26</v>
      </c>
      <c r="AD72" s="46">
        <v>27</v>
      </c>
      <c r="AE72" s="46">
        <v>28</v>
      </c>
      <c r="AF72" s="46">
        <v>29</v>
      </c>
      <c r="AG72" s="46">
        <v>30</v>
      </c>
      <c r="AI72" s="47" t="s">
        <v>1454</v>
      </c>
    </row>
    <row r="73" spans="1:35" s="46" customFormat="1" x14ac:dyDescent="0.3">
      <c r="B73" s="46" t="str">
        <f>Reportnew!C6530</f>
        <v>Commercial R</v>
      </c>
      <c r="C73" s="46">
        <f>Reportnew!D6530</f>
        <v>0</v>
      </c>
      <c r="D73" s="46">
        <f>Reportnew!E6530</f>
        <v>1.3595111820172463E-5</v>
      </c>
      <c r="E73" s="46">
        <f>Reportnew!F6530</f>
        <v>1.2793166855339132E-4</v>
      </c>
      <c r="F73" s="46">
        <f>Reportnew!G6530</f>
        <v>4.765578025781334E-3</v>
      </c>
      <c r="G73" s="46">
        <f>Reportnew!H6530</f>
        <v>8.5132022584224823E-3</v>
      </c>
      <c r="H73" s="46">
        <f>Reportnew!I6530</f>
        <v>2.5139412089277949E-2</v>
      </c>
      <c r="I73" s="46">
        <f>Reportnew!J6530</f>
        <v>6.1136750641884105E-2</v>
      </c>
      <c r="J73" s="46">
        <f>Reportnew!K6530</f>
        <v>7.389713175440521E-2</v>
      </c>
      <c r="K73" s="46">
        <f>Reportnew!L6530</f>
        <v>8.5194774005455456E-2</v>
      </c>
      <c r="L73" s="46">
        <f>Reportnew!M6530</f>
        <v>8.2049430007223367E-2</v>
      </c>
      <c r="M73" s="46">
        <f>Reportnew!N6530</f>
        <v>8.1888916558250091E-2</v>
      </c>
      <c r="N73" s="46">
        <f>Reportnew!O6530</f>
        <v>7.8917243961762168E-2</v>
      </c>
      <c r="O73" s="46">
        <f>Reportnew!P6530</f>
        <v>7.7271493695594731E-2</v>
      </c>
      <c r="P73" s="46">
        <f>Reportnew!Q6530</f>
        <v>7.6850054992083111E-2</v>
      </c>
      <c r="Q73" s="46">
        <f>Reportnew!R6530</f>
        <v>7.5042645104281228E-2</v>
      </c>
      <c r="R73" s="46">
        <f>Reportnew!S6530</f>
        <v>7.3052398141839753E-2</v>
      </c>
      <c r="S73" s="46">
        <f>Reportnew!T6530</f>
        <v>7.0860491436610787E-2</v>
      </c>
      <c r="T73" s="46">
        <f>Reportnew!U6530</f>
        <v>7.045160055503856E-2</v>
      </c>
      <c r="U73" s="46">
        <f>Reportnew!V6530</f>
        <v>7.132336978270494E-2</v>
      </c>
      <c r="V73" s="46">
        <f>Reportnew!W6530</f>
        <v>6.7047708873541695E-2</v>
      </c>
      <c r="W73" s="46">
        <f>Reportnew!X6530</f>
        <v>7.1040676152615917E-2</v>
      </c>
      <c r="X73" s="46">
        <f>Reportnew!Y6530</f>
        <v>6.4659059381098352E-2</v>
      </c>
      <c r="Y73" s="46">
        <f>Reportnew!Z6530</f>
        <v>7.5085872086473895E-2</v>
      </c>
      <c r="Z73" s="46">
        <f>Reportnew!AA6530</f>
        <v>6.509621587556387E-2</v>
      </c>
      <c r="AA73" s="46">
        <f>Reportnew!AB6530</f>
        <v>6.3785442656441607E-2</v>
      </c>
      <c r="AB73" s="46">
        <f>Reportnew!AC6530</f>
        <v>6.7075363313934488E-2</v>
      </c>
      <c r="AC73" s="46">
        <f>Reportnew!AD6530</f>
        <v>6.3787279419256326E-2</v>
      </c>
      <c r="AD73" s="46">
        <f>Reportnew!AE6530</f>
        <v>6.3103215845045663E-2</v>
      </c>
      <c r="AE73" s="46">
        <f>Reportnew!AF6530</f>
        <v>7.1804204495491408E-2</v>
      </c>
      <c r="AF73" s="46">
        <f>Reportnew!AG6530</f>
        <v>6.1410966956286415E-2</v>
      </c>
      <c r="AG73" s="46">
        <f>Reportnew!AH6530</f>
        <v>6.3309169651570463E-2</v>
      </c>
      <c r="AI73" s="48">
        <f>AVERAGE(H73:N73)</f>
        <v>6.9746237002608333E-2</v>
      </c>
    </row>
    <row r="74" spans="1:35" s="46" customFormat="1" x14ac:dyDescent="0.3">
      <c r="B74" s="46" t="str">
        <f>Reportnew!C6531</f>
        <v>Commercial D</v>
      </c>
      <c r="C74" s="46">
        <f>Reportnew!D6531</f>
        <v>0</v>
      </c>
      <c r="D74" s="46">
        <f>Reportnew!E6531</f>
        <v>3.1169685870727759E-5</v>
      </c>
      <c r="E74" s="46">
        <f>Reportnew!F6531</f>
        <v>6.5341966872061385E-4</v>
      </c>
      <c r="F74" s="46">
        <f>Reportnew!G6531</f>
        <v>1.2671942178660584E-3</v>
      </c>
      <c r="G74" s="46">
        <f>Reportnew!H6531</f>
        <v>8.219572386783721E-3</v>
      </c>
      <c r="H74" s="46">
        <f>Reportnew!I6531</f>
        <v>1.2479558796297698E-2</v>
      </c>
      <c r="I74" s="46">
        <f>Reportnew!J6531</f>
        <v>5.1513794994919411E-3</v>
      </c>
      <c r="J74" s="46">
        <f>Reportnew!K6531</f>
        <v>2.9538570840210933E-3</v>
      </c>
      <c r="K74" s="46">
        <f>Reportnew!L6531</f>
        <v>5.0672887489430947E-4</v>
      </c>
      <c r="L74" s="46">
        <f>Reportnew!M6531</f>
        <v>2.0839279855593257E-4</v>
      </c>
      <c r="M74" s="46">
        <f>Reportnew!N6531</f>
        <v>5.639579326203154E-5</v>
      </c>
      <c r="N74" s="46">
        <f>Reportnew!O6531</f>
        <v>2.0830341597942094E-5</v>
      </c>
      <c r="O74" s="46">
        <f>Reportnew!P6531</f>
        <v>7.4789222324173669E-6</v>
      </c>
      <c r="P74" s="46">
        <f>Reportnew!Q6531</f>
        <v>2.700106466573411E-6</v>
      </c>
      <c r="Q74" s="46">
        <f>Reportnew!R6531</f>
        <v>1.2229137333800534E-6</v>
      </c>
      <c r="R74" s="46">
        <f>Reportnew!S6531</f>
        <v>6.3938712288257355E-7</v>
      </c>
      <c r="S74" s="46">
        <f>Reportnew!T6531</f>
        <v>3.8745027800414993E-7</v>
      </c>
      <c r="T74" s="46">
        <f>Reportnew!U6531</f>
        <v>2.0379979294140944E-7</v>
      </c>
      <c r="U74" s="46">
        <f>Reportnew!V6531</f>
        <v>1.0335461374207156E-7</v>
      </c>
      <c r="V74" s="46">
        <f>Reportnew!W6531</f>
        <v>8.9472496651881898E-8</v>
      </c>
      <c r="W74" s="46">
        <f>Reportnew!X6531</f>
        <v>3.7365051571172657E-8</v>
      </c>
      <c r="X74" s="46">
        <f>Reportnew!Y6531</f>
        <v>6.3336964208533644E-8</v>
      </c>
      <c r="Y74" s="46">
        <f>Reportnew!Z6531</f>
        <v>6.181840537478924E-9</v>
      </c>
      <c r="Z74" s="46">
        <f>Reportnew!AA6531</f>
        <v>4.6812563059316367E-8</v>
      </c>
      <c r="AA74" s="46">
        <f>Reportnew!AB6531</f>
        <v>2.9594898352003783E-8</v>
      </c>
      <c r="AB74" s="46">
        <f>Reportnew!AC6531</f>
        <v>2.1005083706599211E-8</v>
      </c>
      <c r="AC74" s="46">
        <f>Reportnew!AD6531</f>
        <v>2.7592410819350698E-8</v>
      </c>
      <c r="AD74" s="46">
        <f>Reportnew!AE6531</f>
        <v>2.8325991595146235E-8</v>
      </c>
      <c r="AE74" s="46">
        <f>Reportnew!AF6531</f>
        <v>7.7176539831876919E-9</v>
      </c>
      <c r="AF74" s="46">
        <f>Reportnew!AG6531</f>
        <v>0</v>
      </c>
      <c r="AG74" s="46">
        <f>Reportnew!AH6531</f>
        <v>0</v>
      </c>
      <c r="AI74" s="48">
        <f>AVERAGE(H74:N74)</f>
        <v>3.0538775983029926E-3</v>
      </c>
    </row>
    <row r="75" spans="1:35" s="46" customFormat="1" x14ac:dyDescent="0.3">
      <c r="B75" s="46" t="str">
        <f>Reportnew!C6532</f>
        <v>RecFish F</v>
      </c>
      <c r="C75" s="46">
        <f>Reportnew!D6532</f>
        <v>0</v>
      </c>
      <c r="D75" s="46">
        <f>Reportnew!E6532</f>
        <v>1.0123520230910701E-4</v>
      </c>
      <c r="E75" s="46">
        <f>Reportnew!F6532</f>
        <v>5.8364866272600014E-4</v>
      </c>
      <c r="F75" s="46">
        <f>Reportnew!G6532</f>
        <v>5.7922775635261235E-4</v>
      </c>
      <c r="G75" s="46">
        <f>Reportnew!H6532</f>
        <v>3.1272253547937894E-3</v>
      </c>
      <c r="H75" s="46">
        <f>Reportnew!I6532</f>
        <v>6.6360291144243397E-3</v>
      </c>
      <c r="I75" s="46">
        <f>Reportnew!J6532</f>
        <v>6.3098698586239524E-3</v>
      </c>
      <c r="J75" s="46">
        <f>Reportnew!K6532</f>
        <v>1.1570011161573735E-2</v>
      </c>
      <c r="K75" s="46">
        <f>Reportnew!L6532</f>
        <v>7.2224971196502546E-3</v>
      </c>
      <c r="L75" s="46">
        <f>Reportnew!M6532</f>
        <v>1.0833177194220733E-2</v>
      </c>
      <c r="M75" s="46">
        <f>Reportnew!N6532</f>
        <v>1.0032687648487876E-2</v>
      </c>
      <c r="N75" s="46">
        <f>Reportnew!O6532</f>
        <v>1.1533925696639902E-2</v>
      </c>
      <c r="O75" s="46">
        <f>Reportnew!P6532</f>
        <v>1.1580027382172885E-2</v>
      </c>
      <c r="P75" s="46">
        <f>Reportnew!Q6532</f>
        <v>1.0411244901450343E-2</v>
      </c>
      <c r="Q75" s="46">
        <f>Reportnew!R6532</f>
        <v>1.0705131981985413E-2</v>
      </c>
      <c r="R75" s="46">
        <f>Reportnew!S6532</f>
        <v>1.1292962471037381E-2</v>
      </c>
      <c r="S75" s="46">
        <f>Reportnew!T6532</f>
        <v>1.220612111311121E-2</v>
      </c>
      <c r="T75" s="46">
        <f>Reportnew!U6532</f>
        <v>1.1462195645168484E-2</v>
      </c>
      <c r="U75" s="46">
        <f>Reportnew!V6532</f>
        <v>9.5585268626813356E-3</v>
      </c>
      <c r="V75" s="46">
        <f>Reportnew!W6532</f>
        <v>1.2915201653961678E-2</v>
      </c>
      <c r="W75" s="46">
        <f>Reportnew!X6532</f>
        <v>8.1042864823325251E-3</v>
      </c>
      <c r="X75" s="46">
        <f>Reportnew!Y6532</f>
        <v>1.375987728193746E-2</v>
      </c>
      <c r="Y75" s="46">
        <f>Reportnew!Z6532</f>
        <v>2.6901217316855795E-3</v>
      </c>
      <c r="Z75" s="46">
        <f>Reportnew!AA6532</f>
        <v>1.2109737311873066E-2</v>
      </c>
      <c r="AA75" s="46">
        <f>Reportnew!AB6532</f>
        <v>1.2914527748660035E-2</v>
      </c>
      <c r="AB75" s="46">
        <f>Reportnew!AC6532</f>
        <v>9.1776156809818179E-3</v>
      </c>
      <c r="AC75" s="46">
        <f>Reportnew!AD6532</f>
        <v>1.2069692988332863E-2</v>
      </c>
      <c r="AD75" s="46">
        <f>Reportnew!AE6532</f>
        <v>1.2403755828962726E-2</v>
      </c>
      <c r="AE75" s="46">
        <f>Reportnew!AF6532</f>
        <v>3.382787786854617E-3</v>
      </c>
      <c r="AF75" s="46">
        <f>Reportnew!AG6532</f>
        <v>1.3334033043713573E-2</v>
      </c>
      <c r="AG75" s="46">
        <f>Reportnew!AH6532</f>
        <v>1.1435830348429526E-2</v>
      </c>
    </row>
    <row r="76" spans="1:35" s="46" customFormat="1" x14ac:dyDescent="0.3"/>
    <row r="77" spans="1:35" s="45" customFormat="1" ht="15" x14ac:dyDescent="0.25">
      <c r="B77" s="46" t="str">
        <f>Reportnew!C6534</f>
        <v>proportion retained</v>
      </c>
      <c r="C77" s="46">
        <f>Reportnew!D6534</f>
        <v>0</v>
      </c>
      <c r="D77" s="46">
        <f>Reportnew!E6534</f>
        <v>0.30370095524716451</v>
      </c>
      <c r="E77" s="46">
        <f>Reportnew!F6534</f>
        <v>0.16373129788159319</v>
      </c>
      <c r="F77" s="46">
        <f>Reportnew!G6534</f>
        <v>0.78994827474210805</v>
      </c>
      <c r="G77" s="46">
        <f>Reportnew!H6534</f>
        <v>0.50877409389251782</v>
      </c>
      <c r="H77" s="46">
        <f>Reportnew!I6534</f>
        <v>0.66826421609840547</v>
      </c>
      <c r="I77" s="46">
        <f>Reportnew!J6534</f>
        <v>0.92228805536518621</v>
      </c>
      <c r="J77" s="46">
        <f>Reportnew!K6534</f>
        <v>0.96156383764649567</v>
      </c>
      <c r="K77" s="46">
        <f>Reportnew!L6534</f>
        <v>0.99408728134439173</v>
      </c>
      <c r="L77" s="46">
        <f>Reportnew!M6534</f>
        <v>0.9974665899066163</v>
      </c>
      <c r="M77" s="46">
        <f>Reportnew!N6534</f>
        <v>0.99931178743916294</v>
      </c>
      <c r="N77" s="46">
        <f>Reportnew!O6534</f>
        <v>0.9997361179407811</v>
      </c>
      <c r="O77" s="46">
        <f>Reportnew!P6534</f>
        <v>0.9999032217694015</v>
      </c>
      <c r="P77" s="46">
        <f>Reportnew!Q6534</f>
        <v>0.99996486649745842</v>
      </c>
      <c r="Q77" s="46">
        <f>Reportnew!R6534</f>
        <v>0.9999837040151891</v>
      </c>
      <c r="R77" s="46">
        <f>Reportnew!S6534</f>
        <v>0.99999124763124825</v>
      </c>
      <c r="S77" s="46">
        <f>Reportnew!T6534</f>
        <v>0.99999453224001611</v>
      </c>
      <c r="T77" s="46">
        <f>Reportnew!U6534</f>
        <v>0.99999710724523228</v>
      </c>
      <c r="U77" s="46">
        <f>Reportnew!V6534</f>
        <v>0.9999985509032413</v>
      </c>
      <c r="V77" s="46">
        <f>Reportnew!W6534</f>
        <v>0.99999866554161576</v>
      </c>
      <c r="W77" s="46">
        <f>Reportnew!X6534</f>
        <v>0.99999947403327305</v>
      </c>
      <c r="X77" s="46">
        <f>Reportnew!Y6534</f>
        <v>0.99999902044813549</v>
      </c>
      <c r="Y77" s="46">
        <f>Reportnew!Z6534</f>
        <v>0.99999991766973118</v>
      </c>
      <c r="Z77" s="46">
        <f>Reportnew!AA6534</f>
        <v>0.99999928087172552</v>
      </c>
      <c r="AA77" s="46">
        <f>Reportnew!AB6534</f>
        <v>0.99999953602446912</v>
      </c>
      <c r="AB77" s="46">
        <f>Reportnew!AC6534</f>
        <v>0.9999996868436325</v>
      </c>
      <c r="AC77" s="46">
        <f>Reportnew!AD6534</f>
        <v>0.99999956743101237</v>
      </c>
      <c r="AD77" s="46">
        <f>Reportnew!AE6534</f>
        <v>0.99999955111671412</v>
      </c>
      <c r="AE77" s="46">
        <f>Reportnew!AF6534</f>
        <v>0.99999989251808841</v>
      </c>
      <c r="AF77" s="46">
        <f>Reportnew!AG6534</f>
        <v>1</v>
      </c>
      <c r="AG77" s="46">
        <f>Reportnew!AH6534</f>
        <v>1</v>
      </c>
    </row>
    <row r="78" spans="1:35" s="45" customFormat="1" ht="15" x14ac:dyDescent="0.25"/>
    <row r="79" spans="1:35" s="45" customFormat="1" ht="15" x14ac:dyDescent="0.25"/>
    <row r="80" spans="1:35" s="45" customFormat="1" ht="15" x14ac:dyDescent="0.25"/>
    <row r="81" s="45" customFormat="1" ht="15" x14ac:dyDescent="0.25"/>
    <row r="82" s="45" customFormat="1" ht="15" x14ac:dyDescent="0.25"/>
    <row r="83" s="45" customFormat="1" ht="15" x14ac:dyDescent="0.25"/>
    <row r="84" s="45" customFormat="1" ht="15" x14ac:dyDescent="0.25"/>
    <row r="85" s="45" customFormat="1" ht="15" x14ac:dyDescent="0.25"/>
    <row r="86" s="45" customFormat="1" ht="15" x14ac:dyDescent="0.25"/>
    <row r="87" s="45" customFormat="1" ht="15" x14ac:dyDescent="0.2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C38"/>
  <sheetViews>
    <sheetView tabSelected="1" workbookViewId="0">
      <selection activeCell="G34" sqref="G3:G34"/>
    </sheetView>
  </sheetViews>
  <sheetFormatPr defaultRowHeight="14.4" x14ac:dyDescent="0.3"/>
  <cols>
    <col min="2" max="2" width="12" bestFit="1" customWidth="1"/>
    <col min="5" max="5" width="10.5546875" bestFit="1" customWidth="1"/>
    <col min="6" max="6" width="10.5546875" customWidth="1"/>
    <col min="10" max="10" width="11.109375" customWidth="1"/>
    <col min="11" max="11" width="9.5546875" customWidth="1"/>
    <col min="12" max="12" width="12.5546875" customWidth="1"/>
    <col min="19" max="19" width="10.6640625" customWidth="1"/>
    <col min="24" max="24" width="10" customWidth="1"/>
  </cols>
  <sheetData>
    <row r="1" spans="1:29" x14ac:dyDescent="0.3">
      <c r="A1" s="6" t="s">
        <v>1432</v>
      </c>
      <c r="B1" s="4" t="s">
        <v>1433</v>
      </c>
      <c r="C1" s="4" t="s">
        <v>1434</v>
      </c>
      <c r="D1" s="4" t="s">
        <v>1435</v>
      </c>
      <c r="P1" t="s">
        <v>1441</v>
      </c>
      <c r="T1" s="10"/>
      <c r="U1" s="10"/>
    </row>
    <row r="3" spans="1:29" ht="69" x14ac:dyDescent="0.3">
      <c r="A3" s="7" t="s">
        <v>1436</v>
      </c>
      <c r="B3" s="8" t="s">
        <v>1722</v>
      </c>
      <c r="C3" s="8" t="s">
        <v>1437</v>
      </c>
      <c r="D3" s="8" t="s">
        <v>1438</v>
      </c>
      <c r="E3" s="9" t="s">
        <v>1723</v>
      </c>
      <c r="F3" s="9" t="s">
        <v>1597</v>
      </c>
      <c r="G3" s="9" t="s">
        <v>1598</v>
      </c>
      <c r="H3" s="9" t="s">
        <v>1599</v>
      </c>
      <c r="I3" s="49" t="s">
        <v>1601</v>
      </c>
      <c r="J3" s="9" t="s">
        <v>1600</v>
      </c>
      <c r="K3" s="9" t="s">
        <v>1528</v>
      </c>
      <c r="L3" s="9" t="s">
        <v>1442</v>
      </c>
      <c r="M3" s="8" t="s">
        <v>1440</v>
      </c>
      <c r="N3" s="9" t="s">
        <v>1730</v>
      </c>
      <c r="P3" s="12" t="s">
        <v>1436</v>
      </c>
      <c r="Q3" s="13">
        <v>2018</v>
      </c>
      <c r="R3" s="13" t="s">
        <v>1437</v>
      </c>
      <c r="S3" s="13" t="s">
        <v>1438</v>
      </c>
      <c r="T3" s="14" t="s">
        <v>1724</v>
      </c>
      <c r="U3" s="14" t="s">
        <v>1725</v>
      </c>
      <c r="V3" s="14" t="s">
        <v>1576</v>
      </c>
      <c r="W3" s="14" t="s">
        <v>1602</v>
      </c>
      <c r="X3" s="14" t="s">
        <v>1577</v>
      </c>
      <c r="Y3" s="14" t="s">
        <v>1439</v>
      </c>
      <c r="Z3" s="14" t="s">
        <v>1442</v>
      </c>
      <c r="AA3" s="14" t="s">
        <v>1259</v>
      </c>
      <c r="AC3" s="74" t="s">
        <v>1729</v>
      </c>
    </row>
    <row r="4" spans="1:29" x14ac:dyDescent="0.3">
      <c r="A4" s="7">
        <v>0</v>
      </c>
      <c r="B4" s="34">
        <f>Reportnew!D6295</f>
        <v>12382.797429009221</v>
      </c>
      <c r="C4" s="10">
        <f>'fleet wts at age'!E40</f>
        <v>2.8245700000000002E-3</v>
      </c>
      <c r="D4" s="10">
        <f>Reportnew!S2964/Reportnew!O2964</f>
        <v>0</v>
      </c>
      <c r="E4" s="10">
        <f>'fleet wts at age'!C73</f>
        <v>0</v>
      </c>
      <c r="F4" s="10">
        <f>'fleet wts at age'!C74</f>
        <v>0</v>
      </c>
      <c r="G4">
        <f>'fleet wts at age'!H25</f>
        <v>0</v>
      </c>
      <c r="H4">
        <f>'fleet wts at age'!H26</f>
        <v>0</v>
      </c>
      <c r="I4" s="10">
        <f>'fleet wts at age'!C77</f>
        <v>0</v>
      </c>
      <c r="J4" s="10">
        <f>1-I4</f>
        <v>1</v>
      </c>
      <c r="K4" s="10">
        <f>'fleet wts at age'!C75</f>
        <v>0</v>
      </c>
      <c r="L4">
        <f>'fleet wts at age'!H27</f>
        <v>0</v>
      </c>
      <c r="M4">
        <f>D4*C4</f>
        <v>0</v>
      </c>
      <c r="P4" s="15">
        <f t="shared" ref="P4:X4" si="0">A4</f>
        <v>0</v>
      </c>
      <c r="Q4" s="16">
        <f t="shared" si="0"/>
        <v>12382.797429009221</v>
      </c>
      <c r="R4" s="17">
        <f t="shared" si="0"/>
        <v>2.8245700000000002E-3</v>
      </c>
      <c r="S4" s="17">
        <f t="shared" si="0"/>
        <v>0</v>
      </c>
      <c r="T4" s="17">
        <f t="shared" si="0"/>
        <v>0</v>
      </c>
      <c r="U4" s="17">
        <f t="shared" si="0"/>
        <v>0</v>
      </c>
      <c r="V4" s="17">
        <f t="shared" si="0"/>
        <v>0</v>
      </c>
      <c r="W4" s="17">
        <f t="shared" si="0"/>
        <v>0</v>
      </c>
      <c r="X4" s="17">
        <f t="shared" si="0"/>
        <v>0</v>
      </c>
      <c r="Y4" s="17">
        <f>K4</f>
        <v>0</v>
      </c>
      <c r="Z4" s="17">
        <f>L4</f>
        <v>0</v>
      </c>
      <c r="AA4" s="50">
        <v>0.24</v>
      </c>
    </row>
    <row r="5" spans="1:29" x14ac:dyDescent="0.3">
      <c r="A5" s="7">
        <v>1</v>
      </c>
      <c r="B5" s="34">
        <f>$B$4*Reportnew!E6294/Reportnew!D6293</f>
        <v>9740.6525854677402</v>
      </c>
      <c r="C5" s="10">
        <f>'fleet wts at age'!E41</f>
        <v>2.3732699999999999E-2</v>
      </c>
      <c r="D5" s="10">
        <f>Reportnew!S2965/Reportnew!O2965</f>
        <v>0</v>
      </c>
      <c r="E5" s="10">
        <f>'fleet wts at age'!D73</f>
        <v>1.3595111820172463E-5</v>
      </c>
      <c r="F5" s="10">
        <f>'fleet wts at age'!D74</f>
        <v>3.1169685870727759E-5</v>
      </c>
      <c r="G5">
        <f>'fleet wts at age'!I25</f>
        <v>0.10282800708213713</v>
      </c>
      <c r="H5">
        <f>'fleet wts at age'!I26</f>
        <v>0.10282821955301508</v>
      </c>
      <c r="I5" s="10">
        <f>'fleet wts at age'!D77</f>
        <v>0.30370095524716451</v>
      </c>
      <c r="J5" s="10">
        <f t="shared" ref="J5:J34" si="1">1-I5</f>
        <v>0.69629904475283544</v>
      </c>
      <c r="K5" s="10">
        <f>'fleet wts at age'!D75</f>
        <v>1.0123520230910701E-4</v>
      </c>
      <c r="L5">
        <f>'fleet wts at age'!I27</f>
        <v>7.7080899999999994E-2</v>
      </c>
      <c r="M5">
        <f t="shared" ref="M5:M34" si="2">D5*C5</f>
        <v>0</v>
      </c>
      <c r="P5" s="15">
        <f t="shared" ref="P5:P19" si="3">A5</f>
        <v>1</v>
      </c>
      <c r="Q5" s="16">
        <f t="shared" ref="Q5:Q6" si="4">B5</f>
        <v>9740.6525854677402</v>
      </c>
      <c r="R5" s="17">
        <f t="shared" ref="R5:R19" si="5">C5</f>
        <v>2.3732699999999999E-2</v>
      </c>
      <c r="S5" s="17">
        <f t="shared" ref="S5:S19" si="6">D5</f>
        <v>0</v>
      </c>
      <c r="T5" s="17">
        <f t="shared" ref="T5:T19" si="7">E5</f>
        <v>1.3595111820172463E-5</v>
      </c>
      <c r="U5" s="17">
        <f t="shared" ref="U5:U19" si="8">F5</f>
        <v>3.1169685870727759E-5</v>
      </c>
      <c r="V5" s="17">
        <f t="shared" ref="V5:V19" si="9">G5</f>
        <v>0.10282800708213713</v>
      </c>
      <c r="W5" s="17">
        <f t="shared" ref="W5:W19" si="10">H5</f>
        <v>0.10282821955301508</v>
      </c>
      <c r="X5" s="17">
        <f t="shared" ref="X5:X20" si="11">I5</f>
        <v>0.30370095524716451</v>
      </c>
      <c r="Y5" s="17">
        <f t="shared" ref="Y5:Y20" si="12">K5</f>
        <v>1.0123520230910701E-4</v>
      </c>
      <c r="Z5" s="17">
        <f t="shared" ref="Z5:Z20" si="13">L5</f>
        <v>7.7080899999999994E-2</v>
      </c>
      <c r="AA5" s="50">
        <v>0.24</v>
      </c>
    </row>
    <row r="6" spans="1:29" x14ac:dyDescent="0.3">
      <c r="A6" s="7">
        <v>2</v>
      </c>
      <c r="B6" s="34">
        <f>$B$4*Reportnew!F6294/Reportnew!D6292</f>
        <v>7661.1571985107503</v>
      </c>
      <c r="C6" s="10">
        <f>'fleet wts at age'!E42</f>
        <v>9.6195799999999998E-2</v>
      </c>
      <c r="D6" s="10">
        <f>Reportnew!S2966/Reportnew!O2966</f>
        <v>0</v>
      </c>
      <c r="E6" s="10">
        <f>'fleet wts at age'!E73</f>
        <v>1.2793166855339132E-4</v>
      </c>
      <c r="F6" s="10">
        <f>'fleet wts at age'!E74</f>
        <v>6.5341966872061385E-4</v>
      </c>
      <c r="G6">
        <f>'fleet wts at age'!J25</f>
        <v>0.21954665129103354</v>
      </c>
      <c r="H6">
        <f>'fleet wts at age'!J26</f>
        <v>0.21956750344904549</v>
      </c>
      <c r="I6" s="10">
        <f>'fleet wts at age'!E77</f>
        <v>0.16373129788159319</v>
      </c>
      <c r="J6" s="10">
        <f t="shared" si="1"/>
        <v>0.83626870211840676</v>
      </c>
      <c r="K6" s="10">
        <f>'fleet wts at age'!E75</f>
        <v>5.8364866272600014E-4</v>
      </c>
      <c r="L6">
        <f>'fleet wts at age'!J27</f>
        <v>0.18803</v>
      </c>
      <c r="M6">
        <f t="shared" si="2"/>
        <v>0</v>
      </c>
      <c r="P6" s="15">
        <f t="shared" si="3"/>
        <v>2</v>
      </c>
      <c r="Q6" s="16">
        <f t="shared" si="4"/>
        <v>7661.1571985107503</v>
      </c>
      <c r="R6" s="17">
        <f t="shared" si="5"/>
        <v>9.6195799999999998E-2</v>
      </c>
      <c r="S6" s="17">
        <f t="shared" si="6"/>
        <v>0</v>
      </c>
      <c r="T6" s="17">
        <f t="shared" si="7"/>
        <v>1.2793166855339132E-4</v>
      </c>
      <c r="U6" s="17">
        <f t="shared" si="8"/>
        <v>6.5341966872061385E-4</v>
      </c>
      <c r="V6" s="17">
        <f t="shared" si="9"/>
        <v>0.21954665129103354</v>
      </c>
      <c r="W6" s="17">
        <f t="shared" si="10"/>
        <v>0.21956750344904549</v>
      </c>
      <c r="X6" s="17">
        <f t="shared" si="11"/>
        <v>0.16373129788159319</v>
      </c>
      <c r="Y6" s="17">
        <f t="shared" si="12"/>
        <v>5.8364866272600014E-4</v>
      </c>
      <c r="Z6" s="17">
        <f t="shared" si="13"/>
        <v>0.18803</v>
      </c>
      <c r="AA6" s="50">
        <v>0.24</v>
      </c>
    </row>
    <row r="7" spans="1:29" x14ac:dyDescent="0.3">
      <c r="A7" s="7">
        <v>3</v>
      </c>
      <c r="B7" s="40">
        <f>Reportnew!G6294</f>
        <v>6537.17</v>
      </c>
      <c r="C7" s="10">
        <f>'fleet wts at age'!E43</f>
        <v>0.20929500000000001</v>
      </c>
      <c r="D7" s="10">
        <f>Reportnew!S2967/Reportnew!O2967</f>
        <v>0</v>
      </c>
      <c r="E7" s="10">
        <f>'fleet wts at age'!F73</f>
        <v>4.765578025781334E-3</v>
      </c>
      <c r="F7" s="10">
        <f>'fleet wts at age'!F74</f>
        <v>1.2671942178660584E-3</v>
      </c>
      <c r="G7">
        <f>'fleet wts at age'!K25</f>
        <v>0.36725504520228336</v>
      </c>
      <c r="H7">
        <f>'fleet wts at age'!K26</f>
        <v>0.36816170331500836</v>
      </c>
      <c r="I7" s="10">
        <f>'fleet wts at age'!F77</f>
        <v>0.78994827474210805</v>
      </c>
      <c r="J7" s="10">
        <f t="shared" si="1"/>
        <v>0.21005172525789195</v>
      </c>
      <c r="K7" s="10">
        <f>'fleet wts at age'!F75</f>
        <v>5.7922775635261235E-4</v>
      </c>
      <c r="L7">
        <f>'fleet wts at age'!K27</f>
        <v>0.33777800000000002</v>
      </c>
      <c r="M7">
        <f t="shared" si="2"/>
        <v>0</v>
      </c>
      <c r="P7" s="15">
        <f t="shared" si="3"/>
        <v>3</v>
      </c>
      <c r="Q7" s="41">
        <f>B7</f>
        <v>6537.17</v>
      </c>
      <c r="R7" s="17">
        <f t="shared" si="5"/>
        <v>0.20929500000000001</v>
      </c>
      <c r="S7" s="17">
        <f t="shared" si="6"/>
        <v>0</v>
      </c>
      <c r="T7" s="17">
        <f t="shared" si="7"/>
        <v>4.765578025781334E-3</v>
      </c>
      <c r="U7" s="17">
        <f t="shared" si="8"/>
        <v>1.2671942178660584E-3</v>
      </c>
      <c r="V7" s="17">
        <f t="shared" si="9"/>
        <v>0.36725504520228336</v>
      </c>
      <c r="W7" s="17">
        <f t="shared" si="10"/>
        <v>0.36816170331500836</v>
      </c>
      <c r="X7" s="17">
        <f t="shared" si="11"/>
        <v>0.78994827474210805</v>
      </c>
      <c r="Y7" s="17">
        <f t="shared" si="12"/>
        <v>5.7922775635261235E-4</v>
      </c>
      <c r="Z7" s="17">
        <f t="shared" si="13"/>
        <v>0.33777800000000002</v>
      </c>
      <c r="AA7" s="50">
        <v>0.24</v>
      </c>
    </row>
    <row r="8" spans="1:29" x14ac:dyDescent="0.3">
      <c r="A8" s="7">
        <v>4</v>
      </c>
      <c r="B8" s="40">
        <f>Reportnew!H6294</f>
        <v>1389.06</v>
      </c>
      <c r="C8" s="10">
        <f>'fleet wts at age'!E44</f>
        <v>0.36865500000000001</v>
      </c>
      <c r="D8" s="10">
        <f>Reportnew!S2968/Reportnew!O2968</f>
        <v>8.9156257205246087E-2</v>
      </c>
      <c r="E8" s="10">
        <f>'fleet wts at age'!G73</f>
        <v>8.5132022584224823E-3</v>
      </c>
      <c r="F8" s="10">
        <f>'fleet wts at age'!G74</f>
        <v>8.219572386783721E-3</v>
      </c>
      <c r="G8">
        <f>'fleet wts at age'!L25</f>
        <v>0.56333375173251521</v>
      </c>
      <c r="H8">
        <f>'fleet wts at age'!L26</f>
        <v>0.54795268879866188</v>
      </c>
      <c r="I8" s="10">
        <f>'fleet wts at age'!G77</f>
        <v>0.50877409389251782</v>
      </c>
      <c r="J8" s="10">
        <f t="shared" si="1"/>
        <v>0.49122590610748218</v>
      </c>
      <c r="K8" s="10">
        <f>'fleet wts at age'!G75</f>
        <v>3.1272253547937894E-3</v>
      </c>
      <c r="L8">
        <f>'fleet wts at age'!L27</f>
        <v>0.52639899999999995</v>
      </c>
      <c r="M8">
        <f t="shared" si="2"/>
        <v>3.2867899999999999E-2</v>
      </c>
      <c r="P8" s="15">
        <f t="shared" si="3"/>
        <v>4</v>
      </c>
      <c r="Q8" s="41">
        <f t="shared" ref="Q8:Q19" si="14">B8</f>
        <v>1389.06</v>
      </c>
      <c r="R8" s="17">
        <f t="shared" si="5"/>
        <v>0.36865500000000001</v>
      </c>
      <c r="S8" s="17">
        <f t="shared" si="6"/>
        <v>8.9156257205246087E-2</v>
      </c>
      <c r="T8" s="17">
        <f t="shared" si="7"/>
        <v>8.5132022584224823E-3</v>
      </c>
      <c r="U8" s="17">
        <f t="shared" si="8"/>
        <v>8.219572386783721E-3</v>
      </c>
      <c r="V8" s="17">
        <f t="shared" si="9"/>
        <v>0.56333375173251521</v>
      </c>
      <c r="W8" s="17">
        <f t="shared" si="10"/>
        <v>0.54795268879866188</v>
      </c>
      <c r="X8" s="17">
        <f t="shared" si="11"/>
        <v>0.50877409389251782</v>
      </c>
      <c r="Y8" s="17">
        <f t="shared" si="12"/>
        <v>3.1272253547937894E-3</v>
      </c>
      <c r="Z8" s="17">
        <f t="shared" si="13"/>
        <v>0.52639899999999995</v>
      </c>
      <c r="AA8" s="50">
        <v>0.24</v>
      </c>
    </row>
    <row r="9" spans="1:29" x14ac:dyDescent="0.3">
      <c r="A9" s="7">
        <v>5</v>
      </c>
      <c r="B9" s="40">
        <f>Reportnew!I6294</f>
        <v>5464.84</v>
      </c>
      <c r="C9" s="10">
        <f>'fleet wts at age'!E45</f>
        <v>0.56980399999999998</v>
      </c>
      <c r="D9" s="10">
        <f>Reportnew!S2969/Reportnew!O2969</f>
        <v>0.29086492899312744</v>
      </c>
      <c r="E9" s="10">
        <f>'fleet wts at age'!H73</f>
        <v>2.5139412089277949E-2</v>
      </c>
      <c r="F9" s="10">
        <f>'fleet wts at age'!H74</f>
        <v>1.2479558796297698E-2</v>
      </c>
      <c r="G9">
        <f>'fleet wts at age'!M25</f>
        <v>0.80555733338708913</v>
      </c>
      <c r="H9">
        <f>'fleet wts at age'!M26</f>
        <v>0.74867526236360005</v>
      </c>
      <c r="I9" s="10">
        <f>'fleet wts at age'!H77</f>
        <v>0.66826421609840547</v>
      </c>
      <c r="J9" s="10">
        <f t="shared" si="1"/>
        <v>0.33173578390159453</v>
      </c>
      <c r="K9" s="10">
        <f>'fleet wts at age'!H75</f>
        <v>6.6360291144243397E-3</v>
      </c>
      <c r="L9">
        <f>'fleet wts at age'!M27</f>
        <v>0.74613799999999997</v>
      </c>
      <c r="M9">
        <f t="shared" si="2"/>
        <v>0.16573599999999997</v>
      </c>
      <c r="P9" s="15">
        <f t="shared" si="3"/>
        <v>5</v>
      </c>
      <c r="Q9" s="41">
        <f t="shared" si="14"/>
        <v>5464.84</v>
      </c>
      <c r="R9" s="17">
        <f t="shared" si="5"/>
        <v>0.56980399999999998</v>
      </c>
      <c r="S9" s="17">
        <f t="shared" si="6"/>
        <v>0.29086492899312744</v>
      </c>
      <c r="T9" s="17">
        <f t="shared" si="7"/>
        <v>2.5139412089277949E-2</v>
      </c>
      <c r="U9" s="17">
        <f t="shared" si="8"/>
        <v>1.2479558796297698E-2</v>
      </c>
      <c r="V9" s="17">
        <f t="shared" si="9"/>
        <v>0.80555733338708913</v>
      </c>
      <c r="W9" s="17">
        <f t="shared" si="10"/>
        <v>0.74867526236360005</v>
      </c>
      <c r="X9" s="17">
        <f t="shared" si="11"/>
        <v>0.66826421609840547</v>
      </c>
      <c r="Y9" s="17">
        <f t="shared" si="12"/>
        <v>6.6360291144243397E-3</v>
      </c>
      <c r="Z9" s="17">
        <f t="shared" si="13"/>
        <v>0.74613799999999997</v>
      </c>
      <c r="AA9" s="50">
        <v>0.24</v>
      </c>
    </row>
    <row r="10" spans="1:29" x14ac:dyDescent="0.3">
      <c r="A10" s="7">
        <v>6</v>
      </c>
      <c r="B10" s="40">
        <f>Reportnew!J6294</f>
        <v>3596.33</v>
      </c>
      <c r="C10" s="10">
        <f>'fleet wts at age'!E46</f>
        <v>0.80622799999999994</v>
      </c>
      <c r="D10" s="10">
        <f>Reportnew!S2970/Reportnew!O2970</f>
        <v>0.57472824064656647</v>
      </c>
      <c r="E10" s="10">
        <f>'fleet wts at age'!I73</f>
        <v>6.1136750641884105E-2</v>
      </c>
      <c r="F10" s="10">
        <f>'fleet wts at age'!I74</f>
        <v>5.1513794994919411E-3</v>
      </c>
      <c r="G10">
        <f>'fleet wts at age'!N25</f>
        <v>0.99072685031854824</v>
      </c>
      <c r="H10">
        <f>'fleet wts at age'!N26</f>
        <v>0.96770032243674353</v>
      </c>
      <c r="I10" s="10">
        <f>'fleet wts at age'!I77</f>
        <v>0.92228805536518621</v>
      </c>
      <c r="J10" s="10">
        <f t="shared" si="1"/>
        <v>7.771194463481379E-2</v>
      </c>
      <c r="K10" s="10">
        <f>'fleet wts at age'!I75</f>
        <v>6.3098698586239524E-3</v>
      </c>
      <c r="L10">
        <f>'fleet wts at age'!N27</f>
        <v>0.98876200000000003</v>
      </c>
      <c r="M10">
        <f t="shared" si="2"/>
        <v>0.46336199999999994</v>
      </c>
      <c r="P10" s="15">
        <f t="shared" si="3"/>
        <v>6</v>
      </c>
      <c r="Q10" s="41">
        <f t="shared" si="14"/>
        <v>3596.33</v>
      </c>
      <c r="R10" s="17">
        <f t="shared" si="5"/>
        <v>0.80622799999999994</v>
      </c>
      <c r="S10" s="17">
        <f t="shared" si="6"/>
        <v>0.57472824064656647</v>
      </c>
      <c r="T10" s="17">
        <f t="shared" si="7"/>
        <v>6.1136750641884105E-2</v>
      </c>
      <c r="U10" s="17">
        <f t="shared" si="8"/>
        <v>5.1513794994919411E-3</v>
      </c>
      <c r="V10" s="17">
        <f t="shared" si="9"/>
        <v>0.99072685031854824</v>
      </c>
      <c r="W10" s="17">
        <f t="shared" si="10"/>
        <v>0.96770032243674353</v>
      </c>
      <c r="X10" s="17">
        <f t="shared" si="11"/>
        <v>0.92228805536518621</v>
      </c>
      <c r="Y10" s="17">
        <f t="shared" si="12"/>
        <v>6.3098698586239524E-3</v>
      </c>
      <c r="Z10" s="17">
        <f t="shared" si="13"/>
        <v>0.98876200000000003</v>
      </c>
      <c r="AA10" s="50">
        <v>0.24</v>
      </c>
    </row>
    <row r="11" spans="1:29" x14ac:dyDescent="0.3">
      <c r="A11" s="7">
        <v>7</v>
      </c>
      <c r="B11" s="40">
        <f>Reportnew!K6294</f>
        <v>875.82100000000003</v>
      </c>
      <c r="C11" s="10">
        <f>'fleet wts at age'!E47</f>
        <v>1.07064</v>
      </c>
      <c r="D11" s="10">
        <f>Reportnew!S2971/Reportnew!O2971</f>
        <v>0.79760330269745194</v>
      </c>
      <c r="E11" s="10">
        <f>'fleet wts at age'!J73</f>
        <v>7.389713175440521E-2</v>
      </c>
      <c r="F11" s="10">
        <f>'fleet wts at age'!J74</f>
        <v>2.9538570840210933E-3</v>
      </c>
      <c r="G11">
        <f>'fleet wts at age'!O25</f>
        <v>1.239263147839115</v>
      </c>
      <c r="H11">
        <f>'fleet wts at age'!O26</f>
        <v>1.2202941074753391</v>
      </c>
      <c r="I11" s="10">
        <f>'fleet wts at age'!J77</f>
        <v>0.96156383764649567</v>
      </c>
      <c r="J11" s="10">
        <f t="shared" si="1"/>
        <v>3.8436162353504333E-2</v>
      </c>
      <c r="K11" s="10">
        <f>'fleet wts at age'!J75</f>
        <v>1.1570011161573735E-2</v>
      </c>
      <c r="L11">
        <f>'fleet wts at age'!O27</f>
        <v>1.2482899999999999</v>
      </c>
      <c r="M11">
        <f t="shared" si="2"/>
        <v>0.85394599999999998</v>
      </c>
      <c r="P11" s="15">
        <f t="shared" si="3"/>
        <v>7</v>
      </c>
      <c r="Q11" s="41">
        <f t="shared" si="14"/>
        <v>875.82100000000003</v>
      </c>
      <c r="R11" s="17">
        <f t="shared" si="5"/>
        <v>1.07064</v>
      </c>
      <c r="S11" s="17">
        <f t="shared" si="6"/>
        <v>0.79760330269745194</v>
      </c>
      <c r="T11" s="17">
        <f t="shared" si="7"/>
        <v>7.389713175440521E-2</v>
      </c>
      <c r="U11" s="17">
        <f t="shared" si="8"/>
        <v>2.9538570840210933E-3</v>
      </c>
      <c r="V11" s="17">
        <f t="shared" si="9"/>
        <v>1.239263147839115</v>
      </c>
      <c r="W11" s="17">
        <f t="shared" si="10"/>
        <v>1.2202941074753391</v>
      </c>
      <c r="X11" s="17">
        <f t="shared" si="11"/>
        <v>0.96156383764649567</v>
      </c>
      <c r="Y11" s="17">
        <f t="shared" si="12"/>
        <v>1.1570011161573735E-2</v>
      </c>
      <c r="Z11" s="17">
        <f t="shared" si="13"/>
        <v>1.2482899999999999</v>
      </c>
      <c r="AA11" s="50">
        <v>0.24</v>
      </c>
    </row>
    <row r="12" spans="1:29" x14ac:dyDescent="0.3">
      <c r="A12" s="7">
        <v>8</v>
      </c>
      <c r="B12" s="40">
        <f>Reportnew!L6294</f>
        <v>1314.08</v>
      </c>
      <c r="C12" s="10">
        <f>'fleet wts at age'!E48</f>
        <v>1.3557699999999999</v>
      </c>
      <c r="D12" s="10">
        <f>Reportnew!S2972/Reportnew!O2972</f>
        <v>0.91554614720785987</v>
      </c>
      <c r="E12" s="10">
        <f>'fleet wts at age'!K73</f>
        <v>8.5194774005455456E-2</v>
      </c>
      <c r="F12" s="10">
        <f>'fleet wts at age'!K74</f>
        <v>5.0672887489430947E-4</v>
      </c>
      <c r="G12">
        <f>'fleet wts at age'!P25</f>
        <v>1.5060071628293397</v>
      </c>
      <c r="H12">
        <f>'fleet wts at age'!P26</f>
        <v>1.5037713546316374</v>
      </c>
      <c r="I12" s="10">
        <f>'fleet wts at age'!K77</f>
        <v>0.99408728134439173</v>
      </c>
      <c r="J12" s="10">
        <f t="shared" si="1"/>
        <v>5.9127186556082734E-3</v>
      </c>
      <c r="K12" s="10">
        <f>'fleet wts at age'!K75</f>
        <v>7.2224971196502546E-3</v>
      </c>
      <c r="L12">
        <f>'fleet wts at age'!P27</f>
        <v>1.5241400000000001</v>
      </c>
      <c r="M12">
        <f t="shared" si="2"/>
        <v>1.2412700000000001</v>
      </c>
      <c r="P12" s="15">
        <f t="shared" si="3"/>
        <v>8</v>
      </c>
      <c r="Q12" s="41">
        <f t="shared" si="14"/>
        <v>1314.08</v>
      </c>
      <c r="R12" s="17">
        <f t="shared" si="5"/>
        <v>1.3557699999999999</v>
      </c>
      <c r="S12" s="17">
        <f t="shared" si="6"/>
        <v>0.91554614720785987</v>
      </c>
      <c r="T12" s="17">
        <f t="shared" si="7"/>
        <v>8.5194774005455456E-2</v>
      </c>
      <c r="U12" s="17">
        <f t="shared" si="8"/>
        <v>5.0672887489430947E-4</v>
      </c>
      <c r="V12" s="17">
        <f t="shared" si="9"/>
        <v>1.5060071628293397</v>
      </c>
      <c r="W12" s="17">
        <f t="shared" si="10"/>
        <v>1.5037713546316374</v>
      </c>
      <c r="X12" s="17">
        <f t="shared" si="11"/>
        <v>0.99408728134439173</v>
      </c>
      <c r="Y12" s="17">
        <f t="shared" si="12"/>
        <v>7.2224971196502546E-3</v>
      </c>
      <c r="Z12" s="17">
        <f t="shared" si="13"/>
        <v>1.5241400000000001</v>
      </c>
      <c r="AA12" s="50">
        <v>0.24</v>
      </c>
    </row>
    <row r="13" spans="1:29" x14ac:dyDescent="0.3">
      <c r="A13" s="7">
        <v>9</v>
      </c>
      <c r="B13" s="40">
        <f>Reportnew!M6294</f>
        <v>216.56800000000001</v>
      </c>
      <c r="C13" s="10">
        <f>'fleet wts at age'!E49</f>
        <v>1.65483</v>
      </c>
      <c r="D13" s="10">
        <f>Reportnew!S2973/Reportnew!O2973</f>
        <v>0.96602067886127274</v>
      </c>
      <c r="E13" s="10">
        <f>'fleet wts at age'!L73</f>
        <v>8.2049430007223367E-2</v>
      </c>
      <c r="F13" s="10">
        <f>'fleet wts at age'!L74</f>
        <v>2.0839279855593257E-4</v>
      </c>
      <c r="G13">
        <f>'fleet wts at age'!Q25</f>
        <v>1.8015136823171189</v>
      </c>
      <c r="H13">
        <f>'fleet wts at age'!Q26</f>
        <v>1.8035996863813024</v>
      </c>
      <c r="I13" s="10">
        <f>'fleet wts at age'!L77</f>
        <v>0.9974665899066163</v>
      </c>
      <c r="J13" s="10">
        <f t="shared" si="1"/>
        <v>2.5334100933837034E-3</v>
      </c>
      <c r="K13" s="10">
        <f>'fleet wts at age'!L75</f>
        <v>1.0833177194220733E-2</v>
      </c>
      <c r="L13">
        <f>'fleet wts at age'!Q27</f>
        <v>1.8163100000000001</v>
      </c>
      <c r="M13">
        <f t="shared" si="2"/>
        <v>1.5986</v>
      </c>
      <c r="P13" s="15">
        <f t="shared" si="3"/>
        <v>9</v>
      </c>
      <c r="Q13" s="41">
        <f t="shared" si="14"/>
        <v>216.56800000000001</v>
      </c>
      <c r="R13" s="17">
        <f t="shared" si="5"/>
        <v>1.65483</v>
      </c>
      <c r="S13" s="17">
        <f t="shared" si="6"/>
        <v>0.96602067886127274</v>
      </c>
      <c r="T13" s="17">
        <f t="shared" si="7"/>
        <v>8.2049430007223367E-2</v>
      </c>
      <c r="U13" s="17">
        <f t="shared" si="8"/>
        <v>2.0839279855593257E-4</v>
      </c>
      <c r="V13" s="17">
        <f t="shared" si="9"/>
        <v>1.8015136823171189</v>
      </c>
      <c r="W13" s="17">
        <f t="shared" si="10"/>
        <v>1.8035996863813024</v>
      </c>
      <c r="X13" s="17">
        <f t="shared" si="11"/>
        <v>0.9974665899066163</v>
      </c>
      <c r="Y13" s="17">
        <f t="shared" si="12"/>
        <v>1.0833177194220733E-2</v>
      </c>
      <c r="Z13" s="17">
        <f t="shared" si="13"/>
        <v>1.8163100000000001</v>
      </c>
      <c r="AA13" s="50">
        <v>0.24</v>
      </c>
    </row>
    <row r="14" spans="1:29" x14ac:dyDescent="0.3">
      <c r="A14" s="7">
        <v>10</v>
      </c>
      <c r="B14" s="40">
        <f>Reportnew!N6294</f>
        <v>517.42200000000003</v>
      </c>
      <c r="C14" s="10">
        <f>'fleet wts at age'!E50</f>
        <v>1.9617500000000001</v>
      </c>
      <c r="D14" s="10">
        <f>Reportnew!S2974/Reportnew!O2974</f>
        <v>0.9859819039123231</v>
      </c>
      <c r="E14" s="10">
        <f>'fleet wts at age'!M73</f>
        <v>8.1888916558250091E-2</v>
      </c>
      <c r="F14" s="10">
        <f>'fleet wts at age'!M74</f>
        <v>5.639579326203154E-5</v>
      </c>
      <c r="G14">
        <f>'fleet wts at age'!R25</f>
        <v>2.1048795637856368</v>
      </c>
      <c r="H14">
        <f>'fleet wts at age'!R26</f>
        <v>2.1094604551429716</v>
      </c>
      <c r="I14" s="10">
        <f>'fleet wts at age'!M77</f>
        <v>0.99931178743916294</v>
      </c>
      <c r="J14" s="10">
        <f t="shared" si="1"/>
        <v>6.8821256083706484E-4</v>
      </c>
      <c r="K14" s="10">
        <f>'fleet wts at age'!M75</f>
        <v>1.0032687648487876E-2</v>
      </c>
      <c r="L14">
        <f>'fleet wts at age'!R27</f>
        <v>2.11965</v>
      </c>
      <c r="M14">
        <f t="shared" si="2"/>
        <v>1.93425</v>
      </c>
      <c r="P14" s="15">
        <f t="shared" si="3"/>
        <v>10</v>
      </c>
      <c r="Q14" s="41">
        <f t="shared" si="14"/>
        <v>517.42200000000003</v>
      </c>
      <c r="R14" s="17">
        <f t="shared" si="5"/>
        <v>1.9617500000000001</v>
      </c>
      <c r="S14" s="17">
        <f t="shared" si="6"/>
        <v>0.9859819039123231</v>
      </c>
      <c r="T14" s="17">
        <f t="shared" si="7"/>
        <v>8.1888916558250091E-2</v>
      </c>
      <c r="U14" s="17">
        <f t="shared" si="8"/>
        <v>5.639579326203154E-5</v>
      </c>
      <c r="V14" s="17">
        <f t="shared" si="9"/>
        <v>2.1048795637856368</v>
      </c>
      <c r="W14" s="17">
        <f t="shared" si="10"/>
        <v>2.1094604551429716</v>
      </c>
      <c r="X14" s="17">
        <f t="shared" si="11"/>
        <v>0.99931178743916294</v>
      </c>
      <c r="Y14" s="17">
        <f t="shared" si="12"/>
        <v>1.0032687648487876E-2</v>
      </c>
      <c r="Z14" s="17">
        <f t="shared" si="13"/>
        <v>2.11965</v>
      </c>
      <c r="AA14" s="50">
        <v>0.24</v>
      </c>
    </row>
    <row r="15" spans="1:29" x14ac:dyDescent="0.3">
      <c r="A15" s="7">
        <v>11</v>
      </c>
      <c r="B15">
        <f>Reportnew!O6294</f>
        <v>392.08199999999999</v>
      </c>
      <c r="C15" s="10">
        <f>'fleet wts at age'!E51</f>
        <v>2.2713199999999998</v>
      </c>
      <c r="D15" s="10">
        <f>Reportnew!S2975/Reportnew!O2975</f>
        <v>0.99388021062642007</v>
      </c>
      <c r="E15" s="10">
        <f>'fleet wts at age'!N73</f>
        <v>7.8917243961762168E-2</v>
      </c>
      <c r="F15" s="10">
        <f>'fleet wts at age'!N74</f>
        <v>2.0830341597942094E-5</v>
      </c>
      <c r="G15">
        <f>'fleet wts at age'!S25</f>
        <v>2.4072905756848288</v>
      </c>
      <c r="H15">
        <f>'fleet wts at age'!S26</f>
        <v>2.4152330893447655</v>
      </c>
      <c r="I15" s="10">
        <f>'fleet wts at age'!N77</f>
        <v>0.9997361179407811</v>
      </c>
      <c r="J15" s="10">
        <f t="shared" si="1"/>
        <v>2.6388205921890062E-4</v>
      </c>
      <c r="K15" s="10">
        <f>'fleet wts at age'!N75</f>
        <v>1.1533925696639902E-2</v>
      </c>
      <c r="L15">
        <f>'fleet wts at age'!S27</f>
        <v>2.4267599999999998</v>
      </c>
      <c r="M15">
        <f t="shared" si="2"/>
        <v>2.2574200000000002</v>
      </c>
      <c r="P15" s="15">
        <f t="shared" si="3"/>
        <v>11</v>
      </c>
      <c r="Q15" s="41">
        <f t="shared" si="14"/>
        <v>392.08199999999999</v>
      </c>
      <c r="R15" s="17">
        <f t="shared" si="5"/>
        <v>2.2713199999999998</v>
      </c>
      <c r="S15" s="17">
        <f t="shared" si="6"/>
        <v>0.99388021062642007</v>
      </c>
      <c r="T15" s="17">
        <f t="shared" si="7"/>
        <v>7.8917243961762168E-2</v>
      </c>
      <c r="U15" s="17">
        <f t="shared" si="8"/>
        <v>2.0830341597942094E-5</v>
      </c>
      <c r="V15" s="17">
        <f t="shared" si="9"/>
        <v>2.4072905756848288</v>
      </c>
      <c r="W15" s="17">
        <f t="shared" si="10"/>
        <v>2.4152330893447655</v>
      </c>
      <c r="X15" s="17">
        <f t="shared" si="11"/>
        <v>0.9997361179407811</v>
      </c>
      <c r="Y15" s="17">
        <f t="shared" si="12"/>
        <v>1.1533925696639902E-2</v>
      </c>
      <c r="Z15" s="17">
        <f t="shared" si="13"/>
        <v>2.4267599999999998</v>
      </c>
      <c r="AA15" s="50">
        <v>0.24</v>
      </c>
    </row>
    <row r="16" spans="1:29" x14ac:dyDescent="0.3">
      <c r="A16" s="7">
        <v>12</v>
      </c>
      <c r="B16">
        <f>Reportnew!P6294</f>
        <v>422.80399999999997</v>
      </c>
      <c r="C16" s="10">
        <f>'fleet wts at age'!E52</f>
        <v>2.57917</v>
      </c>
      <c r="D16" s="10">
        <f>Reportnew!S2976/Reportnew!O2976</f>
        <v>0.99713861436043383</v>
      </c>
      <c r="E16" s="10">
        <f>'fleet wts at age'!O73</f>
        <v>7.7271493695594731E-2</v>
      </c>
      <c r="F16" s="10">
        <f>'fleet wts at age'!O74</f>
        <v>7.4789222324173669E-6</v>
      </c>
      <c r="G16">
        <f>'fleet wts at age'!T25</f>
        <v>2.7069919072381685</v>
      </c>
      <c r="H16">
        <f>'fleet wts at age'!T26</f>
        <v>2.7168026464515749</v>
      </c>
      <c r="I16" s="10">
        <f>'fleet wts at age'!O77</f>
        <v>0.9999032217694015</v>
      </c>
      <c r="J16" s="10">
        <f t="shared" si="1"/>
        <v>9.6778230598504322E-5</v>
      </c>
      <c r="K16" s="10">
        <f>'fleet wts at age'!O75</f>
        <v>1.1580027382172885E-2</v>
      </c>
      <c r="L16">
        <f>'fleet wts at age'!T27</f>
        <v>2.7316600000000002</v>
      </c>
      <c r="M16">
        <f t="shared" si="2"/>
        <v>2.57179</v>
      </c>
      <c r="P16" s="15">
        <f t="shared" si="3"/>
        <v>12</v>
      </c>
      <c r="Q16" s="41">
        <f t="shared" si="14"/>
        <v>422.80399999999997</v>
      </c>
      <c r="R16" s="17">
        <f t="shared" si="5"/>
        <v>2.57917</v>
      </c>
      <c r="S16" s="17">
        <f t="shared" si="6"/>
        <v>0.99713861436043383</v>
      </c>
      <c r="T16" s="17">
        <f t="shared" si="7"/>
        <v>7.7271493695594731E-2</v>
      </c>
      <c r="U16" s="17">
        <f t="shared" si="8"/>
        <v>7.4789222324173669E-6</v>
      </c>
      <c r="V16" s="17">
        <f t="shared" si="9"/>
        <v>2.7069919072381685</v>
      </c>
      <c r="W16" s="17">
        <f t="shared" si="10"/>
        <v>2.7168026464515749</v>
      </c>
      <c r="X16" s="17">
        <f t="shared" si="11"/>
        <v>0.9999032217694015</v>
      </c>
      <c r="Y16" s="17">
        <f t="shared" si="12"/>
        <v>1.1580027382172885E-2</v>
      </c>
      <c r="Z16" s="17">
        <f t="shared" si="13"/>
        <v>2.7316600000000002</v>
      </c>
      <c r="AA16" s="50">
        <v>0.24</v>
      </c>
    </row>
    <row r="17" spans="1:27" x14ac:dyDescent="0.3">
      <c r="A17" s="7">
        <v>13</v>
      </c>
      <c r="B17">
        <f>Reportnew!Q6294</f>
        <v>242.44399999999999</v>
      </c>
      <c r="C17" s="10">
        <f>'fleet wts at age'!E53</f>
        <v>2.8817499999999998</v>
      </c>
      <c r="D17" s="10">
        <f>Reportnew!S2977/Reportnew!O2977</f>
        <v>0.99856684306411037</v>
      </c>
      <c r="E17" s="10">
        <f>'fleet wts at age'!P73</f>
        <v>7.6850054992083111E-2</v>
      </c>
      <c r="F17" s="10">
        <f>'fleet wts at age'!P74</f>
        <v>2.700106466573411E-6</v>
      </c>
      <c r="G17">
        <f>'fleet wts at age'!U25</f>
        <v>3.0016875478320415</v>
      </c>
      <c r="H17">
        <f>'fleet wts at age'!U26</f>
        <v>3.0106585425396606</v>
      </c>
      <c r="I17" s="10">
        <f>'fleet wts at age'!P77</f>
        <v>0.99996486649745842</v>
      </c>
      <c r="J17" s="10">
        <f t="shared" si="1"/>
        <v>3.5133502541584427E-5</v>
      </c>
      <c r="K17" s="10">
        <f>'fleet wts at age'!P75</f>
        <v>1.0411244901450343E-2</v>
      </c>
      <c r="L17">
        <f>'fleet wts at age'!U27</f>
        <v>3.0302899999999999</v>
      </c>
      <c r="M17">
        <f t="shared" si="2"/>
        <v>2.8776199999999998</v>
      </c>
      <c r="P17" s="15">
        <f t="shared" si="3"/>
        <v>13</v>
      </c>
      <c r="Q17" s="41">
        <f t="shared" si="14"/>
        <v>242.44399999999999</v>
      </c>
      <c r="R17" s="17">
        <f t="shared" si="5"/>
        <v>2.8817499999999998</v>
      </c>
      <c r="S17" s="17">
        <f t="shared" si="6"/>
        <v>0.99856684306411037</v>
      </c>
      <c r="T17" s="17">
        <f t="shared" si="7"/>
        <v>7.6850054992083111E-2</v>
      </c>
      <c r="U17" s="17">
        <f t="shared" si="8"/>
        <v>2.700106466573411E-6</v>
      </c>
      <c r="V17" s="17">
        <f t="shared" si="9"/>
        <v>3.0016875478320415</v>
      </c>
      <c r="W17" s="17">
        <f t="shared" si="10"/>
        <v>3.0106585425396606</v>
      </c>
      <c r="X17" s="17">
        <f t="shared" si="11"/>
        <v>0.99996486649745842</v>
      </c>
      <c r="Y17" s="17">
        <f t="shared" si="12"/>
        <v>1.0411244901450343E-2</v>
      </c>
      <c r="Z17" s="17">
        <f t="shared" si="13"/>
        <v>3.0302899999999999</v>
      </c>
      <c r="AA17" s="50">
        <v>0.24</v>
      </c>
    </row>
    <row r="18" spans="1:27" x14ac:dyDescent="0.3">
      <c r="A18" s="7">
        <v>14</v>
      </c>
      <c r="B18">
        <f>Reportnew!R6294</f>
        <v>135.57400000000001</v>
      </c>
      <c r="C18" s="10">
        <f>'fleet wts at age'!E54</f>
        <v>3.1762600000000001</v>
      </c>
      <c r="D18" s="10">
        <f>Reportnew!S2978/Reportnew!O2978</f>
        <v>0.99923180092309827</v>
      </c>
      <c r="E18" s="10">
        <f>'fleet wts at age'!Q73</f>
        <v>7.5042645104281228E-2</v>
      </c>
      <c r="F18" s="10">
        <f>'fleet wts at age'!Q74</f>
        <v>1.2229137333800534E-6</v>
      </c>
      <c r="G18">
        <f>'fleet wts at age'!V25</f>
        <v>3.2851704159147683</v>
      </c>
      <c r="H18">
        <f>'fleet wts at age'!V26</f>
        <v>3.2944781518110293</v>
      </c>
      <c r="I18" s="10">
        <f>'fleet wts at age'!Q77</f>
        <v>0.9999837040151891</v>
      </c>
      <c r="J18" s="10">
        <f t="shared" si="1"/>
        <v>1.6295984810899E-5</v>
      </c>
      <c r="K18" s="10">
        <f>'fleet wts at age'!Q75</f>
        <v>1.0705131981985413E-2</v>
      </c>
      <c r="L18">
        <f>'fleet wts at age'!V27</f>
        <v>3.3198500000000002</v>
      </c>
      <c r="M18">
        <f t="shared" si="2"/>
        <v>3.1738200000000001</v>
      </c>
      <c r="P18" s="15">
        <f t="shared" si="3"/>
        <v>14</v>
      </c>
      <c r="Q18" s="41">
        <f t="shared" si="14"/>
        <v>135.57400000000001</v>
      </c>
      <c r="R18" s="17">
        <f t="shared" si="5"/>
        <v>3.1762600000000001</v>
      </c>
      <c r="S18" s="17">
        <f t="shared" si="6"/>
        <v>0.99923180092309827</v>
      </c>
      <c r="T18" s="17">
        <f t="shared" si="7"/>
        <v>7.5042645104281228E-2</v>
      </c>
      <c r="U18" s="17">
        <f t="shared" si="8"/>
        <v>1.2229137333800534E-6</v>
      </c>
      <c r="V18" s="17">
        <f t="shared" si="9"/>
        <v>3.2851704159147683</v>
      </c>
      <c r="W18" s="17">
        <f t="shared" si="10"/>
        <v>3.2944781518110293</v>
      </c>
      <c r="X18" s="17">
        <f t="shared" si="11"/>
        <v>0.9999837040151891</v>
      </c>
      <c r="Y18" s="17">
        <f t="shared" si="12"/>
        <v>1.0705131981985413E-2</v>
      </c>
      <c r="Z18" s="17">
        <f t="shared" si="13"/>
        <v>3.3198500000000002</v>
      </c>
      <c r="AA18" s="50">
        <v>0.24</v>
      </c>
    </row>
    <row r="19" spans="1:27" x14ac:dyDescent="0.3">
      <c r="A19" s="7">
        <v>15</v>
      </c>
      <c r="B19">
        <f>Reportnew!S6294</f>
        <v>126.32599999999999</v>
      </c>
      <c r="C19" s="10">
        <f>'fleet wts at age'!E55</f>
        <v>3.4605800000000002</v>
      </c>
      <c r="D19" s="10">
        <f>Reportnew!S2979/Reportnew!O2979</f>
        <v>0.99955787758121462</v>
      </c>
      <c r="E19" s="10">
        <f>'fleet wts at age'!R73</f>
        <v>7.3052398141839753E-2</v>
      </c>
      <c r="F19" s="10">
        <f>'fleet wts at age'!R74</f>
        <v>6.3938712288257355E-7</v>
      </c>
      <c r="G19">
        <f>'fleet wts at age'!W25</f>
        <v>3.556974915006744</v>
      </c>
      <c r="H19">
        <f>'fleet wts at age'!W26</f>
        <v>3.5645843016088534</v>
      </c>
      <c r="I19" s="10">
        <f>'fleet wts at age'!R77</f>
        <v>0.99999124763124825</v>
      </c>
      <c r="J19" s="10">
        <f t="shared" si="1"/>
        <v>8.7523687517521154E-6</v>
      </c>
      <c r="K19" s="10">
        <f>'fleet wts at age'!R75</f>
        <v>1.1292962471037381E-2</v>
      </c>
      <c r="L19">
        <f>'fleet wts at age'!W27</f>
        <v>3.59842</v>
      </c>
      <c r="M19">
        <f t="shared" si="2"/>
        <v>3.45905</v>
      </c>
      <c r="P19" s="15">
        <f t="shared" si="3"/>
        <v>15</v>
      </c>
      <c r="Q19" s="41">
        <f t="shared" si="14"/>
        <v>126.32599999999999</v>
      </c>
      <c r="R19" s="17">
        <f t="shared" si="5"/>
        <v>3.4605800000000002</v>
      </c>
      <c r="S19" s="17">
        <f t="shared" si="6"/>
        <v>0.99955787758121462</v>
      </c>
      <c r="T19" s="17">
        <f t="shared" si="7"/>
        <v>7.3052398141839753E-2</v>
      </c>
      <c r="U19" s="17">
        <f t="shared" si="8"/>
        <v>6.3938712288257355E-7</v>
      </c>
      <c r="V19" s="17">
        <f t="shared" si="9"/>
        <v>3.556974915006744</v>
      </c>
      <c r="W19" s="17">
        <f t="shared" si="10"/>
        <v>3.5645843016088534</v>
      </c>
      <c r="X19" s="17">
        <f t="shared" si="11"/>
        <v>0.99999124763124825</v>
      </c>
      <c r="Y19" s="17">
        <f t="shared" si="12"/>
        <v>1.1292962471037381E-2</v>
      </c>
      <c r="Z19" s="17">
        <f t="shared" si="13"/>
        <v>3.59842</v>
      </c>
      <c r="AA19" s="50">
        <v>0.24</v>
      </c>
    </row>
    <row r="20" spans="1:27" x14ac:dyDescent="0.3">
      <c r="A20" s="7">
        <v>16</v>
      </c>
      <c r="B20">
        <f>Reportnew!T6294</f>
        <v>104.327</v>
      </c>
      <c r="C20" s="10">
        <f>'fleet wts at age'!E56</f>
        <v>3.7331300000000001</v>
      </c>
      <c r="D20" s="10">
        <f>Reportnew!S2980/Reportnew!O2980</f>
        <v>0.9997321282677003</v>
      </c>
      <c r="E20" s="10">
        <f>'fleet wts at age'!S73</f>
        <v>7.0860491436610787E-2</v>
      </c>
      <c r="F20" s="10">
        <f>'fleet wts at age'!S74</f>
        <v>3.8745027800414993E-7</v>
      </c>
      <c r="G20">
        <f>'fleet wts at age'!X25</f>
        <v>3.8156337011161083</v>
      </c>
      <c r="H20">
        <f>'fleet wts at age'!X26</f>
        <v>3.8256323419187535</v>
      </c>
      <c r="I20" s="10">
        <f>'fleet wts at age'!S77</f>
        <v>0.99999453224001611</v>
      </c>
      <c r="J20" s="10">
        <f t="shared" si="1"/>
        <v>5.4677599838903745E-6</v>
      </c>
      <c r="K20" s="10">
        <f>'fleet wts at age'!S75</f>
        <v>1.220612111311121E-2</v>
      </c>
      <c r="L20">
        <f>'fleet wts at age'!X27</f>
        <v>3.8646600000000002</v>
      </c>
      <c r="M20">
        <f t="shared" si="2"/>
        <v>3.7321300000000002</v>
      </c>
      <c r="P20" s="20" t="s">
        <v>1443</v>
      </c>
      <c r="Q20" s="77">
        <f>SUM(B20:B34)</f>
        <v>246.28200240000001</v>
      </c>
      <c r="R20" s="22">
        <f>SUMPRODUCT(B20:B34,C20:C34)/SUM(B20:B34)</f>
        <v>4.0724365349274008</v>
      </c>
      <c r="S20" s="22">
        <f t="shared" ref="S20:U20" si="15">D20</f>
        <v>0.9997321282677003</v>
      </c>
      <c r="T20" s="22">
        <f t="shared" si="15"/>
        <v>7.0860491436610787E-2</v>
      </c>
      <c r="U20" s="22">
        <f t="shared" si="15"/>
        <v>3.8745027800414993E-7</v>
      </c>
      <c r="V20" s="22">
        <f>'fleet wts at age'!AN25</f>
        <v>4.1494680391311638</v>
      </c>
      <c r="W20" s="22">
        <f>'fleet wts at age'!AN26</f>
        <v>4.1494680391311647</v>
      </c>
      <c r="X20" s="22">
        <f t="shared" si="11"/>
        <v>0.99999453224001611</v>
      </c>
      <c r="Y20" s="22">
        <f t="shared" si="12"/>
        <v>1.220612111311121E-2</v>
      </c>
      <c r="Z20" s="22">
        <f t="shared" si="13"/>
        <v>3.8646600000000002</v>
      </c>
      <c r="AA20" s="51">
        <v>0.24</v>
      </c>
    </row>
    <row r="21" spans="1:27" x14ac:dyDescent="0.3">
      <c r="A21" s="7">
        <v>17</v>
      </c>
      <c r="B21">
        <f>Reportnew!U6294</f>
        <v>66.417599999999993</v>
      </c>
      <c r="C21" s="10">
        <f>'fleet wts at age'!E57</f>
        <v>3.9928599999999999</v>
      </c>
      <c r="D21" s="10">
        <f>Reportnew!S2981/Reportnew!O2981</f>
        <v>0.99982969600737315</v>
      </c>
      <c r="E21" s="10">
        <f>'fleet wts at age'!T73</f>
        <v>7.045160055503856E-2</v>
      </c>
      <c r="F21" s="10">
        <f>'fleet wts at age'!T74</f>
        <v>2.0379979294140944E-7</v>
      </c>
      <c r="G21">
        <f>'fleet wts at age'!Y25</f>
        <v>4.0646113400154951</v>
      </c>
      <c r="H21">
        <f>'fleet wts at age'!Y26</f>
        <v>4.0608873450200766</v>
      </c>
      <c r="I21" s="10">
        <f>'fleet wts at age'!T77</f>
        <v>0.99999710724523228</v>
      </c>
      <c r="J21" s="10">
        <f t="shared" si="1"/>
        <v>2.892754767724881E-6</v>
      </c>
      <c r="K21" s="10">
        <f>'fleet wts at age'!T75</f>
        <v>1.1462195645168484E-2</v>
      </c>
      <c r="L21">
        <f>'fleet wts at age'!Y27</f>
        <v>4.1177000000000001</v>
      </c>
      <c r="M21">
        <f t="shared" si="2"/>
        <v>3.9921799999999998</v>
      </c>
    </row>
    <row r="22" spans="1:27" x14ac:dyDescent="0.3">
      <c r="A22" s="7">
        <v>18</v>
      </c>
      <c r="B22">
        <f>Reportnew!V6294</f>
        <v>25.4207</v>
      </c>
      <c r="C22" s="10">
        <f>'fleet wts at age'!E58</f>
        <v>4.2390999999999996</v>
      </c>
      <c r="D22" s="10">
        <f>Reportnew!S2982/Reportnew!O2982</f>
        <v>0.99988440942652945</v>
      </c>
      <c r="E22" s="10">
        <f>'fleet wts at age'!U73</f>
        <v>7.132336978270494E-2</v>
      </c>
      <c r="F22" s="10">
        <f>'fleet wts at age'!U74</f>
        <v>1.0335461374207156E-7</v>
      </c>
      <c r="G22">
        <f>'fleet wts at age'!Z25</f>
        <v>4.3025389341187879</v>
      </c>
      <c r="H22">
        <f>'fleet wts at age'!Z26</f>
        <v>4.2727286911084512</v>
      </c>
      <c r="I22" s="10">
        <f>'fleet wts at age'!U77</f>
        <v>0.9999985509032413</v>
      </c>
      <c r="J22" s="10">
        <f t="shared" si="1"/>
        <v>1.4490967586988646E-6</v>
      </c>
      <c r="K22" s="10">
        <f>'fleet wts at age'!U75</f>
        <v>9.5585268626813356E-3</v>
      </c>
      <c r="L22">
        <f>'fleet wts at age'!Z27</f>
        <v>4.3570399999999996</v>
      </c>
      <c r="M22">
        <f t="shared" si="2"/>
        <v>4.2386100000000004</v>
      </c>
      <c r="Q22" t="s">
        <v>1444</v>
      </c>
    </row>
    <row r="23" spans="1:27" x14ac:dyDescent="0.3">
      <c r="A23" s="7">
        <v>19</v>
      </c>
      <c r="B23">
        <f>Reportnew!W6294</f>
        <v>14.8301</v>
      </c>
      <c r="C23" s="10">
        <f>'fleet wts at age'!E59</f>
        <v>4.4715100000000003</v>
      </c>
      <c r="D23" s="10">
        <f>Reportnew!S2983/Reportnew!O2983</f>
        <v>0.99991949028404259</v>
      </c>
      <c r="E23" s="10">
        <f>'fleet wts at age'!V73</f>
        <v>6.7047708873541695E-2</v>
      </c>
      <c r="F23" s="10">
        <f>'fleet wts at age'!V74</f>
        <v>8.9472496651881898E-8</v>
      </c>
      <c r="G23">
        <f>'fleet wts at age'!AA25</f>
        <v>4.5151135984080595</v>
      </c>
      <c r="H23">
        <f>'fleet wts at age'!AA26</f>
        <v>4.5404400000000003</v>
      </c>
      <c r="I23" s="10">
        <f>'fleet wts at age'!V77</f>
        <v>0.99999866554161576</v>
      </c>
      <c r="J23" s="10">
        <f t="shared" si="1"/>
        <v>1.3344583842389568E-6</v>
      </c>
      <c r="K23" s="10">
        <f>'fleet wts at age'!V75</f>
        <v>1.2915201653961678E-2</v>
      </c>
      <c r="L23">
        <f>'fleet wts at age'!AA27</f>
        <v>4.5824999999999996</v>
      </c>
      <c r="M23">
        <f t="shared" si="2"/>
        <v>4.4711499999999997</v>
      </c>
    </row>
    <row r="24" spans="1:27" x14ac:dyDescent="0.3">
      <c r="A24" s="7">
        <v>20</v>
      </c>
      <c r="B24">
        <f>Reportnew!X6294</f>
        <v>18.3643</v>
      </c>
      <c r="C24" s="10">
        <f>'fleet wts at age'!E60</f>
        <v>4.69001</v>
      </c>
      <c r="D24" s="10">
        <f>Reportnew!S2984/Reportnew!O2984</f>
        <v>0.99994029863475775</v>
      </c>
      <c r="E24" s="10">
        <f>'fleet wts at age'!W73</f>
        <v>7.1040676152615917E-2</v>
      </c>
      <c r="F24" s="10">
        <f>'fleet wts at age'!W74</f>
        <v>3.7365051571172657E-8</v>
      </c>
      <c r="G24">
        <f>'fleet wts at age'!AB25</f>
        <v>4.7318032005365849</v>
      </c>
      <c r="H24">
        <f>'fleet wts at age'!AB26</f>
        <v>4.7465900000000003</v>
      </c>
      <c r="I24" s="10">
        <f>'fleet wts at age'!W77</f>
        <v>0.99999947403327305</v>
      </c>
      <c r="J24" s="10">
        <f t="shared" si="1"/>
        <v>5.2596672694971147E-7</v>
      </c>
      <c r="K24" s="10">
        <f>'fleet wts at age'!W75</f>
        <v>8.1042864823325251E-3</v>
      </c>
      <c r="L24">
        <f>'fleet wts at age'!AB27</f>
        <v>4.7940800000000001</v>
      </c>
      <c r="M24">
        <f t="shared" si="2"/>
        <v>4.68973</v>
      </c>
      <c r="P24" t="s">
        <v>1726</v>
      </c>
      <c r="Q24" t="s">
        <v>1865</v>
      </c>
    </row>
    <row r="25" spans="1:27" x14ac:dyDescent="0.3">
      <c r="A25" s="7">
        <v>21</v>
      </c>
      <c r="B25">
        <f>Reportnew!Y6294</f>
        <v>3.88795</v>
      </c>
      <c r="C25" s="10">
        <f>'fleet wts at age'!E61</f>
        <v>4.8947099999999999</v>
      </c>
      <c r="D25" s="10">
        <f>Reportnew!S2985/Reportnew!O2985</f>
        <v>0.99995505351696023</v>
      </c>
      <c r="E25" s="10">
        <f>'fleet wts at age'!X73</f>
        <v>6.4659059381098352E-2</v>
      </c>
      <c r="F25" s="10">
        <f>'fleet wts at age'!X74</f>
        <v>6.3336964208533644E-8</v>
      </c>
      <c r="G25">
        <f>'fleet wts at age'!AC25</f>
        <v>4.9119147979172206</v>
      </c>
      <c r="H25">
        <f>'fleet wts at age'!AC26</f>
        <v>4.93886</v>
      </c>
      <c r="I25" s="10">
        <f>'fleet wts at age'!X77</f>
        <v>0.99999902044813549</v>
      </c>
      <c r="J25" s="10">
        <f t="shared" si="1"/>
        <v>9.7955186451059717E-7</v>
      </c>
      <c r="K25" s="10">
        <f>'fleet wts at age'!X75</f>
        <v>1.375987728193746E-2</v>
      </c>
      <c r="L25">
        <f>'fleet wts at age'!AC27</f>
        <v>4.9919500000000001</v>
      </c>
      <c r="M25">
        <f t="shared" si="2"/>
        <v>4.8944900000000002</v>
      </c>
      <c r="P25" t="s">
        <v>1726</v>
      </c>
      <c r="Q25" t="s">
        <v>1866</v>
      </c>
    </row>
    <row r="26" spans="1:27" x14ac:dyDescent="0.3">
      <c r="A26" s="7">
        <v>22</v>
      </c>
      <c r="B26">
        <f>Reportnew!Z6294</f>
        <v>7.5449799999999998</v>
      </c>
      <c r="C26" s="10">
        <f>'fleet wts at age'!E62</f>
        <v>5.0858299999999996</v>
      </c>
      <c r="D26" s="10">
        <f>Reportnew!S2986/Reportnew!O2986</f>
        <v>0.99996264129945356</v>
      </c>
      <c r="E26" s="10">
        <f>'fleet wts at age'!Y73</f>
        <v>7.5085872086473895E-2</v>
      </c>
      <c r="F26" s="10">
        <f>'fleet wts at age'!Y74</f>
        <v>6.181840537478924E-9</v>
      </c>
      <c r="G26">
        <f>'fleet wts at age'!AD25</f>
        <v>5.1131818655918408</v>
      </c>
      <c r="H26">
        <f>'fleet wts at age'!AD26</f>
        <v>5.1175800000000002</v>
      </c>
      <c r="I26" s="10">
        <f>'fleet wts at age'!Y77</f>
        <v>0.99999991766973118</v>
      </c>
      <c r="J26" s="10">
        <f t="shared" si="1"/>
        <v>8.2330268824648556E-8</v>
      </c>
      <c r="K26" s="10">
        <f>'fleet wts at age'!Y75</f>
        <v>2.6901217316855795E-3</v>
      </c>
      <c r="L26">
        <f>'fleet wts at age'!AD27</f>
        <v>5.1763899999999996</v>
      </c>
      <c r="M26">
        <f t="shared" si="2"/>
        <v>5.0856399999999997</v>
      </c>
      <c r="P26" t="s">
        <v>1603</v>
      </c>
      <c r="Q26" t="s">
        <v>1867</v>
      </c>
    </row>
    <row r="27" spans="1:27" x14ac:dyDescent="0.3">
      <c r="A27" s="7">
        <v>23</v>
      </c>
      <c r="B27">
        <f>Reportnew!AA6294</f>
        <v>0.25025399999999998</v>
      </c>
      <c r="C27" s="10">
        <f>'fleet wts at age'!E63</f>
        <v>5.2636700000000003</v>
      </c>
      <c r="D27" s="10">
        <f>Reportnew!S2987/Reportnew!O2987</f>
        <v>0.99997150277278013</v>
      </c>
      <c r="E27" s="10">
        <f>'fleet wts at age'!Z73</f>
        <v>6.509621587556387E-2</v>
      </c>
      <c r="F27" s="10">
        <f>'fleet wts at age'!Z74</f>
        <v>4.6812563059316367E-8</v>
      </c>
      <c r="G27">
        <f>'fleet wts at age'!AE25</f>
        <v>5.2611421808703396</v>
      </c>
      <c r="H27">
        <f>'fleet wts at age'!AE26</f>
        <v>5.0524050708684021</v>
      </c>
      <c r="I27" s="10">
        <f>'fleet wts at age'!Z77</f>
        <v>0.99999928087172552</v>
      </c>
      <c r="J27" s="10">
        <f t="shared" si="1"/>
        <v>7.19128274484504E-7</v>
      </c>
      <c r="K27" s="10">
        <f>'fleet wts at age'!Z75</f>
        <v>1.2109737311873066E-2</v>
      </c>
      <c r="L27">
        <f>'fleet wts at age'!AE27</f>
        <v>5.3477300000000003</v>
      </c>
      <c r="M27">
        <f t="shared" si="2"/>
        <v>5.2635199999999998</v>
      </c>
    </row>
    <row r="28" spans="1:27" x14ac:dyDescent="0.3">
      <c r="A28" s="7">
        <v>24</v>
      </c>
      <c r="B28">
        <f>Reportnew!AB6294</f>
        <v>2.8186800000000001</v>
      </c>
      <c r="C28" s="10">
        <f>'fleet wts at age'!E64</f>
        <v>5.4286000000000003</v>
      </c>
      <c r="D28" s="10">
        <f>Reportnew!S2988/Reportnew!O2988</f>
        <v>0.99997605275761703</v>
      </c>
      <c r="E28" s="10">
        <f>'fleet wts at age'!AA73</f>
        <v>6.3785442656441607E-2</v>
      </c>
      <c r="F28" s="10">
        <f>'fleet wts at age'!AA74</f>
        <v>2.9594898352003783E-8</v>
      </c>
      <c r="G28">
        <f>'fleet wts at age'!AF25</f>
        <v>5.4130480386221915</v>
      </c>
      <c r="H28">
        <f>'fleet wts at age'!AF26</f>
        <v>5.4360499999999998</v>
      </c>
      <c r="I28" s="10">
        <f>'fleet wts at age'!AA77</f>
        <v>0.99999953602446912</v>
      </c>
      <c r="J28" s="10">
        <f t="shared" si="1"/>
        <v>4.6397553088439736E-7</v>
      </c>
      <c r="K28" s="10">
        <f>'fleet wts at age'!AA75</f>
        <v>1.2914527748660035E-2</v>
      </c>
      <c r="L28">
        <f>'fleet wts at age'!AF27</f>
        <v>5.5063500000000003</v>
      </c>
      <c r="M28">
        <f t="shared" si="2"/>
        <v>5.4284699999999999</v>
      </c>
    </row>
    <row r="29" spans="1:27" x14ac:dyDescent="0.3">
      <c r="A29" s="7">
        <v>25</v>
      </c>
      <c r="B29">
        <f>Reportnew!AC6294</f>
        <v>1.1423099999999999</v>
      </c>
      <c r="C29" s="10">
        <f>'fleet wts at age'!E65</f>
        <v>5.5810199999999996</v>
      </c>
      <c r="D29" s="10">
        <f>Reportnew!S2989/Reportnew!O2989</f>
        <v>0.99998029034119218</v>
      </c>
      <c r="E29" s="10">
        <f>'fleet wts at age'!AB73</f>
        <v>6.7075363313934488E-2</v>
      </c>
      <c r="F29" s="10">
        <f>'fleet wts at age'!AB74</f>
        <v>2.1005083706599211E-8</v>
      </c>
      <c r="G29">
        <f>'fleet wts at age'!AG25</f>
        <v>5.561861244326348</v>
      </c>
      <c r="H29">
        <f>'fleet wts at age'!AG26</f>
        <v>5.57674</v>
      </c>
      <c r="I29" s="10">
        <f>'fleet wts at age'!AB77</f>
        <v>0.9999996868436325</v>
      </c>
      <c r="J29" s="10">
        <f t="shared" si="1"/>
        <v>3.1315636750406384E-7</v>
      </c>
      <c r="K29" s="10">
        <f>'fleet wts at age'!AB75</f>
        <v>9.1776156809818179E-3</v>
      </c>
      <c r="L29">
        <f>'fleet wts at age'!AG27</f>
        <v>5.6526899999999998</v>
      </c>
      <c r="M29">
        <f t="shared" si="2"/>
        <v>5.5809100000000003</v>
      </c>
      <c r="P29" t="s">
        <v>1525</v>
      </c>
      <c r="R29">
        <v>13465</v>
      </c>
    </row>
    <row r="30" spans="1:27" x14ac:dyDescent="0.3">
      <c r="A30" s="7">
        <v>26</v>
      </c>
      <c r="B30">
        <f>Reportnew!AD6294</f>
        <v>0.24230599999999999</v>
      </c>
      <c r="C30" s="10">
        <f>'fleet wts at age'!E66</f>
        <v>5.7213900000000004</v>
      </c>
      <c r="D30" s="10">
        <f>Reportnew!S2990/Reportnew!O2990</f>
        <v>0.99998252172985924</v>
      </c>
      <c r="E30" s="10">
        <f>'fleet wts at age'!AC73</f>
        <v>6.3787279419256326E-2</v>
      </c>
      <c r="F30" s="10">
        <f>'fleet wts at age'!AC74</f>
        <v>2.7592410819350698E-8</v>
      </c>
      <c r="G30">
        <f>'fleet wts at age'!AH25</f>
        <v>5.6860958524075942</v>
      </c>
      <c r="H30">
        <f>'fleet wts at age'!AH26</f>
        <v>5.7057700000000002</v>
      </c>
      <c r="I30" s="10">
        <f>'fleet wts at age'!AC77</f>
        <v>0.99999956743101237</v>
      </c>
      <c r="J30" s="10">
        <f t="shared" si="1"/>
        <v>4.3256898762944473E-7</v>
      </c>
      <c r="K30" s="10">
        <f>'fleet wts at age'!AC75</f>
        <v>1.2069692988332863E-2</v>
      </c>
      <c r="L30">
        <f>'fleet wts at age'!AH27</f>
        <v>5.78721</v>
      </c>
      <c r="M30">
        <f t="shared" si="2"/>
        <v>5.7212899999999998</v>
      </c>
      <c r="P30" t="s">
        <v>1472</v>
      </c>
      <c r="R30">
        <v>9618</v>
      </c>
    </row>
    <row r="31" spans="1:27" x14ac:dyDescent="0.3">
      <c r="A31" s="7">
        <v>27</v>
      </c>
      <c r="B31">
        <f>Reportnew!AE6294</f>
        <v>0.33828000000000003</v>
      </c>
      <c r="C31" s="10">
        <f>'fleet wts at age'!E67</f>
        <v>5.8502099999999997</v>
      </c>
      <c r="D31" s="10">
        <f>Reportnew!S2991/Reportnew!O2991</f>
        <v>0.99998290659651534</v>
      </c>
      <c r="E31" s="10">
        <f>'fleet wts at age'!AD73</f>
        <v>6.3103215845045663E-2</v>
      </c>
      <c r="F31" s="10">
        <f>'fleet wts at age'!AD74</f>
        <v>2.8325991595146235E-8</v>
      </c>
      <c r="G31">
        <f>'fleet wts at age'!AI25</f>
        <v>5.8041545465180855</v>
      </c>
      <c r="H31">
        <f>'fleet wts at age'!AI26</f>
        <v>5.82369</v>
      </c>
      <c r="I31" s="10">
        <f>'fleet wts at age'!AD77</f>
        <v>0.99999955111671412</v>
      </c>
      <c r="J31" s="10">
        <f t="shared" si="1"/>
        <v>4.4888328587511239E-7</v>
      </c>
      <c r="K31" s="10">
        <f>'fleet wts at age'!AD75</f>
        <v>1.2403755828962726E-2</v>
      </c>
      <c r="L31">
        <f>'fleet wts at age'!AI27</f>
        <v>5.91045</v>
      </c>
      <c r="M31">
        <f t="shared" si="2"/>
        <v>5.8501099999999999</v>
      </c>
    </row>
    <row r="32" spans="1:27" x14ac:dyDescent="0.3">
      <c r="A32" s="7">
        <v>28</v>
      </c>
      <c r="B32">
        <f>Reportnew!AF6294</f>
        <v>0.14068900000000001</v>
      </c>
      <c r="C32" s="10">
        <f>'fleet wts at age'!E68</f>
        <v>5.9680099999999996</v>
      </c>
      <c r="D32" s="10">
        <f>Reportnew!S2992/Reportnew!O2992</f>
        <v>0.99998491959631453</v>
      </c>
      <c r="E32" s="10">
        <f>'fleet wts at age'!AE73</f>
        <v>7.1804204495491408E-2</v>
      </c>
      <c r="F32" s="10">
        <f>'fleet wts at age'!AE74</f>
        <v>7.7176539831876919E-9</v>
      </c>
      <c r="G32">
        <f>'fleet wts at age'!AJ25</f>
        <v>5.9267141271643293</v>
      </c>
      <c r="H32">
        <f>'fleet wts at age'!AJ26</f>
        <v>5.9310999999999998</v>
      </c>
      <c r="I32" s="10">
        <f>'fleet wts at age'!AE77</f>
        <v>0.99999989251808841</v>
      </c>
      <c r="J32" s="10">
        <f t="shared" si="1"/>
        <v>1.0748191159315468E-7</v>
      </c>
      <c r="K32" s="10">
        <f>'fleet wts at age'!AE75</f>
        <v>3.382787786854617E-3</v>
      </c>
      <c r="L32">
        <f>'fleet wts at age'!AJ27</f>
        <v>6.0212300000000001</v>
      </c>
      <c r="M32">
        <f t="shared" si="2"/>
        <v>5.9679200000000003</v>
      </c>
    </row>
    <row r="33" spans="1:13" x14ac:dyDescent="0.3">
      <c r="A33" s="7">
        <v>29</v>
      </c>
      <c r="B33">
        <f>Reportnew!AG6294</f>
        <v>4.6740400000000001E-2</v>
      </c>
      <c r="C33" s="10">
        <f>'fleet wts at age'!E69</f>
        <v>6.07212</v>
      </c>
      <c r="D33" s="10">
        <f>Reportnew!S2993/Reportnew!O2993</f>
        <v>0.9999868250298084</v>
      </c>
      <c r="E33" s="10">
        <f>'fleet wts at age'!AF73</f>
        <v>6.1410966956286415E-2</v>
      </c>
      <c r="F33" s="10">
        <f>'fleet wts at age'!AF74</f>
        <v>0</v>
      </c>
      <c r="G33">
        <f>'fleet wts at age'!AK25</f>
        <v>6.0106676292135468</v>
      </c>
      <c r="H33" t="e">
        <f>'fleet wts at age'!AK26</f>
        <v>#DIV/0!</v>
      </c>
      <c r="I33" s="10">
        <f>'fleet wts at age'!AF77</f>
        <v>1</v>
      </c>
      <c r="J33" s="10">
        <f t="shared" si="1"/>
        <v>0</v>
      </c>
      <c r="K33" s="10">
        <f>'fleet wts at age'!AF75</f>
        <v>1.3334033043713573E-2</v>
      </c>
      <c r="L33">
        <f>'fleet wts at age'!AK27</f>
        <v>6.1207500000000001</v>
      </c>
      <c r="M33">
        <f t="shared" si="2"/>
        <v>6.0720400000000003</v>
      </c>
    </row>
    <row r="34" spans="1:13" x14ac:dyDescent="0.3">
      <c r="A34" s="7">
        <v>30</v>
      </c>
      <c r="B34">
        <f>Reportnew!AH6294</f>
        <v>0.51011300000000004</v>
      </c>
      <c r="C34" s="10">
        <f>'fleet wts at age'!E70</f>
        <v>6.3067599999999997</v>
      </c>
      <c r="D34" s="10">
        <f>Reportnew!S2994/Reportnew!O2994</f>
        <v>0.99999207199893447</v>
      </c>
      <c r="E34" s="10">
        <v>0.13500000000000001</v>
      </c>
      <c r="F34" s="10">
        <f>'fleet wts at age'!AG74</f>
        <v>0</v>
      </c>
      <c r="G34">
        <f>'fleet wts at age'!AL25</f>
        <v>6.2382063253048159</v>
      </c>
      <c r="H34" t="e">
        <f>'fleet wts at age'!AL26</f>
        <v>#DIV/0!</v>
      </c>
      <c r="I34" s="10">
        <f>'fleet wts at age'!AG77</f>
        <v>1</v>
      </c>
      <c r="J34" s="10">
        <f t="shared" si="1"/>
        <v>0</v>
      </c>
      <c r="K34" s="10">
        <f>'fleet wts at age'!AG75</f>
        <v>1.1435830348429526E-2</v>
      </c>
      <c r="L34">
        <f>'fleet wts at age'!AL27</f>
        <v>6.3448200000000003</v>
      </c>
      <c r="M34">
        <f t="shared" si="2"/>
        <v>6.3067099999999998</v>
      </c>
    </row>
    <row r="35" spans="1:13" x14ac:dyDescent="0.3">
      <c r="F35" s="10"/>
      <c r="K35" s="10"/>
    </row>
    <row r="36" spans="1:13" x14ac:dyDescent="0.3">
      <c r="I36" s="10"/>
    </row>
    <row r="38" spans="1:13" x14ac:dyDescent="0.3">
      <c r="B38" s="3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AF24"/>
  <sheetViews>
    <sheetView showGridLines="0" zoomScale="70" zoomScaleNormal="70" workbookViewId="0">
      <selection activeCell="J28" sqref="J28"/>
    </sheetView>
  </sheetViews>
  <sheetFormatPr defaultColWidth="9.109375" defaultRowHeight="14.4" x14ac:dyDescent="0.3"/>
  <cols>
    <col min="1" max="1" width="9.109375" style="58"/>
    <col min="2" max="2" width="16.6640625" style="58" customWidth="1"/>
    <col min="3" max="3" width="31.6640625" style="58" bestFit="1" customWidth="1"/>
    <col min="4" max="4" width="10.6640625" style="58" customWidth="1"/>
    <col min="5" max="9" width="9.109375" style="58"/>
    <col min="10" max="10" width="10.109375" style="58" bestFit="1" customWidth="1"/>
    <col min="11" max="16" width="9.109375" style="58"/>
    <col min="17" max="17" width="11.109375" style="58" customWidth="1"/>
    <col min="18" max="18" width="12.6640625" style="58" customWidth="1"/>
    <col min="19" max="19" width="9.109375" style="58"/>
    <col min="20" max="21" width="9.33203125" style="58" customWidth="1"/>
    <col min="22" max="22" width="7.109375" style="58" bestFit="1" customWidth="1"/>
    <col min="23" max="23" width="9.33203125" style="58" bestFit="1" customWidth="1"/>
    <col min="24" max="24" width="7.44140625" style="58" customWidth="1"/>
    <col min="25" max="25" width="9.33203125" style="58" bestFit="1" customWidth="1"/>
    <col min="26" max="26" width="7.44140625" style="58" bestFit="1" customWidth="1"/>
    <col min="27" max="27" width="11.6640625" style="58" customWidth="1"/>
    <col min="28" max="28" width="7.109375" style="58" bestFit="1" customWidth="1"/>
    <col min="29" max="29" width="9.33203125" style="58" bestFit="1" customWidth="1"/>
    <col min="30" max="30" width="7.109375" style="58" bestFit="1" customWidth="1"/>
    <col min="31" max="31" width="9.33203125" style="58" bestFit="1" customWidth="1"/>
    <col min="32" max="32" width="6.6640625" style="58" bestFit="1" customWidth="1"/>
    <col min="33" max="16384" width="9.109375" style="58"/>
  </cols>
  <sheetData>
    <row r="1" spans="1:32" x14ac:dyDescent="0.3">
      <c r="AA1" s="58" t="s">
        <v>1727</v>
      </c>
    </row>
    <row r="2" spans="1:32" x14ac:dyDescent="0.3">
      <c r="F2" s="57">
        <v>2019</v>
      </c>
      <c r="H2" s="132" t="s">
        <v>1466</v>
      </c>
      <c r="I2" s="133"/>
      <c r="J2" s="133"/>
      <c r="K2" s="133"/>
      <c r="L2" s="133"/>
      <c r="M2" s="134"/>
      <c r="N2" s="132" t="s">
        <v>1467</v>
      </c>
      <c r="O2" s="133"/>
      <c r="P2" s="134"/>
      <c r="Q2" s="132" t="s">
        <v>1468</v>
      </c>
      <c r="R2" s="134"/>
      <c r="V2" s="89" t="s">
        <v>1527</v>
      </c>
      <c r="W2" s="89">
        <v>9618</v>
      </c>
      <c r="Y2" s="90" t="s">
        <v>1669</v>
      </c>
      <c r="Z2" s="58">
        <v>0.14099999999999999</v>
      </c>
      <c r="AA2" s="91">
        <f>$G$9/$W$3*Z2</f>
        <v>0.11951517532573318</v>
      </c>
      <c r="AC2" s="90" t="s">
        <v>1886</v>
      </c>
      <c r="AE2" s="58">
        <v>1789</v>
      </c>
    </row>
    <row r="3" spans="1:32" x14ac:dyDescent="0.3">
      <c r="F3" s="59" t="s">
        <v>1450</v>
      </c>
      <c r="G3" s="59" t="s">
        <v>1358</v>
      </c>
      <c r="H3" s="60" t="s">
        <v>1357</v>
      </c>
      <c r="I3" s="59" t="s">
        <v>1454</v>
      </c>
      <c r="J3" s="61" t="s">
        <v>1469</v>
      </c>
      <c r="K3" s="59" t="s">
        <v>1357</v>
      </c>
      <c r="L3" s="59" t="s">
        <v>1454</v>
      </c>
      <c r="M3" s="59" t="s">
        <v>1596</v>
      </c>
      <c r="N3" s="60" t="s">
        <v>1357</v>
      </c>
      <c r="O3" s="59" t="s">
        <v>1454</v>
      </c>
      <c r="P3" s="61" t="s">
        <v>94</v>
      </c>
      <c r="Q3" s="62" t="s">
        <v>1470</v>
      </c>
      <c r="R3" s="63" t="s">
        <v>1667</v>
      </c>
      <c r="V3" s="90" t="s">
        <v>1668</v>
      </c>
      <c r="W3" s="90">
        <v>13465</v>
      </c>
      <c r="Y3" s="90" t="s">
        <v>1471</v>
      </c>
      <c r="Z3" s="58">
        <v>0.20300000000000001</v>
      </c>
      <c r="AA3" s="91">
        <f>$G$9/$W$3*Z3</f>
        <v>0.17206794745477899</v>
      </c>
    </row>
    <row r="4" spans="1:32" x14ac:dyDescent="0.3">
      <c r="F4" s="64">
        <f>'Detailed fcast_1'!O25</f>
        <v>17539.902227124523</v>
      </c>
      <c r="G4" s="64">
        <f>'Detailed fcast_1'!Q25</f>
        <v>10883.913030040258</v>
      </c>
      <c r="H4" s="65">
        <f>'Detailed fcast_1'!G3</f>
        <v>1</v>
      </c>
      <c r="I4" s="66">
        <f>'Detailed fcast_1'!I3</f>
        <v>6.6579454434206639E-2</v>
      </c>
      <c r="J4" s="67">
        <f>'Detailed fcast_1'!H25</f>
        <v>915.44611723079095</v>
      </c>
      <c r="K4" s="66">
        <f>'Detailed fcast_1'!G4</f>
        <v>1</v>
      </c>
      <c r="L4" s="66">
        <f>'Detailed fcast_1'!I4</f>
        <v>2.4673964087049936E-3</v>
      </c>
      <c r="M4" s="68">
        <f>'Detailed fcast_1'!J25</f>
        <v>72.526660162170344</v>
      </c>
      <c r="N4" s="65">
        <f>'Detailed fcast_1'!F5</f>
        <v>2.0314916620220336</v>
      </c>
      <c r="O4" s="66">
        <f>'Detailed fcast_1'!I5</f>
        <v>1.8834431500959491E-2</v>
      </c>
      <c r="P4" s="67">
        <f>'Detailed fcast_1'!M25</f>
        <v>260.00179374529881</v>
      </c>
      <c r="Q4" s="69">
        <f>I4+O4+L4</f>
        <v>8.7881282343871131E-2</v>
      </c>
      <c r="R4" s="70">
        <f>J4+P4+M4</f>
        <v>1247.9745711382602</v>
      </c>
      <c r="S4" s="81" t="s">
        <v>1876</v>
      </c>
      <c r="Y4" s="90" t="s">
        <v>1670</v>
      </c>
      <c r="Z4" s="58">
        <v>0.21099999999999999</v>
      </c>
    </row>
    <row r="5" spans="1:32" x14ac:dyDescent="0.3">
      <c r="Y5" s="90" t="s">
        <v>1671</v>
      </c>
      <c r="Z5" s="58">
        <v>0.29499999999999998</v>
      </c>
    </row>
    <row r="6" spans="1:32" x14ac:dyDescent="0.3">
      <c r="B6" s="101"/>
      <c r="C6" s="101"/>
      <c r="D6" s="101"/>
    </row>
    <row r="7" spans="1:32" x14ac:dyDescent="0.3">
      <c r="B7" s="82"/>
      <c r="D7" s="131" t="s">
        <v>1884</v>
      </c>
      <c r="E7" s="131"/>
      <c r="F7" s="57">
        <v>2020</v>
      </c>
      <c r="H7" s="132" t="s">
        <v>1466</v>
      </c>
      <c r="I7" s="133"/>
      <c r="J7" s="133"/>
      <c r="K7" s="133"/>
      <c r="L7" s="133"/>
      <c r="M7" s="134"/>
      <c r="N7" s="132" t="s">
        <v>1467</v>
      </c>
      <c r="O7" s="133"/>
      <c r="P7" s="134"/>
      <c r="Q7" s="132" t="s">
        <v>1468</v>
      </c>
      <c r="R7" s="134"/>
      <c r="S7" s="137">
        <v>2021</v>
      </c>
      <c r="T7" s="138"/>
      <c r="U7" s="135">
        <v>2022</v>
      </c>
      <c r="V7" s="136"/>
      <c r="W7" s="135">
        <v>2023</v>
      </c>
      <c r="X7" s="136"/>
      <c r="Y7" s="135">
        <v>2024</v>
      </c>
      <c r="Z7" s="136"/>
      <c r="AA7" s="135">
        <v>2025</v>
      </c>
      <c r="AB7" s="136"/>
      <c r="AC7" s="135">
        <v>2026</v>
      </c>
      <c r="AD7" s="136"/>
      <c r="AE7" s="135">
        <v>2027</v>
      </c>
      <c r="AF7" s="136"/>
    </row>
    <row r="8" spans="1:32" x14ac:dyDescent="0.3">
      <c r="B8" s="82"/>
      <c r="C8" s="82"/>
      <c r="D8" s="126" t="s">
        <v>1885</v>
      </c>
      <c r="E8" s="127" t="s">
        <v>1358</v>
      </c>
      <c r="F8" s="59" t="s">
        <v>1450</v>
      </c>
      <c r="G8" s="59" t="s">
        <v>1358</v>
      </c>
      <c r="H8" s="60" t="s">
        <v>1357</v>
      </c>
      <c r="I8" s="59" t="s">
        <v>1454</v>
      </c>
      <c r="J8" s="61" t="s">
        <v>1469</v>
      </c>
      <c r="K8" s="59" t="s">
        <v>1357</v>
      </c>
      <c r="L8" s="59" t="s">
        <v>1454</v>
      </c>
      <c r="M8" s="59" t="s">
        <v>1596</v>
      </c>
      <c r="N8" s="60" t="s">
        <v>1357</v>
      </c>
      <c r="O8" s="59" t="s">
        <v>1454</v>
      </c>
      <c r="P8" s="61" t="s">
        <v>94</v>
      </c>
      <c r="Q8" s="62" t="s">
        <v>1470</v>
      </c>
      <c r="R8" s="63" t="s">
        <v>1667</v>
      </c>
      <c r="S8" s="60" t="s">
        <v>1450</v>
      </c>
      <c r="T8" s="61" t="s">
        <v>1358</v>
      </c>
      <c r="U8" s="108" t="s">
        <v>1450</v>
      </c>
      <c r="V8" s="109" t="s">
        <v>1358</v>
      </c>
      <c r="W8" s="108" t="s">
        <v>1450</v>
      </c>
      <c r="X8" s="109" t="s">
        <v>1358</v>
      </c>
      <c r="Y8" s="108" t="s">
        <v>1450</v>
      </c>
      <c r="Z8" s="109" t="s">
        <v>1358</v>
      </c>
      <c r="AA8" s="108" t="s">
        <v>1450</v>
      </c>
      <c r="AB8" s="109" t="s">
        <v>1358</v>
      </c>
      <c r="AC8" s="108" t="s">
        <v>1450</v>
      </c>
      <c r="AD8" s="109" t="s">
        <v>1358</v>
      </c>
      <c r="AE8" s="108" t="s">
        <v>1450</v>
      </c>
      <c r="AF8" s="109" t="s">
        <v>1358</v>
      </c>
    </row>
    <row r="9" spans="1:32" x14ac:dyDescent="0.3">
      <c r="A9" s="94" t="s">
        <v>1739</v>
      </c>
      <c r="B9" s="101" t="s">
        <v>1868</v>
      </c>
      <c r="C9" s="101"/>
      <c r="D9" s="128">
        <f>(R9-$AE$2)/$AE$2</f>
        <v>0.58451300501244319</v>
      </c>
      <c r="E9" s="129">
        <f t="shared" ref="E9:E15" si="0">(T9-$G$9)/$G$9</f>
        <v>-0.11108508741850538</v>
      </c>
      <c r="F9" s="64">
        <f>'Detailed fcast_1'!O51</f>
        <v>17925.202543532203</v>
      </c>
      <c r="G9" s="64">
        <f>'Detailed fcast_1'!Q51</f>
        <v>11413.275430929059</v>
      </c>
      <c r="H9" s="83">
        <f>'Detailed fcast_1'!G29</f>
        <v>2.36</v>
      </c>
      <c r="I9" s="84">
        <f t="shared" ref="I9:I17" si="1">$I$4*H9</f>
        <v>0.15712751246472767</v>
      </c>
      <c r="J9" s="85">
        <f>'Detailed fcast_1'!H51</f>
        <v>2148.3454193322809</v>
      </c>
      <c r="K9" s="84">
        <f>'Detailed fcast_1'!G30</f>
        <v>2.36</v>
      </c>
      <c r="L9" s="84">
        <f t="shared" ref="L9:L17" si="2">$L$4*K9</f>
        <v>5.8230555245437849E-3</v>
      </c>
      <c r="M9" s="86">
        <f>'Detailed fcast_1'!J51</f>
        <v>133.58153350255233</v>
      </c>
      <c r="N9" s="83">
        <f>'Detailed fcast_1'!G31</f>
        <v>2.1250000000000004</v>
      </c>
      <c r="O9" s="84">
        <f t="shared" ref="O9:O17" si="3">$O$4*N9</f>
        <v>4.0023166939538925E-2</v>
      </c>
      <c r="P9" s="85">
        <f>'Detailed fcast_1'!M51</f>
        <v>552.76681313242761</v>
      </c>
      <c r="Q9" s="104">
        <f t="shared" ref="Q9:Q17" si="4">I9+O9+L9</f>
        <v>0.20297373492881038</v>
      </c>
      <c r="R9" s="85">
        <f t="shared" ref="R9:R17" si="5">J9+P9+M9</f>
        <v>2834.6937659672608</v>
      </c>
      <c r="S9" s="87">
        <f>'Detailed fcast_1'!O76</f>
        <v>16569.842205519195</v>
      </c>
      <c r="T9" s="105">
        <f>'Detailed fcast_1'!Q76</f>
        <v>10145.430731952825</v>
      </c>
      <c r="U9" s="110">
        <f>'Detailed fcast_1'!O101</f>
        <v>15930.687598918634</v>
      </c>
      <c r="V9" s="111">
        <f>'Detailed fcast_1'!Q101</f>
        <v>9430.6625599176514</v>
      </c>
      <c r="W9" s="110">
        <f>'Detailed fcast_1'!O126</f>
        <v>15256.902526917765</v>
      </c>
      <c r="X9" s="111">
        <f>'Detailed fcast_1'!Q126</f>
        <v>8716.3310257781504</v>
      </c>
      <c r="Y9" s="110">
        <f>'Detailed fcast_1'!O151</f>
        <v>14844.207429999333</v>
      </c>
      <c r="Z9" s="111">
        <f>'Detailed fcast_1'!Q151</f>
        <v>8294.7163424842383</v>
      </c>
      <c r="AA9" s="110">
        <f>'Detailed fcast_1'!O176</f>
        <v>14516.381372775841</v>
      </c>
      <c r="AB9" s="111">
        <f>'Detailed fcast_1'!Q176</f>
        <v>7965.115728965724</v>
      </c>
      <c r="AC9" s="110">
        <f>'Detailed fcast_1'!O201</f>
        <v>14582.460616131848</v>
      </c>
      <c r="AD9" s="111">
        <f>'Detailed fcast_1'!Q201</f>
        <v>8030.8161166783593</v>
      </c>
      <c r="AE9" s="110">
        <f>'Detailed fcast_1'!O226</f>
        <v>14467.412551081248</v>
      </c>
      <c r="AF9" s="112">
        <f>'Detailed fcast_1'!Q226</f>
        <v>7915.7005854498175</v>
      </c>
    </row>
    <row r="10" spans="1:32" x14ac:dyDescent="0.3">
      <c r="A10" s="94" t="s">
        <v>1740</v>
      </c>
      <c r="B10" s="101" t="s">
        <v>1869</v>
      </c>
      <c r="C10" s="101"/>
      <c r="D10" s="128">
        <f t="shared" ref="D10:D17" si="6">(R10-$AE$2)/$AE$2</f>
        <v>0.58451300501244319</v>
      </c>
      <c r="E10" s="129">
        <f t="shared" si="0"/>
        <v>-0.11108508741850538</v>
      </c>
      <c r="F10" s="64"/>
      <c r="G10" s="64"/>
      <c r="H10" s="83">
        <f>'Detailed fcast_2'!G29</f>
        <v>2.36</v>
      </c>
      <c r="I10" s="84">
        <f t="shared" si="1"/>
        <v>0.15712751246472767</v>
      </c>
      <c r="J10" s="85">
        <f>'Detailed fcast_2'!H51</f>
        <v>2148.3454193322809</v>
      </c>
      <c r="K10" s="84">
        <f>'Detailed fcast_2'!G30</f>
        <v>2.36</v>
      </c>
      <c r="L10" s="84">
        <f t="shared" si="2"/>
        <v>5.8230555245437849E-3</v>
      </c>
      <c r="M10" s="86">
        <f>'Detailed fcast_2'!J51</f>
        <v>133.58153350255233</v>
      </c>
      <c r="N10" s="83">
        <f>'Detailed fcast_2'!G31</f>
        <v>2.1250000000000004</v>
      </c>
      <c r="O10" s="84">
        <f t="shared" si="3"/>
        <v>4.0023166939538925E-2</v>
      </c>
      <c r="P10" s="85">
        <f>'Detailed fcast_2'!M51</f>
        <v>552.76681313242761</v>
      </c>
      <c r="Q10" s="104">
        <f t="shared" si="4"/>
        <v>0.20297373492881038</v>
      </c>
      <c r="R10" s="85">
        <f t="shared" si="5"/>
        <v>2834.6937659672608</v>
      </c>
      <c r="S10" s="87">
        <f>'Detailed fcast_2'!O76</f>
        <v>16569.842205519195</v>
      </c>
      <c r="T10" s="105">
        <f>'Detailed fcast_2'!Q76</f>
        <v>10145.430731952825</v>
      </c>
      <c r="U10" s="110">
        <f>'Detailed fcast_2'!O101</f>
        <v>15930.687598918634</v>
      </c>
      <c r="V10" s="111">
        <f>'Detailed fcast_2'!Q101</f>
        <v>9430.6625599176514</v>
      </c>
      <c r="W10" s="110">
        <f>'Detailed fcast_2'!O126</f>
        <v>15256.902526917765</v>
      </c>
      <c r="X10" s="111">
        <f>'Detailed fcast_2'!Q126</f>
        <v>8716.3310257781504</v>
      </c>
      <c r="Y10" s="110">
        <f>'Detailed fcast_2'!O151</f>
        <v>14844.207429999333</v>
      </c>
      <c r="Z10" s="111">
        <f>'Detailed fcast_2'!Q151</f>
        <v>8294.7163424842383</v>
      </c>
      <c r="AA10" s="110">
        <f>'Detailed fcast_2'!O176</f>
        <v>14516.381372775841</v>
      </c>
      <c r="AB10" s="111">
        <f>'Detailed fcast_2'!Q176</f>
        <v>7965.115728965724</v>
      </c>
      <c r="AC10" s="110">
        <f>'Detailed fcast_2'!O201</f>
        <v>14582.460616131848</v>
      </c>
      <c r="AD10" s="111">
        <f>'Detailed fcast_2'!Q201</f>
        <v>8030.8161166783593</v>
      </c>
      <c r="AE10" s="110">
        <f>'Detailed fcast_2'!O226</f>
        <v>14467.412551081248</v>
      </c>
      <c r="AF10" s="111">
        <f>'Detailed fcast_2'!Q226</f>
        <v>7915.7005854498175</v>
      </c>
    </row>
    <row r="11" spans="1:32" x14ac:dyDescent="0.3">
      <c r="A11" s="94" t="s">
        <v>1741</v>
      </c>
      <c r="B11" s="101" t="s">
        <v>1870</v>
      </c>
      <c r="C11" s="101"/>
      <c r="D11" s="128">
        <f t="shared" si="6"/>
        <v>0.13099070425531034</v>
      </c>
      <c r="E11" s="129">
        <f t="shared" si="0"/>
        <v>-5.3602395494689897E-2</v>
      </c>
      <c r="F11" s="64"/>
      <c r="G11" s="64"/>
      <c r="H11" s="83">
        <f>'Detailed fcast_3'!G29</f>
        <v>1.46</v>
      </c>
      <c r="I11" s="84">
        <f t="shared" si="1"/>
        <v>9.7206003473941691E-2</v>
      </c>
      <c r="J11" s="85">
        <f>'Detailed fcast_3'!H51</f>
        <v>1370.0258898839836</v>
      </c>
      <c r="K11" s="84">
        <f>'Detailed fcast_3'!G30</f>
        <v>1.46</v>
      </c>
      <c r="L11" s="84">
        <f t="shared" si="2"/>
        <v>3.6023987567092904E-3</v>
      </c>
      <c r="M11" s="86">
        <f>'Detailed fcast_3'!J51</f>
        <v>84.134603366901729</v>
      </c>
      <c r="N11" s="83">
        <f>'Detailed fcast_3'!G31</f>
        <v>2.1250000000000004</v>
      </c>
      <c r="O11" s="84">
        <f t="shared" si="3"/>
        <v>4.0023166939538925E-2</v>
      </c>
      <c r="P11" s="85">
        <f>'Detailed fcast_3'!M51</f>
        <v>569.18187666186486</v>
      </c>
      <c r="Q11" s="104">
        <f t="shared" si="4"/>
        <v>0.14083156917018991</v>
      </c>
      <c r="R11" s="85">
        <f t="shared" si="5"/>
        <v>2023.3423699127502</v>
      </c>
      <c r="S11" s="87">
        <f>'Detailed fcast_3'!O76</f>
        <v>17319.801057316137</v>
      </c>
      <c r="T11" s="105">
        <f>'Detailed fcast_3'!Q76</f>
        <v>10801.496527390573</v>
      </c>
      <c r="U11" s="110">
        <f>'Detailed fcast_3'!O101</f>
        <v>17232.753412264767</v>
      </c>
      <c r="V11" s="111">
        <f>'Detailed fcast_3'!Q101</f>
        <v>10599.565193872488</v>
      </c>
      <c r="W11" s="110">
        <f>'Detailed fcast_3'!O126</f>
        <v>16908.720358249615</v>
      </c>
      <c r="X11" s="111">
        <f>'Detailed fcast_3'!Q126</f>
        <v>10212.865300073994</v>
      </c>
      <c r="Y11" s="110">
        <f>'Detailed fcast_3'!O151</f>
        <v>16727.10095232365</v>
      </c>
      <c r="Z11" s="111">
        <f>'Detailed fcast_3'!Q151</f>
        <v>10013.187451610034</v>
      </c>
      <c r="AA11" s="110">
        <f>'Detailed fcast_3'!O176</f>
        <v>16525.819340808957</v>
      </c>
      <c r="AB11" s="111">
        <f>'Detailed fcast_3'!Q176</f>
        <v>9806.692335884014</v>
      </c>
      <c r="AC11" s="110">
        <f>'Detailed fcast_3'!O201</f>
        <v>16803.047267449951</v>
      </c>
      <c r="AD11" s="111">
        <f>'Detailed fcast_3'!Q201</f>
        <v>10082.391420455093</v>
      </c>
      <c r="AE11" s="110">
        <f>'Detailed fcast_3'!O226</f>
        <v>16754.970684747943</v>
      </c>
      <c r="AF11" s="111">
        <f>'Detailed fcast_3'!Q226</f>
        <v>10033.868139518874</v>
      </c>
    </row>
    <row r="12" spans="1:32" ht="14.25" customHeight="1" x14ac:dyDescent="0.3">
      <c r="A12" s="94" t="s">
        <v>1742</v>
      </c>
      <c r="B12" s="101" t="s">
        <v>1871</v>
      </c>
      <c r="C12" s="101"/>
      <c r="D12" s="128">
        <f t="shared" si="6"/>
        <v>-0.94929334967950429</v>
      </c>
      <c r="E12" s="129">
        <f t="shared" si="0"/>
        <v>8.3882226526418177E-2</v>
      </c>
      <c r="F12" s="64"/>
      <c r="G12" s="64"/>
      <c r="H12" s="83">
        <f>'Detailed fcast_4'!G29</f>
        <v>0</v>
      </c>
      <c r="I12" s="84">
        <f t="shared" si="1"/>
        <v>0</v>
      </c>
      <c r="J12" s="85">
        <f>'Detailed fcast_4'!H51</f>
        <v>0</v>
      </c>
      <c r="K12" s="84">
        <f>'Detailed fcast_4'!G30</f>
        <v>0</v>
      </c>
      <c r="L12" s="84">
        <f t="shared" si="2"/>
        <v>0</v>
      </c>
      <c r="M12" s="86">
        <f>'Detailed fcast_4'!J51</f>
        <v>0</v>
      </c>
      <c r="N12" s="83">
        <f>'Detailed fcast_4'!G31</f>
        <v>0.31730769230769235</v>
      </c>
      <c r="O12" s="84">
        <f t="shared" si="3"/>
        <v>5.9763099954967622E-3</v>
      </c>
      <c r="P12" s="85">
        <f>'Detailed fcast_4'!M51</f>
        <v>90.714197423366926</v>
      </c>
      <c r="Q12" s="104">
        <f t="shared" si="4"/>
        <v>5.9763099954967622E-3</v>
      </c>
      <c r="R12" s="85">
        <f t="shared" si="5"/>
        <v>90.714197423366926</v>
      </c>
      <c r="S12" s="87">
        <f>'Detailed fcast_4'!O76</f>
        <v>19109.188809063307</v>
      </c>
      <c r="T12" s="105">
        <f>'Detailed fcast_4'!Q76</f>
        <v>12370.646386034654</v>
      </c>
      <c r="U12" s="110">
        <f>'Detailed fcast_4'!O101</f>
        <v>20673.151864028136</v>
      </c>
      <c r="V12" s="111">
        <f>'Detailed fcast_4'!Q101</f>
        <v>13702.993132941883</v>
      </c>
      <c r="W12" s="110">
        <f>'Detailed fcast_4'!O126</f>
        <v>21662.86103034002</v>
      </c>
      <c r="X12" s="111">
        <f>'Detailed fcast_4'!Q126</f>
        <v>14563.863789062456</v>
      </c>
      <c r="Y12" s="110">
        <f>'Detailed fcast_4'!O151</f>
        <v>22633.375868369225</v>
      </c>
      <c r="Z12" s="111">
        <f>'Detailed fcast_4'!Q151</f>
        <v>15481.675592341608</v>
      </c>
      <c r="AA12" s="110">
        <f>'Detailed fcast_4'!O176</f>
        <v>23270.399829132512</v>
      </c>
      <c r="AB12" s="111">
        <f>'Detailed fcast_4'!Q176</f>
        <v>16098.821953376266</v>
      </c>
      <c r="AC12" s="110">
        <f>'Detailed fcast_4'!O201</f>
        <v>24813.392243673472</v>
      </c>
      <c r="AD12" s="111">
        <f>'Detailed fcast_4'!Q201</f>
        <v>17634.141409262738</v>
      </c>
      <c r="AE12" s="110">
        <f>'Detailed fcast_4'!O226</f>
        <v>25442.552530869354</v>
      </c>
      <c r="AF12" s="111">
        <f>'Detailed fcast_4'!Q226</f>
        <v>18260.423022777552</v>
      </c>
    </row>
    <row r="13" spans="1:32" x14ac:dyDescent="0.3">
      <c r="A13" s="94" t="s">
        <v>1743</v>
      </c>
      <c r="B13" s="101" t="s">
        <v>1670</v>
      </c>
      <c r="C13" s="101"/>
      <c r="D13" s="128">
        <f t="shared" si="6"/>
        <v>0.63808095764821204</v>
      </c>
      <c r="E13" s="129">
        <f t="shared" si="0"/>
        <v>-0.11785077407243394</v>
      </c>
      <c r="F13" s="64"/>
      <c r="G13" s="64"/>
      <c r="H13" s="83">
        <f>'Detailed fcast_5'!$G$29</f>
        <v>2.4700000000000002</v>
      </c>
      <c r="I13" s="84">
        <f t="shared" si="1"/>
        <v>0.1644512524524904</v>
      </c>
      <c r="J13" s="85">
        <f>'Detailed fcast_5'!$H$51</f>
        <v>2240.2139598897566</v>
      </c>
      <c r="K13" s="84">
        <f>'Detailed fcast_5'!$G$30</f>
        <v>2.4700000000000002</v>
      </c>
      <c r="L13" s="84">
        <f t="shared" si="2"/>
        <v>6.0944691295013349E-3</v>
      </c>
      <c r="M13" s="86">
        <f>'Detailed fcast_5'!$J$51</f>
        <v>139.50441847750722</v>
      </c>
      <c r="N13" s="83">
        <f>'Detailed fcast_5'!$G$31</f>
        <v>2.1250000000000004</v>
      </c>
      <c r="O13" s="84">
        <f t="shared" si="3"/>
        <v>4.0023166939538925E-2</v>
      </c>
      <c r="P13" s="85">
        <f>'Detailed fcast_5'!$M$51</f>
        <v>550.80845486538772</v>
      </c>
      <c r="Q13" s="104">
        <f t="shared" si="4"/>
        <v>0.21056888852153066</v>
      </c>
      <c r="R13" s="85">
        <f t="shared" si="5"/>
        <v>2930.5268332326514</v>
      </c>
      <c r="S13" s="87">
        <f>'Detailed fcast_5'!$O$76</f>
        <v>16481.418638521292</v>
      </c>
      <c r="T13" s="105">
        <f>'Detailed fcast_5'!$Q$76</f>
        <v>10068.212086692178</v>
      </c>
      <c r="U13" s="110">
        <f>'Detailed fcast_5'!$O$101</f>
        <v>15782.421339559909</v>
      </c>
      <c r="V13" s="111">
        <f>'Detailed fcast_5'!$Q$101</f>
        <v>9298.0751489444883</v>
      </c>
      <c r="W13" s="110">
        <f>'Detailed fcast_5'!$O$126</f>
        <v>15074.587219617391</v>
      </c>
      <c r="X13" s="111">
        <f>'Detailed fcast_5'!$Q$126</f>
        <v>8552.1361479799052</v>
      </c>
      <c r="Y13" s="110">
        <f>'Detailed fcast_5'!$O$151</f>
        <v>14641.842741422453</v>
      </c>
      <c r="Z13" s="111">
        <f>'Detailed fcast_5'!$Q$151</f>
        <v>8111.429064567481</v>
      </c>
      <c r="AA13" s="110">
        <f>'Detailed fcast_5'!$O$176</f>
        <v>14305.003389811473</v>
      </c>
      <c r="AB13" s="111">
        <f>'Detailed fcast_5'!$Q$176</f>
        <v>7773.1502213209078</v>
      </c>
      <c r="AC13" s="110">
        <f>'Detailed fcast_5'!$O$201</f>
        <v>14353.704490194063</v>
      </c>
      <c r="AD13" s="111">
        <f>'Detailed fcast_5'!$Q$201</f>
        <v>7821.5759229150781</v>
      </c>
      <c r="AE13" s="110">
        <f>'Detailed fcast_5'!$O$226</f>
        <v>14235.050733496739</v>
      </c>
      <c r="AF13" s="111">
        <f>'Detailed fcast_5'!$Q$226</f>
        <v>7702.8859352838199</v>
      </c>
    </row>
    <row r="14" spans="1:32" x14ac:dyDescent="0.3">
      <c r="A14" s="94" t="s">
        <v>1744</v>
      </c>
      <c r="B14" s="101" t="s">
        <v>1671</v>
      </c>
      <c r="C14" s="101"/>
      <c r="D14" s="128">
        <f t="shared" si="6"/>
        <v>1.2108941354181029</v>
      </c>
      <c r="E14" s="129">
        <f t="shared" si="0"/>
        <v>-0.18985856849732619</v>
      </c>
      <c r="F14" s="64"/>
      <c r="G14" s="64"/>
      <c r="H14" s="83">
        <f>'Detailed fcast_6'!$G$29</f>
        <v>3.7</v>
      </c>
      <c r="I14" s="84">
        <f t="shared" si="1"/>
        <v>0.24634398140656458</v>
      </c>
      <c r="J14" s="85">
        <f>'Detailed fcast_6'!$H$51</f>
        <v>3221.6800960590954</v>
      </c>
      <c r="K14" s="84">
        <f>'Detailed fcast_6'!$G$30</f>
        <v>3.7</v>
      </c>
      <c r="L14" s="84">
        <f t="shared" si="2"/>
        <v>9.1293667122084761E-3</v>
      </c>
      <c r="M14" s="86">
        <f>'Detailed fcast_6'!$J$51</f>
        <v>204.01685043235526</v>
      </c>
      <c r="N14" s="83">
        <f>'Detailed fcast_6'!$G$31</f>
        <v>2.1250000000000004</v>
      </c>
      <c r="O14" s="84">
        <f t="shared" si="3"/>
        <v>4.0023166939538925E-2</v>
      </c>
      <c r="P14" s="85">
        <f>'Detailed fcast_6'!$M$51</f>
        <v>529.59266177153529</v>
      </c>
      <c r="Q14" s="104">
        <f t="shared" si="4"/>
        <v>0.29549651505831198</v>
      </c>
      <c r="R14" s="85">
        <f t="shared" si="5"/>
        <v>3955.2896082629859</v>
      </c>
      <c r="S14" s="87">
        <f>'Detailed fcast_6'!$O$76</f>
        <v>15538.118597613418</v>
      </c>
      <c r="T14" s="105">
        <f>'Detailed fcast_6'!$Q$76</f>
        <v>9246.3672957471645</v>
      </c>
      <c r="U14" s="110">
        <f>'Detailed fcast_6'!$O$101</f>
        <v>14268.878615822361</v>
      </c>
      <c r="V14" s="111">
        <f>'Detailed fcast_6'!$Q$101</f>
        <v>7951.6936507725368</v>
      </c>
      <c r="W14" s="110">
        <f>'Detailed fcast_6'!$O$126</f>
        <v>13282.595018607577</v>
      </c>
      <c r="X14" s="111">
        <f>'Detailed fcast_6'!$Q$126</f>
        <v>6951.28272981805</v>
      </c>
      <c r="Y14" s="110">
        <f>'Detailed fcast_6'!$O$151</f>
        <v>12712.963914203947</v>
      </c>
      <c r="Z14" s="111">
        <f>'Detailed fcast_6'!$Q$151</f>
        <v>6382.4640024007849</v>
      </c>
      <c r="AA14" s="110">
        <f>'Detailed fcast_6'!$O$176</f>
        <v>12336.686327476365</v>
      </c>
      <c r="AB14" s="111">
        <f>'Detailed fcast_6'!$Q$176</f>
        <v>6007.5401658243181</v>
      </c>
      <c r="AC14" s="110">
        <f>'Detailed fcast_6'!$O$201</f>
        <v>12269.895244688723</v>
      </c>
      <c r="AD14" s="111">
        <f>'Detailed fcast_6'!$Q$201</f>
        <v>5941.2493903379627</v>
      </c>
      <c r="AE14" s="110">
        <f>'Detailed fcast_6'!$O$226</f>
        <v>12146.496213532135</v>
      </c>
      <c r="AF14" s="111">
        <f>'Detailed fcast_6'!$Q$226</f>
        <v>5818.0217018584617</v>
      </c>
    </row>
    <row r="15" spans="1:32" x14ac:dyDescent="0.3">
      <c r="A15" s="94" t="s">
        <v>1745</v>
      </c>
      <c r="B15" s="101" t="s">
        <v>1872</v>
      </c>
      <c r="C15" s="101"/>
      <c r="D15" s="128">
        <f t="shared" si="6"/>
        <v>0.95130747361635071</v>
      </c>
      <c r="E15" s="129">
        <f t="shared" si="0"/>
        <v>-0.15730494257865729</v>
      </c>
      <c r="F15" s="64"/>
      <c r="G15" s="64"/>
      <c r="H15" s="83">
        <f>'Detailed fcast_7'!$G$29</f>
        <v>3.13</v>
      </c>
      <c r="I15" s="84">
        <f t="shared" si="1"/>
        <v>0.20839369237906677</v>
      </c>
      <c r="J15" s="85">
        <f>'Detailed fcast_7'!$H$51</f>
        <v>2777.1112492501134</v>
      </c>
      <c r="K15" s="84">
        <f>'Detailed fcast_7'!$G$30</f>
        <v>3.13</v>
      </c>
      <c r="L15" s="84">
        <f t="shared" si="2"/>
        <v>7.7229507592466301E-3</v>
      </c>
      <c r="M15" s="86">
        <f>'Detailed fcast_7'!$J$51</f>
        <v>174.50696127033629</v>
      </c>
      <c r="N15" s="83">
        <f>'Detailed fcast_7'!$G$31</f>
        <v>2.1250000000000004</v>
      </c>
      <c r="O15" s="84">
        <f t="shared" si="3"/>
        <v>4.0023166939538925E-2</v>
      </c>
      <c r="P15" s="85">
        <f>'Detailed fcast_7'!$M$51</f>
        <v>539.27085977920171</v>
      </c>
      <c r="Q15" s="104">
        <f t="shared" si="4"/>
        <v>0.2561398100778523</v>
      </c>
      <c r="R15" s="85">
        <f t="shared" si="5"/>
        <v>3490.8890702996514</v>
      </c>
      <c r="S15" s="87">
        <f>'Detailed fcast_7'!$O$76</f>
        <v>15965.084568516659</v>
      </c>
      <c r="T15" s="105">
        <f>'Detailed fcast_7'!$Q$76</f>
        <v>9617.9107946323638</v>
      </c>
      <c r="U15" s="110">
        <f>'Detailed fcast_7'!$O$101</f>
        <v>14938.579617720032</v>
      </c>
      <c r="V15" s="111">
        <f>'Detailed fcast_7'!$Q$101</f>
        <v>8545.7399009634173</v>
      </c>
      <c r="W15" s="110">
        <f>'Detailed fcast_7'!$O$126</f>
        <v>14059.85387168188</v>
      </c>
      <c r="X15" s="111">
        <f>'Detailed fcast_7'!$Q$126</f>
        <v>7642.4938242840426</v>
      </c>
      <c r="Y15" s="110">
        <f>'Detailed fcast_7'!$O$151</f>
        <v>13536.003691471427</v>
      </c>
      <c r="Z15" s="111">
        <f>'Detailed fcast_7'!$Q$151</f>
        <v>7115.7981304033474</v>
      </c>
      <c r="AA15" s="110">
        <f>'Detailed fcast_7'!$O$176</f>
        <v>13166.162762968084</v>
      </c>
      <c r="AB15" s="111">
        <f>'Detailed fcast_7'!$Q$176</f>
        <v>6746.2133259027596</v>
      </c>
      <c r="AC15" s="110">
        <f>'Detailed fcast_7'!$O$201</f>
        <v>13137.723960125384</v>
      </c>
      <c r="AD15" s="111">
        <f>'Detailed fcast_7'!$Q$201</f>
        <v>6717.9915250065696</v>
      </c>
      <c r="AE15" s="110">
        <f>'Detailed fcast_7'!$O$226</f>
        <v>13010.240744210971</v>
      </c>
      <c r="AF15" s="111">
        <f>'Detailed fcast_7'!$Q$226</f>
        <v>6590.6107706069115</v>
      </c>
    </row>
    <row r="16" spans="1:32" x14ac:dyDescent="0.3">
      <c r="A16" s="97" t="s">
        <v>1746</v>
      </c>
      <c r="B16" s="101" t="s">
        <v>1880</v>
      </c>
      <c r="C16" s="118" t="s">
        <v>1883</v>
      </c>
      <c r="D16" s="128"/>
      <c r="E16" s="129"/>
      <c r="F16" s="64"/>
      <c r="G16" s="64"/>
      <c r="H16" s="120">
        <f>'Detailed fcast_8'!G29</f>
        <v>0</v>
      </c>
      <c r="I16" s="121">
        <f t="shared" si="1"/>
        <v>0</v>
      </c>
      <c r="J16" s="122">
        <f>'Detailed fcast_8'!H51</f>
        <v>0</v>
      </c>
      <c r="K16" s="121">
        <f>'Detailed fcast_8'!G30</f>
        <v>0</v>
      </c>
      <c r="L16" s="121">
        <f t="shared" si="2"/>
        <v>0</v>
      </c>
      <c r="M16" s="123">
        <f>'Detailed fcast_8'!J51</f>
        <v>0</v>
      </c>
      <c r="N16" s="120">
        <f>'Detailed fcast_8'!G31</f>
        <v>0.31730769230769235</v>
      </c>
      <c r="O16" s="121">
        <f t="shared" si="3"/>
        <v>5.9763099954967622E-3</v>
      </c>
      <c r="P16" s="122">
        <f>'Detailed fcast_8'!M51</f>
        <v>90.714197423366926</v>
      </c>
      <c r="Q16" s="124">
        <f t="shared" si="4"/>
        <v>5.9763099954967622E-3</v>
      </c>
      <c r="R16" s="122">
        <f t="shared" si="5"/>
        <v>90.714197423366926</v>
      </c>
      <c r="S16" s="125">
        <f>'Detailed fcast_8'!O76</f>
        <v>19109.188809063307</v>
      </c>
      <c r="T16" s="119">
        <f>'Detailed fcast_8'!Q76</f>
        <v>12370.646386034654</v>
      </c>
      <c r="U16" s="110">
        <f>'Detailed fcast_8'!O101</f>
        <v>20673.151864028136</v>
      </c>
      <c r="V16" s="111">
        <f>'Detailed fcast_8'!Q101</f>
        <v>13702.993132941883</v>
      </c>
      <c r="W16" s="110">
        <f>'Detailed fcast_8'!O126</f>
        <v>21662.86103034002</v>
      </c>
      <c r="X16" s="111">
        <f>'Detailed fcast_8'!Q126</f>
        <v>14563.863789062456</v>
      </c>
      <c r="Y16" s="110">
        <f>'Detailed fcast_8'!O151</f>
        <v>22633.375868369225</v>
      </c>
      <c r="Z16" s="111">
        <f>'Detailed fcast_8'!Q151</f>
        <v>15481.675592341608</v>
      </c>
      <c r="AA16" s="110">
        <f>'Detailed fcast_8'!O176</f>
        <v>23270.399829132512</v>
      </c>
      <c r="AB16" s="111">
        <f>'Detailed fcast_8'!Q176</f>
        <v>16098.821953376266</v>
      </c>
      <c r="AC16" s="110">
        <f>'Detailed fcast_8'!O201</f>
        <v>24813.392243673472</v>
      </c>
      <c r="AD16" s="111">
        <f>'Detailed fcast_8'!Q201</f>
        <v>17634.141409262738</v>
      </c>
      <c r="AE16" s="110">
        <f>'Detailed fcast_8'!O226</f>
        <v>25442.552530869354</v>
      </c>
      <c r="AF16" s="112">
        <f>'Detailed fcast_8'!Q226</f>
        <v>18260.423022777552</v>
      </c>
    </row>
    <row r="17" spans="1:32" x14ac:dyDescent="0.3">
      <c r="A17" s="97" t="s">
        <v>1747</v>
      </c>
      <c r="B17" s="101" t="s">
        <v>1873</v>
      </c>
      <c r="C17" s="101"/>
      <c r="D17" s="128">
        <f t="shared" si="6"/>
        <v>-0.27541748166742702</v>
      </c>
      <c r="E17" s="129">
        <f>(T17-$G$9)/$G$9</f>
        <v>-2.2481338849222408E-3</v>
      </c>
      <c r="F17" s="64"/>
      <c r="G17" s="64"/>
      <c r="H17" s="83">
        <f>'Detailed fcast_9'!$G$29</f>
        <v>1</v>
      </c>
      <c r="I17" s="84">
        <f t="shared" si="1"/>
        <v>6.6579454434206639E-2</v>
      </c>
      <c r="J17" s="85">
        <f>'Detailed fcast_9'!$H$51</f>
        <v>963.0106606858094</v>
      </c>
      <c r="K17" s="84">
        <f>'Detailed fcast_9'!$G$30</f>
        <v>1</v>
      </c>
      <c r="L17" s="84">
        <f t="shared" si="2"/>
        <v>2.4673964087049936E-3</v>
      </c>
      <c r="M17" s="86">
        <f>'Detailed fcast_9'!$J$51</f>
        <v>58.520899994763212</v>
      </c>
      <c r="N17" s="83">
        <f>'Detailed fcast_9'!$G$31</f>
        <v>1</v>
      </c>
      <c r="O17" s="84">
        <f t="shared" si="3"/>
        <v>1.8834431500959491E-2</v>
      </c>
      <c r="P17" s="85">
        <f>'Detailed fcast_9'!$M$51</f>
        <v>274.74656461640058</v>
      </c>
      <c r="Q17" s="104">
        <f t="shared" si="4"/>
        <v>8.7881282343871131E-2</v>
      </c>
      <c r="R17" s="85">
        <f t="shared" si="5"/>
        <v>1296.278125296973</v>
      </c>
      <c r="S17" s="87">
        <f>'Detailed fcast_9'!$O$76</f>
        <v>17990.579481882291</v>
      </c>
      <c r="T17" s="105">
        <f>'Detailed fcast_9'!$Q$76</f>
        <v>11387.616859694837</v>
      </c>
      <c r="U17" s="110">
        <f>'Detailed fcast_9'!$O$101</f>
        <v>18471.040379644124</v>
      </c>
      <c r="V17" s="111">
        <f>'Detailed fcast_9'!$Q$101</f>
        <v>11708.181131560914</v>
      </c>
      <c r="W17" s="110">
        <f>'Detailed fcast_9'!$O$126</f>
        <v>18547.964406186748</v>
      </c>
      <c r="X17" s="111">
        <f>'Detailed fcast_9'!$Q$126</f>
        <v>11698.943020789868</v>
      </c>
      <c r="Y17" s="110">
        <f>'Detailed fcast_9'!$O$151</f>
        <v>18694.218208545604</v>
      </c>
      <c r="Z17" s="111">
        <f>'Detailed fcast_9'!$Q$151</f>
        <v>11814.960411054057</v>
      </c>
      <c r="AA17" s="110">
        <f>'Detailed fcast_9'!$O$176</f>
        <v>18699.163746499333</v>
      </c>
      <c r="AB17" s="111">
        <f>'Detailed fcast_9'!$Q$176</f>
        <v>11810.027167238219</v>
      </c>
      <c r="AC17" s="110">
        <f>'Detailed fcast_9'!$O$201</f>
        <v>19300.227670645039</v>
      </c>
      <c r="AD17" s="111">
        <f>'Detailed fcast_9'!$Q$201</f>
        <v>12407.734502229392</v>
      </c>
      <c r="AE17" s="110">
        <f>'Detailed fcast_9'!$O$226</f>
        <v>19393.023309212593</v>
      </c>
      <c r="AF17" s="111">
        <f>'Detailed fcast_9'!$Q$226</f>
        <v>12499.427347933119</v>
      </c>
    </row>
    <row r="18" spans="1:32" x14ac:dyDescent="0.3">
      <c r="A18" s="96"/>
      <c r="B18" s="101"/>
      <c r="C18" s="101"/>
      <c r="D18" s="126"/>
      <c r="E18" s="129"/>
      <c r="F18" s="64"/>
      <c r="G18" s="64"/>
      <c r="H18" s="72"/>
      <c r="I18" s="72"/>
      <c r="J18" s="73"/>
      <c r="K18" s="72"/>
      <c r="L18" s="72"/>
      <c r="M18" s="73"/>
      <c r="N18" s="72"/>
      <c r="O18" s="72"/>
      <c r="P18" s="73"/>
      <c r="Q18" s="72"/>
      <c r="R18" s="73"/>
      <c r="S18" s="73"/>
      <c r="T18" s="88"/>
      <c r="U18" s="113"/>
      <c r="V18" s="114"/>
      <c r="W18" s="113"/>
      <c r="X18" s="114"/>
      <c r="Y18" s="113"/>
      <c r="Z18" s="114"/>
      <c r="AA18" s="113"/>
      <c r="AB18" s="114"/>
      <c r="AC18" s="113"/>
      <c r="AD18" s="114"/>
      <c r="AE18" s="113"/>
      <c r="AF18" s="114"/>
    </row>
    <row r="19" spans="1:32" x14ac:dyDescent="0.3">
      <c r="A19" s="96" t="s">
        <v>1727</v>
      </c>
      <c r="B19" s="82"/>
      <c r="C19" s="82"/>
      <c r="D19" s="98"/>
      <c r="E19" s="130"/>
      <c r="F19" s="57">
        <v>2020</v>
      </c>
      <c r="H19" s="132" t="s">
        <v>1466</v>
      </c>
      <c r="I19" s="133"/>
      <c r="J19" s="133"/>
      <c r="K19" s="133"/>
      <c r="L19" s="133"/>
      <c r="M19" s="134"/>
      <c r="N19" s="132" t="s">
        <v>1467</v>
      </c>
      <c r="O19" s="133"/>
      <c r="P19" s="134"/>
      <c r="Q19" s="132" t="s">
        <v>1468</v>
      </c>
      <c r="R19" s="134"/>
      <c r="S19" s="137">
        <v>2021</v>
      </c>
      <c r="T19" s="138"/>
      <c r="U19" s="135">
        <v>2022</v>
      </c>
      <c r="V19" s="136"/>
      <c r="W19" s="135">
        <v>2023</v>
      </c>
      <c r="X19" s="136"/>
      <c r="Y19" s="135">
        <v>2024</v>
      </c>
      <c r="Z19" s="136"/>
      <c r="AA19" s="135">
        <v>2025</v>
      </c>
      <c r="AB19" s="136"/>
      <c r="AC19" s="135">
        <v>2026</v>
      </c>
      <c r="AD19" s="136"/>
      <c r="AE19" s="135">
        <v>2027</v>
      </c>
      <c r="AF19" s="136"/>
    </row>
    <row r="20" spans="1:32" x14ac:dyDescent="0.3">
      <c r="A20" s="95"/>
      <c r="B20" s="82"/>
      <c r="C20" s="82"/>
      <c r="D20" s="98"/>
      <c r="E20" s="130"/>
      <c r="F20" s="59" t="s">
        <v>1450</v>
      </c>
      <c r="G20" s="59" t="s">
        <v>1358</v>
      </c>
      <c r="H20" s="60" t="s">
        <v>1357</v>
      </c>
      <c r="I20" s="59" t="s">
        <v>1454</v>
      </c>
      <c r="J20" s="61" t="s">
        <v>1469</v>
      </c>
      <c r="K20" s="59" t="s">
        <v>1357</v>
      </c>
      <c r="L20" s="59" t="s">
        <v>1454</v>
      </c>
      <c r="M20" s="59" t="s">
        <v>1596</v>
      </c>
      <c r="N20" s="60" t="s">
        <v>1357</v>
      </c>
      <c r="O20" s="59" t="s">
        <v>1454</v>
      </c>
      <c r="P20" s="61" t="s">
        <v>94</v>
      </c>
      <c r="Q20" s="62" t="s">
        <v>1470</v>
      </c>
      <c r="R20" s="63" t="s">
        <v>1667</v>
      </c>
      <c r="S20" s="60" t="s">
        <v>1450</v>
      </c>
      <c r="T20" s="61" t="s">
        <v>1358</v>
      </c>
      <c r="U20" s="108" t="s">
        <v>1450</v>
      </c>
      <c r="V20" s="109" t="s">
        <v>1358</v>
      </c>
      <c r="W20" s="108" t="s">
        <v>1450</v>
      </c>
      <c r="X20" s="109" t="s">
        <v>1358</v>
      </c>
      <c r="Y20" s="108" t="s">
        <v>1450</v>
      </c>
      <c r="Z20" s="109" t="s">
        <v>1358</v>
      </c>
      <c r="AA20" s="108" t="s">
        <v>1450</v>
      </c>
      <c r="AB20" s="109" t="s">
        <v>1358</v>
      </c>
      <c r="AC20" s="108" t="s">
        <v>1450</v>
      </c>
      <c r="AD20" s="109" t="s">
        <v>1358</v>
      </c>
      <c r="AE20" s="108" t="s">
        <v>1450</v>
      </c>
      <c r="AF20" s="109" t="s">
        <v>1358</v>
      </c>
    </row>
    <row r="21" spans="1:32" x14ac:dyDescent="0.3">
      <c r="A21" s="94" t="s">
        <v>1748</v>
      </c>
      <c r="B21" s="101" t="s">
        <v>1868</v>
      </c>
      <c r="C21" s="101"/>
      <c r="D21" s="128">
        <f t="shared" ref="D21:D23" si="7">(R21-$AE$2)/$AE$2</f>
        <v>0.36371169827555222</v>
      </c>
      <c r="E21" s="129">
        <f>(T21-$G$9)/$G$9</f>
        <v>-8.3143557494674239E-2</v>
      </c>
      <c r="F21" s="64">
        <f>'Detailed fcast_10'!$O$51</f>
        <v>17925.202543532203</v>
      </c>
      <c r="G21" s="64">
        <f>'Detailed fcast_10'!$Q$51</f>
        <v>11413.275430929059</v>
      </c>
      <c r="H21" s="83">
        <f>'Detailed fcast_10'!$G$29</f>
        <v>1.915</v>
      </c>
      <c r="I21" s="84">
        <f>$I$4*H21</f>
        <v>0.12749965524150572</v>
      </c>
      <c r="J21" s="85">
        <f>'Detailed fcast_10'!$H$51</f>
        <v>1769.5304116566526</v>
      </c>
      <c r="K21" s="84">
        <f>'Detailed fcast_10'!$G$30</f>
        <v>1.915</v>
      </c>
      <c r="L21" s="84">
        <f>$L$4*K21</f>
        <v>4.7250641226700626E-3</v>
      </c>
      <c r="M21" s="86">
        <f>'Detailed fcast_10'!$J$51</f>
        <v>109.35491224820726</v>
      </c>
      <c r="N21" s="83">
        <f>'Detailed fcast_10'!$G$31</f>
        <v>2.1250000000000004</v>
      </c>
      <c r="O21" s="84">
        <f>$O$4*N21</f>
        <v>4.0023166939538925E-2</v>
      </c>
      <c r="P21" s="85">
        <f>'Detailed fcast_10'!$M$51</f>
        <v>560.79490431010299</v>
      </c>
      <c r="Q21" s="104">
        <f t="shared" ref="Q21:R23" si="8">I21+O21+L21</f>
        <v>0.17224788630371471</v>
      </c>
      <c r="R21" s="107">
        <f t="shared" si="8"/>
        <v>2439.6802282149629</v>
      </c>
      <c r="S21" s="106">
        <f>'Detailed fcast_10'!$O$76</f>
        <v>16934.672055117069</v>
      </c>
      <c r="T21" s="105">
        <f>'Detailed fcast_10'!$Q$76</f>
        <v>10464.335108935056</v>
      </c>
      <c r="U21" s="110">
        <f>'Detailed fcast_10'!$O$101</f>
        <v>16554.114125187385</v>
      </c>
      <c r="V21" s="111">
        <f>'Detailed fcast_10'!$Q$101</f>
        <v>9989.3570647302731</v>
      </c>
      <c r="W21" s="110">
        <f>'Detailed fcast_10'!$O$126</f>
        <v>16036.491546941124</v>
      </c>
      <c r="X21" s="111">
        <f>'Detailed fcast_10'!$Q$126</f>
        <v>9420.7471985779557</v>
      </c>
      <c r="Y21" s="110">
        <f>'Detailed fcast_10'!$O$151</f>
        <v>15721.888661170668</v>
      </c>
      <c r="Z21" s="111">
        <f>'Detailed fcast_10'!$Q$151</f>
        <v>9093.0131150810666</v>
      </c>
      <c r="AA21" s="110">
        <f>'Detailed fcast_10'!$O$176</f>
        <v>15443.575759562984</v>
      </c>
      <c r="AB21" s="111">
        <f>'Detailed fcast_10'!$Q$176</f>
        <v>8811.3917761319808</v>
      </c>
      <c r="AC21" s="110">
        <f>'Detailed fcast_10'!$O$201</f>
        <v>15596.908795290652</v>
      </c>
      <c r="AD21" s="111">
        <f>'Detailed fcast_10'!$Q$201</f>
        <v>8963.8512478302255</v>
      </c>
      <c r="AE21" s="110">
        <f>'Detailed fcast_10'!$O$226</f>
        <v>15505.300327957808</v>
      </c>
      <c r="AF21" s="111">
        <f>'Detailed fcast_10'!$Q$226</f>
        <v>8872.0185515155408</v>
      </c>
    </row>
    <row r="22" spans="1:32" x14ac:dyDescent="0.3">
      <c r="A22" s="94" t="s">
        <v>1749</v>
      </c>
      <c r="B22" s="101" t="s">
        <v>1869</v>
      </c>
      <c r="C22" s="101"/>
      <c r="D22" s="128">
        <f t="shared" si="7"/>
        <v>0.36371169827555222</v>
      </c>
      <c r="E22" s="129">
        <f>(T22-$G$9)/$G$9</f>
        <v>-8.3143557494674239E-2</v>
      </c>
      <c r="F22" s="64"/>
      <c r="G22" s="64"/>
      <c r="H22" s="83">
        <f>'Detailed fcast_11'!$G$29</f>
        <v>1.915</v>
      </c>
      <c r="I22" s="84">
        <f>$I$4*H22</f>
        <v>0.12749965524150572</v>
      </c>
      <c r="J22" s="85">
        <f>'Detailed fcast_11'!$H$51</f>
        <v>1769.5304116566526</v>
      </c>
      <c r="K22" s="84">
        <f>'Detailed fcast_11'!$G$30</f>
        <v>1.915</v>
      </c>
      <c r="L22" s="84">
        <f>$L$4*K22</f>
        <v>4.7250641226700626E-3</v>
      </c>
      <c r="M22" s="86">
        <f>'Detailed fcast_11'!$J$51</f>
        <v>109.35491224820726</v>
      </c>
      <c r="N22" s="83">
        <f>'Detailed fcast_11'!$G$31</f>
        <v>2.1250000000000004</v>
      </c>
      <c r="O22" s="84">
        <f>$O$4*N22</f>
        <v>4.0023166939538925E-2</v>
      </c>
      <c r="P22" s="85">
        <f>'Detailed fcast_11'!$M$51</f>
        <v>560.79490431010299</v>
      </c>
      <c r="Q22" s="104">
        <f t="shared" si="8"/>
        <v>0.17224788630371471</v>
      </c>
      <c r="R22" s="107">
        <f t="shared" si="8"/>
        <v>2439.6802282149629</v>
      </c>
      <c r="S22" s="106">
        <f>'Detailed fcast_11'!$O$76</f>
        <v>16934.672055117069</v>
      </c>
      <c r="T22" s="105">
        <f>'Detailed fcast_11'!$Q$76</f>
        <v>10464.335108935056</v>
      </c>
      <c r="U22" s="110">
        <f>'Detailed fcast_11'!$O$101</f>
        <v>16554.114125187385</v>
      </c>
      <c r="V22" s="111">
        <f>'Detailed fcast_11'!$Q$101</f>
        <v>9989.3570647302731</v>
      </c>
      <c r="W22" s="110">
        <f>'Detailed fcast_11'!$O$126</f>
        <v>16036.491546941124</v>
      </c>
      <c r="X22" s="111">
        <f>'Detailed fcast_11'!$Q$126</f>
        <v>9420.7471985779557</v>
      </c>
      <c r="Y22" s="110">
        <f>'Detailed fcast_11'!$O$151</f>
        <v>15721.888661170668</v>
      </c>
      <c r="Z22" s="111">
        <f>'Detailed fcast_11'!$Q$151</f>
        <v>9093.0131150810666</v>
      </c>
      <c r="AA22" s="110">
        <f>'Detailed fcast_11'!$O$176</f>
        <v>15443.575759562984</v>
      </c>
      <c r="AB22" s="111">
        <f>'Detailed fcast_11'!$Q$176</f>
        <v>8811.3917761319808</v>
      </c>
      <c r="AC22" s="110">
        <f>'Detailed fcast_11'!$O$201</f>
        <v>15596.908795290652</v>
      </c>
      <c r="AD22" s="111">
        <f>'Detailed fcast_11'!$Q$201</f>
        <v>8963.8512478302255</v>
      </c>
      <c r="AE22" s="110">
        <f>'Detailed fcast_11'!$O$226</f>
        <v>15505.300327957808</v>
      </c>
      <c r="AF22" s="111">
        <f>'Detailed fcast_11'!$Q$226</f>
        <v>8872.0185515155408</v>
      </c>
    </row>
    <row r="23" spans="1:32" x14ac:dyDescent="0.3">
      <c r="A23" s="97" t="s">
        <v>1750</v>
      </c>
      <c r="B23" s="101" t="s">
        <v>1874</v>
      </c>
      <c r="C23" s="101"/>
      <c r="D23" s="128">
        <f t="shared" si="7"/>
        <v>-2.5404734668192281E-2</v>
      </c>
      <c r="E23" s="129">
        <f>(T23-$G$9)/$G$9</f>
        <v>-3.3725361828115245E-2</v>
      </c>
      <c r="F23" s="64"/>
      <c r="G23" s="64"/>
      <c r="H23" s="83">
        <f>'Detailed fcast_12'!$G$29</f>
        <v>1.18</v>
      </c>
      <c r="I23" s="84">
        <f>$I$4*H23</f>
        <v>7.8563756232363835E-2</v>
      </c>
      <c r="J23" s="85">
        <f>'Detailed fcast_12'!$H$51</f>
        <v>1118.561002055802</v>
      </c>
      <c r="K23" s="84">
        <f>'Detailed fcast_12'!$G$30</f>
        <v>1.18</v>
      </c>
      <c r="L23" s="84">
        <f>$L$4*K23</f>
        <v>2.9115277622718924E-3</v>
      </c>
      <c r="M23" s="86">
        <f>'Detailed fcast_12'!$J$51</f>
        <v>68.408510182049298</v>
      </c>
      <c r="N23" s="83">
        <f>'Detailed fcast_12'!$G$31</f>
        <v>2.0576923076923079</v>
      </c>
      <c r="O23" s="84">
        <f>$O$4*N23</f>
        <v>3.8755464819282034E-2</v>
      </c>
      <c r="P23" s="85">
        <f>'Detailed fcast_12'!$M$51</f>
        <v>556.58141744075294</v>
      </c>
      <c r="Q23" s="104">
        <f t="shared" si="8"/>
        <v>0.12023074881391776</v>
      </c>
      <c r="R23" s="107">
        <f t="shared" si="8"/>
        <v>1743.550929678604</v>
      </c>
      <c r="S23" s="106">
        <f>'Detailed fcast_12'!$O$76</f>
        <v>17578.773348062103</v>
      </c>
      <c r="T23" s="105">
        <f>'Detailed fcast_12'!$Q$76</f>
        <v>11028.358587377039</v>
      </c>
      <c r="U23" s="110">
        <f>'Detailed fcast_12'!$O$101</f>
        <v>17701.376678355155</v>
      </c>
      <c r="V23" s="111">
        <f>'Detailed fcast_12'!$Q$101</f>
        <v>11021.501912240714</v>
      </c>
      <c r="W23" s="110">
        <f>'Detailed fcast_12'!$O$126</f>
        <v>17524.428437279599</v>
      </c>
      <c r="X23" s="111">
        <f>'Detailed fcast_12'!$Q$126</f>
        <v>10773.553669510067</v>
      </c>
      <c r="Y23" s="110">
        <f>'Detailed fcast_12'!$O$151</f>
        <v>17451.853090539658</v>
      </c>
      <c r="Z23" s="111">
        <f>'Detailed fcast_12'!$Q$151</f>
        <v>10679.181866650149</v>
      </c>
      <c r="AA23" s="110">
        <f>'Detailed fcast_12'!$O$176</f>
        <v>17318.963393059526</v>
      </c>
      <c r="AB23" s="111">
        <f>'Detailed fcast_12'!$Q$176</f>
        <v>10539.58527355665</v>
      </c>
      <c r="AC23" s="110">
        <f>'Detailed fcast_12'!$O$201</f>
        <v>17701.854012069787</v>
      </c>
      <c r="AD23" s="111">
        <f>'Detailed fcast_12'!$Q$201</f>
        <v>10920.402587443645</v>
      </c>
      <c r="AE23" s="110">
        <f>'Detailed fcast_12'!$O$226</f>
        <v>17696.985274160212</v>
      </c>
      <c r="AF23" s="112">
        <f>'Detailed fcast_12'!$Q$226</f>
        <v>10914.893430444694</v>
      </c>
    </row>
    <row r="24" spans="1:32" x14ac:dyDescent="0.3">
      <c r="A24" s="96"/>
      <c r="B24" s="101"/>
      <c r="C24" s="101"/>
      <c r="D24" s="101"/>
      <c r="E24" s="71"/>
      <c r="F24" s="64"/>
      <c r="G24" s="64"/>
      <c r="H24" s="72"/>
      <c r="I24" s="72"/>
      <c r="J24" s="73"/>
      <c r="K24" s="72"/>
      <c r="L24" s="72"/>
      <c r="M24" s="73"/>
      <c r="N24" s="72"/>
      <c r="O24" s="72"/>
      <c r="P24" s="73"/>
      <c r="Q24" s="72"/>
      <c r="R24" s="73"/>
      <c r="S24" s="73"/>
      <c r="T24" s="88"/>
      <c r="U24" s="73"/>
      <c r="V24" s="88"/>
      <c r="W24" s="73"/>
      <c r="X24" s="88"/>
      <c r="Y24" s="73"/>
      <c r="Z24" s="88"/>
      <c r="AA24" s="73"/>
      <c r="AB24" s="88"/>
      <c r="AC24" s="73"/>
      <c r="AD24" s="88"/>
      <c r="AE24" s="73"/>
      <c r="AF24" s="88"/>
    </row>
  </sheetData>
  <mergeCells count="24">
    <mergeCell ref="N2:P2"/>
    <mergeCell ref="Q2:R2"/>
    <mergeCell ref="N7:P7"/>
    <mergeCell ref="Q7:R7"/>
    <mergeCell ref="H2:M2"/>
    <mergeCell ref="H7:M7"/>
    <mergeCell ref="Y19:Z19"/>
    <mergeCell ref="AA19:AB19"/>
    <mergeCell ref="AC19:AD19"/>
    <mergeCell ref="AE19:AF19"/>
    <mergeCell ref="W7:X7"/>
    <mergeCell ref="Y7:Z7"/>
    <mergeCell ref="AA7:AB7"/>
    <mergeCell ref="AC7:AD7"/>
    <mergeCell ref="AE7:AF7"/>
    <mergeCell ref="D7:E7"/>
    <mergeCell ref="H19:M19"/>
    <mergeCell ref="N19:P19"/>
    <mergeCell ref="Q19:R19"/>
    <mergeCell ref="W19:X19"/>
    <mergeCell ref="U19:V19"/>
    <mergeCell ref="S19:T19"/>
    <mergeCell ref="U7:V7"/>
    <mergeCell ref="S7:T7"/>
  </mergeCells>
  <conditionalFormatting sqref="T9">
    <cfRule type="expression" dxfId="169" priority="753">
      <formula>"&gt;9617.999"</formula>
    </cfRule>
    <cfRule type="expression" dxfId="168" priority="754">
      <formula>"&gt;$U$2"</formula>
    </cfRule>
  </conditionalFormatting>
  <conditionalFormatting sqref="V9">
    <cfRule type="expression" dxfId="167" priority="751">
      <formula>"&gt;9617.999"</formula>
    </cfRule>
    <cfRule type="expression" dxfId="166" priority="752">
      <formula>"&gt;$U$2"</formula>
    </cfRule>
  </conditionalFormatting>
  <conditionalFormatting sqref="X9">
    <cfRule type="expression" dxfId="165" priority="749">
      <formula>"&gt;9617.999"</formula>
    </cfRule>
    <cfRule type="expression" dxfId="164" priority="750">
      <formula>"&gt;$U$2"</formula>
    </cfRule>
  </conditionalFormatting>
  <conditionalFormatting sqref="Z9">
    <cfRule type="expression" dxfId="163" priority="747">
      <formula>"&gt;9617.999"</formula>
    </cfRule>
    <cfRule type="expression" dxfId="162" priority="748">
      <formula>"&gt;$U$2"</formula>
    </cfRule>
  </conditionalFormatting>
  <conditionalFormatting sqref="AB9">
    <cfRule type="expression" dxfId="161" priority="745">
      <formula>"&gt;9617.999"</formula>
    </cfRule>
    <cfRule type="expression" dxfId="160" priority="746">
      <formula>"&gt;$U$2"</formula>
    </cfRule>
  </conditionalFormatting>
  <conditionalFormatting sqref="AD9">
    <cfRule type="expression" dxfId="159" priority="743">
      <formula>"&gt;9617.999"</formula>
    </cfRule>
    <cfRule type="expression" dxfId="158" priority="744">
      <formula>"&gt;$U$2"</formula>
    </cfRule>
  </conditionalFormatting>
  <conditionalFormatting sqref="AF9">
    <cfRule type="expression" dxfId="157" priority="741">
      <formula>"&gt;9617.999"</formula>
    </cfRule>
    <cfRule type="expression" dxfId="156" priority="742">
      <formula>"&gt;$U$2"</formula>
    </cfRule>
  </conditionalFormatting>
  <conditionalFormatting sqref="V10">
    <cfRule type="expression" dxfId="155" priority="739">
      <formula>"&gt;9617.999"</formula>
    </cfRule>
    <cfRule type="expression" dxfId="154" priority="740">
      <formula>"&gt;$U$2"</formula>
    </cfRule>
  </conditionalFormatting>
  <conditionalFormatting sqref="X10">
    <cfRule type="expression" dxfId="153" priority="737">
      <formula>"&gt;9617.999"</formula>
    </cfRule>
    <cfRule type="expression" dxfId="152" priority="738">
      <formula>"&gt;$U$2"</formula>
    </cfRule>
  </conditionalFormatting>
  <conditionalFormatting sqref="Z10">
    <cfRule type="expression" dxfId="151" priority="735">
      <formula>"&gt;9617.999"</formula>
    </cfRule>
    <cfRule type="expression" dxfId="150" priority="736">
      <formula>"&gt;$U$2"</formula>
    </cfRule>
  </conditionalFormatting>
  <conditionalFormatting sqref="AB10">
    <cfRule type="expression" dxfId="149" priority="733">
      <formula>"&gt;9617.999"</formula>
    </cfRule>
    <cfRule type="expression" dxfId="148" priority="734">
      <formula>"&gt;$U$2"</formula>
    </cfRule>
  </conditionalFormatting>
  <conditionalFormatting sqref="AD10">
    <cfRule type="expression" dxfId="147" priority="731">
      <formula>"&gt;9617.999"</formula>
    </cfRule>
    <cfRule type="expression" dxfId="146" priority="732">
      <formula>"&gt;$U$2"</formula>
    </cfRule>
  </conditionalFormatting>
  <conditionalFormatting sqref="AF10">
    <cfRule type="expression" dxfId="145" priority="729">
      <formula>"&gt;9617.999"</formula>
    </cfRule>
    <cfRule type="expression" dxfId="144" priority="730">
      <formula>"&gt;$U$2"</formula>
    </cfRule>
  </conditionalFormatting>
  <conditionalFormatting sqref="V12">
    <cfRule type="expression" dxfId="143" priority="691">
      <formula>"&gt;9617.999"</formula>
    </cfRule>
    <cfRule type="expression" dxfId="142" priority="692">
      <formula>"&gt;$U$2"</formula>
    </cfRule>
  </conditionalFormatting>
  <conditionalFormatting sqref="X12">
    <cfRule type="expression" dxfId="141" priority="689">
      <formula>"&gt;9617.999"</formula>
    </cfRule>
    <cfRule type="expression" dxfId="140" priority="690">
      <formula>"&gt;$U$2"</formula>
    </cfRule>
  </conditionalFormatting>
  <conditionalFormatting sqref="Z12">
    <cfRule type="expression" dxfId="139" priority="687">
      <formula>"&gt;9617.999"</formula>
    </cfRule>
    <cfRule type="expression" dxfId="138" priority="688">
      <formula>"&gt;$U$2"</formula>
    </cfRule>
  </conditionalFormatting>
  <conditionalFormatting sqref="AB12">
    <cfRule type="expression" dxfId="137" priority="685">
      <formula>"&gt;9617.999"</formula>
    </cfRule>
    <cfRule type="expression" dxfId="136" priority="686">
      <formula>"&gt;$U$2"</formula>
    </cfRule>
  </conditionalFormatting>
  <conditionalFormatting sqref="AD12">
    <cfRule type="expression" dxfId="135" priority="683">
      <formula>"&gt;9617.999"</formula>
    </cfRule>
    <cfRule type="expression" dxfId="134" priority="684">
      <formula>"&gt;$U$2"</formula>
    </cfRule>
  </conditionalFormatting>
  <conditionalFormatting sqref="AF12">
    <cfRule type="expression" dxfId="133" priority="681">
      <formula>"&gt;9617.999"</formula>
    </cfRule>
    <cfRule type="expression" dxfId="132" priority="682">
      <formula>"&gt;$U$2"</formula>
    </cfRule>
  </conditionalFormatting>
  <conditionalFormatting sqref="V11">
    <cfRule type="expression" dxfId="131" priority="703">
      <formula>"&gt;9617.999"</formula>
    </cfRule>
    <cfRule type="expression" dxfId="130" priority="704">
      <formula>"&gt;$U$2"</formula>
    </cfRule>
  </conditionalFormatting>
  <conditionalFormatting sqref="X11">
    <cfRule type="expression" dxfId="129" priority="701">
      <formula>"&gt;9617.999"</formula>
    </cfRule>
    <cfRule type="expression" dxfId="128" priority="702">
      <formula>"&gt;$U$2"</formula>
    </cfRule>
  </conditionalFormatting>
  <conditionalFormatting sqref="Z11">
    <cfRule type="expression" dxfId="127" priority="699">
      <formula>"&gt;9617.999"</formula>
    </cfRule>
    <cfRule type="expression" dxfId="126" priority="700">
      <formula>"&gt;$U$2"</formula>
    </cfRule>
  </conditionalFormatting>
  <conditionalFormatting sqref="AB11">
    <cfRule type="expression" dxfId="125" priority="697">
      <formula>"&gt;9617.999"</formula>
    </cfRule>
    <cfRule type="expression" dxfId="124" priority="698">
      <formula>"&gt;$U$2"</formula>
    </cfRule>
  </conditionalFormatting>
  <conditionalFormatting sqref="AD11">
    <cfRule type="expression" dxfId="123" priority="695">
      <formula>"&gt;9617.999"</formula>
    </cfRule>
    <cfRule type="expression" dxfId="122" priority="696">
      <formula>"&gt;$U$2"</formula>
    </cfRule>
  </conditionalFormatting>
  <conditionalFormatting sqref="AF11">
    <cfRule type="expression" dxfId="121" priority="693">
      <formula>"&gt;9617.999"</formula>
    </cfRule>
    <cfRule type="expression" dxfId="120" priority="694">
      <formula>"&gt;$U$2"</formula>
    </cfRule>
  </conditionalFormatting>
  <conditionalFormatting sqref="V16">
    <cfRule type="expression" dxfId="119" priority="679">
      <formula>"&gt;9617.999"</formula>
    </cfRule>
    <cfRule type="expression" dxfId="118" priority="680">
      <formula>"&gt;$U$2"</formula>
    </cfRule>
  </conditionalFormatting>
  <conditionalFormatting sqref="X16">
    <cfRule type="expression" dxfId="117" priority="677">
      <formula>"&gt;9617.999"</formula>
    </cfRule>
    <cfRule type="expression" dxfId="116" priority="678">
      <formula>"&gt;$U$2"</formula>
    </cfRule>
  </conditionalFormatting>
  <conditionalFormatting sqref="Z16">
    <cfRule type="expression" dxfId="115" priority="675">
      <formula>"&gt;9617.999"</formula>
    </cfRule>
    <cfRule type="expression" dxfId="114" priority="676">
      <formula>"&gt;$U$2"</formula>
    </cfRule>
  </conditionalFormatting>
  <conditionalFormatting sqref="AB16">
    <cfRule type="expression" dxfId="113" priority="673">
      <formula>"&gt;9617.999"</formula>
    </cfRule>
    <cfRule type="expression" dxfId="112" priority="674">
      <formula>"&gt;$U$2"</formula>
    </cfRule>
  </conditionalFormatting>
  <conditionalFormatting sqref="AD16">
    <cfRule type="expression" dxfId="111" priority="671">
      <formula>"&gt;9617.999"</formula>
    </cfRule>
    <cfRule type="expression" dxfId="110" priority="672">
      <formula>"&gt;$U$2"</formula>
    </cfRule>
  </conditionalFormatting>
  <conditionalFormatting sqref="AF16">
    <cfRule type="expression" dxfId="109" priority="669">
      <formula>"&gt;9617.999"</formula>
    </cfRule>
    <cfRule type="expression" dxfId="108" priority="670">
      <formula>"&gt;$U$2"</formula>
    </cfRule>
  </conditionalFormatting>
  <conditionalFormatting sqref="Z13">
    <cfRule type="expression" dxfId="107" priority="447">
      <formula>"&gt;9617.999"</formula>
    </cfRule>
    <cfRule type="expression" dxfId="106" priority="448">
      <formula>"&gt;$U$2"</formula>
    </cfRule>
  </conditionalFormatting>
  <conditionalFormatting sqref="AB13">
    <cfRule type="expression" dxfId="105" priority="445">
      <formula>"&gt;9617.999"</formula>
    </cfRule>
    <cfRule type="expression" dxfId="104" priority="446">
      <formula>"&gt;$U$2"</formula>
    </cfRule>
  </conditionalFormatting>
  <conditionalFormatting sqref="AD13">
    <cfRule type="expression" dxfId="103" priority="443">
      <formula>"&gt;9617.999"</formula>
    </cfRule>
    <cfRule type="expression" dxfId="102" priority="444">
      <formula>"&gt;$U$2"</formula>
    </cfRule>
  </conditionalFormatting>
  <conditionalFormatting sqref="AF13">
    <cfRule type="expression" dxfId="101" priority="441">
      <formula>"&gt;9617.999"</formula>
    </cfRule>
    <cfRule type="expression" dxfId="100" priority="442">
      <formula>"&gt;$U$2"</formula>
    </cfRule>
  </conditionalFormatting>
  <conditionalFormatting sqref="V14">
    <cfRule type="expression" dxfId="99" priority="427">
      <formula>"&gt;9617.999"</formula>
    </cfRule>
    <cfRule type="expression" dxfId="98" priority="428">
      <formula>"&gt;$U$2"</formula>
    </cfRule>
  </conditionalFormatting>
  <conditionalFormatting sqref="X14">
    <cfRule type="expression" dxfId="97" priority="425">
      <formula>"&gt;9617.999"</formula>
    </cfRule>
    <cfRule type="expression" dxfId="96" priority="426">
      <formula>"&gt;$U$2"</formula>
    </cfRule>
  </conditionalFormatting>
  <conditionalFormatting sqref="V17">
    <cfRule type="expression" dxfId="95" priority="523">
      <formula>"&gt;9617.999"</formula>
    </cfRule>
    <cfRule type="expression" dxfId="94" priority="524">
      <formula>"&gt;$U$2"</formula>
    </cfRule>
  </conditionalFormatting>
  <conditionalFormatting sqref="X17">
    <cfRule type="expression" dxfId="93" priority="521">
      <formula>"&gt;9617.999"</formula>
    </cfRule>
    <cfRule type="expression" dxfId="92" priority="522">
      <formula>"&gt;$U$2"</formula>
    </cfRule>
  </conditionalFormatting>
  <conditionalFormatting sqref="Z15">
    <cfRule type="expression" dxfId="91" priority="399">
      <formula>"&gt;9617.999"</formula>
    </cfRule>
    <cfRule type="expression" dxfId="90" priority="400">
      <formula>"&gt;$U$2"</formula>
    </cfRule>
  </conditionalFormatting>
  <conditionalFormatting sqref="AB15">
    <cfRule type="expression" dxfId="89" priority="397">
      <formula>"&gt;9617.999"</formula>
    </cfRule>
    <cfRule type="expression" dxfId="88" priority="398">
      <formula>"&gt;$U$2"</formula>
    </cfRule>
  </conditionalFormatting>
  <conditionalFormatting sqref="AD15">
    <cfRule type="expression" dxfId="87" priority="395">
      <formula>"&gt;9617.999"</formula>
    </cfRule>
    <cfRule type="expression" dxfId="86" priority="396">
      <formula>"&gt;$U$2"</formula>
    </cfRule>
  </conditionalFormatting>
  <conditionalFormatting sqref="AF15">
    <cfRule type="expression" dxfId="85" priority="393">
      <formula>"&gt;9617.999"</formula>
    </cfRule>
    <cfRule type="expression" dxfId="84" priority="394">
      <formula>"&gt;$U$2"</formula>
    </cfRule>
  </conditionalFormatting>
  <conditionalFormatting sqref="V18">
    <cfRule type="expression" dxfId="83" priority="511">
      <formula>"&gt;9617.999"</formula>
    </cfRule>
    <cfRule type="expression" dxfId="82" priority="512">
      <formula>"&gt;$U$2"</formula>
    </cfRule>
  </conditionalFormatting>
  <conditionalFormatting sqref="X18">
    <cfRule type="expression" dxfId="81" priority="509">
      <formula>"&gt;9617.999"</formula>
    </cfRule>
    <cfRule type="expression" dxfId="80" priority="510">
      <formula>"&gt;$U$2"</formula>
    </cfRule>
  </conditionalFormatting>
  <conditionalFormatting sqref="Z18">
    <cfRule type="expression" dxfId="79" priority="507">
      <formula>"&gt;9617.999"</formula>
    </cfRule>
    <cfRule type="expression" dxfId="78" priority="508">
      <formula>"&gt;$U$2"</formula>
    </cfRule>
  </conditionalFormatting>
  <conditionalFormatting sqref="AB18">
    <cfRule type="expression" dxfId="77" priority="505">
      <formula>"&gt;9617.999"</formula>
    </cfRule>
    <cfRule type="expression" dxfId="76" priority="506">
      <formula>"&gt;$U$2"</formula>
    </cfRule>
  </conditionalFormatting>
  <conditionalFormatting sqref="AD18">
    <cfRule type="expression" dxfId="75" priority="503">
      <formula>"&gt;9617.999"</formula>
    </cfRule>
    <cfRule type="expression" dxfId="74" priority="504">
      <formula>"&gt;$U$2"</formula>
    </cfRule>
  </conditionalFormatting>
  <conditionalFormatting sqref="AF18">
    <cfRule type="expression" dxfId="73" priority="501">
      <formula>"&gt;9617.999"</formula>
    </cfRule>
    <cfRule type="expression" dxfId="72" priority="502">
      <formula>"&gt;$U$2"</formula>
    </cfRule>
  </conditionalFormatting>
  <conditionalFormatting sqref="V21">
    <cfRule type="expression" dxfId="71" priority="499">
      <formula>"&gt;9617.999"</formula>
    </cfRule>
    <cfRule type="expression" dxfId="70" priority="500">
      <formula>"&gt;$U$2"</formula>
    </cfRule>
  </conditionalFormatting>
  <conditionalFormatting sqref="X21">
    <cfRule type="expression" dxfId="69" priority="497">
      <formula>"&gt;9617.999"</formula>
    </cfRule>
    <cfRule type="expression" dxfId="68" priority="498">
      <formula>"&gt;$U$2"</formula>
    </cfRule>
  </conditionalFormatting>
  <conditionalFormatting sqref="V22">
    <cfRule type="expression" dxfId="67" priority="475">
      <formula>"&gt;9617.999"</formula>
    </cfRule>
    <cfRule type="expression" dxfId="66" priority="476">
      <formula>"&gt;$U$2"</formula>
    </cfRule>
  </conditionalFormatting>
  <conditionalFormatting sqref="X22">
    <cfRule type="expression" dxfId="65" priority="473">
      <formula>"&gt;9617.999"</formula>
    </cfRule>
    <cfRule type="expression" dxfId="64" priority="474">
      <formula>"&gt;$U$2"</formula>
    </cfRule>
  </conditionalFormatting>
  <conditionalFormatting sqref="V13">
    <cfRule type="expression" dxfId="63" priority="451">
      <formula>"&gt;9617.999"</formula>
    </cfRule>
    <cfRule type="expression" dxfId="62" priority="452">
      <formula>"&gt;$U$2"</formula>
    </cfRule>
  </conditionalFormatting>
  <conditionalFormatting sqref="X13">
    <cfRule type="expression" dxfId="61" priority="449">
      <formula>"&gt;9617.999"</formula>
    </cfRule>
    <cfRule type="expression" dxfId="60" priority="450">
      <formula>"&gt;$U$2"</formula>
    </cfRule>
  </conditionalFormatting>
  <conditionalFormatting sqref="Z14">
    <cfRule type="expression" dxfId="59" priority="423">
      <formula>"&gt;9617.999"</formula>
    </cfRule>
    <cfRule type="expression" dxfId="58" priority="424">
      <formula>"&gt;$U$2"</formula>
    </cfRule>
  </conditionalFormatting>
  <conditionalFormatting sqref="AB14">
    <cfRule type="expression" dxfId="57" priority="421">
      <formula>"&gt;9617.999"</formula>
    </cfRule>
    <cfRule type="expression" dxfId="56" priority="422">
      <formula>"&gt;$U$2"</formula>
    </cfRule>
  </conditionalFormatting>
  <conditionalFormatting sqref="AD14">
    <cfRule type="expression" dxfId="55" priority="419">
      <formula>"&gt;9617.999"</formula>
    </cfRule>
    <cfRule type="expression" dxfId="54" priority="420">
      <formula>"&gt;$U$2"</formula>
    </cfRule>
  </conditionalFormatting>
  <conditionalFormatting sqref="AF14">
    <cfRule type="expression" dxfId="53" priority="417">
      <formula>"&gt;9617.999"</formula>
    </cfRule>
    <cfRule type="expression" dxfId="52" priority="418">
      <formula>"&gt;$U$2"</formula>
    </cfRule>
  </conditionalFormatting>
  <conditionalFormatting sqref="V15">
    <cfRule type="expression" dxfId="51" priority="403">
      <formula>"&gt;9617.999"</formula>
    </cfRule>
    <cfRule type="expression" dxfId="50" priority="404">
      <formula>"&gt;$U$2"</formula>
    </cfRule>
  </conditionalFormatting>
  <conditionalFormatting sqref="X15">
    <cfRule type="expression" dxfId="49" priority="401">
      <formula>"&gt;9617.999"</formula>
    </cfRule>
    <cfRule type="expression" dxfId="48" priority="402">
      <formula>"&gt;$U$2"</formula>
    </cfRule>
  </conditionalFormatting>
  <conditionalFormatting sqref="Z17">
    <cfRule type="expression" dxfId="47" priority="359">
      <formula>"&gt;9617.999"</formula>
    </cfRule>
    <cfRule type="expression" dxfId="46" priority="360">
      <formula>"&gt;$U$2"</formula>
    </cfRule>
  </conditionalFormatting>
  <conditionalFormatting sqref="AB17">
    <cfRule type="expression" dxfId="45" priority="357">
      <formula>"&gt;9617.999"</formula>
    </cfRule>
    <cfRule type="expression" dxfId="44" priority="358">
      <formula>"&gt;$U$2"</formula>
    </cfRule>
  </conditionalFormatting>
  <conditionalFormatting sqref="AD17">
    <cfRule type="expression" dxfId="43" priority="355">
      <formula>"&gt;9617.999"</formula>
    </cfRule>
    <cfRule type="expression" dxfId="42" priority="356">
      <formula>"&gt;$U$2"</formula>
    </cfRule>
  </conditionalFormatting>
  <conditionalFormatting sqref="AF17">
    <cfRule type="expression" dxfId="41" priority="353">
      <formula>"&gt;9617.999"</formula>
    </cfRule>
    <cfRule type="expression" dxfId="40" priority="354">
      <formula>"&gt;$U$2"</formula>
    </cfRule>
  </conditionalFormatting>
  <conditionalFormatting sqref="Z21">
    <cfRule type="expression" dxfId="39" priority="351">
      <formula>"&gt;9617.999"</formula>
    </cfRule>
    <cfRule type="expression" dxfId="38" priority="352">
      <formula>"&gt;$U$2"</formula>
    </cfRule>
  </conditionalFormatting>
  <conditionalFormatting sqref="AB21">
    <cfRule type="expression" dxfId="37" priority="349">
      <formula>"&gt;9617.999"</formula>
    </cfRule>
    <cfRule type="expression" dxfId="36" priority="350">
      <formula>"&gt;$U$2"</formula>
    </cfRule>
  </conditionalFormatting>
  <conditionalFormatting sqref="AD21">
    <cfRule type="expression" dxfId="35" priority="347">
      <formula>"&gt;9617.999"</formula>
    </cfRule>
    <cfRule type="expression" dxfId="34" priority="348">
      <formula>"&gt;$U$2"</formula>
    </cfRule>
  </conditionalFormatting>
  <conditionalFormatting sqref="AF21">
    <cfRule type="expression" dxfId="33" priority="345">
      <formula>"&gt;9617.999"</formula>
    </cfRule>
    <cfRule type="expression" dxfId="32" priority="346">
      <formula>"&gt;$U$2"</formula>
    </cfRule>
  </conditionalFormatting>
  <conditionalFormatting sqref="Z22">
    <cfRule type="expression" dxfId="31" priority="343">
      <formula>"&gt;9617.999"</formula>
    </cfRule>
    <cfRule type="expression" dxfId="30" priority="344">
      <formula>"&gt;$U$2"</formula>
    </cfRule>
  </conditionalFormatting>
  <conditionalFormatting sqref="AB22">
    <cfRule type="expression" dxfId="29" priority="341">
      <formula>"&gt;9617.999"</formula>
    </cfRule>
    <cfRule type="expression" dxfId="28" priority="342">
      <formula>"&gt;$U$2"</formula>
    </cfRule>
  </conditionalFormatting>
  <conditionalFormatting sqref="AD22">
    <cfRule type="expression" dxfId="27" priority="339">
      <formula>"&gt;9617.999"</formula>
    </cfRule>
    <cfRule type="expression" dxfId="26" priority="340">
      <formula>"&gt;$U$2"</formula>
    </cfRule>
  </conditionalFormatting>
  <conditionalFormatting sqref="AF22">
    <cfRule type="expression" dxfId="25" priority="337">
      <formula>"&gt;9617.999"</formula>
    </cfRule>
    <cfRule type="expression" dxfId="24" priority="338">
      <formula>"&gt;$U$2"</formula>
    </cfRule>
  </conditionalFormatting>
  <conditionalFormatting sqref="V24">
    <cfRule type="expression" dxfId="23" priority="95">
      <formula>"&gt;9617.999"</formula>
    </cfRule>
    <cfRule type="expression" dxfId="22" priority="96">
      <formula>"&gt;$U$2"</formula>
    </cfRule>
  </conditionalFormatting>
  <conditionalFormatting sqref="X24">
    <cfRule type="expression" dxfId="21" priority="93">
      <formula>"&gt;9617.999"</formula>
    </cfRule>
    <cfRule type="expression" dxfId="20" priority="94">
      <formula>"&gt;$U$2"</formula>
    </cfRule>
  </conditionalFormatting>
  <conditionalFormatting sqref="Z24">
    <cfRule type="expression" dxfId="19" priority="91">
      <formula>"&gt;9617.999"</formula>
    </cfRule>
    <cfRule type="expression" dxfId="18" priority="92">
      <formula>"&gt;$U$2"</formula>
    </cfRule>
  </conditionalFormatting>
  <conditionalFormatting sqref="AB24">
    <cfRule type="expression" dxfId="17" priority="89">
      <formula>"&gt;9617.999"</formula>
    </cfRule>
    <cfRule type="expression" dxfId="16" priority="90">
      <formula>"&gt;$U$2"</formula>
    </cfRule>
  </conditionalFormatting>
  <conditionalFormatting sqref="AD24">
    <cfRule type="expression" dxfId="15" priority="87">
      <formula>"&gt;9617.999"</formula>
    </cfRule>
    <cfRule type="expression" dxfId="14" priority="88">
      <formula>"&gt;$U$2"</formula>
    </cfRule>
  </conditionalFormatting>
  <conditionalFormatting sqref="AF24">
    <cfRule type="expression" dxfId="13" priority="85">
      <formula>"&gt;9617.999"</formula>
    </cfRule>
    <cfRule type="expression" dxfId="12" priority="86">
      <formula>"&gt;$U$2"</formula>
    </cfRule>
  </conditionalFormatting>
  <conditionalFormatting sqref="V23">
    <cfRule type="expression" dxfId="11" priority="59">
      <formula>"&gt;9617.999"</formula>
    </cfRule>
    <cfRule type="expression" dxfId="10" priority="60">
      <formula>"&gt;$U$2"</formula>
    </cfRule>
  </conditionalFormatting>
  <conditionalFormatting sqref="X23">
    <cfRule type="expression" dxfId="9" priority="57">
      <formula>"&gt;9617.999"</formula>
    </cfRule>
    <cfRule type="expression" dxfId="8" priority="58">
      <formula>"&gt;$U$2"</formula>
    </cfRule>
  </conditionalFormatting>
  <conditionalFormatting sqref="Z23">
    <cfRule type="expression" dxfId="7" priority="55">
      <formula>"&gt;9617.999"</formula>
    </cfRule>
    <cfRule type="expression" dxfId="6" priority="56">
      <formula>"&gt;$U$2"</formula>
    </cfRule>
  </conditionalFormatting>
  <conditionalFormatting sqref="AB23">
    <cfRule type="expression" dxfId="5" priority="53">
      <formula>"&gt;9617.999"</formula>
    </cfRule>
    <cfRule type="expression" dxfId="4" priority="54">
      <formula>"&gt;$U$2"</formula>
    </cfRule>
  </conditionalFormatting>
  <conditionalFormatting sqref="AD23">
    <cfRule type="expression" dxfId="3" priority="51">
      <formula>"&gt;9617.999"</formula>
    </cfRule>
    <cfRule type="expression" dxfId="2" priority="52">
      <formula>"&gt;$U$2"</formula>
    </cfRule>
  </conditionalFormatting>
  <conditionalFormatting sqref="AF23">
    <cfRule type="expression" dxfId="1" priority="49">
      <formula>"&gt;9617.999"</formula>
    </cfRule>
    <cfRule type="expression" dxfId="0" priority="50">
      <formula>"&gt;$U$2"</formula>
    </cfRule>
  </conditionalFormatting>
  <pageMargins left="0.7" right="0.7" top="0.75" bottom="0.75" header="0.3" footer="0.3"/>
  <pageSetup paperSize="9" scale="5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226"/>
  <sheetViews>
    <sheetView showGridLines="0" topLeftCell="A106" zoomScaleNormal="100" workbookViewId="0">
      <selection activeCell="Q4" sqref="Q4"/>
    </sheetView>
  </sheetViews>
  <sheetFormatPr defaultRowHeight="14.4" x14ac:dyDescent="0.3"/>
  <cols>
    <col min="3" max="3" width="9.109375" style="15"/>
    <col min="4" max="5" width="10.6640625" style="15" customWidth="1"/>
    <col min="6" max="6" width="12" style="15" customWidth="1"/>
    <col min="7" max="11" width="10.6640625" style="15" customWidth="1"/>
    <col min="12" max="12" width="12.44140625" style="15" customWidth="1"/>
    <col min="13" max="13" width="19.5546875" style="15" customWidth="1"/>
    <col min="14" max="14" width="10" style="15" customWidth="1"/>
    <col min="15" max="15" width="9.109375" style="15"/>
    <col min="16" max="16" width="9.88671875" style="15" customWidth="1"/>
    <col min="17" max="17" width="10" style="15" customWidth="1"/>
  </cols>
  <sheetData>
    <row r="1" spans="1:17" ht="12" customHeight="1" x14ac:dyDescent="0.3">
      <c r="C1" s="15" t="s">
        <v>1445</v>
      </c>
      <c r="D1" s="15" t="s">
        <v>1522</v>
      </c>
      <c r="G1" s="15">
        <v>2019</v>
      </c>
    </row>
    <row r="2" spans="1:17" ht="12" customHeight="1" x14ac:dyDescent="0.3">
      <c r="G2" s="18"/>
    </row>
    <row r="3" spans="1:17" ht="12" customHeight="1" x14ac:dyDescent="0.3">
      <c r="D3" s="24" t="s">
        <v>1611</v>
      </c>
      <c r="E3" s="24"/>
      <c r="F3" s="24"/>
      <c r="G3" s="18">
        <v>1</v>
      </c>
      <c r="H3" s="24" t="s">
        <v>1610</v>
      </c>
      <c r="I3" s="25">
        <f>G3*AVERAGE('Forecast inputs Tab10.1.5.1'!T$8:T$19)</f>
        <v>6.6579454434206639E-2</v>
      </c>
      <c r="J3" s="15" t="s">
        <v>1526</v>
      </c>
      <c r="K3" s="25">
        <f>I3+I5+I4</f>
        <v>8.7881282343871131E-2</v>
      </c>
      <c r="M3" s="54" t="s">
        <v>1675</v>
      </c>
      <c r="N3" s="55">
        <f>Reportnew!$AJ$6560</f>
        <v>6.0366767631280425E-2</v>
      </c>
    </row>
    <row r="4" spans="1:17" ht="12" customHeight="1" x14ac:dyDescent="0.3">
      <c r="D4" s="24" t="s">
        <v>1612</v>
      </c>
      <c r="E4" s="24"/>
      <c r="F4" s="24"/>
      <c r="G4" s="18">
        <v>1</v>
      </c>
      <c r="H4" s="24" t="s">
        <v>1610</v>
      </c>
      <c r="I4" s="25">
        <f>G4*AVERAGE('Forecast inputs Tab10.1.5.1'!U$8:U$19)</f>
        <v>2.4673964087049936E-3</v>
      </c>
      <c r="J4" s="24"/>
      <c r="K4" s="24"/>
      <c r="M4" s="15" t="s">
        <v>1875</v>
      </c>
      <c r="N4" s="56">
        <f>AVERAGE('Forecast inputs Tab10.1.5.1'!$Y$8:$Y$19)</f>
        <v>9.2712324904217162E-3</v>
      </c>
      <c r="O4" s="25">
        <f>N4*F5</f>
        <v>1.8834431500959491E-2</v>
      </c>
      <c r="Q4" s="15">
        <f>0.019/0.0604</f>
        <v>0.31456953642384106</v>
      </c>
    </row>
    <row r="5" spans="1:17" ht="12" customHeight="1" x14ac:dyDescent="0.3">
      <c r="D5" s="24" t="s">
        <v>1446</v>
      </c>
      <c r="E5" s="24"/>
      <c r="F5" s="17">
        <f>I5/N4</f>
        <v>2.0314916620220336</v>
      </c>
      <c r="G5" s="17">
        <f>I5/N4</f>
        <v>2.0314916620220336</v>
      </c>
      <c r="H5" s="24" t="s">
        <v>1610</v>
      </c>
      <c r="I5" s="25">
        <f>N5*N3</f>
        <v>1.8834431500959491E-2</v>
      </c>
      <c r="J5" s="24"/>
      <c r="K5" s="24"/>
      <c r="M5" s="15" t="s">
        <v>1738</v>
      </c>
      <c r="N5" s="78">
        <v>0.312</v>
      </c>
      <c r="O5" s="15" t="s">
        <v>1876</v>
      </c>
    </row>
    <row r="6" spans="1:17" ht="9.75" customHeight="1" x14ac:dyDescent="0.3">
      <c r="D6" s="24"/>
      <c r="E6" s="24"/>
      <c r="F6" s="24"/>
      <c r="G6" s="18"/>
      <c r="H6" s="24"/>
      <c r="I6" s="24"/>
      <c r="J6" s="24"/>
      <c r="K6" s="24"/>
      <c r="L6" s="25"/>
    </row>
    <row r="7" spans="1:17" ht="40.5" customHeight="1" x14ac:dyDescent="0.3">
      <c r="A7" t="s">
        <v>1374</v>
      </c>
      <c r="C7" s="26" t="s">
        <v>1292</v>
      </c>
      <c r="D7" s="27" t="s">
        <v>1604</v>
      </c>
      <c r="E7" s="27" t="s">
        <v>1605</v>
      </c>
      <c r="F7" s="27" t="s">
        <v>1877</v>
      </c>
      <c r="G7" s="27" t="s">
        <v>1606</v>
      </c>
      <c r="H7" s="27" t="s">
        <v>1607</v>
      </c>
      <c r="I7" s="27" t="s">
        <v>1608</v>
      </c>
      <c r="J7" s="27" t="s">
        <v>1609</v>
      </c>
      <c r="K7" s="27" t="s">
        <v>1613</v>
      </c>
      <c r="L7" s="27" t="s">
        <v>1448</v>
      </c>
      <c r="M7" s="27" t="s">
        <v>1578</v>
      </c>
      <c r="N7" s="27" t="s">
        <v>1449</v>
      </c>
      <c r="O7" s="27" t="s">
        <v>1450</v>
      </c>
      <c r="P7" s="27" t="s">
        <v>1451</v>
      </c>
      <c r="Q7" s="27" t="s">
        <v>1452</v>
      </c>
    </row>
    <row r="8" spans="1:17" ht="12" customHeight="1" x14ac:dyDescent="0.3">
      <c r="A8" s="10">
        <f>D8+F8+E8+'Forecast inputs Tab10.1.5.1'!AA4</f>
        <v>0.24</v>
      </c>
      <c r="C8" s="18">
        <v>0</v>
      </c>
      <c r="D8" s="17">
        <f>$G$3*'Forecast inputs Tab10.1.5.1'!T4</f>
        <v>0</v>
      </c>
      <c r="E8" s="17">
        <f>$G$4*'Forecast inputs Tab10.1.5.1'!U4</f>
        <v>0</v>
      </c>
      <c r="F8" s="17">
        <f>$F$5*'Forecast inputs Tab10.1.5.1'!Y4</f>
        <v>0</v>
      </c>
      <c r="G8" s="28">
        <f>N8*(D8/A8)*(1-EXP(-A8))</f>
        <v>0</v>
      </c>
      <c r="H8" s="28">
        <f>G8*'Forecast inputs Tab10.1.5.1'!V4</f>
        <v>0</v>
      </c>
      <c r="I8" s="28">
        <f>N8*(E8/A8)*(1-EXP(-A8))</f>
        <v>0</v>
      </c>
      <c r="J8" s="28">
        <f>I8*'Forecast inputs Tab10.1.5.1'!W4</f>
        <v>0</v>
      </c>
      <c r="K8" s="28">
        <f>H8+J8</f>
        <v>0</v>
      </c>
      <c r="L8" s="28">
        <f t="shared" ref="L8:L24" si="0">N8*(F8/A8)*(1-EXP(-A8))</f>
        <v>0</v>
      </c>
      <c r="M8" s="28">
        <f>L8*'Forecast inputs Tab10.1.5.1'!Z4</f>
        <v>0</v>
      </c>
      <c r="N8" s="19">
        <f>'Forecast inputs Tab10.1.5.1'!Q4</f>
        <v>12382.797429009221</v>
      </c>
      <c r="O8" s="19">
        <f>N8*'Forecast inputs Tab10.1.5.1'!R4</f>
        <v>34.976078134056579</v>
      </c>
      <c r="P8" s="19">
        <f>N8*'Forecast inputs Tab10.1.5.1'!S4</f>
        <v>0</v>
      </c>
      <c r="Q8" s="19">
        <f>P8*'Forecast inputs Tab10.1.5.1'!R4</f>
        <v>0</v>
      </c>
    </row>
    <row r="9" spans="1:17" ht="12" customHeight="1" x14ac:dyDescent="0.3">
      <c r="A9" s="10">
        <f>D9+F9+E9+'Forecast inputs Tab10.1.5.1'!AA5</f>
        <v>0.24025042326708496</v>
      </c>
      <c r="C9" s="18">
        <v>1</v>
      </c>
      <c r="D9" s="17">
        <f>$G$3*'Forecast inputs Tab10.1.5.1'!T5</f>
        <v>1.3595111820172463E-5</v>
      </c>
      <c r="E9" s="17">
        <f>$G$4*'Forecast inputs Tab10.1.5.1'!U5</f>
        <v>3.1169685870727759E-5</v>
      </c>
      <c r="F9" s="17">
        <f>$F$5*'Forecast inputs Tab10.1.5.1'!Y5</f>
        <v>2.0565846939406461E-4</v>
      </c>
      <c r="G9" s="28">
        <f t="shared" ref="G9:G24" si="1">N9*(D9/A9)*(1-EXP(-A9))</f>
        <v>0.11771860378315742</v>
      </c>
      <c r="H9" s="28">
        <f>G9*'Forecast inputs Tab10.1.5.1'!V5</f>
        <v>1.2104769423513805E-2</v>
      </c>
      <c r="I9" s="28">
        <f t="shared" ref="I9:I24" si="2">N9*(E9/A9)*(1-EXP(-A9))</f>
        <v>0.26989494088730009</v>
      </c>
      <c r="J9" s="28">
        <f>I9*'Forecast inputs Tab10.1.5.1'!W5</f>
        <v>2.7752816237807319E-2</v>
      </c>
      <c r="K9" s="28">
        <f t="shared" ref="K9:K24" si="3">H9+J9</f>
        <v>3.9857585661321124E-2</v>
      </c>
      <c r="L9" s="28">
        <f t="shared" si="0"/>
        <v>1.780774457281616</v>
      </c>
      <c r="M9" s="28">
        <f>L9*'Forecast inputs Tab10.1.5.1'!Z5</f>
        <v>0.1372636978642785</v>
      </c>
      <c r="N9" s="19">
        <f>'Forecast inputs Tab10.1.5.1'!Q5</f>
        <v>9740.6525854677402</v>
      </c>
      <c r="O9" s="19">
        <f>N9*'Forecast inputs Tab10.1.5.1'!R5</f>
        <v>231.17198561513024</v>
      </c>
      <c r="P9" s="19">
        <f>N9*'Forecast inputs Tab10.1.5.1'!S5</f>
        <v>0</v>
      </c>
      <c r="Q9" s="19">
        <f>P9*'Forecast inputs Tab10.1.5.1'!R5</f>
        <v>0</v>
      </c>
    </row>
    <row r="10" spans="1:17" ht="12" customHeight="1" x14ac:dyDescent="0.3">
      <c r="A10" s="10">
        <f>D10+F10+E10+'Forecast inputs Tab10.1.5.1'!AA6</f>
        <v>0.24196702872915218</v>
      </c>
      <c r="C10" s="18">
        <v>2</v>
      </c>
      <c r="D10" s="17">
        <f>$G$3*'Forecast inputs Tab10.1.5.1'!T6</f>
        <v>1.2793166855339132E-4</v>
      </c>
      <c r="E10" s="17">
        <f>$G$4*'Forecast inputs Tab10.1.5.1'!U6</f>
        <v>6.5341966872061385E-4</v>
      </c>
      <c r="F10" s="17">
        <f>$F$5*'Forecast inputs Tab10.1.5.1'!Y6</f>
        <v>1.1856773918781794E-3</v>
      </c>
      <c r="G10" s="28">
        <f t="shared" si="1"/>
        <v>0.87054036052238171</v>
      </c>
      <c r="H10" s="28">
        <f>G10*'Forecast inputs Tab10.1.5.1'!V6</f>
        <v>0.19112422096637796</v>
      </c>
      <c r="I10" s="28">
        <f t="shared" si="2"/>
        <v>4.4463438991500546</v>
      </c>
      <c r="J10" s="28">
        <f>I10*'Forecast inputs Tab10.1.5.1'!W6</f>
        <v>0.976272629412272</v>
      </c>
      <c r="K10" s="28">
        <f t="shared" si="3"/>
        <v>1.16739685037865</v>
      </c>
      <c r="L10" s="28">
        <f t="shared" si="0"/>
        <v>8.0682135694813901</v>
      </c>
      <c r="M10" s="28">
        <f>L10*'Forecast inputs Tab10.1.5.1'!Z6</f>
        <v>1.5170661974695858</v>
      </c>
      <c r="N10" s="19">
        <f>'Forecast inputs Tab10.1.5.1'!Q6</f>
        <v>7661.1571985107503</v>
      </c>
      <c r="O10" s="19">
        <f>N10*'Forecast inputs Tab10.1.5.1'!R6</f>
        <v>736.97114563650041</v>
      </c>
      <c r="P10" s="19">
        <f>N10*'Forecast inputs Tab10.1.5.1'!S6</f>
        <v>0</v>
      </c>
      <c r="Q10" s="19">
        <f>P10*'Forecast inputs Tab10.1.5.1'!R6</f>
        <v>0</v>
      </c>
    </row>
    <row r="11" spans="1:17" ht="12" customHeight="1" x14ac:dyDescent="0.3">
      <c r="A11" s="10">
        <f>D11+F11+E11+'Forecast inputs Tab10.1.5.1'!AA7</f>
        <v>0.24720946860108944</v>
      </c>
      <c r="C11" s="18">
        <v>3</v>
      </c>
      <c r="D11" s="17">
        <f>$G$3*'Forecast inputs Tab10.1.5.1'!T7</f>
        <v>4.765578025781334E-3</v>
      </c>
      <c r="E11" s="17">
        <f>$G$4*'Forecast inputs Tab10.1.5.1'!U7</f>
        <v>1.2671942178660584E-3</v>
      </c>
      <c r="F11" s="17">
        <f>$F$5*'Forecast inputs Tab10.1.5.1'!Y7</f>
        <v>1.1766963574420619E-3</v>
      </c>
      <c r="G11" s="28">
        <f t="shared" si="1"/>
        <v>27.601317625763958</v>
      </c>
      <c r="H11" s="28">
        <f>G11*'Forecast inputs Tab10.1.5.1'!V7</f>
        <v>10.136723152292523</v>
      </c>
      <c r="I11" s="28">
        <f t="shared" si="2"/>
        <v>7.3393468560654043</v>
      </c>
      <c r="J11" s="28">
        <f>I11*'Forecast inputs Tab10.1.5.1'!W7</f>
        <v>2.7020664397486907</v>
      </c>
      <c r="K11" s="28">
        <f t="shared" si="3"/>
        <v>12.838789592041215</v>
      </c>
      <c r="L11" s="28">
        <f t="shared" si="0"/>
        <v>6.8152005349892217</v>
      </c>
      <c r="M11" s="28">
        <f>L11*'Forecast inputs Tab10.1.5.1'!Z7</f>
        <v>2.3020248063075894</v>
      </c>
      <c r="N11" s="19">
        <f>'Forecast inputs Tab10.1.5.1'!Q7</f>
        <v>6537.17</v>
      </c>
      <c r="O11" s="19">
        <f>N11*'Forecast inputs Tab10.1.5.1'!R7</f>
        <v>1368.19699515</v>
      </c>
      <c r="P11" s="19">
        <f>N11*'Forecast inputs Tab10.1.5.1'!S7</f>
        <v>0</v>
      </c>
      <c r="Q11" s="19">
        <f>P11*'Forecast inputs Tab10.1.5.1'!R7</f>
        <v>0</v>
      </c>
    </row>
    <row r="12" spans="1:17" ht="12" customHeight="1" x14ac:dyDescent="0.3">
      <c r="A12" s="10">
        <f>D12+F12+E12+'Forecast inputs Tab10.1.5.1'!AA8</f>
        <v>0.26308570687873367</v>
      </c>
      <c r="C12" s="18">
        <v>4</v>
      </c>
      <c r="D12" s="17">
        <f>$G$3*'Forecast inputs Tab10.1.5.1'!T8</f>
        <v>8.5132022584224823E-3</v>
      </c>
      <c r="E12" s="17">
        <f>$G$4*'Forecast inputs Tab10.1.5.1'!U8</f>
        <v>8.219572386783721E-3</v>
      </c>
      <c r="F12" s="17">
        <f>$F$5*'Forecast inputs Tab10.1.5.1'!Y8</f>
        <v>6.352932233527479E-3</v>
      </c>
      <c r="G12" s="28">
        <f t="shared" si="1"/>
        <v>10.397702103454527</v>
      </c>
      <c r="H12" s="28">
        <f>G12*'Forecast inputs Tab10.1.5.1'!V8</f>
        <v>5.8573765353361038</v>
      </c>
      <c r="I12" s="28">
        <f t="shared" si="2"/>
        <v>10.039073723522067</v>
      </c>
      <c r="J12" s="28">
        <f>I12*'Forecast inputs Tab10.1.5.1'!W8</f>
        <v>5.5009374398519109</v>
      </c>
      <c r="K12" s="28">
        <f t="shared" si="3"/>
        <v>11.358313975188015</v>
      </c>
      <c r="L12" s="28">
        <f t="shared" si="0"/>
        <v>7.7592302922558627</v>
      </c>
      <c r="M12" s="28">
        <f>L12*'Forecast inputs Tab10.1.5.1'!Z8</f>
        <v>4.0844510666131937</v>
      </c>
      <c r="N12" s="19">
        <f>'Forecast inputs Tab10.1.5.1'!Q8</f>
        <v>1389.06</v>
      </c>
      <c r="O12" s="19">
        <f>N12*'Forecast inputs Tab10.1.5.1'!R8</f>
        <v>512.08391429999995</v>
      </c>
      <c r="P12" s="19">
        <f>N12*'Forecast inputs Tab10.1.5.1'!S8</f>
        <v>123.84339063351912</v>
      </c>
      <c r="Q12" s="19">
        <f>P12*'Forecast inputs Tab10.1.5.1'!R8</f>
        <v>45.655485173999992</v>
      </c>
    </row>
    <row r="13" spans="1:17" ht="12" customHeight="1" x14ac:dyDescent="0.3">
      <c r="A13" s="10">
        <f>D13+F13+E13+'Forecast inputs Tab10.1.5.1'!AA9</f>
        <v>0.29110000870046415</v>
      </c>
      <c r="C13" s="18">
        <v>5</v>
      </c>
      <c r="D13" s="17">
        <f>$G$3*'Forecast inputs Tab10.1.5.1'!T9</f>
        <v>2.5139412089277949E-2</v>
      </c>
      <c r="E13" s="17">
        <f>$G$4*'Forecast inputs Tab10.1.5.1'!U9</f>
        <v>1.2479558796297698E-2</v>
      </c>
      <c r="F13" s="17">
        <f>$F$5*'Forecast inputs Tab10.1.5.1'!Y9</f>
        <v>1.3481037814888505E-2</v>
      </c>
      <c r="G13" s="28">
        <f t="shared" si="1"/>
        <v>119.19370796563986</v>
      </c>
      <c r="H13" s="28">
        <f>G13*'Forecast inputs Tab10.1.5.1'!V9</f>
        <v>96.017365545320288</v>
      </c>
      <c r="I13" s="28">
        <f t="shared" si="2"/>
        <v>59.169438068933907</v>
      </c>
      <c r="J13" s="28">
        <f>I13*'Forecast inputs Tab10.1.5.1'!W9</f>
        <v>44.298694570165878</v>
      </c>
      <c r="K13" s="28">
        <f t="shared" si="3"/>
        <v>140.31606011548615</v>
      </c>
      <c r="L13" s="28">
        <f t="shared" si="0"/>
        <v>63.917759042061988</v>
      </c>
      <c r="M13" s="28">
        <f>L13*'Forecast inputs Tab10.1.5.1'!Z9</f>
        <v>47.691468896126047</v>
      </c>
      <c r="N13" s="19">
        <f>'Forecast inputs Tab10.1.5.1'!Q9</f>
        <v>5464.84</v>
      </c>
      <c r="O13" s="19">
        <f>N13*'Forecast inputs Tab10.1.5.1'!R9</f>
        <v>3113.8876913599997</v>
      </c>
      <c r="P13" s="19">
        <f>N13*'Forecast inputs Tab10.1.5.1'!S9</f>
        <v>1589.5302985588025</v>
      </c>
      <c r="Q13" s="19">
        <f>P13*'Forecast inputs Tab10.1.5.1'!R9</f>
        <v>905.72072223999987</v>
      </c>
    </row>
    <row r="14" spans="1:17" ht="12" customHeight="1" x14ac:dyDescent="0.3">
      <c r="A14" s="10">
        <f>D14+F14+E14+'Forecast inputs Tab10.1.5.1'!AA10</f>
        <v>0.31910657814761473</v>
      </c>
      <c r="C14" s="18">
        <v>6</v>
      </c>
      <c r="D14" s="17">
        <f>$G$3*'Forecast inputs Tab10.1.5.1'!T10</f>
        <v>6.1136750641884105E-2</v>
      </c>
      <c r="E14" s="17">
        <f>$G$4*'Forecast inputs Tab10.1.5.1'!U10</f>
        <v>5.1513794994919411E-3</v>
      </c>
      <c r="F14" s="17">
        <f>$F$5*'Forecast inputs Tab10.1.5.1'!Y10</f>
        <v>1.2818448006238707E-2</v>
      </c>
      <c r="G14" s="28">
        <f t="shared" si="1"/>
        <v>188.23911473754103</v>
      </c>
      <c r="H14" s="28">
        <f>G14*'Forecast inputs Tab10.1.5.1'!V10</f>
        <v>186.49354525067585</v>
      </c>
      <c r="I14" s="28">
        <f t="shared" si="2"/>
        <v>15.861018233395535</v>
      </c>
      <c r="J14" s="28">
        <f>I14*'Forecast inputs Tab10.1.5.1'!W10</f>
        <v>15.348712458631928</v>
      </c>
      <c r="K14" s="28">
        <f t="shared" si="3"/>
        <v>201.84225770930777</v>
      </c>
      <c r="L14" s="28">
        <f t="shared" si="0"/>
        <v>39.467804220371804</v>
      </c>
      <c r="M14" s="28">
        <f>L14*'Forecast inputs Tab10.1.5.1'!Z10</f>
        <v>39.02426503654327</v>
      </c>
      <c r="N14" s="19">
        <f>'Forecast inputs Tab10.1.5.1'!Q10</f>
        <v>3596.33</v>
      </c>
      <c r="O14" s="19">
        <f>N14*'Forecast inputs Tab10.1.5.1'!R10</f>
        <v>2899.4619432399995</v>
      </c>
      <c r="P14" s="19">
        <f>N14*'Forecast inputs Tab10.1.5.1'!S10</f>
        <v>2066.9124136844662</v>
      </c>
      <c r="Q14" s="19">
        <f>P14*'Forecast inputs Tab10.1.5.1'!R10</f>
        <v>1666.4026614599998</v>
      </c>
    </row>
    <row r="15" spans="1:17" ht="12" customHeight="1" x14ac:dyDescent="0.3">
      <c r="A15" s="10">
        <f>D15+F15+E15+'Forecast inputs Tab10.1.5.1'!AA11</f>
        <v>0.3403553700426652</v>
      </c>
      <c r="C15" s="18">
        <v>7</v>
      </c>
      <c r="D15" s="17">
        <f>$G$3*'Forecast inputs Tab10.1.5.1'!T11</f>
        <v>7.389713175440521E-2</v>
      </c>
      <c r="E15" s="17">
        <f>$G$4*'Forecast inputs Tab10.1.5.1'!U11</f>
        <v>2.9538570840210933E-3</v>
      </c>
      <c r="F15" s="17">
        <f>$F$5*'Forecast inputs Tab10.1.5.1'!Y11</f>
        <v>2.3504381204238905E-2</v>
      </c>
      <c r="G15" s="28">
        <f t="shared" si="1"/>
        <v>54.85672973545222</v>
      </c>
      <c r="H15" s="28">
        <f>G15*'Forecast inputs Tab10.1.5.1'!V11</f>
        <v>67.981923572116102</v>
      </c>
      <c r="I15" s="28">
        <f t="shared" si="2"/>
        <v>2.1927635875479905</v>
      </c>
      <c r="J15" s="28">
        <f>I15*'Forecast inputs Tab10.1.5.1'!W11</f>
        <v>2.6758164849712975</v>
      </c>
      <c r="K15" s="28">
        <f t="shared" si="3"/>
        <v>70.657740057087395</v>
      </c>
      <c r="L15" s="28">
        <f t="shared" si="0"/>
        <v>17.448221016279344</v>
      </c>
      <c r="M15" s="28">
        <f>L15*'Forecast inputs Tab10.1.5.1'!Z11</f>
        <v>21.780439812411341</v>
      </c>
      <c r="N15" s="19">
        <f>'Forecast inputs Tab10.1.5.1'!Q11</f>
        <v>875.82100000000003</v>
      </c>
      <c r="O15" s="19">
        <f>N15*'Forecast inputs Tab10.1.5.1'!R11</f>
        <v>937.6889954400001</v>
      </c>
      <c r="P15" s="19">
        <f>N15*'Forecast inputs Tab10.1.5.1'!S11</f>
        <v>698.55772217178503</v>
      </c>
      <c r="Q15" s="19">
        <f>P15*'Forecast inputs Tab10.1.5.1'!R11</f>
        <v>747.90383966599995</v>
      </c>
    </row>
    <row r="16" spans="1:17" ht="12" customHeight="1" x14ac:dyDescent="0.3">
      <c r="A16" s="10">
        <f>D16+F16+E16+'Forecast inputs Tab10.1.5.1'!AA12</f>
        <v>0.34037394555789741</v>
      </c>
      <c r="C16" s="18">
        <v>8</v>
      </c>
      <c r="D16" s="17">
        <f>$G$3*'Forecast inputs Tab10.1.5.1'!T12</f>
        <v>8.5194774005455456E-2</v>
      </c>
      <c r="E16" s="17">
        <f>$G$4*'Forecast inputs Tab10.1.5.1'!U12</f>
        <v>5.0672887489430947E-4</v>
      </c>
      <c r="F16" s="17">
        <f>$F$5*'Forecast inputs Tab10.1.5.1'!Y12</f>
        <v>1.4672442677547646E-2</v>
      </c>
      <c r="G16" s="28">
        <f t="shared" si="1"/>
        <v>94.889450768937877</v>
      </c>
      <c r="H16" s="28">
        <f>G16*'Forecast inputs Tab10.1.5.1'!V12</f>
        <v>142.90419253496245</v>
      </c>
      <c r="I16" s="28">
        <f t="shared" si="2"/>
        <v>0.56439171520548725</v>
      </c>
      <c r="J16" s="28">
        <f>I16*'Forecast inputs Tab10.1.5.1'!W12</f>
        <v>0.84871609411742888</v>
      </c>
      <c r="K16" s="28">
        <f t="shared" si="3"/>
        <v>143.75290862907988</v>
      </c>
      <c r="L16" s="28">
        <f t="shared" si="0"/>
        <v>16.342082520484965</v>
      </c>
      <c r="M16" s="28">
        <f>L16*'Forecast inputs Tab10.1.5.1'!Z12</f>
        <v>24.907621652771955</v>
      </c>
      <c r="N16" s="19">
        <f>'Forecast inputs Tab10.1.5.1'!Q12</f>
        <v>1314.08</v>
      </c>
      <c r="O16" s="19">
        <f>N16*'Forecast inputs Tab10.1.5.1'!R12</f>
        <v>1781.5902415999999</v>
      </c>
      <c r="P16" s="19">
        <f>N16*'Forecast inputs Tab10.1.5.1'!S12</f>
        <v>1203.1008811229044</v>
      </c>
      <c r="Q16" s="19">
        <f>P16*'Forecast inputs Tab10.1.5.1'!R12</f>
        <v>1631.1280816000001</v>
      </c>
    </row>
    <row r="17" spans="1:17" ht="12" customHeight="1" x14ac:dyDescent="0.3">
      <c r="A17" s="10">
        <f>D17+F17+E17+'Forecast inputs Tab10.1.5.1'!AA13</f>
        <v>0.34426533194904596</v>
      </c>
      <c r="C17" s="18">
        <v>9</v>
      </c>
      <c r="D17" s="17">
        <f>$G$3*'Forecast inputs Tab10.1.5.1'!T13</f>
        <v>8.2049430007223367E-2</v>
      </c>
      <c r="E17" s="17">
        <f>$G$4*'Forecast inputs Tab10.1.5.1'!U13</f>
        <v>2.0839279855593257E-4</v>
      </c>
      <c r="F17" s="17">
        <f>$F$5*'Forecast inputs Tab10.1.5.1'!Y13</f>
        <v>2.2007509143266667E-2</v>
      </c>
      <c r="G17" s="28">
        <f t="shared" si="1"/>
        <v>15.033362818698009</v>
      </c>
      <c r="H17" s="28">
        <f>G17*'Forecast inputs Tab10.1.5.1'!V13</f>
        <v>27.082808809121914</v>
      </c>
      <c r="I17" s="28">
        <f t="shared" si="2"/>
        <v>3.8182404792079308E-2</v>
      </c>
      <c r="J17" s="28">
        <f>I17*'Forecast inputs Tab10.1.5.1'!W13</f>
        <v>6.8865773308278172E-2</v>
      </c>
      <c r="K17" s="28">
        <f t="shared" si="3"/>
        <v>27.151674582430193</v>
      </c>
      <c r="L17" s="28">
        <f t="shared" si="0"/>
        <v>4.0322872402332948</v>
      </c>
      <c r="M17" s="28">
        <f>L17*'Forecast inputs Tab10.1.5.1'!Z13</f>
        <v>7.3238836373081364</v>
      </c>
      <c r="N17" s="19">
        <f>'Forecast inputs Tab10.1.5.1'!Q13</f>
        <v>216.56800000000001</v>
      </c>
      <c r="O17" s="19">
        <f>N17*'Forecast inputs Tab10.1.5.1'!R13</f>
        <v>358.38322344000005</v>
      </c>
      <c r="P17" s="19">
        <f>N17*'Forecast inputs Tab10.1.5.1'!S13</f>
        <v>209.20916637962813</v>
      </c>
      <c r="Q17" s="19">
        <f>P17*'Forecast inputs Tab10.1.5.1'!R13</f>
        <v>346.2056048</v>
      </c>
    </row>
    <row r="18" spans="1:17" ht="12" customHeight="1" x14ac:dyDescent="0.3">
      <c r="A18" s="10">
        <f>D18+F18+E18+'Forecast inputs Tab10.1.5.1'!AA14</f>
        <v>0.34232663365708665</v>
      </c>
      <c r="C18" s="18">
        <v>10</v>
      </c>
      <c r="D18" s="17">
        <f>$G$3*'Forecast inputs Tab10.1.5.1'!T14</f>
        <v>8.1888916558250091E-2</v>
      </c>
      <c r="E18" s="17">
        <f>$G$4*'Forecast inputs Tab10.1.5.1'!U14</f>
        <v>5.639579326203154E-5</v>
      </c>
      <c r="F18" s="17">
        <f>$F$5*'Forecast inputs Tab10.1.5.1'!Y14</f>
        <v>2.0381321305574563E-2</v>
      </c>
      <c r="G18" s="28">
        <f t="shared" si="1"/>
        <v>35.880066839622138</v>
      </c>
      <c r="H18" s="28">
        <f>G18*'Forecast inputs Tab10.1.5.1'!V14</f>
        <v>75.523219437983343</v>
      </c>
      <c r="I18" s="28">
        <f t="shared" si="2"/>
        <v>2.4710118496632405E-2</v>
      </c>
      <c r="J18" s="28">
        <f>I18*'Forecast inputs Tab10.1.5.1'!W14</f>
        <v>5.2125017810542955E-2</v>
      </c>
      <c r="K18" s="28">
        <f t="shared" si="3"/>
        <v>75.575344455793882</v>
      </c>
      <c r="L18" s="28">
        <f t="shared" si="0"/>
        <v>8.9301849561490538</v>
      </c>
      <c r="M18" s="28">
        <f>L18*'Forecast inputs Tab10.1.5.1'!Z14</f>
        <v>18.928866542301343</v>
      </c>
      <c r="N18" s="19">
        <f>'Forecast inputs Tab10.1.5.1'!Q14</f>
        <v>517.42200000000003</v>
      </c>
      <c r="O18" s="19">
        <f>N18*'Forecast inputs Tab10.1.5.1'!R14</f>
        <v>1015.0526085000001</v>
      </c>
      <c r="P18" s="19">
        <f>N18*'Forecast inputs Tab10.1.5.1'!S14</f>
        <v>510.16872868612205</v>
      </c>
      <c r="Q18" s="19">
        <f>P18*'Forecast inputs Tab10.1.5.1'!R14</f>
        <v>1000.8235035</v>
      </c>
    </row>
    <row r="19" spans="1:17" ht="12" customHeight="1" x14ac:dyDescent="0.3">
      <c r="A19" s="10">
        <f>D19+F19+E19+'Forecast inputs Tab10.1.5.1'!AA15</f>
        <v>0.34236914818646574</v>
      </c>
      <c r="C19" s="18">
        <v>11</v>
      </c>
      <c r="D19" s="17">
        <f>$G$3*'Forecast inputs Tab10.1.5.1'!T15</f>
        <v>7.8917243961762168E-2</v>
      </c>
      <c r="E19" s="17">
        <f>$G$4*'Forecast inputs Tab10.1.5.1'!U15</f>
        <v>2.0830341597942094E-5</v>
      </c>
      <c r="F19" s="17">
        <f>$F$5*'Forecast inputs Tab10.1.5.1'!Y15</f>
        <v>2.3431073883105637E-2</v>
      </c>
      <c r="G19" s="28">
        <f t="shared" si="1"/>
        <v>26.201329968855529</v>
      </c>
      <c r="H19" s="28">
        <f>G19*'Forecast inputs Tab10.1.5.1'!V15</f>
        <v>63.074214704434382</v>
      </c>
      <c r="I19" s="28">
        <f t="shared" si="2"/>
        <v>6.9158858846630105E-3</v>
      </c>
      <c r="J19" s="28">
        <f>I19*'Forecast inputs Tab10.1.5.1'!W15</f>
        <v>1.6703476430770501E-2</v>
      </c>
      <c r="K19" s="28">
        <f t="shared" si="3"/>
        <v>63.090918180865152</v>
      </c>
      <c r="L19" s="28">
        <f t="shared" si="0"/>
        <v>7.7793555313886724</v>
      </c>
      <c r="M19" s="28">
        <f>L19*'Forecast inputs Tab10.1.5.1'!Z15</f>
        <v>18.878628829352774</v>
      </c>
      <c r="N19" s="19">
        <f>'Forecast inputs Tab10.1.5.1'!Q15</f>
        <v>392.08199999999999</v>
      </c>
      <c r="O19" s="19">
        <f>N19*'Forecast inputs Tab10.1.5.1'!R15</f>
        <v>890.54368823999994</v>
      </c>
      <c r="P19" s="19">
        <f>N19*'Forecast inputs Tab10.1.5.1'!S15</f>
        <v>389.68254074282805</v>
      </c>
      <c r="Q19" s="19">
        <f>P19*'Forecast inputs Tab10.1.5.1'!R15</f>
        <v>885.09374844000013</v>
      </c>
    </row>
    <row r="20" spans="1:17" ht="12" customHeight="1" x14ac:dyDescent="0.3">
      <c r="A20" s="10">
        <f>D20+F20+E20+'Forecast inputs Tab10.1.5.1'!AA16</f>
        <v>0.34080370169069818</v>
      </c>
      <c r="C20" s="18">
        <v>12</v>
      </c>
      <c r="D20" s="17">
        <f>$G$3*'Forecast inputs Tab10.1.5.1'!T16</f>
        <v>7.7271493695594731E-2</v>
      </c>
      <c r="E20" s="17">
        <f>$G$4*'Forecast inputs Tab10.1.5.1'!U16</f>
        <v>7.4789222324173669E-6</v>
      </c>
      <c r="F20" s="17">
        <f>$F$5*'Forecast inputs Tab10.1.5.1'!Y16</f>
        <v>2.3524729072871054E-2</v>
      </c>
      <c r="G20" s="28">
        <f t="shared" si="1"/>
        <v>27.685574106113762</v>
      </c>
      <c r="H20" s="28">
        <f>G20*'Forecast inputs Tab10.1.5.1'!V16</f>
        <v>74.94462505249254</v>
      </c>
      <c r="I20" s="28">
        <f t="shared" si="2"/>
        <v>2.6796202039932513E-3</v>
      </c>
      <c r="J20" s="28">
        <f>I20*'Forecast inputs Tab10.1.5.1'!W16</f>
        <v>7.2799992616939743E-3</v>
      </c>
      <c r="K20" s="28">
        <f t="shared" si="3"/>
        <v>74.951905051754238</v>
      </c>
      <c r="L20" s="28">
        <f t="shared" si="0"/>
        <v>8.428666238017227</v>
      </c>
      <c r="M20" s="28">
        <f>L20*'Forecast inputs Tab10.1.5.1'!Z16</f>
        <v>23.024250415742141</v>
      </c>
      <c r="N20" s="19">
        <f>'Forecast inputs Tab10.1.5.1'!Q16</f>
        <v>422.80399999999997</v>
      </c>
      <c r="O20" s="19">
        <f>N20*'Forecast inputs Tab10.1.5.1'!R16</f>
        <v>1090.48339268</v>
      </c>
      <c r="P20" s="19">
        <f>N20*'Forecast inputs Tab10.1.5.1'!S16</f>
        <v>421.59419470604882</v>
      </c>
      <c r="Q20" s="19">
        <f>P20*'Forecast inputs Tab10.1.5.1'!R16</f>
        <v>1087.3630991599998</v>
      </c>
    </row>
    <row r="21" spans="1:17" ht="12" customHeight="1" x14ac:dyDescent="0.3">
      <c r="A21" s="10">
        <f>D21+F21+E21+'Forecast inputs Tab10.1.5.1'!AA17</f>
        <v>0.33800311230711544</v>
      </c>
      <c r="C21" s="18">
        <v>13</v>
      </c>
      <c r="D21" s="17">
        <f>$G$3*'Forecast inputs Tab10.1.5.1'!T17</f>
        <v>7.6850054992083111E-2</v>
      </c>
      <c r="E21" s="17">
        <f>$G$4*'Forecast inputs Tab10.1.5.1'!U17</f>
        <v>2.700106466573411E-6</v>
      </c>
      <c r="F21" s="17">
        <f>$F$5*'Forecast inputs Tab10.1.5.1'!Y17</f>
        <v>2.1150357208565781E-2</v>
      </c>
      <c r="G21" s="28">
        <f t="shared" si="1"/>
        <v>15.809734166661645</v>
      </c>
      <c r="H21" s="28">
        <f>G21*'Forecast inputs Tab10.1.5.1'!V17</f>
        <v>47.455882182603041</v>
      </c>
      <c r="I21" s="28">
        <f t="shared" si="2"/>
        <v>5.5547085116083915E-4</v>
      </c>
      <c r="J21" s="28">
        <f>I21*'Forecast inputs Tab10.1.5.1'!W17</f>
        <v>1.6723330631791568E-3</v>
      </c>
      <c r="K21" s="28">
        <f t="shared" si="3"/>
        <v>47.457554515666217</v>
      </c>
      <c r="L21" s="28">
        <f t="shared" si="0"/>
        <v>4.3510902501215893</v>
      </c>
      <c r="M21" s="28">
        <f>L21*'Forecast inputs Tab10.1.5.1'!Z17</f>
        <v>13.185065274040952</v>
      </c>
      <c r="N21" s="19">
        <f>'Forecast inputs Tab10.1.5.1'!Q17</f>
        <v>242.44399999999999</v>
      </c>
      <c r="O21" s="19">
        <f>N21*'Forecast inputs Tab10.1.5.1'!R17</f>
        <v>698.6629969999999</v>
      </c>
      <c r="P21" s="19">
        <f>N21*'Forecast inputs Tab10.1.5.1'!S17</f>
        <v>242.09653969983515</v>
      </c>
      <c r="Q21" s="19">
        <f>P21*'Forecast inputs Tab10.1.5.1'!R17</f>
        <v>697.66170327999987</v>
      </c>
    </row>
    <row r="22" spans="1:17" ht="12" customHeight="1" x14ac:dyDescent="0.3">
      <c r="A22" s="10">
        <f>D22+F22+E22+'Forecast inputs Tab10.1.5.1'!AA18</f>
        <v>0.33679125438026336</v>
      </c>
      <c r="C22" s="18">
        <v>14</v>
      </c>
      <c r="D22" s="17">
        <f>$G$3*'Forecast inputs Tab10.1.5.1'!T18</f>
        <v>7.5042645104281228E-2</v>
      </c>
      <c r="E22" s="17">
        <f>$G$4*'Forecast inputs Tab10.1.5.1'!U18</f>
        <v>1.2229137333800534E-6</v>
      </c>
      <c r="F22" s="17">
        <f>$F$5*'Forecast inputs Tab10.1.5.1'!Y18</f>
        <v>2.1747386362248773E-2</v>
      </c>
      <c r="G22" s="28">
        <f t="shared" si="1"/>
        <v>8.6377746479723019</v>
      </c>
      <c r="H22" s="28">
        <f>G22*'Forecast inputs Tab10.1.5.1'!V18</f>
        <v>28.376561732857208</v>
      </c>
      <c r="I22" s="28">
        <f t="shared" si="2"/>
        <v>1.4076333834139786E-4</v>
      </c>
      <c r="J22" s="28">
        <f>I22*'Forecast inputs Tab10.1.5.1'!W18</f>
        <v>4.6374174274171903E-4</v>
      </c>
      <c r="K22" s="28">
        <f t="shared" si="3"/>
        <v>28.37702547459995</v>
      </c>
      <c r="L22" s="28">
        <f t="shared" si="0"/>
        <v>2.5032302941674174</v>
      </c>
      <c r="M22" s="28">
        <f>L22*'Forecast inputs Tab10.1.5.1'!Z18</f>
        <v>8.3103490920917018</v>
      </c>
      <c r="N22" s="19">
        <f>'Forecast inputs Tab10.1.5.1'!Q18</f>
        <v>135.57400000000001</v>
      </c>
      <c r="O22" s="19">
        <f>N22*'Forecast inputs Tab10.1.5.1'!R18</f>
        <v>430.61827324000006</v>
      </c>
      <c r="P22" s="19">
        <f>N22*'Forecast inputs Tab10.1.5.1'!S18</f>
        <v>135.46985217834813</v>
      </c>
      <c r="Q22" s="19">
        <f>P22*'Forecast inputs Tab10.1.5.1'!R18</f>
        <v>430.28747268000006</v>
      </c>
    </row>
    <row r="23" spans="1:17" ht="12" customHeight="1" x14ac:dyDescent="0.3">
      <c r="A23" s="10">
        <f>D23+F23+E23+'Forecast inputs Tab10.1.5.1'!AA19</f>
        <v>0.33599459662840281</v>
      </c>
      <c r="C23" s="18">
        <v>15</v>
      </c>
      <c r="D23" s="17">
        <f>$G$3*'Forecast inputs Tab10.1.5.1'!T19</f>
        <v>7.3052398141839753E-2</v>
      </c>
      <c r="E23" s="17">
        <f>$G$4*'Forecast inputs Tab10.1.5.1'!U19</f>
        <v>6.3938712288257355E-7</v>
      </c>
      <c r="F23" s="17">
        <f>$F$5*'Forecast inputs Tab10.1.5.1'!Y19</f>
        <v>2.2941559099440182E-2</v>
      </c>
      <c r="G23" s="28">
        <f t="shared" si="1"/>
        <v>7.8380469338814684</v>
      </c>
      <c r="H23" s="28">
        <f>G23*'Forecast inputs Tab10.1.5.1'!V19</f>
        <v>27.879736326461906</v>
      </c>
      <c r="I23" s="28">
        <f t="shared" si="2"/>
        <v>6.8602077488853243E-5</v>
      </c>
      <c r="J23" s="28">
        <f>I23*'Forecast inputs Tab10.1.5.1'!W19</f>
        <v>2.4453788847452038E-4</v>
      </c>
      <c r="K23" s="28">
        <f t="shared" si="3"/>
        <v>27.879980864350379</v>
      </c>
      <c r="L23" s="28">
        <f t="shared" si="0"/>
        <v>2.4614799997214587</v>
      </c>
      <c r="M23" s="28">
        <f>L23*'Forecast inputs Tab10.1.5.1'!Z19</f>
        <v>8.857438860597691</v>
      </c>
      <c r="N23" s="19">
        <f>'Forecast inputs Tab10.1.5.1'!Q19</f>
        <v>126.32599999999999</v>
      </c>
      <c r="O23" s="19">
        <f>N23*'Forecast inputs Tab10.1.5.1'!R19</f>
        <v>437.16122908</v>
      </c>
      <c r="P23" s="19">
        <f>N23*'Forecast inputs Tab10.1.5.1'!S19</f>
        <v>126.27014844332452</v>
      </c>
      <c r="Q23" s="19">
        <f>P23*'Forecast inputs Tab10.1.5.1'!R19</f>
        <v>436.96795029999998</v>
      </c>
    </row>
    <row r="24" spans="1:17" ht="12" customHeight="1" x14ac:dyDescent="0.3">
      <c r="A24" s="10">
        <f>D24+F24+E24+'Forecast inputs Tab10.1.5.1'!AA20</f>
        <v>0.33565751215380529</v>
      </c>
      <c r="B24" s="29"/>
      <c r="C24" s="23" t="s">
        <v>1443</v>
      </c>
      <c r="D24" s="17">
        <f>$G$3*'Forecast inputs Tab10.1.5.1'!T20</f>
        <v>7.0860491436610787E-2</v>
      </c>
      <c r="E24" s="17">
        <f>$G$4*'Forecast inputs Tab10.1.5.1'!U20</f>
        <v>3.8745027800414993E-7</v>
      </c>
      <c r="F24" s="17">
        <f>$F$5*'Forecast inputs Tab10.1.5.1'!Y20</f>
        <v>2.4796633266916526E-2</v>
      </c>
      <c r="G24" s="28">
        <f t="shared" si="1"/>
        <v>14.824722789435867</v>
      </c>
      <c r="H24" s="30">
        <f>G24*'Forecast inputs Tab10.1.5.1'!V20</f>
        <v>61.514713403743528</v>
      </c>
      <c r="I24" s="28">
        <f t="shared" si="2"/>
        <v>8.1058469249251769E-5</v>
      </c>
      <c r="J24" s="30">
        <f>I24*'Forecast inputs Tab10.1.5.1'!W20</f>
        <v>3.3634952745066653E-4</v>
      </c>
      <c r="K24" s="28">
        <f t="shared" si="3"/>
        <v>61.515049753270979</v>
      </c>
      <c r="L24" s="30">
        <f t="shared" si="0"/>
        <v>5.1877034274054603</v>
      </c>
      <c r="M24" s="30">
        <f>L24*'Forecast inputs Tab10.1.5.1'!Z20</f>
        <v>20.048709927756786</v>
      </c>
      <c r="N24" s="21">
        <f>'Forecast inputs Tab10.1.5.1'!Q20</f>
        <v>246.28200240000001</v>
      </c>
      <c r="O24" s="21">
        <f>N24*'Forecast inputs Tab10.1.5.1'!R20</f>
        <v>1002.9678244688379</v>
      </c>
      <c r="P24" s="21">
        <f>N24*'Forecast inputs Tab10.1.5.1'!S20</f>
        <v>246.2160304133829</v>
      </c>
      <c r="Q24" s="21">
        <f>P24*'Forecast inputs Tab10.1.5.1'!R20</f>
        <v>1002.6991577402565</v>
      </c>
    </row>
    <row r="25" spans="1:17" ht="12" customHeight="1" x14ac:dyDescent="0.3">
      <c r="C25" s="31" t="s">
        <v>1453</v>
      </c>
      <c r="D25" s="12"/>
      <c r="E25" s="12"/>
      <c r="F25" s="12"/>
      <c r="G25" s="32">
        <f>SUM(G8:G24)</f>
        <v>648.07689417233576</v>
      </c>
      <c r="H25" s="52">
        <f t="shared" ref="H25:Q25" si="4">SUM(H8:H24)</f>
        <v>915.44611723079095</v>
      </c>
      <c r="I25" s="32">
        <f>SUM(I8:I24)</f>
        <v>99.955604948821346</v>
      </c>
      <c r="J25" s="52">
        <f t="shared" ref="J25:K25" si="5">SUM(J8:J24)</f>
        <v>72.526660162170344</v>
      </c>
      <c r="K25" s="32">
        <f t="shared" si="5"/>
        <v>987.97277739296146</v>
      </c>
      <c r="L25" s="32">
        <f t="shared" si="4"/>
        <v>205.27328359041039</v>
      </c>
      <c r="M25" s="52">
        <f t="shared" si="4"/>
        <v>260.00179374529881</v>
      </c>
      <c r="N25" s="32">
        <f t="shared" si="4"/>
        <v>51261.410215387717</v>
      </c>
      <c r="O25" s="32">
        <f t="shared" si="4"/>
        <v>17539.902227124523</v>
      </c>
      <c r="P25" s="32">
        <f t="shared" si="4"/>
        <v>7962.6519074209973</v>
      </c>
      <c r="Q25" s="32">
        <f t="shared" si="4"/>
        <v>10883.913030040258</v>
      </c>
    </row>
    <row r="26" spans="1:17" ht="12" customHeight="1" x14ac:dyDescent="0.3">
      <c r="A26" s="10"/>
    </row>
    <row r="27" spans="1:17" ht="12" customHeight="1" x14ac:dyDescent="0.3">
      <c r="C27" s="15" t="s">
        <v>1445</v>
      </c>
      <c r="D27" s="15" t="s">
        <v>1523</v>
      </c>
      <c r="G27" s="15">
        <f>G1+1</f>
        <v>2020</v>
      </c>
    </row>
    <row r="28" spans="1:17" ht="12" customHeight="1" x14ac:dyDescent="0.3">
      <c r="G28" s="18"/>
    </row>
    <row r="29" spans="1:17" ht="12" customHeight="1" x14ac:dyDescent="0.3">
      <c r="D29" s="24" t="s">
        <v>1611</v>
      </c>
      <c r="E29" s="24"/>
      <c r="F29" s="24"/>
      <c r="G29" s="18">
        <v>2.36</v>
      </c>
      <c r="H29" s="24" t="s">
        <v>1610</v>
      </c>
      <c r="I29" s="25">
        <f>G29*I3</f>
        <v>0.15712751246472767</v>
      </c>
      <c r="J29" s="15" t="s">
        <v>1526</v>
      </c>
      <c r="K29" s="25">
        <f>I29+I31+I30</f>
        <v>0.20297373492881038</v>
      </c>
      <c r="M29" s="54" t="s">
        <v>1675</v>
      </c>
      <c r="N29" s="55">
        <f>Reportnew!$AJ$6560</f>
        <v>6.0366767631280425E-2</v>
      </c>
    </row>
    <row r="30" spans="1:17" ht="12" customHeight="1" x14ac:dyDescent="0.3">
      <c r="D30" s="24" t="s">
        <v>1612</v>
      </c>
      <c r="E30" s="24"/>
      <c r="F30" s="24"/>
      <c r="G30" s="18">
        <f>G29</f>
        <v>2.36</v>
      </c>
      <c r="H30" s="24" t="s">
        <v>1610</v>
      </c>
      <c r="I30" s="25">
        <f>G30*I4</f>
        <v>5.8230555245437849E-3</v>
      </c>
      <c r="J30" s="24"/>
      <c r="K30" s="24"/>
      <c r="N30" s="56">
        <f>AVERAGE('Forecast inputs Tab10.1.5.1'!$Y$8:$Y$19)</f>
        <v>9.2712324904217162E-3</v>
      </c>
      <c r="O30" s="25">
        <f>N30*F31</f>
        <v>4.0023166939538925E-2</v>
      </c>
    </row>
    <row r="31" spans="1:17" ht="12" customHeight="1" x14ac:dyDescent="0.3">
      <c r="D31" s="24" t="s">
        <v>1446</v>
      </c>
      <c r="E31" s="24"/>
      <c r="F31" s="92">
        <f>IF(I31/N29=F5,1,I31/N4)</f>
        <v>4.3169197817968223</v>
      </c>
      <c r="G31" s="18">
        <f>I31/I5</f>
        <v>2.1250000000000004</v>
      </c>
      <c r="H31" s="24" t="s">
        <v>1610</v>
      </c>
      <c r="I31" s="25">
        <f>N31*N29</f>
        <v>4.0023166939538925E-2</v>
      </c>
      <c r="J31" s="24"/>
      <c r="K31" s="24"/>
      <c r="N31" s="79">
        <v>0.66300000000000003</v>
      </c>
    </row>
    <row r="32" spans="1:17" ht="12" customHeight="1" x14ac:dyDescent="0.3">
      <c r="D32" s="24"/>
      <c r="E32" s="24"/>
      <c r="F32" s="24"/>
      <c r="G32" s="18"/>
      <c r="H32" s="24"/>
      <c r="I32" s="24"/>
      <c r="J32" s="24"/>
      <c r="K32" s="24"/>
      <c r="L32" s="25"/>
    </row>
    <row r="33" spans="1:17" ht="27.75" customHeight="1" x14ac:dyDescent="0.3">
      <c r="A33" t="s">
        <v>1374</v>
      </c>
      <c r="C33" s="26" t="s">
        <v>1292</v>
      </c>
      <c r="D33" s="27" t="s">
        <v>1604</v>
      </c>
      <c r="E33" s="27" t="s">
        <v>1605</v>
      </c>
      <c r="F33" s="27" t="s">
        <v>1877</v>
      </c>
      <c r="G33" s="27" t="s">
        <v>1606</v>
      </c>
      <c r="H33" s="27" t="s">
        <v>1607</v>
      </c>
      <c r="I33" s="27" t="s">
        <v>1608</v>
      </c>
      <c r="J33" s="27" t="s">
        <v>1609</v>
      </c>
      <c r="K33" s="27" t="s">
        <v>1613</v>
      </c>
      <c r="L33" s="27" t="s">
        <v>1448</v>
      </c>
      <c r="M33" s="27" t="s">
        <v>1578</v>
      </c>
      <c r="N33" s="27" t="s">
        <v>1449</v>
      </c>
      <c r="O33" s="27" t="s">
        <v>1450</v>
      </c>
      <c r="P33" s="27" t="s">
        <v>1451</v>
      </c>
      <c r="Q33" s="27" t="s">
        <v>1452</v>
      </c>
    </row>
    <row r="34" spans="1:17" ht="12" customHeight="1" x14ac:dyDescent="0.3">
      <c r="A34" s="10">
        <f>D34+F34+E34+'Forecast inputs Tab10.1.5.1'!AA4</f>
        <v>0.24</v>
      </c>
      <c r="C34" s="18">
        <v>0</v>
      </c>
      <c r="D34" s="17">
        <f>$G$29*'Forecast inputs Tab10.1.5.1'!T4</f>
        <v>0</v>
      </c>
      <c r="E34" s="17">
        <f>$G$30*'Forecast inputs Tab10.1.5.1'!U4</f>
        <v>0</v>
      </c>
      <c r="F34" s="17">
        <f>$F$31*'Forecast inputs Tab10.1.5.1'!Y4</f>
        <v>0</v>
      </c>
      <c r="G34" s="28">
        <f>N34*(D34/A34)*(1-EXP(-A34))</f>
        <v>0</v>
      </c>
      <c r="H34" s="28">
        <f>G34*'Forecast inputs Tab10.1.5.1'!V4</f>
        <v>0</v>
      </c>
      <c r="I34" s="28">
        <f>N34*(E34/A34)*(1-EXP(-A34))</f>
        <v>0</v>
      </c>
      <c r="J34" s="28">
        <f>I34*'Forecast inputs Tab10.1.5.1'!W4</f>
        <v>0</v>
      </c>
      <c r="K34" s="28">
        <f>H34+J34</f>
        <v>0</v>
      </c>
      <c r="L34" s="28">
        <f t="shared" ref="L34:L50" si="6">N34*(F34/A34)*(1-EXP(-A34))</f>
        <v>0</v>
      </c>
      <c r="M34" s="28">
        <f>L34*'Forecast inputs Tab10.1.5.1'!Z4</f>
        <v>0</v>
      </c>
      <c r="N34" s="19">
        <f>'Forecast inputs Tab10.1.5.1'!Q4</f>
        <v>12382.797429009221</v>
      </c>
      <c r="O34" s="19">
        <f>N34*'Forecast inputs Tab10.1.5.1'!R4</f>
        <v>34.976078134056579</v>
      </c>
      <c r="P34" s="19">
        <f>N34*'Forecast inputs Tab10.1.5.1'!S4</f>
        <v>0</v>
      </c>
      <c r="Q34" s="19">
        <f>P34*'Forecast inputs Tab10.1.5.1'!R4</f>
        <v>0</v>
      </c>
    </row>
    <row r="35" spans="1:17" ht="12" customHeight="1" x14ac:dyDescent="0.3">
      <c r="A35" s="10">
        <f>D35+F35+E35+'Forecast inputs Tab10.1.5.1'!AA5</f>
        <v>0.24054266917001291</v>
      </c>
      <c r="C35" s="18">
        <v>1</v>
      </c>
      <c r="D35" s="17">
        <f>$G$29*'Forecast inputs Tab10.1.5.1'!T5</f>
        <v>3.2084463895607013E-5</v>
      </c>
      <c r="E35" s="17">
        <f>$G$30*'Forecast inputs Tab10.1.5.1'!U5</f>
        <v>7.3560458654917506E-5</v>
      </c>
      <c r="F35" s="17">
        <f>$F$31*'Forecast inputs Tab10.1.5.1'!Y5</f>
        <v>4.3702424746238738E-4</v>
      </c>
      <c r="G35" s="28">
        <f t="shared" ref="G35:G50" si="7">N35*(D35/A35)*(1-EXP(-A35))</f>
        <v>0.2777769621249952</v>
      </c>
      <c r="H35" s="28">
        <f>G35*'Forecast inputs Tab10.1.5.1'!V5</f>
        <v>2.8563251428643542E-2</v>
      </c>
      <c r="I35" s="28">
        <f t="shared" ref="I35:I50" si="8">N35*(E35/A35)*(1-EXP(-A35))</f>
        <v>0.63686277583344708</v>
      </c>
      <c r="J35" s="28">
        <f>I35*'Forecast inputs Tab10.1.5.1'!W5</f>
        <v>6.5487465338544326E-2</v>
      </c>
      <c r="K35" s="28">
        <f t="shared" ref="K35:K50" si="9">H35+J35</f>
        <v>9.4050716767187875E-2</v>
      </c>
      <c r="L35" s="28">
        <f t="shared" si="6"/>
        <v>3.7836152796583109</v>
      </c>
      <c r="M35" s="28">
        <f>L35*'Forecast inputs Tab10.1.5.1'!Z5</f>
        <v>0.29164447100981428</v>
      </c>
      <c r="N35" s="19">
        <f>N8*EXP(-A8)</f>
        <v>9740.6534556019415</v>
      </c>
      <c r="O35" s="19">
        <f>N35*'Forecast inputs Tab10.1.5.1'!R5</f>
        <v>231.1720062657642</v>
      </c>
      <c r="P35" s="19">
        <f>N35*'Forecast inputs Tab10.1.5.1'!S5</f>
        <v>0</v>
      </c>
      <c r="Q35" s="19">
        <f>P35*'Forecast inputs Tab10.1.5.1'!R5</f>
        <v>0</v>
      </c>
    </row>
    <row r="36" spans="1:17" ht="12" customHeight="1" x14ac:dyDescent="0.3">
      <c r="A36" s="10">
        <f>D36+F36+E36+'Forecast inputs Tab10.1.5.1'!AA6</f>
        <v>0.24436355361370776</v>
      </c>
      <c r="C36" s="18">
        <v>2</v>
      </c>
      <c r="D36" s="17">
        <f>$G$29*'Forecast inputs Tab10.1.5.1'!T6</f>
        <v>3.0191873778600349E-4</v>
      </c>
      <c r="E36" s="17">
        <f>$G$30*'Forecast inputs Tab10.1.5.1'!U6</f>
        <v>1.5420704181806485E-3</v>
      </c>
      <c r="F36" s="17">
        <f>$F$31*'Forecast inputs Tab10.1.5.1'!Y6</f>
        <v>2.5195644577411316E-3</v>
      </c>
      <c r="G36" s="28">
        <f t="shared" si="7"/>
        <v>2.0518983015099597</v>
      </c>
      <c r="H36" s="28">
        <f>G36*'Forecast inputs Tab10.1.5.1'!V6</f>
        <v>0.45048740088627109</v>
      </c>
      <c r="I36" s="28">
        <f t="shared" si="8"/>
        <v>10.480209658654426</v>
      </c>
      <c r="J36" s="28">
        <f>I36*'Forecast inputs Tab10.1.5.1'!W6</f>
        <v>2.3011134703733256</v>
      </c>
      <c r="K36" s="28">
        <f t="shared" si="9"/>
        <v>2.7516008712595967</v>
      </c>
      <c r="L36" s="28">
        <f t="shared" si="6"/>
        <v>17.123448744172514</v>
      </c>
      <c r="M36" s="28">
        <f>L36*'Forecast inputs Tab10.1.5.1'!Z6</f>
        <v>3.2197220673667579</v>
      </c>
      <c r="N36" s="19">
        <f t="shared" ref="N36:N49" si="10">N9*EXP(-A9)</f>
        <v>7660.3501385728923</v>
      </c>
      <c r="O36" s="19">
        <f>N36*'Forecast inputs Tab10.1.5.1'!R6</f>
        <v>736.89350986013017</v>
      </c>
      <c r="P36" s="19">
        <f>N36*'Forecast inputs Tab10.1.5.1'!S6</f>
        <v>0</v>
      </c>
      <c r="Q36" s="19">
        <f>P36*'Forecast inputs Tab10.1.5.1'!R6</f>
        <v>0</v>
      </c>
    </row>
    <row r="37" spans="1:17" ht="12" customHeight="1" x14ac:dyDescent="0.3">
      <c r="A37" s="10">
        <f>D37+F37+E37+'Forecast inputs Tab10.1.5.1'!AA7</f>
        <v>0.2567378222545722</v>
      </c>
      <c r="C37" s="18">
        <v>3</v>
      </c>
      <c r="D37" s="17">
        <f>$G$29*'Forecast inputs Tab10.1.5.1'!T7</f>
        <v>1.1246764140843947E-2</v>
      </c>
      <c r="E37" s="17">
        <f>$G$30*'Forecast inputs Tab10.1.5.1'!U7</f>
        <v>2.9905783541638977E-3</v>
      </c>
      <c r="F37" s="17">
        <f>$F$31*'Forecast inputs Tab10.1.5.1'!Y7</f>
        <v>2.5004797595643822E-3</v>
      </c>
      <c r="G37" s="28">
        <f t="shared" si="7"/>
        <v>59.65944526070858</v>
      </c>
      <c r="H37" s="28">
        <f>G37*'Forecast inputs Tab10.1.5.1'!V7</f>
        <v>21.91023226596468</v>
      </c>
      <c r="I37" s="28">
        <f t="shared" si="8"/>
        <v>15.863784763669171</v>
      </c>
      <c r="J37" s="28">
        <f>I37*'Forecast inputs Tab10.1.5.1'!W7</f>
        <v>5.8404380196151191</v>
      </c>
      <c r="K37" s="28">
        <f t="shared" si="9"/>
        <v>27.750670285579801</v>
      </c>
      <c r="L37" s="28">
        <f t="shared" si="6"/>
        <v>13.264013850836109</v>
      </c>
      <c r="M37" s="28">
        <f>L37*'Forecast inputs Tab10.1.5.1'!Z7</f>
        <v>4.48029207050772</v>
      </c>
      <c r="N37" s="19">
        <f t="shared" si="10"/>
        <v>6014.6370928459373</v>
      </c>
      <c r="O37" s="19">
        <f>N37*'Forecast inputs Tab10.1.5.1'!R7</f>
        <v>1258.8334703471905</v>
      </c>
      <c r="P37" s="19">
        <f>N37*'Forecast inputs Tab10.1.5.1'!S7</f>
        <v>0</v>
      </c>
      <c r="Q37" s="19">
        <f>P37*'Forecast inputs Tab10.1.5.1'!R7</f>
        <v>0</v>
      </c>
    </row>
    <row r="38" spans="1:17" ht="12" customHeight="1" x14ac:dyDescent="0.3">
      <c r="A38" s="10">
        <f>D38+F38+E38+'Forecast inputs Tab10.1.5.1'!AA8</f>
        <v>0.2929893291589325</v>
      </c>
      <c r="C38" s="18">
        <v>4</v>
      </c>
      <c r="D38" s="17">
        <f>$G$29*'Forecast inputs Tab10.1.5.1'!T8</f>
        <v>2.0091157329877058E-2</v>
      </c>
      <c r="E38" s="17">
        <f>$G$30*'Forecast inputs Tab10.1.5.1'!U8</f>
        <v>1.9398190832809581E-2</v>
      </c>
      <c r="F38" s="17">
        <f>$F$31*'Forecast inputs Tab10.1.5.1'!Y8</f>
        <v>1.3499980996245895E-2</v>
      </c>
      <c r="G38" s="28">
        <f t="shared" si="7"/>
        <v>88.912632233196462</v>
      </c>
      <c r="H38" s="28">
        <f>G38*'Forecast inputs Tab10.1.5.1'!V8</f>
        <v>50.087486692339922</v>
      </c>
      <c r="I38" s="28">
        <f t="shared" si="8"/>
        <v>85.845936059747899</v>
      </c>
      <c r="J38" s="28">
        <f>I38*'Forecast inputs Tab10.1.5.1'!W8</f>
        <v>47.039511486376867</v>
      </c>
      <c r="K38" s="28">
        <f t="shared" si="9"/>
        <v>97.126998178716789</v>
      </c>
      <c r="L38" s="28">
        <f t="shared" si="6"/>
        <v>59.743638744463368</v>
      </c>
      <c r="M38" s="28">
        <f>L38*'Forecast inputs Tab10.1.5.1'!Z8</f>
        <v>31.448991691446768</v>
      </c>
      <c r="N38" s="19">
        <f t="shared" si="10"/>
        <v>5105.3799787178941</v>
      </c>
      <c r="O38" s="19">
        <f>N38*'Forecast inputs Tab10.1.5.1'!R8</f>
        <v>1882.1238560542454</v>
      </c>
      <c r="P38" s="19">
        <f>N38*'Forecast inputs Tab10.1.5.1'!S8</f>
        <v>455.17657051308635</v>
      </c>
      <c r="Q38" s="19">
        <f>P38*'Forecast inputs Tab10.1.5.1'!R8</f>
        <v>167.80311860250185</v>
      </c>
    </row>
    <row r="39" spans="1:17" ht="12" customHeight="1" x14ac:dyDescent="0.3">
      <c r="A39" s="10">
        <f>D39+F39+E39+'Forecast inputs Tab10.1.5.1'!AA9</f>
        <v>0.35742797664659659</v>
      </c>
      <c r="C39" s="18">
        <v>5</v>
      </c>
      <c r="D39" s="17">
        <f>$G$29*'Forecast inputs Tab10.1.5.1'!T9</f>
        <v>5.932901253069596E-2</v>
      </c>
      <c r="E39" s="17">
        <f>$G$30*'Forecast inputs Tab10.1.5.1'!U9</f>
        <v>2.9451758759262564E-2</v>
      </c>
      <c r="F39" s="17">
        <f>$F$31*'Forecast inputs Tab10.1.5.1'!Y9</f>
        <v>2.8647205356638082E-2</v>
      </c>
      <c r="G39" s="28">
        <f t="shared" si="7"/>
        <v>53.263082753663021</v>
      </c>
      <c r="H39" s="28">
        <f>G39*'Forecast inputs Tab10.1.5.1'!V9</f>
        <v>42.906466911016636</v>
      </c>
      <c r="I39" s="28">
        <f t="shared" si="8"/>
        <v>26.440545647441944</v>
      </c>
      <c r="J39" s="28">
        <f>I39*'Forecast inputs Tab10.1.5.1'!W9</f>
        <v>19.795382449635341</v>
      </c>
      <c r="K39" s="28">
        <f t="shared" si="9"/>
        <v>62.701849360651977</v>
      </c>
      <c r="L39" s="28">
        <f t="shared" si="6"/>
        <v>25.71825156844379</v>
      </c>
      <c r="M39" s="28">
        <f>L39*'Forecast inputs Tab10.1.5.1'!Z9</f>
        <v>19.189364788775514</v>
      </c>
      <c r="N39" s="19">
        <f t="shared" si="10"/>
        <v>1067.7371035428537</v>
      </c>
      <c r="O39" s="19">
        <f>N39*'Forecast inputs Tab10.1.5.1'!R9</f>
        <v>608.40087254713217</v>
      </c>
      <c r="P39" s="19">
        <f>N39*'Forecast inputs Tab10.1.5.1'!S9</f>
        <v>310.56727680531969</v>
      </c>
      <c r="Q39" s="19">
        <f>P39*'Forecast inputs Tab10.1.5.1'!R9</f>
        <v>176.96247659277839</v>
      </c>
    </row>
    <row r="40" spans="1:17" ht="12" customHeight="1" x14ac:dyDescent="0.3">
      <c r="A40" s="10">
        <f>D40+F40+E40+'Forecast inputs Tab10.1.5.1'!AA10</f>
        <v>0.42367918914690472</v>
      </c>
      <c r="C40" s="18">
        <v>6</v>
      </c>
      <c r="D40" s="17">
        <f>$G$29*'Forecast inputs Tab10.1.5.1'!T10</f>
        <v>0.14428273151484647</v>
      </c>
      <c r="E40" s="17">
        <f>$G$30*'Forecast inputs Tab10.1.5.1'!U10</f>
        <v>1.215725561880098E-2</v>
      </c>
      <c r="F40" s="17">
        <f>$F$31*'Forecast inputs Tab10.1.5.1'!Y10</f>
        <v>2.723920201325726E-2</v>
      </c>
      <c r="G40" s="28">
        <f t="shared" si="7"/>
        <v>480.40918423821643</v>
      </c>
      <c r="H40" s="28">
        <f>G40*'Forecast inputs Tab10.1.5.1'!V10</f>
        <v>475.9542779644313</v>
      </c>
      <c r="I40" s="28">
        <f t="shared" si="8"/>
        <v>40.479253428901693</v>
      </c>
      <c r="J40" s="28">
        <f>I40*'Forecast inputs Tab10.1.5.1'!W10</f>
        <v>39.171786595146827</v>
      </c>
      <c r="K40" s="28">
        <f t="shared" si="9"/>
        <v>515.12606455957814</v>
      </c>
      <c r="L40" s="28">
        <f t="shared" si="6"/>
        <v>90.69666675351499</v>
      </c>
      <c r="M40" s="28">
        <f>L40*'Forecast inputs Tab10.1.5.1'!Z10</f>
        <v>89.677417612538989</v>
      </c>
      <c r="N40" s="19">
        <f t="shared" si="10"/>
        <v>4084.6450573888774</v>
      </c>
      <c r="O40" s="19">
        <f>N40*'Forecast inputs Tab10.1.5.1'!R10</f>
        <v>3293.1552153285197</v>
      </c>
      <c r="P40" s="19">
        <f>N40*'Forecast inputs Tab10.1.5.1'!S10</f>
        <v>2347.560867498803</v>
      </c>
      <c r="Q40" s="19">
        <f>P40*'Forecast inputs Tab10.1.5.1'!R10</f>
        <v>1892.6693030818249</v>
      </c>
    </row>
    <row r="41" spans="1:17" ht="12" customHeight="1" x14ac:dyDescent="0.3">
      <c r="A41" s="10">
        <f>D41+F41+E41+'Forecast inputs Tab10.1.5.1'!AA11</f>
        <v>0.47131514371769373</v>
      </c>
      <c r="C41" s="18">
        <v>7</v>
      </c>
      <c r="D41" s="17">
        <f>$G$29*'Forecast inputs Tab10.1.5.1'!T11</f>
        <v>0.17439723094039628</v>
      </c>
      <c r="E41" s="17">
        <f>$G$30*'Forecast inputs Tab10.1.5.1'!U11</f>
        <v>6.9711027182897799E-3</v>
      </c>
      <c r="F41" s="17">
        <f>$F$31*'Forecast inputs Tab10.1.5.1'!Y11</f>
        <v>4.9946810059007689E-2</v>
      </c>
      <c r="G41" s="28">
        <f t="shared" si="7"/>
        <v>363.47991451920575</v>
      </c>
      <c r="H41" s="28">
        <f>G41*'Forecast inputs Tab10.1.5.1'!V11</f>
        <v>450.44726304336336</v>
      </c>
      <c r="I41" s="28">
        <f t="shared" si="8"/>
        <v>14.529220484094541</v>
      </c>
      <c r="J41" s="28">
        <f>I41*'Forecast inputs Tab10.1.5.1'!W11</f>
        <v>17.72992214295056</v>
      </c>
      <c r="K41" s="28">
        <f t="shared" si="9"/>
        <v>468.17718518631392</v>
      </c>
      <c r="L41" s="28">
        <f t="shared" si="6"/>
        <v>104.0994868603151</v>
      </c>
      <c r="M41" s="28">
        <f>L41*'Forecast inputs Tab10.1.5.1'!Z11</f>
        <v>129.94634845286271</v>
      </c>
      <c r="N41" s="19">
        <f t="shared" si="10"/>
        <v>2613.8057548157817</v>
      </c>
      <c r="O41" s="19">
        <f>N41*'Forecast inputs Tab10.1.5.1'!R11</f>
        <v>2798.4449933359688</v>
      </c>
      <c r="P41" s="19">
        <f>N41*'Forecast inputs Tab10.1.5.1'!S11</f>
        <v>2084.7801026506736</v>
      </c>
      <c r="Q41" s="19">
        <f>P41*'Forecast inputs Tab10.1.5.1'!R11</f>
        <v>2232.0489691019175</v>
      </c>
    </row>
    <row r="42" spans="1:17" ht="12" customHeight="1" x14ac:dyDescent="0.3">
      <c r="A42" s="10">
        <f>D42+F42+E42+'Forecast inputs Tab10.1.5.1'!AA12</f>
        <v>0.47343448748741418</v>
      </c>
      <c r="C42" s="18">
        <v>8</v>
      </c>
      <c r="D42" s="17">
        <f>$G$29*'Forecast inputs Tab10.1.5.1'!T12</f>
        <v>0.20105966665287486</v>
      </c>
      <c r="E42" s="17">
        <f>$G$30*'Forecast inputs Tab10.1.5.1'!U12</f>
        <v>1.1958801447505703E-3</v>
      </c>
      <c r="F42" s="17">
        <f>$F$31*'Forecast inputs Tab10.1.5.1'!Y12</f>
        <v>3.1178940689788756E-2</v>
      </c>
      <c r="G42" s="28">
        <f t="shared" si="7"/>
        <v>99.808898808400244</v>
      </c>
      <c r="H42" s="28">
        <f>G42*'Forecast inputs Tab10.1.5.1'!V12</f>
        <v>150.31291651955951</v>
      </c>
      <c r="I42" s="28">
        <f t="shared" si="8"/>
        <v>0.59365203544506151</v>
      </c>
      <c r="J42" s="28">
        <f>I42*'Forecast inputs Tab10.1.5.1'!W12</f>
        <v>0.89271692552104898</v>
      </c>
      <c r="K42" s="28">
        <f t="shared" si="9"/>
        <v>151.20563344508057</v>
      </c>
      <c r="L42" s="28">
        <f t="shared" si="6"/>
        <v>15.477672812583183</v>
      </c>
      <c r="M42" s="28">
        <f>L42*'Forecast inputs Tab10.1.5.1'!Z12</f>
        <v>23.590140240570534</v>
      </c>
      <c r="N42" s="19">
        <f t="shared" si="10"/>
        <v>623.16190342650816</v>
      </c>
      <c r="O42" s="19">
        <f>N42*'Forecast inputs Tab10.1.5.1'!R12</f>
        <v>844.86421380855688</v>
      </c>
      <c r="P42" s="19">
        <f>N42*'Forecast inputs Tab10.1.5.1'!S12</f>
        <v>570.53347976885595</v>
      </c>
      <c r="Q42" s="19">
        <f>P42*'Forecast inputs Tab10.1.5.1'!R12</f>
        <v>773.51217586622181</v>
      </c>
    </row>
    <row r="43" spans="1:17" ht="12" customHeight="1" x14ac:dyDescent="0.3">
      <c r="A43" s="10">
        <f>D43+F43+E43+'Forecast inputs Tab10.1.5.1'!AA13</f>
        <v>0.4808944187510808</v>
      </c>
      <c r="C43" s="18">
        <v>9</v>
      </c>
      <c r="D43" s="17">
        <f>$G$29*'Forecast inputs Tab10.1.5.1'!T13</f>
        <v>0.19363665481704714</v>
      </c>
      <c r="E43" s="17">
        <f>$G$30*'Forecast inputs Tab10.1.5.1'!U13</f>
        <v>4.9180700459200085E-4</v>
      </c>
      <c r="F43" s="17">
        <f>$F$31*'Forecast inputs Tab10.1.5.1'!Y13</f>
        <v>4.6765956929441674E-2</v>
      </c>
      <c r="G43" s="28">
        <f t="shared" si="7"/>
        <v>143.72711168183935</v>
      </c>
      <c r="H43" s="28">
        <f>G43*'Forecast inputs Tab10.1.5.1'!V13</f>
        <v>258.9263582147542</v>
      </c>
      <c r="I43" s="28">
        <f t="shared" si="8"/>
        <v>0.36504452290652983</v>
      </c>
      <c r="J43" s="28">
        <f>I43*'Forecast inputs Tab10.1.5.1'!W13</f>
        <v>0.65839418702942942</v>
      </c>
      <c r="K43" s="28">
        <f t="shared" si="9"/>
        <v>259.58475240178365</v>
      </c>
      <c r="L43" s="28">
        <f t="shared" si="6"/>
        <v>34.712105106631959</v>
      </c>
      <c r="M43" s="28">
        <f>L43*'Forecast inputs Tab10.1.5.1'!Z13</f>
        <v>63.047943626226697</v>
      </c>
      <c r="N43" s="19">
        <f t="shared" si="10"/>
        <v>934.97345118777992</v>
      </c>
      <c r="O43" s="19">
        <f>N43*'Forecast inputs Tab10.1.5.1'!R13</f>
        <v>1547.2221162290739</v>
      </c>
      <c r="P43" s="19">
        <f>N43*'Forecast inputs Tab10.1.5.1'!S13</f>
        <v>903.20368803368626</v>
      </c>
      <c r="Q43" s="19">
        <f>P43*'Forecast inputs Tab10.1.5.1'!R13</f>
        <v>1494.6485590687851</v>
      </c>
    </row>
    <row r="44" spans="1:17" ht="12" customHeight="1" x14ac:dyDescent="0.3">
      <c r="A44" s="10">
        <f>D44+F44+E44+'Forecast inputs Tab10.1.5.1'!AA14</f>
        <v>0.47670124492391452</v>
      </c>
      <c r="C44" s="18">
        <v>10</v>
      </c>
      <c r="D44" s="17">
        <f>$G$29*'Forecast inputs Tab10.1.5.1'!T14</f>
        <v>0.19325784307747021</v>
      </c>
      <c r="E44" s="17">
        <f>$G$30*'Forecast inputs Tab10.1.5.1'!U14</f>
        <v>1.3309407209839442E-4</v>
      </c>
      <c r="F44" s="17">
        <f>$F$31*'Forecast inputs Tab10.1.5.1'!Y14</f>
        <v>4.3310307774345962E-2</v>
      </c>
      <c r="G44" s="28">
        <f t="shared" si="7"/>
        <v>23.594396829643031</v>
      </c>
      <c r="H44" s="28">
        <f>G44*'Forecast inputs Tab10.1.5.1'!V14</f>
        <v>49.663363706564233</v>
      </c>
      <c r="I44" s="28">
        <f t="shared" si="8"/>
        <v>1.6249143127939257E-2</v>
      </c>
      <c r="J44" s="28">
        <f>I44*'Forecast inputs Tab10.1.5.1'!W14</f>
        <v>3.4276924858346033E-2</v>
      </c>
      <c r="K44" s="28">
        <f t="shared" si="9"/>
        <v>49.69764063142258</v>
      </c>
      <c r="L44" s="28">
        <f t="shared" si="6"/>
        <v>5.2876539040760004</v>
      </c>
      <c r="M44" s="28">
        <f>L44*'Forecast inputs Tab10.1.5.1'!Z14</f>
        <v>11.207975597774695</v>
      </c>
      <c r="N44" s="19">
        <f t="shared" si="10"/>
        <v>153.49058872933202</v>
      </c>
      <c r="O44" s="19">
        <f>N44*'Forecast inputs Tab10.1.5.1'!R14</f>
        <v>301.11016243976712</v>
      </c>
      <c r="P44" s="19">
        <f>N44*'Forecast inputs Tab10.1.5.1'!S14</f>
        <v>151.33894290797014</v>
      </c>
      <c r="Q44" s="19">
        <f>P44*'Forecast inputs Tab10.1.5.1'!R14</f>
        <v>296.88917124971044</v>
      </c>
    </row>
    <row r="45" spans="1:17" ht="12" customHeight="1" x14ac:dyDescent="0.3">
      <c r="A45" s="10">
        <f>D45+F45+E45+'Forecast inputs Tab10.1.5.1'!AA15</f>
        <v>0.4760848873575293</v>
      </c>
      <c r="C45" s="18">
        <v>11</v>
      </c>
      <c r="D45" s="17">
        <f>$G$29*'Forecast inputs Tab10.1.5.1'!T15</f>
        <v>0.18624469574975872</v>
      </c>
      <c r="E45" s="17">
        <f>$G$30*'Forecast inputs Tab10.1.5.1'!U15</f>
        <v>4.9159606171143338E-5</v>
      </c>
      <c r="F45" s="17">
        <f>$F$31*'Forecast inputs Tab10.1.5.1'!Y15</f>
        <v>4.979103200159949E-2</v>
      </c>
      <c r="G45" s="28">
        <f t="shared" si="7"/>
        <v>54.446690695821317</v>
      </c>
      <c r="H45" s="28">
        <f>G45*'Forecast inputs Tab10.1.5.1'!V15</f>
        <v>131.06900538927752</v>
      </c>
      <c r="I45" s="28">
        <f t="shared" si="8"/>
        <v>1.4371297185960785E-2</v>
      </c>
      <c r="J45" s="28">
        <f>I45*'Forecast inputs Tab10.1.5.1'!W15</f>
        <v>3.4710032500339799E-2</v>
      </c>
      <c r="K45" s="28">
        <f t="shared" si="9"/>
        <v>131.10371542177785</v>
      </c>
      <c r="L45" s="28">
        <f t="shared" si="6"/>
        <v>14.555887929604785</v>
      </c>
      <c r="M45" s="28">
        <f>L45*'Forecast inputs Tab10.1.5.1'!Z15</f>
        <v>35.323646592047702</v>
      </c>
      <c r="N45" s="19">
        <f t="shared" si="10"/>
        <v>367.42975425008774</v>
      </c>
      <c r="O45" s="19">
        <f>N45*'Forecast inputs Tab10.1.5.1'!R15</f>
        <v>834.55054942330923</v>
      </c>
      <c r="P45" s="19">
        <f>N45*'Forecast inputs Tab10.1.5.1'!S15</f>
        <v>365.18116154449098</v>
      </c>
      <c r="Q45" s="19">
        <f>P45*'Forecast inputs Tab10.1.5.1'!R15</f>
        <v>829.44327583923314</v>
      </c>
    </row>
    <row r="46" spans="1:17" ht="12" customHeight="1" x14ac:dyDescent="0.3">
      <c r="A46" s="10">
        <f>D46+F46+E46+'Forecast inputs Tab10.1.5.1'!AA16</f>
        <v>0.47236842465792306</v>
      </c>
      <c r="C46" s="18">
        <v>12</v>
      </c>
      <c r="D46" s="17">
        <f>$G$29*'Forecast inputs Tab10.1.5.1'!T16</f>
        <v>0.18236072512160356</v>
      </c>
      <c r="E46" s="17">
        <f>$G$30*'Forecast inputs Tab10.1.5.1'!U16</f>
        <v>1.7650256468504984E-5</v>
      </c>
      <c r="F46" s="17">
        <f>$F$31*'Forecast inputs Tab10.1.5.1'!Y16</f>
        <v>4.9990049279850998E-2</v>
      </c>
      <c r="G46" s="28">
        <f t="shared" si="7"/>
        <v>40.464661229026653</v>
      </c>
      <c r="H46" s="28">
        <f>G46*'Forecast inputs Tab10.1.5.1'!V16</f>
        <v>109.53751047610923</v>
      </c>
      <c r="I46" s="28">
        <f t="shared" si="8"/>
        <v>3.9164773452574995E-3</v>
      </c>
      <c r="J46" s="28">
        <f>I46*'Forecast inputs Tab10.1.5.1'!W16</f>
        <v>1.0640296016363213E-2</v>
      </c>
      <c r="K46" s="28">
        <f t="shared" si="9"/>
        <v>109.5481507721256</v>
      </c>
      <c r="L46" s="28">
        <f t="shared" si="6"/>
        <v>11.092467457467253</v>
      </c>
      <c r="M46" s="28">
        <f>L46*'Forecast inputs Tab10.1.5.1'!Z16</f>
        <v>30.300849654864997</v>
      </c>
      <c r="N46" s="19">
        <f t="shared" si="10"/>
        <v>278.41195056015789</v>
      </c>
      <c r="O46" s="19">
        <f>N46*'Forecast inputs Tab10.1.5.1'!R16</f>
        <v>718.07175052624245</v>
      </c>
      <c r="P46" s="19">
        <f>N46*'Forecast inputs Tab10.1.5.1'!S16</f>
        <v>277.61530660294147</v>
      </c>
      <c r="Q46" s="19">
        <f>P46*'Forecast inputs Tab10.1.5.1'!R16</f>
        <v>716.01707033110858</v>
      </c>
    </row>
    <row r="47" spans="1:17" ht="12" customHeight="1" x14ac:dyDescent="0.3">
      <c r="A47" s="10">
        <f>D47+F47+E47+'Forecast inputs Tab10.1.5.1'!AA17</f>
        <v>0.4663170111007795</v>
      </c>
      <c r="C47" s="18">
        <v>13</v>
      </c>
      <c r="D47" s="17">
        <f>$G$29*'Forecast inputs Tab10.1.5.1'!T17</f>
        <v>0.18136612978131614</v>
      </c>
      <c r="E47" s="17">
        <f>$G$30*'Forecast inputs Tab10.1.5.1'!U17</f>
        <v>6.3722512611132492E-6</v>
      </c>
      <c r="F47" s="17">
        <f>$F$31*'Forecast inputs Tab10.1.5.1'!Y17</f>
        <v>4.4944509068202292E-2</v>
      </c>
      <c r="G47" s="28">
        <f t="shared" si="7"/>
        <v>43.586747707602775</v>
      </c>
      <c r="H47" s="28">
        <f>G47*'Forecast inputs Tab10.1.5.1'!V17</f>
        <v>130.83379784440802</v>
      </c>
      <c r="I47" s="28">
        <f t="shared" si="8"/>
        <v>1.5314089151182264E-3</v>
      </c>
      <c r="J47" s="28">
        <f>I47*'Forecast inputs Tab10.1.5.1'!W17</f>
        <v>4.6105493324220823E-3</v>
      </c>
      <c r="K47" s="28">
        <f t="shared" si="9"/>
        <v>130.83840839374045</v>
      </c>
      <c r="L47" s="28">
        <f t="shared" si="6"/>
        <v>10.801272431406362</v>
      </c>
      <c r="M47" s="28">
        <f>L47*'Forecast inputs Tab10.1.5.1'!Z17</f>
        <v>32.730987836166385</v>
      </c>
      <c r="N47" s="19">
        <f t="shared" si="10"/>
        <v>300.69757125713716</v>
      </c>
      <c r="O47" s="19">
        <f>N47*'Forecast inputs Tab10.1.5.1'!R17</f>
        <v>866.53522597025494</v>
      </c>
      <c r="P47" s="19">
        <f>N47*'Forecast inputs Tab10.1.5.1'!S17</f>
        <v>300.26662444728481</v>
      </c>
      <c r="Q47" s="19">
        <f>P47*'Forecast inputs Tab10.1.5.1'!R17</f>
        <v>865.29334500096297</v>
      </c>
    </row>
    <row r="48" spans="1:17" ht="12" customHeight="1" x14ac:dyDescent="0.3">
      <c r="A48" s="10">
        <f>D48+F48+E48+'Forecast inputs Tab10.1.5.1'!AA18</f>
        <v>0.46331672454229311</v>
      </c>
      <c r="C48" s="18">
        <v>14</v>
      </c>
      <c r="D48" s="17">
        <f>$G$29*'Forecast inputs Tab10.1.5.1'!T18</f>
        <v>0.17710064244610368</v>
      </c>
      <c r="E48" s="17">
        <f>$G$30*'Forecast inputs Tab10.1.5.1'!U18</f>
        <v>2.8860764107769261E-6</v>
      </c>
      <c r="F48" s="17">
        <f>$F$31*'Forecast inputs Tab10.1.5.1'!Y18</f>
        <v>4.6213196019778656E-2</v>
      </c>
      <c r="G48" s="28">
        <f t="shared" si="7"/>
        <v>24.508022063999483</v>
      </c>
      <c r="H48" s="28">
        <f>G48*'Forecast inputs Tab10.1.5.1'!V18</f>
        <v>80.513029037237501</v>
      </c>
      <c r="I48" s="28">
        <f t="shared" si="8"/>
        <v>3.9938886373737988E-4</v>
      </c>
      <c r="J48" s="28">
        <f>I48*'Forecast inputs Tab10.1.5.1'!W18</f>
        <v>1.3157778856594303E-3</v>
      </c>
      <c r="K48" s="28">
        <f t="shared" si="9"/>
        <v>80.514344815123167</v>
      </c>
      <c r="L48" s="28">
        <f t="shared" si="6"/>
        <v>6.3951999950838472</v>
      </c>
      <c r="M48" s="28">
        <f>L48*'Forecast inputs Tab10.1.5.1'!Z18</f>
        <v>21.231104703679112</v>
      </c>
      <c r="N48" s="19">
        <f t="shared" si="10"/>
        <v>172.90938023127927</v>
      </c>
      <c r="O48" s="19">
        <f>N48*'Forecast inputs Tab10.1.5.1'!R18</f>
        <v>549.20514805340315</v>
      </c>
      <c r="P48" s="19">
        <f>N48*'Forecast inputs Tab10.1.5.1'!S18</f>
        <v>172.77655140499795</v>
      </c>
      <c r="Q48" s="19">
        <f>P48*'Forecast inputs Tab10.1.5.1'!R18</f>
        <v>548.78324916563884</v>
      </c>
    </row>
    <row r="49" spans="1:17" ht="12" customHeight="1" x14ac:dyDescent="0.3">
      <c r="A49" s="10">
        <f>D49+F49+E49+'Forecast inputs Tab10.1.5.1'!AA19</f>
        <v>0.46115598165466221</v>
      </c>
      <c r="C49" s="18">
        <v>15</v>
      </c>
      <c r="D49" s="17">
        <f>$G$29*'Forecast inputs Tab10.1.5.1'!T19</f>
        <v>0.1724036596147418</v>
      </c>
      <c r="E49" s="17">
        <f>$G$30*'Forecast inputs Tab10.1.5.1'!U19</f>
        <v>1.5089536100028735E-6</v>
      </c>
      <c r="F49" s="17">
        <f>$F$31*'Forecast inputs Tab10.1.5.1'!Y19</f>
        <v>4.8750813086310393E-2</v>
      </c>
      <c r="G49" s="28">
        <f t="shared" si="7"/>
        <v>13.370851309170407</v>
      </c>
      <c r="H49" s="28">
        <f>G49*'Forecast inputs Tab10.1.5.1'!V19</f>
        <v>47.559782699004217</v>
      </c>
      <c r="I49" s="28">
        <f t="shared" si="8"/>
        <v>1.1702764545062555E-4</v>
      </c>
      <c r="J49" s="28">
        <f>I49*'Forecast inputs Tab10.1.5.1'!W19</f>
        <v>4.1715490782754663E-4</v>
      </c>
      <c r="K49" s="28">
        <f t="shared" si="9"/>
        <v>47.560199853912046</v>
      </c>
      <c r="L49" s="28">
        <f t="shared" si="6"/>
        <v>3.7808934823937923</v>
      </c>
      <c r="M49" s="28">
        <f>L49*'Forecast inputs Tab10.1.5.1'!Z19</f>
        <v>13.60524272491547</v>
      </c>
      <c r="N49" s="19">
        <f t="shared" si="10"/>
        <v>96.807683131744241</v>
      </c>
      <c r="O49" s="19">
        <f>N49*'Forecast inputs Tab10.1.5.1'!R19</f>
        <v>335.01073209205151</v>
      </c>
      <c r="P49" s="19">
        <f>N49*'Forecast inputs Tab10.1.5.1'!S19</f>
        <v>96.764882284721025</v>
      </c>
      <c r="Q49" s="19">
        <f>P49*'Forecast inputs Tab10.1.5.1'!R19</f>
        <v>334.8626163368599</v>
      </c>
    </row>
    <row r="50" spans="1:17" ht="12" customHeight="1" x14ac:dyDescent="0.3">
      <c r="A50" s="10">
        <f>D50+F50+E50+'Forecast inputs Tab10.1.5.1'!AA20</f>
        <v>0.45992451986525518</v>
      </c>
      <c r="C50" s="23" t="s">
        <v>1443</v>
      </c>
      <c r="D50" s="17">
        <f>$G$29*'Forecast inputs Tab10.1.5.1'!T20</f>
        <v>0.16723075979040145</v>
      </c>
      <c r="E50" s="17">
        <f>$G$30*'Forecast inputs Tab10.1.5.1'!U20</f>
        <v>9.1438265608979382E-7</v>
      </c>
      <c r="F50" s="17">
        <f>$F$31*'Forecast inputs Tab10.1.5.1'!Y20</f>
        <v>5.2692845692197628E-2</v>
      </c>
      <c r="G50" s="28">
        <f t="shared" si="7"/>
        <v>35.702137362878695</v>
      </c>
      <c r="H50" s="28">
        <f>G50*'Forecast inputs Tab10.1.5.1'!V20</f>
        <v>148.14487791593572</v>
      </c>
      <c r="I50" s="28">
        <f t="shared" si="8"/>
        <v>1.9521178538486458E-4</v>
      </c>
      <c r="J50" s="28">
        <f>I50*'Forecast inputs Tab10.1.5.1'!W20</f>
        <v>8.1002506431622782E-4</v>
      </c>
      <c r="K50" s="28">
        <f t="shared" si="9"/>
        <v>148.14568794100003</v>
      </c>
      <c r="L50" s="30">
        <f t="shared" si="6"/>
        <v>11.249409004071204</v>
      </c>
      <c r="M50" s="28">
        <f>L50*'Forecast inputs Tab10.1.5.1'!Z20</f>
        <v>43.475141001673819</v>
      </c>
      <c r="N50" s="19">
        <f>N23*EXP(-A23)+N24*EXP(-A24)</f>
        <v>266.3350634967905</v>
      </c>
      <c r="O50" s="19">
        <f>N50*'Forecast inputs Tab10.1.5.1'!R20</f>
        <v>1084.6326431165387</v>
      </c>
      <c r="P50" s="19">
        <f>N50*'Forecast inputs Tab10.1.5.1'!S20</f>
        <v>266.26371986195949</v>
      </c>
      <c r="Q50" s="19">
        <f>P50*'Forecast inputs Tab10.1.5.1'!R20</f>
        <v>1084.3421006915185</v>
      </c>
    </row>
    <row r="51" spans="1:17" ht="12" customHeight="1" x14ac:dyDescent="0.3">
      <c r="C51" s="31" t="s">
        <v>1453</v>
      </c>
      <c r="D51" s="12"/>
      <c r="E51" s="12"/>
      <c r="F51" s="12"/>
      <c r="G51" s="32">
        <f>SUM(G34:G50)</f>
        <v>1527.2634519570074</v>
      </c>
      <c r="H51" s="32">
        <f t="shared" ref="H51" si="11">SUM(H34:H50)</f>
        <v>2148.3454193322809</v>
      </c>
      <c r="I51" s="32">
        <f>SUM(I34:I50)</f>
        <v>195.27128933156359</v>
      </c>
      <c r="J51" s="32">
        <f t="shared" ref="J51:Q51" si="12">SUM(J34:J50)</f>
        <v>133.58153350255233</v>
      </c>
      <c r="K51" s="32">
        <f t="shared" si="12"/>
        <v>2281.9269528348332</v>
      </c>
      <c r="L51" s="32">
        <f t="shared" si="12"/>
        <v>427.78168392472253</v>
      </c>
      <c r="M51" s="32">
        <f t="shared" si="12"/>
        <v>552.76681313242761</v>
      </c>
      <c r="N51" s="32">
        <f t="shared" si="12"/>
        <v>51864.223356766226</v>
      </c>
      <c r="O51" s="32">
        <f t="shared" si="12"/>
        <v>17925.202543532203</v>
      </c>
      <c r="P51" s="32">
        <f t="shared" si="12"/>
        <v>8302.0291743247908</v>
      </c>
      <c r="Q51" s="32">
        <f t="shared" si="12"/>
        <v>11413.275430929059</v>
      </c>
    </row>
    <row r="52" spans="1:17" ht="12" customHeight="1" x14ac:dyDescent="0.3"/>
    <row r="53" spans="1:17" ht="12" customHeight="1" x14ac:dyDescent="0.3">
      <c r="C53" s="15" t="s">
        <v>1445</v>
      </c>
      <c r="D53" s="15" t="s">
        <v>1524</v>
      </c>
      <c r="G53" s="15">
        <f>G27+1</f>
        <v>2021</v>
      </c>
    </row>
    <row r="54" spans="1:17" ht="12" customHeight="1" x14ac:dyDescent="0.3">
      <c r="D54" s="24" t="s">
        <v>1611</v>
      </c>
      <c r="E54" s="24"/>
      <c r="F54" s="24"/>
      <c r="G54" s="18">
        <f>G29</f>
        <v>2.36</v>
      </c>
      <c r="H54" s="24" t="s">
        <v>1610</v>
      </c>
      <c r="I54" s="25">
        <f>G54*I3</f>
        <v>0.15712751246472767</v>
      </c>
      <c r="J54" s="15" t="s">
        <v>1526</v>
      </c>
      <c r="K54" s="25">
        <f>I54+I56+I55</f>
        <v>0.20297373492881038</v>
      </c>
    </row>
    <row r="55" spans="1:17" ht="12" customHeight="1" x14ac:dyDescent="0.3">
      <c r="D55" s="24" t="s">
        <v>1612</v>
      </c>
      <c r="E55" s="24"/>
      <c r="F55" s="24"/>
      <c r="G55" s="18">
        <f>G30</f>
        <v>2.36</v>
      </c>
      <c r="H55" s="24" t="s">
        <v>1610</v>
      </c>
      <c r="I55" s="25">
        <f>G55*I4</f>
        <v>5.8230555245437849E-3</v>
      </c>
      <c r="K55" s="25"/>
    </row>
    <row r="56" spans="1:17" ht="12" customHeight="1" x14ac:dyDescent="0.3">
      <c r="D56" s="24" t="s">
        <v>1446</v>
      </c>
      <c r="E56" s="24"/>
      <c r="F56" s="24"/>
      <c r="G56" s="80">
        <v>1</v>
      </c>
      <c r="H56" s="24" t="s">
        <v>1610</v>
      </c>
      <c r="I56" s="25">
        <f>G56*I31</f>
        <v>4.0023166939538925E-2</v>
      </c>
    </row>
    <row r="57" spans="1:17" ht="12" customHeight="1" x14ac:dyDescent="0.3">
      <c r="D57" s="24"/>
      <c r="E57" s="24"/>
      <c r="F57" s="24"/>
      <c r="G57" s="18"/>
      <c r="H57" s="24"/>
      <c r="I57" s="24"/>
      <c r="J57" s="24"/>
      <c r="K57" s="24"/>
      <c r="L57" s="25"/>
    </row>
    <row r="58" spans="1:17" ht="27.75" customHeight="1" x14ac:dyDescent="0.3">
      <c r="A58" t="s">
        <v>1374</v>
      </c>
      <c r="C58" s="26" t="s">
        <v>1292</v>
      </c>
      <c r="D58" s="27" t="s">
        <v>1604</v>
      </c>
      <c r="E58" s="27" t="s">
        <v>1605</v>
      </c>
      <c r="F58" s="27" t="s">
        <v>1877</v>
      </c>
      <c r="G58" s="27" t="s">
        <v>1606</v>
      </c>
      <c r="H58" s="27" t="s">
        <v>1607</v>
      </c>
      <c r="I58" s="27" t="s">
        <v>1608</v>
      </c>
      <c r="J58" s="27" t="s">
        <v>1609</v>
      </c>
      <c r="K58" s="27" t="s">
        <v>1613</v>
      </c>
      <c r="L58" s="27" t="s">
        <v>1448</v>
      </c>
      <c r="M58" s="27" t="s">
        <v>1578</v>
      </c>
      <c r="N58" s="27" t="s">
        <v>1449</v>
      </c>
      <c r="O58" s="27" t="s">
        <v>1450</v>
      </c>
      <c r="P58" s="27" t="s">
        <v>1451</v>
      </c>
      <c r="Q58" s="27" t="s">
        <v>1452</v>
      </c>
    </row>
    <row r="59" spans="1:17" ht="12" customHeight="1" x14ac:dyDescent="0.3">
      <c r="A59" s="10">
        <f>D59+F59+E59+'Forecast inputs Tab10.1.5.1'!AA4</f>
        <v>0.24</v>
      </c>
      <c r="C59" s="18">
        <v>0</v>
      </c>
      <c r="D59" s="17">
        <f>$G$54*'Forecast inputs Tab10.1.5.1'!T4</f>
        <v>0</v>
      </c>
      <c r="E59" s="17">
        <f>$G$55*'Forecast inputs Tab10.1.5.1'!U4</f>
        <v>0</v>
      </c>
      <c r="F59" s="17">
        <f>$F$31*'Forecast inputs Tab10.1.5.1'!Y4</f>
        <v>0</v>
      </c>
      <c r="G59" s="28">
        <f>N59*(D59/A59)*(1-EXP(-A59))</f>
        <v>0</v>
      </c>
      <c r="H59" s="28">
        <f>G59*'Forecast inputs Tab10.1.5.1'!V4</f>
        <v>0</v>
      </c>
      <c r="I59" s="28">
        <f>N59*(E59/A59)*(1-EXP(-A59))</f>
        <v>0</v>
      </c>
      <c r="J59" s="28">
        <f>I59*'Forecast inputs Tab10.1.5.1'!W4</f>
        <v>0</v>
      </c>
      <c r="K59" s="28">
        <f>H59+J59</f>
        <v>0</v>
      </c>
      <c r="L59" s="28">
        <f t="shared" ref="L59:L75" si="13">N59*(F59/A59)*(1-EXP(-A59))</f>
        <v>0</v>
      </c>
      <c r="M59" s="28">
        <f>L59*'Forecast inputs Tab10.1.5.1'!Z4</f>
        <v>0</v>
      </c>
      <c r="N59" s="19">
        <f>'Forecast inputs Tab10.1.5.1'!Q4</f>
        <v>12382.797429009221</v>
      </c>
      <c r="O59" s="19">
        <f>N59*'Forecast inputs Tab10.1.5.1'!R4</f>
        <v>34.976078134056579</v>
      </c>
      <c r="P59" s="19">
        <f>N59*'Forecast inputs Tab10.1.5.1'!S4</f>
        <v>0</v>
      </c>
      <c r="Q59" s="19">
        <f>P59*'Forecast inputs Tab10.1.5.1'!R4</f>
        <v>0</v>
      </c>
    </row>
    <row r="60" spans="1:17" ht="12" customHeight="1" x14ac:dyDescent="0.3">
      <c r="A60" s="10">
        <f>D60+F60+E60+'Forecast inputs Tab10.1.5.1'!AA5</f>
        <v>0.24054266917001291</v>
      </c>
      <c r="C60" s="18">
        <v>1</v>
      </c>
      <c r="D60" s="17">
        <f>$G$54*'Forecast inputs Tab10.1.5.1'!T5</f>
        <v>3.2084463895607013E-5</v>
      </c>
      <c r="E60" s="17">
        <f>$G$55*'Forecast inputs Tab10.1.5.1'!U5</f>
        <v>7.3560458654917506E-5</v>
      </c>
      <c r="F60" s="17">
        <f>$F$31*'Forecast inputs Tab10.1.5.1'!Y5</f>
        <v>4.3702424746238738E-4</v>
      </c>
      <c r="G60" s="28">
        <f t="shared" ref="G60:G75" si="14">N60*(D60/A60)*(1-EXP(-A60))</f>
        <v>0.2777769621249952</v>
      </c>
      <c r="H60" s="28">
        <f>G60*'Forecast inputs Tab10.1.5.1'!V5</f>
        <v>2.8563251428643542E-2</v>
      </c>
      <c r="I60" s="28">
        <f t="shared" ref="I60:I75" si="15">N60*(E60/A60)*(1-EXP(-A60))</f>
        <v>0.63686277583344708</v>
      </c>
      <c r="J60" s="28">
        <f>I60*'Forecast inputs Tab10.1.5.1'!W5</f>
        <v>6.5487465338544326E-2</v>
      </c>
      <c r="K60" s="28">
        <f t="shared" ref="K60:K75" si="16">H60+J60</f>
        <v>9.4050716767187875E-2</v>
      </c>
      <c r="L60" s="28">
        <f t="shared" si="13"/>
        <v>3.7836152796583109</v>
      </c>
      <c r="M60" s="28">
        <f>L60*'Forecast inputs Tab10.1.5.1'!Z5</f>
        <v>0.29164447100981428</v>
      </c>
      <c r="N60" s="19">
        <f>N34*EXP(-A34)</f>
        <v>9740.6534556019415</v>
      </c>
      <c r="O60" s="19">
        <f>N60*'Forecast inputs Tab10.1.5.1'!R5</f>
        <v>231.1720062657642</v>
      </c>
      <c r="P60" s="19">
        <f>N60*'Forecast inputs Tab10.1.5.1'!S5</f>
        <v>0</v>
      </c>
      <c r="Q60" s="19">
        <f>P60*'Forecast inputs Tab10.1.5.1'!R5</f>
        <v>0</v>
      </c>
    </row>
    <row r="61" spans="1:17" ht="12" customHeight="1" x14ac:dyDescent="0.3">
      <c r="A61" s="10">
        <f>D61+F61+E61+'Forecast inputs Tab10.1.5.1'!AA6</f>
        <v>0.24436355361370776</v>
      </c>
      <c r="C61" s="18">
        <v>2</v>
      </c>
      <c r="D61" s="17">
        <f>$G$54*'Forecast inputs Tab10.1.5.1'!T6</f>
        <v>3.0191873778600349E-4</v>
      </c>
      <c r="E61" s="17">
        <f>$G$55*'Forecast inputs Tab10.1.5.1'!U6</f>
        <v>1.5420704181806485E-3</v>
      </c>
      <c r="F61" s="17">
        <f>$F$31*'Forecast inputs Tab10.1.5.1'!Y6</f>
        <v>2.5195644577411316E-3</v>
      </c>
      <c r="G61" s="28">
        <f t="shared" si="14"/>
        <v>2.0512989134963826</v>
      </c>
      <c r="H61" s="28">
        <f>G61*'Forecast inputs Tab10.1.5.1'!V6</f>
        <v>0.4503558072550663</v>
      </c>
      <c r="I61" s="28">
        <f t="shared" si="15"/>
        <v>10.4771482437468</v>
      </c>
      <c r="J61" s="28">
        <f>I61*'Forecast inputs Tab10.1.5.1'!W6</f>
        <v>2.3004412831450365</v>
      </c>
      <c r="K61" s="28">
        <f t="shared" si="16"/>
        <v>2.7507970904001029</v>
      </c>
      <c r="L61" s="28">
        <f t="shared" si="13"/>
        <v>17.118446746792422</v>
      </c>
      <c r="M61" s="28">
        <f>L61*'Forecast inputs Tab10.1.5.1'!Z6</f>
        <v>3.218781541799379</v>
      </c>
      <c r="N61" s="19">
        <f t="shared" ref="N61:N74" si="17">N35*EXP(-A35)</f>
        <v>7658.1124438248207</v>
      </c>
      <c r="O61" s="19">
        <f>N61*'Forecast inputs Tab10.1.5.1'!R6</f>
        <v>736.67825302368362</v>
      </c>
      <c r="P61" s="19">
        <f>N61*'Forecast inputs Tab10.1.5.1'!S6</f>
        <v>0</v>
      </c>
      <c r="Q61" s="19">
        <f>P61*'Forecast inputs Tab10.1.5.1'!R6</f>
        <v>0</v>
      </c>
    </row>
    <row r="62" spans="1:17" ht="12" customHeight="1" x14ac:dyDescent="0.3">
      <c r="A62" s="10">
        <f>D62+F62+E62+'Forecast inputs Tab10.1.5.1'!AA7</f>
        <v>0.2567378222545722</v>
      </c>
      <c r="C62" s="18">
        <v>3</v>
      </c>
      <c r="D62" s="17">
        <f>$G$54*'Forecast inputs Tab10.1.5.1'!T7</f>
        <v>1.1246764140843947E-2</v>
      </c>
      <c r="E62" s="17">
        <f>$G$55*'Forecast inputs Tab10.1.5.1'!U7</f>
        <v>2.9905783541638977E-3</v>
      </c>
      <c r="F62" s="17">
        <f>$F$31*'Forecast inputs Tab10.1.5.1'!Y7</f>
        <v>2.5004797595643822E-3</v>
      </c>
      <c r="G62" s="28">
        <f t="shared" si="14"/>
        <v>59.51037135645273</v>
      </c>
      <c r="H62" s="28">
        <f>G62*'Forecast inputs Tab10.1.5.1'!V7</f>
        <v>21.855484122518718</v>
      </c>
      <c r="I62" s="28">
        <f t="shared" si="15"/>
        <v>15.824145167279021</v>
      </c>
      <c r="J62" s="28">
        <f>I62*'Forecast inputs Tab10.1.5.1'!W7</f>
        <v>5.8258442382894025</v>
      </c>
      <c r="K62" s="28">
        <f t="shared" si="16"/>
        <v>27.68132836080812</v>
      </c>
      <c r="L62" s="28">
        <f t="shared" si="13"/>
        <v>13.230870426149423</v>
      </c>
      <c r="M62" s="28">
        <f>L62*'Forecast inputs Tab10.1.5.1'!Z7</f>
        <v>4.4690969508039</v>
      </c>
      <c r="N62" s="19">
        <f t="shared" si="17"/>
        <v>5999.6080319789717</v>
      </c>
      <c r="O62" s="19">
        <f>N62*'Forecast inputs Tab10.1.5.1'!R7</f>
        <v>1255.6879630530389</v>
      </c>
      <c r="P62" s="19">
        <f>N62*'Forecast inputs Tab10.1.5.1'!S7</f>
        <v>0</v>
      </c>
      <c r="Q62" s="19">
        <f>P62*'Forecast inputs Tab10.1.5.1'!R7</f>
        <v>0</v>
      </c>
    </row>
    <row r="63" spans="1:17" ht="12" customHeight="1" x14ac:dyDescent="0.3">
      <c r="A63" s="10">
        <f>D63+F63+E63+'Forecast inputs Tab10.1.5.1'!AA8</f>
        <v>0.2929893291589325</v>
      </c>
      <c r="C63" s="18">
        <v>4</v>
      </c>
      <c r="D63" s="17">
        <f>$G$54*'Forecast inputs Tab10.1.5.1'!T8</f>
        <v>2.0091157329877058E-2</v>
      </c>
      <c r="E63" s="17">
        <f>$G$55*'Forecast inputs Tab10.1.5.1'!U8</f>
        <v>1.9398190832809581E-2</v>
      </c>
      <c r="F63" s="17">
        <f>$F$31*'Forecast inputs Tab10.1.5.1'!Y8</f>
        <v>1.3499980996245895E-2</v>
      </c>
      <c r="G63" s="28">
        <f t="shared" si="14"/>
        <v>81.029844501177323</v>
      </c>
      <c r="H63" s="28">
        <f>G63*'Forecast inputs Tab10.1.5.1'!V8</f>
        <v>45.64684630515054</v>
      </c>
      <c r="I63" s="28">
        <f t="shared" si="15"/>
        <v>78.23503449695707</v>
      </c>
      <c r="J63" s="28">
        <f>I63*'Forecast inputs Tab10.1.5.1'!W8</f>
        <v>42.869097510863696</v>
      </c>
      <c r="K63" s="28">
        <f t="shared" si="16"/>
        <v>88.515943816014243</v>
      </c>
      <c r="L63" s="28">
        <f t="shared" si="13"/>
        <v>54.446906314746748</v>
      </c>
      <c r="M63" s="28">
        <f>L63*'Forecast inputs Tab10.1.5.1'!Z8</f>
        <v>28.660797037176369</v>
      </c>
      <c r="N63" s="19">
        <f t="shared" si="17"/>
        <v>4652.7488322461359</v>
      </c>
      <c r="O63" s="19">
        <f>N63*'Forecast inputs Tab10.1.5.1'!R8</f>
        <v>1715.2591207516994</v>
      </c>
      <c r="P63" s="19">
        <f>N63*'Forecast inputs Tab10.1.5.1'!S8</f>
        <v>414.82167159914485</v>
      </c>
      <c r="Q63" s="19">
        <f>P63*'Forecast inputs Tab10.1.5.1'!R8</f>
        <v>152.92608334338274</v>
      </c>
    </row>
    <row r="64" spans="1:17" ht="12" customHeight="1" x14ac:dyDescent="0.3">
      <c r="A64" s="10">
        <f>D64+F64+E64+'Forecast inputs Tab10.1.5.1'!AA9</f>
        <v>0.35742797664659659</v>
      </c>
      <c r="C64" s="18">
        <v>5</v>
      </c>
      <c r="D64" s="17">
        <f>$G$54*'Forecast inputs Tab10.1.5.1'!T9</f>
        <v>5.932901253069596E-2</v>
      </c>
      <c r="E64" s="17">
        <f>$G$55*'Forecast inputs Tab10.1.5.1'!U9</f>
        <v>2.9451758759262564E-2</v>
      </c>
      <c r="F64" s="17">
        <f>$F$31*'Forecast inputs Tab10.1.5.1'!Y9</f>
        <v>2.8647205356638082E-2</v>
      </c>
      <c r="G64" s="28">
        <f t="shared" si="14"/>
        <v>189.99684367188667</v>
      </c>
      <c r="H64" s="28">
        <f>G64*'Forecast inputs Tab10.1.5.1'!V9</f>
        <v>153.05335074028866</v>
      </c>
      <c r="I64" s="28">
        <f t="shared" si="15"/>
        <v>94.317113435025959</v>
      </c>
      <c r="J64" s="28">
        <f>I64*'Forecast inputs Tab10.1.5.1'!W9</f>
        <v>70.612889646345494</v>
      </c>
      <c r="K64" s="28">
        <f t="shared" si="16"/>
        <v>223.66624038663417</v>
      </c>
      <c r="L64" s="28">
        <f t="shared" si="13"/>
        <v>91.740589731971937</v>
      </c>
      <c r="M64" s="28">
        <f>L64*'Forecast inputs Tab10.1.5.1'!Z9</f>
        <v>68.451140141434081</v>
      </c>
      <c r="N64" s="19">
        <f t="shared" si="17"/>
        <v>3808.7671433278624</v>
      </c>
      <c r="O64" s="19">
        <f>N64*'Forecast inputs Tab10.1.5.1'!R9</f>
        <v>2170.2507533367893</v>
      </c>
      <c r="P64" s="19">
        <f>N64*'Forecast inputs Tab10.1.5.1'!S9</f>
        <v>1107.8367846954154</v>
      </c>
      <c r="Q64" s="19">
        <f>P64*'Forecast inputs Tab10.1.5.1'!R9</f>
        <v>631.24983126658651</v>
      </c>
    </row>
    <row r="65" spans="1:17" ht="12" customHeight="1" x14ac:dyDescent="0.3">
      <c r="A65" s="10">
        <f>D65+F65+E65+'Forecast inputs Tab10.1.5.1'!AA10</f>
        <v>0.42367918914690472</v>
      </c>
      <c r="C65" s="18">
        <v>6</v>
      </c>
      <c r="D65" s="17">
        <f>$G$54*'Forecast inputs Tab10.1.5.1'!T10</f>
        <v>0.14428273151484647</v>
      </c>
      <c r="E65" s="17">
        <f>$G$55*'Forecast inputs Tab10.1.5.1'!U10</f>
        <v>1.215725561880098E-2</v>
      </c>
      <c r="F65" s="17">
        <f>$F$31*'Forecast inputs Tab10.1.5.1'!Y10</f>
        <v>2.723920201325726E-2</v>
      </c>
      <c r="G65" s="28">
        <f t="shared" si="14"/>
        <v>87.839997429566296</v>
      </c>
      <c r="H65" s="28">
        <f>G65*'Forecast inputs Tab10.1.5.1'!V10</f>
        <v>87.025443985383589</v>
      </c>
      <c r="I65" s="28">
        <f t="shared" si="15"/>
        <v>7.4013937156171306</v>
      </c>
      <c r="J65" s="28">
        <f>I65*'Forecast inputs Tab10.1.5.1'!W10</f>
        <v>7.1623310850839843</v>
      </c>
      <c r="K65" s="28">
        <f t="shared" si="16"/>
        <v>94.18777507046758</v>
      </c>
      <c r="L65" s="28">
        <f t="shared" si="13"/>
        <v>16.583352766521131</v>
      </c>
      <c r="M65" s="28">
        <f>L65*'Forecast inputs Tab10.1.5.1'!Z10</f>
        <v>16.396989048130965</v>
      </c>
      <c r="N65" s="19">
        <f t="shared" si="17"/>
        <v>746.85335566735728</v>
      </c>
      <c r="O65" s="19">
        <f>N65*'Forecast inputs Tab10.1.5.1'!R10</f>
        <v>602.1340872329821</v>
      </c>
      <c r="P65" s="19">
        <f>N65*'Forecast inputs Tab10.1.5.1'!S10</f>
        <v>429.23771512368461</v>
      </c>
      <c r="Q65" s="19">
        <f>P65*'Forecast inputs Tab10.1.5.1'!R10</f>
        <v>346.06346458873799</v>
      </c>
    </row>
    <row r="66" spans="1:17" ht="12" customHeight="1" x14ac:dyDescent="0.3">
      <c r="A66" s="10">
        <f>D66+F66+E66+'Forecast inputs Tab10.1.5.1'!AA11</f>
        <v>0.47131514371769373</v>
      </c>
      <c r="C66" s="18">
        <v>7</v>
      </c>
      <c r="D66" s="17">
        <f>$G$54*'Forecast inputs Tab10.1.5.1'!T11</f>
        <v>0.17439723094039628</v>
      </c>
      <c r="E66" s="17">
        <f>$G$55*'Forecast inputs Tab10.1.5.1'!U11</f>
        <v>6.9711027182897799E-3</v>
      </c>
      <c r="F66" s="17">
        <f>$F$31*'Forecast inputs Tab10.1.5.1'!Y11</f>
        <v>4.9946810059007689E-2</v>
      </c>
      <c r="G66" s="28">
        <f t="shared" si="14"/>
        <v>371.8432456869499</v>
      </c>
      <c r="H66" s="28">
        <f>G66*'Forecast inputs Tab10.1.5.1'!V11</f>
        <v>460.81163115272295</v>
      </c>
      <c r="I66" s="28">
        <f t="shared" si="15"/>
        <v>14.86352419019722</v>
      </c>
      <c r="J66" s="28">
        <f>I66*'Forecast inputs Tab10.1.5.1'!W11</f>
        <v>18.137870985614828</v>
      </c>
      <c r="K66" s="28">
        <f t="shared" si="16"/>
        <v>478.94950213833778</v>
      </c>
      <c r="L66" s="28">
        <f t="shared" si="13"/>
        <v>106.49471820110779</v>
      </c>
      <c r="M66" s="28">
        <f>L66*'Forecast inputs Tab10.1.5.1'!Z11</f>
        <v>132.93629178326083</v>
      </c>
      <c r="N66" s="19">
        <f t="shared" si="17"/>
        <v>2673.9469682982253</v>
      </c>
      <c r="O66" s="19">
        <f>N66*'Forecast inputs Tab10.1.5.1'!R11</f>
        <v>2862.834582138812</v>
      </c>
      <c r="P66" s="19">
        <f>N66*'Forecast inputs Tab10.1.5.1'!S11</f>
        <v>2132.7489331525035</v>
      </c>
      <c r="Q66" s="19">
        <f>P66*'Forecast inputs Tab10.1.5.1'!R11</f>
        <v>2283.4063177903963</v>
      </c>
    </row>
    <row r="67" spans="1:17" ht="12" customHeight="1" x14ac:dyDescent="0.3">
      <c r="A67" s="10">
        <f>D67+F67+E67+'Forecast inputs Tab10.1.5.1'!AA12</f>
        <v>0.47343448748741418</v>
      </c>
      <c r="C67" s="18">
        <v>8</v>
      </c>
      <c r="D67" s="17">
        <f>$G$54*'Forecast inputs Tab10.1.5.1'!T12</f>
        <v>0.20105966665287486</v>
      </c>
      <c r="E67" s="17">
        <f>$G$55*'Forecast inputs Tab10.1.5.1'!U12</f>
        <v>1.1958801447505703E-3</v>
      </c>
      <c r="F67" s="17">
        <f>$F$31*'Forecast inputs Tab10.1.5.1'!Y12</f>
        <v>3.1178940689788756E-2</v>
      </c>
      <c r="G67" s="28">
        <f t="shared" si="14"/>
        <v>261.30764294492343</v>
      </c>
      <c r="H67" s="28">
        <f>G67*'Forecast inputs Tab10.1.5.1'!V12</f>
        <v>393.53118197710626</v>
      </c>
      <c r="I67" s="28">
        <f t="shared" si="15"/>
        <v>1.5542282898982276</v>
      </c>
      <c r="J67" s="28">
        <f>I67*'Forecast inputs Tab10.1.5.1'!W12</f>
        <v>2.3372039809070708</v>
      </c>
      <c r="K67" s="28">
        <f t="shared" si="16"/>
        <v>395.86838595801333</v>
      </c>
      <c r="L67" s="28">
        <f t="shared" si="13"/>
        <v>40.521779612986187</v>
      </c>
      <c r="M67" s="28">
        <f>L67*'Forecast inputs Tab10.1.5.1'!Z12</f>
        <v>61.760865179336768</v>
      </c>
      <c r="N67" s="19">
        <f t="shared" si="17"/>
        <v>1631.4874735773353</v>
      </c>
      <c r="O67" s="19">
        <f>N67*'Forecast inputs Tab10.1.5.1'!R12</f>
        <v>2211.9217720519437</v>
      </c>
      <c r="P67" s="19">
        <f>N67*'Forecast inputs Tab10.1.5.1'!S12</f>
        <v>1493.7020706516143</v>
      </c>
      <c r="Q67" s="19">
        <f>P67*'Forecast inputs Tab10.1.5.1'!R12</f>
        <v>2025.1164563273392</v>
      </c>
    </row>
    <row r="68" spans="1:17" ht="12" customHeight="1" x14ac:dyDescent="0.3">
      <c r="A68" s="10">
        <f>D68+F68+E68+'Forecast inputs Tab10.1.5.1'!AA13</f>
        <v>0.4808944187510808</v>
      </c>
      <c r="C68" s="18">
        <v>9</v>
      </c>
      <c r="D68" s="17">
        <f>$G$54*'Forecast inputs Tab10.1.5.1'!T13</f>
        <v>0.19363665481704714</v>
      </c>
      <c r="E68" s="17">
        <f>$G$55*'Forecast inputs Tab10.1.5.1'!U13</f>
        <v>4.9180700459200085E-4</v>
      </c>
      <c r="F68" s="17">
        <f>$F$31*'Forecast inputs Tab10.1.5.1'!Y13</f>
        <v>4.6765956929441674E-2</v>
      </c>
      <c r="G68" s="28">
        <f t="shared" si="14"/>
        <v>59.666467794272975</v>
      </c>
      <c r="H68" s="28">
        <f>G68*'Forecast inputs Tab10.1.5.1'!V13</f>
        <v>107.48995810691649</v>
      </c>
      <c r="I68" s="28">
        <f t="shared" si="15"/>
        <v>0.15154355371513625</v>
      </c>
      <c r="J68" s="28">
        <f>I68*'Forecast inputs Tab10.1.5.1'!W13</f>
        <v>0.2733239059537278</v>
      </c>
      <c r="K68" s="28">
        <f t="shared" si="16"/>
        <v>107.76328201287022</v>
      </c>
      <c r="L68" s="28">
        <f t="shared" si="13"/>
        <v>14.410285416442933</v>
      </c>
      <c r="M68" s="28">
        <f>L68*'Forecast inputs Tab10.1.5.1'!Z13</f>
        <v>26.173545504739465</v>
      </c>
      <c r="N68" s="19">
        <f t="shared" si="17"/>
        <v>388.14224164809991</v>
      </c>
      <c r="O68" s="19">
        <f>N68*'Forecast inputs Tab10.1.5.1'!R13</f>
        <v>642.30942574652522</v>
      </c>
      <c r="P68" s="19">
        <f>N68*'Forecast inputs Tab10.1.5.1'!S13</f>
        <v>374.95343177163363</v>
      </c>
      <c r="Q68" s="19">
        <f>P68*'Forecast inputs Tab10.1.5.1'!R13</f>
        <v>620.48418749865255</v>
      </c>
    </row>
    <row r="69" spans="1:17" ht="12" customHeight="1" x14ac:dyDescent="0.3">
      <c r="A69" s="10">
        <f>D69+F69+E69+'Forecast inputs Tab10.1.5.1'!AA14</f>
        <v>0.47670124492391452</v>
      </c>
      <c r="C69" s="18">
        <v>10</v>
      </c>
      <c r="D69" s="17">
        <f>$G$54*'Forecast inputs Tab10.1.5.1'!T14</f>
        <v>0.19325784307747021</v>
      </c>
      <c r="E69" s="17">
        <f>$G$55*'Forecast inputs Tab10.1.5.1'!U14</f>
        <v>1.3309407209839442E-4</v>
      </c>
      <c r="F69" s="17">
        <f>$F$31*'Forecast inputs Tab10.1.5.1'!Y14</f>
        <v>4.3310307774345962E-2</v>
      </c>
      <c r="G69" s="28">
        <f t="shared" si="14"/>
        <v>88.853924459119099</v>
      </c>
      <c r="H69" s="28">
        <f>G69*'Forecast inputs Tab10.1.5.1'!V14</f>
        <v>187.02680975615255</v>
      </c>
      <c r="I69" s="28">
        <f t="shared" si="15"/>
        <v>6.119250033980092E-2</v>
      </c>
      <c r="J69" s="28">
        <f>I69*'Forecast inputs Tab10.1.5.1'!W14</f>
        <v>0.12908315961813291</v>
      </c>
      <c r="K69" s="28">
        <f t="shared" si="16"/>
        <v>187.15589291577066</v>
      </c>
      <c r="L69" s="28">
        <f t="shared" si="13"/>
        <v>19.912727752737524</v>
      </c>
      <c r="M69" s="28">
        <f>L69*'Forecast inputs Tab10.1.5.1'!Z14</f>
        <v>42.20801338109009</v>
      </c>
      <c r="N69" s="19">
        <f t="shared" si="17"/>
        <v>578.02881229018146</v>
      </c>
      <c r="O69" s="19">
        <f>N69*'Forecast inputs Tab10.1.5.1'!R14</f>
        <v>1133.9480225102636</v>
      </c>
      <c r="P69" s="19">
        <f>N69*'Forecast inputs Tab10.1.5.1'!S14</f>
        <v>569.92594885805192</v>
      </c>
      <c r="Q69" s="19">
        <f>P69*'Forecast inputs Tab10.1.5.1'!R14</f>
        <v>1118.0522301722833</v>
      </c>
    </row>
    <row r="70" spans="1:17" ht="12" customHeight="1" x14ac:dyDescent="0.3">
      <c r="A70" s="10">
        <f>D70+F70+E70+'Forecast inputs Tab10.1.5.1'!AA15</f>
        <v>0.4760848873575293</v>
      </c>
      <c r="C70" s="18">
        <v>11</v>
      </c>
      <c r="D70" s="17">
        <f>$G$54*'Forecast inputs Tab10.1.5.1'!T15</f>
        <v>0.18624469574975872</v>
      </c>
      <c r="E70" s="17">
        <f>$G$55*'Forecast inputs Tab10.1.5.1'!U15</f>
        <v>4.9159606171143338E-5</v>
      </c>
      <c r="F70" s="17">
        <f>$F$31*'Forecast inputs Tab10.1.5.1'!Y15</f>
        <v>4.979103200159949E-2</v>
      </c>
      <c r="G70" s="28">
        <f t="shared" si="14"/>
        <v>14.120503980883198</v>
      </c>
      <c r="H70" s="28">
        <f>G70*'Forecast inputs Tab10.1.5.1'!V15</f>
        <v>33.992156157100233</v>
      </c>
      <c r="I70" s="28">
        <f t="shared" si="15"/>
        <v>3.7271311907371677E-3</v>
      </c>
      <c r="J70" s="28">
        <f>I70*'Forecast inputs Tab10.1.5.1'!W15</f>
        <v>9.0018905801973643E-3</v>
      </c>
      <c r="K70" s="28">
        <f t="shared" si="16"/>
        <v>34.001158047680427</v>
      </c>
      <c r="L70" s="28">
        <f t="shared" si="13"/>
        <v>3.7750039686259313</v>
      </c>
      <c r="M70" s="28">
        <f>L70*'Forecast inputs Tab10.1.5.1'!Z15</f>
        <v>9.1610286309026652</v>
      </c>
      <c r="N70" s="19">
        <f t="shared" si="17"/>
        <v>95.291251704697103</v>
      </c>
      <c r="O70" s="19">
        <f>N70*'Forecast inputs Tab10.1.5.1'!R15</f>
        <v>216.43692582191261</v>
      </c>
      <c r="P70" s="19">
        <f>N70*'Forecast inputs Tab10.1.5.1'!S15</f>
        <v>94.708089315119565</v>
      </c>
      <c r="Q70" s="19">
        <f>P70*'Forecast inputs Tab10.1.5.1'!R15</f>
        <v>215.11237742321734</v>
      </c>
    </row>
    <row r="71" spans="1:17" ht="12" customHeight="1" x14ac:dyDescent="0.3">
      <c r="A71" s="10">
        <f>D71+F71+E71+'Forecast inputs Tab10.1.5.1'!AA16</f>
        <v>0.47236842465792306</v>
      </c>
      <c r="C71" s="18">
        <v>12</v>
      </c>
      <c r="D71" s="17">
        <f>$G$54*'Forecast inputs Tab10.1.5.1'!T16</f>
        <v>0.18236072512160356</v>
      </c>
      <c r="E71" s="17">
        <f>$G$55*'Forecast inputs Tab10.1.5.1'!U16</f>
        <v>1.7650256468504984E-5</v>
      </c>
      <c r="F71" s="17">
        <f>$F$31*'Forecast inputs Tab10.1.5.1'!Y16</f>
        <v>4.9990049279850998E-2</v>
      </c>
      <c r="G71" s="28">
        <f t="shared" si="14"/>
        <v>33.174265695075917</v>
      </c>
      <c r="H71" s="28">
        <f>G71*'Forecast inputs Tab10.1.5.1'!V16</f>
        <v>89.802468765139309</v>
      </c>
      <c r="I71" s="28">
        <f t="shared" si="15"/>
        <v>3.2108574764767193E-3</v>
      </c>
      <c r="J71" s="28">
        <f>I71*'Forecast inputs Tab10.1.5.1'!W16</f>
        <v>8.7232660894707766E-3</v>
      </c>
      <c r="K71" s="28">
        <f t="shared" si="16"/>
        <v>89.811192031228785</v>
      </c>
      <c r="L71" s="28">
        <f t="shared" si="13"/>
        <v>9.0939711706775466</v>
      </c>
      <c r="M71" s="28">
        <f>L71*'Forecast inputs Tab10.1.5.1'!Z16</f>
        <v>24.841637288093029</v>
      </c>
      <c r="N71" s="19">
        <f t="shared" si="17"/>
        <v>228.2513121336018</v>
      </c>
      <c r="O71" s="19">
        <f>N71*'Forecast inputs Tab10.1.5.1'!R16</f>
        <v>588.6989367156217</v>
      </c>
      <c r="P71" s="19">
        <f>N71*'Forecast inputs Tab10.1.5.1'!S16</f>
        <v>227.59819710685056</v>
      </c>
      <c r="Q71" s="19">
        <f>P71*'Forecast inputs Tab10.1.5.1'!R16</f>
        <v>587.01444203207575</v>
      </c>
    </row>
    <row r="72" spans="1:17" ht="12" customHeight="1" x14ac:dyDescent="0.3">
      <c r="A72" s="10">
        <f>D72+F72+E72+'Forecast inputs Tab10.1.5.1'!AA17</f>
        <v>0.4663170111007795</v>
      </c>
      <c r="C72" s="18">
        <v>13</v>
      </c>
      <c r="D72" s="17">
        <f>$G$54*'Forecast inputs Tab10.1.5.1'!T17</f>
        <v>0.18136612978131614</v>
      </c>
      <c r="E72" s="17">
        <f>$G$55*'Forecast inputs Tab10.1.5.1'!U17</f>
        <v>6.3722512611132492E-6</v>
      </c>
      <c r="F72" s="17">
        <f>$F$31*'Forecast inputs Tab10.1.5.1'!Y17</f>
        <v>4.4944509068202292E-2</v>
      </c>
      <c r="G72" s="28">
        <f t="shared" si="14"/>
        <v>25.163173792103745</v>
      </c>
      <c r="H72" s="28">
        <f>G72*'Forecast inputs Tab10.1.5.1'!V17</f>
        <v>75.531985435691382</v>
      </c>
      <c r="I72" s="28">
        <f t="shared" si="15"/>
        <v>8.8410149195819346E-4</v>
      </c>
      <c r="J72" s="28">
        <f>I72*'Forecast inputs Tab10.1.5.1'!W17</f>
        <v>2.6617277092359942E-3</v>
      </c>
      <c r="K72" s="28">
        <f t="shared" si="16"/>
        <v>75.534647163400621</v>
      </c>
      <c r="L72" s="28">
        <f t="shared" si="13"/>
        <v>6.2357094681769194</v>
      </c>
      <c r="M72" s="28">
        <f>L72*'Forecast inputs Tab10.1.5.1'!Z17</f>
        <v>18.896008044321835</v>
      </c>
      <c r="N72" s="19">
        <f t="shared" si="17"/>
        <v>173.59646319945608</v>
      </c>
      <c r="O72" s="19">
        <f>N72*'Forecast inputs Tab10.1.5.1'!R17</f>
        <v>500.26160782503251</v>
      </c>
      <c r="P72" s="19">
        <f>N72*'Forecast inputs Tab10.1.5.1'!S17</f>
        <v>173.34767222417588</v>
      </c>
      <c r="Q72" s="19">
        <f>P72*'Forecast inputs Tab10.1.5.1'!R17</f>
        <v>499.54465443201883</v>
      </c>
    </row>
    <row r="73" spans="1:17" ht="12" customHeight="1" x14ac:dyDescent="0.3">
      <c r="A73" s="10">
        <f>D73+F73+E73+'Forecast inputs Tab10.1.5.1'!AA18</f>
        <v>0.46331672454229311</v>
      </c>
      <c r="C73" s="18">
        <v>14</v>
      </c>
      <c r="D73" s="17">
        <f>$G$54*'Forecast inputs Tab10.1.5.1'!T18</f>
        <v>0.17710064244610368</v>
      </c>
      <c r="E73" s="17">
        <f>$G$55*'Forecast inputs Tab10.1.5.1'!U18</f>
        <v>2.8860764107769261E-6</v>
      </c>
      <c r="F73" s="17">
        <f>$F$31*'Forecast inputs Tab10.1.5.1'!Y18</f>
        <v>4.6213196019778656E-2</v>
      </c>
      <c r="G73" s="28">
        <f t="shared" si="14"/>
        <v>26.736264196237816</v>
      </c>
      <c r="H73" s="28">
        <f>G73*'Forecast inputs Tab10.1.5.1'!V18</f>
        <v>87.833184169561719</v>
      </c>
      <c r="I73" s="28">
        <f t="shared" si="15"/>
        <v>4.3570085541922489E-4</v>
      </c>
      <c r="J73" s="28">
        <f>I73*'Forecast inputs Tab10.1.5.1'!W18</f>
        <v>1.4354069489040126E-3</v>
      </c>
      <c r="K73" s="28">
        <f t="shared" si="16"/>
        <v>87.834619576510619</v>
      </c>
      <c r="L73" s="28">
        <f t="shared" si="13"/>
        <v>6.9766444721584975</v>
      </c>
      <c r="M73" s="28">
        <f>L73*'Forecast inputs Tab10.1.5.1'!Z18</f>
        <v>23.161413150895388</v>
      </c>
      <c r="N73" s="19">
        <f t="shared" si="17"/>
        <v>188.63010894143122</v>
      </c>
      <c r="O73" s="19">
        <f>N73*'Forecast inputs Tab10.1.5.1'!R18</f>
        <v>599.13826982631031</v>
      </c>
      <c r="P73" s="19">
        <f>N73*'Forecast inputs Tab10.1.5.1'!S18</f>
        <v>188.48520346586653</v>
      </c>
      <c r="Q73" s="19">
        <f>P73*'Forecast inputs Tab10.1.5.1'!R18</f>
        <v>598.6780123604932</v>
      </c>
    </row>
    <row r="74" spans="1:17" ht="12" customHeight="1" x14ac:dyDescent="0.3">
      <c r="A74" s="10">
        <f>D74+F74+E74+'Forecast inputs Tab10.1.5.1'!AA19</f>
        <v>0.46115598165466221</v>
      </c>
      <c r="C74" s="18">
        <v>15</v>
      </c>
      <c r="D74" s="17">
        <f>$G$54*'Forecast inputs Tab10.1.5.1'!T19</f>
        <v>0.1724036596147418</v>
      </c>
      <c r="E74" s="17">
        <f>$G$55*'Forecast inputs Tab10.1.5.1'!U19</f>
        <v>1.5089536100028735E-6</v>
      </c>
      <c r="F74" s="17">
        <f>$F$31*'Forecast inputs Tab10.1.5.1'!Y19</f>
        <v>4.8750813086310393E-2</v>
      </c>
      <c r="G74" s="28">
        <f t="shared" si="14"/>
        <v>15.026294285938677</v>
      </c>
      <c r="H74" s="28">
        <f>G74*'Forecast inputs Tab10.1.5.1'!V19</f>
        <v>53.448151840593049</v>
      </c>
      <c r="I74" s="28">
        <f t="shared" si="15"/>
        <v>1.3151681964524797E-4</v>
      </c>
      <c r="J74" s="28">
        <f>I74*'Forecast inputs Tab10.1.5.1'!W19</f>
        <v>4.6880279070497376E-4</v>
      </c>
      <c r="K74" s="28">
        <f t="shared" si="16"/>
        <v>53.448620643383755</v>
      </c>
      <c r="L74" s="28">
        <f t="shared" si="13"/>
        <v>4.2490053038935161</v>
      </c>
      <c r="M74" s="28">
        <f>L74*'Forecast inputs Tab10.1.5.1'!Z19</f>
        <v>15.289705665636506</v>
      </c>
      <c r="N74" s="19">
        <f t="shared" si="17"/>
        <v>108.79342700339585</v>
      </c>
      <c r="O74" s="19">
        <f>N74*'Forecast inputs Tab10.1.5.1'!R19</f>
        <v>376.4883576194116</v>
      </c>
      <c r="P74" s="19">
        <f>N74*'Forecast inputs Tab10.1.5.1'!S19</f>
        <v>108.74532699030115</v>
      </c>
      <c r="Q74" s="19">
        <f>P74*'Forecast inputs Tab10.1.5.1'!R19</f>
        <v>376.32190367609638</v>
      </c>
    </row>
    <row r="75" spans="1:17" ht="12" customHeight="1" x14ac:dyDescent="0.3">
      <c r="A75" s="10">
        <f>D75+F75+E75+'Forecast inputs Tab10.1.5.1'!AA20</f>
        <v>0.45992451986525518</v>
      </c>
      <c r="C75" s="23" t="s">
        <v>1443</v>
      </c>
      <c r="D75" s="17">
        <f>$G$54*'Forecast inputs Tab10.1.5.1'!T20</f>
        <v>0.16723075979040145</v>
      </c>
      <c r="E75" s="17">
        <f>$G$55*'Forecast inputs Tab10.1.5.1'!U20</f>
        <v>9.1438265608979382E-7</v>
      </c>
      <c r="F75" s="17">
        <f>$F$31*'Forecast inputs Tab10.1.5.1'!Y20</f>
        <v>5.2692845692197628E-2</v>
      </c>
      <c r="G75" s="28">
        <f t="shared" si="14"/>
        <v>22.766456649634716</v>
      </c>
      <c r="H75" s="28">
        <f>G75*'Forecast inputs Tab10.1.5.1'!V20</f>
        <v>94.468684231924414</v>
      </c>
      <c r="I75" s="28">
        <f t="shared" si="15"/>
        <v>1.2448220128364798E-4</v>
      </c>
      <c r="J75" s="28">
        <f>I75*'Forecast inputs Tab10.1.5.1'!W20</f>
        <v>5.1653491566718977E-4</v>
      </c>
      <c r="K75" s="28">
        <f t="shared" si="16"/>
        <v>94.469200766840075</v>
      </c>
      <c r="L75" s="30">
        <f t="shared" si="13"/>
        <v>7.1734972005201874</v>
      </c>
      <c r="M75" s="28">
        <f>L75*'Forecast inputs Tab10.1.5.1'!Z20</f>
        <v>27.72312769096235</v>
      </c>
      <c r="N75" s="19">
        <f>N48*EXP(-A48)+N49*EXP(-A49)</f>
        <v>169.83592930998918</v>
      </c>
      <c r="O75" s="19">
        <f>N75*'Forecast inputs Tab10.1.5.1'!R20</f>
        <v>691.64604346534736</v>
      </c>
      <c r="P75" s="19">
        <f>N75*'Forecast inputs Tab10.1.5.1'!S20</f>
        <v>169.79043506539819</v>
      </c>
      <c r="Q75" s="19">
        <f>P75*'Forecast inputs Tab10.1.5.1'!R20</f>
        <v>691.46077104154608</v>
      </c>
    </row>
    <row r="76" spans="1:17" ht="12" customHeight="1" x14ac:dyDescent="0.3">
      <c r="C76" s="31" t="s">
        <v>1453</v>
      </c>
      <c r="D76" s="12"/>
      <c r="E76" s="12"/>
      <c r="F76" s="12"/>
      <c r="G76" s="32">
        <f>SUM(G59:G75)</f>
        <v>1339.3643723198436</v>
      </c>
      <c r="H76" s="32">
        <f t="shared" ref="H76" si="18">SUM(H59:H75)</f>
        <v>1891.9962558049338</v>
      </c>
      <c r="I76" s="32">
        <f>SUM(I59:I75)</f>
        <v>223.53070015864529</v>
      </c>
      <c r="J76" s="32">
        <f t="shared" ref="J76:Q76" si="19">SUM(J59:J75)</f>
        <v>149.73638089019411</v>
      </c>
      <c r="K76" s="32">
        <f t="shared" si="19"/>
        <v>2041.7326366951277</v>
      </c>
      <c r="L76" s="32">
        <f t="shared" si="19"/>
        <v>415.747123833167</v>
      </c>
      <c r="M76" s="32">
        <f t="shared" si="19"/>
        <v>503.64008550959346</v>
      </c>
      <c r="N76" s="32">
        <f t="shared" si="19"/>
        <v>51225.544679762723</v>
      </c>
      <c r="O76" s="32">
        <f t="shared" si="19"/>
        <v>16569.842205519195</v>
      </c>
      <c r="P76" s="32">
        <f t="shared" si="19"/>
        <v>7485.9014800197583</v>
      </c>
      <c r="Q76" s="32">
        <f t="shared" si="19"/>
        <v>10145.430731952825</v>
      </c>
    </row>
    <row r="78" spans="1:17" x14ac:dyDescent="0.3">
      <c r="C78" s="15" t="s">
        <v>1445</v>
      </c>
      <c r="D78" s="15" t="s">
        <v>1731</v>
      </c>
      <c r="G78" s="15">
        <f>G53+1</f>
        <v>2022</v>
      </c>
    </row>
    <row r="79" spans="1:17" x14ac:dyDescent="0.3">
      <c r="D79" s="24" t="s">
        <v>1611</v>
      </c>
      <c r="E79" s="24"/>
      <c r="F79" s="24"/>
      <c r="G79" s="18">
        <f>G54</f>
        <v>2.36</v>
      </c>
      <c r="H79" s="24" t="s">
        <v>1610</v>
      </c>
      <c r="I79" s="25">
        <f>G79*I3</f>
        <v>0.15712751246472767</v>
      </c>
      <c r="J79" s="15" t="s">
        <v>1526</v>
      </c>
      <c r="K79" s="25">
        <f>I79+I81+I80</f>
        <v>0.20297373492881038</v>
      </c>
    </row>
    <row r="80" spans="1:17" x14ac:dyDescent="0.3">
      <c r="D80" s="24" t="s">
        <v>1612</v>
      </c>
      <c r="E80" s="24"/>
      <c r="F80" s="24"/>
      <c r="G80" s="18">
        <f>G55</f>
        <v>2.36</v>
      </c>
      <c r="H80" s="24" t="s">
        <v>1610</v>
      </c>
      <c r="I80" s="25">
        <f>G80*I4</f>
        <v>5.8230555245437849E-3</v>
      </c>
      <c r="K80" s="25"/>
    </row>
    <row r="81" spans="1:17" x14ac:dyDescent="0.3">
      <c r="D81" s="24" t="s">
        <v>1446</v>
      </c>
      <c r="E81" s="24"/>
      <c r="F81" s="24"/>
      <c r="G81" s="18">
        <f>G56</f>
        <v>1</v>
      </c>
      <c r="H81" s="24" t="s">
        <v>1610</v>
      </c>
      <c r="I81" s="25">
        <f>G81*I31</f>
        <v>4.0023166939538925E-2</v>
      </c>
    </row>
    <row r="82" spans="1:17" x14ac:dyDescent="0.3">
      <c r="D82" s="24"/>
      <c r="E82" s="24"/>
      <c r="F82" s="24"/>
      <c r="G82" s="18"/>
      <c r="H82" s="24"/>
      <c r="I82" s="24"/>
      <c r="J82" s="24"/>
      <c r="K82" s="24"/>
      <c r="L82" s="25"/>
    </row>
    <row r="83" spans="1:17" ht="41.4" x14ac:dyDescent="0.3">
      <c r="A83" t="s">
        <v>1374</v>
      </c>
      <c r="C83" s="26" t="s">
        <v>1292</v>
      </c>
      <c r="D83" s="27" t="s">
        <v>1604</v>
      </c>
      <c r="E83" s="27" t="s">
        <v>1605</v>
      </c>
      <c r="F83" s="27" t="s">
        <v>1877</v>
      </c>
      <c r="G83" s="27" t="s">
        <v>1606</v>
      </c>
      <c r="H83" s="27" t="s">
        <v>1607</v>
      </c>
      <c r="I83" s="27" t="s">
        <v>1608</v>
      </c>
      <c r="J83" s="27" t="s">
        <v>1609</v>
      </c>
      <c r="K83" s="27" t="s">
        <v>1613</v>
      </c>
      <c r="L83" s="27" t="s">
        <v>1448</v>
      </c>
      <c r="M83" s="27" t="s">
        <v>1578</v>
      </c>
      <c r="N83" s="27" t="s">
        <v>1449</v>
      </c>
      <c r="O83" s="27" t="s">
        <v>1450</v>
      </c>
      <c r="P83" s="27" t="s">
        <v>1451</v>
      </c>
      <c r="Q83" s="27" t="s">
        <v>1452</v>
      </c>
    </row>
    <row r="84" spans="1:17" x14ac:dyDescent="0.3">
      <c r="A84" s="10">
        <f>D84+F84+E84+'Forecast inputs Tab10.1.5.1'!AA4</f>
        <v>0.24</v>
      </c>
      <c r="C84" s="18">
        <v>0</v>
      </c>
      <c r="D84" s="17">
        <f>$G$54*'Forecast inputs Tab10.1.5.1'!T4</f>
        <v>0</v>
      </c>
      <c r="E84" s="17">
        <f>$G$55*'Forecast inputs Tab10.1.5.1'!U4</f>
        <v>0</v>
      </c>
      <c r="F84" s="17">
        <f>$F$31*'Forecast inputs Tab10.1.5.1'!Y4</f>
        <v>0</v>
      </c>
      <c r="G84" s="28">
        <f>N84*(D84/A84)*(1-EXP(-A84))</f>
        <v>0</v>
      </c>
      <c r="H84" s="28">
        <f>G84*'Forecast inputs Tab10.1.5.1'!V4</f>
        <v>0</v>
      </c>
      <c r="I84" s="28">
        <f>N84*(E84/A84)*(1-EXP(-A84))</f>
        <v>0</v>
      </c>
      <c r="J84" s="28">
        <f>I84*'Forecast inputs Tab10.1.5.1'!W4</f>
        <v>0</v>
      </c>
      <c r="K84" s="28">
        <f>H84+J84</f>
        <v>0</v>
      </c>
      <c r="L84" s="28">
        <f t="shared" ref="L84:L100" si="20">N84*(F84/A84)*(1-EXP(-A84))</f>
        <v>0</v>
      </c>
      <c r="M84" s="28">
        <f>L84*'Forecast inputs Tab10.1.5.1'!Z4</f>
        <v>0</v>
      </c>
      <c r="N84" s="19">
        <f>'Forecast inputs Tab10.1.5.1'!Q4</f>
        <v>12382.797429009221</v>
      </c>
      <c r="O84" s="19">
        <f>N84*'Forecast inputs Tab10.1.5.1'!R4</f>
        <v>34.976078134056579</v>
      </c>
      <c r="P84" s="19">
        <f>N84*'Forecast inputs Tab10.1.5.1'!S4</f>
        <v>0</v>
      </c>
      <c r="Q84" s="19">
        <f>P84*'Forecast inputs Tab10.1.5.1'!R4</f>
        <v>0</v>
      </c>
    </row>
    <row r="85" spans="1:17" x14ac:dyDescent="0.3">
      <c r="A85" s="10">
        <f>D85+F85+E85+'Forecast inputs Tab10.1.5.1'!AA5</f>
        <v>0.24054266917001291</v>
      </c>
      <c r="C85" s="18">
        <v>1</v>
      </c>
      <c r="D85" s="17">
        <f>$G$54*'Forecast inputs Tab10.1.5.1'!T5</f>
        <v>3.2084463895607013E-5</v>
      </c>
      <c r="E85" s="17">
        <f>$G$55*'Forecast inputs Tab10.1.5.1'!U5</f>
        <v>7.3560458654917506E-5</v>
      </c>
      <c r="F85" s="17">
        <f>$F$31*'Forecast inputs Tab10.1.5.1'!Y5</f>
        <v>4.3702424746238738E-4</v>
      </c>
      <c r="G85" s="28">
        <f t="shared" ref="G85:G99" si="21">N85*(D85/A85)*(1-EXP(-A85))</f>
        <v>0.2777769621249952</v>
      </c>
      <c r="H85" s="28">
        <f>G85*'Forecast inputs Tab10.1.5.1'!V5</f>
        <v>2.8563251428643542E-2</v>
      </c>
      <c r="I85" s="28">
        <f t="shared" ref="I85:I100" si="22">N85*(E85/A85)*(1-EXP(-A85))</f>
        <v>0.63686277583344708</v>
      </c>
      <c r="J85" s="28">
        <f>I85*'Forecast inputs Tab10.1.5.1'!W5</f>
        <v>6.5487465338544326E-2</v>
      </c>
      <c r="K85" s="28">
        <f t="shared" ref="K85:K100" si="23">H85+J85</f>
        <v>9.4050716767187875E-2</v>
      </c>
      <c r="L85" s="28">
        <f t="shared" si="20"/>
        <v>3.7836152796583109</v>
      </c>
      <c r="M85" s="28">
        <f>L85*'Forecast inputs Tab10.1.5.1'!Z5</f>
        <v>0.29164447100981428</v>
      </c>
      <c r="N85" s="19">
        <f>N59*EXP(-A59)</f>
        <v>9740.6534556019415</v>
      </c>
      <c r="O85" s="19">
        <f>N85*'Forecast inputs Tab10.1.5.1'!R5</f>
        <v>231.1720062657642</v>
      </c>
      <c r="P85" s="19">
        <f>N85*'Forecast inputs Tab10.1.5.1'!S5</f>
        <v>0</v>
      </c>
      <c r="Q85" s="19">
        <f>P85*'Forecast inputs Tab10.1.5.1'!R5</f>
        <v>0</v>
      </c>
    </row>
    <row r="86" spans="1:17" x14ac:dyDescent="0.3">
      <c r="A86" s="10">
        <f>D86+F86+E86+'Forecast inputs Tab10.1.5.1'!AA6</f>
        <v>0.24436355361370776</v>
      </c>
      <c r="C86" s="18">
        <v>2</v>
      </c>
      <c r="D86" s="17">
        <f>$G$54*'Forecast inputs Tab10.1.5.1'!T6</f>
        <v>3.0191873778600349E-4</v>
      </c>
      <c r="E86" s="17">
        <f>$G$55*'Forecast inputs Tab10.1.5.1'!U6</f>
        <v>1.5420704181806485E-3</v>
      </c>
      <c r="F86" s="17">
        <f>$F$31*'Forecast inputs Tab10.1.5.1'!Y6</f>
        <v>2.5195644577411316E-3</v>
      </c>
      <c r="G86" s="28">
        <f t="shared" si="21"/>
        <v>2.0512989134963826</v>
      </c>
      <c r="H86" s="28">
        <f>G86*'Forecast inputs Tab10.1.5.1'!V6</f>
        <v>0.4503558072550663</v>
      </c>
      <c r="I86" s="28">
        <f t="shared" si="22"/>
        <v>10.4771482437468</v>
      </c>
      <c r="J86" s="28">
        <f>I86*'Forecast inputs Tab10.1.5.1'!W6</f>
        <v>2.3004412831450365</v>
      </c>
      <c r="K86" s="28">
        <f t="shared" si="23"/>
        <v>2.7507970904001029</v>
      </c>
      <c r="L86" s="28">
        <f t="shared" si="20"/>
        <v>17.118446746792422</v>
      </c>
      <c r="M86" s="28">
        <f>L86*'Forecast inputs Tab10.1.5.1'!Z6</f>
        <v>3.218781541799379</v>
      </c>
      <c r="N86" s="19">
        <f t="shared" ref="N86:N99" si="24">N60*EXP(-A60)</f>
        <v>7658.1124438248207</v>
      </c>
      <c r="O86" s="19">
        <f>N86*'Forecast inputs Tab10.1.5.1'!R6</f>
        <v>736.67825302368362</v>
      </c>
      <c r="P86" s="19">
        <f>N86*'Forecast inputs Tab10.1.5.1'!S6</f>
        <v>0</v>
      </c>
      <c r="Q86" s="19">
        <f>P86*'Forecast inputs Tab10.1.5.1'!R6</f>
        <v>0</v>
      </c>
    </row>
    <row r="87" spans="1:17" x14ac:dyDescent="0.3">
      <c r="A87" s="10">
        <f>D87+F87+E87+'Forecast inputs Tab10.1.5.1'!AA7</f>
        <v>0.2567378222545722</v>
      </c>
      <c r="C87" s="18">
        <v>3</v>
      </c>
      <c r="D87" s="17">
        <f>$G$54*'Forecast inputs Tab10.1.5.1'!T7</f>
        <v>1.1246764140843947E-2</v>
      </c>
      <c r="E87" s="17">
        <f>$G$55*'Forecast inputs Tab10.1.5.1'!U7</f>
        <v>2.9905783541638977E-3</v>
      </c>
      <c r="F87" s="17">
        <f>$F$31*'Forecast inputs Tab10.1.5.1'!Y7</f>
        <v>2.5004797595643822E-3</v>
      </c>
      <c r="G87" s="28">
        <f t="shared" si="21"/>
        <v>59.492987549834076</v>
      </c>
      <c r="H87" s="28">
        <f>G87*'Forecast inputs Tab10.1.5.1'!V7</f>
        <v>21.849099831833193</v>
      </c>
      <c r="I87" s="28">
        <f t="shared" si="22"/>
        <v>15.819522714532999</v>
      </c>
      <c r="J87" s="28">
        <f>I87*'Forecast inputs Tab10.1.5.1'!W7</f>
        <v>5.8241424282129337</v>
      </c>
      <c r="K87" s="28">
        <f t="shared" si="23"/>
        <v>27.673242260046127</v>
      </c>
      <c r="L87" s="28">
        <f t="shared" si="20"/>
        <v>13.22700550499968</v>
      </c>
      <c r="M87" s="28">
        <f>L87*'Forecast inputs Tab10.1.5.1'!Z7</f>
        <v>4.4677914654677817</v>
      </c>
      <c r="N87" s="19">
        <f t="shared" si="24"/>
        <v>5997.8554630831914</v>
      </c>
      <c r="O87" s="19">
        <f>N87*'Forecast inputs Tab10.1.5.1'!R7</f>
        <v>1255.3211591459965</v>
      </c>
      <c r="P87" s="19">
        <f>N87*'Forecast inputs Tab10.1.5.1'!S7</f>
        <v>0</v>
      </c>
      <c r="Q87" s="19">
        <f>P87*'Forecast inputs Tab10.1.5.1'!R7</f>
        <v>0</v>
      </c>
    </row>
    <row r="88" spans="1:17" x14ac:dyDescent="0.3">
      <c r="A88" s="10">
        <f>D88+F88+E88+'Forecast inputs Tab10.1.5.1'!AA8</f>
        <v>0.2929893291589325</v>
      </c>
      <c r="C88" s="18">
        <v>4</v>
      </c>
      <c r="D88" s="17">
        <f>$G$54*'Forecast inputs Tab10.1.5.1'!T8</f>
        <v>2.0091157329877058E-2</v>
      </c>
      <c r="E88" s="17">
        <f>$G$55*'Forecast inputs Tab10.1.5.1'!U8</f>
        <v>1.9398190832809581E-2</v>
      </c>
      <c r="F88" s="17">
        <f>$F$31*'Forecast inputs Tab10.1.5.1'!Y8</f>
        <v>1.3499980996245895E-2</v>
      </c>
      <c r="G88" s="28">
        <f t="shared" si="21"/>
        <v>80.827371360030128</v>
      </c>
      <c r="H88" s="28">
        <f>G88*'Forecast inputs Tab10.1.5.1'!V8</f>
        <v>45.532786350923026</v>
      </c>
      <c r="I88" s="28">
        <f t="shared" si="22"/>
        <v>78.039544881002939</v>
      </c>
      <c r="J88" s="28">
        <f>I88*'Forecast inputs Tab10.1.5.1'!W8</f>
        <v>42.761978450169408</v>
      </c>
      <c r="K88" s="28">
        <f t="shared" si="23"/>
        <v>88.294764801092441</v>
      </c>
      <c r="L88" s="28">
        <f t="shared" si="20"/>
        <v>54.310857230422847</v>
      </c>
      <c r="M88" s="28">
        <f>L88*'Forecast inputs Tab10.1.5.1'!Z8</f>
        <v>28.589180935237355</v>
      </c>
      <c r="N88" s="19">
        <f t="shared" si="24"/>
        <v>4641.1227865979781</v>
      </c>
      <c r="O88" s="19">
        <f>N88*'Forecast inputs Tab10.1.5.1'!R8</f>
        <v>1710.9731208932776</v>
      </c>
      <c r="P88" s="19">
        <f>N88*'Forecast inputs Tab10.1.5.1'!S8</f>
        <v>413.78513688305776</v>
      </c>
      <c r="Q88" s="19">
        <f>P88*'Forecast inputs Tab10.1.5.1'!R8</f>
        <v>152.54395963762366</v>
      </c>
    </row>
    <row r="89" spans="1:17" x14ac:dyDescent="0.3">
      <c r="A89" s="10">
        <f>D89+F89+E89+'Forecast inputs Tab10.1.5.1'!AA9</f>
        <v>0.35742797664659659</v>
      </c>
      <c r="C89" s="18">
        <v>5</v>
      </c>
      <c r="D89" s="17">
        <f>$G$54*'Forecast inputs Tab10.1.5.1'!T9</f>
        <v>5.932901253069596E-2</v>
      </c>
      <c r="E89" s="17">
        <f>$G$55*'Forecast inputs Tab10.1.5.1'!U9</f>
        <v>2.9451758759262564E-2</v>
      </c>
      <c r="F89" s="17">
        <f>$F$31*'Forecast inputs Tab10.1.5.1'!Y9</f>
        <v>2.8647205356638082E-2</v>
      </c>
      <c r="G89" s="28">
        <f t="shared" si="21"/>
        <v>173.15216422868917</v>
      </c>
      <c r="H89" s="28">
        <f>G89*'Forecast inputs Tab10.1.5.1'!V9</f>
        <v>139.48399568626618</v>
      </c>
      <c r="I89" s="28">
        <f t="shared" si="22"/>
        <v>85.955176935889327</v>
      </c>
      <c r="J89" s="28">
        <f>I89*'Forecast inputs Tab10.1.5.1'!W9</f>
        <v>64.352514643986609</v>
      </c>
      <c r="K89" s="28">
        <f t="shared" si="23"/>
        <v>203.83651033025279</v>
      </c>
      <c r="L89" s="28">
        <f t="shared" si="20"/>
        <v>83.607081847842679</v>
      </c>
      <c r="M89" s="28">
        <f>L89*'Forecast inputs Tab10.1.5.1'!Z9</f>
        <v>62.382420835785638</v>
      </c>
      <c r="N89" s="19">
        <f t="shared" si="24"/>
        <v>3471.0906832181508</v>
      </c>
      <c r="O89" s="19">
        <f>N89*'Forecast inputs Tab10.1.5.1'!R9</f>
        <v>1977.8413556604351</v>
      </c>
      <c r="P89" s="19">
        <f>N89*'Forecast inputs Tab10.1.5.1'!S9</f>
        <v>1009.6185451029536</v>
      </c>
      <c r="Q89" s="19">
        <f>P89*'Forecast inputs Tab10.1.5.1'!R9</f>
        <v>575.2846854738433</v>
      </c>
    </row>
    <row r="90" spans="1:17" x14ac:dyDescent="0.3">
      <c r="A90" s="10">
        <f>D90+F90+E90+'Forecast inputs Tab10.1.5.1'!AA10</f>
        <v>0.42367918914690472</v>
      </c>
      <c r="C90" s="18">
        <v>6</v>
      </c>
      <c r="D90" s="17">
        <f>$G$54*'Forecast inputs Tab10.1.5.1'!T10</f>
        <v>0.14428273151484647</v>
      </c>
      <c r="E90" s="17">
        <f>$G$55*'Forecast inputs Tab10.1.5.1'!U10</f>
        <v>1.215725561880098E-2</v>
      </c>
      <c r="F90" s="17">
        <f>$F$31*'Forecast inputs Tab10.1.5.1'!Y10</f>
        <v>2.723920201325726E-2</v>
      </c>
      <c r="G90" s="28">
        <f t="shared" si="21"/>
        <v>313.33752004086676</v>
      </c>
      <c r="H90" s="28">
        <f>G90*'Forecast inputs Tab10.1.5.1'!V10</f>
        <v>310.43189431671294</v>
      </c>
      <c r="I90" s="28">
        <f t="shared" si="22"/>
        <v>26.401803501384492</v>
      </c>
      <c r="J90" s="28">
        <f>I90*'Forecast inputs Tab10.1.5.1'!W10</f>
        <v>25.549033761201319</v>
      </c>
      <c r="K90" s="28">
        <f t="shared" si="23"/>
        <v>335.98092807791426</v>
      </c>
      <c r="L90" s="28">
        <f t="shared" si="20"/>
        <v>59.155131851991385</v>
      </c>
      <c r="M90" s="28">
        <f>L90*'Forecast inputs Tab10.1.5.1'!Z10</f>
        <v>58.490346480238706</v>
      </c>
      <c r="N90" s="19">
        <f t="shared" si="24"/>
        <v>2664.130067702401</v>
      </c>
      <c r="O90" s="19">
        <f>N90*'Forecast inputs Tab10.1.5.1'!R10</f>
        <v>2147.8962562235711</v>
      </c>
      <c r="P90" s="19">
        <f>N90*'Forecast inputs Tab10.1.5.1'!S10</f>
        <v>1531.1507866642189</v>
      </c>
      <c r="Q90" s="19">
        <f>P90*'Forecast inputs Tab10.1.5.1'!R10</f>
        <v>1234.4566364307198</v>
      </c>
    </row>
    <row r="91" spans="1:17" x14ac:dyDescent="0.3">
      <c r="A91" s="10">
        <f>D91+F91+E91+'Forecast inputs Tab10.1.5.1'!AA11</f>
        <v>0.47131514371769373</v>
      </c>
      <c r="C91" s="18">
        <v>7</v>
      </c>
      <c r="D91" s="17">
        <f>$G$54*'Forecast inputs Tab10.1.5.1'!T11</f>
        <v>0.17439723094039628</v>
      </c>
      <c r="E91" s="17">
        <f>$G$55*'Forecast inputs Tab10.1.5.1'!U11</f>
        <v>6.9711027182897799E-3</v>
      </c>
      <c r="F91" s="17">
        <f>$F$31*'Forecast inputs Tab10.1.5.1'!Y11</f>
        <v>4.9946810059007689E-2</v>
      </c>
      <c r="G91" s="28">
        <f t="shared" si="21"/>
        <v>67.989353278365073</v>
      </c>
      <c r="H91" s="28">
        <f>G91*'Forecast inputs Tab10.1.5.1'!V11</f>
        <v>84.256699963292348</v>
      </c>
      <c r="I91" s="28">
        <f t="shared" si="22"/>
        <v>2.7177080903054041</v>
      </c>
      <c r="J91" s="28">
        <f>I91*'Forecast inputs Tab10.1.5.1'!W11</f>
        <v>3.3164031684377413</v>
      </c>
      <c r="K91" s="28">
        <f t="shared" si="23"/>
        <v>87.573103131730093</v>
      </c>
      <c r="L91" s="28">
        <f t="shared" si="20"/>
        <v>19.471933676457692</v>
      </c>
      <c r="M91" s="28">
        <f>L91*'Forecast inputs Tab10.1.5.1'!Z11</f>
        <v>24.306620088985369</v>
      </c>
      <c r="N91" s="19">
        <f t="shared" si="24"/>
        <v>488.91549647320022</v>
      </c>
      <c r="O91" s="19">
        <f>N91*'Forecast inputs Tab10.1.5.1'!R11</f>
        <v>523.45248714406705</v>
      </c>
      <c r="P91" s="19">
        <f>N91*'Forecast inputs Tab10.1.5.1'!S11</f>
        <v>389.96061472698892</v>
      </c>
      <c r="Q91" s="19">
        <f>P91*'Forecast inputs Tab10.1.5.1'!R11</f>
        <v>417.50743255130345</v>
      </c>
    </row>
    <row r="92" spans="1:17" x14ac:dyDescent="0.3">
      <c r="A92" s="10">
        <f>D92+F92+E92+'Forecast inputs Tab10.1.5.1'!AA12</f>
        <v>0.47343448748741418</v>
      </c>
      <c r="C92" s="18">
        <v>8</v>
      </c>
      <c r="D92" s="17">
        <f>$G$54*'Forecast inputs Tab10.1.5.1'!T12</f>
        <v>0.20105966665287486</v>
      </c>
      <c r="E92" s="17">
        <f>$G$55*'Forecast inputs Tab10.1.5.1'!U12</f>
        <v>1.1958801447505703E-3</v>
      </c>
      <c r="F92" s="17">
        <f>$F$31*'Forecast inputs Tab10.1.5.1'!Y12</f>
        <v>3.1178940689788756E-2</v>
      </c>
      <c r="G92" s="28">
        <f t="shared" si="21"/>
        <v>267.32008618405473</v>
      </c>
      <c r="H92" s="28">
        <f>G92*'Forecast inputs Tab10.1.5.1'!V12</f>
        <v>402.58596456134285</v>
      </c>
      <c r="I92" s="28">
        <f t="shared" si="22"/>
        <v>1.5899896218988949</v>
      </c>
      <c r="J92" s="28">
        <f>I92*'Forecast inputs Tab10.1.5.1'!W12</f>
        <v>2.3909808475731462</v>
      </c>
      <c r="K92" s="28">
        <f t="shared" si="23"/>
        <v>404.97694540891598</v>
      </c>
      <c r="L92" s="28">
        <f t="shared" si="20"/>
        <v>41.454147672052187</v>
      </c>
      <c r="M92" s="28">
        <f>L92*'Forecast inputs Tab10.1.5.1'!Z12</f>
        <v>63.181924632881625</v>
      </c>
      <c r="N92" s="19">
        <f t="shared" si="24"/>
        <v>1669.0264667720544</v>
      </c>
      <c r="O92" s="19">
        <f>N92*'Forecast inputs Tab10.1.5.1'!R12</f>
        <v>2262.8160128555483</v>
      </c>
      <c r="P92" s="19">
        <f>N92*'Forecast inputs Tab10.1.5.1'!S12</f>
        <v>1528.0707512411016</v>
      </c>
      <c r="Q92" s="19">
        <f>P92*'Forecast inputs Tab10.1.5.1'!R12</f>
        <v>2071.7124824101484</v>
      </c>
    </row>
    <row r="93" spans="1:17" x14ac:dyDescent="0.3">
      <c r="A93" s="10">
        <f>D93+F93+E93+'Forecast inputs Tab10.1.5.1'!AA13</f>
        <v>0.4808944187510808</v>
      </c>
      <c r="C93" s="18">
        <v>9</v>
      </c>
      <c r="D93" s="17">
        <f>$G$54*'Forecast inputs Tab10.1.5.1'!T13</f>
        <v>0.19363665481704714</v>
      </c>
      <c r="E93" s="17">
        <f>$G$55*'Forecast inputs Tab10.1.5.1'!U13</f>
        <v>4.9180700459200085E-4</v>
      </c>
      <c r="F93" s="17">
        <f>$F$31*'Forecast inputs Tab10.1.5.1'!Y13</f>
        <v>4.6765956929441674E-2</v>
      </c>
      <c r="G93" s="28">
        <f t="shared" si="21"/>
        <v>156.21156277959497</v>
      </c>
      <c r="H93" s="28">
        <f>G93*'Forecast inputs Tab10.1.5.1'!V13</f>
        <v>281.41726768357995</v>
      </c>
      <c r="I93" s="28">
        <f t="shared" si="22"/>
        <v>0.39675308812711613</v>
      </c>
      <c r="J93" s="28">
        <f>I93*'Forecast inputs Tab10.1.5.1'!W13</f>
        <v>0.71558374531687985</v>
      </c>
      <c r="K93" s="28">
        <f t="shared" si="23"/>
        <v>282.13285142889686</v>
      </c>
      <c r="L93" s="28">
        <f t="shared" si="20"/>
        <v>37.727274434345212</v>
      </c>
      <c r="M93" s="28">
        <f>L93*'Forecast inputs Tab10.1.5.1'!Z13</f>
        <v>68.524425827845562</v>
      </c>
      <c r="N93" s="19">
        <f t="shared" si="24"/>
        <v>1016.1872889422926</v>
      </c>
      <c r="O93" s="19">
        <f>N93*'Forecast inputs Tab10.1.5.1'!R13</f>
        <v>1681.6172113603741</v>
      </c>
      <c r="P93" s="19">
        <f>N93*'Forecast inputs Tab10.1.5.1'!S13</f>
        <v>981.6579347142299</v>
      </c>
      <c r="Q93" s="19">
        <f>P93*'Forecast inputs Tab10.1.5.1'!R13</f>
        <v>1624.4770001031491</v>
      </c>
    </row>
    <row r="94" spans="1:17" x14ac:dyDescent="0.3">
      <c r="A94" s="10">
        <f>D94+F94+E94+'Forecast inputs Tab10.1.5.1'!AA14</f>
        <v>0.47670124492391452</v>
      </c>
      <c r="C94" s="18">
        <v>10</v>
      </c>
      <c r="D94" s="17">
        <f>$G$54*'Forecast inputs Tab10.1.5.1'!T14</f>
        <v>0.19325784307747021</v>
      </c>
      <c r="E94" s="17">
        <f>$G$55*'Forecast inputs Tab10.1.5.1'!U14</f>
        <v>1.3309407209839442E-4</v>
      </c>
      <c r="F94" s="17">
        <f>$F$31*'Forecast inputs Tab10.1.5.1'!Y14</f>
        <v>4.3310307774345962E-2</v>
      </c>
      <c r="G94" s="28">
        <f t="shared" si="21"/>
        <v>36.886567607861274</v>
      </c>
      <c r="H94" s="28">
        <f>G94*'Forecast inputs Tab10.1.5.1'!V14</f>
        <v>77.641782335984431</v>
      </c>
      <c r="I94" s="28">
        <f t="shared" si="22"/>
        <v>2.5403282011664547E-2</v>
      </c>
      <c r="J94" s="28">
        <f>I94*'Forecast inputs Tab10.1.5.1'!W14</f>
        <v>5.358721883445116E-2</v>
      </c>
      <c r="K94" s="28">
        <f t="shared" si="23"/>
        <v>77.695369554818882</v>
      </c>
      <c r="L94" s="28">
        <f t="shared" si="20"/>
        <v>8.2665136399938159</v>
      </c>
      <c r="M94" s="28">
        <f>L94*'Forecast inputs Tab10.1.5.1'!Z14</f>
        <v>17.522115637012892</v>
      </c>
      <c r="N94" s="19">
        <f t="shared" si="24"/>
        <v>239.96125093656795</v>
      </c>
      <c r="O94" s="19">
        <f>N94*'Forecast inputs Tab10.1.5.1'!R14</f>
        <v>470.74398402481222</v>
      </c>
      <c r="P94" s="19">
        <f>N94*'Forecast inputs Tab10.1.5.1'!S14</f>
        <v>236.59745106361999</v>
      </c>
      <c r="Q94" s="19">
        <f>P94*'Forecast inputs Tab10.1.5.1'!R14</f>
        <v>464.14504962405653</v>
      </c>
    </row>
    <row r="95" spans="1:17" x14ac:dyDescent="0.3">
      <c r="A95" s="10">
        <f>D95+F95+E95+'Forecast inputs Tab10.1.5.1'!AA15</f>
        <v>0.4760848873575293</v>
      </c>
      <c r="C95" s="18">
        <v>11</v>
      </c>
      <c r="D95" s="17">
        <f>$G$54*'Forecast inputs Tab10.1.5.1'!T15</f>
        <v>0.18624469574975872</v>
      </c>
      <c r="E95" s="17">
        <f>$G$55*'Forecast inputs Tab10.1.5.1'!U15</f>
        <v>4.9159606171143338E-5</v>
      </c>
      <c r="F95" s="17">
        <f>$F$31*'Forecast inputs Tab10.1.5.1'!Y15</f>
        <v>4.979103200159949E-2</v>
      </c>
      <c r="G95" s="28">
        <f t="shared" si="21"/>
        <v>53.176277533222645</v>
      </c>
      <c r="H95" s="28">
        <f>G95*'Forecast inputs Tab10.1.5.1'!V15</f>
        <v>128.01075175572777</v>
      </c>
      <c r="I95" s="28">
        <f t="shared" si="22"/>
        <v>1.4035969457584027E-2</v>
      </c>
      <c r="J95" s="28">
        <f>I95*'Forecast inputs Tab10.1.5.1'!W15</f>
        <v>3.3900137874989439E-2</v>
      </c>
      <c r="K95" s="28">
        <f t="shared" si="23"/>
        <v>128.04465189360275</v>
      </c>
      <c r="L95" s="28">
        <f t="shared" si="20"/>
        <v>14.216253116492069</v>
      </c>
      <c r="M95" s="28">
        <f>L95*'Forecast inputs Tab10.1.5.1'!Z15</f>
        <v>34.499434412978289</v>
      </c>
      <c r="N95" s="19">
        <f t="shared" si="24"/>
        <v>358.85645823954559</v>
      </c>
      <c r="O95" s="19">
        <f>N95*'Forecast inputs Tab10.1.5.1'!R15</f>
        <v>815.07785072864465</v>
      </c>
      <c r="P95" s="19">
        <f>N95*'Forecast inputs Tab10.1.5.1'!S15</f>
        <v>356.66033229977069</v>
      </c>
      <c r="Q95" s="19">
        <f>P95*'Forecast inputs Tab10.1.5.1'!R15</f>
        <v>810.08974595911513</v>
      </c>
    </row>
    <row r="96" spans="1:17" x14ac:dyDescent="0.3">
      <c r="A96" s="10">
        <f>D96+F96+E96+'Forecast inputs Tab10.1.5.1'!AA16</f>
        <v>0.47236842465792306</v>
      </c>
      <c r="C96" s="18">
        <v>12</v>
      </c>
      <c r="D96" s="17">
        <f>$G$54*'Forecast inputs Tab10.1.5.1'!T16</f>
        <v>0.18236072512160356</v>
      </c>
      <c r="E96" s="17">
        <f>$G$55*'Forecast inputs Tab10.1.5.1'!U16</f>
        <v>1.7650256468504984E-5</v>
      </c>
      <c r="F96" s="17">
        <f>$F$31*'Forecast inputs Tab10.1.5.1'!Y16</f>
        <v>4.9990049279850998E-2</v>
      </c>
      <c r="G96" s="28">
        <f t="shared" si="21"/>
        <v>8.6035963769997874</v>
      </c>
      <c r="H96" s="28">
        <f>G96*'Forecast inputs Tab10.1.5.1'!V16</f>
        <v>23.289865765682052</v>
      </c>
      <c r="I96" s="28">
        <f t="shared" si="22"/>
        <v>8.3272142345499375E-4</v>
      </c>
      <c r="J96" s="28">
        <f>I96*'Forecast inputs Tab10.1.5.1'!W16</f>
        <v>2.2623397669994496E-3</v>
      </c>
      <c r="K96" s="28">
        <f t="shared" si="23"/>
        <v>23.292128105449052</v>
      </c>
      <c r="L96" s="28">
        <f t="shared" si="20"/>
        <v>2.3584804599968954</v>
      </c>
      <c r="M96" s="28">
        <f>L96*'Forecast inputs Tab10.1.5.1'!Z16</f>
        <v>6.44256673335512</v>
      </c>
      <c r="N96" s="19">
        <f t="shared" si="24"/>
        <v>59.195949660751346</v>
      </c>
      <c r="O96" s="19">
        <f>N96*'Forecast inputs Tab10.1.5.1'!R16</f>
        <v>152.67641748652005</v>
      </c>
      <c r="P96" s="19">
        <f>N96*'Forecast inputs Tab10.1.5.1'!S16</f>
        <v>59.026567220471591</v>
      </c>
      <c r="Q96" s="19">
        <f>P96*'Forecast inputs Tab10.1.5.1'!R16</f>
        <v>152.23955137802372</v>
      </c>
    </row>
    <row r="97" spans="1:17" x14ac:dyDescent="0.3">
      <c r="A97" s="10">
        <f>D97+F97+E97+'Forecast inputs Tab10.1.5.1'!AA17</f>
        <v>0.4663170111007795</v>
      </c>
      <c r="C97" s="18">
        <v>13</v>
      </c>
      <c r="D97" s="17">
        <f>$G$54*'Forecast inputs Tab10.1.5.1'!T17</f>
        <v>0.18136612978131614</v>
      </c>
      <c r="E97" s="17">
        <f>$G$55*'Forecast inputs Tab10.1.5.1'!U17</f>
        <v>6.3722512611132492E-6</v>
      </c>
      <c r="F97" s="17">
        <f>$F$31*'Forecast inputs Tab10.1.5.1'!Y17</f>
        <v>4.4944509068202292E-2</v>
      </c>
      <c r="G97" s="28">
        <f t="shared" si="21"/>
        <v>20.629600934649918</v>
      </c>
      <c r="H97" s="28">
        <f>G97*'Forecast inputs Tab10.1.5.1'!V17</f>
        <v>61.923616242282904</v>
      </c>
      <c r="I97" s="28">
        <f t="shared" si="22"/>
        <v>7.2481560217771347E-4</v>
      </c>
      <c r="J97" s="28">
        <f>I97*'Forecast inputs Tab10.1.5.1'!W17</f>
        <v>2.1821722844623612E-3</v>
      </c>
      <c r="K97" s="28">
        <f t="shared" si="23"/>
        <v>61.925798414567367</v>
      </c>
      <c r="L97" s="28">
        <f t="shared" si="20"/>
        <v>5.1122405677329734</v>
      </c>
      <c r="M97" s="28">
        <f>L97*'Forecast inputs Tab10.1.5.1'!Z17</f>
        <v>15.491571469995552</v>
      </c>
      <c r="N97" s="19">
        <f t="shared" si="24"/>
        <v>142.32011387193197</v>
      </c>
      <c r="O97" s="19">
        <f>N97*'Forecast inputs Tab10.1.5.1'!R17</f>
        <v>410.13098815043992</v>
      </c>
      <c r="P97" s="19">
        <f>N97*'Forecast inputs Tab10.1.5.1'!S17</f>
        <v>142.11614681361979</v>
      </c>
      <c r="Q97" s="19">
        <f>P97*'Forecast inputs Tab10.1.5.1'!R17</f>
        <v>409.54320608014882</v>
      </c>
    </row>
    <row r="98" spans="1:17" x14ac:dyDescent="0.3">
      <c r="A98" s="10">
        <f>D98+F98+E98+'Forecast inputs Tab10.1.5.1'!AA18</f>
        <v>0.46331672454229311</v>
      </c>
      <c r="C98" s="18">
        <v>14</v>
      </c>
      <c r="D98" s="17">
        <f>$G$54*'Forecast inputs Tab10.1.5.1'!T18</f>
        <v>0.17710064244610368</v>
      </c>
      <c r="E98" s="17">
        <f>$G$55*'Forecast inputs Tab10.1.5.1'!U18</f>
        <v>2.8860764107769261E-6</v>
      </c>
      <c r="F98" s="17">
        <f>$F$31*'Forecast inputs Tab10.1.5.1'!Y18</f>
        <v>4.6213196019778656E-2</v>
      </c>
      <c r="G98" s="28">
        <f t="shared" si="21"/>
        <v>15.435179220866317</v>
      </c>
      <c r="H98" s="28">
        <f>G98*'Forecast inputs Tab10.1.5.1'!V18</f>
        <v>50.707194140732391</v>
      </c>
      <c r="I98" s="28">
        <f t="shared" si="22"/>
        <v>2.5153554515768229E-4</v>
      </c>
      <c r="J98" s="28">
        <f>I98*'Forecast inputs Tab10.1.5.1'!W18</f>
        <v>8.2867835792586084E-4</v>
      </c>
      <c r="K98" s="28">
        <f t="shared" si="23"/>
        <v>50.708022819090317</v>
      </c>
      <c r="L98" s="28">
        <f t="shared" si="20"/>
        <v>4.0277039827870071</v>
      </c>
      <c r="M98" s="28">
        <f>L98*'Forecast inputs Tab10.1.5.1'!Z18</f>
        <v>13.371373067255446</v>
      </c>
      <c r="N98" s="19">
        <f t="shared" si="24"/>
        <v>108.89851763105429</v>
      </c>
      <c r="O98" s="19">
        <f>N98*'Forecast inputs Tab10.1.5.1'!R18</f>
        <v>345.89000561081252</v>
      </c>
      <c r="P98" s="19">
        <f>N98*'Forecast inputs Tab10.1.5.1'!S18</f>
        <v>108.81486189033414</v>
      </c>
      <c r="Q98" s="19">
        <f>P98*'Forecast inputs Tab10.1.5.1'!R18</f>
        <v>345.62429322779275</v>
      </c>
    </row>
    <row r="99" spans="1:17" x14ac:dyDescent="0.3">
      <c r="A99" s="10">
        <f>D99+F99+E99+'Forecast inputs Tab10.1.5.1'!AA19</f>
        <v>0.46115598165466221</v>
      </c>
      <c r="C99" s="18">
        <v>15</v>
      </c>
      <c r="D99" s="17">
        <f>$G$54*'Forecast inputs Tab10.1.5.1'!T19</f>
        <v>0.1724036596147418</v>
      </c>
      <c r="E99" s="17">
        <f>$G$55*'Forecast inputs Tab10.1.5.1'!U19</f>
        <v>1.5089536100028735E-6</v>
      </c>
      <c r="F99" s="17">
        <f>$F$31*'Forecast inputs Tab10.1.5.1'!Y19</f>
        <v>4.8750813086310393E-2</v>
      </c>
      <c r="G99" s="28">
        <f t="shared" si="21"/>
        <v>16.392468264887537</v>
      </c>
      <c r="H99" s="28">
        <f>G99*'Forecast inputs Tab10.1.5.1'!V19</f>
        <v>58.307598413249096</v>
      </c>
      <c r="I99" s="28">
        <f t="shared" si="22"/>
        <v>1.4347418274318651E-4</v>
      </c>
      <c r="J99" s="28">
        <f>I99*'Forecast inputs Tab10.1.5.1'!W19</f>
        <v>5.1142581949252248E-4</v>
      </c>
      <c r="K99" s="28">
        <f t="shared" si="23"/>
        <v>58.308109839068585</v>
      </c>
      <c r="L99" s="28">
        <f t="shared" si="20"/>
        <v>4.6353201445410281</v>
      </c>
      <c r="M99" s="28">
        <f>L99*'Forecast inputs Tab10.1.5.1'!Z19</f>
        <v>16.679828714519328</v>
      </c>
      <c r="N99" s="19">
        <f t="shared" si="24"/>
        <v>118.68480449304062</v>
      </c>
      <c r="O99" s="19">
        <f>N99*'Forecast inputs Tab10.1.5.1'!R19</f>
        <v>410.71826073252652</v>
      </c>
      <c r="P99" s="19">
        <f>N99*'Forecast inputs Tab10.1.5.1'!S19</f>
        <v>118.63233128020508</v>
      </c>
      <c r="Q99" s="19">
        <f>P99*'Forecast inputs Tab10.1.5.1'!R19</f>
        <v>410.53667298165215</v>
      </c>
    </row>
    <row r="100" spans="1:17" x14ac:dyDescent="0.3">
      <c r="A100" s="10">
        <f>D100+F100+E100+'Forecast inputs Tab10.1.5.1'!AA20</f>
        <v>0.45992451986525518</v>
      </c>
      <c r="C100" s="23" t="s">
        <v>1443</v>
      </c>
      <c r="D100" s="17">
        <f>$G$54*'Forecast inputs Tab10.1.5.1'!T20</f>
        <v>0.16723075979040145</v>
      </c>
      <c r="E100" s="17">
        <f>$G$55*'Forecast inputs Tab10.1.5.1'!U20</f>
        <v>9.1438265608979382E-7</v>
      </c>
      <c r="F100" s="17">
        <f>$F$31*'Forecast inputs Tab10.1.5.1'!Y20</f>
        <v>5.2692845692197628E-2</v>
      </c>
      <c r="G100" s="28">
        <f>N100*(D100/A100)*(1-EXP(-A100))</f>
        <v>25.105495358632798</v>
      </c>
      <c r="H100" s="28">
        <f>G100*'Forecast inputs Tab10.1.5.1'!V20</f>
        <v>104.17445059720256</v>
      </c>
      <c r="I100" s="28">
        <f t="shared" si="22"/>
        <v>1.3727157346679863E-4</v>
      </c>
      <c r="J100" s="28">
        <f>I100*'Forecast inputs Tab10.1.5.1'!W20</f>
        <v>5.6960400678172658E-4</v>
      </c>
      <c r="K100" s="28">
        <f t="shared" si="23"/>
        <v>104.17502020120935</v>
      </c>
      <c r="L100" s="30">
        <f t="shared" si="20"/>
        <v>7.9105063842121659</v>
      </c>
      <c r="M100" s="28">
        <f>L100*'Forecast inputs Tab10.1.5.1'!Z20</f>
        <v>30.57141760280939</v>
      </c>
      <c r="N100" s="19">
        <f>N73*EXP(-A73)+N74*EXP(-A74)</f>
        <v>187.28496931424917</v>
      </c>
      <c r="O100" s="19">
        <f>N100*'Forecast inputs Tab10.1.5.1'!R20</f>
        <v>762.70615147810543</v>
      </c>
      <c r="P100" s="19">
        <f>N100*'Forecast inputs Tab10.1.5.1'!S20</f>
        <v>187.23480096508527</v>
      </c>
      <c r="Q100" s="19">
        <f>P100*'Forecast inputs Tab10.1.5.1'!R20</f>
        <v>762.50184406007338</v>
      </c>
    </row>
    <row r="101" spans="1:17" x14ac:dyDescent="0.3">
      <c r="C101" s="31" t="s">
        <v>1453</v>
      </c>
      <c r="D101" s="12"/>
      <c r="E101" s="12"/>
      <c r="F101" s="12"/>
      <c r="G101" s="32">
        <f>SUM(G84:G100)</f>
        <v>1296.8893065941768</v>
      </c>
      <c r="H101" s="32">
        <f t="shared" ref="H101" si="25">SUM(H84:H100)</f>
        <v>1790.091886703495</v>
      </c>
      <c r="I101" s="32">
        <f>SUM(I84:I100)</f>
        <v>222.07603892251768</v>
      </c>
      <c r="J101" s="32">
        <f t="shared" ref="J101:Q101" si="26">SUM(J84:J100)</f>
        <v>147.37040737032666</v>
      </c>
      <c r="K101" s="32">
        <f t="shared" si="26"/>
        <v>1937.4622940738222</v>
      </c>
      <c r="L101" s="32">
        <f t="shared" si="26"/>
        <v>376.38251254031826</v>
      </c>
      <c r="M101" s="32">
        <f t="shared" si="26"/>
        <v>448.03144391717728</v>
      </c>
      <c r="N101" s="32">
        <f t="shared" si="26"/>
        <v>50945.093645372399</v>
      </c>
      <c r="O101" s="32">
        <f t="shared" si="26"/>
        <v>15930.687598918634</v>
      </c>
      <c r="P101" s="32">
        <f t="shared" si="26"/>
        <v>7063.326260865656</v>
      </c>
      <c r="Q101" s="32">
        <f t="shared" si="26"/>
        <v>9430.6625599176514</v>
      </c>
    </row>
    <row r="103" spans="1:17" x14ac:dyDescent="0.3">
      <c r="C103" s="15" t="s">
        <v>1445</v>
      </c>
      <c r="D103" s="15" t="s">
        <v>1732</v>
      </c>
      <c r="G103" s="15">
        <f>G78+1</f>
        <v>2023</v>
      </c>
    </row>
    <row r="104" spans="1:17" x14ac:dyDescent="0.3">
      <c r="D104" s="24" t="s">
        <v>1611</v>
      </c>
      <c r="E104" s="24"/>
      <c r="F104" s="24"/>
      <c r="G104" s="18">
        <f>G79</f>
        <v>2.36</v>
      </c>
      <c r="H104" s="24" t="s">
        <v>1610</v>
      </c>
      <c r="I104" s="25">
        <f>G104*I3</f>
        <v>0.15712751246472767</v>
      </c>
      <c r="J104" s="15" t="s">
        <v>1526</v>
      </c>
      <c r="K104" s="25">
        <f>I104+I106+I105</f>
        <v>0.20297373492881038</v>
      </c>
    </row>
    <row r="105" spans="1:17" x14ac:dyDescent="0.3">
      <c r="D105" s="24" t="s">
        <v>1612</v>
      </c>
      <c r="E105" s="24"/>
      <c r="F105" s="24"/>
      <c r="G105" s="18">
        <f>G80</f>
        <v>2.36</v>
      </c>
      <c r="H105" s="24" t="s">
        <v>1610</v>
      </c>
      <c r="I105" s="25">
        <f>G105*I4</f>
        <v>5.8230555245437849E-3</v>
      </c>
      <c r="K105" s="25"/>
    </row>
    <row r="106" spans="1:17" x14ac:dyDescent="0.3">
      <c r="D106" s="24" t="s">
        <v>1446</v>
      </c>
      <c r="E106" s="24"/>
      <c r="F106" s="24"/>
      <c r="G106" s="18">
        <f>G81</f>
        <v>1</v>
      </c>
      <c r="H106" s="24" t="s">
        <v>1610</v>
      </c>
      <c r="I106" s="25">
        <f>G106*I56</f>
        <v>4.0023166939538925E-2</v>
      </c>
    </row>
    <row r="107" spans="1:17" x14ac:dyDescent="0.3">
      <c r="D107" s="24"/>
      <c r="E107" s="24"/>
      <c r="F107" s="24"/>
      <c r="G107" s="18"/>
      <c r="H107" s="24"/>
      <c r="I107" s="24"/>
      <c r="J107" s="24"/>
      <c r="K107" s="24"/>
      <c r="L107" s="25"/>
    </row>
    <row r="108" spans="1:17" ht="41.4" x14ac:dyDescent="0.3">
      <c r="A108" t="s">
        <v>1374</v>
      </c>
      <c r="C108" s="26" t="s">
        <v>1292</v>
      </c>
      <c r="D108" s="27" t="s">
        <v>1604</v>
      </c>
      <c r="E108" s="27" t="s">
        <v>1605</v>
      </c>
      <c r="F108" s="27" t="s">
        <v>1877</v>
      </c>
      <c r="G108" s="27" t="s">
        <v>1606</v>
      </c>
      <c r="H108" s="27" t="s">
        <v>1607</v>
      </c>
      <c r="I108" s="27" t="s">
        <v>1608</v>
      </c>
      <c r="J108" s="27" t="s">
        <v>1609</v>
      </c>
      <c r="K108" s="27" t="s">
        <v>1613</v>
      </c>
      <c r="L108" s="27" t="s">
        <v>1448</v>
      </c>
      <c r="M108" s="27" t="s">
        <v>1578</v>
      </c>
      <c r="N108" s="27" t="s">
        <v>1449</v>
      </c>
      <c r="O108" s="27" t="s">
        <v>1450</v>
      </c>
      <c r="P108" s="27" t="s">
        <v>1451</v>
      </c>
      <c r="Q108" s="27" t="s">
        <v>1452</v>
      </c>
    </row>
    <row r="109" spans="1:17" x14ac:dyDescent="0.3">
      <c r="A109" s="10">
        <f>D109+F109+E109+'Forecast inputs Tab10.1.5.1'!AA4</f>
        <v>0.24</v>
      </c>
      <c r="C109" s="18">
        <v>0</v>
      </c>
      <c r="D109" s="17">
        <f>$G$54*'Forecast inputs Tab10.1.5.1'!T4</f>
        <v>0</v>
      </c>
      <c r="E109" s="17">
        <f>$G$55*'Forecast inputs Tab10.1.5.1'!U4</f>
        <v>0</v>
      </c>
      <c r="F109" s="17">
        <f>$F$31*'Forecast inputs Tab10.1.5.1'!Y4</f>
        <v>0</v>
      </c>
      <c r="G109" s="28">
        <f>N109*(D109/A109)*(1-EXP(-A109))</f>
        <v>0</v>
      </c>
      <c r="H109" s="28">
        <f>G109*'Forecast inputs Tab10.1.5.1'!V4</f>
        <v>0</v>
      </c>
      <c r="I109" s="28">
        <f>N109*(E109/A109)*(1-EXP(-A109))</f>
        <v>0</v>
      </c>
      <c r="J109" s="28">
        <f>I109*'Forecast inputs Tab10.1.5.1'!W4</f>
        <v>0</v>
      </c>
      <c r="K109" s="28">
        <f>H109+J109</f>
        <v>0</v>
      </c>
      <c r="L109" s="28">
        <f t="shared" ref="L109:L125" si="27">N109*(F109/A109)*(1-EXP(-A109))</f>
        <v>0</v>
      </c>
      <c r="M109" s="28">
        <f>L109*'Forecast inputs Tab10.1.5.1'!Z4</f>
        <v>0</v>
      </c>
      <c r="N109" s="19">
        <f>'Forecast inputs Tab10.1.5.1'!Q4</f>
        <v>12382.797429009221</v>
      </c>
      <c r="O109" s="19">
        <f>N109*'Forecast inputs Tab10.1.5.1'!R4</f>
        <v>34.976078134056579</v>
      </c>
      <c r="P109" s="19">
        <f>N109*'Forecast inputs Tab10.1.5.1'!S4</f>
        <v>0</v>
      </c>
      <c r="Q109" s="19">
        <f>P109*'Forecast inputs Tab10.1.5.1'!R4</f>
        <v>0</v>
      </c>
    </row>
    <row r="110" spans="1:17" x14ac:dyDescent="0.3">
      <c r="A110" s="10">
        <f>D110+F110+E110+'Forecast inputs Tab10.1.5.1'!AA5</f>
        <v>0.24054266917001291</v>
      </c>
      <c r="C110" s="18">
        <v>1</v>
      </c>
      <c r="D110" s="17">
        <f>$G$54*'Forecast inputs Tab10.1.5.1'!T5</f>
        <v>3.2084463895607013E-5</v>
      </c>
      <c r="E110" s="17">
        <f>$G$55*'Forecast inputs Tab10.1.5.1'!U5</f>
        <v>7.3560458654917506E-5</v>
      </c>
      <c r="F110" s="17">
        <f>$F$31*'Forecast inputs Tab10.1.5.1'!Y5</f>
        <v>4.3702424746238738E-4</v>
      </c>
      <c r="G110" s="28">
        <f t="shared" ref="G110:G124" si="28">N110*(D110/A110)*(1-EXP(-A110))</f>
        <v>0.2777769621249952</v>
      </c>
      <c r="H110" s="28">
        <f>G110*'Forecast inputs Tab10.1.5.1'!V5</f>
        <v>2.8563251428643542E-2</v>
      </c>
      <c r="I110" s="28">
        <f t="shared" ref="I110:I125" si="29">N110*(E110/A110)*(1-EXP(-A110))</f>
        <v>0.63686277583344708</v>
      </c>
      <c r="J110" s="28">
        <f>I110*'Forecast inputs Tab10.1.5.1'!W5</f>
        <v>6.5487465338544326E-2</v>
      </c>
      <c r="K110" s="28">
        <f t="shared" ref="K110:K125" si="30">H110+J110</f>
        <v>9.4050716767187875E-2</v>
      </c>
      <c r="L110" s="28">
        <f t="shared" si="27"/>
        <v>3.7836152796583109</v>
      </c>
      <c r="M110" s="28">
        <f>L110*'Forecast inputs Tab10.1.5.1'!Z5</f>
        <v>0.29164447100981428</v>
      </c>
      <c r="N110" s="19">
        <f>N84*EXP(-A84)</f>
        <v>9740.6534556019415</v>
      </c>
      <c r="O110" s="19">
        <f>N110*'Forecast inputs Tab10.1.5.1'!R5</f>
        <v>231.1720062657642</v>
      </c>
      <c r="P110" s="19">
        <f>N110*'Forecast inputs Tab10.1.5.1'!S5</f>
        <v>0</v>
      </c>
      <c r="Q110" s="19">
        <f>P110*'Forecast inputs Tab10.1.5.1'!R5</f>
        <v>0</v>
      </c>
    </row>
    <row r="111" spans="1:17" x14ac:dyDescent="0.3">
      <c r="A111" s="10">
        <f>D111+F111+E111+'Forecast inputs Tab10.1.5.1'!AA6</f>
        <v>0.24436355361370776</v>
      </c>
      <c r="C111" s="18">
        <v>2</v>
      </c>
      <c r="D111" s="17">
        <f>$G$54*'Forecast inputs Tab10.1.5.1'!T6</f>
        <v>3.0191873778600349E-4</v>
      </c>
      <c r="E111" s="17">
        <f>$G$55*'Forecast inputs Tab10.1.5.1'!U6</f>
        <v>1.5420704181806485E-3</v>
      </c>
      <c r="F111" s="17">
        <f>$F$31*'Forecast inputs Tab10.1.5.1'!Y6</f>
        <v>2.5195644577411316E-3</v>
      </c>
      <c r="G111" s="28">
        <f t="shared" si="28"/>
        <v>2.0512989134963826</v>
      </c>
      <c r="H111" s="28">
        <f>G111*'Forecast inputs Tab10.1.5.1'!V6</f>
        <v>0.4503558072550663</v>
      </c>
      <c r="I111" s="28">
        <f t="shared" si="29"/>
        <v>10.4771482437468</v>
      </c>
      <c r="J111" s="28">
        <f>I111*'Forecast inputs Tab10.1.5.1'!W6</f>
        <v>2.3004412831450365</v>
      </c>
      <c r="K111" s="28">
        <f t="shared" si="30"/>
        <v>2.7507970904001029</v>
      </c>
      <c r="L111" s="28">
        <f t="shared" si="27"/>
        <v>17.118446746792422</v>
      </c>
      <c r="M111" s="28">
        <f>L111*'Forecast inputs Tab10.1.5.1'!Z6</f>
        <v>3.218781541799379</v>
      </c>
      <c r="N111" s="19">
        <f t="shared" ref="N111:N124" si="31">N85*EXP(-A85)</f>
        <v>7658.1124438248207</v>
      </c>
      <c r="O111" s="19">
        <f>N111*'Forecast inputs Tab10.1.5.1'!R6</f>
        <v>736.67825302368362</v>
      </c>
      <c r="P111" s="19">
        <f>N111*'Forecast inputs Tab10.1.5.1'!S6</f>
        <v>0</v>
      </c>
      <c r="Q111" s="19">
        <f>P111*'Forecast inputs Tab10.1.5.1'!R6</f>
        <v>0</v>
      </c>
    </row>
    <row r="112" spans="1:17" x14ac:dyDescent="0.3">
      <c r="A112" s="10">
        <f>D112+F112+E112+'Forecast inputs Tab10.1.5.1'!AA7</f>
        <v>0.2567378222545722</v>
      </c>
      <c r="C112" s="18">
        <v>3</v>
      </c>
      <c r="D112" s="17">
        <f>$G$54*'Forecast inputs Tab10.1.5.1'!T7</f>
        <v>1.1246764140843947E-2</v>
      </c>
      <c r="E112" s="17">
        <f>$G$55*'Forecast inputs Tab10.1.5.1'!U7</f>
        <v>2.9905783541638977E-3</v>
      </c>
      <c r="F112" s="17">
        <f>$F$31*'Forecast inputs Tab10.1.5.1'!Y7</f>
        <v>2.5004797595643822E-3</v>
      </c>
      <c r="G112" s="28">
        <f t="shared" si="28"/>
        <v>59.492987549834076</v>
      </c>
      <c r="H112" s="28">
        <f>G112*'Forecast inputs Tab10.1.5.1'!V7</f>
        <v>21.849099831833193</v>
      </c>
      <c r="I112" s="28">
        <f t="shared" si="29"/>
        <v>15.819522714532999</v>
      </c>
      <c r="J112" s="28">
        <f>I112*'Forecast inputs Tab10.1.5.1'!W7</f>
        <v>5.8241424282129337</v>
      </c>
      <c r="K112" s="28">
        <f t="shared" si="30"/>
        <v>27.673242260046127</v>
      </c>
      <c r="L112" s="28">
        <f t="shared" si="27"/>
        <v>13.22700550499968</v>
      </c>
      <c r="M112" s="28">
        <f>L112*'Forecast inputs Tab10.1.5.1'!Z7</f>
        <v>4.4677914654677817</v>
      </c>
      <c r="N112" s="19">
        <f t="shared" si="31"/>
        <v>5997.8554630831914</v>
      </c>
      <c r="O112" s="19">
        <f>N112*'Forecast inputs Tab10.1.5.1'!R7</f>
        <v>1255.3211591459965</v>
      </c>
      <c r="P112" s="19">
        <f>N112*'Forecast inputs Tab10.1.5.1'!S7</f>
        <v>0</v>
      </c>
      <c r="Q112" s="19">
        <f>P112*'Forecast inputs Tab10.1.5.1'!R7</f>
        <v>0</v>
      </c>
    </row>
    <row r="113" spans="1:17" x14ac:dyDescent="0.3">
      <c r="A113" s="10">
        <f>D113+F113+E113+'Forecast inputs Tab10.1.5.1'!AA8</f>
        <v>0.2929893291589325</v>
      </c>
      <c r="C113" s="18">
        <v>4</v>
      </c>
      <c r="D113" s="17">
        <f>$G$54*'Forecast inputs Tab10.1.5.1'!T8</f>
        <v>2.0091157329877058E-2</v>
      </c>
      <c r="E113" s="17">
        <f>$G$55*'Forecast inputs Tab10.1.5.1'!U8</f>
        <v>1.9398190832809581E-2</v>
      </c>
      <c r="F113" s="17">
        <f>$F$31*'Forecast inputs Tab10.1.5.1'!Y8</f>
        <v>1.3499980996245895E-2</v>
      </c>
      <c r="G113" s="28">
        <f t="shared" si="28"/>
        <v>80.803760561421583</v>
      </c>
      <c r="H113" s="28">
        <f>G113*'Forecast inputs Tab10.1.5.1'!V8</f>
        <v>45.51948559116147</v>
      </c>
      <c r="I113" s="28">
        <f t="shared" si="29"/>
        <v>78.016748445257434</v>
      </c>
      <c r="J113" s="28">
        <f>I113*'Forecast inputs Tab10.1.5.1'!W8</f>
        <v>42.749487081907638</v>
      </c>
      <c r="K113" s="28">
        <f t="shared" si="30"/>
        <v>88.268972673069101</v>
      </c>
      <c r="L113" s="28">
        <f t="shared" si="27"/>
        <v>54.294992274149394</v>
      </c>
      <c r="M113" s="28">
        <f>L113*'Forecast inputs Tab10.1.5.1'!Z8</f>
        <v>28.580829638119965</v>
      </c>
      <c r="N113" s="19">
        <f t="shared" si="31"/>
        <v>4639.7670501242064</v>
      </c>
      <c r="O113" s="19">
        <f>N113*'Forecast inputs Tab10.1.5.1'!R8</f>
        <v>1710.4733218635395</v>
      </c>
      <c r="P113" s="19">
        <f>N113*'Forecast inputs Tab10.1.5.1'!S8</f>
        <v>413.66426449329964</v>
      </c>
      <c r="Q113" s="19">
        <f>P113*'Forecast inputs Tab10.1.5.1'!R8</f>
        <v>152.49939942677739</v>
      </c>
    </row>
    <row r="114" spans="1:17" x14ac:dyDescent="0.3">
      <c r="A114" s="10">
        <f>D114+F114+E114+'Forecast inputs Tab10.1.5.1'!AA9</f>
        <v>0.35742797664659659</v>
      </c>
      <c r="C114" s="18">
        <v>5</v>
      </c>
      <c r="D114" s="17">
        <f>$G$54*'Forecast inputs Tab10.1.5.1'!T9</f>
        <v>5.932901253069596E-2</v>
      </c>
      <c r="E114" s="17">
        <f>$G$55*'Forecast inputs Tab10.1.5.1'!U9</f>
        <v>2.9451758759262564E-2</v>
      </c>
      <c r="F114" s="17">
        <f>$F$31*'Forecast inputs Tab10.1.5.1'!Y9</f>
        <v>2.8647205356638082E-2</v>
      </c>
      <c r="G114" s="28">
        <f t="shared" si="28"/>
        <v>172.71950064894713</v>
      </c>
      <c r="H114" s="28">
        <f>G114*'Forecast inputs Tab10.1.5.1'!V9</f>
        <v>139.13546036671545</v>
      </c>
      <c r="I114" s="28">
        <f t="shared" si="29"/>
        <v>85.740396631432247</v>
      </c>
      <c r="J114" s="28">
        <f>I114*'Forecast inputs Tab10.1.5.1'!W9</f>
        <v>64.191713943196675</v>
      </c>
      <c r="K114" s="28">
        <f t="shared" si="30"/>
        <v>203.32717430991212</v>
      </c>
      <c r="L114" s="28">
        <f t="shared" si="27"/>
        <v>83.39816884068965</v>
      </c>
      <c r="M114" s="28">
        <f>L114*'Forecast inputs Tab10.1.5.1'!Z9</f>
        <v>62.22654290245449</v>
      </c>
      <c r="N114" s="19">
        <f t="shared" si="31"/>
        <v>3462.4173032041026</v>
      </c>
      <c r="O114" s="19">
        <f>N114*'Forecast inputs Tab10.1.5.1'!R9</f>
        <v>1972.8992290349104</v>
      </c>
      <c r="P114" s="19">
        <f>N114*'Forecast inputs Tab10.1.5.1'!S9</f>
        <v>1007.0957630410371</v>
      </c>
      <c r="Q114" s="19">
        <f>P114*'Forecast inputs Tab10.1.5.1'!R9</f>
        <v>573.84719416383507</v>
      </c>
    </row>
    <row r="115" spans="1:17" x14ac:dyDescent="0.3">
      <c r="A115" s="10">
        <f>D115+F115+E115+'Forecast inputs Tab10.1.5.1'!AA10</f>
        <v>0.42367918914690472</v>
      </c>
      <c r="C115" s="18">
        <v>6</v>
      </c>
      <c r="D115" s="17">
        <f>$G$54*'Forecast inputs Tab10.1.5.1'!T10</f>
        <v>0.14428273151484647</v>
      </c>
      <c r="E115" s="17">
        <f>$G$55*'Forecast inputs Tab10.1.5.1'!U10</f>
        <v>1.215725561880098E-2</v>
      </c>
      <c r="F115" s="17">
        <f>$F$31*'Forecast inputs Tab10.1.5.1'!Y10</f>
        <v>2.723920201325726E-2</v>
      </c>
      <c r="G115" s="28">
        <f t="shared" si="28"/>
        <v>285.55774233187606</v>
      </c>
      <c r="H115" s="28">
        <f>G115*'Forecast inputs Tab10.1.5.1'!V10</f>
        <v>282.90972264453512</v>
      </c>
      <c r="I115" s="28">
        <f t="shared" si="29"/>
        <v>24.061080844585348</v>
      </c>
      <c r="J115" s="28">
        <f>I115*'Forecast inputs Tab10.1.5.1'!W10</f>
        <v>23.283915691481795</v>
      </c>
      <c r="K115" s="28">
        <f t="shared" si="30"/>
        <v>306.19363833601693</v>
      </c>
      <c r="L115" s="28">
        <f t="shared" si="27"/>
        <v>53.910575078260528</v>
      </c>
      <c r="M115" s="28">
        <f>L115*'Forecast inputs Tab10.1.5.1'!Z10</f>
        <v>53.304728035531035</v>
      </c>
      <c r="N115" s="19">
        <f t="shared" si="31"/>
        <v>2427.9344756170403</v>
      </c>
      <c r="O115" s="19">
        <f>N115*'Forecast inputs Tab10.1.5.1'!R10</f>
        <v>1957.4687564077751</v>
      </c>
      <c r="P115" s="19">
        <f>N115*'Forecast inputs Tab10.1.5.1'!S10</f>
        <v>1395.4025095765255</v>
      </c>
      <c r="Q115" s="19">
        <f>P115*'Forecast inputs Tab10.1.5.1'!R10</f>
        <v>1125.012574490863</v>
      </c>
    </row>
    <row r="116" spans="1:17" x14ac:dyDescent="0.3">
      <c r="A116" s="10">
        <f>D116+F116+E116+'Forecast inputs Tab10.1.5.1'!AA11</f>
        <v>0.47131514371769373</v>
      </c>
      <c r="C116" s="18">
        <v>7</v>
      </c>
      <c r="D116" s="17">
        <f>$G$54*'Forecast inputs Tab10.1.5.1'!T11</f>
        <v>0.17439723094039628</v>
      </c>
      <c r="E116" s="17">
        <f>$G$55*'Forecast inputs Tab10.1.5.1'!U11</f>
        <v>6.9711027182897799E-3</v>
      </c>
      <c r="F116" s="17">
        <f>$F$31*'Forecast inputs Tab10.1.5.1'!Y11</f>
        <v>4.9946810059007689E-2</v>
      </c>
      <c r="G116" s="28">
        <f t="shared" si="28"/>
        <v>242.52750419884057</v>
      </c>
      <c r="H116" s="28">
        <f>G116*'Forecast inputs Tab10.1.5.1'!V11</f>
        <v>300.55539829101934</v>
      </c>
      <c r="I116" s="28">
        <f t="shared" si="29"/>
        <v>9.6944437400981354</v>
      </c>
      <c r="J116" s="28">
        <f>I116*'Forecast inputs Tab10.1.5.1'!W11</f>
        <v>11.830072571292941</v>
      </c>
      <c r="K116" s="28">
        <f t="shared" si="30"/>
        <v>312.38547086231227</v>
      </c>
      <c r="L116" s="28">
        <f t="shared" si="27"/>
        <v>69.459102767776756</v>
      </c>
      <c r="M116" s="28">
        <f>L116*'Forecast inputs Tab10.1.5.1'!Z11</f>
        <v>86.70510339398804</v>
      </c>
      <c r="N116" s="19">
        <f t="shared" si="31"/>
        <v>1744.029754751532</v>
      </c>
      <c r="O116" s="19">
        <f>N116*'Forecast inputs Tab10.1.5.1'!R11</f>
        <v>1867.2280166271803</v>
      </c>
      <c r="P116" s="19">
        <f>N116*'Forecast inputs Tab10.1.5.1'!S11</f>
        <v>1391.0438923924492</v>
      </c>
      <c r="Q116" s="19">
        <f>P116*'Forecast inputs Tab10.1.5.1'!R11</f>
        <v>1489.3072329510519</v>
      </c>
    </row>
    <row r="117" spans="1:17" x14ac:dyDescent="0.3">
      <c r="A117" s="10">
        <f>D117+F117+E117+'Forecast inputs Tab10.1.5.1'!AA12</f>
        <v>0.47343448748741418</v>
      </c>
      <c r="C117" s="18">
        <v>8</v>
      </c>
      <c r="D117" s="17">
        <f>$G$54*'Forecast inputs Tab10.1.5.1'!T12</f>
        <v>0.20105966665287486</v>
      </c>
      <c r="E117" s="17">
        <f>$G$55*'Forecast inputs Tab10.1.5.1'!U12</f>
        <v>1.1958801447505703E-3</v>
      </c>
      <c r="F117" s="17">
        <f>$F$31*'Forecast inputs Tab10.1.5.1'!Y12</f>
        <v>3.1178940689788756E-2</v>
      </c>
      <c r="G117" s="28">
        <f t="shared" si="28"/>
        <v>48.877907529001959</v>
      </c>
      <c r="H117" s="28">
        <f>G117*'Forecast inputs Tab10.1.5.1'!V12</f>
        <v>73.61047884278706</v>
      </c>
      <c r="I117" s="28">
        <f t="shared" si="29"/>
        <v>0.29072026281533719</v>
      </c>
      <c r="J117" s="28">
        <f>I117*'Forecast inputs Tab10.1.5.1'!W12</f>
        <v>0.43717680343268522</v>
      </c>
      <c r="K117" s="28">
        <f t="shared" si="30"/>
        <v>74.047655646219752</v>
      </c>
      <c r="L117" s="28">
        <f t="shared" si="27"/>
        <v>7.5796474014791704</v>
      </c>
      <c r="M117" s="28">
        <f>L117*'Forecast inputs Tab10.1.5.1'!Z12</f>
        <v>11.552443790490463</v>
      </c>
      <c r="N117" s="19">
        <f t="shared" si="31"/>
        <v>305.17168564046113</v>
      </c>
      <c r="O117" s="19">
        <f>N117*'Forecast inputs Tab10.1.5.1'!R12</f>
        <v>413.74261624076797</v>
      </c>
      <c r="P117" s="19">
        <f>N117*'Forecast inputs Tab10.1.5.1'!S12</f>
        <v>279.39876102505235</v>
      </c>
      <c r="Q117" s="19">
        <f>P117*'Forecast inputs Tab10.1.5.1'!R12</f>
        <v>378.80045823493521</v>
      </c>
    </row>
    <row r="118" spans="1:17" x14ac:dyDescent="0.3">
      <c r="A118" s="10">
        <f>D118+F118+E118+'Forecast inputs Tab10.1.5.1'!AA13</f>
        <v>0.4808944187510808</v>
      </c>
      <c r="C118" s="18">
        <v>9</v>
      </c>
      <c r="D118" s="17">
        <f>$G$54*'Forecast inputs Tab10.1.5.1'!T13</f>
        <v>0.19363665481704714</v>
      </c>
      <c r="E118" s="17">
        <f>$G$55*'Forecast inputs Tab10.1.5.1'!U13</f>
        <v>4.9180700459200085E-4</v>
      </c>
      <c r="F118" s="17">
        <f>$F$31*'Forecast inputs Tab10.1.5.1'!Y13</f>
        <v>4.6765956929441674E-2</v>
      </c>
      <c r="G118" s="28">
        <f t="shared" si="28"/>
        <v>159.80584400276712</v>
      </c>
      <c r="H118" s="28">
        <f>G118*'Forecast inputs Tab10.1.5.1'!V13</f>
        <v>287.89241448522006</v>
      </c>
      <c r="I118" s="28">
        <f t="shared" si="29"/>
        <v>0.40588200374332395</v>
      </c>
      <c r="J118" s="28">
        <f>I118*'Forecast inputs Tab10.1.5.1'!W13</f>
        <v>0.73204865465927371</v>
      </c>
      <c r="K118" s="28">
        <f t="shared" si="30"/>
        <v>288.62446313987931</v>
      </c>
      <c r="L118" s="28">
        <f t="shared" si="27"/>
        <v>38.595343556041136</v>
      </c>
      <c r="M118" s="28">
        <f>L118*'Forecast inputs Tab10.1.5.1'!Z13</f>
        <v>70.101108454273074</v>
      </c>
      <c r="N118" s="19">
        <f t="shared" si="31"/>
        <v>1039.5688032609537</v>
      </c>
      <c r="O118" s="19">
        <f>N118*'Forecast inputs Tab10.1.5.1'!R13</f>
        <v>1720.309642700324</v>
      </c>
      <c r="P118" s="19">
        <f>N118*'Forecast inputs Tab10.1.5.1'!S13</f>
        <v>1004.2449610491474</v>
      </c>
      <c r="Q118" s="19">
        <f>P118*'Forecast inputs Tab10.1.5.1'!R13</f>
        <v>1661.8546888929607</v>
      </c>
    </row>
    <row r="119" spans="1:17" x14ac:dyDescent="0.3">
      <c r="A119" s="10">
        <f>D119+F119+E119+'Forecast inputs Tab10.1.5.1'!AA14</f>
        <v>0.47670124492391452</v>
      </c>
      <c r="C119" s="18">
        <v>10</v>
      </c>
      <c r="D119" s="17">
        <f>$G$54*'Forecast inputs Tab10.1.5.1'!T14</f>
        <v>0.19325784307747021</v>
      </c>
      <c r="E119" s="17">
        <f>$G$55*'Forecast inputs Tab10.1.5.1'!U14</f>
        <v>1.3309407209839442E-4</v>
      </c>
      <c r="F119" s="17">
        <f>$F$31*'Forecast inputs Tab10.1.5.1'!Y14</f>
        <v>4.3310307774345962E-2</v>
      </c>
      <c r="G119" s="28">
        <f t="shared" si="28"/>
        <v>96.57197056589068</v>
      </c>
      <c r="H119" s="28">
        <f>G119*'Forecast inputs Tab10.1.5.1'!V14</f>
        <v>203.27236727865133</v>
      </c>
      <c r="I119" s="28">
        <f t="shared" si="29"/>
        <v>6.6507814681696018E-2</v>
      </c>
      <c r="J119" s="28">
        <f>I119*'Forecast inputs Tab10.1.5.1'!W14</f>
        <v>0.14029560502901489</v>
      </c>
      <c r="K119" s="28">
        <f t="shared" si="30"/>
        <v>203.41266288368035</v>
      </c>
      <c r="L119" s="28">
        <f t="shared" si="27"/>
        <v>21.642390813122983</v>
      </c>
      <c r="M119" s="28">
        <f>L119*'Forecast inputs Tab10.1.5.1'!Z14</f>
        <v>45.874293687036129</v>
      </c>
      <c r="N119" s="19">
        <f t="shared" si="31"/>
        <v>628.23765845488424</v>
      </c>
      <c r="O119" s="19">
        <f>N119*'Forecast inputs Tab10.1.5.1'!R14</f>
        <v>1232.4452264738693</v>
      </c>
      <c r="P119" s="19">
        <f>N119*'Forecast inputs Tab10.1.5.1'!S14</f>
        <v>619.43096259276649</v>
      </c>
      <c r="Q119" s="19">
        <f>P119*'Forecast inputs Tab10.1.5.1'!R14</f>
        <v>1215.1686908663598</v>
      </c>
    </row>
    <row r="120" spans="1:17" x14ac:dyDescent="0.3">
      <c r="A120" s="10">
        <f>D120+F120+E120+'Forecast inputs Tab10.1.5.1'!AA15</f>
        <v>0.4760848873575293</v>
      </c>
      <c r="C120" s="18">
        <v>11</v>
      </c>
      <c r="D120" s="17">
        <f>$G$54*'Forecast inputs Tab10.1.5.1'!T15</f>
        <v>0.18624469574975872</v>
      </c>
      <c r="E120" s="17">
        <f>$G$55*'Forecast inputs Tab10.1.5.1'!U15</f>
        <v>4.9159606171143338E-5</v>
      </c>
      <c r="F120" s="17">
        <f>$F$31*'Forecast inputs Tab10.1.5.1'!Y15</f>
        <v>4.979103200159949E-2</v>
      </c>
      <c r="G120" s="28">
        <f t="shared" si="28"/>
        <v>22.075449883657932</v>
      </c>
      <c r="H120" s="28">
        <f>G120*'Forecast inputs Tab10.1.5.1'!V15</f>
        <v>53.142022458932487</v>
      </c>
      <c r="I120" s="28">
        <f t="shared" si="29"/>
        <v>5.8268527753915474E-3</v>
      </c>
      <c r="J120" s="28">
        <f>I120*'Forecast inputs Tab10.1.5.1'!W15</f>
        <v>1.4073207629866049E-2</v>
      </c>
      <c r="K120" s="28">
        <f t="shared" si="30"/>
        <v>53.156095666562351</v>
      </c>
      <c r="L120" s="28">
        <f t="shared" si="27"/>
        <v>5.9016952251019568</v>
      </c>
      <c r="M120" s="28">
        <f>L120*'Forecast inputs Tab10.1.5.1'!Z15</f>
        <v>14.321997904468423</v>
      </c>
      <c r="N120" s="19">
        <f t="shared" si="31"/>
        <v>148.97465800130033</v>
      </c>
      <c r="O120" s="19">
        <f>N120*'Forecast inputs Tab10.1.5.1'!R15</f>
        <v>338.3691202115134</v>
      </c>
      <c r="P120" s="19">
        <f>N120*'Forecast inputs Tab10.1.5.1'!S15</f>
        <v>148.06296447233126</v>
      </c>
      <c r="Q120" s="19">
        <f>P120*'Forecast inputs Tab10.1.5.1'!R15</f>
        <v>336.29837246529542</v>
      </c>
    </row>
    <row r="121" spans="1:17" x14ac:dyDescent="0.3">
      <c r="A121" s="10">
        <f>D121+F121+E121+'Forecast inputs Tab10.1.5.1'!AA16</f>
        <v>0.47236842465792306</v>
      </c>
      <c r="C121" s="18">
        <v>12</v>
      </c>
      <c r="D121" s="17">
        <f>$G$54*'Forecast inputs Tab10.1.5.1'!T16</f>
        <v>0.18236072512160356</v>
      </c>
      <c r="E121" s="17">
        <f>$G$55*'Forecast inputs Tab10.1.5.1'!U16</f>
        <v>1.7650256468504984E-5</v>
      </c>
      <c r="F121" s="17">
        <f>$F$31*'Forecast inputs Tab10.1.5.1'!Y16</f>
        <v>4.9990049279850998E-2</v>
      </c>
      <c r="G121" s="28">
        <f t="shared" si="28"/>
        <v>32.40020535715707</v>
      </c>
      <c r="H121" s="28">
        <f>G121*'Forecast inputs Tab10.1.5.1'!V16</f>
        <v>87.707093694678946</v>
      </c>
      <c r="I121" s="28">
        <f t="shared" si="29"/>
        <v>3.1359380360256313E-3</v>
      </c>
      <c r="J121" s="28">
        <f>I121*'Forecast inputs Tab10.1.5.1'!W16</f>
        <v>8.5197247553825892E-3</v>
      </c>
      <c r="K121" s="28">
        <f t="shared" si="30"/>
        <v>87.715613419434334</v>
      </c>
      <c r="L121" s="28">
        <f t="shared" si="27"/>
        <v>8.8817801168618882</v>
      </c>
      <c r="M121" s="28">
        <f>L121*'Forecast inputs Tab10.1.5.1'!Z16</f>
        <v>24.262003474026947</v>
      </c>
      <c r="N121" s="19">
        <f t="shared" si="31"/>
        <v>222.92548851403697</v>
      </c>
      <c r="O121" s="19">
        <f>N121*'Forecast inputs Tab10.1.5.1'!R16</f>
        <v>574.96273221074875</v>
      </c>
      <c r="P121" s="19">
        <f>N121*'Forecast inputs Tab10.1.5.1'!S16</f>
        <v>222.28761272250964</v>
      </c>
      <c r="Q121" s="19">
        <f>P121*'Forecast inputs Tab10.1.5.1'!R16</f>
        <v>573.31754210551514</v>
      </c>
    </row>
    <row r="122" spans="1:17" x14ac:dyDescent="0.3">
      <c r="A122" s="10">
        <f>D122+F122+E122+'Forecast inputs Tab10.1.5.1'!AA17</f>
        <v>0.4663170111007795</v>
      </c>
      <c r="C122" s="18">
        <v>13</v>
      </c>
      <c r="D122" s="17">
        <f>$G$54*'Forecast inputs Tab10.1.5.1'!T17</f>
        <v>0.18136612978131614</v>
      </c>
      <c r="E122" s="17">
        <f>$G$55*'Forecast inputs Tab10.1.5.1'!U17</f>
        <v>6.3722512611132492E-6</v>
      </c>
      <c r="F122" s="17">
        <f>$F$31*'Forecast inputs Tab10.1.5.1'!Y17</f>
        <v>4.4944509068202292E-2</v>
      </c>
      <c r="G122" s="28">
        <f t="shared" si="28"/>
        <v>5.3501940778948507</v>
      </c>
      <c r="H122" s="28">
        <f>G122*'Forecast inputs Tab10.1.5.1'!V17</f>
        <v>16.059610942101706</v>
      </c>
      <c r="I122" s="28">
        <f t="shared" si="29"/>
        <v>1.8797766154669441E-4</v>
      </c>
      <c r="J122" s="28">
        <f>I122*'Forecast inputs Tab10.1.5.1'!W17</f>
        <v>5.659365525421846E-4</v>
      </c>
      <c r="K122" s="28">
        <f t="shared" si="30"/>
        <v>16.06017687865425</v>
      </c>
      <c r="L122" s="28">
        <f t="shared" si="27"/>
        <v>1.3258365635332592</v>
      </c>
      <c r="M122" s="28">
        <f>L122*'Forecast inputs Tab10.1.5.1'!Z17</f>
        <v>4.0176692801091995</v>
      </c>
      <c r="N122" s="19">
        <f t="shared" si="31"/>
        <v>36.910080462293379</v>
      </c>
      <c r="O122" s="19">
        <f>N122*'Forecast inputs Tab10.1.5.1'!R17</f>
        <v>106.36562437221394</v>
      </c>
      <c r="P122" s="19">
        <f>N122*'Forecast inputs Tab10.1.5.1'!S17</f>
        <v>36.857182524474602</v>
      </c>
      <c r="Q122" s="19">
        <f>P122*'Forecast inputs Tab10.1.5.1'!R17</f>
        <v>106.21318573990467</v>
      </c>
    </row>
    <row r="123" spans="1:17" x14ac:dyDescent="0.3">
      <c r="A123" s="10">
        <f>D123+F123+E123+'Forecast inputs Tab10.1.5.1'!AA18</f>
        <v>0.46331672454229311</v>
      </c>
      <c r="C123" s="18">
        <v>14</v>
      </c>
      <c r="D123" s="17">
        <f>$G$54*'Forecast inputs Tab10.1.5.1'!T18</f>
        <v>0.17710064244610368</v>
      </c>
      <c r="E123" s="17">
        <f>$G$55*'Forecast inputs Tab10.1.5.1'!U18</f>
        <v>2.8860764107769261E-6</v>
      </c>
      <c r="F123" s="17">
        <f>$F$31*'Forecast inputs Tab10.1.5.1'!Y18</f>
        <v>4.6213196019778656E-2</v>
      </c>
      <c r="G123" s="28">
        <f t="shared" si="28"/>
        <v>12.65426970031873</v>
      </c>
      <c r="H123" s="28">
        <f>G123*'Forecast inputs Tab10.1.5.1'!V18</f>
        <v>41.571432454493731</v>
      </c>
      <c r="I123" s="28">
        <f t="shared" si="29"/>
        <v>2.0621714734215846E-4</v>
      </c>
      <c r="J123" s="28">
        <f>I123*'Forecast inputs Tab10.1.5.1'!W18</f>
        <v>6.793778864475369E-4</v>
      </c>
      <c r="K123" s="28">
        <f t="shared" si="30"/>
        <v>41.57211183238018</v>
      </c>
      <c r="L123" s="28">
        <f t="shared" si="27"/>
        <v>3.302044747386748</v>
      </c>
      <c r="M123" s="28">
        <f>L123*'Forecast inputs Tab10.1.5.1'!Z18</f>
        <v>10.962293254611897</v>
      </c>
      <c r="N123" s="19">
        <f t="shared" si="31"/>
        <v>89.27860132685467</v>
      </c>
      <c r="O123" s="19">
        <f>N123*'Forecast inputs Tab10.1.5.1'!R18</f>
        <v>283.57205025043544</v>
      </c>
      <c r="P123" s="19">
        <f>N123*'Forecast inputs Tab10.1.5.1'!S18</f>
        <v>89.210017587728302</v>
      </c>
      <c r="Q123" s="19">
        <f>P123*'Forecast inputs Tab10.1.5.1'!R18</f>
        <v>283.35421046319789</v>
      </c>
    </row>
    <row r="124" spans="1:17" x14ac:dyDescent="0.3">
      <c r="A124" s="10">
        <f>D124+F124+E124+'Forecast inputs Tab10.1.5.1'!AA19</f>
        <v>0.46115598165466221</v>
      </c>
      <c r="C124" s="18">
        <v>15</v>
      </c>
      <c r="D124" s="17">
        <f>$G$54*'Forecast inputs Tab10.1.5.1'!T19</f>
        <v>0.1724036596147418</v>
      </c>
      <c r="E124" s="17">
        <f>$G$55*'Forecast inputs Tab10.1.5.1'!U19</f>
        <v>1.5089536100028735E-6</v>
      </c>
      <c r="F124" s="17">
        <f>$F$31*'Forecast inputs Tab10.1.5.1'!Y19</f>
        <v>4.8750813086310393E-2</v>
      </c>
      <c r="G124" s="28">
        <f t="shared" si="28"/>
        <v>9.4635766494447804</v>
      </c>
      <c r="H124" s="28">
        <f>G124*'Forecast inputs Tab10.1.5.1'!V19</f>
        <v>33.661704748318655</v>
      </c>
      <c r="I124" s="28">
        <f t="shared" si="29"/>
        <v>8.2829437499350755E-5</v>
      </c>
      <c r="J124" s="28">
        <f>I124*'Forecast inputs Tab10.1.5.1'!W19</f>
        <v>2.9525251262127737E-4</v>
      </c>
      <c r="K124" s="28">
        <f t="shared" si="30"/>
        <v>33.662000000831277</v>
      </c>
      <c r="L124" s="28">
        <f t="shared" si="27"/>
        <v>2.6760282084267577</v>
      </c>
      <c r="M124" s="28">
        <f>L124*'Forecast inputs Tab10.1.5.1'!Z19</f>
        <v>9.6294734257670136</v>
      </c>
      <c r="N124" s="19">
        <f t="shared" si="31"/>
        <v>68.518219849179246</v>
      </c>
      <c r="O124" s="19">
        <f>N124*'Forecast inputs Tab10.1.5.1'!R19</f>
        <v>237.11278124567272</v>
      </c>
      <c r="P124" s="19">
        <f>N124*'Forecast inputs Tab10.1.5.1'!S19</f>
        <v>68.487926408088654</v>
      </c>
      <c r="Q124" s="19">
        <f>P124*'Forecast inputs Tab10.1.5.1'!R19</f>
        <v>237.00794836930345</v>
      </c>
    </row>
    <row r="125" spans="1:17" x14ac:dyDescent="0.3">
      <c r="A125" s="10">
        <f>D125+F125+E125+'Forecast inputs Tab10.1.5.1'!AA20</f>
        <v>0.45992451986525518</v>
      </c>
      <c r="C125" s="23" t="s">
        <v>1443</v>
      </c>
      <c r="D125" s="17">
        <f>$G$54*'Forecast inputs Tab10.1.5.1'!T20</f>
        <v>0.16723075979040145</v>
      </c>
      <c r="E125" s="17">
        <f>$G$55*'Forecast inputs Tab10.1.5.1'!U20</f>
        <v>9.1438265608979382E-7</v>
      </c>
      <c r="F125" s="17">
        <f>$F$31*'Forecast inputs Tab10.1.5.1'!Y20</f>
        <v>5.2692845692197628E-2</v>
      </c>
      <c r="G125" s="28">
        <f>N125*(D125/A125)*(1-EXP(-A125))</f>
        <v>19.21675418962035</v>
      </c>
      <c r="H125" s="28">
        <f>G125*'Forecast inputs Tab10.1.5.1'!V20</f>
        <v>79.739307325669529</v>
      </c>
      <c r="I125" s="28">
        <f t="shared" si="29"/>
        <v>1.0507317409400586E-4</v>
      </c>
      <c r="J125" s="28">
        <f>I125*'Forecast inputs Tab10.1.5.1'!W20</f>
        <v>4.3599777767314195E-4</v>
      </c>
      <c r="K125" s="28">
        <f t="shared" si="30"/>
        <v>79.7397433234472</v>
      </c>
      <c r="L125" s="30">
        <f t="shared" si="27"/>
        <v>6.0550192111049457</v>
      </c>
      <c r="M125" s="28">
        <f>L125*'Forecast inputs Tab10.1.5.1'!Z20</f>
        <v>23.400590544388841</v>
      </c>
      <c r="N125" s="19">
        <f>N98*EXP(-A98)+N99*EXP(-A99)</f>
        <v>143.35543542601152</v>
      </c>
      <c r="O125" s="19">
        <f>N125*'Forecast inputs Tab10.1.5.1'!R20</f>
        <v>583.80591270931518</v>
      </c>
      <c r="P125" s="19">
        <f>N125*'Forecast inputs Tab10.1.5.1'!S20</f>
        <v>143.31703455718937</v>
      </c>
      <c r="Q125" s="19">
        <f>P125*'Forecast inputs Tab10.1.5.1'!R20</f>
        <v>583.64952760815083</v>
      </c>
    </row>
    <row r="126" spans="1:17" x14ac:dyDescent="0.3">
      <c r="C126" s="31" t="s">
        <v>1453</v>
      </c>
      <c r="D126" s="12"/>
      <c r="E126" s="12"/>
      <c r="F126" s="12"/>
      <c r="G126" s="32">
        <f>SUM(G109:G125)</f>
        <v>1249.8467431222946</v>
      </c>
      <c r="H126" s="32">
        <f t="shared" ref="H126" si="32">SUM(H109:H125)</f>
        <v>1667.1045180148017</v>
      </c>
      <c r="I126" s="32">
        <f>SUM(I109:I125)</f>
        <v>225.21885836495866</v>
      </c>
      <c r="J126" s="32">
        <f t="shared" ref="J126:Q126" si="33">SUM(J109:J125)</f>
        <v>151.5793510248111</v>
      </c>
      <c r="K126" s="32">
        <f t="shared" si="33"/>
        <v>1818.6838690396125</v>
      </c>
      <c r="L126" s="32">
        <f t="shared" si="33"/>
        <v>391.15169233538552</v>
      </c>
      <c r="M126" s="32">
        <f t="shared" si="33"/>
        <v>452.91729526354248</v>
      </c>
      <c r="N126" s="32">
        <f t="shared" si="33"/>
        <v>50736.508006152035</v>
      </c>
      <c r="O126" s="32">
        <f t="shared" si="33"/>
        <v>15256.902526917765</v>
      </c>
      <c r="P126" s="32">
        <f t="shared" si="33"/>
        <v>6818.5038524426</v>
      </c>
      <c r="Q126" s="32">
        <f t="shared" si="33"/>
        <v>8716.3310257781504</v>
      </c>
    </row>
    <row r="128" spans="1:17" x14ac:dyDescent="0.3">
      <c r="C128" s="15" t="s">
        <v>1445</v>
      </c>
      <c r="D128" s="15" t="s">
        <v>1733</v>
      </c>
      <c r="G128" s="15">
        <f>G103+1</f>
        <v>2024</v>
      </c>
    </row>
    <row r="129" spans="1:17" x14ac:dyDescent="0.3">
      <c r="D129" s="24" t="s">
        <v>1611</v>
      </c>
      <c r="E129" s="24"/>
      <c r="F129" s="24"/>
      <c r="G129" s="18">
        <f>G104</f>
        <v>2.36</v>
      </c>
      <c r="H129" s="24" t="s">
        <v>1610</v>
      </c>
      <c r="I129" s="25">
        <f>G129*I3</f>
        <v>0.15712751246472767</v>
      </c>
      <c r="J129" s="15" t="s">
        <v>1526</v>
      </c>
      <c r="K129" s="25">
        <f>I129+I131+I130</f>
        <v>0.20297373492881038</v>
      </c>
    </row>
    <row r="130" spans="1:17" x14ac:dyDescent="0.3">
      <c r="D130" s="24" t="s">
        <v>1612</v>
      </c>
      <c r="E130" s="24"/>
      <c r="F130" s="24"/>
      <c r="G130" s="18">
        <f>G105</f>
        <v>2.36</v>
      </c>
      <c r="H130" s="24" t="s">
        <v>1610</v>
      </c>
      <c r="I130" s="25">
        <f>G130*I4</f>
        <v>5.8230555245437849E-3</v>
      </c>
      <c r="K130" s="25"/>
    </row>
    <row r="131" spans="1:17" x14ac:dyDescent="0.3">
      <c r="D131" s="24" t="s">
        <v>1446</v>
      </c>
      <c r="E131" s="24"/>
      <c r="F131" s="24"/>
      <c r="G131" s="18">
        <f>G106</f>
        <v>1</v>
      </c>
      <c r="H131" s="24" t="s">
        <v>1610</v>
      </c>
      <c r="I131" s="25">
        <f>G131*I81</f>
        <v>4.0023166939538925E-2</v>
      </c>
    </row>
    <row r="132" spans="1:17" x14ac:dyDescent="0.3">
      <c r="D132" s="24"/>
      <c r="E132" s="24"/>
      <c r="F132" s="24"/>
      <c r="G132" s="18"/>
      <c r="H132" s="24"/>
      <c r="I132" s="24"/>
      <c r="J132" s="24"/>
      <c r="K132" s="24"/>
      <c r="L132" s="25"/>
    </row>
    <row r="133" spans="1:17" ht="41.4" x14ac:dyDescent="0.3">
      <c r="A133" t="s">
        <v>1374</v>
      </c>
      <c r="C133" s="26" t="s">
        <v>1292</v>
      </c>
      <c r="D133" s="27" t="s">
        <v>1604</v>
      </c>
      <c r="E133" s="27" t="s">
        <v>1605</v>
      </c>
      <c r="F133" s="27" t="s">
        <v>1877</v>
      </c>
      <c r="G133" s="27" t="s">
        <v>1606</v>
      </c>
      <c r="H133" s="27" t="s">
        <v>1607</v>
      </c>
      <c r="I133" s="27" t="s">
        <v>1608</v>
      </c>
      <c r="J133" s="27" t="s">
        <v>1609</v>
      </c>
      <c r="K133" s="27" t="s">
        <v>1613</v>
      </c>
      <c r="L133" s="27" t="s">
        <v>1448</v>
      </c>
      <c r="M133" s="27" t="s">
        <v>1578</v>
      </c>
      <c r="N133" s="27" t="s">
        <v>1449</v>
      </c>
      <c r="O133" s="27" t="s">
        <v>1450</v>
      </c>
      <c r="P133" s="27" t="s">
        <v>1451</v>
      </c>
      <c r="Q133" s="27" t="s">
        <v>1452</v>
      </c>
    </row>
    <row r="134" spans="1:17" x14ac:dyDescent="0.3">
      <c r="A134" s="10">
        <f>D134+F134+E134+'Forecast inputs Tab10.1.5.1'!AA4</f>
        <v>0.24</v>
      </c>
      <c r="C134" s="18">
        <v>0</v>
      </c>
      <c r="D134" s="17">
        <f>$G$54*'Forecast inputs Tab10.1.5.1'!T4</f>
        <v>0</v>
      </c>
      <c r="E134" s="17">
        <f>$G$55*'Forecast inputs Tab10.1.5.1'!U4</f>
        <v>0</v>
      </c>
      <c r="F134" s="17">
        <f>$F$31*'Forecast inputs Tab10.1.5.1'!Y4</f>
        <v>0</v>
      </c>
      <c r="G134" s="28">
        <f>N134*(D134/A134)*(1-EXP(-A134))</f>
        <v>0</v>
      </c>
      <c r="H134" s="28">
        <f>G134*'Forecast inputs Tab10.1.5.1'!V4</f>
        <v>0</v>
      </c>
      <c r="I134" s="28">
        <f>N134*(E134/A134)*(1-EXP(-A134))</f>
        <v>0</v>
      </c>
      <c r="J134" s="28">
        <f>I134*'Forecast inputs Tab10.1.5.1'!W4</f>
        <v>0</v>
      </c>
      <c r="K134" s="28">
        <f>H134+J134</f>
        <v>0</v>
      </c>
      <c r="L134" s="28">
        <f t="shared" ref="L134:L150" si="34">N134*(F134/A134)*(1-EXP(-A134))</f>
        <v>0</v>
      </c>
      <c r="M134" s="28">
        <f>L134*'Forecast inputs Tab10.1.5.1'!Z4</f>
        <v>0</v>
      </c>
      <c r="N134" s="19">
        <f>'Forecast inputs Tab10.1.5.1'!Q4</f>
        <v>12382.797429009221</v>
      </c>
      <c r="O134" s="19">
        <f>N134*'Forecast inputs Tab10.1.5.1'!R4</f>
        <v>34.976078134056579</v>
      </c>
      <c r="P134" s="19">
        <f>N134*'Forecast inputs Tab10.1.5.1'!S4</f>
        <v>0</v>
      </c>
      <c r="Q134" s="19">
        <f>P134*'Forecast inputs Tab10.1.5.1'!R4</f>
        <v>0</v>
      </c>
    </row>
    <row r="135" spans="1:17" x14ac:dyDescent="0.3">
      <c r="A135" s="10">
        <f>D135+F135+E135+'Forecast inputs Tab10.1.5.1'!AA5</f>
        <v>0.24054266917001291</v>
      </c>
      <c r="C135" s="18">
        <v>1</v>
      </c>
      <c r="D135" s="17">
        <f>$G$54*'Forecast inputs Tab10.1.5.1'!T5</f>
        <v>3.2084463895607013E-5</v>
      </c>
      <c r="E135" s="17">
        <f>$G$55*'Forecast inputs Tab10.1.5.1'!U5</f>
        <v>7.3560458654917506E-5</v>
      </c>
      <c r="F135" s="17">
        <f>$F$31*'Forecast inputs Tab10.1.5.1'!Y5</f>
        <v>4.3702424746238738E-4</v>
      </c>
      <c r="G135" s="28">
        <f t="shared" ref="G135:G149" si="35">N135*(D135/A135)*(1-EXP(-A135))</f>
        <v>0.2777769621249952</v>
      </c>
      <c r="H135" s="28">
        <f>G135*'Forecast inputs Tab10.1.5.1'!V5</f>
        <v>2.8563251428643542E-2</v>
      </c>
      <c r="I135" s="28">
        <f t="shared" ref="I135:I150" si="36">N135*(E135/A135)*(1-EXP(-A135))</f>
        <v>0.63686277583344708</v>
      </c>
      <c r="J135" s="28">
        <f>I135*'Forecast inputs Tab10.1.5.1'!W5</f>
        <v>6.5487465338544326E-2</v>
      </c>
      <c r="K135" s="28">
        <f t="shared" ref="K135:K150" si="37">H135+J135</f>
        <v>9.4050716767187875E-2</v>
      </c>
      <c r="L135" s="28">
        <f t="shared" si="34"/>
        <v>3.7836152796583109</v>
      </c>
      <c r="M135" s="28">
        <f>L135*'Forecast inputs Tab10.1.5.1'!Z5</f>
        <v>0.29164447100981428</v>
      </c>
      <c r="N135" s="19">
        <f>N109*EXP(-A109)</f>
        <v>9740.6534556019415</v>
      </c>
      <c r="O135" s="19">
        <f>N135*'Forecast inputs Tab10.1.5.1'!R5</f>
        <v>231.1720062657642</v>
      </c>
      <c r="P135" s="19">
        <f>N135*'Forecast inputs Tab10.1.5.1'!S5</f>
        <v>0</v>
      </c>
      <c r="Q135" s="19">
        <f>P135*'Forecast inputs Tab10.1.5.1'!R5</f>
        <v>0</v>
      </c>
    </row>
    <row r="136" spans="1:17" x14ac:dyDescent="0.3">
      <c r="A136" s="10">
        <f>D136+F136+E136+'Forecast inputs Tab10.1.5.1'!AA6</f>
        <v>0.24436355361370776</v>
      </c>
      <c r="C136" s="18">
        <v>2</v>
      </c>
      <c r="D136" s="17">
        <f>$G$54*'Forecast inputs Tab10.1.5.1'!T6</f>
        <v>3.0191873778600349E-4</v>
      </c>
      <c r="E136" s="17">
        <f>$G$55*'Forecast inputs Tab10.1.5.1'!U6</f>
        <v>1.5420704181806485E-3</v>
      </c>
      <c r="F136" s="17">
        <f>$F$31*'Forecast inputs Tab10.1.5.1'!Y6</f>
        <v>2.5195644577411316E-3</v>
      </c>
      <c r="G136" s="28">
        <f t="shared" si="35"/>
        <v>2.0512989134963826</v>
      </c>
      <c r="H136" s="28">
        <f>G136*'Forecast inputs Tab10.1.5.1'!V6</f>
        <v>0.4503558072550663</v>
      </c>
      <c r="I136" s="28">
        <f t="shared" si="36"/>
        <v>10.4771482437468</v>
      </c>
      <c r="J136" s="28">
        <f>I136*'Forecast inputs Tab10.1.5.1'!W6</f>
        <v>2.3004412831450365</v>
      </c>
      <c r="K136" s="28">
        <f t="shared" si="37"/>
        <v>2.7507970904001029</v>
      </c>
      <c r="L136" s="28">
        <f t="shared" si="34"/>
        <v>17.118446746792422</v>
      </c>
      <c r="M136" s="28">
        <f>L136*'Forecast inputs Tab10.1.5.1'!Z6</f>
        <v>3.218781541799379</v>
      </c>
      <c r="N136" s="19">
        <f t="shared" ref="N136:N149" si="38">N110*EXP(-A110)</f>
        <v>7658.1124438248207</v>
      </c>
      <c r="O136" s="19">
        <f>N136*'Forecast inputs Tab10.1.5.1'!R6</f>
        <v>736.67825302368362</v>
      </c>
      <c r="P136" s="19">
        <f>N136*'Forecast inputs Tab10.1.5.1'!S6</f>
        <v>0</v>
      </c>
      <c r="Q136" s="19">
        <f>P136*'Forecast inputs Tab10.1.5.1'!R6</f>
        <v>0</v>
      </c>
    </row>
    <row r="137" spans="1:17" x14ac:dyDescent="0.3">
      <c r="A137" s="10">
        <f>D137+F137+E137+'Forecast inputs Tab10.1.5.1'!AA7</f>
        <v>0.2567378222545722</v>
      </c>
      <c r="C137" s="18">
        <v>3</v>
      </c>
      <c r="D137" s="17">
        <f>$G$54*'Forecast inputs Tab10.1.5.1'!T7</f>
        <v>1.1246764140843947E-2</v>
      </c>
      <c r="E137" s="17">
        <f>$G$55*'Forecast inputs Tab10.1.5.1'!U7</f>
        <v>2.9905783541638977E-3</v>
      </c>
      <c r="F137" s="17">
        <f>$F$31*'Forecast inputs Tab10.1.5.1'!Y7</f>
        <v>2.5004797595643822E-3</v>
      </c>
      <c r="G137" s="28">
        <f t="shared" si="35"/>
        <v>59.492987549834076</v>
      </c>
      <c r="H137" s="28">
        <f>G137*'Forecast inputs Tab10.1.5.1'!V7</f>
        <v>21.849099831833193</v>
      </c>
      <c r="I137" s="28">
        <f t="shared" si="36"/>
        <v>15.819522714532999</v>
      </c>
      <c r="J137" s="28">
        <f>I137*'Forecast inputs Tab10.1.5.1'!W7</f>
        <v>5.8241424282129337</v>
      </c>
      <c r="K137" s="28">
        <f t="shared" si="37"/>
        <v>27.673242260046127</v>
      </c>
      <c r="L137" s="28">
        <f t="shared" si="34"/>
        <v>13.22700550499968</v>
      </c>
      <c r="M137" s="28">
        <f>L137*'Forecast inputs Tab10.1.5.1'!Z7</f>
        <v>4.4677914654677817</v>
      </c>
      <c r="N137" s="19">
        <f t="shared" si="38"/>
        <v>5997.8554630831914</v>
      </c>
      <c r="O137" s="19">
        <f>N137*'Forecast inputs Tab10.1.5.1'!R7</f>
        <v>1255.3211591459965</v>
      </c>
      <c r="P137" s="19">
        <f>N137*'Forecast inputs Tab10.1.5.1'!S7</f>
        <v>0</v>
      </c>
      <c r="Q137" s="19">
        <f>P137*'Forecast inputs Tab10.1.5.1'!R7</f>
        <v>0</v>
      </c>
    </row>
    <row r="138" spans="1:17" x14ac:dyDescent="0.3">
      <c r="A138" s="10">
        <f>D138+F138+E138+'Forecast inputs Tab10.1.5.1'!AA8</f>
        <v>0.2929893291589325</v>
      </c>
      <c r="C138" s="18">
        <v>4</v>
      </c>
      <c r="D138" s="17">
        <f>$G$54*'Forecast inputs Tab10.1.5.1'!T8</f>
        <v>2.0091157329877058E-2</v>
      </c>
      <c r="E138" s="17">
        <f>$G$55*'Forecast inputs Tab10.1.5.1'!U8</f>
        <v>1.9398190832809581E-2</v>
      </c>
      <c r="F138" s="17">
        <f>$F$31*'Forecast inputs Tab10.1.5.1'!Y8</f>
        <v>1.3499980996245895E-2</v>
      </c>
      <c r="G138" s="28">
        <f t="shared" si="35"/>
        <v>80.803760561421583</v>
      </c>
      <c r="H138" s="28">
        <f>G138*'Forecast inputs Tab10.1.5.1'!V8</f>
        <v>45.51948559116147</v>
      </c>
      <c r="I138" s="28">
        <f t="shared" si="36"/>
        <v>78.016748445257434</v>
      </c>
      <c r="J138" s="28">
        <f>I138*'Forecast inputs Tab10.1.5.1'!W8</f>
        <v>42.749487081907638</v>
      </c>
      <c r="K138" s="28">
        <f t="shared" si="37"/>
        <v>88.268972673069101</v>
      </c>
      <c r="L138" s="28">
        <f t="shared" si="34"/>
        <v>54.294992274149394</v>
      </c>
      <c r="M138" s="28">
        <f>L138*'Forecast inputs Tab10.1.5.1'!Z8</f>
        <v>28.580829638119965</v>
      </c>
      <c r="N138" s="19">
        <f t="shared" si="38"/>
        <v>4639.7670501242064</v>
      </c>
      <c r="O138" s="19">
        <f>N138*'Forecast inputs Tab10.1.5.1'!R8</f>
        <v>1710.4733218635395</v>
      </c>
      <c r="P138" s="19">
        <f>N138*'Forecast inputs Tab10.1.5.1'!S8</f>
        <v>413.66426449329964</v>
      </c>
      <c r="Q138" s="19">
        <f>P138*'Forecast inputs Tab10.1.5.1'!R8</f>
        <v>152.49939942677739</v>
      </c>
    </row>
    <row r="139" spans="1:17" x14ac:dyDescent="0.3">
      <c r="A139" s="10">
        <f>D139+F139+E139+'Forecast inputs Tab10.1.5.1'!AA9</f>
        <v>0.35742797664659659</v>
      </c>
      <c r="C139" s="18">
        <v>5</v>
      </c>
      <c r="D139" s="17">
        <f>$G$54*'Forecast inputs Tab10.1.5.1'!T9</f>
        <v>5.932901253069596E-2</v>
      </c>
      <c r="E139" s="17">
        <f>$G$55*'Forecast inputs Tab10.1.5.1'!U9</f>
        <v>2.9451758759262564E-2</v>
      </c>
      <c r="F139" s="17">
        <f>$F$31*'Forecast inputs Tab10.1.5.1'!Y9</f>
        <v>2.8647205356638082E-2</v>
      </c>
      <c r="G139" s="28">
        <f t="shared" si="35"/>
        <v>172.66904688214794</v>
      </c>
      <c r="H139" s="28">
        <f>G139*'Forecast inputs Tab10.1.5.1'!V9</f>
        <v>139.09481696487336</v>
      </c>
      <c r="I139" s="28">
        <f t="shared" si="36"/>
        <v>85.715350669854899</v>
      </c>
      <c r="J139" s="28">
        <f>I139*'Forecast inputs Tab10.1.5.1'!W9</f>
        <v>64.172962651341592</v>
      </c>
      <c r="K139" s="28">
        <f t="shared" si="37"/>
        <v>203.26777961621497</v>
      </c>
      <c r="L139" s="28">
        <f t="shared" si="34"/>
        <v>83.373807076405015</v>
      </c>
      <c r="M139" s="28">
        <f>L139*'Forecast inputs Tab10.1.5.1'!Z9</f>
        <v>62.208365664374682</v>
      </c>
      <c r="N139" s="19">
        <f t="shared" si="38"/>
        <v>3461.4058829850715</v>
      </c>
      <c r="O139" s="19">
        <f>N139*'Forecast inputs Tab10.1.5.1'!R9</f>
        <v>1972.3229177484257</v>
      </c>
      <c r="P139" s="19">
        <f>N139*'Forecast inputs Tab10.1.5.1'!S9</f>
        <v>1006.8015763708464</v>
      </c>
      <c r="Q139" s="19">
        <f>P139*'Forecast inputs Tab10.1.5.1'!R9</f>
        <v>573.6795654224137</v>
      </c>
    </row>
    <row r="140" spans="1:17" x14ac:dyDescent="0.3">
      <c r="A140" s="10">
        <f>D140+F140+E140+'Forecast inputs Tab10.1.5.1'!AA10</f>
        <v>0.42367918914690472</v>
      </c>
      <c r="C140" s="18">
        <v>6</v>
      </c>
      <c r="D140" s="17">
        <f>$G$54*'Forecast inputs Tab10.1.5.1'!T10</f>
        <v>0.14428273151484647</v>
      </c>
      <c r="E140" s="17">
        <f>$G$55*'Forecast inputs Tab10.1.5.1'!U10</f>
        <v>1.215725561880098E-2</v>
      </c>
      <c r="F140" s="17">
        <f>$F$31*'Forecast inputs Tab10.1.5.1'!Y10</f>
        <v>2.723920201325726E-2</v>
      </c>
      <c r="G140" s="28">
        <f t="shared" si="35"/>
        <v>284.84420556743129</v>
      </c>
      <c r="H140" s="28">
        <f>G140*'Forecast inputs Tab10.1.5.1'!V10</f>
        <v>282.20280261331027</v>
      </c>
      <c r="I140" s="28">
        <f t="shared" si="36"/>
        <v>24.000958273105784</v>
      </c>
      <c r="J140" s="28">
        <f>I140*'Forecast inputs Tab10.1.5.1'!W10</f>
        <v>23.225735059675294</v>
      </c>
      <c r="K140" s="28">
        <f t="shared" si="37"/>
        <v>305.42853767298556</v>
      </c>
      <c r="L140" s="28">
        <f t="shared" si="34"/>
        <v>53.77586615040385</v>
      </c>
      <c r="M140" s="28">
        <f>L140*'Forecast inputs Tab10.1.5.1'!Z10</f>
        <v>53.171532966605611</v>
      </c>
      <c r="N140" s="19">
        <f t="shared" si="38"/>
        <v>2421.8676798234164</v>
      </c>
      <c r="O140" s="19">
        <f>N140*'Forecast inputs Tab10.1.5.1'!R10</f>
        <v>1952.5775357686732</v>
      </c>
      <c r="P140" s="19">
        <f>N140*'Forecast inputs Tab10.1.5.1'!S10</f>
        <v>1391.9157507036941</v>
      </c>
      <c r="Q140" s="19">
        <f>P140*'Forecast inputs Tab10.1.5.1'!R10</f>
        <v>1122.2014518583378</v>
      </c>
    </row>
    <row r="141" spans="1:17" x14ac:dyDescent="0.3">
      <c r="A141" s="10">
        <f>D141+F141+E141+'Forecast inputs Tab10.1.5.1'!AA11</f>
        <v>0.47131514371769373</v>
      </c>
      <c r="C141" s="18">
        <v>7</v>
      </c>
      <c r="D141" s="17">
        <f>$G$54*'Forecast inputs Tab10.1.5.1'!T11</f>
        <v>0.17439723094039628</v>
      </c>
      <c r="E141" s="17">
        <f>$G$55*'Forecast inputs Tab10.1.5.1'!U11</f>
        <v>6.9711027182897799E-3</v>
      </c>
      <c r="F141" s="17">
        <f>$F$31*'Forecast inputs Tab10.1.5.1'!Y11</f>
        <v>4.9946810059007689E-2</v>
      </c>
      <c r="G141" s="28">
        <f t="shared" si="35"/>
        <v>221.02557824346383</v>
      </c>
      <c r="H141" s="28">
        <f>G141*'Forecast inputs Tab10.1.5.1'!V11</f>
        <v>273.90885384695559</v>
      </c>
      <c r="I141" s="28">
        <f t="shared" si="36"/>
        <v>8.8349568453364817</v>
      </c>
      <c r="J141" s="28">
        <f>I141*'Forecast inputs Tab10.1.5.1'!W11</f>
        <v>10.781245778163019</v>
      </c>
      <c r="K141" s="28">
        <f t="shared" si="37"/>
        <v>284.69009962511859</v>
      </c>
      <c r="L141" s="28">
        <f t="shared" si="34"/>
        <v>63.301019833747283</v>
      </c>
      <c r="M141" s="28">
        <f>L141*'Forecast inputs Tab10.1.5.1'!Z11</f>
        <v>79.018030048268386</v>
      </c>
      <c r="N141" s="19">
        <f t="shared" si="38"/>
        <v>1589.4081221473541</v>
      </c>
      <c r="O141" s="19">
        <f>N141*'Forecast inputs Tab10.1.5.1'!R11</f>
        <v>1701.6839118958433</v>
      </c>
      <c r="P141" s="19">
        <f>N141*'Forecast inputs Tab10.1.5.1'!S11</f>
        <v>1267.7171675588847</v>
      </c>
      <c r="Q141" s="19">
        <f>P141*'Forecast inputs Tab10.1.5.1'!R11</f>
        <v>1357.2687082752443</v>
      </c>
    </row>
    <row r="142" spans="1:17" x14ac:dyDescent="0.3">
      <c r="A142" s="10">
        <f>D142+F142+E142+'Forecast inputs Tab10.1.5.1'!AA12</f>
        <v>0.47343448748741418</v>
      </c>
      <c r="C142" s="18">
        <v>8</v>
      </c>
      <c r="D142" s="17">
        <f>$G$54*'Forecast inputs Tab10.1.5.1'!T12</f>
        <v>0.20105966665287486</v>
      </c>
      <c r="E142" s="17">
        <f>$G$55*'Forecast inputs Tab10.1.5.1'!U12</f>
        <v>1.1958801447505703E-3</v>
      </c>
      <c r="F142" s="17">
        <f>$F$31*'Forecast inputs Tab10.1.5.1'!Y12</f>
        <v>3.1178940689788756E-2</v>
      </c>
      <c r="G142" s="28">
        <f t="shared" si="35"/>
        <v>174.35431213673141</v>
      </c>
      <c r="H142" s="28">
        <f>G142*'Forecast inputs Tab10.1.5.1'!V12</f>
        <v>262.57884294809998</v>
      </c>
      <c r="I142" s="28">
        <f t="shared" si="36"/>
        <v>1.0370397181446791</v>
      </c>
      <c r="J142" s="28">
        <f>I142*'Forecast inputs Tab10.1.5.1'!W12</f>
        <v>1.5594706217612355</v>
      </c>
      <c r="K142" s="28">
        <f t="shared" si="37"/>
        <v>264.13831356986123</v>
      </c>
      <c r="L142" s="28">
        <f t="shared" si="34"/>
        <v>27.037659256172518</v>
      </c>
      <c r="M142" s="28">
        <f>L142*'Forecast inputs Tab10.1.5.1'!Z12</f>
        <v>41.209177978702783</v>
      </c>
      <c r="N142" s="19">
        <f t="shared" si="38"/>
        <v>1088.5899585999705</v>
      </c>
      <c r="O142" s="19">
        <f>N142*'Forecast inputs Tab10.1.5.1'!R12</f>
        <v>1475.8776081710819</v>
      </c>
      <c r="P142" s="19">
        <f>N142*'Forecast inputs Tab10.1.5.1'!S12</f>
        <v>996.65434248536667</v>
      </c>
      <c r="Q142" s="19">
        <f>P142*'Forecast inputs Tab10.1.5.1'!R12</f>
        <v>1351.2340579113854</v>
      </c>
    </row>
    <row r="143" spans="1:17" x14ac:dyDescent="0.3">
      <c r="A143" s="10">
        <f>D143+F143+E143+'Forecast inputs Tab10.1.5.1'!AA13</f>
        <v>0.4808944187510808</v>
      </c>
      <c r="C143" s="18">
        <v>9</v>
      </c>
      <c r="D143" s="17">
        <f>$G$54*'Forecast inputs Tab10.1.5.1'!T13</f>
        <v>0.19363665481704714</v>
      </c>
      <c r="E143" s="17">
        <f>$G$55*'Forecast inputs Tab10.1.5.1'!U13</f>
        <v>4.9180700459200085E-4</v>
      </c>
      <c r="F143" s="17">
        <f>$F$31*'Forecast inputs Tab10.1.5.1'!Y13</f>
        <v>4.6765956929441674E-2</v>
      </c>
      <c r="G143" s="28">
        <f t="shared" si="35"/>
        <v>29.219559881420082</v>
      </c>
      <c r="H143" s="28">
        <f>G143*'Forecast inputs Tab10.1.5.1'!V13</f>
        <v>52.63943691766265</v>
      </c>
      <c r="I143" s="28">
        <f t="shared" si="36"/>
        <v>7.4213140246382134E-2</v>
      </c>
      <c r="J143" s="28">
        <f>I143*'Forecast inputs Tab10.1.5.1'!W13</f>
        <v>0.13385079647374643</v>
      </c>
      <c r="K143" s="28">
        <f t="shared" si="37"/>
        <v>52.773287714136394</v>
      </c>
      <c r="L143" s="28">
        <f t="shared" si="34"/>
        <v>7.0569318613917345</v>
      </c>
      <c r="M143" s="28">
        <f>L143*'Forecast inputs Tab10.1.5.1'!Z13</f>
        <v>12.817575909164422</v>
      </c>
      <c r="N143" s="19">
        <f t="shared" si="38"/>
        <v>190.07904928191283</v>
      </c>
      <c r="O143" s="19">
        <f>N143*'Forecast inputs Tab10.1.5.1'!R13</f>
        <v>314.54851312318783</v>
      </c>
      <c r="P143" s="19">
        <f>N143*'Forecast inputs Tab10.1.5.1'!S13</f>
        <v>183.62029222461874</v>
      </c>
      <c r="Q143" s="19">
        <f>P143*'Forecast inputs Tab10.1.5.1'!R13</f>
        <v>303.86036818206583</v>
      </c>
    </row>
    <row r="144" spans="1:17" x14ac:dyDescent="0.3">
      <c r="A144" s="10">
        <f>D144+F144+E144+'Forecast inputs Tab10.1.5.1'!AA14</f>
        <v>0.47670124492391452</v>
      </c>
      <c r="C144" s="18">
        <v>10</v>
      </c>
      <c r="D144" s="17">
        <f>$G$54*'Forecast inputs Tab10.1.5.1'!T14</f>
        <v>0.19325784307747021</v>
      </c>
      <c r="E144" s="17">
        <f>$G$55*'Forecast inputs Tab10.1.5.1'!U14</f>
        <v>1.3309407209839442E-4</v>
      </c>
      <c r="F144" s="17">
        <f>$F$31*'Forecast inputs Tab10.1.5.1'!Y14</f>
        <v>4.3310307774345962E-2</v>
      </c>
      <c r="G144" s="28">
        <f t="shared" si="35"/>
        <v>98.794000832494319</v>
      </c>
      <c r="H144" s="28">
        <f>G144*'Forecast inputs Tab10.1.5.1'!V14</f>
        <v>207.94947337693847</v>
      </c>
      <c r="I144" s="28">
        <f t="shared" si="36"/>
        <v>6.8038096981233059E-2</v>
      </c>
      <c r="J144" s="28">
        <f>I144*'Forecast inputs Tab10.1.5.1'!W14</f>
        <v>0.14352367502509353</v>
      </c>
      <c r="K144" s="28">
        <f t="shared" si="37"/>
        <v>208.09299705196355</v>
      </c>
      <c r="L144" s="28">
        <f t="shared" si="34"/>
        <v>22.140361882229545</v>
      </c>
      <c r="M144" s="28">
        <f>L144*'Forecast inputs Tab10.1.5.1'!Z14</f>
        <v>46.929818063667852</v>
      </c>
      <c r="N144" s="19">
        <f t="shared" si="38"/>
        <v>642.69281644251691</v>
      </c>
      <c r="O144" s="19">
        <f>N144*'Forecast inputs Tab10.1.5.1'!R14</f>
        <v>1260.8026326561076</v>
      </c>
      <c r="P144" s="19">
        <f>N144*'Forecast inputs Tab10.1.5.1'!S14</f>
        <v>633.68348678676603</v>
      </c>
      <c r="Q144" s="19">
        <f>P144*'Forecast inputs Tab10.1.5.1'!R14</f>
        <v>1243.1285802039383</v>
      </c>
    </row>
    <row r="145" spans="1:17" x14ac:dyDescent="0.3">
      <c r="A145" s="10">
        <f>D145+F145+E145+'Forecast inputs Tab10.1.5.1'!AA15</f>
        <v>0.4760848873575293</v>
      </c>
      <c r="C145" s="18">
        <v>11</v>
      </c>
      <c r="D145" s="17">
        <f>$G$54*'Forecast inputs Tab10.1.5.1'!T15</f>
        <v>0.18624469574975872</v>
      </c>
      <c r="E145" s="17">
        <f>$G$55*'Forecast inputs Tab10.1.5.1'!U15</f>
        <v>4.9159606171143338E-5</v>
      </c>
      <c r="F145" s="17">
        <f>$F$31*'Forecast inputs Tab10.1.5.1'!Y15</f>
        <v>4.979103200159949E-2</v>
      </c>
      <c r="G145" s="28">
        <f t="shared" si="35"/>
        <v>57.795285239255058</v>
      </c>
      <c r="H145" s="28">
        <f>G145*'Forecast inputs Tab10.1.5.1'!V15</f>
        <v>139.13004547547521</v>
      </c>
      <c r="I145" s="28">
        <f t="shared" si="36"/>
        <v>1.5255164446283852E-2</v>
      </c>
      <c r="J145" s="28">
        <f>I145*'Forecast inputs Tab10.1.5.1'!W15</f>
        <v>3.6844777954060576E-2</v>
      </c>
      <c r="K145" s="28">
        <f t="shared" si="37"/>
        <v>139.16689025342927</v>
      </c>
      <c r="L145" s="28">
        <f t="shared" si="34"/>
        <v>15.451107937891688</v>
      </c>
      <c r="M145" s="28">
        <f>L145*'Forecast inputs Tab10.1.5.1'!Z15</f>
        <v>37.496130699358034</v>
      </c>
      <c r="N145" s="19">
        <f t="shared" si="38"/>
        <v>390.02751463649582</v>
      </c>
      <c r="O145" s="19">
        <f>N145*'Forecast inputs Tab10.1.5.1'!R15</f>
        <v>885.87729454416558</v>
      </c>
      <c r="P145" s="19">
        <f>N145*'Forecast inputs Tab10.1.5.1'!S15</f>
        <v>387.64062839701961</v>
      </c>
      <c r="Q145" s="19">
        <f>P145*'Forecast inputs Tab10.1.5.1'!R15</f>
        <v>880.45591209071847</v>
      </c>
    </row>
    <row r="146" spans="1:17" x14ac:dyDescent="0.3">
      <c r="A146" s="10">
        <f>D146+F146+E146+'Forecast inputs Tab10.1.5.1'!AA16</f>
        <v>0.47236842465792306</v>
      </c>
      <c r="C146" s="18">
        <v>12</v>
      </c>
      <c r="D146" s="17">
        <f>$G$54*'Forecast inputs Tab10.1.5.1'!T16</f>
        <v>0.18236072512160356</v>
      </c>
      <c r="E146" s="17">
        <f>$G$55*'Forecast inputs Tab10.1.5.1'!U16</f>
        <v>1.7650256468504984E-5</v>
      </c>
      <c r="F146" s="17">
        <f>$F$31*'Forecast inputs Tab10.1.5.1'!Y16</f>
        <v>4.9990049279850998E-2</v>
      </c>
      <c r="G146" s="28">
        <f t="shared" si="35"/>
        <v>13.450529874628474</v>
      </c>
      <c r="H146" s="28">
        <f>G146*'Forecast inputs Tab10.1.5.1'!V16</f>
        <v>36.4104755186845</v>
      </c>
      <c r="I146" s="28">
        <f t="shared" si="36"/>
        <v>1.3018444720823076E-3</v>
      </c>
      <c r="J146" s="28">
        <f>I146*'Forecast inputs Tab10.1.5.1'!W16</f>
        <v>3.536854507021567E-3</v>
      </c>
      <c r="K146" s="28">
        <f t="shared" si="37"/>
        <v>36.414012373191518</v>
      </c>
      <c r="L146" s="28">
        <f t="shared" si="34"/>
        <v>3.6871571486920449</v>
      </c>
      <c r="M146" s="28">
        <f>L146*'Forecast inputs Tab10.1.5.1'!Z16</f>
        <v>10.072059696796112</v>
      </c>
      <c r="N146" s="19">
        <f t="shared" si="38"/>
        <v>92.544658591549705</v>
      </c>
      <c r="O146" s="19">
        <f>N146*'Forecast inputs Tab10.1.5.1'!R16</f>
        <v>238.68840709956726</v>
      </c>
      <c r="P146" s="19">
        <f>N146*'Forecast inputs Tab10.1.5.1'!S16</f>
        <v>92.27985263443729</v>
      </c>
      <c r="Q146" s="19">
        <f>P146*'Forecast inputs Tab10.1.5.1'!R16</f>
        <v>238.00542751916163</v>
      </c>
    </row>
    <row r="147" spans="1:17" x14ac:dyDescent="0.3">
      <c r="A147" s="10">
        <f>D147+F147+E147+'Forecast inputs Tab10.1.5.1'!AA17</f>
        <v>0.4663170111007795</v>
      </c>
      <c r="C147" s="18">
        <v>13</v>
      </c>
      <c r="D147" s="17">
        <f>$G$54*'Forecast inputs Tab10.1.5.1'!T17</f>
        <v>0.18136612978131614</v>
      </c>
      <c r="E147" s="17">
        <f>$G$55*'Forecast inputs Tab10.1.5.1'!U17</f>
        <v>6.3722512611132492E-6</v>
      </c>
      <c r="F147" s="17">
        <f>$F$31*'Forecast inputs Tab10.1.5.1'!Y17</f>
        <v>4.4944509068202292E-2</v>
      </c>
      <c r="G147" s="28">
        <f t="shared" si="35"/>
        <v>20.148247224597004</v>
      </c>
      <c r="H147" s="28">
        <f>G147*'Forecast inputs Tab10.1.5.1'!V17</f>
        <v>60.478742804714315</v>
      </c>
      <c r="I147" s="28">
        <f t="shared" si="36"/>
        <v>7.0790336619614043E-4</v>
      </c>
      <c r="J147" s="28">
        <f>I147*'Forecast inputs Tab10.1.5.1'!W17</f>
        <v>2.1312553167309916E-3</v>
      </c>
      <c r="K147" s="28">
        <f t="shared" si="37"/>
        <v>60.480874060031049</v>
      </c>
      <c r="L147" s="28">
        <f t="shared" si="34"/>
        <v>4.9929558577787398</v>
      </c>
      <c r="M147" s="28">
        <f>L147*'Forecast inputs Tab10.1.5.1'!Z17</f>
        <v>15.130104206268337</v>
      </c>
      <c r="N147" s="19">
        <f t="shared" si="38"/>
        <v>138.99933636176971</v>
      </c>
      <c r="O147" s="19">
        <f>N147*'Forecast inputs Tab10.1.5.1'!R17</f>
        <v>400.56133756052981</v>
      </c>
      <c r="P147" s="19">
        <f>N147*'Forecast inputs Tab10.1.5.1'!S17</f>
        <v>138.80012849877878</v>
      </c>
      <c r="Q147" s="19">
        <f>P147*'Forecast inputs Tab10.1.5.1'!R17</f>
        <v>399.98727030135569</v>
      </c>
    </row>
    <row r="148" spans="1:17" x14ac:dyDescent="0.3">
      <c r="A148" s="10">
        <f>D148+F148+E148+'Forecast inputs Tab10.1.5.1'!AA18</f>
        <v>0.46331672454229311</v>
      </c>
      <c r="C148" s="18">
        <v>14</v>
      </c>
      <c r="D148" s="17">
        <f>$G$54*'Forecast inputs Tab10.1.5.1'!T18</f>
        <v>0.17710064244610368</v>
      </c>
      <c r="E148" s="17">
        <f>$G$55*'Forecast inputs Tab10.1.5.1'!U18</f>
        <v>2.8860764107769261E-6</v>
      </c>
      <c r="F148" s="17">
        <f>$F$31*'Forecast inputs Tab10.1.5.1'!Y18</f>
        <v>4.6213196019778656E-2</v>
      </c>
      <c r="G148" s="28">
        <f t="shared" si="35"/>
        <v>3.281827846558798</v>
      </c>
      <c r="H148" s="28">
        <f>G148*'Forecast inputs Tab10.1.5.1'!V18</f>
        <v>10.781363751640235</v>
      </c>
      <c r="I148" s="28">
        <f t="shared" si="36"/>
        <v>5.34814882733508E-5</v>
      </c>
      <c r="J148" s="28">
        <f>I148*'Forecast inputs Tab10.1.5.1'!W18</f>
        <v>1.7619359464289197E-4</v>
      </c>
      <c r="K148" s="28">
        <f t="shared" si="37"/>
        <v>10.781539945234877</v>
      </c>
      <c r="L148" s="28">
        <f t="shared" si="34"/>
        <v>0.85637043141921432</v>
      </c>
      <c r="M148" s="28">
        <f>L148*'Forecast inputs Tab10.1.5.1'!Z18</f>
        <v>2.8430213767470787</v>
      </c>
      <c r="N148" s="19">
        <f t="shared" si="38"/>
        <v>23.154003105284936</v>
      </c>
      <c r="O148" s="19">
        <f>N148*'Forecast inputs Tab10.1.5.1'!R18</f>
        <v>73.543133903192327</v>
      </c>
      <c r="P148" s="19">
        <f>N148*'Forecast inputs Tab10.1.5.1'!S18</f>
        <v>23.136216221472875</v>
      </c>
      <c r="Q148" s="19">
        <f>P148*'Forecast inputs Tab10.1.5.1'!R18</f>
        <v>73.486638135615436</v>
      </c>
    </row>
    <row r="149" spans="1:17" x14ac:dyDescent="0.3">
      <c r="A149" s="10">
        <f>D149+F149+E149+'Forecast inputs Tab10.1.5.1'!AA19</f>
        <v>0.46115598165466221</v>
      </c>
      <c r="C149" s="18">
        <v>15</v>
      </c>
      <c r="D149" s="17">
        <f>$G$54*'Forecast inputs Tab10.1.5.1'!T19</f>
        <v>0.1724036596147418</v>
      </c>
      <c r="E149" s="17">
        <f>$G$55*'Forecast inputs Tab10.1.5.1'!U19</f>
        <v>1.5089536100028735E-6</v>
      </c>
      <c r="F149" s="17">
        <f>$F$31*'Forecast inputs Tab10.1.5.1'!Y19</f>
        <v>4.8750813086310393E-2</v>
      </c>
      <c r="G149" s="28">
        <f t="shared" si="35"/>
        <v>7.7585526891596102</v>
      </c>
      <c r="H149" s="28">
        <f>G149*'Forecast inputs Tab10.1.5.1'!V19</f>
        <v>27.596977292098849</v>
      </c>
      <c r="I149" s="28">
        <f t="shared" si="36"/>
        <v>6.7906308455785447E-5</v>
      </c>
      <c r="J149" s="28">
        <f>I149*'Forecast inputs Tab10.1.5.1'!W19</f>
        <v>2.4205776110170133E-4</v>
      </c>
      <c r="K149" s="28">
        <f t="shared" si="37"/>
        <v>27.597219349859952</v>
      </c>
      <c r="L149" s="28">
        <f t="shared" si="34"/>
        <v>2.1938963059991163</v>
      </c>
      <c r="M149" s="28">
        <f>L149*'Forecast inputs Tab10.1.5.1'!Z19</f>
        <v>7.89456034543334</v>
      </c>
      <c r="N149" s="19">
        <f t="shared" si="38"/>
        <v>56.17349957201094</v>
      </c>
      <c r="O149" s="19">
        <f>N149*'Forecast inputs Tab10.1.5.1'!R19</f>
        <v>194.39288914890963</v>
      </c>
      <c r="P149" s="19">
        <f>N149*'Forecast inputs Tab10.1.5.1'!S19</f>
        <v>56.148664008508526</v>
      </c>
      <c r="Q149" s="19">
        <f>P149*'Forecast inputs Tab10.1.5.1'!R19</f>
        <v>194.30694369456444</v>
      </c>
    </row>
    <row r="150" spans="1:17" x14ac:dyDescent="0.3">
      <c r="A150" s="10">
        <f>D150+F150+E150+'Forecast inputs Tab10.1.5.1'!AA20</f>
        <v>0.45992451986525518</v>
      </c>
      <c r="C150" s="23" t="s">
        <v>1443</v>
      </c>
      <c r="D150" s="17">
        <f>$G$54*'Forecast inputs Tab10.1.5.1'!T20</f>
        <v>0.16723075979040145</v>
      </c>
      <c r="E150" s="17">
        <f>$G$55*'Forecast inputs Tab10.1.5.1'!U20</f>
        <v>9.1438265608979382E-7</v>
      </c>
      <c r="F150" s="17">
        <f>$F$31*'Forecast inputs Tab10.1.5.1'!Y20</f>
        <v>5.2692845692197628E-2</v>
      </c>
      <c r="G150" s="28">
        <f>N150*(D150/A150)*(1-EXP(-A150))</f>
        <v>13.321586302829949</v>
      </c>
      <c r="H150" s="28">
        <f>G150*'Forecast inputs Tab10.1.5.1'!V20</f>
        <v>55.277496594120358</v>
      </c>
      <c r="I150" s="28">
        <f t="shared" si="36"/>
        <v>7.2839634778782E-5</v>
      </c>
      <c r="J150" s="28">
        <f>I150*'Forecast inputs Tab10.1.5.1'!W20</f>
        <v>3.0224573649654271E-4</v>
      </c>
      <c r="K150" s="28">
        <f t="shared" si="37"/>
        <v>55.277798839856857</v>
      </c>
      <c r="L150" s="30">
        <f t="shared" si="34"/>
        <v>4.1975070394352292</v>
      </c>
      <c r="M150" s="28">
        <f>L150*'Forecast inputs Tab10.1.5.1'!Z20</f>
        <v>16.221937555023754</v>
      </c>
      <c r="N150" s="19">
        <f>N123*EXP(-A123)+N124*EXP(-A124)</f>
        <v>99.377958741798693</v>
      </c>
      <c r="O150" s="19">
        <f>N150*'Forecast inputs Tab10.1.5.1'!R20</f>
        <v>404.71042994660888</v>
      </c>
      <c r="P150" s="19">
        <f>N150*'Forecast inputs Tab10.1.5.1'!S20</f>
        <v>99.351338195838125</v>
      </c>
      <c r="Q150" s="19">
        <f>P150*'Forecast inputs Tab10.1.5.1'!R20</f>
        <v>404.60201946265931</v>
      </c>
    </row>
    <row r="151" spans="1:17" x14ac:dyDescent="0.3">
      <c r="C151" s="31" t="s">
        <v>1453</v>
      </c>
      <c r="D151" s="12"/>
      <c r="E151" s="12"/>
      <c r="F151" s="12"/>
      <c r="G151" s="32">
        <f>SUM(G134:G150)</f>
        <v>1239.2885567075946</v>
      </c>
      <c r="H151" s="32">
        <f t="shared" ref="H151" si="39">SUM(H134:H150)</f>
        <v>1615.896832586252</v>
      </c>
      <c r="I151" s="32">
        <f>SUM(I134:I150)</f>
        <v>224.69829806275621</v>
      </c>
      <c r="J151" s="32">
        <f t="shared" ref="J151:Q151" si="40">SUM(J134:J150)</f>
        <v>150.9995802259142</v>
      </c>
      <c r="K151" s="32">
        <f t="shared" si="40"/>
        <v>1766.8964128121661</v>
      </c>
      <c r="L151" s="32">
        <f t="shared" si="40"/>
        <v>376.48870058716574</v>
      </c>
      <c r="M151" s="32">
        <f t="shared" si="40"/>
        <v>421.57136162680735</v>
      </c>
      <c r="N151" s="32">
        <f t="shared" si="40"/>
        <v>50613.506321932531</v>
      </c>
      <c r="O151" s="32">
        <f t="shared" si="40"/>
        <v>14844.207429999333</v>
      </c>
      <c r="P151" s="32">
        <f t="shared" si="40"/>
        <v>6691.4137085795328</v>
      </c>
      <c r="Q151" s="32">
        <f t="shared" si="40"/>
        <v>8294.7163424842383</v>
      </c>
    </row>
    <row r="153" spans="1:17" x14ac:dyDescent="0.3">
      <c r="C153" s="15" t="s">
        <v>1445</v>
      </c>
      <c r="D153" s="15" t="s">
        <v>1734</v>
      </c>
      <c r="G153" s="15">
        <f>G128+1</f>
        <v>2025</v>
      </c>
    </row>
    <row r="154" spans="1:17" x14ac:dyDescent="0.3">
      <c r="D154" s="24" t="s">
        <v>1611</v>
      </c>
      <c r="E154" s="24"/>
      <c r="F154" s="24"/>
      <c r="G154" s="18">
        <f>G129</f>
        <v>2.36</v>
      </c>
      <c r="H154" s="24" t="s">
        <v>1610</v>
      </c>
      <c r="I154" s="25">
        <f>G154*I3</f>
        <v>0.15712751246472767</v>
      </c>
      <c r="J154" s="15" t="s">
        <v>1526</v>
      </c>
      <c r="K154" s="25">
        <f>I154+I156+I155</f>
        <v>0.20297373492881038</v>
      </c>
    </row>
    <row r="155" spans="1:17" x14ac:dyDescent="0.3">
      <c r="D155" s="24" t="s">
        <v>1612</v>
      </c>
      <c r="E155" s="24"/>
      <c r="F155" s="24"/>
      <c r="G155" s="18">
        <f>G130</f>
        <v>2.36</v>
      </c>
      <c r="H155" s="24" t="s">
        <v>1610</v>
      </c>
      <c r="I155" s="25">
        <f>G155*I4</f>
        <v>5.8230555245437849E-3</v>
      </c>
      <c r="K155" s="25"/>
    </row>
    <row r="156" spans="1:17" x14ac:dyDescent="0.3">
      <c r="D156" s="24" t="s">
        <v>1446</v>
      </c>
      <c r="E156" s="24"/>
      <c r="F156" s="24"/>
      <c r="G156" s="18">
        <f>G131</f>
        <v>1</v>
      </c>
      <c r="H156" s="24" t="s">
        <v>1610</v>
      </c>
      <c r="I156" s="25">
        <f>G156*I106</f>
        <v>4.0023166939538925E-2</v>
      </c>
    </row>
    <row r="157" spans="1:17" x14ac:dyDescent="0.3">
      <c r="D157" s="24"/>
      <c r="E157" s="24"/>
      <c r="F157" s="24"/>
      <c r="G157" s="18"/>
      <c r="H157" s="24"/>
      <c r="I157" s="24"/>
      <c r="J157" s="24"/>
      <c r="K157" s="24"/>
      <c r="L157" s="25"/>
    </row>
    <row r="158" spans="1:17" ht="41.4" x14ac:dyDescent="0.3">
      <c r="A158" t="s">
        <v>1374</v>
      </c>
      <c r="C158" s="26" t="s">
        <v>1292</v>
      </c>
      <c r="D158" s="27" t="s">
        <v>1604</v>
      </c>
      <c r="E158" s="27" t="s">
        <v>1605</v>
      </c>
      <c r="F158" s="27" t="s">
        <v>1877</v>
      </c>
      <c r="G158" s="27" t="s">
        <v>1606</v>
      </c>
      <c r="H158" s="27" t="s">
        <v>1607</v>
      </c>
      <c r="I158" s="27" t="s">
        <v>1608</v>
      </c>
      <c r="J158" s="27" t="s">
        <v>1609</v>
      </c>
      <c r="K158" s="27" t="s">
        <v>1613</v>
      </c>
      <c r="L158" s="27" t="s">
        <v>1448</v>
      </c>
      <c r="M158" s="27" t="s">
        <v>1578</v>
      </c>
      <c r="N158" s="27" t="s">
        <v>1449</v>
      </c>
      <c r="O158" s="27" t="s">
        <v>1450</v>
      </c>
      <c r="P158" s="27" t="s">
        <v>1451</v>
      </c>
      <c r="Q158" s="27" t="s">
        <v>1452</v>
      </c>
    </row>
    <row r="159" spans="1:17" x14ac:dyDescent="0.3">
      <c r="A159" s="10">
        <f>D159+F159+E159+'Forecast inputs Tab10.1.5.1'!AA4</f>
        <v>0.24</v>
      </c>
      <c r="C159" s="18">
        <v>0</v>
      </c>
      <c r="D159" s="17">
        <f>$G$54*'Forecast inputs Tab10.1.5.1'!T4</f>
        <v>0</v>
      </c>
      <c r="E159" s="17">
        <f>$G$55*'Forecast inputs Tab10.1.5.1'!U4</f>
        <v>0</v>
      </c>
      <c r="F159" s="17">
        <f>$F$31*'Forecast inputs Tab10.1.5.1'!Y4</f>
        <v>0</v>
      </c>
      <c r="G159" s="28">
        <f>N159*(D159/A159)*(1-EXP(-A159))</f>
        <v>0</v>
      </c>
      <c r="H159" s="28">
        <f>G159*'Forecast inputs Tab10.1.5.1'!V4</f>
        <v>0</v>
      </c>
      <c r="I159" s="28">
        <f>N159*(E159/A159)*(1-EXP(-A159))</f>
        <v>0</v>
      </c>
      <c r="J159" s="28">
        <f>I159*'Forecast inputs Tab10.1.5.1'!W4</f>
        <v>0</v>
      </c>
      <c r="K159" s="28">
        <f>H159+J159</f>
        <v>0</v>
      </c>
      <c r="L159" s="28">
        <f t="shared" ref="L159:L175" si="41">N159*(F159/A159)*(1-EXP(-A159))</f>
        <v>0</v>
      </c>
      <c r="M159" s="28">
        <f>L159*'Forecast inputs Tab10.1.5.1'!Z4</f>
        <v>0</v>
      </c>
      <c r="N159" s="19">
        <f>'Forecast inputs Tab10.1.5.1'!Q4</f>
        <v>12382.797429009221</v>
      </c>
      <c r="O159" s="19">
        <f>N159*'Forecast inputs Tab10.1.5.1'!R4</f>
        <v>34.976078134056579</v>
      </c>
      <c r="P159" s="19">
        <f>N159*'Forecast inputs Tab10.1.5.1'!S4</f>
        <v>0</v>
      </c>
      <c r="Q159" s="19">
        <f>P159*'Forecast inputs Tab10.1.5.1'!R4</f>
        <v>0</v>
      </c>
    </row>
    <row r="160" spans="1:17" x14ac:dyDescent="0.3">
      <c r="A160" s="10">
        <f>D160+F160+E160+'Forecast inputs Tab10.1.5.1'!AA5</f>
        <v>0.24054266917001291</v>
      </c>
      <c r="C160" s="18">
        <v>1</v>
      </c>
      <c r="D160" s="17">
        <f>$G$54*'Forecast inputs Tab10.1.5.1'!T5</f>
        <v>3.2084463895607013E-5</v>
      </c>
      <c r="E160" s="17">
        <f>$G$55*'Forecast inputs Tab10.1.5.1'!U5</f>
        <v>7.3560458654917506E-5</v>
      </c>
      <c r="F160" s="17">
        <f>$F$31*'Forecast inputs Tab10.1.5.1'!Y5</f>
        <v>4.3702424746238738E-4</v>
      </c>
      <c r="G160" s="28">
        <f t="shared" ref="G160:G174" si="42">N160*(D160/A160)*(1-EXP(-A160))</f>
        <v>0.2777769621249952</v>
      </c>
      <c r="H160" s="28">
        <f>G160*'Forecast inputs Tab10.1.5.1'!V5</f>
        <v>2.8563251428643542E-2</v>
      </c>
      <c r="I160" s="28">
        <f t="shared" ref="I160:I175" si="43">N160*(E160/A160)*(1-EXP(-A160))</f>
        <v>0.63686277583344708</v>
      </c>
      <c r="J160" s="28">
        <f>I160*'Forecast inputs Tab10.1.5.1'!W5</f>
        <v>6.5487465338544326E-2</v>
      </c>
      <c r="K160" s="28">
        <f t="shared" ref="K160:K175" si="44">H160+J160</f>
        <v>9.4050716767187875E-2</v>
      </c>
      <c r="L160" s="28">
        <f t="shared" si="41"/>
        <v>3.7836152796583109</v>
      </c>
      <c r="M160" s="28">
        <f>L160*'Forecast inputs Tab10.1.5.1'!Z5</f>
        <v>0.29164447100981428</v>
      </c>
      <c r="N160" s="19">
        <f>N134*EXP(-A134)</f>
        <v>9740.6534556019415</v>
      </c>
      <c r="O160" s="19">
        <f>N160*'Forecast inputs Tab10.1.5.1'!R5</f>
        <v>231.1720062657642</v>
      </c>
      <c r="P160" s="19">
        <f>N160*'Forecast inputs Tab10.1.5.1'!S5</f>
        <v>0</v>
      </c>
      <c r="Q160" s="19">
        <f>P160*'Forecast inputs Tab10.1.5.1'!R5</f>
        <v>0</v>
      </c>
    </row>
    <row r="161" spans="1:17" x14ac:dyDescent="0.3">
      <c r="A161" s="10">
        <f>D161+F161+E161+'Forecast inputs Tab10.1.5.1'!AA6</f>
        <v>0.24436355361370776</v>
      </c>
      <c r="C161" s="18">
        <v>2</v>
      </c>
      <c r="D161" s="17">
        <f>$G$54*'Forecast inputs Tab10.1.5.1'!T6</f>
        <v>3.0191873778600349E-4</v>
      </c>
      <c r="E161" s="17">
        <f>$G$55*'Forecast inputs Tab10.1.5.1'!U6</f>
        <v>1.5420704181806485E-3</v>
      </c>
      <c r="F161" s="17">
        <f>$F$31*'Forecast inputs Tab10.1.5.1'!Y6</f>
        <v>2.5195644577411316E-3</v>
      </c>
      <c r="G161" s="28">
        <f t="shared" si="42"/>
        <v>2.0512989134963826</v>
      </c>
      <c r="H161" s="28">
        <f>G161*'Forecast inputs Tab10.1.5.1'!V6</f>
        <v>0.4503558072550663</v>
      </c>
      <c r="I161" s="28">
        <f t="shared" si="43"/>
        <v>10.4771482437468</v>
      </c>
      <c r="J161" s="28">
        <f>I161*'Forecast inputs Tab10.1.5.1'!W6</f>
        <v>2.3004412831450365</v>
      </c>
      <c r="K161" s="28">
        <f t="shared" si="44"/>
        <v>2.7507970904001029</v>
      </c>
      <c r="L161" s="28">
        <f t="shared" si="41"/>
        <v>17.118446746792422</v>
      </c>
      <c r="M161" s="28">
        <f>L161*'Forecast inputs Tab10.1.5.1'!Z6</f>
        <v>3.218781541799379</v>
      </c>
      <c r="N161" s="19">
        <f t="shared" ref="N161:N174" si="45">N135*EXP(-A135)</f>
        <v>7658.1124438248207</v>
      </c>
      <c r="O161" s="19">
        <f>N161*'Forecast inputs Tab10.1.5.1'!R6</f>
        <v>736.67825302368362</v>
      </c>
      <c r="P161" s="19">
        <f>N161*'Forecast inputs Tab10.1.5.1'!S6</f>
        <v>0</v>
      </c>
      <c r="Q161" s="19">
        <f>P161*'Forecast inputs Tab10.1.5.1'!R6</f>
        <v>0</v>
      </c>
    </row>
    <row r="162" spans="1:17" x14ac:dyDescent="0.3">
      <c r="A162" s="10">
        <f>D162+F162+E162+'Forecast inputs Tab10.1.5.1'!AA7</f>
        <v>0.2567378222545722</v>
      </c>
      <c r="C162" s="18">
        <v>3</v>
      </c>
      <c r="D162" s="17">
        <f>$G$54*'Forecast inputs Tab10.1.5.1'!T7</f>
        <v>1.1246764140843947E-2</v>
      </c>
      <c r="E162" s="17">
        <f>$G$55*'Forecast inputs Tab10.1.5.1'!U7</f>
        <v>2.9905783541638977E-3</v>
      </c>
      <c r="F162" s="17">
        <f>$F$31*'Forecast inputs Tab10.1.5.1'!Y7</f>
        <v>2.5004797595643822E-3</v>
      </c>
      <c r="G162" s="28">
        <f t="shared" si="42"/>
        <v>59.492987549834076</v>
      </c>
      <c r="H162" s="28">
        <f>G162*'Forecast inputs Tab10.1.5.1'!V7</f>
        <v>21.849099831833193</v>
      </c>
      <c r="I162" s="28">
        <f t="shared" si="43"/>
        <v>15.819522714532999</v>
      </c>
      <c r="J162" s="28">
        <f>I162*'Forecast inputs Tab10.1.5.1'!W7</f>
        <v>5.8241424282129337</v>
      </c>
      <c r="K162" s="28">
        <f t="shared" si="44"/>
        <v>27.673242260046127</v>
      </c>
      <c r="L162" s="28">
        <f t="shared" si="41"/>
        <v>13.22700550499968</v>
      </c>
      <c r="M162" s="28">
        <f>L162*'Forecast inputs Tab10.1.5.1'!Z7</f>
        <v>4.4677914654677817</v>
      </c>
      <c r="N162" s="19">
        <f t="shared" si="45"/>
        <v>5997.8554630831914</v>
      </c>
      <c r="O162" s="19">
        <f>N162*'Forecast inputs Tab10.1.5.1'!R7</f>
        <v>1255.3211591459965</v>
      </c>
      <c r="P162" s="19">
        <f>N162*'Forecast inputs Tab10.1.5.1'!S7</f>
        <v>0</v>
      </c>
      <c r="Q162" s="19">
        <f>P162*'Forecast inputs Tab10.1.5.1'!R7</f>
        <v>0</v>
      </c>
    </row>
    <row r="163" spans="1:17" x14ac:dyDescent="0.3">
      <c r="A163" s="10">
        <f>D163+F163+E163+'Forecast inputs Tab10.1.5.1'!AA8</f>
        <v>0.2929893291589325</v>
      </c>
      <c r="C163" s="18">
        <v>4</v>
      </c>
      <c r="D163" s="17">
        <f>$G$54*'Forecast inputs Tab10.1.5.1'!T8</f>
        <v>2.0091157329877058E-2</v>
      </c>
      <c r="E163" s="17">
        <f>$G$55*'Forecast inputs Tab10.1.5.1'!U8</f>
        <v>1.9398190832809581E-2</v>
      </c>
      <c r="F163" s="17">
        <f>$F$31*'Forecast inputs Tab10.1.5.1'!Y8</f>
        <v>1.3499980996245895E-2</v>
      </c>
      <c r="G163" s="28">
        <f t="shared" si="42"/>
        <v>80.803760561421583</v>
      </c>
      <c r="H163" s="28">
        <f>G163*'Forecast inputs Tab10.1.5.1'!V8</f>
        <v>45.51948559116147</v>
      </c>
      <c r="I163" s="28">
        <f t="shared" si="43"/>
        <v>78.016748445257434</v>
      </c>
      <c r="J163" s="28">
        <f>I163*'Forecast inputs Tab10.1.5.1'!W8</f>
        <v>42.749487081907638</v>
      </c>
      <c r="K163" s="28">
        <f t="shared" si="44"/>
        <v>88.268972673069101</v>
      </c>
      <c r="L163" s="28">
        <f t="shared" si="41"/>
        <v>54.294992274149394</v>
      </c>
      <c r="M163" s="28">
        <f>L163*'Forecast inputs Tab10.1.5.1'!Z8</f>
        <v>28.580829638119965</v>
      </c>
      <c r="N163" s="19">
        <f t="shared" si="45"/>
        <v>4639.7670501242064</v>
      </c>
      <c r="O163" s="19">
        <f>N163*'Forecast inputs Tab10.1.5.1'!R8</f>
        <v>1710.4733218635395</v>
      </c>
      <c r="P163" s="19">
        <f>N163*'Forecast inputs Tab10.1.5.1'!S8</f>
        <v>413.66426449329964</v>
      </c>
      <c r="Q163" s="19">
        <f>P163*'Forecast inputs Tab10.1.5.1'!R8</f>
        <v>152.49939942677739</v>
      </c>
    </row>
    <row r="164" spans="1:17" x14ac:dyDescent="0.3">
      <c r="A164" s="10">
        <f>D164+F164+E164+'Forecast inputs Tab10.1.5.1'!AA9</f>
        <v>0.35742797664659659</v>
      </c>
      <c r="C164" s="18">
        <v>5</v>
      </c>
      <c r="D164" s="17">
        <f>$G$54*'Forecast inputs Tab10.1.5.1'!T9</f>
        <v>5.932901253069596E-2</v>
      </c>
      <c r="E164" s="17">
        <f>$G$55*'Forecast inputs Tab10.1.5.1'!U9</f>
        <v>2.9451758759262564E-2</v>
      </c>
      <c r="F164" s="17">
        <f>$F$31*'Forecast inputs Tab10.1.5.1'!Y9</f>
        <v>2.8647205356638082E-2</v>
      </c>
      <c r="G164" s="28">
        <f t="shared" si="42"/>
        <v>172.66904688214794</v>
      </c>
      <c r="H164" s="28">
        <f>G164*'Forecast inputs Tab10.1.5.1'!V9</f>
        <v>139.09481696487336</v>
      </c>
      <c r="I164" s="28">
        <f t="shared" si="43"/>
        <v>85.715350669854899</v>
      </c>
      <c r="J164" s="28">
        <f>I164*'Forecast inputs Tab10.1.5.1'!W9</f>
        <v>64.172962651341592</v>
      </c>
      <c r="K164" s="28">
        <f t="shared" si="44"/>
        <v>203.26777961621497</v>
      </c>
      <c r="L164" s="28">
        <f t="shared" si="41"/>
        <v>83.373807076405015</v>
      </c>
      <c r="M164" s="28">
        <f>L164*'Forecast inputs Tab10.1.5.1'!Z9</f>
        <v>62.208365664374682</v>
      </c>
      <c r="N164" s="19">
        <f t="shared" si="45"/>
        <v>3461.4058829850715</v>
      </c>
      <c r="O164" s="19">
        <f>N164*'Forecast inputs Tab10.1.5.1'!R9</f>
        <v>1972.3229177484257</v>
      </c>
      <c r="P164" s="19">
        <f>N164*'Forecast inputs Tab10.1.5.1'!S9</f>
        <v>1006.8015763708464</v>
      </c>
      <c r="Q164" s="19">
        <f>P164*'Forecast inputs Tab10.1.5.1'!R9</f>
        <v>573.6795654224137</v>
      </c>
    </row>
    <row r="165" spans="1:17" x14ac:dyDescent="0.3">
      <c r="A165" s="10">
        <f>D165+F165+E165+'Forecast inputs Tab10.1.5.1'!AA10</f>
        <v>0.42367918914690472</v>
      </c>
      <c r="C165" s="18">
        <v>6</v>
      </c>
      <c r="D165" s="17">
        <f>$G$54*'Forecast inputs Tab10.1.5.1'!T10</f>
        <v>0.14428273151484647</v>
      </c>
      <c r="E165" s="17">
        <f>$G$55*'Forecast inputs Tab10.1.5.1'!U10</f>
        <v>1.215725561880098E-2</v>
      </c>
      <c r="F165" s="17">
        <f>$F$31*'Forecast inputs Tab10.1.5.1'!Y10</f>
        <v>2.723920201325726E-2</v>
      </c>
      <c r="G165" s="28">
        <f t="shared" si="42"/>
        <v>284.76099861588381</v>
      </c>
      <c r="H165" s="28">
        <f>G165*'Forecast inputs Tab10.1.5.1'!V10</f>
        <v>282.12036725227904</v>
      </c>
      <c r="I165" s="28">
        <f t="shared" si="43"/>
        <v>23.993947259600542</v>
      </c>
      <c r="J165" s="28">
        <f>I165*'Forecast inputs Tab10.1.5.1'!W10</f>
        <v>23.218950499645665</v>
      </c>
      <c r="K165" s="28">
        <f t="shared" si="44"/>
        <v>305.33931775192468</v>
      </c>
      <c r="L165" s="28">
        <f t="shared" si="41"/>
        <v>53.760157472460804</v>
      </c>
      <c r="M165" s="28">
        <f>L165*'Forecast inputs Tab10.1.5.1'!Z10</f>
        <v>53.156000822785295</v>
      </c>
      <c r="N165" s="19">
        <f t="shared" si="45"/>
        <v>2421.1602186121622</v>
      </c>
      <c r="O165" s="19">
        <f>N165*'Forecast inputs Tab10.1.5.1'!R10</f>
        <v>1952.0071607312461</v>
      </c>
      <c r="P165" s="19">
        <f>N165*'Forecast inputs Tab10.1.5.1'!S10</f>
        <v>1391.5091527664242</v>
      </c>
      <c r="Q165" s="19">
        <f>P165*'Forecast inputs Tab10.1.5.1'!R10</f>
        <v>1121.8736412165686</v>
      </c>
    </row>
    <row r="166" spans="1:17" x14ac:dyDescent="0.3">
      <c r="A166" s="10">
        <f>D166+F166+E166+'Forecast inputs Tab10.1.5.1'!AA11</f>
        <v>0.47131514371769373</v>
      </c>
      <c r="C166" s="18">
        <v>7</v>
      </c>
      <c r="D166" s="17">
        <f>$G$54*'Forecast inputs Tab10.1.5.1'!T11</f>
        <v>0.17439723094039628</v>
      </c>
      <c r="E166" s="17">
        <f>$G$55*'Forecast inputs Tab10.1.5.1'!U11</f>
        <v>6.9711027182897799E-3</v>
      </c>
      <c r="F166" s="17">
        <f>$F$31*'Forecast inputs Tab10.1.5.1'!Y11</f>
        <v>4.9946810059007689E-2</v>
      </c>
      <c r="G166" s="28">
        <f t="shared" si="42"/>
        <v>220.47329107845292</v>
      </c>
      <c r="H166" s="28">
        <f>G166*'Forecast inputs Tab10.1.5.1'!V11</f>
        <v>273.22442471633303</v>
      </c>
      <c r="I166" s="28">
        <f t="shared" si="43"/>
        <v>8.8128805168505089</v>
      </c>
      <c r="J166" s="28">
        <f>I166*'Forecast inputs Tab10.1.5.1'!W11</f>
        <v>10.754306164596896</v>
      </c>
      <c r="K166" s="28">
        <f t="shared" si="44"/>
        <v>283.9787308809299</v>
      </c>
      <c r="L166" s="28">
        <f t="shared" si="41"/>
        <v>63.142846553242308</v>
      </c>
      <c r="M166" s="28">
        <f>L166*'Forecast inputs Tab10.1.5.1'!Z11</f>
        <v>78.820583923946828</v>
      </c>
      <c r="N166" s="19">
        <f t="shared" si="45"/>
        <v>1585.4365921877802</v>
      </c>
      <c r="O166" s="19">
        <f>N166*'Forecast inputs Tab10.1.5.1'!R11</f>
        <v>1697.4318330599251</v>
      </c>
      <c r="P166" s="19">
        <f>N166*'Forecast inputs Tab10.1.5.1'!S11</f>
        <v>1264.5494621463667</v>
      </c>
      <c r="Q166" s="19">
        <f>P166*'Forecast inputs Tab10.1.5.1'!R11</f>
        <v>1353.8772361523861</v>
      </c>
    </row>
    <row r="167" spans="1:17" x14ac:dyDescent="0.3">
      <c r="A167" s="10">
        <f>D167+F167+E167+'Forecast inputs Tab10.1.5.1'!AA12</f>
        <v>0.47343448748741418</v>
      </c>
      <c r="C167" s="18">
        <v>8</v>
      </c>
      <c r="D167" s="17">
        <f>$G$54*'Forecast inputs Tab10.1.5.1'!T12</f>
        <v>0.20105966665287486</v>
      </c>
      <c r="E167" s="17">
        <f>$G$55*'Forecast inputs Tab10.1.5.1'!U12</f>
        <v>1.1958801447505703E-3</v>
      </c>
      <c r="F167" s="17">
        <f>$F$31*'Forecast inputs Tab10.1.5.1'!Y12</f>
        <v>3.1178940689788756E-2</v>
      </c>
      <c r="G167" s="28">
        <f t="shared" si="42"/>
        <v>158.8964632550186</v>
      </c>
      <c r="H167" s="28">
        <f>G167*'Forecast inputs Tab10.1.5.1'!V12</f>
        <v>239.29921181030699</v>
      </c>
      <c r="I167" s="28">
        <f t="shared" si="43"/>
        <v>0.94509818225170272</v>
      </c>
      <c r="J167" s="28">
        <f>I167*'Forecast inputs Tab10.1.5.1'!W12</f>
        <v>1.421211573784541</v>
      </c>
      <c r="K167" s="28">
        <f t="shared" si="44"/>
        <v>240.72042338409153</v>
      </c>
      <c r="L167" s="28">
        <f t="shared" si="41"/>
        <v>24.640563103085125</v>
      </c>
      <c r="M167" s="28">
        <f>L167*'Forecast inputs Tab10.1.5.1'!Z12</f>
        <v>37.555667847936164</v>
      </c>
      <c r="N167" s="19">
        <f t="shared" si="45"/>
        <v>992.07809796418564</v>
      </c>
      <c r="O167" s="19">
        <f>N167*'Forecast inputs Tab10.1.5.1'!R12</f>
        <v>1345.0297228769039</v>
      </c>
      <c r="P167" s="19">
        <f>N167*'Forecast inputs Tab10.1.5.1'!S12</f>
        <v>908.2932803204119</v>
      </c>
      <c r="Q167" s="19">
        <f>P167*'Forecast inputs Tab10.1.5.1'!R12</f>
        <v>1231.4367806600048</v>
      </c>
    </row>
    <row r="168" spans="1:17" x14ac:dyDescent="0.3">
      <c r="A168" s="10">
        <f>D168+F168+E168+'Forecast inputs Tab10.1.5.1'!AA13</f>
        <v>0.4808944187510808</v>
      </c>
      <c r="C168" s="18">
        <v>9</v>
      </c>
      <c r="D168" s="17">
        <f>$G$54*'Forecast inputs Tab10.1.5.1'!T13</f>
        <v>0.19363665481704714</v>
      </c>
      <c r="E168" s="17">
        <f>$G$55*'Forecast inputs Tab10.1.5.1'!U13</f>
        <v>4.9180700459200085E-4</v>
      </c>
      <c r="F168" s="17">
        <f>$F$31*'Forecast inputs Tab10.1.5.1'!Y13</f>
        <v>4.6765956929441674E-2</v>
      </c>
      <c r="G168" s="28">
        <f t="shared" si="42"/>
        <v>104.23024473869199</v>
      </c>
      <c r="H168" s="28">
        <f>G168*'Forecast inputs Tab10.1.5.1'!V13</f>
        <v>187.77221200801552</v>
      </c>
      <c r="I168" s="28">
        <f t="shared" si="43"/>
        <v>0.26472862021532095</v>
      </c>
      <c r="J168" s="28">
        <f>I168*'Forecast inputs Tab10.1.5.1'!W13</f>
        <v>0.47746445639650781</v>
      </c>
      <c r="K168" s="28">
        <f t="shared" si="44"/>
        <v>188.24967646441203</v>
      </c>
      <c r="L168" s="28">
        <f t="shared" si="41"/>
        <v>25.173060032462953</v>
      </c>
      <c r="M168" s="28">
        <f>L168*'Forecast inputs Tab10.1.5.1'!Z13</f>
        <v>45.722080667562786</v>
      </c>
      <c r="N168" s="19">
        <f t="shared" si="45"/>
        <v>678.0384751431377</v>
      </c>
      <c r="O168" s="19">
        <f>N168*'Forecast inputs Tab10.1.5.1'!R13</f>
        <v>1122.0384098211186</v>
      </c>
      <c r="P168" s="19">
        <f>N168*'Forecast inputs Tab10.1.5.1'!S13</f>
        <v>654.99918805183609</v>
      </c>
      <c r="Q168" s="19">
        <f>P168*'Forecast inputs Tab10.1.5.1'!R13</f>
        <v>1083.9123063638199</v>
      </c>
    </row>
    <row r="169" spans="1:17" x14ac:dyDescent="0.3">
      <c r="A169" s="10">
        <f>D169+F169+E169+'Forecast inputs Tab10.1.5.1'!AA14</f>
        <v>0.47670124492391452</v>
      </c>
      <c r="C169" s="18">
        <v>10</v>
      </c>
      <c r="D169" s="17">
        <f>$G$54*'Forecast inputs Tab10.1.5.1'!T14</f>
        <v>0.19325784307747021</v>
      </c>
      <c r="E169" s="17">
        <f>$G$55*'Forecast inputs Tab10.1.5.1'!U14</f>
        <v>1.3309407209839442E-4</v>
      </c>
      <c r="F169" s="17">
        <f>$F$31*'Forecast inputs Tab10.1.5.1'!Y14</f>
        <v>4.3310307774345962E-2</v>
      </c>
      <c r="G169" s="28">
        <f t="shared" si="42"/>
        <v>18.063902739377596</v>
      </c>
      <c r="H169" s="28">
        <f>G169*'Forecast inputs Tab10.1.5.1'!V14</f>
        <v>38.022339718327281</v>
      </c>
      <c r="I169" s="28">
        <f t="shared" si="43"/>
        <v>1.2440366379383365E-2</v>
      </c>
      <c r="J169" s="28">
        <f>I169*'Forecast inputs Tab10.1.5.1'!W14</f>
        <v>2.6242460924799354E-2</v>
      </c>
      <c r="K169" s="28">
        <f t="shared" si="44"/>
        <v>38.04858217925208</v>
      </c>
      <c r="L169" s="28">
        <f t="shared" si="41"/>
        <v>4.0482351183784928</v>
      </c>
      <c r="M169" s="28">
        <f>L169*'Forecast inputs Tab10.1.5.1'!Z14</f>
        <v>8.5808415686709729</v>
      </c>
      <c r="N169" s="19">
        <f t="shared" si="45"/>
        <v>117.51260632918704</v>
      </c>
      <c r="O169" s="19">
        <f>N169*'Forecast inputs Tab10.1.5.1'!R14</f>
        <v>230.53035546628269</v>
      </c>
      <c r="P169" s="19">
        <f>N169*'Forecast inputs Tab10.1.5.1'!S14</f>
        <v>115.86530332215115</v>
      </c>
      <c r="Q169" s="19">
        <f>P169*'Forecast inputs Tab10.1.5.1'!R14</f>
        <v>227.29875879223002</v>
      </c>
    </row>
    <row r="170" spans="1:17" x14ac:dyDescent="0.3">
      <c r="A170" s="10">
        <f>D170+F170+E170+'Forecast inputs Tab10.1.5.1'!AA15</f>
        <v>0.4760848873575293</v>
      </c>
      <c r="C170" s="18">
        <v>11</v>
      </c>
      <c r="D170" s="17">
        <f>$G$54*'Forecast inputs Tab10.1.5.1'!T15</f>
        <v>0.18624469574975872</v>
      </c>
      <c r="E170" s="17">
        <f>$G$55*'Forecast inputs Tab10.1.5.1'!U15</f>
        <v>4.9159606171143338E-5</v>
      </c>
      <c r="F170" s="17">
        <f>$F$31*'Forecast inputs Tab10.1.5.1'!Y15</f>
        <v>4.979103200159949E-2</v>
      </c>
      <c r="G170" s="28">
        <f t="shared" si="42"/>
        <v>59.125100425960746</v>
      </c>
      <c r="H170" s="28">
        <f>G170*'Forecast inputs Tab10.1.5.1'!V15</f>
        <v>142.33129704183438</v>
      </c>
      <c r="I170" s="28">
        <f t="shared" si="43"/>
        <v>1.560617144058072E-2</v>
      </c>
      <c r="J170" s="28">
        <f>I170*'Forecast inputs Tab10.1.5.1'!W15</f>
        <v>3.769254166127782E-2</v>
      </c>
      <c r="K170" s="28">
        <f t="shared" si="44"/>
        <v>142.36898958349565</v>
      </c>
      <c r="L170" s="28">
        <f t="shared" si="41"/>
        <v>15.806623407746683</v>
      </c>
      <c r="M170" s="28">
        <f>L170*'Forecast inputs Tab10.1.5.1'!Z15</f>
        <v>38.358881420983337</v>
      </c>
      <c r="N170" s="19">
        <f t="shared" si="45"/>
        <v>399.00168112861667</v>
      </c>
      <c r="O170" s="19">
        <f>N170*'Forecast inputs Tab10.1.5.1'!R15</f>
        <v>906.2604983810495</v>
      </c>
      <c r="P170" s="19">
        <f>N170*'Forecast inputs Tab10.1.5.1'!S15</f>
        <v>396.55987488040523</v>
      </c>
      <c r="Q170" s="19">
        <f>P170*'Forecast inputs Tab10.1.5.1'!R15</f>
        <v>900.71437501336197</v>
      </c>
    </row>
    <row r="171" spans="1:17" x14ac:dyDescent="0.3">
      <c r="A171" s="10">
        <f>D171+F171+E171+'Forecast inputs Tab10.1.5.1'!AA16</f>
        <v>0.47236842465792306</v>
      </c>
      <c r="C171" s="18">
        <v>12</v>
      </c>
      <c r="D171" s="17">
        <f>$G$54*'Forecast inputs Tab10.1.5.1'!T16</f>
        <v>0.18236072512160356</v>
      </c>
      <c r="E171" s="17">
        <f>$G$55*'Forecast inputs Tab10.1.5.1'!U16</f>
        <v>1.7650256468504984E-5</v>
      </c>
      <c r="F171" s="17">
        <f>$F$31*'Forecast inputs Tab10.1.5.1'!Y16</f>
        <v>4.9990049279850998E-2</v>
      </c>
      <c r="G171" s="28">
        <f t="shared" si="42"/>
        <v>35.214558018985294</v>
      </c>
      <c r="H171" s="28">
        <f>G171*'Forecast inputs Tab10.1.5.1'!V16</f>
        <v>95.325523574362137</v>
      </c>
      <c r="I171" s="28">
        <f t="shared" si="43"/>
        <v>3.408332468768557E-3</v>
      </c>
      <c r="J171" s="28">
        <f>I171*'Forecast inputs Tab10.1.5.1'!W16</f>
        <v>9.2597666711372456E-3</v>
      </c>
      <c r="K171" s="28">
        <f t="shared" si="44"/>
        <v>95.334783341033273</v>
      </c>
      <c r="L171" s="28">
        <f t="shared" si="41"/>
        <v>9.6532709527414671</v>
      </c>
      <c r="M171" s="28">
        <f>L171*'Forecast inputs Tab10.1.5.1'!Z16</f>
        <v>26.369454130765757</v>
      </c>
      <c r="N171" s="19">
        <f t="shared" si="45"/>
        <v>242.28928374536093</v>
      </c>
      <c r="O171" s="19">
        <f>N171*'Forecast inputs Tab10.1.5.1'!R16</f>
        <v>624.90525195752252</v>
      </c>
      <c r="P171" s="19">
        <f>N171*'Forecast inputs Tab10.1.5.1'!S16</f>
        <v>241.59600066823117</v>
      </c>
      <c r="Q171" s="19">
        <f>P171*'Forecast inputs Tab10.1.5.1'!R16</f>
        <v>623.11715704348182</v>
      </c>
    </row>
    <row r="172" spans="1:17" x14ac:dyDescent="0.3">
      <c r="A172" s="10">
        <f>D172+F172+E172+'Forecast inputs Tab10.1.5.1'!AA17</f>
        <v>0.4663170111007795</v>
      </c>
      <c r="C172" s="18">
        <v>13</v>
      </c>
      <c r="D172" s="17">
        <f>$G$54*'Forecast inputs Tab10.1.5.1'!T17</f>
        <v>0.18136612978131614</v>
      </c>
      <c r="E172" s="17">
        <f>$G$55*'Forecast inputs Tab10.1.5.1'!U17</f>
        <v>6.3722512611132492E-6</v>
      </c>
      <c r="F172" s="17">
        <f>$F$31*'Forecast inputs Tab10.1.5.1'!Y17</f>
        <v>4.4944509068202292E-2</v>
      </c>
      <c r="G172" s="28">
        <f t="shared" si="42"/>
        <v>8.3642865293129525</v>
      </c>
      <c r="H172" s="28">
        <f>G172*'Forecast inputs Tab10.1.5.1'!V17</f>
        <v>25.106974721537973</v>
      </c>
      <c r="I172" s="28">
        <f t="shared" si="43"/>
        <v>2.9387700696372122E-4</v>
      </c>
      <c r="J172" s="28">
        <f>I172*'Forecast inputs Tab10.1.5.1'!W17</f>
        <v>8.8476332147131463E-4</v>
      </c>
      <c r="K172" s="28">
        <f t="shared" si="44"/>
        <v>25.107859484859446</v>
      </c>
      <c r="L172" s="28">
        <f t="shared" si="41"/>
        <v>2.0727616133124069</v>
      </c>
      <c r="M172" s="28">
        <f>L172*'Forecast inputs Tab10.1.5.1'!Z17</f>
        <v>6.2810687892044532</v>
      </c>
      <c r="N172" s="19">
        <f t="shared" si="45"/>
        <v>57.703792481504294</v>
      </c>
      <c r="O172" s="19">
        <f>N172*'Forecast inputs Tab10.1.5.1'!R17</f>
        <v>166.28790398357498</v>
      </c>
      <c r="P172" s="19">
        <f>N172*'Forecast inputs Tab10.1.5.1'!S17</f>
        <v>57.621093891082289</v>
      </c>
      <c r="Q172" s="19">
        <f>P172*'Forecast inputs Tab10.1.5.1'!R17</f>
        <v>166.04958732062639</v>
      </c>
    </row>
    <row r="173" spans="1:17" x14ac:dyDescent="0.3">
      <c r="A173" s="10">
        <f>D173+F173+E173+'Forecast inputs Tab10.1.5.1'!AA18</f>
        <v>0.46331672454229311</v>
      </c>
      <c r="C173" s="18">
        <v>14</v>
      </c>
      <c r="D173" s="17">
        <f>$G$54*'Forecast inputs Tab10.1.5.1'!T18</f>
        <v>0.17710064244610368</v>
      </c>
      <c r="E173" s="17">
        <f>$G$55*'Forecast inputs Tab10.1.5.1'!U18</f>
        <v>2.8860764107769261E-6</v>
      </c>
      <c r="F173" s="17">
        <f>$F$31*'Forecast inputs Tab10.1.5.1'!Y18</f>
        <v>4.6213196019778656E-2</v>
      </c>
      <c r="G173" s="28">
        <f t="shared" si="42"/>
        <v>12.359005643221641</v>
      </c>
      <c r="H173" s="28">
        <f>G173*'Forecast inputs Tab10.1.5.1'!V18</f>
        <v>40.601439709235407</v>
      </c>
      <c r="I173" s="28">
        <f t="shared" si="43"/>
        <v>2.0140545034112966E-4</v>
      </c>
      <c r="J173" s="28">
        <f>I173*'Forecast inputs Tab10.1.5.1'!W18</f>
        <v>6.6352585580451286E-4</v>
      </c>
      <c r="K173" s="28">
        <f t="shared" si="44"/>
        <v>40.602103235091214</v>
      </c>
      <c r="L173" s="28">
        <f t="shared" si="41"/>
        <v>3.2249976200598356</v>
      </c>
      <c r="M173" s="28">
        <f>L173*'Forecast inputs Tab10.1.5.1'!Z18</f>
        <v>10.706508348955646</v>
      </c>
      <c r="N173" s="19">
        <f t="shared" si="45"/>
        <v>87.19544973739103</v>
      </c>
      <c r="O173" s="19">
        <f>N173*'Forecast inputs Tab10.1.5.1'!R18</f>
        <v>276.95541918288563</v>
      </c>
      <c r="P173" s="19">
        <f>N173*'Forecast inputs Tab10.1.5.1'!S18</f>
        <v>87.128466273392732</v>
      </c>
      <c r="Q173" s="19">
        <f>P173*'Forecast inputs Tab10.1.5.1'!R18</f>
        <v>276.74266228552642</v>
      </c>
    </row>
    <row r="174" spans="1:17" x14ac:dyDescent="0.3">
      <c r="A174" s="10">
        <f>D174+F174+E174+'Forecast inputs Tab10.1.5.1'!AA19</f>
        <v>0.46115598165466221</v>
      </c>
      <c r="C174" s="18">
        <v>15</v>
      </c>
      <c r="D174" s="17">
        <f>$G$54*'Forecast inputs Tab10.1.5.1'!T19</f>
        <v>0.1724036596147418</v>
      </c>
      <c r="E174" s="17">
        <f>$G$55*'Forecast inputs Tab10.1.5.1'!U19</f>
        <v>1.5089536100028735E-6</v>
      </c>
      <c r="F174" s="17">
        <f>$F$31*'Forecast inputs Tab10.1.5.1'!Y19</f>
        <v>4.8750813086310393E-2</v>
      </c>
      <c r="G174" s="28">
        <f t="shared" si="42"/>
        <v>2.0121456921086742</v>
      </c>
      <c r="H174" s="28">
        <f>G174*'Forecast inputs Tab10.1.5.1'!V19</f>
        <v>7.1571517521694377</v>
      </c>
      <c r="I174" s="28">
        <f t="shared" si="43"/>
        <v>1.7611195219080455E-5</v>
      </c>
      <c r="J174" s="28">
        <f>I174*'Forecast inputs Tab10.1.5.1'!W19</f>
        <v>6.2776590010503084E-5</v>
      </c>
      <c r="K174" s="28">
        <f t="shared" si="44"/>
        <v>7.1572145287594484</v>
      </c>
      <c r="L174" s="28">
        <f t="shared" si="41"/>
        <v>0.56897712471775685</v>
      </c>
      <c r="M174" s="28">
        <f>L174*'Forecast inputs Tab10.1.5.1'!Z19</f>
        <v>2.0474186651268704</v>
      </c>
      <c r="N174" s="19">
        <f t="shared" si="45"/>
        <v>14.568344084640529</v>
      </c>
      <c r="O174" s="19">
        <f>N174*'Forecast inputs Tab10.1.5.1'!R19</f>
        <v>50.414920172425326</v>
      </c>
      <c r="P174" s="19">
        <f>N174*'Forecast inputs Tab10.1.5.1'!S19</f>
        <v>14.561903093116131</v>
      </c>
      <c r="Q174" s="19">
        <f>P174*'Forecast inputs Tab10.1.5.1'!R19</f>
        <v>50.392630605975825</v>
      </c>
    </row>
    <row r="175" spans="1:17" x14ac:dyDescent="0.3">
      <c r="A175" s="10">
        <f>D175+F175+E175+'Forecast inputs Tab10.1.5.1'!AA20</f>
        <v>0.45992451986525518</v>
      </c>
      <c r="C175" s="23" t="s">
        <v>1443</v>
      </c>
      <c r="D175" s="17">
        <f>$G$54*'Forecast inputs Tab10.1.5.1'!T20</f>
        <v>0.16723075979040145</v>
      </c>
      <c r="E175" s="17">
        <f>$G$55*'Forecast inputs Tab10.1.5.1'!U20</f>
        <v>9.1438265608979382E-7</v>
      </c>
      <c r="F175" s="17">
        <f>$F$31*'Forecast inputs Tab10.1.5.1'!Y20</f>
        <v>5.2692845692197628E-2</v>
      </c>
      <c r="G175" s="28">
        <f>N175*(D175/A175)*(1-EXP(-A175))</f>
        <v>6.7009822252528606</v>
      </c>
      <c r="H175" s="28">
        <f>G175*'Forecast inputs Tab10.1.5.1'!V20</f>
        <v>27.805511574472771</v>
      </c>
      <c r="I175" s="28">
        <f t="shared" si="43"/>
        <v>3.6639562800628352E-5</v>
      </c>
      <c r="J175" s="28">
        <f>I175*'Forecast inputs Tab10.1.5.1'!W20</f>
        <v>1.5203469480894649E-4</v>
      </c>
      <c r="K175" s="28">
        <f t="shared" si="44"/>
        <v>27.805663609167581</v>
      </c>
      <c r="L175" s="30">
        <f t="shared" si="41"/>
        <v>2.1114167203686569</v>
      </c>
      <c r="M175" s="28">
        <f>L175*'Forecast inputs Tab10.1.5.1'!Z20</f>
        <v>8.159907742539934</v>
      </c>
      <c r="N175" s="19">
        <f>N148*EXP(-A148)+N149*EXP(-A149)</f>
        <v>49.988786618395409</v>
      </c>
      <c r="O175" s="19">
        <f>N175*'Forecast inputs Tab10.1.5.1'!R20</f>
        <v>203.57616096144341</v>
      </c>
      <c r="P175" s="19">
        <f>N175*'Forecast inputs Tab10.1.5.1'!S20</f>
        <v>49.975396035528377</v>
      </c>
      <c r="Q175" s="19">
        <f>P175*'Forecast inputs Tab10.1.5.1'!R20</f>
        <v>203.52162866255173</v>
      </c>
    </row>
    <row r="176" spans="1:17" x14ac:dyDescent="0.3">
      <c r="C176" s="31" t="s">
        <v>1453</v>
      </c>
      <c r="D176" s="12"/>
      <c r="E176" s="12"/>
      <c r="F176" s="12"/>
      <c r="G176" s="32">
        <f>SUM(G159:G175)</f>
        <v>1225.4958498312919</v>
      </c>
      <c r="H176" s="32">
        <f t="shared" ref="H176" si="46">SUM(H159:H175)</f>
        <v>1565.7087753254257</v>
      </c>
      <c r="I176" s="32">
        <f>SUM(I159:I175)</f>
        <v>224.71429183164773</v>
      </c>
      <c r="J176" s="32">
        <f t="shared" ref="J176:Q176" si="47">SUM(J159:J175)</f>
        <v>151.05941147408868</v>
      </c>
      <c r="K176" s="32">
        <f t="shared" si="47"/>
        <v>1716.7681867995143</v>
      </c>
      <c r="L176" s="32">
        <f t="shared" si="47"/>
        <v>376.00077660058133</v>
      </c>
      <c r="M176" s="32">
        <f t="shared" si="47"/>
        <v>414.52582670924966</v>
      </c>
      <c r="N176" s="32">
        <f t="shared" si="47"/>
        <v>50525.565052660815</v>
      </c>
      <c r="O176" s="32">
        <f t="shared" si="47"/>
        <v>14516.381372775841</v>
      </c>
      <c r="P176" s="32">
        <f t="shared" si="47"/>
        <v>6603.1249623130907</v>
      </c>
      <c r="Q176" s="32">
        <f t="shared" si="47"/>
        <v>7965.115728965724</v>
      </c>
    </row>
    <row r="178" spans="1:17" x14ac:dyDescent="0.3">
      <c r="C178" s="15" t="s">
        <v>1445</v>
      </c>
      <c r="D178" s="15" t="s">
        <v>1735</v>
      </c>
      <c r="G178" s="15">
        <f>G153+1</f>
        <v>2026</v>
      </c>
    </row>
    <row r="179" spans="1:17" x14ac:dyDescent="0.3">
      <c r="D179" s="24" t="s">
        <v>1611</v>
      </c>
      <c r="E179" s="24"/>
      <c r="F179" s="24"/>
      <c r="G179" s="18">
        <f>G154</f>
        <v>2.36</v>
      </c>
      <c r="H179" s="24" t="s">
        <v>1610</v>
      </c>
      <c r="I179" s="25">
        <f>G179*I3</f>
        <v>0.15712751246472767</v>
      </c>
      <c r="J179" s="15" t="s">
        <v>1526</v>
      </c>
      <c r="K179" s="25">
        <f>I179+I181+I180</f>
        <v>0.20297373492881038</v>
      </c>
    </row>
    <row r="180" spans="1:17" x14ac:dyDescent="0.3">
      <c r="D180" s="24" t="s">
        <v>1612</v>
      </c>
      <c r="E180" s="24"/>
      <c r="F180" s="24"/>
      <c r="G180" s="18">
        <f>G155</f>
        <v>2.36</v>
      </c>
      <c r="H180" s="24" t="s">
        <v>1610</v>
      </c>
      <c r="I180" s="25">
        <f>G180*I4</f>
        <v>5.8230555245437849E-3</v>
      </c>
      <c r="K180" s="25"/>
    </row>
    <row r="181" spans="1:17" x14ac:dyDescent="0.3">
      <c r="D181" s="24" t="s">
        <v>1446</v>
      </c>
      <c r="E181" s="24"/>
      <c r="F181" s="24"/>
      <c r="G181" s="18">
        <f>G156</f>
        <v>1</v>
      </c>
      <c r="H181" s="24" t="s">
        <v>1610</v>
      </c>
      <c r="I181" s="25">
        <f>G181*I131</f>
        <v>4.0023166939538925E-2</v>
      </c>
    </row>
    <row r="182" spans="1:17" x14ac:dyDescent="0.3">
      <c r="D182" s="24"/>
      <c r="E182" s="24"/>
      <c r="F182" s="24"/>
      <c r="G182" s="18"/>
      <c r="H182" s="24"/>
      <c r="I182" s="24"/>
      <c r="J182" s="24"/>
      <c r="K182" s="24"/>
      <c r="L182" s="25"/>
    </row>
    <row r="183" spans="1:17" ht="41.4" x14ac:dyDescent="0.3">
      <c r="A183" t="s">
        <v>1374</v>
      </c>
      <c r="C183" s="26" t="s">
        <v>1292</v>
      </c>
      <c r="D183" s="27" t="s">
        <v>1604</v>
      </c>
      <c r="E183" s="27" t="s">
        <v>1605</v>
      </c>
      <c r="F183" s="27" t="s">
        <v>1877</v>
      </c>
      <c r="G183" s="27" t="s">
        <v>1606</v>
      </c>
      <c r="H183" s="27" t="s">
        <v>1607</v>
      </c>
      <c r="I183" s="27" t="s">
        <v>1608</v>
      </c>
      <c r="J183" s="27" t="s">
        <v>1609</v>
      </c>
      <c r="K183" s="27" t="s">
        <v>1613</v>
      </c>
      <c r="L183" s="27" t="s">
        <v>1448</v>
      </c>
      <c r="M183" s="27" t="s">
        <v>1578</v>
      </c>
      <c r="N183" s="27" t="s">
        <v>1449</v>
      </c>
      <c r="O183" s="27" t="s">
        <v>1450</v>
      </c>
      <c r="P183" s="27" t="s">
        <v>1451</v>
      </c>
      <c r="Q183" s="27" t="s">
        <v>1452</v>
      </c>
    </row>
    <row r="184" spans="1:17" x14ac:dyDescent="0.3">
      <c r="A184" s="10">
        <f>D184+F184+E184+'Forecast inputs Tab10.1.5.1'!AA4</f>
        <v>0.24</v>
      </c>
      <c r="C184" s="18">
        <v>0</v>
      </c>
      <c r="D184" s="17">
        <f>$G$54*'Forecast inputs Tab10.1.5.1'!T4</f>
        <v>0</v>
      </c>
      <c r="E184" s="17">
        <f>$G$55*'Forecast inputs Tab10.1.5.1'!U4</f>
        <v>0</v>
      </c>
      <c r="F184" s="17">
        <f>$F$31*'Forecast inputs Tab10.1.5.1'!Y4</f>
        <v>0</v>
      </c>
      <c r="G184" s="28">
        <f>N184*(D184/A184)*(1-EXP(-A184))</f>
        <v>0</v>
      </c>
      <c r="H184" s="28">
        <f>G184*'Forecast inputs Tab10.1.5.1'!V4</f>
        <v>0</v>
      </c>
      <c r="I184" s="28">
        <f>N184*(E184/A184)*(1-EXP(-A184))</f>
        <v>0</v>
      </c>
      <c r="J184" s="28">
        <f>I184*'Forecast inputs Tab10.1.5.1'!W4</f>
        <v>0</v>
      </c>
      <c r="K184" s="28">
        <f>H184+J184</f>
        <v>0</v>
      </c>
      <c r="L184" s="28">
        <f t="shared" ref="L184:L200" si="48">N184*(F184/A184)*(1-EXP(-A184))</f>
        <v>0</v>
      </c>
      <c r="M184" s="28">
        <f>L184*'Forecast inputs Tab10.1.5.1'!Z4</f>
        <v>0</v>
      </c>
      <c r="N184" s="19">
        <f>'Forecast inputs Tab10.1.5.1'!Q4</f>
        <v>12382.797429009221</v>
      </c>
      <c r="O184" s="19">
        <f>N184*'Forecast inputs Tab10.1.5.1'!R4</f>
        <v>34.976078134056579</v>
      </c>
      <c r="P184" s="19">
        <f>N184*'Forecast inputs Tab10.1.5.1'!S4</f>
        <v>0</v>
      </c>
      <c r="Q184" s="19">
        <f>P184*'Forecast inputs Tab10.1.5.1'!R4</f>
        <v>0</v>
      </c>
    </row>
    <row r="185" spans="1:17" x14ac:dyDescent="0.3">
      <c r="A185" s="10">
        <f>D185+F185+E185+'Forecast inputs Tab10.1.5.1'!AA5</f>
        <v>0.24054266917001291</v>
      </c>
      <c r="C185" s="18">
        <v>1</v>
      </c>
      <c r="D185" s="17">
        <f>$G$54*'Forecast inputs Tab10.1.5.1'!T5</f>
        <v>3.2084463895607013E-5</v>
      </c>
      <c r="E185" s="17">
        <f>$G$55*'Forecast inputs Tab10.1.5.1'!U5</f>
        <v>7.3560458654917506E-5</v>
      </c>
      <c r="F185" s="17">
        <f>$F$31*'Forecast inputs Tab10.1.5.1'!Y5</f>
        <v>4.3702424746238738E-4</v>
      </c>
      <c r="G185" s="28">
        <f t="shared" ref="G185:G199" si="49">N185*(D185/A185)*(1-EXP(-A185))</f>
        <v>0.2777769621249952</v>
      </c>
      <c r="H185" s="28">
        <f>G185*'Forecast inputs Tab10.1.5.1'!V5</f>
        <v>2.8563251428643542E-2</v>
      </c>
      <c r="I185" s="28">
        <f t="shared" ref="I185:I200" si="50">N185*(E185/A185)*(1-EXP(-A185))</f>
        <v>0.63686277583344708</v>
      </c>
      <c r="J185" s="28">
        <f>I185*'Forecast inputs Tab10.1.5.1'!W5</f>
        <v>6.5487465338544326E-2</v>
      </c>
      <c r="K185" s="28">
        <f t="shared" ref="K185:K200" si="51">H185+J185</f>
        <v>9.4050716767187875E-2</v>
      </c>
      <c r="L185" s="28">
        <f t="shared" si="48"/>
        <v>3.7836152796583109</v>
      </c>
      <c r="M185" s="28">
        <f>L185*'Forecast inputs Tab10.1.5.1'!Z5</f>
        <v>0.29164447100981428</v>
      </c>
      <c r="N185" s="19">
        <f>N159*EXP(-A159)</f>
        <v>9740.6534556019415</v>
      </c>
      <c r="O185" s="19">
        <f>N185*'Forecast inputs Tab10.1.5.1'!R5</f>
        <v>231.1720062657642</v>
      </c>
      <c r="P185" s="19">
        <f>N185*'Forecast inputs Tab10.1.5.1'!S5</f>
        <v>0</v>
      </c>
      <c r="Q185" s="19">
        <f>P185*'Forecast inputs Tab10.1.5.1'!R5</f>
        <v>0</v>
      </c>
    </row>
    <row r="186" spans="1:17" x14ac:dyDescent="0.3">
      <c r="A186" s="10">
        <f>D186+F186+E186+'Forecast inputs Tab10.1.5.1'!AA6</f>
        <v>0.24436355361370776</v>
      </c>
      <c r="C186" s="18">
        <v>2</v>
      </c>
      <c r="D186" s="17">
        <f>$G$54*'Forecast inputs Tab10.1.5.1'!T6</f>
        <v>3.0191873778600349E-4</v>
      </c>
      <c r="E186" s="17">
        <f>$G$55*'Forecast inputs Tab10.1.5.1'!U6</f>
        <v>1.5420704181806485E-3</v>
      </c>
      <c r="F186" s="17">
        <f>$F$31*'Forecast inputs Tab10.1.5.1'!Y6</f>
        <v>2.5195644577411316E-3</v>
      </c>
      <c r="G186" s="28">
        <f t="shared" si="49"/>
        <v>2.0512989134963826</v>
      </c>
      <c r="H186" s="28">
        <f>G186*'Forecast inputs Tab10.1.5.1'!V6</f>
        <v>0.4503558072550663</v>
      </c>
      <c r="I186" s="28">
        <f t="shared" si="50"/>
        <v>10.4771482437468</v>
      </c>
      <c r="J186" s="28">
        <f>I186*'Forecast inputs Tab10.1.5.1'!W6</f>
        <v>2.3004412831450365</v>
      </c>
      <c r="K186" s="28">
        <f t="shared" si="51"/>
        <v>2.7507970904001029</v>
      </c>
      <c r="L186" s="28">
        <f t="shared" si="48"/>
        <v>17.118446746792422</v>
      </c>
      <c r="M186" s="28">
        <f>L186*'Forecast inputs Tab10.1.5.1'!Z6</f>
        <v>3.218781541799379</v>
      </c>
      <c r="N186" s="19">
        <f t="shared" ref="N186:N199" si="52">N160*EXP(-A160)</f>
        <v>7658.1124438248207</v>
      </c>
      <c r="O186" s="19">
        <f>N186*'Forecast inputs Tab10.1.5.1'!R6</f>
        <v>736.67825302368362</v>
      </c>
      <c r="P186" s="19">
        <f>N186*'Forecast inputs Tab10.1.5.1'!S6</f>
        <v>0</v>
      </c>
      <c r="Q186" s="19">
        <f>P186*'Forecast inputs Tab10.1.5.1'!R6</f>
        <v>0</v>
      </c>
    </row>
    <row r="187" spans="1:17" x14ac:dyDescent="0.3">
      <c r="A187" s="10">
        <f>D187+F187+E187+'Forecast inputs Tab10.1.5.1'!AA7</f>
        <v>0.2567378222545722</v>
      </c>
      <c r="C187" s="18">
        <v>3</v>
      </c>
      <c r="D187" s="17">
        <f>$G$54*'Forecast inputs Tab10.1.5.1'!T7</f>
        <v>1.1246764140843947E-2</v>
      </c>
      <c r="E187" s="17">
        <f>$G$55*'Forecast inputs Tab10.1.5.1'!U7</f>
        <v>2.9905783541638977E-3</v>
      </c>
      <c r="F187" s="17">
        <f>$F$31*'Forecast inputs Tab10.1.5.1'!Y7</f>
        <v>2.5004797595643822E-3</v>
      </c>
      <c r="G187" s="28">
        <f t="shared" si="49"/>
        <v>59.492987549834076</v>
      </c>
      <c r="H187" s="28">
        <f>G187*'Forecast inputs Tab10.1.5.1'!V7</f>
        <v>21.849099831833193</v>
      </c>
      <c r="I187" s="28">
        <f t="shared" si="50"/>
        <v>15.819522714532999</v>
      </c>
      <c r="J187" s="28">
        <f>I187*'Forecast inputs Tab10.1.5.1'!W7</f>
        <v>5.8241424282129337</v>
      </c>
      <c r="K187" s="28">
        <f t="shared" si="51"/>
        <v>27.673242260046127</v>
      </c>
      <c r="L187" s="28">
        <f t="shared" si="48"/>
        <v>13.22700550499968</v>
      </c>
      <c r="M187" s="28">
        <f>L187*'Forecast inputs Tab10.1.5.1'!Z7</f>
        <v>4.4677914654677817</v>
      </c>
      <c r="N187" s="19">
        <f t="shared" si="52"/>
        <v>5997.8554630831914</v>
      </c>
      <c r="O187" s="19">
        <f>N187*'Forecast inputs Tab10.1.5.1'!R7</f>
        <v>1255.3211591459965</v>
      </c>
      <c r="P187" s="19">
        <f>N187*'Forecast inputs Tab10.1.5.1'!S7</f>
        <v>0</v>
      </c>
      <c r="Q187" s="19">
        <f>P187*'Forecast inputs Tab10.1.5.1'!R7</f>
        <v>0</v>
      </c>
    </row>
    <row r="188" spans="1:17" x14ac:dyDescent="0.3">
      <c r="A188" s="10">
        <f>D188+F188+E188+'Forecast inputs Tab10.1.5.1'!AA8</f>
        <v>0.2929893291589325</v>
      </c>
      <c r="C188" s="18">
        <v>4</v>
      </c>
      <c r="D188" s="17">
        <f>$G$54*'Forecast inputs Tab10.1.5.1'!T8</f>
        <v>2.0091157329877058E-2</v>
      </c>
      <c r="E188" s="17">
        <f>$G$55*'Forecast inputs Tab10.1.5.1'!U8</f>
        <v>1.9398190832809581E-2</v>
      </c>
      <c r="F188" s="17">
        <f>$F$31*'Forecast inputs Tab10.1.5.1'!Y8</f>
        <v>1.3499980996245895E-2</v>
      </c>
      <c r="G188" s="28">
        <f t="shared" si="49"/>
        <v>80.803760561421583</v>
      </c>
      <c r="H188" s="28">
        <f>G188*'Forecast inputs Tab10.1.5.1'!V8</f>
        <v>45.51948559116147</v>
      </c>
      <c r="I188" s="28">
        <f t="shared" si="50"/>
        <v>78.016748445257434</v>
      </c>
      <c r="J188" s="28">
        <f>I188*'Forecast inputs Tab10.1.5.1'!W8</f>
        <v>42.749487081907638</v>
      </c>
      <c r="K188" s="28">
        <f t="shared" si="51"/>
        <v>88.268972673069101</v>
      </c>
      <c r="L188" s="28">
        <f t="shared" si="48"/>
        <v>54.294992274149394</v>
      </c>
      <c r="M188" s="28">
        <f>L188*'Forecast inputs Tab10.1.5.1'!Z8</f>
        <v>28.580829638119965</v>
      </c>
      <c r="N188" s="19">
        <f t="shared" si="52"/>
        <v>4639.7670501242064</v>
      </c>
      <c r="O188" s="19">
        <f>N188*'Forecast inputs Tab10.1.5.1'!R8</f>
        <v>1710.4733218635395</v>
      </c>
      <c r="P188" s="19">
        <f>N188*'Forecast inputs Tab10.1.5.1'!S8</f>
        <v>413.66426449329964</v>
      </c>
      <c r="Q188" s="19">
        <f>P188*'Forecast inputs Tab10.1.5.1'!R8</f>
        <v>152.49939942677739</v>
      </c>
    </row>
    <row r="189" spans="1:17" x14ac:dyDescent="0.3">
      <c r="A189" s="10">
        <f>D189+F189+E189+'Forecast inputs Tab10.1.5.1'!AA9</f>
        <v>0.35742797664659659</v>
      </c>
      <c r="C189" s="18">
        <v>5</v>
      </c>
      <c r="D189" s="17">
        <f>$G$54*'Forecast inputs Tab10.1.5.1'!T9</f>
        <v>5.932901253069596E-2</v>
      </c>
      <c r="E189" s="17">
        <f>$G$55*'Forecast inputs Tab10.1.5.1'!U9</f>
        <v>2.9451758759262564E-2</v>
      </c>
      <c r="F189" s="17">
        <f>$F$31*'Forecast inputs Tab10.1.5.1'!Y9</f>
        <v>2.8647205356638082E-2</v>
      </c>
      <c r="G189" s="28">
        <f t="shared" si="49"/>
        <v>172.66904688214794</v>
      </c>
      <c r="H189" s="28">
        <f>G189*'Forecast inputs Tab10.1.5.1'!V9</f>
        <v>139.09481696487336</v>
      </c>
      <c r="I189" s="28">
        <f t="shared" si="50"/>
        <v>85.715350669854899</v>
      </c>
      <c r="J189" s="28">
        <f>I189*'Forecast inputs Tab10.1.5.1'!W9</f>
        <v>64.172962651341592</v>
      </c>
      <c r="K189" s="28">
        <f t="shared" si="51"/>
        <v>203.26777961621497</v>
      </c>
      <c r="L189" s="28">
        <f t="shared" si="48"/>
        <v>83.373807076405015</v>
      </c>
      <c r="M189" s="28">
        <f>L189*'Forecast inputs Tab10.1.5.1'!Z9</f>
        <v>62.208365664374682</v>
      </c>
      <c r="N189" s="19">
        <f t="shared" si="52"/>
        <v>3461.4058829850715</v>
      </c>
      <c r="O189" s="19">
        <f>N189*'Forecast inputs Tab10.1.5.1'!R9</f>
        <v>1972.3229177484257</v>
      </c>
      <c r="P189" s="19">
        <f>N189*'Forecast inputs Tab10.1.5.1'!S9</f>
        <v>1006.8015763708464</v>
      </c>
      <c r="Q189" s="19">
        <f>P189*'Forecast inputs Tab10.1.5.1'!R9</f>
        <v>573.6795654224137</v>
      </c>
    </row>
    <row r="190" spans="1:17" x14ac:dyDescent="0.3">
      <c r="A190" s="10">
        <f>D190+F190+E190+'Forecast inputs Tab10.1.5.1'!AA10</f>
        <v>0.42367918914690472</v>
      </c>
      <c r="C190" s="18">
        <v>6</v>
      </c>
      <c r="D190" s="17">
        <f>$G$54*'Forecast inputs Tab10.1.5.1'!T10</f>
        <v>0.14428273151484647</v>
      </c>
      <c r="E190" s="17">
        <f>$G$55*'Forecast inputs Tab10.1.5.1'!U10</f>
        <v>1.215725561880098E-2</v>
      </c>
      <c r="F190" s="17">
        <f>$F$31*'Forecast inputs Tab10.1.5.1'!Y10</f>
        <v>2.723920201325726E-2</v>
      </c>
      <c r="G190" s="28">
        <f t="shared" si="49"/>
        <v>284.76099861588381</v>
      </c>
      <c r="H190" s="28">
        <f>G190*'Forecast inputs Tab10.1.5.1'!V10</f>
        <v>282.12036725227904</v>
      </c>
      <c r="I190" s="28">
        <f t="shared" si="50"/>
        <v>23.993947259600542</v>
      </c>
      <c r="J190" s="28">
        <f>I190*'Forecast inputs Tab10.1.5.1'!W10</f>
        <v>23.218950499645665</v>
      </c>
      <c r="K190" s="28">
        <f t="shared" si="51"/>
        <v>305.33931775192468</v>
      </c>
      <c r="L190" s="28">
        <f t="shared" si="48"/>
        <v>53.760157472460804</v>
      </c>
      <c r="M190" s="28">
        <f>L190*'Forecast inputs Tab10.1.5.1'!Z10</f>
        <v>53.156000822785295</v>
      </c>
      <c r="N190" s="19">
        <f t="shared" si="52"/>
        <v>2421.1602186121622</v>
      </c>
      <c r="O190" s="19">
        <f>N190*'Forecast inputs Tab10.1.5.1'!R10</f>
        <v>1952.0071607312461</v>
      </c>
      <c r="P190" s="19">
        <f>N190*'Forecast inputs Tab10.1.5.1'!S10</f>
        <v>1391.5091527664242</v>
      </c>
      <c r="Q190" s="19">
        <f>P190*'Forecast inputs Tab10.1.5.1'!R10</f>
        <v>1121.8736412165686</v>
      </c>
    </row>
    <row r="191" spans="1:17" x14ac:dyDescent="0.3">
      <c r="A191" s="10">
        <f>D191+F191+E191+'Forecast inputs Tab10.1.5.1'!AA11</f>
        <v>0.47131514371769373</v>
      </c>
      <c r="C191" s="18">
        <v>7</v>
      </c>
      <c r="D191" s="17">
        <f>$G$54*'Forecast inputs Tab10.1.5.1'!T11</f>
        <v>0.17439723094039628</v>
      </c>
      <c r="E191" s="17">
        <f>$G$55*'Forecast inputs Tab10.1.5.1'!U11</f>
        <v>6.9711027182897799E-3</v>
      </c>
      <c r="F191" s="17">
        <f>$F$31*'Forecast inputs Tab10.1.5.1'!Y11</f>
        <v>4.9946810059007689E-2</v>
      </c>
      <c r="G191" s="28">
        <f t="shared" si="49"/>
        <v>220.4088877657307</v>
      </c>
      <c r="H191" s="28">
        <f>G191*'Forecast inputs Tab10.1.5.1'!V11</f>
        <v>273.14461206427762</v>
      </c>
      <c r="I191" s="28">
        <f t="shared" si="50"/>
        <v>8.810306151959713</v>
      </c>
      <c r="J191" s="28">
        <f>I191*'Forecast inputs Tab10.1.5.1'!W11</f>
        <v>10.751164682290167</v>
      </c>
      <c r="K191" s="28">
        <f t="shared" si="51"/>
        <v>283.89577674656778</v>
      </c>
      <c r="L191" s="28">
        <f t="shared" si="48"/>
        <v>63.124401650130245</v>
      </c>
      <c r="M191" s="28">
        <f>L191*'Forecast inputs Tab10.1.5.1'!Z11</f>
        <v>78.797559335841072</v>
      </c>
      <c r="N191" s="19">
        <f t="shared" si="52"/>
        <v>1584.9734641229318</v>
      </c>
      <c r="O191" s="19">
        <f>N191*'Forecast inputs Tab10.1.5.1'!R11</f>
        <v>1696.9359896285757</v>
      </c>
      <c r="P191" s="19">
        <f>N191*'Forecast inputs Tab10.1.5.1'!S11</f>
        <v>1264.1800696722717</v>
      </c>
      <c r="Q191" s="19">
        <f>P191*'Forecast inputs Tab10.1.5.1'!R11</f>
        <v>1353.4817497939209</v>
      </c>
    </row>
    <row r="192" spans="1:17" x14ac:dyDescent="0.3">
      <c r="A192" s="10">
        <f>D192+F192+E192+'Forecast inputs Tab10.1.5.1'!AA12</f>
        <v>0.47343448748741418</v>
      </c>
      <c r="C192" s="18">
        <v>8</v>
      </c>
      <c r="D192" s="17">
        <f>$G$54*'Forecast inputs Tab10.1.5.1'!T12</f>
        <v>0.20105966665287486</v>
      </c>
      <c r="E192" s="17">
        <f>$G$55*'Forecast inputs Tab10.1.5.1'!U12</f>
        <v>1.1958801447505703E-3</v>
      </c>
      <c r="F192" s="17">
        <f>$F$31*'Forecast inputs Tab10.1.5.1'!Y12</f>
        <v>3.1178940689788756E-2</v>
      </c>
      <c r="G192" s="28">
        <f t="shared" si="49"/>
        <v>158.49942107592426</v>
      </c>
      <c r="H192" s="28">
        <f>G192*'Forecast inputs Tab10.1.5.1'!V12</f>
        <v>238.70126344464555</v>
      </c>
      <c r="I192" s="28">
        <f t="shared" si="50"/>
        <v>0.94273662030090533</v>
      </c>
      <c r="J192" s="28">
        <f>I192*'Forecast inputs Tab10.1.5.1'!W12</f>
        <v>1.417660324570744</v>
      </c>
      <c r="K192" s="28">
        <f t="shared" si="51"/>
        <v>240.11892376921628</v>
      </c>
      <c r="L192" s="28">
        <f t="shared" si="48"/>
        <v>24.578992551619422</v>
      </c>
      <c r="M192" s="28">
        <f>L192*'Forecast inputs Tab10.1.5.1'!Z12</f>
        <v>37.461825707625223</v>
      </c>
      <c r="N192" s="19">
        <f t="shared" si="52"/>
        <v>989.59914505498659</v>
      </c>
      <c r="O192" s="19">
        <f>N192*'Forecast inputs Tab10.1.5.1'!R12</f>
        <v>1341.6688328911991</v>
      </c>
      <c r="P192" s="19">
        <f>N192*'Forecast inputs Tab10.1.5.1'!S12</f>
        <v>906.02368453528504</v>
      </c>
      <c r="Q192" s="19">
        <f>P192*'Forecast inputs Tab10.1.5.1'!R12</f>
        <v>1228.3597307824034</v>
      </c>
    </row>
    <row r="193" spans="1:17" x14ac:dyDescent="0.3">
      <c r="A193" s="10">
        <f>D193+F193+E193+'Forecast inputs Tab10.1.5.1'!AA13</f>
        <v>0.4808944187510808</v>
      </c>
      <c r="C193" s="18">
        <v>9</v>
      </c>
      <c r="D193" s="17">
        <f>$G$54*'Forecast inputs Tab10.1.5.1'!T13</f>
        <v>0.19363665481704714</v>
      </c>
      <c r="E193" s="17">
        <f>$G$55*'Forecast inputs Tab10.1.5.1'!U13</f>
        <v>4.9180700459200085E-4</v>
      </c>
      <c r="F193" s="17">
        <f>$F$31*'Forecast inputs Tab10.1.5.1'!Y13</f>
        <v>4.6765956929441674E-2</v>
      </c>
      <c r="G193" s="28">
        <f t="shared" si="49"/>
        <v>94.989433012675519</v>
      </c>
      <c r="H193" s="28">
        <f>G193*'Forecast inputs Tab10.1.5.1'!V13</f>
        <v>171.12476324788037</v>
      </c>
      <c r="I193" s="28">
        <f t="shared" si="50"/>
        <v>0.24125839481164027</v>
      </c>
      <c r="J193" s="28">
        <f>I193*'Forecast inputs Tab10.1.5.1'!W13</f>
        <v>0.43513356521913082</v>
      </c>
      <c r="K193" s="28">
        <f t="shared" si="51"/>
        <v>171.5598968130995</v>
      </c>
      <c r="L193" s="28">
        <f t="shared" si="48"/>
        <v>22.941274921424561</v>
      </c>
      <c r="M193" s="28">
        <f>L193*'Forecast inputs Tab10.1.5.1'!Z13</f>
        <v>41.668467052532648</v>
      </c>
      <c r="N193" s="19">
        <f t="shared" si="52"/>
        <v>617.92515671525598</v>
      </c>
      <c r="O193" s="19">
        <f>N193*'Forecast inputs Tab10.1.5.1'!R13</f>
        <v>1022.561087087107</v>
      </c>
      <c r="P193" s="19">
        <f>N193*'Forecast inputs Tab10.1.5.1'!S13</f>
        <v>596.92847937552995</v>
      </c>
      <c r="Q193" s="19">
        <f>P193*'Forecast inputs Tab10.1.5.1'!R13</f>
        <v>987.81515552500821</v>
      </c>
    </row>
    <row r="194" spans="1:17" x14ac:dyDescent="0.3">
      <c r="A194" s="10">
        <f>D194+F194+E194+'Forecast inputs Tab10.1.5.1'!AA14</f>
        <v>0.47670124492391452</v>
      </c>
      <c r="C194" s="18">
        <v>10</v>
      </c>
      <c r="D194" s="17">
        <f>$G$54*'Forecast inputs Tab10.1.5.1'!T14</f>
        <v>0.19325784307747021</v>
      </c>
      <c r="E194" s="17">
        <f>$G$55*'Forecast inputs Tab10.1.5.1'!U14</f>
        <v>1.3309407209839442E-4</v>
      </c>
      <c r="F194" s="17">
        <f>$F$31*'Forecast inputs Tab10.1.5.1'!Y14</f>
        <v>4.3310307774345962E-2</v>
      </c>
      <c r="G194" s="28">
        <f t="shared" si="49"/>
        <v>64.436460066548776</v>
      </c>
      <c r="H194" s="28">
        <f>G194*'Forecast inputs Tab10.1.5.1'!V14</f>
        <v>135.6309879567678</v>
      </c>
      <c r="I194" s="28">
        <f t="shared" si="50"/>
        <v>4.4376521673299939E-2</v>
      </c>
      <c r="J194" s="28">
        <f>I194*'Forecast inputs Tab10.1.5.1'!W14</f>
        <v>9.361051760662123E-2</v>
      </c>
      <c r="K194" s="28">
        <f t="shared" si="51"/>
        <v>135.72459847437443</v>
      </c>
      <c r="L194" s="28">
        <f t="shared" si="48"/>
        <v>14.440619190046856</v>
      </c>
      <c r="M194" s="28">
        <f>L194*'Forecast inputs Tab10.1.5.1'!Z14</f>
        <v>30.60905846618282</v>
      </c>
      <c r="N194" s="19">
        <f t="shared" si="52"/>
        <v>419.18385380476366</v>
      </c>
      <c r="O194" s="19">
        <f>N194*'Forecast inputs Tab10.1.5.1'!R14</f>
        <v>822.33392520149516</v>
      </c>
      <c r="P194" s="19">
        <f>N194*'Forecast inputs Tab10.1.5.1'!S14</f>
        <v>413.30769426372575</v>
      </c>
      <c r="Q194" s="19">
        <f>P194*'Forecast inputs Tab10.1.5.1'!R14</f>
        <v>810.80636922186409</v>
      </c>
    </row>
    <row r="195" spans="1:17" x14ac:dyDescent="0.3">
      <c r="A195" s="10">
        <f>D195+F195+E195+'Forecast inputs Tab10.1.5.1'!AA15</f>
        <v>0.4760848873575293</v>
      </c>
      <c r="C195" s="18">
        <v>11</v>
      </c>
      <c r="D195" s="17">
        <f>$G$54*'Forecast inputs Tab10.1.5.1'!T15</f>
        <v>0.18624469574975872</v>
      </c>
      <c r="E195" s="17">
        <f>$G$55*'Forecast inputs Tab10.1.5.1'!U15</f>
        <v>4.9159606171143338E-5</v>
      </c>
      <c r="F195" s="17">
        <f>$F$31*'Forecast inputs Tab10.1.5.1'!Y15</f>
        <v>4.979103200159949E-2</v>
      </c>
      <c r="G195" s="28">
        <f t="shared" si="49"/>
        <v>10.810677313912386</v>
      </c>
      <c r="H195" s="28">
        <f>G195*'Forecast inputs Tab10.1.5.1'!V15</f>
        <v>26.024441614551066</v>
      </c>
      <c r="I195" s="28">
        <f t="shared" si="50"/>
        <v>2.8534967777515091E-3</v>
      </c>
      <c r="J195" s="28">
        <f>I195*'Forecast inputs Tab10.1.5.1'!W15</f>
        <v>6.8918598379641115E-3</v>
      </c>
      <c r="K195" s="28">
        <f t="shared" si="51"/>
        <v>26.031333474389029</v>
      </c>
      <c r="L195" s="28">
        <f t="shared" si="48"/>
        <v>2.8901482424992744</v>
      </c>
      <c r="M195" s="28">
        <f>L195*'Forecast inputs Tab10.1.5.1'!Z15</f>
        <v>7.0136961489675382</v>
      </c>
      <c r="N195" s="19">
        <f t="shared" si="52"/>
        <v>72.955113671080895</v>
      </c>
      <c r="O195" s="19">
        <f>N195*'Forecast inputs Tab10.1.5.1'!R15</f>
        <v>165.70440878339943</v>
      </c>
      <c r="P195" s="19">
        <f>N195*'Forecast inputs Tab10.1.5.1'!S15</f>
        <v>72.508643741688303</v>
      </c>
      <c r="Q195" s="19">
        <f>P195*'Forecast inputs Tab10.1.5.1'!R15</f>
        <v>164.69033270337147</v>
      </c>
    </row>
    <row r="196" spans="1:17" x14ac:dyDescent="0.3">
      <c r="A196" s="10">
        <f>D196+F196+E196+'Forecast inputs Tab10.1.5.1'!AA16</f>
        <v>0.47236842465792306</v>
      </c>
      <c r="C196" s="18">
        <v>12</v>
      </c>
      <c r="D196" s="17">
        <f>$G$54*'Forecast inputs Tab10.1.5.1'!T16</f>
        <v>0.18236072512160356</v>
      </c>
      <c r="E196" s="17">
        <f>$G$55*'Forecast inputs Tab10.1.5.1'!U16</f>
        <v>1.7650256468504984E-5</v>
      </c>
      <c r="F196" s="17">
        <f>$F$31*'Forecast inputs Tab10.1.5.1'!Y16</f>
        <v>4.9990049279850998E-2</v>
      </c>
      <c r="G196" s="28">
        <f t="shared" si="49"/>
        <v>36.024811897877278</v>
      </c>
      <c r="H196" s="28">
        <f>G196*'Forecast inputs Tab10.1.5.1'!V16</f>
        <v>97.518874267331071</v>
      </c>
      <c r="I196" s="28">
        <f t="shared" si="50"/>
        <v>3.4867549950965697E-3</v>
      </c>
      <c r="J196" s="28">
        <f>I196*'Forecast inputs Tab10.1.5.1'!W16</f>
        <v>9.4728251982066081E-3</v>
      </c>
      <c r="K196" s="28">
        <f t="shared" si="51"/>
        <v>97.528347092529273</v>
      </c>
      <c r="L196" s="28">
        <f t="shared" si="48"/>
        <v>9.8753836434427775</v>
      </c>
      <c r="M196" s="28">
        <f>L196*'Forecast inputs Tab10.1.5.1'!Z16</f>
        <v>26.976190483446899</v>
      </c>
      <c r="N196" s="19">
        <f t="shared" si="52"/>
        <v>247.86413241626576</v>
      </c>
      <c r="O196" s="19">
        <f>N196*'Forecast inputs Tab10.1.5.1'!R16</f>
        <v>639.28373440406017</v>
      </c>
      <c r="P196" s="19">
        <f>N196*'Forecast inputs Tab10.1.5.1'!S16</f>
        <v>247.15489754720633</v>
      </c>
      <c r="Q196" s="19">
        <f>P196*'Forecast inputs Tab10.1.5.1'!R16</f>
        <v>637.45449710682817</v>
      </c>
    </row>
    <row r="197" spans="1:17" x14ac:dyDescent="0.3">
      <c r="A197" s="10">
        <f>D197+F197+E197+'Forecast inputs Tab10.1.5.1'!AA17</f>
        <v>0.4663170111007795</v>
      </c>
      <c r="C197" s="18">
        <v>13</v>
      </c>
      <c r="D197" s="17">
        <f>$G$54*'Forecast inputs Tab10.1.5.1'!T17</f>
        <v>0.18136612978131614</v>
      </c>
      <c r="E197" s="17">
        <f>$G$55*'Forecast inputs Tab10.1.5.1'!U17</f>
        <v>6.3722512611132492E-6</v>
      </c>
      <c r="F197" s="17">
        <f>$F$31*'Forecast inputs Tab10.1.5.1'!Y17</f>
        <v>4.4944509068202292E-2</v>
      </c>
      <c r="G197" s="28">
        <f t="shared" si="49"/>
        <v>21.898368021136701</v>
      </c>
      <c r="H197" s="28">
        <f>G197*'Forecast inputs Tab10.1.5.1'!V17</f>
        <v>65.732058606889424</v>
      </c>
      <c r="I197" s="28">
        <f t="shared" si="50"/>
        <v>7.6939340000949628E-4</v>
      </c>
      <c r="J197" s="28">
        <f>I197*'Forecast inputs Tab10.1.5.1'!W17</f>
        <v>2.3163808123122243E-3</v>
      </c>
      <c r="K197" s="28">
        <f t="shared" si="51"/>
        <v>65.734374987701742</v>
      </c>
      <c r="L197" s="28">
        <f t="shared" si="48"/>
        <v>5.4266549178257888</v>
      </c>
      <c r="M197" s="28">
        <f>L197*'Forecast inputs Tab10.1.5.1'!Z17</f>
        <v>16.444338130938309</v>
      </c>
      <c r="N197" s="19">
        <f t="shared" si="52"/>
        <v>151.07312256064913</v>
      </c>
      <c r="O197" s="19">
        <f>N197*'Forecast inputs Tab10.1.5.1'!R17</f>
        <v>435.35497093915058</v>
      </c>
      <c r="P197" s="19">
        <f>N197*'Forecast inputs Tab10.1.5.1'!S17</f>
        <v>150.85661106722483</v>
      </c>
      <c r="Q197" s="19">
        <f>P197*'Forecast inputs Tab10.1.5.1'!R17</f>
        <v>434.73103894297515</v>
      </c>
    </row>
    <row r="198" spans="1:17" x14ac:dyDescent="0.3">
      <c r="A198" s="10">
        <f>D198+F198+E198+'Forecast inputs Tab10.1.5.1'!AA18</f>
        <v>0.46331672454229311</v>
      </c>
      <c r="C198" s="18">
        <v>14</v>
      </c>
      <c r="D198" s="17">
        <f>$G$54*'Forecast inputs Tab10.1.5.1'!T18</f>
        <v>0.17710064244610368</v>
      </c>
      <c r="E198" s="17">
        <f>$G$55*'Forecast inputs Tab10.1.5.1'!U18</f>
        <v>2.8860764107769261E-6</v>
      </c>
      <c r="F198" s="17">
        <f>$F$31*'Forecast inputs Tab10.1.5.1'!Y18</f>
        <v>4.6213196019778656E-2</v>
      </c>
      <c r="G198" s="28">
        <f t="shared" si="49"/>
        <v>5.1306827469886382</v>
      </c>
      <c r="H198" s="28">
        <f>G198*'Forecast inputs Tab10.1.5.1'!V18</f>
        <v>16.855167173851392</v>
      </c>
      <c r="I198" s="28">
        <f t="shared" si="50"/>
        <v>8.3610890636776698E-5</v>
      </c>
      <c r="J198" s="28">
        <f>I198*'Forecast inputs Tab10.1.5.1'!W18</f>
        <v>2.7545425245632219E-4</v>
      </c>
      <c r="K198" s="28">
        <f t="shared" si="51"/>
        <v>16.855442628103848</v>
      </c>
      <c r="L198" s="28">
        <f t="shared" si="48"/>
        <v>1.3388164166261542</v>
      </c>
      <c r="M198" s="28">
        <f>L198*'Forecast inputs Tab10.1.5.1'!Z18</f>
        <v>4.4446696807363386</v>
      </c>
      <c r="N198" s="19">
        <f t="shared" si="52"/>
        <v>36.198073089230327</v>
      </c>
      <c r="O198" s="19">
        <f>N198*'Forecast inputs Tab10.1.5.1'!R18</f>
        <v>114.97449163039872</v>
      </c>
      <c r="P198" s="19">
        <f>N198*'Forecast inputs Tab10.1.5.1'!S18</f>
        <v>36.170265762897557</v>
      </c>
      <c r="Q198" s="19">
        <f>P198*'Forecast inputs Tab10.1.5.1'!R18</f>
        <v>114.886168332061</v>
      </c>
    </row>
    <row r="199" spans="1:17" x14ac:dyDescent="0.3">
      <c r="A199" s="10">
        <f>D199+F199+E199+'Forecast inputs Tab10.1.5.1'!AA19</f>
        <v>0.46115598165466221</v>
      </c>
      <c r="C199" s="18">
        <v>15</v>
      </c>
      <c r="D199" s="17">
        <f>$G$54*'Forecast inputs Tab10.1.5.1'!T19</f>
        <v>0.1724036596147418</v>
      </c>
      <c r="E199" s="17">
        <f>$G$55*'Forecast inputs Tab10.1.5.1'!U19</f>
        <v>1.5089536100028735E-6</v>
      </c>
      <c r="F199" s="17">
        <f>$F$31*'Forecast inputs Tab10.1.5.1'!Y19</f>
        <v>4.8750813086310393E-2</v>
      </c>
      <c r="G199" s="28">
        <f t="shared" si="49"/>
        <v>7.5775211639547164</v>
      </c>
      <c r="H199" s="28">
        <f>G199*'Forecast inputs Tab10.1.5.1'!V19</f>
        <v>26.953052698119631</v>
      </c>
      <c r="I199" s="28">
        <f t="shared" si="50"/>
        <v>6.6321839923663326E-5</v>
      </c>
      <c r="J199" s="28">
        <f>I199*'Forecast inputs Tab10.1.5.1'!W19</f>
        <v>2.3640978944570562E-4</v>
      </c>
      <c r="K199" s="28">
        <f t="shared" si="51"/>
        <v>26.953289107909075</v>
      </c>
      <c r="L199" s="28">
        <f t="shared" si="48"/>
        <v>2.1427057798367652</v>
      </c>
      <c r="M199" s="28">
        <f>L199*'Forecast inputs Tab10.1.5.1'!Z19</f>
        <v>7.710355332280213</v>
      </c>
      <c r="N199" s="19">
        <f t="shared" si="52"/>
        <v>54.862794507414783</v>
      </c>
      <c r="O199" s="19">
        <f>N199*'Forecast inputs Tab10.1.5.1'!R19</f>
        <v>189.85708941646945</v>
      </c>
      <c r="P199" s="19">
        <f>N199*'Forecast inputs Tab10.1.5.1'!S19</f>
        <v>54.838538436005841</v>
      </c>
      <c r="Q199" s="19">
        <f>P199*'Forecast inputs Tab10.1.5.1'!R19</f>
        <v>189.77314934087312</v>
      </c>
    </row>
    <row r="200" spans="1:17" x14ac:dyDescent="0.3">
      <c r="A200" s="10">
        <f>D200+F200+E200+'Forecast inputs Tab10.1.5.1'!AA20</f>
        <v>0.45992451986525518</v>
      </c>
      <c r="C200" s="23" t="s">
        <v>1443</v>
      </c>
      <c r="D200" s="17">
        <f>$G$54*'Forecast inputs Tab10.1.5.1'!T20</f>
        <v>0.16723075979040145</v>
      </c>
      <c r="E200" s="17">
        <f>$G$55*'Forecast inputs Tab10.1.5.1'!U20</f>
        <v>9.1438265608979382E-7</v>
      </c>
      <c r="F200" s="17">
        <f>$F$31*'Forecast inputs Tab10.1.5.1'!Y20</f>
        <v>5.2692845692197628E-2</v>
      </c>
      <c r="G200" s="28">
        <f>N200*(D200/A200)*(1-EXP(-A200))</f>
        <v>8.5857398948127539</v>
      </c>
      <c r="H200" s="28">
        <f>G200*'Forecast inputs Tab10.1.5.1'!V20</f>
        <v>35.626253285818883</v>
      </c>
      <c r="I200" s="28">
        <f t="shared" si="50"/>
        <v>4.6945021713437172E-5</v>
      </c>
      <c r="J200" s="28">
        <f>I200*'Forecast inputs Tab10.1.5.1'!W20</f>
        <v>1.9479686719622608E-4</v>
      </c>
      <c r="K200" s="28">
        <f t="shared" si="51"/>
        <v>35.626448082686082</v>
      </c>
      <c r="L200" s="30">
        <f t="shared" si="48"/>
        <v>2.7052862045100889</v>
      </c>
      <c r="M200" s="28">
        <f>L200*'Forecast inputs Tab10.1.5.1'!Z20</f>
        <v>10.455011383121962</v>
      </c>
      <c r="N200" s="19">
        <f>N173*EXP(-A173)+N174*EXP(-A174)</f>
        <v>64.048926729789059</v>
      </c>
      <c r="O200" s="19">
        <f>N200*'Forecast inputs Tab10.1.5.1'!R20</f>
        <v>260.83518923728116</v>
      </c>
      <c r="P200" s="19">
        <f>N200*'Forecast inputs Tab10.1.5.1'!S20</f>
        <v>64.031769832834016</v>
      </c>
      <c r="Q200" s="19">
        <f>P200*'Forecast inputs Tab10.1.5.1'!R20</f>
        <v>260.76531886329542</v>
      </c>
    </row>
    <row r="201" spans="1:17" x14ac:dyDescent="0.3">
      <c r="C201" s="31" t="s">
        <v>1453</v>
      </c>
      <c r="D201" s="12"/>
      <c r="E201" s="12"/>
      <c r="F201" s="12"/>
      <c r="G201" s="32">
        <f>SUM(G184:G200)</f>
        <v>1228.4178724444707</v>
      </c>
      <c r="H201" s="32">
        <f t="shared" ref="H201" si="53">SUM(H184:H200)</f>
        <v>1576.3741630589634</v>
      </c>
      <c r="I201" s="32">
        <f>SUM(I184:I200)</f>
        <v>224.70556432049682</v>
      </c>
      <c r="J201" s="32">
        <f t="shared" ref="J201:Q201" si="54">SUM(J184:J200)</f>
        <v>151.04842822603564</v>
      </c>
      <c r="K201" s="32">
        <f t="shared" si="54"/>
        <v>1727.422591284999</v>
      </c>
      <c r="L201" s="32">
        <f t="shared" si="54"/>
        <v>375.02230787242758</v>
      </c>
      <c r="M201" s="32">
        <f t="shared" si="54"/>
        <v>413.50458532522998</v>
      </c>
      <c r="N201" s="32">
        <f t="shared" si="54"/>
        <v>50540.435725912976</v>
      </c>
      <c r="O201" s="32">
        <f t="shared" si="54"/>
        <v>14582.460616131848</v>
      </c>
      <c r="P201" s="32">
        <f t="shared" si="54"/>
        <v>6617.975647865238</v>
      </c>
      <c r="Q201" s="32">
        <f t="shared" si="54"/>
        <v>8030.8161166783593</v>
      </c>
    </row>
    <row r="203" spans="1:17" x14ac:dyDescent="0.3">
      <c r="C203" s="15" t="s">
        <v>1445</v>
      </c>
      <c r="D203" s="15" t="s">
        <v>1736</v>
      </c>
      <c r="G203" s="15">
        <f>G178+1</f>
        <v>2027</v>
      </c>
    </row>
    <row r="204" spans="1:17" x14ac:dyDescent="0.3">
      <c r="D204" s="24" t="s">
        <v>1611</v>
      </c>
      <c r="E204" s="24"/>
      <c r="F204" s="24"/>
      <c r="G204" s="18">
        <f>G179</f>
        <v>2.36</v>
      </c>
      <c r="H204" s="24" t="s">
        <v>1610</v>
      </c>
      <c r="I204" s="25">
        <f>G204*I3</f>
        <v>0.15712751246472767</v>
      </c>
      <c r="J204" s="15" t="s">
        <v>1526</v>
      </c>
      <c r="K204" s="25">
        <f>I204+I206+I205</f>
        <v>0.20297373492881038</v>
      </c>
    </row>
    <row r="205" spans="1:17" x14ac:dyDescent="0.3">
      <c r="D205" s="24" t="s">
        <v>1612</v>
      </c>
      <c r="E205" s="24"/>
      <c r="F205" s="24"/>
      <c r="G205" s="18">
        <f>G180</f>
        <v>2.36</v>
      </c>
      <c r="H205" s="24" t="s">
        <v>1610</v>
      </c>
      <c r="I205" s="25">
        <f>G205*I4</f>
        <v>5.8230555245437849E-3</v>
      </c>
      <c r="K205" s="25"/>
    </row>
    <row r="206" spans="1:17" x14ac:dyDescent="0.3">
      <c r="D206" s="24" t="s">
        <v>1446</v>
      </c>
      <c r="E206" s="24"/>
      <c r="F206" s="24"/>
      <c r="G206" s="18">
        <f>G181</f>
        <v>1</v>
      </c>
      <c r="H206" s="24" t="s">
        <v>1610</v>
      </c>
      <c r="I206" s="25">
        <f>G206*I156</f>
        <v>4.0023166939538925E-2</v>
      </c>
    </row>
    <row r="207" spans="1:17" x14ac:dyDescent="0.3">
      <c r="D207" s="24"/>
      <c r="E207" s="24"/>
      <c r="F207" s="24"/>
      <c r="G207" s="18"/>
      <c r="H207" s="24"/>
      <c r="I207" s="24"/>
      <c r="J207" s="24"/>
      <c r="K207" s="24"/>
      <c r="L207" s="25"/>
    </row>
    <row r="208" spans="1:17" ht="41.4" x14ac:dyDescent="0.3">
      <c r="A208" t="s">
        <v>1374</v>
      </c>
      <c r="C208" s="26" t="s">
        <v>1292</v>
      </c>
      <c r="D208" s="27" t="s">
        <v>1604</v>
      </c>
      <c r="E208" s="27" t="s">
        <v>1605</v>
      </c>
      <c r="F208" s="27" t="s">
        <v>1877</v>
      </c>
      <c r="G208" s="27" t="s">
        <v>1606</v>
      </c>
      <c r="H208" s="27" t="s">
        <v>1607</v>
      </c>
      <c r="I208" s="27" t="s">
        <v>1608</v>
      </c>
      <c r="J208" s="27" t="s">
        <v>1609</v>
      </c>
      <c r="K208" s="27" t="s">
        <v>1613</v>
      </c>
      <c r="L208" s="27" t="s">
        <v>1448</v>
      </c>
      <c r="M208" s="27" t="s">
        <v>1578</v>
      </c>
      <c r="N208" s="27" t="s">
        <v>1449</v>
      </c>
      <c r="O208" s="27" t="s">
        <v>1450</v>
      </c>
      <c r="P208" s="27" t="s">
        <v>1451</v>
      </c>
      <c r="Q208" s="27" t="s">
        <v>1452</v>
      </c>
    </row>
    <row r="209" spans="1:17" x14ac:dyDescent="0.3">
      <c r="A209" s="10">
        <f>D209+F209+E209+'Forecast inputs Tab10.1.5.1'!AA4</f>
        <v>0.24</v>
      </c>
      <c r="C209" s="18">
        <v>0</v>
      </c>
      <c r="D209" s="17">
        <f>$G$54*'Forecast inputs Tab10.1.5.1'!T4</f>
        <v>0</v>
      </c>
      <c r="E209" s="17">
        <f>$G$55*'Forecast inputs Tab10.1.5.1'!U4</f>
        <v>0</v>
      </c>
      <c r="F209" s="17">
        <f>$F$31*'Forecast inputs Tab10.1.5.1'!Y4</f>
        <v>0</v>
      </c>
      <c r="G209" s="28">
        <f>N209*(D209/A209)*(1-EXP(-A209))</f>
        <v>0</v>
      </c>
      <c r="H209" s="28">
        <f>G209*'Forecast inputs Tab10.1.5.1'!V4</f>
        <v>0</v>
      </c>
      <c r="I209" s="28">
        <f>N209*(E209/A209)*(1-EXP(-A209))</f>
        <v>0</v>
      </c>
      <c r="J209" s="28">
        <f>I209*'Forecast inputs Tab10.1.5.1'!W4</f>
        <v>0</v>
      </c>
      <c r="K209" s="28">
        <f>H209+J209</f>
        <v>0</v>
      </c>
      <c r="L209" s="28">
        <f t="shared" ref="L209:L225" si="55">N209*(F209/A209)*(1-EXP(-A209))</f>
        <v>0</v>
      </c>
      <c r="M209" s="28">
        <f>L209*'Forecast inputs Tab10.1.5.1'!Z4</f>
        <v>0</v>
      </c>
      <c r="N209" s="19">
        <f>'Forecast inputs Tab10.1.5.1'!Q4</f>
        <v>12382.797429009221</v>
      </c>
      <c r="O209" s="19">
        <f>N209*'Forecast inputs Tab10.1.5.1'!R4</f>
        <v>34.976078134056579</v>
      </c>
      <c r="P209" s="19">
        <f>N209*'Forecast inputs Tab10.1.5.1'!S4</f>
        <v>0</v>
      </c>
      <c r="Q209" s="19">
        <f>P209*'Forecast inputs Tab10.1.5.1'!R4</f>
        <v>0</v>
      </c>
    </row>
    <row r="210" spans="1:17" x14ac:dyDescent="0.3">
      <c r="A210" s="10">
        <f>D210+F210+E210+'Forecast inputs Tab10.1.5.1'!AA5</f>
        <v>0.24054266917001291</v>
      </c>
      <c r="C210" s="18">
        <v>1</v>
      </c>
      <c r="D210" s="17">
        <f>$G$54*'Forecast inputs Tab10.1.5.1'!T5</f>
        <v>3.2084463895607013E-5</v>
      </c>
      <c r="E210" s="17">
        <f>$G$55*'Forecast inputs Tab10.1.5.1'!U5</f>
        <v>7.3560458654917506E-5</v>
      </c>
      <c r="F210" s="17">
        <f>$F$31*'Forecast inputs Tab10.1.5.1'!Y5</f>
        <v>4.3702424746238738E-4</v>
      </c>
      <c r="G210" s="28">
        <f t="shared" ref="G210:G224" si="56">N210*(D210/A210)*(1-EXP(-A210))</f>
        <v>0.2777769621249952</v>
      </c>
      <c r="H210" s="28">
        <f>G210*'Forecast inputs Tab10.1.5.1'!V5</f>
        <v>2.8563251428643542E-2</v>
      </c>
      <c r="I210" s="28">
        <f t="shared" ref="I210:I225" si="57">N210*(E210/A210)*(1-EXP(-A210))</f>
        <v>0.63686277583344708</v>
      </c>
      <c r="J210" s="28">
        <f>I210*'Forecast inputs Tab10.1.5.1'!W5</f>
        <v>6.5487465338544326E-2</v>
      </c>
      <c r="K210" s="28">
        <f t="shared" ref="K210:K225" si="58">H210+J210</f>
        <v>9.4050716767187875E-2</v>
      </c>
      <c r="L210" s="28">
        <f t="shared" si="55"/>
        <v>3.7836152796583109</v>
      </c>
      <c r="M210" s="28">
        <f>L210*'Forecast inputs Tab10.1.5.1'!Z5</f>
        <v>0.29164447100981428</v>
      </c>
      <c r="N210" s="19">
        <f>N184*EXP(-A184)</f>
        <v>9740.6534556019415</v>
      </c>
      <c r="O210" s="19">
        <f>N210*'Forecast inputs Tab10.1.5.1'!R5</f>
        <v>231.1720062657642</v>
      </c>
      <c r="P210" s="19">
        <f>N210*'Forecast inputs Tab10.1.5.1'!S5</f>
        <v>0</v>
      </c>
      <c r="Q210" s="19">
        <f>P210*'Forecast inputs Tab10.1.5.1'!R5</f>
        <v>0</v>
      </c>
    </row>
    <row r="211" spans="1:17" x14ac:dyDescent="0.3">
      <c r="A211" s="10">
        <f>D211+F211+E211+'Forecast inputs Tab10.1.5.1'!AA6</f>
        <v>0.24436355361370776</v>
      </c>
      <c r="C211" s="18">
        <v>2</v>
      </c>
      <c r="D211" s="17">
        <f>$G$54*'Forecast inputs Tab10.1.5.1'!T6</f>
        <v>3.0191873778600349E-4</v>
      </c>
      <c r="E211" s="17">
        <f>$G$55*'Forecast inputs Tab10.1.5.1'!U6</f>
        <v>1.5420704181806485E-3</v>
      </c>
      <c r="F211" s="17">
        <f>$F$31*'Forecast inputs Tab10.1.5.1'!Y6</f>
        <v>2.5195644577411316E-3</v>
      </c>
      <c r="G211" s="28">
        <f t="shared" si="56"/>
        <v>2.0512989134963826</v>
      </c>
      <c r="H211" s="28">
        <f>G211*'Forecast inputs Tab10.1.5.1'!V6</f>
        <v>0.4503558072550663</v>
      </c>
      <c r="I211" s="28">
        <f t="shared" si="57"/>
        <v>10.4771482437468</v>
      </c>
      <c r="J211" s="28">
        <f>I211*'Forecast inputs Tab10.1.5.1'!W6</f>
        <v>2.3004412831450365</v>
      </c>
      <c r="K211" s="28">
        <f t="shared" si="58"/>
        <v>2.7507970904001029</v>
      </c>
      <c r="L211" s="28">
        <f t="shared" si="55"/>
        <v>17.118446746792422</v>
      </c>
      <c r="M211" s="28">
        <f>L211*'Forecast inputs Tab10.1.5.1'!Z6</f>
        <v>3.218781541799379</v>
      </c>
      <c r="N211" s="19">
        <f t="shared" ref="N211:N224" si="59">N185*EXP(-A185)</f>
        <v>7658.1124438248207</v>
      </c>
      <c r="O211" s="19">
        <f>N211*'Forecast inputs Tab10.1.5.1'!R6</f>
        <v>736.67825302368362</v>
      </c>
      <c r="P211" s="19">
        <f>N211*'Forecast inputs Tab10.1.5.1'!S6</f>
        <v>0</v>
      </c>
      <c r="Q211" s="19">
        <f>P211*'Forecast inputs Tab10.1.5.1'!R6</f>
        <v>0</v>
      </c>
    </row>
    <row r="212" spans="1:17" x14ac:dyDescent="0.3">
      <c r="A212" s="10">
        <f>D212+F212+E212+'Forecast inputs Tab10.1.5.1'!AA7</f>
        <v>0.2567378222545722</v>
      </c>
      <c r="C212" s="18">
        <v>3</v>
      </c>
      <c r="D212" s="17">
        <f>$G$54*'Forecast inputs Tab10.1.5.1'!T7</f>
        <v>1.1246764140843947E-2</v>
      </c>
      <c r="E212" s="17">
        <f>$G$55*'Forecast inputs Tab10.1.5.1'!U7</f>
        <v>2.9905783541638977E-3</v>
      </c>
      <c r="F212" s="17">
        <f>$F$31*'Forecast inputs Tab10.1.5.1'!Y7</f>
        <v>2.5004797595643822E-3</v>
      </c>
      <c r="G212" s="28">
        <f t="shared" si="56"/>
        <v>59.492987549834076</v>
      </c>
      <c r="H212" s="28">
        <f>G212*'Forecast inputs Tab10.1.5.1'!V7</f>
        <v>21.849099831833193</v>
      </c>
      <c r="I212" s="28">
        <f t="shared" si="57"/>
        <v>15.819522714532999</v>
      </c>
      <c r="J212" s="28">
        <f>I212*'Forecast inputs Tab10.1.5.1'!W7</f>
        <v>5.8241424282129337</v>
      </c>
      <c r="K212" s="28">
        <f t="shared" si="58"/>
        <v>27.673242260046127</v>
      </c>
      <c r="L212" s="28">
        <f t="shared" si="55"/>
        <v>13.22700550499968</v>
      </c>
      <c r="M212" s="28">
        <f>L212*'Forecast inputs Tab10.1.5.1'!Z7</f>
        <v>4.4677914654677817</v>
      </c>
      <c r="N212" s="19">
        <f t="shared" si="59"/>
        <v>5997.8554630831914</v>
      </c>
      <c r="O212" s="19">
        <f>N212*'Forecast inputs Tab10.1.5.1'!R7</f>
        <v>1255.3211591459965</v>
      </c>
      <c r="P212" s="19">
        <f>N212*'Forecast inputs Tab10.1.5.1'!S7</f>
        <v>0</v>
      </c>
      <c r="Q212" s="19">
        <f>P212*'Forecast inputs Tab10.1.5.1'!R7</f>
        <v>0</v>
      </c>
    </row>
    <row r="213" spans="1:17" x14ac:dyDescent="0.3">
      <c r="A213" s="10">
        <f>D213+F213+E213+'Forecast inputs Tab10.1.5.1'!AA8</f>
        <v>0.2929893291589325</v>
      </c>
      <c r="C213" s="18">
        <v>4</v>
      </c>
      <c r="D213" s="17">
        <f>$G$54*'Forecast inputs Tab10.1.5.1'!T8</f>
        <v>2.0091157329877058E-2</v>
      </c>
      <c r="E213" s="17">
        <f>$G$55*'Forecast inputs Tab10.1.5.1'!U8</f>
        <v>1.9398190832809581E-2</v>
      </c>
      <c r="F213" s="17">
        <f>$F$31*'Forecast inputs Tab10.1.5.1'!Y8</f>
        <v>1.3499980996245895E-2</v>
      </c>
      <c r="G213" s="28">
        <f t="shared" si="56"/>
        <v>80.803760561421583</v>
      </c>
      <c r="H213" s="28">
        <f>G213*'Forecast inputs Tab10.1.5.1'!V8</f>
        <v>45.51948559116147</v>
      </c>
      <c r="I213" s="28">
        <f t="shared" si="57"/>
        <v>78.016748445257434</v>
      </c>
      <c r="J213" s="28">
        <f>I213*'Forecast inputs Tab10.1.5.1'!W8</f>
        <v>42.749487081907638</v>
      </c>
      <c r="K213" s="28">
        <f t="shared" si="58"/>
        <v>88.268972673069101</v>
      </c>
      <c r="L213" s="28">
        <f t="shared" si="55"/>
        <v>54.294992274149394</v>
      </c>
      <c r="M213" s="28">
        <f>L213*'Forecast inputs Tab10.1.5.1'!Z8</f>
        <v>28.580829638119965</v>
      </c>
      <c r="N213" s="19">
        <f t="shared" si="59"/>
        <v>4639.7670501242064</v>
      </c>
      <c r="O213" s="19">
        <f>N213*'Forecast inputs Tab10.1.5.1'!R8</f>
        <v>1710.4733218635395</v>
      </c>
      <c r="P213" s="19">
        <f>N213*'Forecast inputs Tab10.1.5.1'!S8</f>
        <v>413.66426449329964</v>
      </c>
      <c r="Q213" s="19">
        <f>P213*'Forecast inputs Tab10.1.5.1'!R8</f>
        <v>152.49939942677739</v>
      </c>
    </row>
    <row r="214" spans="1:17" x14ac:dyDescent="0.3">
      <c r="A214" s="10">
        <f>D214+F214+E214+'Forecast inputs Tab10.1.5.1'!AA9</f>
        <v>0.35742797664659659</v>
      </c>
      <c r="C214" s="18">
        <v>5</v>
      </c>
      <c r="D214" s="17">
        <f>$G$54*'Forecast inputs Tab10.1.5.1'!T9</f>
        <v>5.932901253069596E-2</v>
      </c>
      <c r="E214" s="17">
        <f>$G$55*'Forecast inputs Tab10.1.5.1'!U9</f>
        <v>2.9451758759262564E-2</v>
      </c>
      <c r="F214" s="17">
        <f>$F$31*'Forecast inputs Tab10.1.5.1'!Y9</f>
        <v>2.8647205356638082E-2</v>
      </c>
      <c r="G214" s="28">
        <f t="shared" si="56"/>
        <v>172.66904688214794</v>
      </c>
      <c r="H214" s="28">
        <f>G214*'Forecast inputs Tab10.1.5.1'!V9</f>
        <v>139.09481696487336</v>
      </c>
      <c r="I214" s="28">
        <f t="shared" si="57"/>
        <v>85.715350669854899</v>
      </c>
      <c r="J214" s="28">
        <f>I214*'Forecast inputs Tab10.1.5.1'!W9</f>
        <v>64.172962651341592</v>
      </c>
      <c r="K214" s="28">
        <f t="shared" si="58"/>
        <v>203.26777961621497</v>
      </c>
      <c r="L214" s="28">
        <f t="shared" si="55"/>
        <v>83.373807076405015</v>
      </c>
      <c r="M214" s="28">
        <f>L214*'Forecast inputs Tab10.1.5.1'!Z9</f>
        <v>62.208365664374682</v>
      </c>
      <c r="N214" s="19">
        <f t="shared" si="59"/>
        <v>3461.4058829850715</v>
      </c>
      <c r="O214" s="19">
        <f>N214*'Forecast inputs Tab10.1.5.1'!R9</f>
        <v>1972.3229177484257</v>
      </c>
      <c r="P214" s="19">
        <f>N214*'Forecast inputs Tab10.1.5.1'!S9</f>
        <v>1006.8015763708464</v>
      </c>
      <c r="Q214" s="19">
        <f>P214*'Forecast inputs Tab10.1.5.1'!R9</f>
        <v>573.6795654224137</v>
      </c>
    </row>
    <row r="215" spans="1:17" x14ac:dyDescent="0.3">
      <c r="A215" s="10">
        <f>D215+F215+E215+'Forecast inputs Tab10.1.5.1'!AA10</f>
        <v>0.42367918914690472</v>
      </c>
      <c r="C215" s="18">
        <v>6</v>
      </c>
      <c r="D215" s="17">
        <f>$G$54*'Forecast inputs Tab10.1.5.1'!T10</f>
        <v>0.14428273151484647</v>
      </c>
      <c r="E215" s="17">
        <f>$G$55*'Forecast inputs Tab10.1.5.1'!U10</f>
        <v>1.215725561880098E-2</v>
      </c>
      <c r="F215" s="17">
        <f>$F$31*'Forecast inputs Tab10.1.5.1'!Y10</f>
        <v>2.723920201325726E-2</v>
      </c>
      <c r="G215" s="28">
        <f t="shared" si="56"/>
        <v>284.76099861588381</v>
      </c>
      <c r="H215" s="28">
        <f>G215*'Forecast inputs Tab10.1.5.1'!V10</f>
        <v>282.12036725227904</v>
      </c>
      <c r="I215" s="28">
        <f t="shared" si="57"/>
        <v>23.993947259600542</v>
      </c>
      <c r="J215" s="28">
        <f>I215*'Forecast inputs Tab10.1.5.1'!W10</f>
        <v>23.218950499645665</v>
      </c>
      <c r="K215" s="28">
        <f t="shared" si="58"/>
        <v>305.33931775192468</v>
      </c>
      <c r="L215" s="28">
        <f t="shared" si="55"/>
        <v>53.760157472460804</v>
      </c>
      <c r="M215" s="28">
        <f>L215*'Forecast inputs Tab10.1.5.1'!Z10</f>
        <v>53.156000822785295</v>
      </c>
      <c r="N215" s="19">
        <f t="shared" si="59"/>
        <v>2421.1602186121622</v>
      </c>
      <c r="O215" s="19">
        <f>N215*'Forecast inputs Tab10.1.5.1'!R10</f>
        <v>1952.0071607312461</v>
      </c>
      <c r="P215" s="19">
        <f>N215*'Forecast inputs Tab10.1.5.1'!S10</f>
        <v>1391.5091527664242</v>
      </c>
      <c r="Q215" s="19">
        <f>P215*'Forecast inputs Tab10.1.5.1'!R10</f>
        <v>1121.8736412165686</v>
      </c>
    </row>
    <row r="216" spans="1:17" x14ac:dyDescent="0.3">
      <c r="A216" s="10">
        <f>D216+F216+E216+'Forecast inputs Tab10.1.5.1'!AA11</f>
        <v>0.47131514371769373</v>
      </c>
      <c r="C216" s="18">
        <v>7</v>
      </c>
      <c r="D216" s="17">
        <f>$G$54*'Forecast inputs Tab10.1.5.1'!T11</f>
        <v>0.17439723094039628</v>
      </c>
      <c r="E216" s="17">
        <f>$G$55*'Forecast inputs Tab10.1.5.1'!U11</f>
        <v>6.9711027182897799E-3</v>
      </c>
      <c r="F216" s="17">
        <f>$F$31*'Forecast inputs Tab10.1.5.1'!Y11</f>
        <v>4.9946810059007689E-2</v>
      </c>
      <c r="G216" s="28">
        <f t="shared" si="56"/>
        <v>220.4088877657307</v>
      </c>
      <c r="H216" s="28">
        <f>G216*'Forecast inputs Tab10.1.5.1'!V11</f>
        <v>273.14461206427762</v>
      </c>
      <c r="I216" s="28">
        <f t="shared" si="57"/>
        <v>8.810306151959713</v>
      </c>
      <c r="J216" s="28">
        <f>I216*'Forecast inputs Tab10.1.5.1'!W11</f>
        <v>10.751164682290167</v>
      </c>
      <c r="K216" s="28">
        <f t="shared" si="58"/>
        <v>283.89577674656778</v>
      </c>
      <c r="L216" s="28">
        <f t="shared" si="55"/>
        <v>63.124401650130245</v>
      </c>
      <c r="M216" s="28">
        <f>L216*'Forecast inputs Tab10.1.5.1'!Z11</f>
        <v>78.797559335841072</v>
      </c>
      <c r="N216" s="19">
        <f t="shared" si="59"/>
        <v>1584.9734641229318</v>
      </c>
      <c r="O216" s="19">
        <f>N216*'Forecast inputs Tab10.1.5.1'!R11</f>
        <v>1696.9359896285757</v>
      </c>
      <c r="P216" s="19">
        <f>N216*'Forecast inputs Tab10.1.5.1'!S11</f>
        <v>1264.1800696722717</v>
      </c>
      <c r="Q216" s="19">
        <f>P216*'Forecast inputs Tab10.1.5.1'!R11</f>
        <v>1353.4817497939209</v>
      </c>
    </row>
    <row r="217" spans="1:17" x14ac:dyDescent="0.3">
      <c r="A217" s="10">
        <f>D217+F217+E217+'Forecast inputs Tab10.1.5.1'!AA12</f>
        <v>0.47343448748741418</v>
      </c>
      <c r="C217" s="18">
        <v>8</v>
      </c>
      <c r="D217" s="17">
        <f>$G$54*'Forecast inputs Tab10.1.5.1'!T12</f>
        <v>0.20105966665287486</v>
      </c>
      <c r="E217" s="17">
        <f>$G$55*'Forecast inputs Tab10.1.5.1'!U12</f>
        <v>1.1958801447505703E-3</v>
      </c>
      <c r="F217" s="17">
        <f>$F$31*'Forecast inputs Tab10.1.5.1'!Y12</f>
        <v>3.1178940689788756E-2</v>
      </c>
      <c r="G217" s="28">
        <f t="shared" si="56"/>
        <v>158.45312119201583</v>
      </c>
      <c r="H217" s="28">
        <f>G217*'Forecast inputs Tab10.1.5.1'!V12</f>
        <v>238.63153548784126</v>
      </c>
      <c r="I217" s="28">
        <f t="shared" si="57"/>
        <v>0.94246123383084845</v>
      </c>
      <c r="J217" s="28">
        <f>I217*'Forecast inputs Tab10.1.5.1'!W12</f>
        <v>1.4172462062856193</v>
      </c>
      <c r="K217" s="28">
        <f t="shared" si="58"/>
        <v>240.04878169412689</v>
      </c>
      <c r="L217" s="28">
        <f t="shared" si="55"/>
        <v>24.571812686267229</v>
      </c>
      <c r="M217" s="28">
        <f>L217*'Forecast inputs Tab10.1.5.1'!Z12</f>
        <v>37.450882587647335</v>
      </c>
      <c r="N217" s="19">
        <f t="shared" si="59"/>
        <v>989.31006939009831</v>
      </c>
      <c r="O217" s="19">
        <f>N217*'Forecast inputs Tab10.1.5.1'!R12</f>
        <v>1341.2769127770134</v>
      </c>
      <c r="P217" s="19">
        <f>N217*'Forecast inputs Tab10.1.5.1'!S12</f>
        <v>905.75902242404504</v>
      </c>
      <c r="Q217" s="19">
        <f>P217*'Forecast inputs Tab10.1.5.1'!R12</f>
        <v>1228.0009098318474</v>
      </c>
    </row>
    <row r="218" spans="1:17" x14ac:dyDescent="0.3">
      <c r="A218" s="10">
        <f>D218+F218+E218+'Forecast inputs Tab10.1.5.1'!AA13</f>
        <v>0.4808944187510808</v>
      </c>
      <c r="C218" s="18">
        <v>9</v>
      </c>
      <c r="D218" s="17">
        <f>$G$54*'Forecast inputs Tab10.1.5.1'!T13</f>
        <v>0.19363665481704714</v>
      </c>
      <c r="E218" s="17">
        <f>$G$55*'Forecast inputs Tab10.1.5.1'!U13</f>
        <v>4.9180700459200085E-4</v>
      </c>
      <c r="F218" s="17">
        <f>$F$31*'Forecast inputs Tab10.1.5.1'!Y13</f>
        <v>4.6765956929441674E-2</v>
      </c>
      <c r="G218" s="28">
        <f t="shared" si="56"/>
        <v>94.75207838122752</v>
      </c>
      <c r="H218" s="28">
        <f>G218*'Forecast inputs Tab10.1.5.1'!V13</f>
        <v>170.69716563176547</v>
      </c>
      <c r="I218" s="28">
        <f t="shared" si="57"/>
        <v>0.2406555509418741</v>
      </c>
      <c r="J218" s="28">
        <f>I218*'Forecast inputs Tab10.1.5.1'!W13</f>
        <v>0.43404627620468367</v>
      </c>
      <c r="K218" s="28">
        <f t="shared" si="58"/>
        <v>171.13121190797017</v>
      </c>
      <c r="L218" s="28">
        <f t="shared" si="55"/>
        <v>22.883950462469265</v>
      </c>
      <c r="M218" s="28">
        <f>L218*'Forecast inputs Tab10.1.5.1'!Z13</f>
        <v>41.564348064487554</v>
      </c>
      <c r="N218" s="19">
        <f t="shared" si="59"/>
        <v>616.3811176239285</v>
      </c>
      <c r="O218" s="19">
        <f>N218*'Forecast inputs Tab10.1.5.1'!R13</f>
        <v>1020.0059648776056</v>
      </c>
      <c r="P218" s="19">
        <f>N218*'Forecast inputs Tab10.1.5.1'!S13</f>
        <v>595.43690568433738</v>
      </c>
      <c r="Q218" s="19">
        <f>P218*'Forecast inputs Tab10.1.5.1'!R13</f>
        <v>985.346854633612</v>
      </c>
    </row>
    <row r="219" spans="1:17" x14ac:dyDescent="0.3">
      <c r="A219" s="10">
        <f>D219+F219+E219+'Forecast inputs Tab10.1.5.1'!AA14</f>
        <v>0.47670124492391452</v>
      </c>
      <c r="C219" s="18">
        <v>10</v>
      </c>
      <c r="D219" s="17">
        <f>$G$54*'Forecast inputs Tab10.1.5.1'!T14</f>
        <v>0.19325784307747021</v>
      </c>
      <c r="E219" s="17">
        <f>$G$55*'Forecast inputs Tab10.1.5.1'!U14</f>
        <v>1.3309407209839442E-4</v>
      </c>
      <c r="F219" s="17">
        <f>$F$31*'Forecast inputs Tab10.1.5.1'!Y14</f>
        <v>4.3310307774345962E-2</v>
      </c>
      <c r="G219" s="28">
        <f t="shared" si="56"/>
        <v>58.723672983886225</v>
      </c>
      <c r="H219" s="28">
        <f>G219*'Forecast inputs Tab10.1.5.1'!V14</f>
        <v>123.60625917421282</v>
      </c>
      <c r="I219" s="28">
        <f t="shared" si="57"/>
        <v>4.0442202197541979E-2</v>
      </c>
      <c r="J219" s="28">
        <f>I219*'Forecast inputs Tab10.1.5.1'!W14</f>
        <v>8.5311226254610989E-2</v>
      </c>
      <c r="K219" s="28">
        <f t="shared" si="58"/>
        <v>123.69157040046744</v>
      </c>
      <c r="L219" s="28">
        <f t="shared" si="55"/>
        <v>13.160347389123155</v>
      </c>
      <c r="M219" s="28">
        <f>L219*'Forecast inputs Tab10.1.5.1'!Z14</f>
        <v>27.895330343354896</v>
      </c>
      <c r="N219" s="19">
        <f t="shared" si="59"/>
        <v>382.01998566546251</v>
      </c>
      <c r="O219" s="19">
        <f>N219*'Forecast inputs Tab10.1.5.1'!R14</f>
        <v>749.42770687922109</v>
      </c>
      <c r="P219" s="19">
        <f>N219*'Forecast inputs Tab10.1.5.1'!S14</f>
        <v>376.66479279899113</v>
      </c>
      <c r="Q219" s="19">
        <f>P219*'Forecast inputs Tab10.1.5.1'!R14</f>
        <v>738.92215727342091</v>
      </c>
    </row>
    <row r="220" spans="1:17" x14ac:dyDescent="0.3">
      <c r="A220" s="10">
        <f>D220+F220+E220+'Forecast inputs Tab10.1.5.1'!AA15</f>
        <v>0.4760848873575293</v>
      </c>
      <c r="C220" s="18">
        <v>11</v>
      </c>
      <c r="D220" s="17">
        <f>$G$54*'Forecast inputs Tab10.1.5.1'!T15</f>
        <v>0.18624469574975872</v>
      </c>
      <c r="E220" s="17">
        <f>$G$55*'Forecast inputs Tab10.1.5.1'!U15</f>
        <v>4.9159606171143338E-5</v>
      </c>
      <c r="F220" s="17">
        <f>$F$31*'Forecast inputs Tab10.1.5.1'!Y15</f>
        <v>4.979103200159949E-2</v>
      </c>
      <c r="G220" s="28">
        <f t="shared" si="56"/>
        <v>38.563193518072609</v>
      </c>
      <c r="H220" s="28">
        <f>G220*'Forecast inputs Tab10.1.5.1'!V15</f>
        <v>92.832812324366472</v>
      </c>
      <c r="I220" s="28">
        <f t="shared" si="57"/>
        <v>1.0178820923830221E-2</v>
      </c>
      <c r="J220" s="28">
        <f>I220*'Forecast inputs Tab10.1.5.1'!W15</f>
        <v>2.4584225105749605E-2</v>
      </c>
      <c r="K220" s="28">
        <f t="shared" si="58"/>
        <v>92.857396549472227</v>
      </c>
      <c r="L220" s="28">
        <f t="shared" si="55"/>
        <v>10.309561809599698</v>
      </c>
      <c r="M220" s="28">
        <f>L220*'Forecast inputs Tab10.1.5.1'!Z15</f>
        <v>25.018832217064162</v>
      </c>
      <c r="N220" s="19">
        <f t="shared" si="59"/>
        <v>260.24106399053306</v>
      </c>
      <c r="O220" s="19">
        <f>N220*'Forecast inputs Tab10.1.5.1'!R15</f>
        <v>591.09073346297748</v>
      </c>
      <c r="P220" s="19">
        <f>N220*'Forecast inputs Tab10.1.5.1'!S15</f>
        <v>258.64844349255469</v>
      </c>
      <c r="Q220" s="19">
        <f>P220*'Forecast inputs Tab10.1.5.1'!R15</f>
        <v>587.47338267350926</v>
      </c>
    </row>
    <row r="221" spans="1:17" x14ac:dyDescent="0.3">
      <c r="A221" s="10">
        <f>D221+F221+E221+'Forecast inputs Tab10.1.5.1'!AA16</f>
        <v>0.47236842465792306</v>
      </c>
      <c r="C221" s="18">
        <v>12</v>
      </c>
      <c r="D221" s="17">
        <f>$G$54*'Forecast inputs Tab10.1.5.1'!T16</f>
        <v>0.18236072512160356</v>
      </c>
      <c r="E221" s="17">
        <f>$G$55*'Forecast inputs Tab10.1.5.1'!U16</f>
        <v>1.7650256468504984E-5</v>
      </c>
      <c r="F221" s="17">
        <f>$F$31*'Forecast inputs Tab10.1.5.1'!Y16</f>
        <v>4.9990049279850998E-2</v>
      </c>
      <c r="G221" s="28">
        <f t="shared" si="56"/>
        <v>6.5869252469183364</v>
      </c>
      <c r="H221" s="28">
        <f>G221*'Forecast inputs Tab10.1.5.1'!V16</f>
        <v>17.830753336990711</v>
      </c>
      <c r="I221" s="28">
        <f t="shared" si="57"/>
        <v>6.3753266976457194E-4</v>
      </c>
      <c r="J221" s="28">
        <f>I221*'Forecast inputs Tab10.1.5.1'!W16</f>
        <v>1.732050444415727E-3</v>
      </c>
      <c r="K221" s="28">
        <f t="shared" si="58"/>
        <v>17.832485387435128</v>
      </c>
      <c r="L221" s="28">
        <f t="shared" si="55"/>
        <v>1.805655891511553</v>
      </c>
      <c r="M221" s="28">
        <f>L221*'Forecast inputs Tab10.1.5.1'!Z16</f>
        <v>4.9324379726064489</v>
      </c>
      <c r="N221" s="19">
        <f t="shared" si="59"/>
        <v>45.320500666220362</v>
      </c>
      <c r="O221" s="19">
        <f>N221*'Forecast inputs Tab10.1.5.1'!R16</f>
        <v>116.88927570329557</v>
      </c>
      <c r="P221" s="19">
        <f>N221*'Forecast inputs Tab10.1.5.1'!S16</f>
        <v>45.190821236436086</v>
      </c>
      <c r="Q221" s="19">
        <f>P221*'Forecast inputs Tab10.1.5.1'!R16</f>
        <v>116.55481040837886</v>
      </c>
    </row>
    <row r="222" spans="1:17" x14ac:dyDescent="0.3">
      <c r="A222" s="10">
        <f>D222+F222+E222+'Forecast inputs Tab10.1.5.1'!AA17</f>
        <v>0.4663170111007795</v>
      </c>
      <c r="C222" s="18">
        <v>13</v>
      </c>
      <c r="D222" s="17">
        <f>$G$54*'Forecast inputs Tab10.1.5.1'!T17</f>
        <v>0.18136612978131614</v>
      </c>
      <c r="E222" s="17">
        <f>$G$55*'Forecast inputs Tab10.1.5.1'!U17</f>
        <v>6.3722512611132492E-6</v>
      </c>
      <c r="F222" s="17">
        <f>$F$31*'Forecast inputs Tab10.1.5.1'!Y17</f>
        <v>4.4944509068202292E-2</v>
      </c>
      <c r="G222" s="28">
        <f t="shared" si="56"/>
        <v>22.402228885185156</v>
      </c>
      <c r="H222" s="28">
        <f>G222*'Forecast inputs Tab10.1.5.1'!V17</f>
        <v>67.244491488343556</v>
      </c>
      <c r="I222" s="28">
        <f t="shared" si="57"/>
        <v>7.8709641892614707E-4</v>
      </c>
      <c r="J222" s="28">
        <f>I222*'Forecast inputs Tab10.1.5.1'!W17</f>
        <v>2.3696785574423801E-3</v>
      </c>
      <c r="K222" s="28">
        <f t="shared" si="58"/>
        <v>67.246861166900999</v>
      </c>
      <c r="L222" s="28">
        <f t="shared" si="55"/>
        <v>5.551517146515585</v>
      </c>
      <c r="M222" s="28">
        <f>L222*'Forecast inputs Tab10.1.5.1'!Z17</f>
        <v>16.822706893914713</v>
      </c>
      <c r="N222" s="19">
        <f t="shared" si="59"/>
        <v>154.54917310443551</v>
      </c>
      <c r="O222" s="19">
        <f>N222*'Forecast inputs Tab10.1.5.1'!R17</f>
        <v>445.37207959370699</v>
      </c>
      <c r="P222" s="19">
        <f>N222*'Forecast inputs Tab10.1.5.1'!S17</f>
        <v>154.32767988506487</v>
      </c>
      <c r="Q222" s="19">
        <f>P222*'Forecast inputs Tab10.1.5.1'!R17</f>
        <v>444.73379150878566</v>
      </c>
    </row>
    <row r="223" spans="1:17" x14ac:dyDescent="0.3">
      <c r="A223" s="10">
        <f>D223+F223+E223+'Forecast inputs Tab10.1.5.1'!AA18</f>
        <v>0.46331672454229311</v>
      </c>
      <c r="C223" s="18">
        <v>14</v>
      </c>
      <c r="D223" s="17">
        <f>$G$54*'Forecast inputs Tab10.1.5.1'!T18</f>
        <v>0.17710064244610368</v>
      </c>
      <c r="E223" s="17">
        <f>$G$55*'Forecast inputs Tab10.1.5.1'!U18</f>
        <v>2.8860764107769261E-6</v>
      </c>
      <c r="F223" s="17">
        <f>$F$31*'Forecast inputs Tab10.1.5.1'!Y18</f>
        <v>4.6213196019778656E-2</v>
      </c>
      <c r="G223" s="28">
        <f t="shared" si="56"/>
        <v>13.432535889284342</v>
      </c>
      <c r="H223" s="28">
        <f>G223*'Forecast inputs Tab10.1.5.1'!V18</f>
        <v>44.128169514190297</v>
      </c>
      <c r="I223" s="28">
        <f t="shared" si="57"/>
        <v>2.1889996801550789E-4</v>
      </c>
      <c r="J223" s="28">
        <f>I223*'Forecast inputs Tab10.1.5.1'!W18</f>
        <v>7.211611620592239E-4</v>
      </c>
      <c r="K223" s="28">
        <f t="shared" si="58"/>
        <v>44.128890675352359</v>
      </c>
      <c r="L223" s="28">
        <f t="shared" si="55"/>
        <v>3.505127962949782</v>
      </c>
      <c r="M223" s="28">
        <f>L223*'Forecast inputs Tab10.1.5.1'!Z18</f>
        <v>11.636499067798834</v>
      </c>
      <c r="N223" s="19">
        <f t="shared" si="59"/>
        <v>94.769437104527498</v>
      </c>
      <c r="O223" s="19">
        <f>N223*'Forecast inputs Tab10.1.5.1'!R18</f>
        <v>301.01237229762654</v>
      </c>
      <c r="P223" s="19">
        <f>N223*'Forecast inputs Tab10.1.5.1'!S18</f>
        <v>94.696635310425307</v>
      </c>
      <c r="Q223" s="19">
        <f>P223*'Forecast inputs Tab10.1.5.1'!R18</f>
        <v>300.78113487109147</v>
      </c>
    </row>
    <row r="224" spans="1:17" x14ac:dyDescent="0.3">
      <c r="A224" s="10">
        <f>D224+F224+E224+'Forecast inputs Tab10.1.5.1'!AA19</f>
        <v>0.46115598165466221</v>
      </c>
      <c r="C224" s="18">
        <v>15</v>
      </c>
      <c r="D224" s="17">
        <f>$G$54*'Forecast inputs Tab10.1.5.1'!T19</f>
        <v>0.1724036596147418</v>
      </c>
      <c r="E224" s="17">
        <f>$G$55*'Forecast inputs Tab10.1.5.1'!U19</f>
        <v>1.5089536100028735E-6</v>
      </c>
      <c r="F224" s="17">
        <f>$F$31*'Forecast inputs Tab10.1.5.1'!Y19</f>
        <v>4.8750813086310393E-2</v>
      </c>
      <c r="G224" s="28">
        <f t="shared" si="56"/>
        <v>3.1457107653451453</v>
      </c>
      <c r="H224" s="28">
        <f>G224*'Forecast inputs Tab10.1.5.1'!V19</f>
        <v>11.189214282199348</v>
      </c>
      <c r="I224" s="28">
        <f t="shared" si="57"/>
        <v>2.7532661580384331E-5</v>
      </c>
      <c r="J224" s="28">
        <f>I224*'Forecast inputs Tab10.1.5.1'!W19</f>
        <v>9.814249325094719E-5</v>
      </c>
      <c r="K224" s="28">
        <f t="shared" si="58"/>
        <v>11.189312424692599</v>
      </c>
      <c r="L224" s="28">
        <f t="shared" si="55"/>
        <v>0.88951683443164287</v>
      </c>
      <c r="M224" s="28">
        <f>L224*'Forecast inputs Tab10.1.5.1'!Z19</f>
        <v>3.2008551673555123</v>
      </c>
      <c r="N224" s="19">
        <f t="shared" si="59"/>
        <v>22.775585783890072</v>
      </c>
      <c r="O224" s="19">
        <f>N224*'Forecast inputs Tab10.1.5.1'!R19</f>
        <v>78.816736652014313</v>
      </c>
      <c r="P224" s="19">
        <f>N224*'Forecast inputs Tab10.1.5.1'!S19</f>
        <v>22.765516186814043</v>
      </c>
      <c r="Q224" s="19">
        <f>P224*'Forecast inputs Tab10.1.5.1'!R19</f>
        <v>78.78189000576495</v>
      </c>
    </row>
    <row r="225" spans="1:17" x14ac:dyDescent="0.3">
      <c r="A225" s="10">
        <f>D225+F225+E225+'Forecast inputs Tab10.1.5.1'!AA20</f>
        <v>0.45992451986525518</v>
      </c>
      <c r="C225" s="23" t="s">
        <v>1443</v>
      </c>
      <c r="D225" s="17">
        <f>$G$54*'Forecast inputs Tab10.1.5.1'!T20</f>
        <v>0.16723075979040145</v>
      </c>
      <c r="E225" s="17">
        <f>$G$55*'Forecast inputs Tab10.1.5.1'!U20</f>
        <v>9.1438265608979382E-7</v>
      </c>
      <c r="F225" s="17">
        <f>$F$31*'Forecast inputs Tab10.1.5.1'!Y20</f>
        <v>5.2692845692197628E-2</v>
      </c>
      <c r="G225" s="28">
        <f>N225*(D225/A225)*(1-EXP(-A225))</f>
        <v>7.690372414391895</v>
      </c>
      <c r="H225" s="28">
        <f>G225*'Forecast inputs Tab10.1.5.1'!V20</f>
        <v>31.91095454253513</v>
      </c>
      <c r="I225" s="28">
        <f t="shared" si="57"/>
        <v>4.2049340464665843E-5</v>
      </c>
      <c r="J225" s="28">
        <f>I225*'Forecast inputs Tab10.1.5.1'!W20</f>
        <v>1.7448239432467572E-4</v>
      </c>
      <c r="K225" s="28">
        <f t="shared" si="58"/>
        <v>31.911129024929455</v>
      </c>
      <c r="L225" s="30">
        <f t="shared" si="55"/>
        <v>2.4231642997674423</v>
      </c>
      <c r="M225" s="28">
        <f>L225*'Forecast inputs Tab10.1.5.1'!Z20</f>
        <v>9.3647061427392444</v>
      </c>
      <c r="N225" s="19">
        <f>N198*EXP(-A198)+N199*EXP(-A199)</f>
        <v>57.369557583705458</v>
      </c>
      <c r="O225" s="19">
        <f>N225*'Forecast inputs Tab10.1.5.1'!R20</f>
        <v>233.63388229650343</v>
      </c>
      <c r="P225" s="19">
        <f>N225*'Forecast inputs Tab10.1.5.1'!S20</f>
        <v>57.354189900934244</v>
      </c>
      <c r="Q225" s="19">
        <f>P225*'Forecast inputs Tab10.1.5.1'!R20</f>
        <v>233.57129838372879</v>
      </c>
    </row>
    <row r="226" spans="1:17" x14ac:dyDescent="0.3">
      <c r="C226" s="31" t="s">
        <v>1453</v>
      </c>
      <c r="D226" s="12"/>
      <c r="E226" s="12"/>
      <c r="F226" s="12"/>
      <c r="G226" s="32">
        <f>SUM(G209:G225)</f>
        <v>1224.2145965269667</v>
      </c>
      <c r="H226" s="32">
        <f t="shared" ref="H226" si="60">SUM(H209:H225)</f>
        <v>1560.2786565455535</v>
      </c>
      <c r="I226" s="32">
        <f>SUM(I209:I225)</f>
        <v>224.70533717973868</v>
      </c>
      <c r="J226" s="32">
        <f t="shared" ref="J226:Q226" si="61">SUM(J209:J225)</f>
        <v>151.04891954078374</v>
      </c>
      <c r="K226" s="32">
        <f t="shared" si="61"/>
        <v>1711.3275760863376</v>
      </c>
      <c r="L226" s="32">
        <f t="shared" si="61"/>
        <v>373.78308048723119</v>
      </c>
      <c r="M226" s="32">
        <f t="shared" si="61"/>
        <v>408.60757139636667</v>
      </c>
      <c r="N226" s="32">
        <f t="shared" si="61"/>
        <v>50509.46189827635</v>
      </c>
      <c r="O226" s="32">
        <f t="shared" si="61"/>
        <v>14467.412551081248</v>
      </c>
      <c r="P226" s="32">
        <f t="shared" si="61"/>
        <v>6586.9990702224441</v>
      </c>
      <c r="Q226" s="32">
        <f t="shared" si="61"/>
        <v>7915.7005854498175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226"/>
  <sheetViews>
    <sheetView showGridLines="0" workbookViewId="0">
      <selection activeCell="O6" sqref="O6"/>
    </sheetView>
  </sheetViews>
  <sheetFormatPr defaultRowHeight="14.4" x14ac:dyDescent="0.3"/>
  <cols>
    <col min="3" max="3" width="9.109375" style="15"/>
    <col min="4" max="5" width="10.6640625" style="15" customWidth="1"/>
    <col min="6" max="6" width="12" style="15" customWidth="1"/>
    <col min="7" max="11" width="10.6640625" style="15" customWidth="1"/>
    <col min="12" max="12" width="12.44140625" style="15" customWidth="1"/>
    <col min="13" max="13" width="19.5546875" style="15" customWidth="1"/>
    <col min="14" max="14" width="10" style="15" customWidth="1"/>
    <col min="15" max="15" width="9.109375" style="15"/>
    <col min="16" max="16" width="9.88671875" style="15" customWidth="1"/>
    <col min="17" max="17" width="10" style="15" customWidth="1"/>
  </cols>
  <sheetData>
    <row r="1" spans="1:17" ht="12" customHeight="1" x14ac:dyDescent="0.3">
      <c r="C1" s="15" t="s">
        <v>1445</v>
      </c>
      <c r="D1" s="15" t="s">
        <v>1522</v>
      </c>
      <c r="G1" s="15">
        <v>2019</v>
      </c>
    </row>
    <row r="2" spans="1:17" ht="12" customHeight="1" x14ac:dyDescent="0.3">
      <c r="G2" s="18"/>
    </row>
    <row r="3" spans="1:17" ht="12" customHeight="1" x14ac:dyDescent="0.3">
      <c r="D3" s="24" t="s">
        <v>1611</v>
      </c>
      <c r="E3" s="24"/>
      <c r="F3" s="24"/>
      <c r="G3" s="18">
        <v>1</v>
      </c>
      <c r="H3" s="24" t="s">
        <v>1610</v>
      </c>
      <c r="I3" s="25">
        <f>G3*AVERAGE('Forecast inputs Tab10.1.5.1'!T$8:T$19)</f>
        <v>6.6579454434206639E-2</v>
      </c>
      <c r="J3" s="15" t="s">
        <v>1526</v>
      </c>
      <c r="K3" s="25">
        <f>I3+I5+I4</f>
        <v>8.7881282343871131E-2</v>
      </c>
      <c r="M3" s="54" t="s">
        <v>1675</v>
      </c>
      <c r="N3" s="55">
        <f>Reportnew!$AJ$6560</f>
        <v>6.0366767631280425E-2</v>
      </c>
    </row>
    <row r="4" spans="1:17" ht="12" customHeight="1" x14ac:dyDescent="0.3">
      <c r="D4" s="24" t="s">
        <v>1612</v>
      </c>
      <c r="E4" s="24"/>
      <c r="F4" s="24"/>
      <c r="G4" s="18">
        <v>1</v>
      </c>
      <c r="H4" s="24" t="s">
        <v>1610</v>
      </c>
      <c r="I4" s="25">
        <f>G4*AVERAGE('Forecast inputs Tab10.1.5.1'!U$8:U$19)</f>
        <v>2.4673964087049936E-3</v>
      </c>
      <c r="J4" s="24"/>
      <c r="K4" s="24"/>
      <c r="M4" s="15" t="s">
        <v>1875</v>
      </c>
      <c r="N4" s="56">
        <f>AVERAGE('Forecast inputs Tab10.1.5.1'!$Y$8:$Y$19)</f>
        <v>9.2712324904217162E-3</v>
      </c>
      <c r="O4" s="25">
        <f>N4*G5</f>
        <v>1.8834431500959491E-2</v>
      </c>
    </row>
    <row r="5" spans="1:17" ht="12" customHeight="1" x14ac:dyDescent="0.3">
      <c r="D5" s="24" t="s">
        <v>1446</v>
      </c>
      <c r="E5" s="24"/>
      <c r="F5" s="24"/>
      <c r="G5" s="17">
        <f>I5/N4</f>
        <v>2.0314916620220336</v>
      </c>
      <c r="H5" s="24" t="s">
        <v>1610</v>
      </c>
      <c r="I5" s="25">
        <f>N5*N3</f>
        <v>1.8834431500959491E-2</v>
      </c>
      <c r="J5" s="24"/>
      <c r="K5" s="24"/>
      <c r="M5" s="15" t="s">
        <v>1738</v>
      </c>
      <c r="N5" s="78">
        <v>0.312</v>
      </c>
      <c r="O5" s="15" t="s">
        <v>1876</v>
      </c>
    </row>
    <row r="6" spans="1:17" ht="9.75" customHeight="1" x14ac:dyDescent="0.3">
      <c r="D6" s="24"/>
      <c r="E6" s="24"/>
      <c r="F6" s="24"/>
      <c r="G6" s="18"/>
      <c r="H6" s="24"/>
      <c r="I6" s="24"/>
      <c r="J6" s="24"/>
      <c r="K6" s="24"/>
      <c r="L6" s="25"/>
    </row>
    <row r="7" spans="1:17" ht="40.5" customHeight="1" x14ac:dyDescent="0.3">
      <c r="A7" t="s">
        <v>1374</v>
      </c>
      <c r="C7" s="26" t="s">
        <v>1292</v>
      </c>
      <c r="D7" s="27" t="s">
        <v>1604</v>
      </c>
      <c r="E7" s="27" t="s">
        <v>1605</v>
      </c>
      <c r="F7" s="27" t="s">
        <v>1877</v>
      </c>
      <c r="G7" s="27" t="s">
        <v>1606</v>
      </c>
      <c r="H7" s="27" t="s">
        <v>1607</v>
      </c>
      <c r="I7" s="27" t="s">
        <v>1608</v>
      </c>
      <c r="J7" s="27" t="s">
        <v>1609</v>
      </c>
      <c r="K7" s="27" t="s">
        <v>1613</v>
      </c>
      <c r="L7" s="27" t="s">
        <v>1448</v>
      </c>
      <c r="M7" s="27" t="s">
        <v>1578</v>
      </c>
      <c r="N7" s="27" t="s">
        <v>1449</v>
      </c>
      <c r="O7" s="27" t="s">
        <v>1450</v>
      </c>
      <c r="P7" s="27" t="s">
        <v>1451</v>
      </c>
      <c r="Q7" s="27" t="s">
        <v>1452</v>
      </c>
    </row>
    <row r="8" spans="1:17" ht="12" customHeight="1" x14ac:dyDescent="0.3">
      <c r="A8" s="10">
        <f>D8+F8+E8+'Forecast inputs Tab10.1.5.1'!AA4</f>
        <v>0.24</v>
      </c>
      <c r="C8" s="18">
        <v>0</v>
      </c>
      <c r="D8" s="17">
        <f>$G$3*'Forecast inputs Tab10.1.5.1'!T4</f>
        <v>0</v>
      </c>
      <c r="E8" s="17">
        <f>$G$4*'Forecast inputs Tab10.1.5.1'!U4</f>
        <v>0</v>
      </c>
      <c r="F8" s="17">
        <f>$G$5*'Forecast inputs Tab10.1.5.1'!Y4</f>
        <v>0</v>
      </c>
      <c r="G8" s="28">
        <f>N8*(D8/A8)*(1-EXP(-A8))</f>
        <v>0</v>
      </c>
      <c r="H8" s="28">
        <f>G8*'Forecast inputs Tab10.1.5.1'!V4</f>
        <v>0</v>
      </c>
      <c r="I8" s="28">
        <f>N8*(E8/A8)*(1-EXP(-A8))</f>
        <v>0</v>
      </c>
      <c r="J8" s="28">
        <f>I8*'Forecast inputs Tab10.1.5.1'!W4</f>
        <v>0</v>
      </c>
      <c r="K8" s="28">
        <f>H8+J8</f>
        <v>0</v>
      </c>
      <c r="L8" s="28">
        <f t="shared" ref="L8:L24" si="0">N8*(F8/A8)*(1-EXP(-A8))</f>
        <v>0</v>
      </c>
      <c r="M8" s="28">
        <f>L8*'Forecast inputs Tab10.1.5.1'!Z4</f>
        <v>0</v>
      </c>
      <c r="N8" s="19">
        <f>'Forecast inputs Tab10.1.5.1'!Q4</f>
        <v>12382.797429009221</v>
      </c>
      <c r="O8" s="19">
        <f>N8*'Forecast inputs Tab10.1.5.1'!R4</f>
        <v>34.976078134056579</v>
      </c>
      <c r="P8" s="19">
        <f>N8*'Forecast inputs Tab10.1.5.1'!S4</f>
        <v>0</v>
      </c>
      <c r="Q8" s="19">
        <f>P8*'Forecast inputs Tab10.1.5.1'!R4</f>
        <v>0</v>
      </c>
    </row>
    <row r="9" spans="1:17" ht="12" customHeight="1" x14ac:dyDescent="0.3">
      <c r="A9" s="10">
        <f>D9+F9+E9+'Forecast inputs Tab10.1.5.1'!AA5</f>
        <v>0.24025042326708496</v>
      </c>
      <c r="C9" s="18">
        <v>1</v>
      </c>
      <c r="D9" s="17">
        <f>$G$3*'Forecast inputs Tab10.1.5.1'!T5</f>
        <v>1.3595111820172463E-5</v>
      </c>
      <c r="E9" s="17">
        <f>$G$4*'Forecast inputs Tab10.1.5.1'!U5</f>
        <v>3.1169685870727759E-5</v>
      </c>
      <c r="F9" s="17">
        <f>$G$5*'Forecast inputs Tab10.1.5.1'!Y5</f>
        <v>2.0565846939406461E-4</v>
      </c>
      <c r="G9" s="28">
        <f t="shared" ref="G9:G24" si="1">N9*(D9/A9)*(1-EXP(-A9))</f>
        <v>0.11771860378315742</v>
      </c>
      <c r="H9" s="28">
        <f>G9*'Forecast inputs Tab10.1.5.1'!V5</f>
        <v>1.2104769423513805E-2</v>
      </c>
      <c r="I9" s="28">
        <f t="shared" ref="I9:I24" si="2">N9*(E9/A9)*(1-EXP(-A9))</f>
        <v>0.26989494088730009</v>
      </c>
      <c r="J9" s="28">
        <f>I9*'Forecast inputs Tab10.1.5.1'!W5</f>
        <v>2.7752816237807319E-2</v>
      </c>
      <c r="K9" s="28">
        <f t="shared" ref="K9:K24" si="3">H9+J9</f>
        <v>3.9857585661321124E-2</v>
      </c>
      <c r="L9" s="28">
        <f t="shared" si="0"/>
        <v>1.780774457281616</v>
      </c>
      <c r="M9" s="28">
        <f>L9*'Forecast inputs Tab10.1.5.1'!Z5</f>
        <v>0.1372636978642785</v>
      </c>
      <c r="N9" s="19">
        <f>'Forecast inputs Tab10.1.5.1'!Q5</f>
        <v>9740.6525854677402</v>
      </c>
      <c r="O9" s="19">
        <f>N9*'Forecast inputs Tab10.1.5.1'!R5</f>
        <v>231.17198561513024</v>
      </c>
      <c r="P9" s="19">
        <f>N9*'Forecast inputs Tab10.1.5.1'!S5</f>
        <v>0</v>
      </c>
      <c r="Q9" s="19">
        <f>P9*'Forecast inputs Tab10.1.5.1'!R5</f>
        <v>0</v>
      </c>
    </row>
    <row r="10" spans="1:17" ht="12" customHeight="1" x14ac:dyDescent="0.3">
      <c r="A10" s="10">
        <f>D10+F10+E10+'Forecast inputs Tab10.1.5.1'!AA6</f>
        <v>0.24196702872915218</v>
      </c>
      <c r="C10" s="18">
        <v>2</v>
      </c>
      <c r="D10" s="17">
        <f>$G$3*'Forecast inputs Tab10.1.5.1'!T6</f>
        <v>1.2793166855339132E-4</v>
      </c>
      <c r="E10" s="17">
        <f>$G$4*'Forecast inputs Tab10.1.5.1'!U6</f>
        <v>6.5341966872061385E-4</v>
      </c>
      <c r="F10" s="17">
        <f>$G$5*'Forecast inputs Tab10.1.5.1'!Y6</f>
        <v>1.1856773918781794E-3</v>
      </c>
      <c r="G10" s="28">
        <f t="shared" si="1"/>
        <v>0.87054036052238171</v>
      </c>
      <c r="H10" s="28">
        <f>G10*'Forecast inputs Tab10.1.5.1'!V6</f>
        <v>0.19112422096637796</v>
      </c>
      <c r="I10" s="28">
        <f t="shared" si="2"/>
        <v>4.4463438991500546</v>
      </c>
      <c r="J10" s="28">
        <f>I10*'Forecast inputs Tab10.1.5.1'!W6</f>
        <v>0.976272629412272</v>
      </c>
      <c r="K10" s="28">
        <f t="shared" si="3"/>
        <v>1.16739685037865</v>
      </c>
      <c r="L10" s="28">
        <f t="shared" si="0"/>
        <v>8.0682135694813901</v>
      </c>
      <c r="M10" s="28">
        <f>L10*'Forecast inputs Tab10.1.5.1'!Z6</f>
        <v>1.5170661974695858</v>
      </c>
      <c r="N10" s="19">
        <f>'Forecast inputs Tab10.1.5.1'!Q6</f>
        <v>7661.1571985107503</v>
      </c>
      <c r="O10" s="19">
        <f>N10*'Forecast inputs Tab10.1.5.1'!R6</f>
        <v>736.97114563650041</v>
      </c>
      <c r="P10" s="19">
        <f>N10*'Forecast inputs Tab10.1.5.1'!S6</f>
        <v>0</v>
      </c>
      <c r="Q10" s="19">
        <f>P10*'Forecast inputs Tab10.1.5.1'!R6</f>
        <v>0</v>
      </c>
    </row>
    <row r="11" spans="1:17" ht="12" customHeight="1" x14ac:dyDescent="0.3">
      <c r="A11" s="10">
        <f>D11+F11+E11+'Forecast inputs Tab10.1.5.1'!AA7</f>
        <v>0.24720946860108944</v>
      </c>
      <c r="C11" s="18">
        <v>3</v>
      </c>
      <c r="D11" s="17">
        <f>$G$3*'Forecast inputs Tab10.1.5.1'!T7</f>
        <v>4.765578025781334E-3</v>
      </c>
      <c r="E11" s="17">
        <f>$G$4*'Forecast inputs Tab10.1.5.1'!U7</f>
        <v>1.2671942178660584E-3</v>
      </c>
      <c r="F11" s="17">
        <f>$G$5*'Forecast inputs Tab10.1.5.1'!Y7</f>
        <v>1.1766963574420619E-3</v>
      </c>
      <c r="G11" s="28">
        <f t="shared" si="1"/>
        <v>27.601317625763958</v>
      </c>
      <c r="H11" s="28">
        <f>G11*'Forecast inputs Tab10.1.5.1'!V7</f>
        <v>10.136723152292523</v>
      </c>
      <c r="I11" s="28">
        <f t="shared" si="2"/>
        <v>7.3393468560654043</v>
      </c>
      <c r="J11" s="28">
        <f>I11*'Forecast inputs Tab10.1.5.1'!W7</f>
        <v>2.7020664397486907</v>
      </c>
      <c r="K11" s="28">
        <f t="shared" si="3"/>
        <v>12.838789592041215</v>
      </c>
      <c r="L11" s="28">
        <f t="shared" si="0"/>
        <v>6.8152005349892217</v>
      </c>
      <c r="M11" s="28">
        <f>L11*'Forecast inputs Tab10.1.5.1'!Z7</f>
        <v>2.3020248063075894</v>
      </c>
      <c r="N11" s="19">
        <f>'Forecast inputs Tab10.1.5.1'!Q7</f>
        <v>6537.17</v>
      </c>
      <c r="O11" s="19">
        <f>N11*'Forecast inputs Tab10.1.5.1'!R7</f>
        <v>1368.19699515</v>
      </c>
      <c r="P11" s="19">
        <f>N11*'Forecast inputs Tab10.1.5.1'!S7</f>
        <v>0</v>
      </c>
      <c r="Q11" s="19">
        <f>P11*'Forecast inputs Tab10.1.5.1'!R7</f>
        <v>0</v>
      </c>
    </row>
    <row r="12" spans="1:17" ht="12" customHeight="1" x14ac:dyDescent="0.3">
      <c r="A12" s="10">
        <f>D12+F12+E12+'Forecast inputs Tab10.1.5.1'!AA8</f>
        <v>0.26308570687873367</v>
      </c>
      <c r="C12" s="18">
        <v>4</v>
      </c>
      <c r="D12" s="17">
        <f>$G$3*'Forecast inputs Tab10.1.5.1'!T8</f>
        <v>8.5132022584224823E-3</v>
      </c>
      <c r="E12" s="17">
        <f>$G$4*'Forecast inputs Tab10.1.5.1'!U8</f>
        <v>8.219572386783721E-3</v>
      </c>
      <c r="F12" s="17">
        <f>$G$5*'Forecast inputs Tab10.1.5.1'!Y8</f>
        <v>6.352932233527479E-3</v>
      </c>
      <c r="G12" s="28">
        <f t="shared" si="1"/>
        <v>10.397702103454527</v>
      </c>
      <c r="H12" s="28">
        <f>G12*'Forecast inputs Tab10.1.5.1'!V8</f>
        <v>5.8573765353361038</v>
      </c>
      <c r="I12" s="28">
        <f t="shared" si="2"/>
        <v>10.039073723522067</v>
      </c>
      <c r="J12" s="28">
        <f>I12*'Forecast inputs Tab10.1.5.1'!W8</f>
        <v>5.5009374398519109</v>
      </c>
      <c r="K12" s="28">
        <f t="shared" si="3"/>
        <v>11.358313975188015</v>
      </c>
      <c r="L12" s="28">
        <f t="shared" si="0"/>
        <v>7.7592302922558627</v>
      </c>
      <c r="M12" s="28">
        <f>L12*'Forecast inputs Tab10.1.5.1'!Z8</f>
        <v>4.0844510666131937</v>
      </c>
      <c r="N12" s="19">
        <f>'Forecast inputs Tab10.1.5.1'!Q8</f>
        <v>1389.06</v>
      </c>
      <c r="O12" s="19">
        <f>N12*'Forecast inputs Tab10.1.5.1'!R8</f>
        <v>512.08391429999995</v>
      </c>
      <c r="P12" s="19">
        <f>N12*'Forecast inputs Tab10.1.5.1'!S8</f>
        <v>123.84339063351912</v>
      </c>
      <c r="Q12" s="19">
        <f>P12*'Forecast inputs Tab10.1.5.1'!R8</f>
        <v>45.655485173999992</v>
      </c>
    </row>
    <row r="13" spans="1:17" ht="12" customHeight="1" x14ac:dyDescent="0.3">
      <c r="A13" s="10">
        <f>D13+F13+E13+'Forecast inputs Tab10.1.5.1'!AA9</f>
        <v>0.29110000870046415</v>
      </c>
      <c r="C13" s="18">
        <v>5</v>
      </c>
      <c r="D13" s="17">
        <f>$G$3*'Forecast inputs Tab10.1.5.1'!T9</f>
        <v>2.5139412089277949E-2</v>
      </c>
      <c r="E13" s="17">
        <f>$G$4*'Forecast inputs Tab10.1.5.1'!U9</f>
        <v>1.2479558796297698E-2</v>
      </c>
      <c r="F13" s="17">
        <f>$G$5*'Forecast inputs Tab10.1.5.1'!Y9</f>
        <v>1.3481037814888505E-2</v>
      </c>
      <c r="G13" s="28">
        <f t="shared" si="1"/>
        <v>119.19370796563986</v>
      </c>
      <c r="H13" s="28">
        <f>G13*'Forecast inputs Tab10.1.5.1'!V9</f>
        <v>96.017365545320288</v>
      </c>
      <c r="I13" s="28">
        <f t="shared" si="2"/>
        <v>59.169438068933907</v>
      </c>
      <c r="J13" s="28">
        <f>I13*'Forecast inputs Tab10.1.5.1'!W9</f>
        <v>44.298694570165878</v>
      </c>
      <c r="K13" s="28">
        <f t="shared" si="3"/>
        <v>140.31606011548615</v>
      </c>
      <c r="L13" s="28">
        <f t="shared" si="0"/>
        <v>63.917759042061988</v>
      </c>
      <c r="M13" s="28">
        <f>L13*'Forecast inputs Tab10.1.5.1'!Z9</f>
        <v>47.691468896126047</v>
      </c>
      <c r="N13" s="19">
        <f>'Forecast inputs Tab10.1.5.1'!Q9</f>
        <v>5464.84</v>
      </c>
      <c r="O13" s="19">
        <f>N13*'Forecast inputs Tab10.1.5.1'!R9</f>
        <v>3113.8876913599997</v>
      </c>
      <c r="P13" s="19">
        <f>N13*'Forecast inputs Tab10.1.5.1'!S9</f>
        <v>1589.5302985588025</v>
      </c>
      <c r="Q13" s="19">
        <f>P13*'Forecast inputs Tab10.1.5.1'!R9</f>
        <v>905.72072223999987</v>
      </c>
    </row>
    <row r="14" spans="1:17" ht="12" customHeight="1" x14ac:dyDescent="0.3">
      <c r="A14" s="10">
        <f>D14+F14+E14+'Forecast inputs Tab10.1.5.1'!AA10</f>
        <v>0.31910657814761473</v>
      </c>
      <c r="C14" s="18">
        <v>6</v>
      </c>
      <c r="D14" s="17">
        <f>$G$3*'Forecast inputs Tab10.1.5.1'!T10</f>
        <v>6.1136750641884105E-2</v>
      </c>
      <c r="E14" s="17">
        <f>$G$4*'Forecast inputs Tab10.1.5.1'!U10</f>
        <v>5.1513794994919411E-3</v>
      </c>
      <c r="F14" s="17">
        <f>$G$5*'Forecast inputs Tab10.1.5.1'!Y10</f>
        <v>1.2818448006238707E-2</v>
      </c>
      <c r="G14" s="28">
        <f t="shared" si="1"/>
        <v>188.23911473754103</v>
      </c>
      <c r="H14" s="28">
        <f>G14*'Forecast inputs Tab10.1.5.1'!V10</f>
        <v>186.49354525067585</v>
      </c>
      <c r="I14" s="28">
        <f t="shared" si="2"/>
        <v>15.861018233395535</v>
      </c>
      <c r="J14" s="28">
        <f>I14*'Forecast inputs Tab10.1.5.1'!W10</f>
        <v>15.348712458631928</v>
      </c>
      <c r="K14" s="28">
        <f t="shared" si="3"/>
        <v>201.84225770930777</v>
      </c>
      <c r="L14" s="28">
        <f t="shared" si="0"/>
        <v>39.467804220371804</v>
      </c>
      <c r="M14" s="28">
        <f>L14*'Forecast inputs Tab10.1.5.1'!Z10</f>
        <v>39.02426503654327</v>
      </c>
      <c r="N14" s="19">
        <f>'Forecast inputs Tab10.1.5.1'!Q10</f>
        <v>3596.33</v>
      </c>
      <c r="O14" s="19">
        <f>N14*'Forecast inputs Tab10.1.5.1'!R10</f>
        <v>2899.4619432399995</v>
      </c>
      <c r="P14" s="19">
        <f>N14*'Forecast inputs Tab10.1.5.1'!S10</f>
        <v>2066.9124136844662</v>
      </c>
      <c r="Q14" s="19">
        <f>P14*'Forecast inputs Tab10.1.5.1'!R10</f>
        <v>1666.4026614599998</v>
      </c>
    </row>
    <row r="15" spans="1:17" ht="12" customHeight="1" x14ac:dyDescent="0.3">
      <c r="A15" s="10">
        <f>D15+F15+E15+'Forecast inputs Tab10.1.5.1'!AA11</f>
        <v>0.3403553700426652</v>
      </c>
      <c r="C15" s="18">
        <v>7</v>
      </c>
      <c r="D15" s="17">
        <f>$G$3*'Forecast inputs Tab10.1.5.1'!T11</f>
        <v>7.389713175440521E-2</v>
      </c>
      <c r="E15" s="17">
        <f>$G$4*'Forecast inputs Tab10.1.5.1'!U11</f>
        <v>2.9538570840210933E-3</v>
      </c>
      <c r="F15" s="17">
        <f>$G$5*'Forecast inputs Tab10.1.5.1'!Y11</f>
        <v>2.3504381204238905E-2</v>
      </c>
      <c r="G15" s="28">
        <f t="shared" si="1"/>
        <v>54.85672973545222</v>
      </c>
      <c r="H15" s="28">
        <f>G15*'Forecast inputs Tab10.1.5.1'!V11</f>
        <v>67.981923572116102</v>
      </c>
      <c r="I15" s="28">
        <f t="shared" si="2"/>
        <v>2.1927635875479905</v>
      </c>
      <c r="J15" s="28">
        <f>I15*'Forecast inputs Tab10.1.5.1'!W11</f>
        <v>2.6758164849712975</v>
      </c>
      <c r="K15" s="28">
        <f t="shared" si="3"/>
        <v>70.657740057087395</v>
      </c>
      <c r="L15" s="28">
        <f t="shared" si="0"/>
        <v>17.448221016279344</v>
      </c>
      <c r="M15" s="28">
        <f>L15*'Forecast inputs Tab10.1.5.1'!Z11</f>
        <v>21.780439812411341</v>
      </c>
      <c r="N15" s="19">
        <f>'Forecast inputs Tab10.1.5.1'!Q11</f>
        <v>875.82100000000003</v>
      </c>
      <c r="O15" s="19">
        <f>N15*'Forecast inputs Tab10.1.5.1'!R11</f>
        <v>937.6889954400001</v>
      </c>
      <c r="P15" s="19">
        <f>N15*'Forecast inputs Tab10.1.5.1'!S11</f>
        <v>698.55772217178503</v>
      </c>
      <c r="Q15" s="19">
        <f>P15*'Forecast inputs Tab10.1.5.1'!R11</f>
        <v>747.90383966599995</v>
      </c>
    </row>
    <row r="16" spans="1:17" ht="12" customHeight="1" x14ac:dyDescent="0.3">
      <c r="A16" s="10">
        <f>D16+F16+E16+'Forecast inputs Tab10.1.5.1'!AA12</f>
        <v>0.34037394555789741</v>
      </c>
      <c r="C16" s="18">
        <v>8</v>
      </c>
      <c r="D16" s="17">
        <f>$G$3*'Forecast inputs Tab10.1.5.1'!T12</f>
        <v>8.5194774005455456E-2</v>
      </c>
      <c r="E16" s="17">
        <f>$G$4*'Forecast inputs Tab10.1.5.1'!U12</f>
        <v>5.0672887489430947E-4</v>
      </c>
      <c r="F16" s="17">
        <f>$G$5*'Forecast inputs Tab10.1.5.1'!Y12</f>
        <v>1.4672442677547646E-2</v>
      </c>
      <c r="G16" s="28">
        <f t="shared" si="1"/>
        <v>94.889450768937877</v>
      </c>
      <c r="H16" s="28">
        <f>G16*'Forecast inputs Tab10.1.5.1'!V12</f>
        <v>142.90419253496245</v>
      </c>
      <c r="I16" s="28">
        <f t="shared" si="2"/>
        <v>0.56439171520548725</v>
      </c>
      <c r="J16" s="28">
        <f>I16*'Forecast inputs Tab10.1.5.1'!W12</f>
        <v>0.84871609411742888</v>
      </c>
      <c r="K16" s="28">
        <f t="shared" si="3"/>
        <v>143.75290862907988</v>
      </c>
      <c r="L16" s="28">
        <f t="shared" si="0"/>
        <v>16.342082520484965</v>
      </c>
      <c r="M16" s="28">
        <f>L16*'Forecast inputs Tab10.1.5.1'!Z12</f>
        <v>24.907621652771955</v>
      </c>
      <c r="N16" s="19">
        <f>'Forecast inputs Tab10.1.5.1'!Q12</f>
        <v>1314.08</v>
      </c>
      <c r="O16" s="19">
        <f>N16*'Forecast inputs Tab10.1.5.1'!R12</f>
        <v>1781.5902415999999</v>
      </c>
      <c r="P16" s="19">
        <f>N16*'Forecast inputs Tab10.1.5.1'!S12</f>
        <v>1203.1008811229044</v>
      </c>
      <c r="Q16" s="19">
        <f>P16*'Forecast inputs Tab10.1.5.1'!R12</f>
        <v>1631.1280816000001</v>
      </c>
    </row>
    <row r="17" spans="1:17" ht="12" customHeight="1" x14ac:dyDescent="0.3">
      <c r="A17" s="10">
        <f>D17+F17+E17+'Forecast inputs Tab10.1.5.1'!AA13</f>
        <v>0.34426533194904596</v>
      </c>
      <c r="C17" s="18">
        <v>9</v>
      </c>
      <c r="D17" s="17">
        <f>$G$3*'Forecast inputs Tab10.1.5.1'!T13</f>
        <v>8.2049430007223367E-2</v>
      </c>
      <c r="E17" s="17">
        <f>$G$4*'Forecast inputs Tab10.1.5.1'!U13</f>
        <v>2.0839279855593257E-4</v>
      </c>
      <c r="F17" s="17">
        <f>$G$5*'Forecast inputs Tab10.1.5.1'!Y13</f>
        <v>2.2007509143266667E-2</v>
      </c>
      <c r="G17" s="28">
        <f t="shared" si="1"/>
        <v>15.033362818698009</v>
      </c>
      <c r="H17" s="28">
        <f>G17*'Forecast inputs Tab10.1.5.1'!V13</f>
        <v>27.082808809121914</v>
      </c>
      <c r="I17" s="28">
        <f t="shared" si="2"/>
        <v>3.8182404792079308E-2</v>
      </c>
      <c r="J17" s="28">
        <f>I17*'Forecast inputs Tab10.1.5.1'!W13</f>
        <v>6.8865773308278172E-2</v>
      </c>
      <c r="K17" s="28">
        <f t="shared" si="3"/>
        <v>27.151674582430193</v>
      </c>
      <c r="L17" s="28">
        <f t="shared" si="0"/>
        <v>4.0322872402332948</v>
      </c>
      <c r="M17" s="28">
        <f>L17*'Forecast inputs Tab10.1.5.1'!Z13</f>
        <v>7.3238836373081364</v>
      </c>
      <c r="N17" s="19">
        <f>'Forecast inputs Tab10.1.5.1'!Q13</f>
        <v>216.56800000000001</v>
      </c>
      <c r="O17" s="19">
        <f>N17*'Forecast inputs Tab10.1.5.1'!R13</f>
        <v>358.38322344000005</v>
      </c>
      <c r="P17" s="19">
        <f>N17*'Forecast inputs Tab10.1.5.1'!S13</f>
        <v>209.20916637962813</v>
      </c>
      <c r="Q17" s="19">
        <f>P17*'Forecast inputs Tab10.1.5.1'!R13</f>
        <v>346.2056048</v>
      </c>
    </row>
    <row r="18" spans="1:17" ht="12" customHeight="1" x14ac:dyDescent="0.3">
      <c r="A18" s="10">
        <f>D18+F18+E18+'Forecast inputs Tab10.1.5.1'!AA14</f>
        <v>0.34232663365708665</v>
      </c>
      <c r="C18" s="18">
        <v>10</v>
      </c>
      <c r="D18" s="17">
        <f>$G$3*'Forecast inputs Tab10.1.5.1'!T14</f>
        <v>8.1888916558250091E-2</v>
      </c>
      <c r="E18" s="17">
        <f>$G$4*'Forecast inputs Tab10.1.5.1'!U14</f>
        <v>5.639579326203154E-5</v>
      </c>
      <c r="F18" s="17">
        <f>$G$5*'Forecast inputs Tab10.1.5.1'!Y14</f>
        <v>2.0381321305574563E-2</v>
      </c>
      <c r="G18" s="28">
        <f t="shared" si="1"/>
        <v>35.880066839622138</v>
      </c>
      <c r="H18" s="28">
        <f>G18*'Forecast inputs Tab10.1.5.1'!V14</f>
        <v>75.523219437983343</v>
      </c>
      <c r="I18" s="28">
        <f t="shared" si="2"/>
        <v>2.4710118496632405E-2</v>
      </c>
      <c r="J18" s="28">
        <f>I18*'Forecast inputs Tab10.1.5.1'!W14</f>
        <v>5.2125017810542955E-2</v>
      </c>
      <c r="K18" s="28">
        <f t="shared" si="3"/>
        <v>75.575344455793882</v>
      </c>
      <c r="L18" s="28">
        <f t="shared" si="0"/>
        <v>8.9301849561490538</v>
      </c>
      <c r="M18" s="28">
        <f>L18*'Forecast inputs Tab10.1.5.1'!Z14</f>
        <v>18.928866542301343</v>
      </c>
      <c r="N18" s="19">
        <f>'Forecast inputs Tab10.1.5.1'!Q14</f>
        <v>517.42200000000003</v>
      </c>
      <c r="O18" s="19">
        <f>N18*'Forecast inputs Tab10.1.5.1'!R14</f>
        <v>1015.0526085000001</v>
      </c>
      <c r="P18" s="19">
        <f>N18*'Forecast inputs Tab10.1.5.1'!S14</f>
        <v>510.16872868612205</v>
      </c>
      <c r="Q18" s="19">
        <f>P18*'Forecast inputs Tab10.1.5.1'!R14</f>
        <v>1000.8235035</v>
      </c>
    </row>
    <row r="19" spans="1:17" ht="12" customHeight="1" x14ac:dyDescent="0.3">
      <c r="A19" s="10">
        <f>D19+F19+E19+'Forecast inputs Tab10.1.5.1'!AA15</f>
        <v>0.34236914818646574</v>
      </c>
      <c r="C19" s="18">
        <v>11</v>
      </c>
      <c r="D19" s="17">
        <f>$G$3*'Forecast inputs Tab10.1.5.1'!T15</f>
        <v>7.8917243961762168E-2</v>
      </c>
      <c r="E19" s="17">
        <f>$G$4*'Forecast inputs Tab10.1.5.1'!U15</f>
        <v>2.0830341597942094E-5</v>
      </c>
      <c r="F19" s="17">
        <f>$G$5*'Forecast inputs Tab10.1.5.1'!Y15</f>
        <v>2.3431073883105637E-2</v>
      </c>
      <c r="G19" s="28">
        <f t="shared" si="1"/>
        <v>26.201329968855529</v>
      </c>
      <c r="H19" s="28">
        <f>G19*'Forecast inputs Tab10.1.5.1'!V15</f>
        <v>63.074214704434382</v>
      </c>
      <c r="I19" s="28">
        <f t="shared" si="2"/>
        <v>6.9158858846630105E-3</v>
      </c>
      <c r="J19" s="28">
        <f>I19*'Forecast inputs Tab10.1.5.1'!W15</f>
        <v>1.6703476430770501E-2</v>
      </c>
      <c r="K19" s="28">
        <f t="shared" si="3"/>
        <v>63.090918180865152</v>
      </c>
      <c r="L19" s="28">
        <f t="shared" si="0"/>
        <v>7.7793555313886724</v>
      </c>
      <c r="M19" s="28">
        <f>L19*'Forecast inputs Tab10.1.5.1'!Z15</f>
        <v>18.878628829352774</v>
      </c>
      <c r="N19" s="19">
        <f>'Forecast inputs Tab10.1.5.1'!Q15</f>
        <v>392.08199999999999</v>
      </c>
      <c r="O19" s="19">
        <f>N19*'Forecast inputs Tab10.1.5.1'!R15</f>
        <v>890.54368823999994</v>
      </c>
      <c r="P19" s="19">
        <f>N19*'Forecast inputs Tab10.1.5.1'!S15</f>
        <v>389.68254074282805</v>
      </c>
      <c r="Q19" s="19">
        <f>P19*'Forecast inputs Tab10.1.5.1'!R15</f>
        <v>885.09374844000013</v>
      </c>
    </row>
    <row r="20" spans="1:17" ht="12" customHeight="1" x14ac:dyDescent="0.3">
      <c r="A20" s="10">
        <f>D20+F20+E20+'Forecast inputs Tab10.1.5.1'!AA16</f>
        <v>0.34080370169069818</v>
      </c>
      <c r="C20" s="18">
        <v>12</v>
      </c>
      <c r="D20" s="17">
        <f>$G$3*'Forecast inputs Tab10.1.5.1'!T16</f>
        <v>7.7271493695594731E-2</v>
      </c>
      <c r="E20" s="17">
        <f>$G$4*'Forecast inputs Tab10.1.5.1'!U16</f>
        <v>7.4789222324173669E-6</v>
      </c>
      <c r="F20" s="17">
        <f>$G$5*'Forecast inputs Tab10.1.5.1'!Y16</f>
        <v>2.3524729072871054E-2</v>
      </c>
      <c r="G20" s="28">
        <f t="shared" si="1"/>
        <v>27.685574106113762</v>
      </c>
      <c r="H20" s="28">
        <f>G20*'Forecast inputs Tab10.1.5.1'!V16</f>
        <v>74.94462505249254</v>
      </c>
      <c r="I20" s="28">
        <f t="shared" si="2"/>
        <v>2.6796202039932513E-3</v>
      </c>
      <c r="J20" s="28">
        <f>I20*'Forecast inputs Tab10.1.5.1'!W16</f>
        <v>7.2799992616939743E-3</v>
      </c>
      <c r="K20" s="28">
        <f t="shared" si="3"/>
        <v>74.951905051754238</v>
      </c>
      <c r="L20" s="28">
        <f t="shared" si="0"/>
        <v>8.428666238017227</v>
      </c>
      <c r="M20" s="28">
        <f>L20*'Forecast inputs Tab10.1.5.1'!Z16</f>
        <v>23.024250415742141</v>
      </c>
      <c r="N20" s="19">
        <f>'Forecast inputs Tab10.1.5.1'!Q16</f>
        <v>422.80399999999997</v>
      </c>
      <c r="O20" s="19">
        <f>N20*'Forecast inputs Tab10.1.5.1'!R16</f>
        <v>1090.48339268</v>
      </c>
      <c r="P20" s="19">
        <f>N20*'Forecast inputs Tab10.1.5.1'!S16</f>
        <v>421.59419470604882</v>
      </c>
      <c r="Q20" s="19">
        <f>P20*'Forecast inputs Tab10.1.5.1'!R16</f>
        <v>1087.3630991599998</v>
      </c>
    </row>
    <row r="21" spans="1:17" ht="12" customHeight="1" x14ac:dyDescent="0.3">
      <c r="A21" s="10">
        <f>D21+F21+E21+'Forecast inputs Tab10.1.5.1'!AA17</f>
        <v>0.33800311230711544</v>
      </c>
      <c r="C21" s="18">
        <v>13</v>
      </c>
      <c r="D21" s="17">
        <f>$G$3*'Forecast inputs Tab10.1.5.1'!T17</f>
        <v>7.6850054992083111E-2</v>
      </c>
      <c r="E21" s="17">
        <f>$G$4*'Forecast inputs Tab10.1.5.1'!U17</f>
        <v>2.700106466573411E-6</v>
      </c>
      <c r="F21" s="17">
        <f>$G$5*'Forecast inputs Tab10.1.5.1'!Y17</f>
        <v>2.1150357208565781E-2</v>
      </c>
      <c r="G21" s="28">
        <f t="shared" si="1"/>
        <v>15.809734166661645</v>
      </c>
      <c r="H21" s="28">
        <f>G21*'Forecast inputs Tab10.1.5.1'!V17</f>
        <v>47.455882182603041</v>
      </c>
      <c r="I21" s="28">
        <f t="shared" si="2"/>
        <v>5.5547085116083915E-4</v>
      </c>
      <c r="J21" s="28">
        <f>I21*'Forecast inputs Tab10.1.5.1'!W17</f>
        <v>1.6723330631791568E-3</v>
      </c>
      <c r="K21" s="28">
        <f t="shared" si="3"/>
        <v>47.457554515666217</v>
      </c>
      <c r="L21" s="28">
        <f t="shared" si="0"/>
        <v>4.3510902501215893</v>
      </c>
      <c r="M21" s="28">
        <f>L21*'Forecast inputs Tab10.1.5.1'!Z17</f>
        <v>13.185065274040952</v>
      </c>
      <c r="N21" s="19">
        <f>'Forecast inputs Tab10.1.5.1'!Q17</f>
        <v>242.44399999999999</v>
      </c>
      <c r="O21" s="19">
        <f>N21*'Forecast inputs Tab10.1.5.1'!R17</f>
        <v>698.6629969999999</v>
      </c>
      <c r="P21" s="19">
        <f>N21*'Forecast inputs Tab10.1.5.1'!S17</f>
        <v>242.09653969983515</v>
      </c>
      <c r="Q21" s="19">
        <f>P21*'Forecast inputs Tab10.1.5.1'!R17</f>
        <v>697.66170327999987</v>
      </c>
    </row>
    <row r="22" spans="1:17" ht="12" customHeight="1" x14ac:dyDescent="0.3">
      <c r="A22" s="10">
        <f>D22+F22+E22+'Forecast inputs Tab10.1.5.1'!AA18</f>
        <v>0.33679125438026336</v>
      </c>
      <c r="C22" s="18">
        <v>14</v>
      </c>
      <c r="D22" s="17">
        <f>$G$3*'Forecast inputs Tab10.1.5.1'!T18</f>
        <v>7.5042645104281228E-2</v>
      </c>
      <c r="E22" s="17">
        <f>$G$4*'Forecast inputs Tab10.1.5.1'!U18</f>
        <v>1.2229137333800534E-6</v>
      </c>
      <c r="F22" s="17">
        <f>$G$5*'Forecast inputs Tab10.1.5.1'!Y18</f>
        <v>2.1747386362248773E-2</v>
      </c>
      <c r="G22" s="28">
        <f t="shared" si="1"/>
        <v>8.6377746479723019</v>
      </c>
      <c r="H22" s="28">
        <f>G22*'Forecast inputs Tab10.1.5.1'!V18</f>
        <v>28.376561732857208</v>
      </c>
      <c r="I22" s="28">
        <f t="shared" si="2"/>
        <v>1.4076333834139786E-4</v>
      </c>
      <c r="J22" s="28">
        <f>I22*'Forecast inputs Tab10.1.5.1'!W18</f>
        <v>4.6374174274171903E-4</v>
      </c>
      <c r="K22" s="28">
        <f t="shared" si="3"/>
        <v>28.37702547459995</v>
      </c>
      <c r="L22" s="28">
        <f t="shared" si="0"/>
        <v>2.5032302941674174</v>
      </c>
      <c r="M22" s="28">
        <f>L22*'Forecast inputs Tab10.1.5.1'!Z18</f>
        <v>8.3103490920917018</v>
      </c>
      <c r="N22" s="19">
        <f>'Forecast inputs Tab10.1.5.1'!Q18</f>
        <v>135.57400000000001</v>
      </c>
      <c r="O22" s="19">
        <f>N22*'Forecast inputs Tab10.1.5.1'!R18</f>
        <v>430.61827324000006</v>
      </c>
      <c r="P22" s="19">
        <f>N22*'Forecast inputs Tab10.1.5.1'!S18</f>
        <v>135.46985217834813</v>
      </c>
      <c r="Q22" s="19">
        <f>P22*'Forecast inputs Tab10.1.5.1'!R18</f>
        <v>430.28747268000006</v>
      </c>
    </row>
    <row r="23" spans="1:17" ht="12" customHeight="1" x14ac:dyDescent="0.3">
      <c r="A23" s="10">
        <f>D23+F23+E23+'Forecast inputs Tab10.1.5.1'!AA19</f>
        <v>0.33599459662840281</v>
      </c>
      <c r="C23" s="18">
        <v>15</v>
      </c>
      <c r="D23" s="17">
        <f>$G$3*'Forecast inputs Tab10.1.5.1'!T19</f>
        <v>7.3052398141839753E-2</v>
      </c>
      <c r="E23" s="17">
        <f>$G$4*'Forecast inputs Tab10.1.5.1'!U19</f>
        <v>6.3938712288257355E-7</v>
      </c>
      <c r="F23" s="17">
        <f>$G$5*'Forecast inputs Tab10.1.5.1'!Y19</f>
        <v>2.2941559099440182E-2</v>
      </c>
      <c r="G23" s="28">
        <f t="shared" si="1"/>
        <v>7.8380469338814684</v>
      </c>
      <c r="H23" s="28">
        <f>G23*'Forecast inputs Tab10.1.5.1'!V19</f>
        <v>27.879736326461906</v>
      </c>
      <c r="I23" s="28">
        <f t="shared" si="2"/>
        <v>6.8602077488853243E-5</v>
      </c>
      <c r="J23" s="28">
        <f>I23*'Forecast inputs Tab10.1.5.1'!W19</f>
        <v>2.4453788847452038E-4</v>
      </c>
      <c r="K23" s="28">
        <f t="shared" si="3"/>
        <v>27.879980864350379</v>
      </c>
      <c r="L23" s="28">
        <f t="shared" si="0"/>
        <v>2.4614799997214587</v>
      </c>
      <c r="M23" s="28">
        <f>L23*'Forecast inputs Tab10.1.5.1'!Z19</f>
        <v>8.857438860597691</v>
      </c>
      <c r="N23" s="19">
        <f>'Forecast inputs Tab10.1.5.1'!Q19</f>
        <v>126.32599999999999</v>
      </c>
      <c r="O23" s="19">
        <f>N23*'Forecast inputs Tab10.1.5.1'!R19</f>
        <v>437.16122908</v>
      </c>
      <c r="P23" s="19">
        <f>N23*'Forecast inputs Tab10.1.5.1'!S19</f>
        <v>126.27014844332452</v>
      </c>
      <c r="Q23" s="19">
        <f>P23*'Forecast inputs Tab10.1.5.1'!R19</f>
        <v>436.96795029999998</v>
      </c>
    </row>
    <row r="24" spans="1:17" ht="12" customHeight="1" x14ac:dyDescent="0.3">
      <c r="A24" s="10">
        <f>D24+F24+E24+'Forecast inputs Tab10.1.5.1'!AA20</f>
        <v>0.33565751215380529</v>
      </c>
      <c r="B24" s="29"/>
      <c r="C24" s="23" t="s">
        <v>1443</v>
      </c>
      <c r="D24" s="17">
        <f>$G$3*'Forecast inputs Tab10.1.5.1'!T20</f>
        <v>7.0860491436610787E-2</v>
      </c>
      <c r="E24" s="17">
        <f>$G$4*'Forecast inputs Tab10.1.5.1'!U20</f>
        <v>3.8745027800414993E-7</v>
      </c>
      <c r="F24" s="17">
        <f>$G$5*'Forecast inputs Tab10.1.5.1'!Y20</f>
        <v>2.4796633266916526E-2</v>
      </c>
      <c r="G24" s="28">
        <f t="shared" si="1"/>
        <v>14.824722789435867</v>
      </c>
      <c r="H24" s="30">
        <f>G24*'Forecast inputs Tab10.1.5.1'!V20</f>
        <v>61.514713403743528</v>
      </c>
      <c r="I24" s="28">
        <f t="shared" si="2"/>
        <v>8.1058469249251769E-5</v>
      </c>
      <c r="J24" s="30">
        <f>I24*'Forecast inputs Tab10.1.5.1'!W20</f>
        <v>3.3634952745066653E-4</v>
      </c>
      <c r="K24" s="28">
        <f t="shared" si="3"/>
        <v>61.515049753270979</v>
      </c>
      <c r="L24" s="30">
        <f t="shared" si="0"/>
        <v>5.1877034274054603</v>
      </c>
      <c r="M24" s="30">
        <f>L24*'Forecast inputs Tab10.1.5.1'!Z20</f>
        <v>20.048709927756786</v>
      </c>
      <c r="N24" s="21">
        <f>'Forecast inputs Tab10.1.5.1'!Q20</f>
        <v>246.28200240000001</v>
      </c>
      <c r="O24" s="21">
        <f>N24*'Forecast inputs Tab10.1.5.1'!R20</f>
        <v>1002.9678244688379</v>
      </c>
      <c r="P24" s="21">
        <f>N24*'Forecast inputs Tab10.1.5.1'!S20</f>
        <v>246.2160304133829</v>
      </c>
      <c r="Q24" s="21">
        <f>P24*'Forecast inputs Tab10.1.5.1'!R20</f>
        <v>1002.6991577402565</v>
      </c>
    </row>
    <row r="25" spans="1:17" ht="12" customHeight="1" x14ac:dyDescent="0.3">
      <c r="C25" s="31" t="s">
        <v>1453</v>
      </c>
      <c r="D25" s="12"/>
      <c r="E25" s="12"/>
      <c r="F25" s="12"/>
      <c r="G25" s="32">
        <f>SUM(G8:G24)</f>
        <v>648.07689417233576</v>
      </c>
      <c r="H25" s="52">
        <f t="shared" ref="H25:Q25" si="4">SUM(H8:H24)</f>
        <v>915.44611723079095</v>
      </c>
      <c r="I25" s="32">
        <f>SUM(I8:I24)</f>
        <v>99.955604948821346</v>
      </c>
      <c r="J25" s="52">
        <f t="shared" ref="J25:K25" si="5">SUM(J8:J24)</f>
        <v>72.526660162170344</v>
      </c>
      <c r="K25" s="32">
        <f t="shared" si="5"/>
        <v>987.97277739296146</v>
      </c>
      <c r="L25" s="32">
        <f t="shared" si="4"/>
        <v>205.27328359041039</v>
      </c>
      <c r="M25" s="52">
        <f t="shared" si="4"/>
        <v>260.00179374529881</v>
      </c>
      <c r="N25" s="32">
        <f t="shared" si="4"/>
        <v>51261.410215387717</v>
      </c>
      <c r="O25" s="32">
        <f t="shared" si="4"/>
        <v>17539.902227124523</v>
      </c>
      <c r="P25" s="32">
        <f t="shared" si="4"/>
        <v>7962.6519074209973</v>
      </c>
      <c r="Q25" s="32">
        <f t="shared" si="4"/>
        <v>10883.913030040258</v>
      </c>
    </row>
    <row r="26" spans="1:17" ht="12" customHeight="1" x14ac:dyDescent="0.3">
      <c r="A26" s="10"/>
    </row>
    <row r="27" spans="1:17" ht="12" customHeight="1" x14ac:dyDescent="0.3">
      <c r="C27" s="15" t="s">
        <v>1445</v>
      </c>
      <c r="D27" s="15" t="s">
        <v>1523</v>
      </c>
      <c r="G27" s="15">
        <f>G1+1</f>
        <v>2020</v>
      </c>
    </row>
    <row r="28" spans="1:17" ht="12" customHeight="1" x14ac:dyDescent="0.3">
      <c r="G28" s="18"/>
    </row>
    <row r="29" spans="1:17" ht="12" customHeight="1" x14ac:dyDescent="0.3">
      <c r="D29" s="24" t="s">
        <v>1611</v>
      </c>
      <c r="E29" s="24"/>
      <c r="F29" s="24"/>
      <c r="G29" s="18">
        <v>2.36</v>
      </c>
      <c r="H29" s="24" t="s">
        <v>1610</v>
      </c>
      <c r="I29" s="25">
        <f>G29*I3</f>
        <v>0.15712751246472767</v>
      </c>
      <c r="J29" s="15" t="s">
        <v>1526</v>
      </c>
      <c r="K29" s="25">
        <f>I29+I31+I30</f>
        <v>0.20297373492881038</v>
      </c>
      <c r="M29" s="54" t="s">
        <v>1675</v>
      </c>
      <c r="N29" s="55">
        <f>Reportnew!$AJ$6560</f>
        <v>6.0366767631280425E-2</v>
      </c>
    </row>
    <row r="30" spans="1:17" ht="12" customHeight="1" x14ac:dyDescent="0.3">
      <c r="D30" s="24" t="s">
        <v>1612</v>
      </c>
      <c r="E30" s="24"/>
      <c r="F30" s="24"/>
      <c r="G30" s="18">
        <f>G29</f>
        <v>2.36</v>
      </c>
      <c r="H30" s="24" t="s">
        <v>1610</v>
      </c>
      <c r="I30" s="25">
        <f>G30*I4</f>
        <v>5.8230555245437849E-3</v>
      </c>
      <c r="J30" s="24"/>
      <c r="K30" s="24"/>
      <c r="N30" s="56">
        <f>AVERAGE('Forecast inputs Tab10.1.5.1'!$Y$8:$Y$19)</f>
        <v>9.2712324904217162E-3</v>
      </c>
      <c r="O30" s="25">
        <f>N30*F31</f>
        <v>4.0023166939538925E-2</v>
      </c>
    </row>
    <row r="31" spans="1:17" ht="12" customHeight="1" x14ac:dyDescent="0.3">
      <c r="D31" s="24" t="s">
        <v>1446</v>
      </c>
      <c r="E31" s="24"/>
      <c r="F31" s="92">
        <f>IF(I31/N29=F5,1,I31/N4)</f>
        <v>4.3169197817968223</v>
      </c>
      <c r="G31" s="80">
        <f>I31/I5</f>
        <v>2.1250000000000004</v>
      </c>
      <c r="H31" s="24" t="s">
        <v>1610</v>
      </c>
      <c r="I31" s="25">
        <f>N31*N29</f>
        <v>4.0023166939538925E-2</v>
      </c>
      <c r="J31" s="24"/>
      <c r="K31" s="24"/>
      <c r="N31" s="79">
        <v>0.66300000000000003</v>
      </c>
    </row>
    <row r="32" spans="1:17" ht="12" customHeight="1" x14ac:dyDescent="0.3">
      <c r="D32" s="24"/>
      <c r="E32" s="24"/>
      <c r="F32" s="24"/>
      <c r="G32" s="18"/>
      <c r="H32" s="24"/>
      <c r="I32" s="24"/>
      <c r="J32" s="24"/>
      <c r="K32" s="24"/>
      <c r="L32" s="25"/>
    </row>
    <row r="33" spans="1:17" ht="27.75" customHeight="1" x14ac:dyDescent="0.3">
      <c r="A33" t="s">
        <v>1374</v>
      </c>
      <c r="C33" s="26" t="s">
        <v>1292</v>
      </c>
      <c r="D33" s="27" t="s">
        <v>1604</v>
      </c>
      <c r="E33" s="27" t="s">
        <v>1605</v>
      </c>
      <c r="F33" s="27" t="s">
        <v>1877</v>
      </c>
      <c r="G33" s="27" t="s">
        <v>1606</v>
      </c>
      <c r="H33" s="27" t="s">
        <v>1607</v>
      </c>
      <c r="I33" s="27" t="s">
        <v>1608</v>
      </c>
      <c r="J33" s="27" t="s">
        <v>1609</v>
      </c>
      <c r="K33" s="27" t="s">
        <v>1613</v>
      </c>
      <c r="L33" s="27" t="s">
        <v>1448</v>
      </c>
      <c r="M33" s="27" t="s">
        <v>1578</v>
      </c>
      <c r="N33" s="27" t="s">
        <v>1449</v>
      </c>
      <c r="O33" s="27" t="s">
        <v>1450</v>
      </c>
      <c r="P33" s="27" t="s">
        <v>1451</v>
      </c>
      <c r="Q33" s="27" t="s">
        <v>1452</v>
      </c>
    </row>
    <row r="34" spans="1:17" ht="12" customHeight="1" x14ac:dyDescent="0.3">
      <c r="A34" s="10">
        <f>D34+F34+E34+'Forecast inputs Tab10.1.5.1'!AA4</f>
        <v>0.24</v>
      </c>
      <c r="C34" s="18">
        <v>0</v>
      </c>
      <c r="D34" s="17">
        <f>$G$29*'Forecast inputs Tab10.1.5.1'!T4</f>
        <v>0</v>
      </c>
      <c r="E34" s="17">
        <f>$G$30*'Forecast inputs Tab10.1.5.1'!U4</f>
        <v>0</v>
      </c>
      <c r="F34" s="17">
        <f>$F$31*'Forecast inputs Tab10.1.5.1'!Y4</f>
        <v>0</v>
      </c>
      <c r="G34" s="28">
        <f>N34*(D34/A34)*(1-EXP(-A34))</f>
        <v>0</v>
      </c>
      <c r="H34" s="28">
        <f>G34*'Forecast inputs Tab10.1.5.1'!V4</f>
        <v>0</v>
      </c>
      <c r="I34" s="28">
        <f>N34*(E34/A34)*(1-EXP(-A34))</f>
        <v>0</v>
      </c>
      <c r="J34" s="28">
        <f>I34*'Forecast inputs Tab10.1.5.1'!W4</f>
        <v>0</v>
      </c>
      <c r="K34" s="28">
        <f>H34+J34</f>
        <v>0</v>
      </c>
      <c r="L34" s="28">
        <f t="shared" ref="L34:L50" si="6">N34*(F34/A34)*(1-EXP(-A34))</f>
        <v>0</v>
      </c>
      <c r="M34" s="28">
        <f>L34*'Forecast inputs Tab10.1.5.1'!Z4</f>
        <v>0</v>
      </c>
      <c r="N34" s="19">
        <f>'Forecast inputs Tab10.1.5.1'!Q4</f>
        <v>12382.797429009221</v>
      </c>
      <c r="O34" s="19">
        <f>N34*'Forecast inputs Tab10.1.5.1'!R4</f>
        <v>34.976078134056579</v>
      </c>
      <c r="P34" s="19">
        <f>N34*'Forecast inputs Tab10.1.5.1'!S4</f>
        <v>0</v>
      </c>
      <c r="Q34" s="19">
        <f>P34*'Forecast inputs Tab10.1.5.1'!R4</f>
        <v>0</v>
      </c>
    </row>
    <row r="35" spans="1:17" ht="12" customHeight="1" x14ac:dyDescent="0.3">
      <c r="A35" s="10">
        <f>D35+F35+E35+'Forecast inputs Tab10.1.5.1'!AA5</f>
        <v>0.24054266917001291</v>
      </c>
      <c r="C35" s="18">
        <v>1</v>
      </c>
      <c r="D35" s="17">
        <f>$G$29*'Forecast inputs Tab10.1.5.1'!T5</f>
        <v>3.2084463895607013E-5</v>
      </c>
      <c r="E35" s="17">
        <f>$G$30*'Forecast inputs Tab10.1.5.1'!U5</f>
        <v>7.3560458654917506E-5</v>
      </c>
      <c r="F35" s="17">
        <f>$F$31*'Forecast inputs Tab10.1.5.1'!Y5</f>
        <v>4.3702424746238738E-4</v>
      </c>
      <c r="G35" s="28">
        <f t="shared" ref="G35:G50" si="7">N35*(D35/A35)*(1-EXP(-A35))</f>
        <v>0.2777769621249952</v>
      </c>
      <c r="H35" s="28">
        <f>G35*'Forecast inputs Tab10.1.5.1'!V5</f>
        <v>2.8563251428643542E-2</v>
      </c>
      <c r="I35" s="28">
        <f t="shared" ref="I35:I50" si="8">N35*(E35/A35)*(1-EXP(-A35))</f>
        <v>0.63686277583344708</v>
      </c>
      <c r="J35" s="28">
        <f>I35*'Forecast inputs Tab10.1.5.1'!W5</f>
        <v>6.5487465338544326E-2</v>
      </c>
      <c r="K35" s="28">
        <f t="shared" ref="K35:K50" si="9">H35+J35</f>
        <v>9.4050716767187875E-2</v>
      </c>
      <c r="L35" s="28">
        <f t="shared" si="6"/>
        <v>3.7836152796583109</v>
      </c>
      <c r="M35" s="28">
        <f>L35*'Forecast inputs Tab10.1.5.1'!Z5</f>
        <v>0.29164447100981428</v>
      </c>
      <c r="N35" s="19">
        <f>N8*EXP(-A8)</f>
        <v>9740.6534556019415</v>
      </c>
      <c r="O35" s="19">
        <f>N35*'Forecast inputs Tab10.1.5.1'!R5</f>
        <v>231.1720062657642</v>
      </c>
      <c r="P35" s="19">
        <f>N35*'Forecast inputs Tab10.1.5.1'!S5</f>
        <v>0</v>
      </c>
      <c r="Q35" s="19">
        <f>P35*'Forecast inputs Tab10.1.5.1'!R5</f>
        <v>0</v>
      </c>
    </row>
    <row r="36" spans="1:17" ht="12" customHeight="1" x14ac:dyDescent="0.3">
      <c r="A36" s="10">
        <f>D36+F36+E36+'Forecast inputs Tab10.1.5.1'!AA6</f>
        <v>0.24436355361370776</v>
      </c>
      <c r="C36" s="18">
        <v>2</v>
      </c>
      <c r="D36" s="17">
        <f>$G$29*'Forecast inputs Tab10.1.5.1'!T6</f>
        <v>3.0191873778600349E-4</v>
      </c>
      <c r="E36" s="17">
        <f>$G$30*'Forecast inputs Tab10.1.5.1'!U6</f>
        <v>1.5420704181806485E-3</v>
      </c>
      <c r="F36" s="17">
        <f>$F$31*'Forecast inputs Tab10.1.5.1'!Y6</f>
        <v>2.5195644577411316E-3</v>
      </c>
      <c r="G36" s="28">
        <f t="shared" si="7"/>
        <v>2.0518983015099597</v>
      </c>
      <c r="H36" s="28">
        <f>G36*'Forecast inputs Tab10.1.5.1'!V6</f>
        <v>0.45048740088627109</v>
      </c>
      <c r="I36" s="28">
        <f t="shared" si="8"/>
        <v>10.480209658654426</v>
      </c>
      <c r="J36" s="28">
        <f>I36*'Forecast inputs Tab10.1.5.1'!W6</f>
        <v>2.3011134703733256</v>
      </c>
      <c r="K36" s="28">
        <f t="shared" si="9"/>
        <v>2.7516008712595967</v>
      </c>
      <c r="L36" s="28">
        <f t="shared" si="6"/>
        <v>17.123448744172514</v>
      </c>
      <c r="M36" s="28">
        <f>L36*'Forecast inputs Tab10.1.5.1'!Z6</f>
        <v>3.2197220673667579</v>
      </c>
      <c r="N36" s="19">
        <f t="shared" ref="N36:N49" si="10">N9*EXP(-A9)</f>
        <v>7660.3501385728923</v>
      </c>
      <c r="O36" s="19">
        <f>N36*'Forecast inputs Tab10.1.5.1'!R6</f>
        <v>736.89350986013017</v>
      </c>
      <c r="P36" s="19">
        <f>N36*'Forecast inputs Tab10.1.5.1'!S6</f>
        <v>0</v>
      </c>
      <c r="Q36" s="19">
        <f>P36*'Forecast inputs Tab10.1.5.1'!R6</f>
        <v>0</v>
      </c>
    </row>
    <row r="37" spans="1:17" ht="12" customHeight="1" x14ac:dyDescent="0.3">
      <c r="A37" s="10">
        <f>D37+F37+E37+'Forecast inputs Tab10.1.5.1'!AA7</f>
        <v>0.2567378222545722</v>
      </c>
      <c r="C37" s="18">
        <v>3</v>
      </c>
      <c r="D37" s="17">
        <f>$G$29*'Forecast inputs Tab10.1.5.1'!T7</f>
        <v>1.1246764140843947E-2</v>
      </c>
      <c r="E37" s="17">
        <f>$G$30*'Forecast inputs Tab10.1.5.1'!U7</f>
        <v>2.9905783541638977E-3</v>
      </c>
      <c r="F37" s="17">
        <f>$F$31*'Forecast inputs Tab10.1.5.1'!Y7</f>
        <v>2.5004797595643822E-3</v>
      </c>
      <c r="G37" s="28">
        <f t="shared" si="7"/>
        <v>59.65944526070858</v>
      </c>
      <c r="H37" s="28">
        <f>G37*'Forecast inputs Tab10.1.5.1'!V7</f>
        <v>21.91023226596468</v>
      </c>
      <c r="I37" s="28">
        <f t="shared" si="8"/>
        <v>15.863784763669171</v>
      </c>
      <c r="J37" s="28">
        <f>I37*'Forecast inputs Tab10.1.5.1'!W7</f>
        <v>5.8404380196151191</v>
      </c>
      <c r="K37" s="28">
        <f t="shared" si="9"/>
        <v>27.750670285579801</v>
      </c>
      <c r="L37" s="28">
        <f t="shared" si="6"/>
        <v>13.264013850836109</v>
      </c>
      <c r="M37" s="28">
        <f>L37*'Forecast inputs Tab10.1.5.1'!Z7</f>
        <v>4.48029207050772</v>
      </c>
      <c r="N37" s="19">
        <f t="shared" si="10"/>
        <v>6014.6370928459373</v>
      </c>
      <c r="O37" s="19">
        <f>N37*'Forecast inputs Tab10.1.5.1'!R7</f>
        <v>1258.8334703471905</v>
      </c>
      <c r="P37" s="19">
        <f>N37*'Forecast inputs Tab10.1.5.1'!S7</f>
        <v>0</v>
      </c>
      <c r="Q37" s="19">
        <f>P37*'Forecast inputs Tab10.1.5.1'!R7</f>
        <v>0</v>
      </c>
    </row>
    <row r="38" spans="1:17" ht="12" customHeight="1" x14ac:dyDescent="0.3">
      <c r="A38" s="10">
        <f>D38+F38+E38+'Forecast inputs Tab10.1.5.1'!AA8</f>
        <v>0.2929893291589325</v>
      </c>
      <c r="C38" s="18">
        <v>4</v>
      </c>
      <c r="D38" s="17">
        <f>$G$29*'Forecast inputs Tab10.1.5.1'!T8</f>
        <v>2.0091157329877058E-2</v>
      </c>
      <c r="E38" s="17">
        <f>$G$30*'Forecast inputs Tab10.1.5.1'!U8</f>
        <v>1.9398190832809581E-2</v>
      </c>
      <c r="F38" s="17">
        <f>$F$31*'Forecast inputs Tab10.1.5.1'!Y8</f>
        <v>1.3499980996245895E-2</v>
      </c>
      <c r="G38" s="28">
        <f t="shared" si="7"/>
        <v>88.912632233196462</v>
      </c>
      <c r="H38" s="28">
        <f>G38*'Forecast inputs Tab10.1.5.1'!V8</f>
        <v>50.087486692339922</v>
      </c>
      <c r="I38" s="28">
        <f t="shared" si="8"/>
        <v>85.845936059747899</v>
      </c>
      <c r="J38" s="28">
        <f>I38*'Forecast inputs Tab10.1.5.1'!W8</f>
        <v>47.039511486376867</v>
      </c>
      <c r="K38" s="28">
        <f t="shared" si="9"/>
        <v>97.126998178716789</v>
      </c>
      <c r="L38" s="28">
        <f t="shared" si="6"/>
        <v>59.743638744463368</v>
      </c>
      <c r="M38" s="28">
        <f>L38*'Forecast inputs Tab10.1.5.1'!Z8</f>
        <v>31.448991691446768</v>
      </c>
      <c r="N38" s="19">
        <f t="shared" si="10"/>
        <v>5105.3799787178941</v>
      </c>
      <c r="O38" s="19">
        <f>N38*'Forecast inputs Tab10.1.5.1'!R8</f>
        <v>1882.1238560542454</v>
      </c>
      <c r="P38" s="19">
        <f>N38*'Forecast inputs Tab10.1.5.1'!S8</f>
        <v>455.17657051308635</v>
      </c>
      <c r="Q38" s="19">
        <f>P38*'Forecast inputs Tab10.1.5.1'!R8</f>
        <v>167.80311860250185</v>
      </c>
    </row>
    <row r="39" spans="1:17" ht="12" customHeight="1" x14ac:dyDescent="0.3">
      <c r="A39" s="10">
        <f>D39+F39+E39+'Forecast inputs Tab10.1.5.1'!AA9</f>
        <v>0.35742797664659659</v>
      </c>
      <c r="C39" s="18">
        <v>5</v>
      </c>
      <c r="D39" s="17">
        <f>$G$29*'Forecast inputs Tab10.1.5.1'!T9</f>
        <v>5.932901253069596E-2</v>
      </c>
      <c r="E39" s="17">
        <f>$G$30*'Forecast inputs Tab10.1.5.1'!U9</f>
        <v>2.9451758759262564E-2</v>
      </c>
      <c r="F39" s="17">
        <f>$F$31*'Forecast inputs Tab10.1.5.1'!Y9</f>
        <v>2.8647205356638082E-2</v>
      </c>
      <c r="G39" s="28">
        <f t="shared" si="7"/>
        <v>53.263082753663021</v>
      </c>
      <c r="H39" s="28">
        <f>G39*'Forecast inputs Tab10.1.5.1'!V9</f>
        <v>42.906466911016636</v>
      </c>
      <c r="I39" s="28">
        <f t="shared" si="8"/>
        <v>26.440545647441944</v>
      </c>
      <c r="J39" s="28">
        <f>I39*'Forecast inputs Tab10.1.5.1'!W9</f>
        <v>19.795382449635341</v>
      </c>
      <c r="K39" s="28">
        <f t="shared" si="9"/>
        <v>62.701849360651977</v>
      </c>
      <c r="L39" s="28">
        <f t="shared" si="6"/>
        <v>25.71825156844379</v>
      </c>
      <c r="M39" s="28">
        <f>L39*'Forecast inputs Tab10.1.5.1'!Z9</f>
        <v>19.189364788775514</v>
      </c>
      <c r="N39" s="19">
        <f t="shared" si="10"/>
        <v>1067.7371035428537</v>
      </c>
      <c r="O39" s="19">
        <f>N39*'Forecast inputs Tab10.1.5.1'!R9</f>
        <v>608.40087254713217</v>
      </c>
      <c r="P39" s="19">
        <f>N39*'Forecast inputs Tab10.1.5.1'!S9</f>
        <v>310.56727680531969</v>
      </c>
      <c r="Q39" s="19">
        <f>P39*'Forecast inputs Tab10.1.5.1'!R9</f>
        <v>176.96247659277839</v>
      </c>
    </row>
    <row r="40" spans="1:17" ht="12" customHeight="1" x14ac:dyDescent="0.3">
      <c r="A40" s="10">
        <f>D40+F40+E40+'Forecast inputs Tab10.1.5.1'!AA10</f>
        <v>0.42367918914690472</v>
      </c>
      <c r="C40" s="18">
        <v>6</v>
      </c>
      <c r="D40" s="17">
        <f>$G$29*'Forecast inputs Tab10.1.5.1'!T10</f>
        <v>0.14428273151484647</v>
      </c>
      <c r="E40" s="17">
        <f>$G$30*'Forecast inputs Tab10.1.5.1'!U10</f>
        <v>1.215725561880098E-2</v>
      </c>
      <c r="F40" s="17">
        <f>$F$31*'Forecast inputs Tab10.1.5.1'!Y10</f>
        <v>2.723920201325726E-2</v>
      </c>
      <c r="G40" s="28">
        <f t="shared" si="7"/>
        <v>480.40918423821643</v>
      </c>
      <c r="H40" s="28">
        <f>G40*'Forecast inputs Tab10.1.5.1'!V10</f>
        <v>475.9542779644313</v>
      </c>
      <c r="I40" s="28">
        <f t="shared" si="8"/>
        <v>40.479253428901693</v>
      </c>
      <c r="J40" s="28">
        <f>I40*'Forecast inputs Tab10.1.5.1'!W10</f>
        <v>39.171786595146827</v>
      </c>
      <c r="K40" s="28">
        <f t="shared" si="9"/>
        <v>515.12606455957814</v>
      </c>
      <c r="L40" s="28">
        <f t="shared" si="6"/>
        <v>90.69666675351499</v>
      </c>
      <c r="M40" s="28">
        <f>L40*'Forecast inputs Tab10.1.5.1'!Z10</f>
        <v>89.677417612538989</v>
      </c>
      <c r="N40" s="19">
        <f t="shared" si="10"/>
        <v>4084.6450573888774</v>
      </c>
      <c r="O40" s="19">
        <f>N40*'Forecast inputs Tab10.1.5.1'!R10</f>
        <v>3293.1552153285197</v>
      </c>
      <c r="P40" s="19">
        <f>N40*'Forecast inputs Tab10.1.5.1'!S10</f>
        <v>2347.560867498803</v>
      </c>
      <c r="Q40" s="19">
        <f>P40*'Forecast inputs Tab10.1.5.1'!R10</f>
        <v>1892.6693030818249</v>
      </c>
    </row>
    <row r="41" spans="1:17" ht="12" customHeight="1" x14ac:dyDescent="0.3">
      <c r="A41" s="10">
        <f>D41+F41+E41+'Forecast inputs Tab10.1.5.1'!AA11</f>
        <v>0.47131514371769373</v>
      </c>
      <c r="C41" s="18">
        <v>7</v>
      </c>
      <c r="D41" s="17">
        <f>$G$29*'Forecast inputs Tab10.1.5.1'!T11</f>
        <v>0.17439723094039628</v>
      </c>
      <c r="E41" s="17">
        <f>$G$30*'Forecast inputs Tab10.1.5.1'!U11</f>
        <v>6.9711027182897799E-3</v>
      </c>
      <c r="F41" s="17">
        <f>$F$31*'Forecast inputs Tab10.1.5.1'!Y11</f>
        <v>4.9946810059007689E-2</v>
      </c>
      <c r="G41" s="28">
        <f t="shared" si="7"/>
        <v>363.47991451920575</v>
      </c>
      <c r="H41" s="28">
        <f>G41*'Forecast inputs Tab10.1.5.1'!V11</f>
        <v>450.44726304336336</v>
      </c>
      <c r="I41" s="28">
        <f t="shared" si="8"/>
        <v>14.529220484094541</v>
      </c>
      <c r="J41" s="28">
        <f>I41*'Forecast inputs Tab10.1.5.1'!W11</f>
        <v>17.72992214295056</v>
      </c>
      <c r="K41" s="28">
        <f t="shared" si="9"/>
        <v>468.17718518631392</v>
      </c>
      <c r="L41" s="28">
        <f t="shared" si="6"/>
        <v>104.0994868603151</v>
      </c>
      <c r="M41" s="28">
        <f>L41*'Forecast inputs Tab10.1.5.1'!Z11</f>
        <v>129.94634845286271</v>
      </c>
      <c r="N41" s="19">
        <f t="shared" si="10"/>
        <v>2613.8057548157817</v>
      </c>
      <c r="O41" s="19">
        <f>N41*'Forecast inputs Tab10.1.5.1'!R11</f>
        <v>2798.4449933359688</v>
      </c>
      <c r="P41" s="19">
        <f>N41*'Forecast inputs Tab10.1.5.1'!S11</f>
        <v>2084.7801026506736</v>
      </c>
      <c r="Q41" s="19">
        <f>P41*'Forecast inputs Tab10.1.5.1'!R11</f>
        <v>2232.0489691019175</v>
      </c>
    </row>
    <row r="42" spans="1:17" ht="12" customHeight="1" x14ac:dyDescent="0.3">
      <c r="A42" s="10">
        <f>D42+F42+E42+'Forecast inputs Tab10.1.5.1'!AA12</f>
        <v>0.47343448748741418</v>
      </c>
      <c r="C42" s="18">
        <v>8</v>
      </c>
      <c r="D42" s="17">
        <f>$G$29*'Forecast inputs Tab10.1.5.1'!T12</f>
        <v>0.20105966665287486</v>
      </c>
      <c r="E42" s="17">
        <f>$G$30*'Forecast inputs Tab10.1.5.1'!U12</f>
        <v>1.1958801447505703E-3</v>
      </c>
      <c r="F42" s="17">
        <f>$F$31*'Forecast inputs Tab10.1.5.1'!Y12</f>
        <v>3.1178940689788756E-2</v>
      </c>
      <c r="G42" s="28">
        <f t="shared" si="7"/>
        <v>99.808898808400244</v>
      </c>
      <c r="H42" s="28">
        <f>G42*'Forecast inputs Tab10.1.5.1'!V12</f>
        <v>150.31291651955951</v>
      </c>
      <c r="I42" s="28">
        <f t="shared" si="8"/>
        <v>0.59365203544506151</v>
      </c>
      <c r="J42" s="28">
        <f>I42*'Forecast inputs Tab10.1.5.1'!W12</f>
        <v>0.89271692552104898</v>
      </c>
      <c r="K42" s="28">
        <f t="shared" si="9"/>
        <v>151.20563344508057</v>
      </c>
      <c r="L42" s="28">
        <f t="shared" si="6"/>
        <v>15.477672812583183</v>
      </c>
      <c r="M42" s="28">
        <f>L42*'Forecast inputs Tab10.1.5.1'!Z12</f>
        <v>23.590140240570534</v>
      </c>
      <c r="N42" s="19">
        <f t="shared" si="10"/>
        <v>623.16190342650816</v>
      </c>
      <c r="O42" s="19">
        <f>N42*'Forecast inputs Tab10.1.5.1'!R12</f>
        <v>844.86421380855688</v>
      </c>
      <c r="P42" s="19">
        <f>N42*'Forecast inputs Tab10.1.5.1'!S12</f>
        <v>570.53347976885595</v>
      </c>
      <c r="Q42" s="19">
        <f>P42*'Forecast inputs Tab10.1.5.1'!R12</f>
        <v>773.51217586622181</v>
      </c>
    </row>
    <row r="43" spans="1:17" ht="12" customHeight="1" x14ac:dyDescent="0.3">
      <c r="A43" s="10">
        <f>D43+F43+E43+'Forecast inputs Tab10.1.5.1'!AA13</f>
        <v>0.4808944187510808</v>
      </c>
      <c r="C43" s="18">
        <v>9</v>
      </c>
      <c r="D43" s="17">
        <f>$G$29*'Forecast inputs Tab10.1.5.1'!T13</f>
        <v>0.19363665481704714</v>
      </c>
      <c r="E43" s="17">
        <f>$G$30*'Forecast inputs Tab10.1.5.1'!U13</f>
        <v>4.9180700459200085E-4</v>
      </c>
      <c r="F43" s="17">
        <f>$F$31*'Forecast inputs Tab10.1.5.1'!Y13</f>
        <v>4.6765956929441674E-2</v>
      </c>
      <c r="G43" s="28">
        <f t="shared" si="7"/>
        <v>143.72711168183935</v>
      </c>
      <c r="H43" s="28">
        <f>G43*'Forecast inputs Tab10.1.5.1'!V13</f>
        <v>258.9263582147542</v>
      </c>
      <c r="I43" s="28">
        <f t="shared" si="8"/>
        <v>0.36504452290652983</v>
      </c>
      <c r="J43" s="28">
        <f>I43*'Forecast inputs Tab10.1.5.1'!W13</f>
        <v>0.65839418702942942</v>
      </c>
      <c r="K43" s="28">
        <f t="shared" si="9"/>
        <v>259.58475240178365</v>
      </c>
      <c r="L43" s="28">
        <f t="shared" si="6"/>
        <v>34.712105106631959</v>
      </c>
      <c r="M43" s="28">
        <f>L43*'Forecast inputs Tab10.1.5.1'!Z13</f>
        <v>63.047943626226697</v>
      </c>
      <c r="N43" s="19">
        <f t="shared" si="10"/>
        <v>934.97345118777992</v>
      </c>
      <c r="O43" s="19">
        <f>N43*'Forecast inputs Tab10.1.5.1'!R13</f>
        <v>1547.2221162290739</v>
      </c>
      <c r="P43" s="19">
        <f>N43*'Forecast inputs Tab10.1.5.1'!S13</f>
        <v>903.20368803368626</v>
      </c>
      <c r="Q43" s="19">
        <f>P43*'Forecast inputs Tab10.1.5.1'!R13</f>
        <v>1494.6485590687851</v>
      </c>
    </row>
    <row r="44" spans="1:17" ht="12" customHeight="1" x14ac:dyDescent="0.3">
      <c r="A44" s="10">
        <f>D44+F44+E44+'Forecast inputs Tab10.1.5.1'!AA14</f>
        <v>0.47670124492391452</v>
      </c>
      <c r="C44" s="18">
        <v>10</v>
      </c>
      <c r="D44" s="17">
        <f>$G$29*'Forecast inputs Tab10.1.5.1'!T14</f>
        <v>0.19325784307747021</v>
      </c>
      <c r="E44" s="17">
        <f>$G$30*'Forecast inputs Tab10.1.5.1'!U14</f>
        <v>1.3309407209839442E-4</v>
      </c>
      <c r="F44" s="17">
        <f>$F$31*'Forecast inputs Tab10.1.5.1'!Y14</f>
        <v>4.3310307774345962E-2</v>
      </c>
      <c r="G44" s="28">
        <f t="shared" si="7"/>
        <v>23.594396829643031</v>
      </c>
      <c r="H44" s="28">
        <f>G44*'Forecast inputs Tab10.1.5.1'!V14</f>
        <v>49.663363706564233</v>
      </c>
      <c r="I44" s="28">
        <f t="shared" si="8"/>
        <v>1.6249143127939257E-2</v>
      </c>
      <c r="J44" s="28">
        <f>I44*'Forecast inputs Tab10.1.5.1'!W14</f>
        <v>3.4276924858346033E-2</v>
      </c>
      <c r="K44" s="28">
        <f t="shared" si="9"/>
        <v>49.69764063142258</v>
      </c>
      <c r="L44" s="28">
        <f t="shared" si="6"/>
        <v>5.2876539040760004</v>
      </c>
      <c r="M44" s="28">
        <f>L44*'Forecast inputs Tab10.1.5.1'!Z14</f>
        <v>11.207975597774695</v>
      </c>
      <c r="N44" s="19">
        <f t="shared" si="10"/>
        <v>153.49058872933202</v>
      </c>
      <c r="O44" s="19">
        <f>N44*'Forecast inputs Tab10.1.5.1'!R14</f>
        <v>301.11016243976712</v>
      </c>
      <c r="P44" s="19">
        <f>N44*'Forecast inputs Tab10.1.5.1'!S14</f>
        <v>151.33894290797014</v>
      </c>
      <c r="Q44" s="19">
        <f>P44*'Forecast inputs Tab10.1.5.1'!R14</f>
        <v>296.88917124971044</v>
      </c>
    </row>
    <row r="45" spans="1:17" ht="12" customHeight="1" x14ac:dyDescent="0.3">
      <c r="A45" s="10">
        <f>D45+F45+E45+'Forecast inputs Tab10.1.5.1'!AA15</f>
        <v>0.4760848873575293</v>
      </c>
      <c r="C45" s="18">
        <v>11</v>
      </c>
      <c r="D45" s="17">
        <f>$G$29*'Forecast inputs Tab10.1.5.1'!T15</f>
        <v>0.18624469574975872</v>
      </c>
      <c r="E45" s="17">
        <f>$G$30*'Forecast inputs Tab10.1.5.1'!U15</f>
        <v>4.9159606171143338E-5</v>
      </c>
      <c r="F45" s="17">
        <f>$F$31*'Forecast inputs Tab10.1.5.1'!Y15</f>
        <v>4.979103200159949E-2</v>
      </c>
      <c r="G45" s="28">
        <f t="shared" si="7"/>
        <v>54.446690695821317</v>
      </c>
      <c r="H45" s="28">
        <f>G45*'Forecast inputs Tab10.1.5.1'!V15</f>
        <v>131.06900538927752</v>
      </c>
      <c r="I45" s="28">
        <f t="shared" si="8"/>
        <v>1.4371297185960785E-2</v>
      </c>
      <c r="J45" s="28">
        <f>I45*'Forecast inputs Tab10.1.5.1'!W15</f>
        <v>3.4710032500339799E-2</v>
      </c>
      <c r="K45" s="28">
        <f t="shared" si="9"/>
        <v>131.10371542177785</v>
      </c>
      <c r="L45" s="28">
        <f t="shared" si="6"/>
        <v>14.555887929604785</v>
      </c>
      <c r="M45" s="28">
        <f>L45*'Forecast inputs Tab10.1.5.1'!Z15</f>
        <v>35.323646592047702</v>
      </c>
      <c r="N45" s="19">
        <f t="shared" si="10"/>
        <v>367.42975425008774</v>
      </c>
      <c r="O45" s="19">
        <f>N45*'Forecast inputs Tab10.1.5.1'!R15</f>
        <v>834.55054942330923</v>
      </c>
      <c r="P45" s="19">
        <f>N45*'Forecast inputs Tab10.1.5.1'!S15</f>
        <v>365.18116154449098</v>
      </c>
      <c r="Q45" s="19">
        <f>P45*'Forecast inputs Tab10.1.5.1'!R15</f>
        <v>829.44327583923314</v>
      </c>
    </row>
    <row r="46" spans="1:17" ht="12" customHeight="1" x14ac:dyDescent="0.3">
      <c r="A46" s="10">
        <f>D46+F46+E46+'Forecast inputs Tab10.1.5.1'!AA16</f>
        <v>0.47236842465792306</v>
      </c>
      <c r="C46" s="18">
        <v>12</v>
      </c>
      <c r="D46" s="17">
        <f>$G$29*'Forecast inputs Tab10.1.5.1'!T16</f>
        <v>0.18236072512160356</v>
      </c>
      <c r="E46" s="17">
        <f>$G$30*'Forecast inputs Tab10.1.5.1'!U16</f>
        <v>1.7650256468504984E-5</v>
      </c>
      <c r="F46" s="17">
        <f>$F$31*'Forecast inputs Tab10.1.5.1'!Y16</f>
        <v>4.9990049279850998E-2</v>
      </c>
      <c r="G46" s="28">
        <f t="shared" si="7"/>
        <v>40.464661229026653</v>
      </c>
      <c r="H46" s="28">
        <f>G46*'Forecast inputs Tab10.1.5.1'!V16</f>
        <v>109.53751047610923</v>
      </c>
      <c r="I46" s="28">
        <f t="shared" si="8"/>
        <v>3.9164773452574995E-3</v>
      </c>
      <c r="J46" s="28">
        <f>I46*'Forecast inputs Tab10.1.5.1'!W16</f>
        <v>1.0640296016363213E-2</v>
      </c>
      <c r="K46" s="28">
        <f t="shared" si="9"/>
        <v>109.5481507721256</v>
      </c>
      <c r="L46" s="28">
        <f t="shared" si="6"/>
        <v>11.092467457467253</v>
      </c>
      <c r="M46" s="28">
        <f>L46*'Forecast inputs Tab10.1.5.1'!Z16</f>
        <v>30.300849654864997</v>
      </c>
      <c r="N46" s="19">
        <f t="shared" si="10"/>
        <v>278.41195056015789</v>
      </c>
      <c r="O46" s="19">
        <f>N46*'Forecast inputs Tab10.1.5.1'!R16</f>
        <v>718.07175052624245</v>
      </c>
      <c r="P46" s="19">
        <f>N46*'Forecast inputs Tab10.1.5.1'!S16</f>
        <v>277.61530660294147</v>
      </c>
      <c r="Q46" s="19">
        <f>P46*'Forecast inputs Tab10.1.5.1'!R16</f>
        <v>716.01707033110858</v>
      </c>
    </row>
    <row r="47" spans="1:17" ht="12" customHeight="1" x14ac:dyDescent="0.3">
      <c r="A47" s="10">
        <f>D47+F47+E47+'Forecast inputs Tab10.1.5.1'!AA17</f>
        <v>0.4663170111007795</v>
      </c>
      <c r="C47" s="18">
        <v>13</v>
      </c>
      <c r="D47" s="17">
        <f>$G$29*'Forecast inputs Tab10.1.5.1'!T17</f>
        <v>0.18136612978131614</v>
      </c>
      <c r="E47" s="17">
        <f>$G$30*'Forecast inputs Tab10.1.5.1'!U17</f>
        <v>6.3722512611132492E-6</v>
      </c>
      <c r="F47" s="17">
        <f>$F$31*'Forecast inputs Tab10.1.5.1'!Y17</f>
        <v>4.4944509068202292E-2</v>
      </c>
      <c r="G47" s="28">
        <f t="shared" si="7"/>
        <v>43.586747707602775</v>
      </c>
      <c r="H47" s="28">
        <f>G47*'Forecast inputs Tab10.1.5.1'!V17</f>
        <v>130.83379784440802</v>
      </c>
      <c r="I47" s="28">
        <f t="shared" si="8"/>
        <v>1.5314089151182264E-3</v>
      </c>
      <c r="J47" s="28">
        <f>I47*'Forecast inputs Tab10.1.5.1'!W17</f>
        <v>4.6105493324220823E-3</v>
      </c>
      <c r="K47" s="28">
        <f t="shared" si="9"/>
        <v>130.83840839374045</v>
      </c>
      <c r="L47" s="28">
        <f t="shared" si="6"/>
        <v>10.801272431406362</v>
      </c>
      <c r="M47" s="28">
        <f>L47*'Forecast inputs Tab10.1.5.1'!Z17</f>
        <v>32.730987836166385</v>
      </c>
      <c r="N47" s="19">
        <f t="shared" si="10"/>
        <v>300.69757125713716</v>
      </c>
      <c r="O47" s="19">
        <f>N47*'Forecast inputs Tab10.1.5.1'!R17</f>
        <v>866.53522597025494</v>
      </c>
      <c r="P47" s="19">
        <f>N47*'Forecast inputs Tab10.1.5.1'!S17</f>
        <v>300.26662444728481</v>
      </c>
      <c r="Q47" s="19">
        <f>P47*'Forecast inputs Tab10.1.5.1'!R17</f>
        <v>865.29334500096297</v>
      </c>
    </row>
    <row r="48" spans="1:17" ht="12" customHeight="1" x14ac:dyDescent="0.3">
      <c r="A48" s="10">
        <f>D48+F48+E48+'Forecast inputs Tab10.1.5.1'!AA18</f>
        <v>0.46331672454229311</v>
      </c>
      <c r="C48" s="18">
        <v>14</v>
      </c>
      <c r="D48" s="17">
        <f>$G$29*'Forecast inputs Tab10.1.5.1'!T18</f>
        <v>0.17710064244610368</v>
      </c>
      <c r="E48" s="17">
        <f>$G$30*'Forecast inputs Tab10.1.5.1'!U18</f>
        <v>2.8860764107769261E-6</v>
      </c>
      <c r="F48" s="17">
        <f>$F$31*'Forecast inputs Tab10.1.5.1'!Y18</f>
        <v>4.6213196019778656E-2</v>
      </c>
      <c r="G48" s="28">
        <f t="shared" si="7"/>
        <v>24.508022063999483</v>
      </c>
      <c r="H48" s="28">
        <f>G48*'Forecast inputs Tab10.1.5.1'!V18</f>
        <v>80.513029037237501</v>
      </c>
      <c r="I48" s="28">
        <f t="shared" si="8"/>
        <v>3.9938886373737988E-4</v>
      </c>
      <c r="J48" s="28">
        <f>I48*'Forecast inputs Tab10.1.5.1'!W18</f>
        <v>1.3157778856594303E-3</v>
      </c>
      <c r="K48" s="28">
        <f t="shared" si="9"/>
        <v>80.514344815123167</v>
      </c>
      <c r="L48" s="28">
        <f t="shared" si="6"/>
        <v>6.3951999950838472</v>
      </c>
      <c r="M48" s="28">
        <f>L48*'Forecast inputs Tab10.1.5.1'!Z18</f>
        <v>21.231104703679112</v>
      </c>
      <c r="N48" s="19">
        <f t="shared" si="10"/>
        <v>172.90938023127927</v>
      </c>
      <c r="O48" s="19">
        <f>N48*'Forecast inputs Tab10.1.5.1'!R18</f>
        <v>549.20514805340315</v>
      </c>
      <c r="P48" s="19">
        <f>N48*'Forecast inputs Tab10.1.5.1'!S18</f>
        <v>172.77655140499795</v>
      </c>
      <c r="Q48" s="19">
        <f>P48*'Forecast inputs Tab10.1.5.1'!R18</f>
        <v>548.78324916563884</v>
      </c>
    </row>
    <row r="49" spans="1:17" ht="12" customHeight="1" x14ac:dyDescent="0.25">
      <c r="A49" s="10">
        <f>D49+F49+E49+'Forecast inputs Tab10.1.5.1'!AA19</f>
        <v>0.46115598165466221</v>
      </c>
      <c r="C49" s="18">
        <v>15</v>
      </c>
      <c r="D49" s="17">
        <f>$G$29*'Forecast inputs Tab10.1.5.1'!T19</f>
        <v>0.1724036596147418</v>
      </c>
      <c r="E49" s="17">
        <f>$G$30*'Forecast inputs Tab10.1.5.1'!U19</f>
        <v>1.5089536100028735E-6</v>
      </c>
      <c r="F49" s="17">
        <f>$F$31*'Forecast inputs Tab10.1.5.1'!Y19</f>
        <v>4.8750813086310393E-2</v>
      </c>
      <c r="G49" s="28">
        <f t="shared" si="7"/>
        <v>13.370851309170407</v>
      </c>
      <c r="H49" s="28">
        <f>G49*'Forecast inputs Tab10.1.5.1'!V19</f>
        <v>47.559782699004217</v>
      </c>
      <c r="I49" s="28">
        <f t="shared" si="8"/>
        <v>1.1702764545062555E-4</v>
      </c>
      <c r="J49" s="28">
        <f>I49*'Forecast inputs Tab10.1.5.1'!W19</f>
        <v>4.1715490782754663E-4</v>
      </c>
      <c r="K49" s="28">
        <f t="shared" si="9"/>
        <v>47.560199853912046</v>
      </c>
      <c r="L49" s="28">
        <f t="shared" si="6"/>
        <v>3.7808934823937923</v>
      </c>
      <c r="M49" s="28">
        <f>L49*'Forecast inputs Tab10.1.5.1'!Z19</f>
        <v>13.60524272491547</v>
      </c>
      <c r="N49" s="19">
        <f t="shared" si="10"/>
        <v>96.807683131744241</v>
      </c>
      <c r="O49" s="19">
        <f>N49*'Forecast inputs Tab10.1.5.1'!R19</f>
        <v>335.01073209205151</v>
      </c>
      <c r="P49" s="19">
        <f>N49*'Forecast inputs Tab10.1.5.1'!S19</f>
        <v>96.764882284721025</v>
      </c>
      <c r="Q49" s="19">
        <f>P49*'Forecast inputs Tab10.1.5.1'!R19</f>
        <v>334.8626163368599</v>
      </c>
    </row>
    <row r="50" spans="1:17" ht="12" customHeight="1" x14ac:dyDescent="0.25">
      <c r="A50" s="10">
        <f>D50+F50+E50+'Forecast inputs Tab10.1.5.1'!AA20</f>
        <v>0.45992451986525518</v>
      </c>
      <c r="C50" s="23" t="s">
        <v>1443</v>
      </c>
      <c r="D50" s="17">
        <f>$G$29*'Forecast inputs Tab10.1.5.1'!T20</f>
        <v>0.16723075979040145</v>
      </c>
      <c r="E50" s="17">
        <f>$G$30*'Forecast inputs Tab10.1.5.1'!U20</f>
        <v>9.1438265608979382E-7</v>
      </c>
      <c r="F50" s="17">
        <f>$F$31*'Forecast inputs Tab10.1.5.1'!Y20</f>
        <v>5.2692845692197628E-2</v>
      </c>
      <c r="G50" s="28">
        <f t="shared" si="7"/>
        <v>35.702137362878695</v>
      </c>
      <c r="H50" s="28">
        <f>G50*'Forecast inputs Tab10.1.5.1'!V20</f>
        <v>148.14487791593572</v>
      </c>
      <c r="I50" s="28">
        <f t="shared" si="8"/>
        <v>1.9521178538486458E-4</v>
      </c>
      <c r="J50" s="28">
        <f>I50*'Forecast inputs Tab10.1.5.1'!W20</f>
        <v>8.1002506431622782E-4</v>
      </c>
      <c r="K50" s="28">
        <f t="shared" si="9"/>
        <v>148.14568794100003</v>
      </c>
      <c r="L50" s="30">
        <f t="shared" si="6"/>
        <v>11.249409004071204</v>
      </c>
      <c r="M50" s="28">
        <f>L50*'Forecast inputs Tab10.1.5.1'!Z20</f>
        <v>43.475141001673819</v>
      </c>
      <c r="N50" s="19">
        <f>N23*EXP(-A23)+N24*EXP(-A24)</f>
        <v>266.3350634967905</v>
      </c>
      <c r="O50" s="19">
        <f>N50*'Forecast inputs Tab10.1.5.1'!R20</f>
        <v>1084.6326431165387</v>
      </c>
      <c r="P50" s="19">
        <f>N50*'Forecast inputs Tab10.1.5.1'!S20</f>
        <v>266.26371986195949</v>
      </c>
      <c r="Q50" s="19">
        <f>P50*'Forecast inputs Tab10.1.5.1'!R20</f>
        <v>1084.3421006915185</v>
      </c>
    </row>
    <row r="51" spans="1:17" ht="12" customHeight="1" x14ac:dyDescent="0.25">
      <c r="C51" s="31" t="s">
        <v>1453</v>
      </c>
      <c r="D51" s="12"/>
      <c r="E51" s="12"/>
      <c r="F51" s="12"/>
      <c r="G51" s="32">
        <f>SUM(G34:G50)</f>
        <v>1527.2634519570074</v>
      </c>
      <c r="H51" s="32">
        <f t="shared" ref="H51" si="11">SUM(H34:H50)</f>
        <v>2148.3454193322809</v>
      </c>
      <c r="I51" s="32">
        <f>SUM(I34:I50)</f>
        <v>195.27128933156359</v>
      </c>
      <c r="J51" s="32">
        <f t="shared" ref="J51:Q51" si="12">SUM(J34:J50)</f>
        <v>133.58153350255233</v>
      </c>
      <c r="K51" s="32">
        <f t="shared" si="12"/>
        <v>2281.9269528348332</v>
      </c>
      <c r="L51" s="32">
        <f t="shared" si="12"/>
        <v>427.78168392472253</v>
      </c>
      <c r="M51" s="32">
        <f t="shared" si="12"/>
        <v>552.76681313242761</v>
      </c>
      <c r="N51" s="32">
        <f t="shared" si="12"/>
        <v>51864.223356766226</v>
      </c>
      <c r="O51" s="32">
        <f t="shared" si="12"/>
        <v>17925.202543532203</v>
      </c>
      <c r="P51" s="32">
        <f t="shared" si="12"/>
        <v>8302.0291743247908</v>
      </c>
      <c r="Q51" s="32">
        <f t="shared" si="12"/>
        <v>11413.275430929059</v>
      </c>
    </row>
    <row r="52" spans="1:17" ht="12" customHeight="1" x14ac:dyDescent="0.25"/>
    <row r="53" spans="1:17" ht="12" customHeight="1" x14ac:dyDescent="0.25">
      <c r="C53" s="15" t="s">
        <v>1445</v>
      </c>
      <c r="D53" s="15" t="s">
        <v>1524</v>
      </c>
      <c r="G53" s="15">
        <f>G27+1</f>
        <v>2021</v>
      </c>
    </row>
    <row r="54" spans="1:17" ht="12" customHeight="1" x14ac:dyDescent="0.25">
      <c r="D54" s="24" t="s">
        <v>1611</v>
      </c>
      <c r="E54" s="24"/>
      <c r="F54" s="24"/>
      <c r="G54" s="18">
        <f>G29</f>
        <v>2.36</v>
      </c>
      <c r="H54" s="24" t="s">
        <v>1610</v>
      </c>
      <c r="I54" s="25">
        <f>G54*I3</f>
        <v>0.15712751246472767</v>
      </c>
      <c r="J54" s="15" t="s">
        <v>1526</v>
      </c>
      <c r="K54" s="25">
        <f>I54+I56+I55</f>
        <v>0.20297373492881038</v>
      </c>
    </row>
    <row r="55" spans="1:17" ht="12" customHeight="1" x14ac:dyDescent="0.25">
      <c r="D55" s="24" t="s">
        <v>1612</v>
      </c>
      <c r="E55" s="24"/>
      <c r="F55" s="24"/>
      <c r="G55" s="18">
        <f>G30</f>
        <v>2.36</v>
      </c>
      <c r="H55" s="24" t="s">
        <v>1610</v>
      </c>
      <c r="I55" s="25">
        <f>G55*I4</f>
        <v>5.8230555245437849E-3</v>
      </c>
      <c r="K55" s="25"/>
    </row>
    <row r="56" spans="1:17" ht="12" customHeight="1" x14ac:dyDescent="0.25">
      <c r="D56" s="24" t="s">
        <v>1446</v>
      </c>
      <c r="E56" s="24"/>
      <c r="F56" s="24"/>
      <c r="G56" s="80">
        <v>1</v>
      </c>
      <c r="H56" s="24" t="s">
        <v>1610</v>
      </c>
      <c r="I56" s="25">
        <f>G56*I31</f>
        <v>4.0023166939538925E-2</v>
      </c>
    </row>
    <row r="57" spans="1:17" ht="12" customHeight="1" x14ac:dyDescent="0.25">
      <c r="D57" s="24"/>
      <c r="E57" s="24"/>
      <c r="F57" s="24"/>
      <c r="G57" s="18"/>
      <c r="H57" s="24"/>
      <c r="I57" s="24"/>
      <c r="J57" s="24"/>
      <c r="K57" s="24"/>
      <c r="L57" s="25"/>
    </row>
    <row r="58" spans="1:17" ht="27.75" customHeight="1" x14ac:dyDescent="0.25">
      <c r="A58" t="s">
        <v>1374</v>
      </c>
      <c r="C58" s="26" t="s">
        <v>1292</v>
      </c>
      <c r="D58" s="27" t="s">
        <v>1604</v>
      </c>
      <c r="E58" s="27" t="s">
        <v>1605</v>
      </c>
      <c r="F58" s="27" t="s">
        <v>1877</v>
      </c>
      <c r="G58" s="27" t="s">
        <v>1606</v>
      </c>
      <c r="H58" s="27" t="s">
        <v>1607</v>
      </c>
      <c r="I58" s="27" t="s">
        <v>1608</v>
      </c>
      <c r="J58" s="27" t="s">
        <v>1609</v>
      </c>
      <c r="K58" s="27" t="s">
        <v>1613</v>
      </c>
      <c r="L58" s="27" t="s">
        <v>1448</v>
      </c>
      <c r="M58" s="27" t="s">
        <v>1578</v>
      </c>
      <c r="N58" s="27" t="s">
        <v>1449</v>
      </c>
      <c r="O58" s="27" t="s">
        <v>1450</v>
      </c>
      <c r="P58" s="27" t="s">
        <v>1451</v>
      </c>
      <c r="Q58" s="27" t="s">
        <v>1452</v>
      </c>
    </row>
    <row r="59" spans="1:17" ht="12" customHeight="1" x14ac:dyDescent="0.25">
      <c r="A59" s="10">
        <f>D59+F59+E59+'Forecast inputs Tab10.1.5.1'!AA4</f>
        <v>0.24</v>
      </c>
      <c r="C59" s="18">
        <v>0</v>
      </c>
      <c r="D59" s="17">
        <f>$G$54*'Forecast inputs Tab10.1.5.1'!T4</f>
        <v>0</v>
      </c>
      <c r="E59" s="17">
        <f>$G$55*'Forecast inputs Tab10.1.5.1'!U4</f>
        <v>0</v>
      </c>
      <c r="F59" s="17">
        <f>$F$31*'Forecast inputs Tab10.1.5.1'!Y4</f>
        <v>0</v>
      </c>
      <c r="G59" s="28">
        <f>N59*(D59/A59)*(1-EXP(-A59))</f>
        <v>0</v>
      </c>
      <c r="H59" s="28">
        <f>G59*'Forecast inputs Tab10.1.5.1'!V4</f>
        <v>0</v>
      </c>
      <c r="I59" s="28">
        <f>N59*(E59/A59)*(1-EXP(-A59))</f>
        <v>0</v>
      </c>
      <c r="J59" s="28">
        <f>I59*'Forecast inputs Tab10.1.5.1'!W4</f>
        <v>0</v>
      </c>
      <c r="K59" s="28">
        <f>H59+J59</f>
        <v>0</v>
      </c>
      <c r="L59" s="28">
        <f t="shared" ref="L59:L75" si="13">N59*(F59/A59)*(1-EXP(-A59))</f>
        <v>0</v>
      </c>
      <c r="M59" s="28">
        <f>L59*'Forecast inputs Tab10.1.5.1'!Z4</f>
        <v>0</v>
      </c>
      <c r="N59" s="19">
        <f>'Forecast inputs Tab10.1.5.1'!Q4</f>
        <v>12382.797429009221</v>
      </c>
      <c r="O59" s="19">
        <f>N59*'Forecast inputs Tab10.1.5.1'!R4</f>
        <v>34.976078134056579</v>
      </c>
      <c r="P59" s="19">
        <f>N59*'Forecast inputs Tab10.1.5.1'!S4</f>
        <v>0</v>
      </c>
      <c r="Q59" s="19">
        <f>P59*'Forecast inputs Tab10.1.5.1'!R4</f>
        <v>0</v>
      </c>
    </row>
    <row r="60" spans="1:17" ht="12" customHeight="1" x14ac:dyDescent="0.25">
      <c r="A60" s="10">
        <f>D60+F60+E60+'Forecast inputs Tab10.1.5.1'!AA5</f>
        <v>0.24054266917001291</v>
      </c>
      <c r="C60" s="18">
        <v>1</v>
      </c>
      <c r="D60" s="17">
        <f>$G$54*'Forecast inputs Tab10.1.5.1'!T5</f>
        <v>3.2084463895607013E-5</v>
      </c>
      <c r="E60" s="17">
        <f>$G$55*'Forecast inputs Tab10.1.5.1'!U5</f>
        <v>7.3560458654917506E-5</v>
      </c>
      <c r="F60" s="17">
        <f>$F$31*'Forecast inputs Tab10.1.5.1'!Y5</f>
        <v>4.3702424746238738E-4</v>
      </c>
      <c r="G60" s="28">
        <f t="shared" ref="G60:G75" si="14">N60*(D60/A60)*(1-EXP(-A60))</f>
        <v>0.2777769621249952</v>
      </c>
      <c r="H60" s="28">
        <f>G60*'Forecast inputs Tab10.1.5.1'!V5</f>
        <v>2.8563251428643542E-2</v>
      </c>
      <c r="I60" s="28">
        <f t="shared" ref="I60:I75" si="15">N60*(E60/A60)*(1-EXP(-A60))</f>
        <v>0.63686277583344708</v>
      </c>
      <c r="J60" s="28">
        <f>I60*'Forecast inputs Tab10.1.5.1'!W5</f>
        <v>6.5487465338544326E-2</v>
      </c>
      <c r="K60" s="28">
        <f t="shared" ref="K60:K75" si="16">H60+J60</f>
        <v>9.4050716767187875E-2</v>
      </c>
      <c r="L60" s="28">
        <f t="shared" si="13"/>
        <v>3.7836152796583109</v>
      </c>
      <c r="M60" s="28">
        <f>L60*'Forecast inputs Tab10.1.5.1'!Z5</f>
        <v>0.29164447100981428</v>
      </c>
      <c r="N60" s="19">
        <f>N34*EXP(-A34)</f>
        <v>9740.6534556019415</v>
      </c>
      <c r="O60" s="19">
        <f>N60*'Forecast inputs Tab10.1.5.1'!R5</f>
        <v>231.1720062657642</v>
      </c>
      <c r="P60" s="19">
        <f>N60*'Forecast inputs Tab10.1.5.1'!S5</f>
        <v>0</v>
      </c>
      <c r="Q60" s="19">
        <f>P60*'Forecast inputs Tab10.1.5.1'!R5</f>
        <v>0</v>
      </c>
    </row>
    <row r="61" spans="1:17" ht="12" customHeight="1" x14ac:dyDescent="0.25">
      <c r="A61" s="10">
        <f>D61+F61+E61+'Forecast inputs Tab10.1.5.1'!AA6</f>
        <v>0.24436355361370776</v>
      </c>
      <c r="C61" s="18">
        <v>2</v>
      </c>
      <c r="D61" s="17">
        <f>$G$54*'Forecast inputs Tab10.1.5.1'!T6</f>
        <v>3.0191873778600349E-4</v>
      </c>
      <c r="E61" s="17">
        <f>$G$55*'Forecast inputs Tab10.1.5.1'!U6</f>
        <v>1.5420704181806485E-3</v>
      </c>
      <c r="F61" s="17">
        <f>$F$31*'Forecast inputs Tab10.1.5.1'!Y6</f>
        <v>2.5195644577411316E-3</v>
      </c>
      <c r="G61" s="28">
        <f t="shared" si="14"/>
        <v>2.0512989134963826</v>
      </c>
      <c r="H61" s="28">
        <f>G61*'Forecast inputs Tab10.1.5.1'!V6</f>
        <v>0.4503558072550663</v>
      </c>
      <c r="I61" s="28">
        <f t="shared" si="15"/>
        <v>10.4771482437468</v>
      </c>
      <c r="J61" s="28">
        <f>I61*'Forecast inputs Tab10.1.5.1'!W6</f>
        <v>2.3004412831450365</v>
      </c>
      <c r="K61" s="28">
        <f t="shared" si="16"/>
        <v>2.7507970904001029</v>
      </c>
      <c r="L61" s="28">
        <f t="shared" si="13"/>
        <v>17.118446746792422</v>
      </c>
      <c r="M61" s="28">
        <f>L61*'Forecast inputs Tab10.1.5.1'!Z6</f>
        <v>3.218781541799379</v>
      </c>
      <c r="N61" s="19">
        <f t="shared" ref="N61:N74" si="17">N35*EXP(-A35)</f>
        <v>7658.1124438248207</v>
      </c>
      <c r="O61" s="19">
        <f>N61*'Forecast inputs Tab10.1.5.1'!R6</f>
        <v>736.67825302368362</v>
      </c>
      <c r="P61" s="19">
        <f>N61*'Forecast inputs Tab10.1.5.1'!S6</f>
        <v>0</v>
      </c>
      <c r="Q61" s="19">
        <f>P61*'Forecast inputs Tab10.1.5.1'!R6</f>
        <v>0</v>
      </c>
    </row>
    <row r="62" spans="1:17" ht="12" customHeight="1" x14ac:dyDescent="0.25">
      <c r="A62" s="10">
        <f>D62+F62+E62+'Forecast inputs Tab10.1.5.1'!AA7</f>
        <v>0.2567378222545722</v>
      </c>
      <c r="C62" s="18">
        <v>3</v>
      </c>
      <c r="D62" s="17">
        <f>$G$54*'Forecast inputs Tab10.1.5.1'!T7</f>
        <v>1.1246764140843947E-2</v>
      </c>
      <c r="E62" s="17">
        <f>$G$55*'Forecast inputs Tab10.1.5.1'!U7</f>
        <v>2.9905783541638977E-3</v>
      </c>
      <c r="F62" s="17">
        <f>$F$31*'Forecast inputs Tab10.1.5.1'!Y7</f>
        <v>2.5004797595643822E-3</v>
      </c>
      <c r="G62" s="28">
        <f t="shared" si="14"/>
        <v>59.51037135645273</v>
      </c>
      <c r="H62" s="28">
        <f>G62*'Forecast inputs Tab10.1.5.1'!V7</f>
        <v>21.855484122518718</v>
      </c>
      <c r="I62" s="28">
        <f t="shared" si="15"/>
        <v>15.824145167279021</v>
      </c>
      <c r="J62" s="28">
        <f>I62*'Forecast inputs Tab10.1.5.1'!W7</f>
        <v>5.8258442382894025</v>
      </c>
      <c r="K62" s="28">
        <f t="shared" si="16"/>
        <v>27.68132836080812</v>
      </c>
      <c r="L62" s="28">
        <f t="shared" si="13"/>
        <v>13.230870426149423</v>
      </c>
      <c r="M62" s="28">
        <f>L62*'Forecast inputs Tab10.1.5.1'!Z7</f>
        <v>4.4690969508039</v>
      </c>
      <c r="N62" s="19">
        <f t="shared" si="17"/>
        <v>5999.6080319789717</v>
      </c>
      <c r="O62" s="19">
        <f>N62*'Forecast inputs Tab10.1.5.1'!R7</f>
        <v>1255.6879630530389</v>
      </c>
      <c r="P62" s="19">
        <f>N62*'Forecast inputs Tab10.1.5.1'!S7</f>
        <v>0</v>
      </c>
      <c r="Q62" s="19">
        <f>P62*'Forecast inputs Tab10.1.5.1'!R7</f>
        <v>0</v>
      </c>
    </row>
    <row r="63" spans="1:17" ht="12" customHeight="1" x14ac:dyDescent="0.25">
      <c r="A63" s="10">
        <f>D63+F63+E63+'Forecast inputs Tab10.1.5.1'!AA8</f>
        <v>0.2929893291589325</v>
      </c>
      <c r="C63" s="18">
        <v>4</v>
      </c>
      <c r="D63" s="17">
        <f>$G$54*'Forecast inputs Tab10.1.5.1'!T8</f>
        <v>2.0091157329877058E-2</v>
      </c>
      <c r="E63" s="17">
        <f>$G$55*'Forecast inputs Tab10.1.5.1'!U8</f>
        <v>1.9398190832809581E-2</v>
      </c>
      <c r="F63" s="17">
        <f>$F$31*'Forecast inputs Tab10.1.5.1'!Y8</f>
        <v>1.3499980996245895E-2</v>
      </c>
      <c r="G63" s="28">
        <f t="shared" si="14"/>
        <v>81.029844501177323</v>
      </c>
      <c r="H63" s="28">
        <f>G63*'Forecast inputs Tab10.1.5.1'!V8</f>
        <v>45.64684630515054</v>
      </c>
      <c r="I63" s="28">
        <f t="shared" si="15"/>
        <v>78.23503449695707</v>
      </c>
      <c r="J63" s="28">
        <f>I63*'Forecast inputs Tab10.1.5.1'!W8</f>
        <v>42.869097510863696</v>
      </c>
      <c r="K63" s="28">
        <f t="shared" si="16"/>
        <v>88.515943816014243</v>
      </c>
      <c r="L63" s="28">
        <f t="shared" si="13"/>
        <v>54.446906314746748</v>
      </c>
      <c r="M63" s="28">
        <f>L63*'Forecast inputs Tab10.1.5.1'!Z8</f>
        <v>28.660797037176369</v>
      </c>
      <c r="N63" s="19">
        <f t="shared" si="17"/>
        <v>4652.7488322461359</v>
      </c>
      <c r="O63" s="19">
        <f>N63*'Forecast inputs Tab10.1.5.1'!R8</f>
        <v>1715.2591207516994</v>
      </c>
      <c r="P63" s="19">
        <f>N63*'Forecast inputs Tab10.1.5.1'!S8</f>
        <v>414.82167159914485</v>
      </c>
      <c r="Q63" s="19">
        <f>P63*'Forecast inputs Tab10.1.5.1'!R8</f>
        <v>152.92608334338274</v>
      </c>
    </row>
    <row r="64" spans="1:17" ht="12" customHeight="1" x14ac:dyDescent="0.25">
      <c r="A64" s="10">
        <f>D64+F64+E64+'Forecast inputs Tab10.1.5.1'!AA9</f>
        <v>0.35742797664659659</v>
      </c>
      <c r="C64" s="18">
        <v>5</v>
      </c>
      <c r="D64" s="17">
        <f>$G$54*'Forecast inputs Tab10.1.5.1'!T9</f>
        <v>5.932901253069596E-2</v>
      </c>
      <c r="E64" s="17">
        <f>$G$55*'Forecast inputs Tab10.1.5.1'!U9</f>
        <v>2.9451758759262564E-2</v>
      </c>
      <c r="F64" s="17">
        <f>$F$31*'Forecast inputs Tab10.1.5.1'!Y9</f>
        <v>2.8647205356638082E-2</v>
      </c>
      <c r="G64" s="28">
        <f t="shared" si="14"/>
        <v>189.99684367188667</v>
      </c>
      <c r="H64" s="28">
        <f>G64*'Forecast inputs Tab10.1.5.1'!V9</f>
        <v>153.05335074028866</v>
      </c>
      <c r="I64" s="28">
        <f t="shared" si="15"/>
        <v>94.317113435025959</v>
      </c>
      <c r="J64" s="28">
        <f>I64*'Forecast inputs Tab10.1.5.1'!W9</f>
        <v>70.612889646345494</v>
      </c>
      <c r="K64" s="28">
        <f t="shared" si="16"/>
        <v>223.66624038663417</v>
      </c>
      <c r="L64" s="28">
        <f t="shared" si="13"/>
        <v>91.740589731971937</v>
      </c>
      <c r="M64" s="28">
        <f>L64*'Forecast inputs Tab10.1.5.1'!Z9</f>
        <v>68.451140141434081</v>
      </c>
      <c r="N64" s="19">
        <f t="shared" si="17"/>
        <v>3808.7671433278624</v>
      </c>
      <c r="O64" s="19">
        <f>N64*'Forecast inputs Tab10.1.5.1'!R9</f>
        <v>2170.2507533367893</v>
      </c>
      <c r="P64" s="19">
        <f>N64*'Forecast inputs Tab10.1.5.1'!S9</f>
        <v>1107.8367846954154</v>
      </c>
      <c r="Q64" s="19">
        <f>P64*'Forecast inputs Tab10.1.5.1'!R9</f>
        <v>631.24983126658651</v>
      </c>
    </row>
    <row r="65" spans="1:17" ht="12" customHeight="1" x14ac:dyDescent="0.25">
      <c r="A65" s="10">
        <f>D65+F65+E65+'Forecast inputs Tab10.1.5.1'!AA10</f>
        <v>0.42367918914690472</v>
      </c>
      <c r="C65" s="18">
        <v>6</v>
      </c>
      <c r="D65" s="17">
        <f>$G$54*'Forecast inputs Tab10.1.5.1'!T10</f>
        <v>0.14428273151484647</v>
      </c>
      <c r="E65" s="17">
        <f>$G$55*'Forecast inputs Tab10.1.5.1'!U10</f>
        <v>1.215725561880098E-2</v>
      </c>
      <c r="F65" s="17">
        <f>$F$31*'Forecast inputs Tab10.1.5.1'!Y10</f>
        <v>2.723920201325726E-2</v>
      </c>
      <c r="G65" s="28">
        <f t="shared" si="14"/>
        <v>87.839997429566296</v>
      </c>
      <c r="H65" s="28">
        <f>G65*'Forecast inputs Tab10.1.5.1'!V10</f>
        <v>87.025443985383589</v>
      </c>
      <c r="I65" s="28">
        <f t="shared" si="15"/>
        <v>7.4013937156171306</v>
      </c>
      <c r="J65" s="28">
        <f>I65*'Forecast inputs Tab10.1.5.1'!W10</f>
        <v>7.1623310850839843</v>
      </c>
      <c r="K65" s="28">
        <f t="shared" si="16"/>
        <v>94.18777507046758</v>
      </c>
      <c r="L65" s="28">
        <f t="shared" si="13"/>
        <v>16.583352766521131</v>
      </c>
      <c r="M65" s="28">
        <f>L65*'Forecast inputs Tab10.1.5.1'!Z10</f>
        <v>16.396989048130965</v>
      </c>
      <c r="N65" s="19">
        <f t="shared" si="17"/>
        <v>746.85335566735728</v>
      </c>
      <c r="O65" s="19">
        <f>N65*'Forecast inputs Tab10.1.5.1'!R10</f>
        <v>602.1340872329821</v>
      </c>
      <c r="P65" s="19">
        <f>N65*'Forecast inputs Tab10.1.5.1'!S10</f>
        <v>429.23771512368461</v>
      </c>
      <c r="Q65" s="19">
        <f>P65*'Forecast inputs Tab10.1.5.1'!R10</f>
        <v>346.06346458873799</v>
      </c>
    </row>
    <row r="66" spans="1:17" ht="12" customHeight="1" x14ac:dyDescent="0.25">
      <c r="A66" s="10">
        <f>D66+F66+E66+'Forecast inputs Tab10.1.5.1'!AA11</f>
        <v>0.47131514371769373</v>
      </c>
      <c r="C66" s="18">
        <v>7</v>
      </c>
      <c r="D66" s="17">
        <f>$G$54*'Forecast inputs Tab10.1.5.1'!T11</f>
        <v>0.17439723094039628</v>
      </c>
      <c r="E66" s="17">
        <f>$G$55*'Forecast inputs Tab10.1.5.1'!U11</f>
        <v>6.9711027182897799E-3</v>
      </c>
      <c r="F66" s="17">
        <f>$F$31*'Forecast inputs Tab10.1.5.1'!Y11</f>
        <v>4.9946810059007689E-2</v>
      </c>
      <c r="G66" s="28">
        <f t="shared" si="14"/>
        <v>371.8432456869499</v>
      </c>
      <c r="H66" s="28">
        <f>G66*'Forecast inputs Tab10.1.5.1'!V11</f>
        <v>460.81163115272295</v>
      </c>
      <c r="I66" s="28">
        <f t="shared" si="15"/>
        <v>14.86352419019722</v>
      </c>
      <c r="J66" s="28">
        <f>I66*'Forecast inputs Tab10.1.5.1'!W11</f>
        <v>18.137870985614828</v>
      </c>
      <c r="K66" s="28">
        <f t="shared" si="16"/>
        <v>478.94950213833778</v>
      </c>
      <c r="L66" s="28">
        <f t="shared" si="13"/>
        <v>106.49471820110779</v>
      </c>
      <c r="M66" s="28">
        <f>L66*'Forecast inputs Tab10.1.5.1'!Z11</f>
        <v>132.93629178326083</v>
      </c>
      <c r="N66" s="19">
        <f t="shared" si="17"/>
        <v>2673.9469682982253</v>
      </c>
      <c r="O66" s="19">
        <f>N66*'Forecast inputs Tab10.1.5.1'!R11</f>
        <v>2862.834582138812</v>
      </c>
      <c r="P66" s="19">
        <f>N66*'Forecast inputs Tab10.1.5.1'!S11</f>
        <v>2132.7489331525035</v>
      </c>
      <c r="Q66" s="19">
        <f>P66*'Forecast inputs Tab10.1.5.1'!R11</f>
        <v>2283.4063177903963</v>
      </c>
    </row>
    <row r="67" spans="1:17" ht="12" customHeight="1" x14ac:dyDescent="0.25">
      <c r="A67" s="10">
        <f>D67+F67+E67+'Forecast inputs Tab10.1.5.1'!AA12</f>
        <v>0.47343448748741418</v>
      </c>
      <c r="C67" s="18">
        <v>8</v>
      </c>
      <c r="D67" s="17">
        <f>$G$54*'Forecast inputs Tab10.1.5.1'!T12</f>
        <v>0.20105966665287486</v>
      </c>
      <c r="E67" s="17">
        <f>$G$55*'Forecast inputs Tab10.1.5.1'!U12</f>
        <v>1.1958801447505703E-3</v>
      </c>
      <c r="F67" s="17">
        <f>$F$31*'Forecast inputs Tab10.1.5.1'!Y12</f>
        <v>3.1178940689788756E-2</v>
      </c>
      <c r="G67" s="28">
        <f t="shared" si="14"/>
        <v>261.30764294492343</v>
      </c>
      <c r="H67" s="28">
        <f>G67*'Forecast inputs Tab10.1.5.1'!V12</f>
        <v>393.53118197710626</v>
      </c>
      <c r="I67" s="28">
        <f t="shared" si="15"/>
        <v>1.5542282898982276</v>
      </c>
      <c r="J67" s="28">
        <f>I67*'Forecast inputs Tab10.1.5.1'!W12</f>
        <v>2.3372039809070708</v>
      </c>
      <c r="K67" s="28">
        <f t="shared" si="16"/>
        <v>395.86838595801333</v>
      </c>
      <c r="L67" s="28">
        <f t="shared" si="13"/>
        <v>40.521779612986187</v>
      </c>
      <c r="M67" s="28">
        <f>L67*'Forecast inputs Tab10.1.5.1'!Z12</f>
        <v>61.760865179336768</v>
      </c>
      <c r="N67" s="19">
        <f t="shared" si="17"/>
        <v>1631.4874735773353</v>
      </c>
      <c r="O67" s="19">
        <f>N67*'Forecast inputs Tab10.1.5.1'!R12</f>
        <v>2211.9217720519437</v>
      </c>
      <c r="P67" s="19">
        <f>N67*'Forecast inputs Tab10.1.5.1'!S12</f>
        <v>1493.7020706516143</v>
      </c>
      <c r="Q67" s="19">
        <f>P67*'Forecast inputs Tab10.1.5.1'!R12</f>
        <v>2025.1164563273392</v>
      </c>
    </row>
    <row r="68" spans="1:17" ht="12" customHeight="1" x14ac:dyDescent="0.25">
      <c r="A68" s="10">
        <f>D68+F68+E68+'Forecast inputs Tab10.1.5.1'!AA13</f>
        <v>0.4808944187510808</v>
      </c>
      <c r="C68" s="18">
        <v>9</v>
      </c>
      <c r="D68" s="17">
        <f>$G$54*'Forecast inputs Tab10.1.5.1'!T13</f>
        <v>0.19363665481704714</v>
      </c>
      <c r="E68" s="17">
        <f>$G$55*'Forecast inputs Tab10.1.5.1'!U13</f>
        <v>4.9180700459200085E-4</v>
      </c>
      <c r="F68" s="17">
        <f>$F$31*'Forecast inputs Tab10.1.5.1'!Y13</f>
        <v>4.6765956929441674E-2</v>
      </c>
      <c r="G68" s="28">
        <f t="shared" si="14"/>
        <v>59.666467794272975</v>
      </c>
      <c r="H68" s="28">
        <f>G68*'Forecast inputs Tab10.1.5.1'!V13</f>
        <v>107.48995810691649</v>
      </c>
      <c r="I68" s="28">
        <f t="shared" si="15"/>
        <v>0.15154355371513625</v>
      </c>
      <c r="J68" s="28">
        <f>I68*'Forecast inputs Tab10.1.5.1'!W13</f>
        <v>0.2733239059537278</v>
      </c>
      <c r="K68" s="28">
        <f t="shared" si="16"/>
        <v>107.76328201287022</v>
      </c>
      <c r="L68" s="28">
        <f t="shared" si="13"/>
        <v>14.410285416442933</v>
      </c>
      <c r="M68" s="28">
        <f>L68*'Forecast inputs Tab10.1.5.1'!Z13</f>
        <v>26.173545504739465</v>
      </c>
      <c r="N68" s="19">
        <f t="shared" si="17"/>
        <v>388.14224164809991</v>
      </c>
      <c r="O68" s="19">
        <f>N68*'Forecast inputs Tab10.1.5.1'!R13</f>
        <v>642.30942574652522</v>
      </c>
      <c r="P68" s="19">
        <f>N68*'Forecast inputs Tab10.1.5.1'!S13</f>
        <v>374.95343177163363</v>
      </c>
      <c r="Q68" s="19">
        <f>P68*'Forecast inputs Tab10.1.5.1'!R13</f>
        <v>620.48418749865255</v>
      </c>
    </row>
    <row r="69" spans="1:17" ht="12" customHeight="1" x14ac:dyDescent="0.25">
      <c r="A69" s="10">
        <f>D69+F69+E69+'Forecast inputs Tab10.1.5.1'!AA14</f>
        <v>0.47670124492391452</v>
      </c>
      <c r="C69" s="18">
        <v>10</v>
      </c>
      <c r="D69" s="17">
        <f>$G$54*'Forecast inputs Tab10.1.5.1'!T14</f>
        <v>0.19325784307747021</v>
      </c>
      <c r="E69" s="17">
        <f>$G$55*'Forecast inputs Tab10.1.5.1'!U14</f>
        <v>1.3309407209839442E-4</v>
      </c>
      <c r="F69" s="17">
        <f>$F$31*'Forecast inputs Tab10.1.5.1'!Y14</f>
        <v>4.3310307774345962E-2</v>
      </c>
      <c r="G69" s="28">
        <f t="shared" si="14"/>
        <v>88.853924459119099</v>
      </c>
      <c r="H69" s="28">
        <f>G69*'Forecast inputs Tab10.1.5.1'!V14</f>
        <v>187.02680975615255</v>
      </c>
      <c r="I69" s="28">
        <f t="shared" si="15"/>
        <v>6.119250033980092E-2</v>
      </c>
      <c r="J69" s="28">
        <f>I69*'Forecast inputs Tab10.1.5.1'!W14</f>
        <v>0.12908315961813291</v>
      </c>
      <c r="K69" s="28">
        <f t="shared" si="16"/>
        <v>187.15589291577066</v>
      </c>
      <c r="L69" s="28">
        <f t="shared" si="13"/>
        <v>19.912727752737524</v>
      </c>
      <c r="M69" s="28">
        <f>L69*'Forecast inputs Tab10.1.5.1'!Z14</f>
        <v>42.20801338109009</v>
      </c>
      <c r="N69" s="19">
        <f t="shared" si="17"/>
        <v>578.02881229018146</v>
      </c>
      <c r="O69" s="19">
        <f>N69*'Forecast inputs Tab10.1.5.1'!R14</f>
        <v>1133.9480225102636</v>
      </c>
      <c r="P69" s="19">
        <f>N69*'Forecast inputs Tab10.1.5.1'!S14</f>
        <v>569.92594885805192</v>
      </c>
      <c r="Q69" s="19">
        <f>P69*'Forecast inputs Tab10.1.5.1'!R14</f>
        <v>1118.0522301722833</v>
      </c>
    </row>
    <row r="70" spans="1:17" ht="12" customHeight="1" x14ac:dyDescent="0.25">
      <c r="A70" s="10">
        <f>D70+F70+E70+'Forecast inputs Tab10.1.5.1'!AA15</f>
        <v>0.4760848873575293</v>
      </c>
      <c r="C70" s="18">
        <v>11</v>
      </c>
      <c r="D70" s="17">
        <f>$G$54*'Forecast inputs Tab10.1.5.1'!T15</f>
        <v>0.18624469574975872</v>
      </c>
      <c r="E70" s="17">
        <f>$G$55*'Forecast inputs Tab10.1.5.1'!U15</f>
        <v>4.9159606171143338E-5</v>
      </c>
      <c r="F70" s="17">
        <f>$F$31*'Forecast inputs Tab10.1.5.1'!Y15</f>
        <v>4.979103200159949E-2</v>
      </c>
      <c r="G70" s="28">
        <f t="shared" si="14"/>
        <v>14.120503980883198</v>
      </c>
      <c r="H70" s="28">
        <f>G70*'Forecast inputs Tab10.1.5.1'!V15</f>
        <v>33.992156157100233</v>
      </c>
      <c r="I70" s="28">
        <f t="shared" si="15"/>
        <v>3.7271311907371677E-3</v>
      </c>
      <c r="J70" s="28">
        <f>I70*'Forecast inputs Tab10.1.5.1'!W15</f>
        <v>9.0018905801973643E-3</v>
      </c>
      <c r="K70" s="28">
        <f t="shared" si="16"/>
        <v>34.001158047680427</v>
      </c>
      <c r="L70" s="28">
        <f t="shared" si="13"/>
        <v>3.7750039686259313</v>
      </c>
      <c r="M70" s="28">
        <f>L70*'Forecast inputs Tab10.1.5.1'!Z15</f>
        <v>9.1610286309026652</v>
      </c>
      <c r="N70" s="19">
        <f t="shared" si="17"/>
        <v>95.291251704697103</v>
      </c>
      <c r="O70" s="19">
        <f>N70*'Forecast inputs Tab10.1.5.1'!R15</f>
        <v>216.43692582191261</v>
      </c>
      <c r="P70" s="19">
        <f>N70*'Forecast inputs Tab10.1.5.1'!S15</f>
        <v>94.708089315119565</v>
      </c>
      <c r="Q70" s="19">
        <f>P70*'Forecast inputs Tab10.1.5.1'!R15</f>
        <v>215.11237742321734</v>
      </c>
    </row>
    <row r="71" spans="1:17" ht="12" customHeight="1" x14ac:dyDescent="0.25">
      <c r="A71" s="10">
        <f>D71+F71+E71+'Forecast inputs Tab10.1.5.1'!AA16</f>
        <v>0.47236842465792306</v>
      </c>
      <c r="C71" s="18">
        <v>12</v>
      </c>
      <c r="D71" s="17">
        <f>$G$54*'Forecast inputs Tab10.1.5.1'!T16</f>
        <v>0.18236072512160356</v>
      </c>
      <c r="E71" s="17">
        <f>$G$55*'Forecast inputs Tab10.1.5.1'!U16</f>
        <v>1.7650256468504984E-5</v>
      </c>
      <c r="F71" s="17">
        <f>$F$31*'Forecast inputs Tab10.1.5.1'!Y16</f>
        <v>4.9990049279850998E-2</v>
      </c>
      <c r="G71" s="28">
        <f t="shared" si="14"/>
        <v>33.174265695075917</v>
      </c>
      <c r="H71" s="28">
        <f>G71*'Forecast inputs Tab10.1.5.1'!V16</f>
        <v>89.802468765139309</v>
      </c>
      <c r="I71" s="28">
        <f t="shared" si="15"/>
        <v>3.2108574764767193E-3</v>
      </c>
      <c r="J71" s="28">
        <f>I71*'Forecast inputs Tab10.1.5.1'!W16</f>
        <v>8.7232660894707766E-3</v>
      </c>
      <c r="K71" s="28">
        <f t="shared" si="16"/>
        <v>89.811192031228785</v>
      </c>
      <c r="L71" s="28">
        <f t="shared" si="13"/>
        <v>9.0939711706775466</v>
      </c>
      <c r="M71" s="28">
        <f>L71*'Forecast inputs Tab10.1.5.1'!Z16</f>
        <v>24.841637288093029</v>
      </c>
      <c r="N71" s="19">
        <f t="shared" si="17"/>
        <v>228.2513121336018</v>
      </c>
      <c r="O71" s="19">
        <f>N71*'Forecast inputs Tab10.1.5.1'!R16</f>
        <v>588.6989367156217</v>
      </c>
      <c r="P71" s="19">
        <f>N71*'Forecast inputs Tab10.1.5.1'!S16</f>
        <v>227.59819710685056</v>
      </c>
      <c r="Q71" s="19">
        <f>P71*'Forecast inputs Tab10.1.5.1'!R16</f>
        <v>587.01444203207575</v>
      </c>
    </row>
    <row r="72" spans="1:17" ht="12" customHeight="1" x14ac:dyDescent="0.25">
      <c r="A72" s="10">
        <f>D72+F72+E72+'Forecast inputs Tab10.1.5.1'!AA17</f>
        <v>0.4663170111007795</v>
      </c>
      <c r="C72" s="18">
        <v>13</v>
      </c>
      <c r="D72" s="17">
        <f>$G$54*'Forecast inputs Tab10.1.5.1'!T17</f>
        <v>0.18136612978131614</v>
      </c>
      <c r="E72" s="17">
        <f>$G$55*'Forecast inputs Tab10.1.5.1'!U17</f>
        <v>6.3722512611132492E-6</v>
      </c>
      <c r="F72" s="17">
        <f>$F$31*'Forecast inputs Tab10.1.5.1'!Y17</f>
        <v>4.4944509068202292E-2</v>
      </c>
      <c r="G72" s="28">
        <f t="shared" si="14"/>
        <v>25.163173792103745</v>
      </c>
      <c r="H72" s="28">
        <f>G72*'Forecast inputs Tab10.1.5.1'!V17</f>
        <v>75.531985435691382</v>
      </c>
      <c r="I72" s="28">
        <f t="shared" si="15"/>
        <v>8.8410149195819346E-4</v>
      </c>
      <c r="J72" s="28">
        <f>I72*'Forecast inputs Tab10.1.5.1'!W17</f>
        <v>2.6617277092359942E-3</v>
      </c>
      <c r="K72" s="28">
        <f t="shared" si="16"/>
        <v>75.534647163400621</v>
      </c>
      <c r="L72" s="28">
        <f t="shared" si="13"/>
        <v>6.2357094681769194</v>
      </c>
      <c r="M72" s="28">
        <f>L72*'Forecast inputs Tab10.1.5.1'!Z17</f>
        <v>18.896008044321835</v>
      </c>
      <c r="N72" s="19">
        <f t="shared" si="17"/>
        <v>173.59646319945608</v>
      </c>
      <c r="O72" s="19">
        <f>N72*'Forecast inputs Tab10.1.5.1'!R17</f>
        <v>500.26160782503251</v>
      </c>
      <c r="P72" s="19">
        <f>N72*'Forecast inputs Tab10.1.5.1'!S17</f>
        <v>173.34767222417588</v>
      </c>
      <c r="Q72" s="19">
        <f>P72*'Forecast inputs Tab10.1.5.1'!R17</f>
        <v>499.54465443201883</v>
      </c>
    </row>
    <row r="73" spans="1:17" ht="12" customHeight="1" x14ac:dyDescent="0.25">
      <c r="A73" s="10">
        <f>D73+F73+E73+'Forecast inputs Tab10.1.5.1'!AA18</f>
        <v>0.46331672454229311</v>
      </c>
      <c r="C73" s="18">
        <v>14</v>
      </c>
      <c r="D73" s="17">
        <f>$G$54*'Forecast inputs Tab10.1.5.1'!T18</f>
        <v>0.17710064244610368</v>
      </c>
      <c r="E73" s="17">
        <f>$G$55*'Forecast inputs Tab10.1.5.1'!U18</f>
        <v>2.8860764107769261E-6</v>
      </c>
      <c r="F73" s="17">
        <f>$F$31*'Forecast inputs Tab10.1.5.1'!Y18</f>
        <v>4.6213196019778656E-2</v>
      </c>
      <c r="G73" s="28">
        <f t="shared" si="14"/>
        <v>26.736264196237816</v>
      </c>
      <c r="H73" s="28">
        <f>G73*'Forecast inputs Tab10.1.5.1'!V18</f>
        <v>87.833184169561719</v>
      </c>
      <c r="I73" s="28">
        <f t="shared" si="15"/>
        <v>4.3570085541922489E-4</v>
      </c>
      <c r="J73" s="28">
        <f>I73*'Forecast inputs Tab10.1.5.1'!W18</f>
        <v>1.4354069489040126E-3</v>
      </c>
      <c r="K73" s="28">
        <f t="shared" si="16"/>
        <v>87.834619576510619</v>
      </c>
      <c r="L73" s="28">
        <f t="shared" si="13"/>
        <v>6.9766444721584975</v>
      </c>
      <c r="M73" s="28">
        <f>L73*'Forecast inputs Tab10.1.5.1'!Z18</f>
        <v>23.161413150895388</v>
      </c>
      <c r="N73" s="19">
        <f t="shared" si="17"/>
        <v>188.63010894143122</v>
      </c>
      <c r="O73" s="19">
        <f>N73*'Forecast inputs Tab10.1.5.1'!R18</f>
        <v>599.13826982631031</v>
      </c>
      <c r="P73" s="19">
        <f>N73*'Forecast inputs Tab10.1.5.1'!S18</f>
        <v>188.48520346586653</v>
      </c>
      <c r="Q73" s="19">
        <f>P73*'Forecast inputs Tab10.1.5.1'!R18</f>
        <v>598.6780123604932</v>
      </c>
    </row>
    <row r="74" spans="1:17" ht="12" customHeight="1" x14ac:dyDescent="0.25">
      <c r="A74" s="10">
        <f>D74+F74+E74+'Forecast inputs Tab10.1.5.1'!AA19</f>
        <v>0.46115598165466221</v>
      </c>
      <c r="C74" s="18">
        <v>15</v>
      </c>
      <c r="D74" s="17">
        <f>$G$54*'Forecast inputs Tab10.1.5.1'!T19</f>
        <v>0.1724036596147418</v>
      </c>
      <c r="E74" s="17">
        <f>$G$55*'Forecast inputs Tab10.1.5.1'!U19</f>
        <v>1.5089536100028735E-6</v>
      </c>
      <c r="F74" s="17">
        <f>$F$31*'Forecast inputs Tab10.1.5.1'!Y19</f>
        <v>4.8750813086310393E-2</v>
      </c>
      <c r="G74" s="28">
        <f t="shared" si="14"/>
        <v>15.026294285938677</v>
      </c>
      <c r="H74" s="28">
        <f>G74*'Forecast inputs Tab10.1.5.1'!V19</f>
        <v>53.448151840593049</v>
      </c>
      <c r="I74" s="28">
        <f t="shared" si="15"/>
        <v>1.3151681964524797E-4</v>
      </c>
      <c r="J74" s="28">
        <f>I74*'Forecast inputs Tab10.1.5.1'!W19</f>
        <v>4.6880279070497376E-4</v>
      </c>
      <c r="K74" s="28">
        <f t="shared" si="16"/>
        <v>53.448620643383755</v>
      </c>
      <c r="L74" s="28">
        <f t="shared" si="13"/>
        <v>4.2490053038935161</v>
      </c>
      <c r="M74" s="28">
        <f>L74*'Forecast inputs Tab10.1.5.1'!Z19</f>
        <v>15.289705665636506</v>
      </c>
      <c r="N74" s="19">
        <f t="shared" si="17"/>
        <v>108.79342700339585</v>
      </c>
      <c r="O74" s="19">
        <f>N74*'Forecast inputs Tab10.1.5.1'!R19</f>
        <v>376.4883576194116</v>
      </c>
      <c r="P74" s="19">
        <f>N74*'Forecast inputs Tab10.1.5.1'!S19</f>
        <v>108.74532699030115</v>
      </c>
      <c r="Q74" s="19">
        <f>P74*'Forecast inputs Tab10.1.5.1'!R19</f>
        <v>376.32190367609638</v>
      </c>
    </row>
    <row r="75" spans="1:17" ht="12" customHeight="1" x14ac:dyDescent="0.25">
      <c r="A75" s="10">
        <f>D75+F75+E75+'Forecast inputs Tab10.1.5.1'!AA20</f>
        <v>0.45992451986525518</v>
      </c>
      <c r="C75" s="23" t="s">
        <v>1443</v>
      </c>
      <c r="D75" s="17">
        <f>$G$54*'Forecast inputs Tab10.1.5.1'!T20</f>
        <v>0.16723075979040145</v>
      </c>
      <c r="E75" s="17">
        <f>$G$55*'Forecast inputs Tab10.1.5.1'!U20</f>
        <v>9.1438265608979382E-7</v>
      </c>
      <c r="F75" s="17">
        <f>$F$31*'Forecast inputs Tab10.1.5.1'!Y20</f>
        <v>5.2692845692197628E-2</v>
      </c>
      <c r="G75" s="28">
        <f t="shared" si="14"/>
        <v>22.766456649634716</v>
      </c>
      <c r="H75" s="28">
        <f>G75*'Forecast inputs Tab10.1.5.1'!V20</f>
        <v>94.468684231924414</v>
      </c>
      <c r="I75" s="28">
        <f t="shared" si="15"/>
        <v>1.2448220128364798E-4</v>
      </c>
      <c r="J75" s="28">
        <f>I75*'Forecast inputs Tab10.1.5.1'!W20</f>
        <v>5.1653491566718977E-4</v>
      </c>
      <c r="K75" s="28">
        <f t="shared" si="16"/>
        <v>94.469200766840075</v>
      </c>
      <c r="L75" s="30">
        <f t="shared" si="13"/>
        <v>7.1734972005201874</v>
      </c>
      <c r="M75" s="28">
        <f>L75*'Forecast inputs Tab10.1.5.1'!Z20</f>
        <v>27.72312769096235</v>
      </c>
      <c r="N75" s="19">
        <f>N48*EXP(-A48)+N49*EXP(-A49)</f>
        <v>169.83592930998918</v>
      </c>
      <c r="O75" s="19">
        <f>N75*'Forecast inputs Tab10.1.5.1'!R20</f>
        <v>691.64604346534736</v>
      </c>
      <c r="P75" s="19">
        <f>N75*'Forecast inputs Tab10.1.5.1'!S20</f>
        <v>169.79043506539819</v>
      </c>
      <c r="Q75" s="19">
        <f>P75*'Forecast inputs Tab10.1.5.1'!R20</f>
        <v>691.46077104154608</v>
      </c>
    </row>
    <row r="76" spans="1:17" ht="12" customHeight="1" x14ac:dyDescent="0.25">
      <c r="C76" s="31" t="s">
        <v>1453</v>
      </c>
      <c r="D76" s="12"/>
      <c r="E76" s="12"/>
      <c r="F76" s="12"/>
      <c r="G76" s="32">
        <f>SUM(G59:G75)</f>
        <v>1339.3643723198436</v>
      </c>
      <c r="H76" s="32">
        <f t="shared" ref="H76" si="18">SUM(H59:H75)</f>
        <v>1891.9962558049338</v>
      </c>
      <c r="I76" s="32">
        <f>SUM(I59:I75)</f>
        <v>223.53070015864529</v>
      </c>
      <c r="J76" s="32">
        <f t="shared" ref="J76:Q76" si="19">SUM(J59:J75)</f>
        <v>149.73638089019411</v>
      </c>
      <c r="K76" s="32">
        <f t="shared" si="19"/>
        <v>2041.7326366951277</v>
      </c>
      <c r="L76" s="32">
        <f t="shared" si="19"/>
        <v>415.747123833167</v>
      </c>
      <c r="M76" s="32">
        <f t="shared" si="19"/>
        <v>503.64008550959346</v>
      </c>
      <c r="N76" s="32">
        <f t="shared" si="19"/>
        <v>51225.544679762723</v>
      </c>
      <c r="O76" s="32">
        <f t="shared" si="19"/>
        <v>16569.842205519195</v>
      </c>
      <c r="P76" s="32">
        <f t="shared" si="19"/>
        <v>7485.9014800197583</v>
      </c>
      <c r="Q76" s="32">
        <f t="shared" si="19"/>
        <v>10145.430731952825</v>
      </c>
    </row>
    <row r="78" spans="1:17" ht="15" x14ac:dyDescent="0.25">
      <c r="C78" s="15" t="s">
        <v>1445</v>
      </c>
      <c r="D78" s="15" t="s">
        <v>1731</v>
      </c>
      <c r="G78" s="15">
        <f>G53+1</f>
        <v>2022</v>
      </c>
    </row>
    <row r="79" spans="1:17" ht="15" x14ac:dyDescent="0.25">
      <c r="D79" s="24" t="s">
        <v>1611</v>
      </c>
      <c r="E79" s="24"/>
      <c r="F79" s="24"/>
      <c r="G79" s="18">
        <v>1</v>
      </c>
      <c r="H79" s="24" t="s">
        <v>1610</v>
      </c>
      <c r="I79" s="25">
        <f>G79*I29</f>
        <v>0.15712751246472767</v>
      </c>
      <c r="J79" s="15" t="s">
        <v>1526</v>
      </c>
      <c r="K79" s="25">
        <f>I79+I81+I80</f>
        <v>0.20297373492881038</v>
      </c>
    </row>
    <row r="80" spans="1:17" ht="15" x14ac:dyDescent="0.25">
      <c r="D80" s="24" t="s">
        <v>1612</v>
      </c>
      <c r="E80" s="24"/>
      <c r="F80" s="24"/>
      <c r="G80" s="18">
        <v>1</v>
      </c>
      <c r="H80" s="24" t="s">
        <v>1610</v>
      </c>
      <c r="I80" s="25">
        <f>G80*I30</f>
        <v>5.8230555245437849E-3</v>
      </c>
      <c r="K80" s="25"/>
    </row>
    <row r="81" spans="1:17" ht="15" x14ac:dyDescent="0.25">
      <c r="D81" s="24" t="s">
        <v>1446</v>
      </c>
      <c r="E81" s="24"/>
      <c r="F81" s="24"/>
      <c r="G81" s="18">
        <v>1</v>
      </c>
      <c r="H81" s="24" t="s">
        <v>1610</v>
      </c>
      <c r="I81" s="25">
        <f>G81*I31</f>
        <v>4.0023166939538925E-2</v>
      </c>
    </row>
    <row r="82" spans="1:17" ht="15" x14ac:dyDescent="0.25">
      <c r="D82" s="24"/>
      <c r="E82" s="24"/>
      <c r="F82" s="24"/>
      <c r="G82" s="18"/>
      <c r="H82" s="24"/>
      <c r="I82" s="24"/>
      <c r="J82" s="24"/>
      <c r="K82" s="24"/>
      <c r="L82" s="25"/>
    </row>
    <row r="83" spans="1:17" ht="39" x14ac:dyDescent="0.25">
      <c r="A83" t="s">
        <v>1374</v>
      </c>
      <c r="C83" s="26" t="s">
        <v>1292</v>
      </c>
      <c r="D83" s="27" t="s">
        <v>1604</v>
      </c>
      <c r="E83" s="27" t="s">
        <v>1605</v>
      </c>
      <c r="F83" s="27" t="s">
        <v>1877</v>
      </c>
      <c r="G83" s="27" t="s">
        <v>1606</v>
      </c>
      <c r="H83" s="27" t="s">
        <v>1607</v>
      </c>
      <c r="I83" s="27" t="s">
        <v>1608</v>
      </c>
      <c r="J83" s="27" t="s">
        <v>1609</v>
      </c>
      <c r="K83" s="27" t="s">
        <v>1613</v>
      </c>
      <c r="L83" s="27" t="s">
        <v>1448</v>
      </c>
      <c r="M83" s="27" t="s">
        <v>1578</v>
      </c>
      <c r="N83" s="27" t="s">
        <v>1449</v>
      </c>
      <c r="O83" s="27" t="s">
        <v>1450</v>
      </c>
      <c r="P83" s="27" t="s">
        <v>1451</v>
      </c>
      <c r="Q83" s="27" t="s">
        <v>1452</v>
      </c>
    </row>
    <row r="84" spans="1:17" ht="15" x14ac:dyDescent="0.25">
      <c r="A84" s="10">
        <f>D84+F84+E84+'Forecast inputs Tab10.1.5.1'!AA4</f>
        <v>0.24</v>
      </c>
      <c r="C84" s="18">
        <v>0</v>
      </c>
      <c r="D84" s="17">
        <f>$G$54*'Forecast inputs Tab10.1.5.1'!T4</f>
        <v>0</v>
      </c>
      <c r="E84" s="17">
        <f>$G$55*'Forecast inputs Tab10.1.5.1'!U4</f>
        <v>0</v>
      </c>
      <c r="F84" s="17">
        <f>$F$31*'Forecast inputs Tab10.1.5.1'!Y4</f>
        <v>0</v>
      </c>
      <c r="G84" s="28">
        <f>N84*(D84/A84)*(1-EXP(-A84))</f>
        <v>0</v>
      </c>
      <c r="H84" s="28">
        <f>G84*'Forecast inputs Tab10.1.5.1'!V4</f>
        <v>0</v>
      </c>
      <c r="I84" s="28">
        <f>N84*(E84/A84)*(1-EXP(-A84))</f>
        <v>0</v>
      </c>
      <c r="J84" s="28">
        <f>I84*'Forecast inputs Tab10.1.5.1'!W4</f>
        <v>0</v>
      </c>
      <c r="K84" s="28">
        <f>H84+J84</f>
        <v>0</v>
      </c>
      <c r="L84" s="28">
        <f t="shared" ref="L84:L100" si="20">N84*(F84/A84)*(1-EXP(-A84))</f>
        <v>0</v>
      </c>
      <c r="M84" s="28">
        <f>L84*'Forecast inputs Tab10.1.5.1'!Z4</f>
        <v>0</v>
      </c>
      <c r="N84" s="19">
        <f>'Forecast inputs Tab10.1.5.1'!Q4</f>
        <v>12382.797429009221</v>
      </c>
      <c r="O84" s="19">
        <f>N84*'Forecast inputs Tab10.1.5.1'!R4</f>
        <v>34.976078134056579</v>
      </c>
      <c r="P84" s="19">
        <f>N84*'Forecast inputs Tab10.1.5.1'!S4</f>
        <v>0</v>
      </c>
      <c r="Q84" s="19">
        <f>P84*'Forecast inputs Tab10.1.5.1'!R4</f>
        <v>0</v>
      </c>
    </row>
    <row r="85" spans="1:17" ht="15" x14ac:dyDescent="0.25">
      <c r="A85" s="10">
        <f>D85+F85+E85+'Forecast inputs Tab10.1.5.1'!AA5</f>
        <v>0.24054266917001291</v>
      </c>
      <c r="C85" s="18">
        <v>1</v>
      </c>
      <c r="D85" s="17">
        <f>$G$54*'Forecast inputs Tab10.1.5.1'!T5</f>
        <v>3.2084463895607013E-5</v>
      </c>
      <c r="E85" s="17">
        <f>$G$55*'Forecast inputs Tab10.1.5.1'!U5</f>
        <v>7.3560458654917506E-5</v>
      </c>
      <c r="F85" s="17">
        <f>$F$31*'Forecast inputs Tab10.1.5.1'!Y5</f>
        <v>4.3702424746238738E-4</v>
      </c>
      <c r="G85" s="28">
        <f t="shared" ref="G85:G99" si="21">N85*(D85/A85)*(1-EXP(-A85))</f>
        <v>0.2777769621249952</v>
      </c>
      <c r="H85" s="28">
        <f>G85*'Forecast inputs Tab10.1.5.1'!V5</f>
        <v>2.8563251428643542E-2</v>
      </c>
      <c r="I85" s="28">
        <f t="shared" ref="I85:I100" si="22">N85*(E85/A85)*(1-EXP(-A85))</f>
        <v>0.63686277583344708</v>
      </c>
      <c r="J85" s="28">
        <f>I85*'Forecast inputs Tab10.1.5.1'!W5</f>
        <v>6.5487465338544326E-2</v>
      </c>
      <c r="K85" s="28">
        <f t="shared" ref="K85:K100" si="23">H85+J85</f>
        <v>9.4050716767187875E-2</v>
      </c>
      <c r="L85" s="28">
        <f t="shared" si="20"/>
        <v>3.7836152796583109</v>
      </c>
      <c r="M85" s="28">
        <f>L85*'Forecast inputs Tab10.1.5.1'!Z5</f>
        <v>0.29164447100981428</v>
      </c>
      <c r="N85" s="19">
        <f>N59*EXP(-A59)</f>
        <v>9740.6534556019415</v>
      </c>
      <c r="O85" s="19">
        <f>N85*'Forecast inputs Tab10.1.5.1'!R5</f>
        <v>231.1720062657642</v>
      </c>
      <c r="P85" s="19">
        <f>N85*'Forecast inputs Tab10.1.5.1'!S5</f>
        <v>0</v>
      </c>
      <c r="Q85" s="19">
        <f>P85*'Forecast inputs Tab10.1.5.1'!R5</f>
        <v>0</v>
      </c>
    </row>
    <row r="86" spans="1:17" ht="15" x14ac:dyDescent="0.25">
      <c r="A86" s="10">
        <f>D86+F86+E86+'Forecast inputs Tab10.1.5.1'!AA6</f>
        <v>0.24436355361370776</v>
      </c>
      <c r="C86" s="18">
        <v>2</v>
      </c>
      <c r="D86" s="17">
        <f>$G$54*'Forecast inputs Tab10.1.5.1'!T6</f>
        <v>3.0191873778600349E-4</v>
      </c>
      <c r="E86" s="17">
        <f>$G$55*'Forecast inputs Tab10.1.5.1'!U6</f>
        <v>1.5420704181806485E-3</v>
      </c>
      <c r="F86" s="17">
        <f>$F$31*'Forecast inputs Tab10.1.5.1'!Y6</f>
        <v>2.5195644577411316E-3</v>
      </c>
      <c r="G86" s="28">
        <f t="shared" si="21"/>
        <v>2.0512989134963826</v>
      </c>
      <c r="H86" s="28">
        <f>G86*'Forecast inputs Tab10.1.5.1'!V6</f>
        <v>0.4503558072550663</v>
      </c>
      <c r="I86" s="28">
        <f t="shared" si="22"/>
        <v>10.4771482437468</v>
      </c>
      <c r="J86" s="28">
        <f>I86*'Forecast inputs Tab10.1.5.1'!W6</f>
        <v>2.3004412831450365</v>
      </c>
      <c r="K86" s="28">
        <f t="shared" si="23"/>
        <v>2.7507970904001029</v>
      </c>
      <c r="L86" s="28">
        <f t="shared" si="20"/>
        <v>17.118446746792422</v>
      </c>
      <c r="M86" s="28">
        <f>L86*'Forecast inputs Tab10.1.5.1'!Z6</f>
        <v>3.218781541799379</v>
      </c>
      <c r="N86" s="19">
        <f t="shared" ref="N86:N99" si="24">N60*EXP(-A60)</f>
        <v>7658.1124438248207</v>
      </c>
      <c r="O86" s="19">
        <f>N86*'Forecast inputs Tab10.1.5.1'!R6</f>
        <v>736.67825302368362</v>
      </c>
      <c r="P86" s="19">
        <f>N86*'Forecast inputs Tab10.1.5.1'!S6</f>
        <v>0</v>
      </c>
      <c r="Q86" s="19">
        <f>P86*'Forecast inputs Tab10.1.5.1'!R6</f>
        <v>0</v>
      </c>
    </row>
    <row r="87" spans="1:17" ht="15" x14ac:dyDescent="0.25">
      <c r="A87" s="10">
        <f>D87+F87+E87+'Forecast inputs Tab10.1.5.1'!AA7</f>
        <v>0.2567378222545722</v>
      </c>
      <c r="C87" s="18">
        <v>3</v>
      </c>
      <c r="D87" s="17">
        <f>$G$54*'Forecast inputs Tab10.1.5.1'!T7</f>
        <v>1.1246764140843947E-2</v>
      </c>
      <c r="E87" s="17">
        <f>$G$55*'Forecast inputs Tab10.1.5.1'!U7</f>
        <v>2.9905783541638977E-3</v>
      </c>
      <c r="F87" s="17">
        <f>$F$31*'Forecast inputs Tab10.1.5.1'!Y7</f>
        <v>2.5004797595643822E-3</v>
      </c>
      <c r="G87" s="28">
        <f t="shared" si="21"/>
        <v>59.492987549834076</v>
      </c>
      <c r="H87" s="28">
        <f>G87*'Forecast inputs Tab10.1.5.1'!V7</f>
        <v>21.849099831833193</v>
      </c>
      <c r="I87" s="28">
        <f t="shared" si="22"/>
        <v>15.819522714532999</v>
      </c>
      <c r="J87" s="28">
        <f>I87*'Forecast inputs Tab10.1.5.1'!W7</f>
        <v>5.8241424282129337</v>
      </c>
      <c r="K87" s="28">
        <f t="shared" si="23"/>
        <v>27.673242260046127</v>
      </c>
      <c r="L87" s="28">
        <f t="shared" si="20"/>
        <v>13.22700550499968</v>
      </c>
      <c r="M87" s="28">
        <f>L87*'Forecast inputs Tab10.1.5.1'!Z7</f>
        <v>4.4677914654677817</v>
      </c>
      <c r="N87" s="19">
        <f t="shared" si="24"/>
        <v>5997.8554630831914</v>
      </c>
      <c r="O87" s="19">
        <f>N87*'Forecast inputs Tab10.1.5.1'!R7</f>
        <v>1255.3211591459965</v>
      </c>
      <c r="P87" s="19">
        <f>N87*'Forecast inputs Tab10.1.5.1'!S7</f>
        <v>0</v>
      </c>
      <c r="Q87" s="19">
        <f>P87*'Forecast inputs Tab10.1.5.1'!R7</f>
        <v>0</v>
      </c>
    </row>
    <row r="88" spans="1:17" ht="15" x14ac:dyDescent="0.25">
      <c r="A88" s="10">
        <f>D88+F88+E88+'Forecast inputs Tab10.1.5.1'!AA8</f>
        <v>0.2929893291589325</v>
      </c>
      <c r="C88" s="18">
        <v>4</v>
      </c>
      <c r="D88" s="17">
        <f>$G$54*'Forecast inputs Tab10.1.5.1'!T8</f>
        <v>2.0091157329877058E-2</v>
      </c>
      <c r="E88" s="17">
        <f>$G$55*'Forecast inputs Tab10.1.5.1'!U8</f>
        <v>1.9398190832809581E-2</v>
      </c>
      <c r="F88" s="17">
        <f>$F$31*'Forecast inputs Tab10.1.5.1'!Y8</f>
        <v>1.3499980996245895E-2</v>
      </c>
      <c r="G88" s="28">
        <f t="shared" si="21"/>
        <v>80.827371360030128</v>
      </c>
      <c r="H88" s="28">
        <f>G88*'Forecast inputs Tab10.1.5.1'!V8</f>
        <v>45.532786350923026</v>
      </c>
      <c r="I88" s="28">
        <f t="shared" si="22"/>
        <v>78.039544881002939</v>
      </c>
      <c r="J88" s="28">
        <f>I88*'Forecast inputs Tab10.1.5.1'!W8</f>
        <v>42.761978450169408</v>
      </c>
      <c r="K88" s="28">
        <f t="shared" si="23"/>
        <v>88.294764801092441</v>
      </c>
      <c r="L88" s="28">
        <f t="shared" si="20"/>
        <v>54.310857230422847</v>
      </c>
      <c r="M88" s="28">
        <f>L88*'Forecast inputs Tab10.1.5.1'!Z8</f>
        <v>28.589180935237355</v>
      </c>
      <c r="N88" s="19">
        <f t="shared" si="24"/>
        <v>4641.1227865979781</v>
      </c>
      <c r="O88" s="19">
        <f>N88*'Forecast inputs Tab10.1.5.1'!R8</f>
        <v>1710.9731208932776</v>
      </c>
      <c r="P88" s="19">
        <f>N88*'Forecast inputs Tab10.1.5.1'!S8</f>
        <v>413.78513688305776</v>
      </c>
      <c r="Q88" s="19">
        <f>P88*'Forecast inputs Tab10.1.5.1'!R8</f>
        <v>152.54395963762366</v>
      </c>
    </row>
    <row r="89" spans="1:17" ht="15" x14ac:dyDescent="0.25">
      <c r="A89" s="10">
        <f>D89+F89+E89+'Forecast inputs Tab10.1.5.1'!AA9</f>
        <v>0.35742797664659659</v>
      </c>
      <c r="C89" s="18">
        <v>5</v>
      </c>
      <c r="D89" s="17">
        <f>$G$54*'Forecast inputs Tab10.1.5.1'!T9</f>
        <v>5.932901253069596E-2</v>
      </c>
      <c r="E89" s="17">
        <f>$G$55*'Forecast inputs Tab10.1.5.1'!U9</f>
        <v>2.9451758759262564E-2</v>
      </c>
      <c r="F89" s="17">
        <f>$F$31*'Forecast inputs Tab10.1.5.1'!Y9</f>
        <v>2.8647205356638082E-2</v>
      </c>
      <c r="G89" s="28">
        <f t="shared" si="21"/>
        <v>173.15216422868917</v>
      </c>
      <c r="H89" s="28">
        <f>G89*'Forecast inputs Tab10.1.5.1'!V9</f>
        <v>139.48399568626618</v>
      </c>
      <c r="I89" s="28">
        <f t="shared" si="22"/>
        <v>85.955176935889327</v>
      </c>
      <c r="J89" s="28">
        <f>I89*'Forecast inputs Tab10.1.5.1'!W9</f>
        <v>64.352514643986609</v>
      </c>
      <c r="K89" s="28">
        <f t="shared" si="23"/>
        <v>203.83651033025279</v>
      </c>
      <c r="L89" s="28">
        <f t="shared" si="20"/>
        <v>83.607081847842679</v>
      </c>
      <c r="M89" s="28">
        <f>L89*'Forecast inputs Tab10.1.5.1'!Z9</f>
        <v>62.382420835785638</v>
      </c>
      <c r="N89" s="19">
        <f t="shared" si="24"/>
        <v>3471.0906832181508</v>
      </c>
      <c r="O89" s="19">
        <f>N89*'Forecast inputs Tab10.1.5.1'!R9</f>
        <v>1977.8413556604351</v>
      </c>
      <c r="P89" s="19">
        <f>N89*'Forecast inputs Tab10.1.5.1'!S9</f>
        <v>1009.6185451029536</v>
      </c>
      <c r="Q89" s="19">
        <f>P89*'Forecast inputs Tab10.1.5.1'!R9</f>
        <v>575.2846854738433</v>
      </c>
    </row>
    <row r="90" spans="1:17" ht="15" x14ac:dyDescent="0.25">
      <c r="A90" s="10">
        <f>D90+F90+E90+'Forecast inputs Tab10.1.5.1'!AA10</f>
        <v>0.42367918914690472</v>
      </c>
      <c r="C90" s="18">
        <v>6</v>
      </c>
      <c r="D90" s="17">
        <f>$G$54*'Forecast inputs Tab10.1.5.1'!T10</f>
        <v>0.14428273151484647</v>
      </c>
      <c r="E90" s="17">
        <f>$G$55*'Forecast inputs Tab10.1.5.1'!U10</f>
        <v>1.215725561880098E-2</v>
      </c>
      <c r="F90" s="17">
        <f>$F$31*'Forecast inputs Tab10.1.5.1'!Y10</f>
        <v>2.723920201325726E-2</v>
      </c>
      <c r="G90" s="28">
        <f t="shared" si="21"/>
        <v>313.33752004086676</v>
      </c>
      <c r="H90" s="28">
        <f>G90*'Forecast inputs Tab10.1.5.1'!V10</f>
        <v>310.43189431671294</v>
      </c>
      <c r="I90" s="28">
        <f t="shared" si="22"/>
        <v>26.401803501384492</v>
      </c>
      <c r="J90" s="28">
        <f>I90*'Forecast inputs Tab10.1.5.1'!W10</f>
        <v>25.549033761201319</v>
      </c>
      <c r="K90" s="28">
        <f t="shared" si="23"/>
        <v>335.98092807791426</v>
      </c>
      <c r="L90" s="28">
        <f t="shared" si="20"/>
        <v>59.155131851991385</v>
      </c>
      <c r="M90" s="28">
        <f>L90*'Forecast inputs Tab10.1.5.1'!Z10</f>
        <v>58.490346480238706</v>
      </c>
      <c r="N90" s="19">
        <f t="shared" si="24"/>
        <v>2664.130067702401</v>
      </c>
      <c r="O90" s="19">
        <f>N90*'Forecast inputs Tab10.1.5.1'!R10</f>
        <v>2147.8962562235711</v>
      </c>
      <c r="P90" s="19">
        <f>N90*'Forecast inputs Tab10.1.5.1'!S10</f>
        <v>1531.1507866642189</v>
      </c>
      <c r="Q90" s="19">
        <f>P90*'Forecast inputs Tab10.1.5.1'!R10</f>
        <v>1234.4566364307198</v>
      </c>
    </row>
    <row r="91" spans="1:17" ht="15" x14ac:dyDescent="0.25">
      <c r="A91" s="10">
        <f>D91+F91+E91+'Forecast inputs Tab10.1.5.1'!AA11</f>
        <v>0.47131514371769373</v>
      </c>
      <c r="C91" s="18">
        <v>7</v>
      </c>
      <c r="D91" s="17">
        <f>$G$54*'Forecast inputs Tab10.1.5.1'!T11</f>
        <v>0.17439723094039628</v>
      </c>
      <c r="E91" s="17">
        <f>$G$55*'Forecast inputs Tab10.1.5.1'!U11</f>
        <v>6.9711027182897799E-3</v>
      </c>
      <c r="F91" s="17">
        <f>$F$31*'Forecast inputs Tab10.1.5.1'!Y11</f>
        <v>4.9946810059007689E-2</v>
      </c>
      <c r="G91" s="28">
        <f t="shared" si="21"/>
        <v>67.989353278365073</v>
      </c>
      <c r="H91" s="28">
        <f>G91*'Forecast inputs Tab10.1.5.1'!V11</f>
        <v>84.256699963292348</v>
      </c>
      <c r="I91" s="28">
        <f t="shared" si="22"/>
        <v>2.7177080903054041</v>
      </c>
      <c r="J91" s="28">
        <f>I91*'Forecast inputs Tab10.1.5.1'!W11</f>
        <v>3.3164031684377413</v>
      </c>
      <c r="K91" s="28">
        <f t="shared" si="23"/>
        <v>87.573103131730093</v>
      </c>
      <c r="L91" s="28">
        <f t="shared" si="20"/>
        <v>19.471933676457692</v>
      </c>
      <c r="M91" s="28">
        <f>L91*'Forecast inputs Tab10.1.5.1'!Z11</f>
        <v>24.306620088985369</v>
      </c>
      <c r="N91" s="19">
        <f t="shared" si="24"/>
        <v>488.91549647320022</v>
      </c>
      <c r="O91" s="19">
        <f>N91*'Forecast inputs Tab10.1.5.1'!R11</f>
        <v>523.45248714406705</v>
      </c>
      <c r="P91" s="19">
        <f>N91*'Forecast inputs Tab10.1.5.1'!S11</f>
        <v>389.96061472698892</v>
      </c>
      <c r="Q91" s="19">
        <f>P91*'Forecast inputs Tab10.1.5.1'!R11</f>
        <v>417.50743255130345</v>
      </c>
    </row>
    <row r="92" spans="1:17" ht="15" x14ac:dyDescent="0.25">
      <c r="A92" s="10">
        <f>D92+F92+E92+'Forecast inputs Tab10.1.5.1'!AA12</f>
        <v>0.47343448748741418</v>
      </c>
      <c r="C92" s="18">
        <v>8</v>
      </c>
      <c r="D92" s="17">
        <f>$G$54*'Forecast inputs Tab10.1.5.1'!T12</f>
        <v>0.20105966665287486</v>
      </c>
      <c r="E92" s="17">
        <f>$G$55*'Forecast inputs Tab10.1.5.1'!U12</f>
        <v>1.1958801447505703E-3</v>
      </c>
      <c r="F92" s="17">
        <f>$F$31*'Forecast inputs Tab10.1.5.1'!Y12</f>
        <v>3.1178940689788756E-2</v>
      </c>
      <c r="G92" s="28">
        <f t="shared" si="21"/>
        <v>267.32008618405473</v>
      </c>
      <c r="H92" s="28">
        <f>G92*'Forecast inputs Tab10.1.5.1'!V12</f>
        <v>402.58596456134285</v>
      </c>
      <c r="I92" s="28">
        <f t="shared" si="22"/>
        <v>1.5899896218988949</v>
      </c>
      <c r="J92" s="28">
        <f>I92*'Forecast inputs Tab10.1.5.1'!W12</f>
        <v>2.3909808475731462</v>
      </c>
      <c r="K92" s="28">
        <f t="shared" si="23"/>
        <v>404.97694540891598</v>
      </c>
      <c r="L92" s="28">
        <f t="shared" si="20"/>
        <v>41.454147672052187</v>
      </c>
      <c r="M92" s="28">
        <f>L92*'Forecast inputs Tab10.1.5.1'!Z12</f>
        <v>63.181924632881625</v>
      </c>
      <c r="N92" s="19">
        <f t="shared" si="24"/>
        <v>1669.0264667720544</v>
      </c>
      <c r="O92" s="19">
        <f>N92*'Forecast inputs Tab10.1.5.1'!R12</f>
        <v>2262.8160128555483</v>
      </c>
      <c r="P92" s="19">
        <f>N92*'Forecast inputs Tab10.1.5.1'!S12</f>
        <v>1528.0707512411016</v>
      </c>
      <c r="Q92" s="19">
        <f>P92*'Forecast inputs Tab10.1.5.1'!R12</f>
        <v>2071.7124824101484</v>
      </c>
    </row>
    <row r="93" spans="1:17" ht="15" x14ac:dyDescent="0.25">
      <c r="A93" s="10">
        <f>D93+F93+E93+'Forecast inputs Tab10.1.5.1'!AA13</f>
        <v>0.4808944187510808</v>
      </c>
      <c r="C93" s="18">
        <v>9</v>
      </c>
      <c r="D93" s="17">
        <f>$G$54*'Forecast inputs Tab10.1.5.1'!T13</f>
        <v>0.19363665481704714</v>
      </c>
      <c r="E93" s="17">
        <f>$G$55*'Forecast inputs Tab10.1.5.1'!U13</f>
        <v>4.9180700459200085E-4</v>
      </c>
      <c r="F93" s="17">
        <f>$F$31*'Forecast inputs Tab10.1.5.1'!Y13</f>
        <v>4.6765956929441674E-2</v>
      </c>
      <c r="G93" s="28">
        <f t="shared" si="21"/>
        <v>156.21156277959497</v>
      </c>
      <c r="H93" s="28">
        <f>G93*'Forecast inputs Tab10.1.5.1'!V13</f>
        <v>281.41726768357995</v>
      </c>
      <c r="I93" s="28">
        <f t="shared" si="22"/>
        <v>0.39675308812711613</v>
      </c>
      <c r="J93" s="28">
        <f>I93*'Forecast inputs Tab10.1.5.1'!W13</f>
        <v>0.71558374531687985</v>
      </c>
      <c r="K93" s="28">
        <f t="shared" si="23"/>
        <v>282.13285142889686</v>
      </c>
      <c r="L93" s="28">
        <f t="shared" si="20"/>
        <v>37.727274434345212</v>
      </c>
      <c r="M93" s="28">
        <f>L93*'Forecast inputs Tab10.1.5.1'!Z13</f>
        <v>68.524425827845562</v>
      </c>
      <c r="N93" s="19">
        <f t="shared" si="24"/>
        <v>1016.1872889422926</v>
      </c>
      <c r="O93" s="19">
        <f>N93*'Forecast inputs Tab10.1.5.1'!R13</f>
        <v>1681.6172113603741</v>
      </c>
      <c r="P93" s="19">
        <f>N93*'Forecast inputs Tab10.1.5.1'!S13</f>
        <v>981.6579347142299</v>
      </c>
      <c r="Q93" s="19">
        <f>P93*'Forecast inputs Tab10.1.5.1'!R13</f>
        <v>1624.4770001031491</v>
      </c>
    </row>
    <row r="94" spans="1:17" ht="15" x14ac:dyDescent="0.25">
      <c r="A94" s="10">
        <f>D94+F94+E94+'Forecast inputs Tab10.1.5.1'!AA14</f>
        <v>0.47670124492391452</v>
      </c>
      <c r="C94" s="18">
        <v>10</v>
      </c>
      <c r="D94" s="17">
        <f>$G$54*'Forecast inputs Tab10.1.5.1'!T14</f>
        <v>0.19325784307747021</v>
      </c>
      <c r="E94" s="17">
        <f>$G$55*'Forecast inputs Tab10.1.5.1'!U14</f>
        <v>1.3309407209839442E-4</v>
      </c>
      <c r="F94" s="17">
        <f>$F$31*'Forecast inputs Tab10.1.5.1'!Y14</f>
        <v>4.3310307774345962E-2</v>
      </c>
      <c r="G94" s="28">
        <f t="shared" si="21"/>
        <v>36.886567607861274</v>
      </c>
      <c r="H94" s="28">
        <f>G94*'Forecast inputs Tab10.1.5.1'!V14</f>
        <v>77.641782335984431</v>
      </c>
      <c r="I94" s="28">
        <f t="shared" si="22"/>
        <v>2.5403282011664547E-2</v>
      </c>
      <c r="J94" s="28">
        <f>I94*'Forecast inputs Tab10.1.5.1'!W14</f>
        <v>5.358721883445116E-2</v>
      </c>
      <c r="K94" s="28">
        <f t="shared" si="23"/>
        <v>77.695369554818882</v>
      </c>
      <c r="L94" s="28">
        <f t="shared" si="20"/>
        <v>8.2665136399938159</v>
      </c>
      <c r="M94" s="28">
        <f>L94*'Forecast inputs Tab10.1.5.1'!Z14</f>
        <v>17.522115637012892</v>
      </c>
      <c r="N94" s="19">
        <f t="shared" si="24"/>
        <v>239.96125093656795</v>
      </c>
      <c r="O94" s="19">
        <f>N94*'Forecast inputs Tab10.1.5.1'!R14</f>
        <v>470.74398402481222</v>
      </c>
      <c r="P94" s="19">
        <f>N94*'Forecast inputs Tab10.1.5.1'!S14</f>
        <v>236.59745106361999</v>
      </c>
      <c r="Q94" s="19">
        <f>P94*'Forecast inputs Tab10.1.5.1'!R14</f>
        <v>464.14504962405653</v>
      </c>
    </row>
    <row r="95" spans="1:17" ht="15" x14ac:dyDescent="0.25">
      <c r="A95" s="10">
        <f>D95+F95+E95+'Forecast inputs Tab10.1.5.1'!AA15</f>
        <v>0.4760848873575293</v>
      </c>
      <c r="C95" s="18">
        <v>11</v>
      </c>
      <c r="D95" s="17">
        <f>$G$54*'Forecast inputs Tab10.1.5.1'!T15</f>
        <v>0.18624469574975872</v>
      </c>
      <c r="E95" s="17">
        <f>$G$55*'Forecast inputs Tab10.1.5.1'!U15</f>
        <v>4.9159606171143338E-5</v>
      </c>
      <c r="F95" s="17">
        <f>$F$31*'Forecast inputs Tab10.1.5.1'!Y15</f>
        <v>4.979103200159949E-2</v>
      </c>
      <c r="G95" s="28">
        <f t="shared" si="21"/>
        <v>53.176277533222645</v>
      </c>
      <c r="H95" s="28">
        <f>G95*'Forecast inputs Tab10.1.5.1'!V15</f>
        <v>128.01075175572777</v>
      </c>
      <c r="I95" s="28">
        <f t="shared" si="22"/>
        <v>1.4035969457584027E-2</v>
      </c>
      <c r="J95" s="28">
        <f>I95*'Forecast inputs Tab10.1.5.1'!W15</f>
        <v>3.3900137874989439E-2</v>
      </c>
      <c r="K95" s="28">
        <f t="shared" si="23"/>
        <v>128.04465189360275</v>
      </c>
      <c r="L95" s="28">
        <f t="shared" si="20"/>
        <v>14.216253116492069</v>
      </c>
      <c r="M95" s="28">
        <f>L95*'Forecast inputs Tab10.1.5.1'!Z15</f>
        <v>34.499434412978289</v>
      </c>
      <c r="N95" s="19">
        <f t="shared" si="24"/>
        <v>358.85645823954559</v>
      </c>
      <c r="O95" s="19">
        <f>N95*'Forecast inputs Tab10.1.5.1'!R15</f>
        <v>815.07785072864465</v>
      </c>
      <c r="P95" s="19">
        <f>N95*'Forecast inputs Tab10.1.5.1'!S15</f>
        <v>356.66033229977069</v>
      </c>
      <c r="Q95" s="19">
        <f>P95*'Forecast inputs Tab10.1.5.1'!R15</f>
        <v>810.08974595911513</v>
      </c>
    </row>
    <row r="96" spans="1:17" ht="15" x14ac:dyDescent="0.25">
      <c r="A96" s="10">
        <f>D96+F96+E96+'Forecast inputs Tab10.1.5.1'!AA16</f>
        <v>0.47236842465792306</v>
      </c>
      <c r="C96" s="18">
        <v>12</v>
      </c>
      <c r="D96" s="17">
        <f>$G$54*'Forecast inputs Tab10.1.5.1'!T16</f>
        <v>0.18236072512160356</v>
      </c>
      <c r="E96" s="17">
        <f>$G$55*'Forecast inputs Tab10.1.5.1'!U16</f>
        <v>1.7650256468504984E-5</v>
      </c>
      <c r="F96" s="17">
        <f>$F$31*'Forecast inputs Tab10.1.5.1'!Y16</f>
        <v>4.9990049279850998E-2</v>
      </c>
      <c r="G96" s="28">
        <f t="shared" si="21"/>
        <v>8.6035963769997874</v>
      </c>
      <c r="H96" s="28">
        <f>G96*'Forecast inputs Tab10.1.5.1'!V16</f>
        <v>23.289865765682052</v>
      </c>
      <c r="I96" s="28">
        <f t="shared" si="22"/>
        <v>8.3272142345499375E-4</v>
      </c>
      <c r="J96" s="28">
        <f>I96*'Forecast inputs Tab10.1.5.1'!W16</f>
        <v>2.2623397669994496E-3</v>
      </c>
      <c r="K96" s="28">
        <f t="shared" si="23"/>
        <v>23.292128105449052</v>
      </c>
      <c r="L96" s="28">
        <f t="shared" si="20"/>
        <v>2.3584804599968954</v>
      </c>
      <c r="M96" s="28">
        <f>L96*'Forecast inputs Tab10.1.5.1'!Z16</f>
        <v>6.44256673335512</v>
      </c>
      <c r="N96" s="19">
        <f t="shared" si="24"/>
        <v>59.195949660751346</v>
      </c>
      <c r="O96" s="19">
        <f>N96*'Forecast inputs Tab10.1.5.1'!R16</f>
        <v>152.67641748652005</v>
      </c>
      <c r="P96" s="19">
        <f>N96*'Forecast inputs Tab10.1.5.1'!S16</f>
        <v>59.026567220471591</v>
      </c>
      <c r="Q96" s="19">
        <f>P96*'Forecast inputs Tab10.1.5.1'!R16</f>
        <v>152.23955137802372</v>
      </c>
    </row>
    <row r="97" spans="1:17" ht="15" x14ac:dyDescent="0.25">
      <c r="A97" s="10">
        <f>D97+F97+E97+'Forecast inputs Tab10.1.5.1'!AA17</f>
        <v>0.4663170111007795</v>
      </c>
      <c r="C97" s="18">
        <v>13</v>
      </c>
      <c r="D97" s="17">
        <f>$G$54*'Forecast inputs Tab10.1.5.1'!T17</f>
        <v>0.18136612978131614</v>
      </c>
      <c r="E97" s="17">
        <f>$G$55*'Forecast inputs Tab10.1.5.1'!U17</f>
        <v>6.3722512611132492E-6</v>
      </c>
      <c r="F97" s="17">
        <f>$F$31*'Forecast inputs Tab10.1.5.1'!Y17</f>
        <v>4.4944509068202292E-2</v>
      </c>
      <c r="G97" s="28">
        <f t="shared" si="21"/>
        <v>20.629600934649918</v>
      </c>
      <c r="H97" s="28">
        <f>G97*'Forecast inputs Tab10.1.5.1'!V17</f>
        <v>61.923616242282904</v>
      </c>
      <c r="I97" s="28">
        <f t="shared" si="22"/>
        <v>7.2481560217771347E-4</v>
      </c>
      <c r="J97" s="28">
        <f>I97*'Forecast inputs Tab10.1.5.1'!W17</f>
        <v>2.1821722844623612E-3</v>
      </c>
      <c r="K97" s="28">
        <f t="shared" si="23"/>
        <v>61.925798414567367</v>
      </c>
      <c r="L97" s="28">
        <f t="shared" si="20"/>
        <v>5.1122405677329734</v>
      </c>
      <c r="M97" s="28">
        <f>L97*'Forecast inputs Tab10.1.5.1'!Z17</f>
        <v>15.491571469995552</v>
      </c>
      <c r="N97" s="19">
        <f t="shared" si="24"/>
        <v>142.32011387193197</v>
      </c>
      <c r="O97" s="19">
        <f>N97*'Forecast inputs Tab10.1.5.1'!R17</f>
        <v>410.13098815043992</v>
      </c>
      <c r="P97" s="19">
        <f>N97*'Forecast inputs Tab10.1.5.1'!S17</f>
        <v>142.11614681361979</v>
      </c>
      <c r="Q97" s="19">
        <f>P97*'Forecast inputs Tab10.1.5.1'!R17</f>
        <v>409.54320608014882</v>
      </c>
    </row>
    <row r="98" spans="1:17" ht="15" x14ac:dyDescent="0.25">
      <c r="A98" s="10">
        <f>D98+F98+E98+'Forecast inputs Tab10.1.5.1'!AA18</f>
        <v>0.46331672454229311</v>
      </c>
      <c r="C98" s="18">
        <v>14</v>
      </c>
      <c r="D98" s="17">
        <f>$G$54*'Forecast inputs Tab10.1.5.1'!T18</f>
        <v>0.17710064244610368</v>
      </c>
      <c r="E98" s="17">
        <f>$G$55*'Forecast inputs Tab10.1.5.1'!U18</f>
        <v>2.8860764107769261E-6</v>
      </c>
      <c r="F98" s="17">
        <f>$F$31*'Forecast inputs Tab10.1.5.1'!Y18</f>
        <v>4.6213196019778656E-2</v>
      </c>
      <c r="G98" s="28">
        <f t="shared" si="21"/>
        <v>15.435179220866317</v>
      </c>
      <c r="H98" s="28">
        <f>G98*'Forecast inputs Tab10.1.5.1'!V18</f>
        <v>50.707194140732391</v>
      </c>
      <c r="I98" s="28">
        <f t="shared" si="22"/>
        <v>2.5153554515768229E-4</v>
      </c>
      <c r="J98" s="28">
        <f>I98*'Forecast inputs Tab10.1.5.1'!W18</f>
        <v>8.2867835792586084E-4</v>
      </c>
      <c r="K98" s="28">
        <f t="shared" si="23"/>
        <v>50.708022819090317</v>
      </c>
      <c r="L98" s="28">
        <f t="shared" si="20"/>
        <v>4.0277039827870071</v>
      </c>
      <c r="M98" s="28">
        <f>L98*'Forecast inputs Tab10.1.5.1'!Z18</f>
        <v>13.371373067255446</v>
      </c>
      <c r="N98" s="19">
        <f t="shared" si="24"/>
        <v>108.89851763105429</v>
      </c>
      <c r="O98" s="19">
        <f>N98*'Forecast inputs Tab10.1.5.1'!R18</f>
        <v>345.89000561081252</v>
      </c>
      <c r="P98" s="19">
        <f>N98*'Forecast inputs Tab10.1.5.1'!S18</f>
        <v>108.81486189033414</v>
      </c>
      <c r="Q98" s="19">
        <f>P98*'Forecast inputs Tab10.1.5.1'!R18</f>
        <v>345.62429322779275</v>
      </c>
    </row>
    <row r="99" spans="1:17" ht="15" x14ac:dyDescent="0.25">
      <c r="A99" s="10">
        <f>D99+F99+E99+'Forecast inputs Tab10.1.5.1'!AA19</f>
        <v>0.46115598165466221</v>
      </c>
      <c r="C99" s="18">
        <v>15</v>
      </c>
      <c r="D99" s="17">
        <f>$G$54*'Forecast inputs Tab10.1.5.1'!T19</f>
        <v>0.1724036596147418</v>
      </c>
      <c r="E99" s="17">
        <f>$G$55*'Forecast inputs Tab10.1.5.1'!U19</f>
        <v>1.5089536100028735E-6</v>
      </c>
      <c r="F99" s="17">
        <f>$F$31*'Forecast inputs Tab10.1.5.1'!Y19</f>
        <v>4.8750813086310393E-2</v>
      </c>
      <c r="G99" s="28">
        <f t="shared" si="21"/>
        <v>16.392468264887537</v>
      </c>
      <c r="H99" s="28">
        <f>G99*'Forecast inputs Tab10.1.5.1'!V19</f>
        <v>58.307598413249096</v>
      </c>
      <c r="I99" s="28">
        <f t="shared" si="22"/>
        <v>1.4347418274318651E-4</v>
      </c>
      <c r="J99" s="28">
        <f>I99*'Forecast inputs Tab10.1.5.1'!W19</f>
        <v>5.1142581949252248E-4</v>
      </c>
      <c r="K99" s="28">
        <f t="shared" si="23"/>
        <v>58.308109839068585</v>
      </c>
      <c r="L99" s="28">
        <f t="shared" si="20"/>
        <v>4.6353201445410281</v>
      </c>
      <c r="M99" s="28">
        <f>L99*'Forecast inputs Tab10.1.5.1'!Z19</f>
        <v>16.679828714519328</v>
      </c>
      <c r="N99" s="19">
        <f t="shared" si="24"/>
        <v>118.68480449304062</v>
      </c>
      <c r="O99" s="19">
        <f>N99*'Forecast inputs Tab10.1.5.1'!R19</f>
        <v>410.71826073252652</v>
      </c>
      <c r="P99" s="19">
        <f>N99*'Forecast inputs Tab10.1.5.1'!S19</f>
        <v>118.63233128020508</v>
      </c>
      <c r="Q99" s="19">
        <f>P99*'Forecast inputs Tab10.1.5.1'!R19</f>
        <v>410.53667298165215</v>
      </c>
    </row>
    <row r="100" spans="1:17" ht="15" x14ac:dyDescent="0.25">
      <c r="A100" s="10">
        <f>D100+F100+E100+'Forecast inputs Tab10.1.5.1'!AA20</f>
        <v>0.45992451986525518</v>
      </c>
      <c r="C100" s="23" t="s">
        <v>1443</v>
      </c>
      <c r="D100" s="17">
        <f>$G$54*'Forecast inputs Tab10.1.5.1'!T20</f>
        <v>0.16723075979040145</v>
      </c>
      <c r="E100" s="17">
        <f>$G$55*'Forecast inputs Tab10.1.5.1'!U20</f>
        <v>9.1438265608979382E-7</v>
      </c>
      <c r="F100" s="17">
        <f>$F$31*'Forecast inputs Tab10.1.5.1'!Y20</f>
        <v>5.2692845692197628E-2</v>
      </c>
      <c r="G100" s="28">
        <f>N100*(D100/A100)*(1-EXP(-A100))</f>
        <v>25.105495358632798</v>
      </c>
      <c r="H100" s="28">
        <f>G100*'Forecast inputs Tab10.1.5.1'!V20</f>
        <v>104.17445059720256</v>
      </c>
      <c r="I100" s="28">
        <f t="shared" si="22"/>
        <v>1.3727157346679863E-4</v>
      </c>
      <c r="J100" s="28">
        <f>I100*'Forecast inputs Tab10.1.5.1'!W20</f>
        <v>5.6960400678172658E-4</v>
      </c>
      <c r="K100" s="28">
        <f t="shared" si="23"/>
        <v>104.17502020120935</v>
      </c>
      <c r="L100" s="30">
        <f t="shared" si="20"/>
        <v>7.9105063842121659</v>
      </c>
      <c r="M100" s="28">
        <f>L100*'Forecast inputs Tab10.1.5.1'!Z20</f>
        <v>30.57141760280939</v>
      </c>
      <c r="N100" s="19">
        <f>N73*EXP(-A73)+N74*EXP(-A74)</f>
        <v>187.28496931424917</v>
      </c>
      <c r="O100" s="19">
        <f>N100*'Forecast inputs Tab10.1.5.1'!R20</f>
        <v>762.70615147810543</v>
      </c>
      <c r="P100" s="19">
        <f>N100*'Forecast inputs Tab10.1.5.1'!S20</f>
        <v>187.23480096508527</v>
      </c>
      <c r="Q100" s="19">
        <f>P100*'Forecast inputs Tab10.1.5.1'!R20</f>
        <v>762.50184406007338</v>
      </c>
    </row>
    <row r="101" spans="1:17" ht="15" x14ac:dyDescent="0.25">
      <c r="C101" s="31" t="s">
        <v>1453</v>
      </c>
      <c r="D101" s="12"/>
      <c r="E101" s="12"/>
      <c r="F101" s="12"/>
      <c r="G101" s="32">
        <f>SUM(G84:G100)</f>
        <v>1296.8893065941768</v>
      </c>
      <c r="H101" s="32">
        <f t="shared" ref="H101" si="25">SUM(H84:H100)</f>
        <v>1790.091886703495</v>
      </c>
      <c r="I101" s="32">
        <f>SUM(I84:I100)</f>
        <v>222.07603892251768</v>
      </c>
      <c r="J101" s="32">
        <f t="shared" ref="J101:Q101" si="26">SUM(J84:J100)</f>
        <v>147.37040737032666</v>
      </c>
      <c r="K101" s="32">
        <f t="shared" si="26"/>
        <v>1937.4622940738222</v>
      </c>
      <c r="L101" s="32">
        <f t="shared" si="26"/>
        <v>376.38251254031826</v>
      </c>
      <c r="M101" s="32">
        <f t="shared" si="26"/>
        <v>448.03144391717728</v>
      </c>
      <c r="N101" s="32">
        <f t="shared" si="26"/>
        <v>50945.093645372399</v>
      </c>
      <c r="O101" s="32">
        <f t="shared" si="26"/>
        <v>15930.687598918634</v>
      </c>
      <c r="P101" s="32">
        <f t="shared" si="26"/>
        <v>7063.326260865656</v>
      </c>
      <c r="Q101" s="32">
        <f t="shared" si="26"/>
        <v>9430.6625599176514</v>
      </c>
    </row>
    <row r="103" spans="1:17" ht="15" x14ac:dyDescent="0.25">
      <c r="C103" s="15" t="s">
        <v>1445</v>
      </c>
      <c r="D103" s="15" t="s">
        <v>1732</v>
      </c>
      <c r="G103" s="15">
        <f>G78+1</f>
        <v>2023</v>
      </c>
    </row>
    <row r="104" spans="1:17" ht="15" x14ac:dyDescent="0.25">
      <c r="D104" s="24" t="s">
        <v>1611</v>
      </c>
      <c r="E104" s="24"/>
      <c r="F104" s="24"/>
      <c r="G104" s="18">
        <f>G79</f>
        <v>1</v>
      </c>
      <c r="H104" s="24" t="s">
        <v>1610</v>
      </c>
      <c r="I104" s="25">
        <f>G104*I54</f>
        <v>0.15712751246472767</v>
      </c>
      <c r="J104" s="15" t="s">
        <v>1526</v>
      </c>
      <c r="K104" s="25">
        <f>I104+I106+I105</f>
        <v>0.20297373492881038</v>
      </c>
    </row>
    <row r="105" spans="1:17" ht="15" x14ac:dyDescent="0.25">
      <c r="D105" s="24" t="s">
        <v>1612</v>
      </c>
      <c r="E105" s="24"/>
      <c r="F105" s="24"/>
      <c r="G105" s="18">
        <f>G80</f>
        <v>1</v>
      </c>
      <c r="H105" s="24" t="s">
        <v>1610</v>
      </c>
      <c r="I105" s="25">
        <f>G105*I55</f>
        <v>5.8230555245437849E-3</v>
      </c>
      <c r="K105" s="25"/>
    </row>
    <row r="106" spans="1:17" ht="15" x14ac:dyDescent="0.25">
      <c r="D106" s="24" t="s">
        <v>1446</v>
      </c>
      <c r="E106" s="24"/>
      <c r="F106" s="24"/>
      <c r="G106" s="18">
        <f>G81</f>
        <v>1</v>
      </c>
      <c r="H106" s="24" t="s">
        <v>1610</v>
      </c>
      <c r="I106" s="25">
        <f>G106*I56</f>
        <v>4.0023166939538925E-2</v>
      </c>
    </row>
    <row r="107" spans="1:17" ht="15" x14ac:dyDescent="0.25">
      <c r="D107" s="24"/>
      <c r="E107" s="24"/>
      <c r="F107" s="24"/>
      <c r="G107" s="18"/>
      <c r="H107" s="24"/>
      <c r="I107" s="24"/>
      <c r="J107" s="24"/>
      <c r="K107" s="24"/>
      <c r="L107" s="25"/>
    </row>
    <row r="108" spans="1:17" ht="39" x14ac:dyDescent="0.25">
      <c r="A108" t="s">
        <v>1374</v>
      </c>
      <c r="C108" s="26" t="s">
        <v>1292</v>
      </c>
      <c r="D108" s="27" t="s">
        <v>1604</v>
      </c>
      <c r="E108" s="27" t="s">
        <v>1605</v>
      </c>
      <c r="F108" s="27" t="s">
        <v>1877</v>
      </c>
      <c r="G108" s="27" t="s">
        <v>1606</v>
      </c>
      <c r="H108" s="27" t="s">
        <v>1607</v>
      </c>
      <c r="I108" s="27" t="s">
        <v>1608</v>
      </c>
      <c r="J108" s="27" t="s">
        <v>1609</v>
      </c>
      <c r="K108" s="27" t="s">
        <v>1613</v>
      </c>
      <c r="L108" s="27" t="s">
        <v>1448</v>
      </c>
      <c r="M108" s="27" t="s">
        <v>1578</v>
      </c>
      <c r="N108" s="27" t="s">
        <v>1449</v>
      </c>
      <c r="O108" s="27" t="s">
        <v>1450</v>
      </c>
      <c r="P108" s="27" t="s">
        <v>1451</v>
      </c>
      <c r="Q108" s="27" t="s">
        <v>1452</v>
      </c>
    </row>
    <row r="109" spans="1:17" ht="15" x14ac:dyDescent="0.25">
      <c r="A109" s="10">
        <f>D109+F109+E109+'Forecast inputs Tab10.1.5.1'!AA4</f>
        <v>0.24</v>
      </c>
      <c r="C109" s="18">
        <v>0</v>
      </c>
      <c r="D109" s="17">
        <f>$G$54*'Forecast inputs Tab10.1.5.1'!T4</f>
        <v>0</v>
      </c>
      <c r="E109" s="17">
        <f>$G$55*'Forecast inputs Tab10.1.5.1'!U4</f>
        <v>0</v>
      </c>
      <c r="F109" s="17">
        <f>$F$31*'Forecast inputs Tab10.1.5.1'!Y4</f>
        <v>0</v>
      </c>
      <c r="G109" s="28">
        <f>N109*(D109/A109)*(1-EXP(-A109))</f>
        <v>0</v>
      </c>
      <c r="H109" s="28">
        <f>G109*'Forecast inputs Tab10.1.5.1'!V4</f>
        <v>0</v>
      </c>
      <c r="I109" s="28">
        <f>N109*(E109/A109)*(1-EXP(-A109))</f>
        <v>0</v>
      </c>
      <c r="J109" s="28">
        <f>I109*'Forecast inputs Tab10.1.5.1'!W4</f>
        <v>0</v>
      </c>
      <c r="K109" s="28">
        <f>H109+J109</f>
        <v>0</v>
      </c>
      <c r="L109" s="28">
        <f t="shared" ref="L109:L125" si="27">N109*(F109/A109)*(1-EXP(-A109))</f>
        <v>0</v>
      </c>
      <c r="M109" s="28">
        <f>L109*'Forecast inputs Tab10.1.5.1'!Z4</f>
        <v>0</v>
      </c>
      <c r="N109" s="19">
        <f>'Forecast inputs Tab10.1.5.1'!Q4</f>
        <v>12382.797429009221</v>
      </c>
      <c r="O109" s="19">
        <f>N109*'Forecast inputs Tab10.1.5.1'!R4</f>
        <v>34.976078134056579</v>
      </c>
      <c r="P109" s="19">
        <f>N109*'Forecast inputs Tab10.1.5.1'!S4</f>
        <v>0</v>
      </c>
      <c r="Q109" s="19">
        <f>P109*'Forecast inputs Tab10.1.5.1'!R4</f>
        <v>0</v>
      </c>
    </row>
    <row r="110" spans="1:17" ht="15" x14ac:dyDescent="0.25">
      <c r="A110" s="10">
        <f>D110+F110+E110+'Forecast inputs Tab10.1.5.1'!AA5</f>
        <v>0.24054266917001291</v>
      </c>
      <c r="C110" s="18">
        <v>1</v>
      </c>
      <c r="D110" s="17">
        <f>$G$54*'Forecast inputs Tab10.1.5.1'!T5</f>
        <v>3.2084463895607013E-5</v>
      </c>
      <c r="E110" s="17">
        <f>$G$55*'Forecast inputs Tab10.1.5.1'!U5</f>
        <v>7.3560458654917506E-5</v>
      </c>
      <c r="F110" s="17">
        <f>$F$31*'Forecast inputs Tab10.1.5.1'!Y5</f>
        <v>4.3702424746238738E-4</v>
      </c>
      <c r="G110" s="28">
        <f t="shared" ref="G110:G124" si="28">N110*(D110/A110)*(1-EXP(-A110))</f>
        <v>0.2777769621249952</v>
      </c>
      <c r="H110" s="28">
        <f>G110*'Forecast inputs Tab10.1.5.1'!V5</f>
        <v>2.8563251428643542E-2</v>
      </c>
      <c r="I110" s="28">
        <f t="shared" ref="I110:I125" si="29">N110*(E110/A110)*(1-EXP(-A110))</f>
        <v>0.63686277583344708</v>
      </c>
      <c r="J110" s="28">
        <f>I110*'Forecast inputs Tab10.1.5.1'!W5</f>
        <v>6.5487465338544326E-2</v>
      </c>
      <c r="K110" s="28">
        <f t="shared" ref="K110:K125" si="30">H110+J110</f>
        <v>9.4050716767187875E-2</v>
      </c>
      <c r="L110" s="28">
        <f t="shared" si="27"/>
        <v>3.7836152796583109</v>
      </c>
      <c r="M110" s="28">
        <f>L110*'Forecast inputs Tab10.1.5.1'!Z5</f>
        <v>0.29164447100981428</v>
      </c>
      <c r="N110" s="19">
        <f>N84*EXP(-A84)</f>
        <v>9740.6534556019415</v>
      </c>
      <c r="O110" s="19">
        <f>N110*'Forecast inputs Tab10.1.5.1'!R5</f>
        <v>231.1720062657642</v>
      </c>
      <c r="P110" s="19">
        <f>N110*'Forecast inputs Tab10.1.5.1'!S5</f>
        <v>0</v>
      </c>
      <c r="Q110" s="19">
        <f>P110*'Forecast inputs Tab10.1.5.1'!R5</f>
        <v>0</v>
      </c>
    </row>
    <row r="111" spans="1:17" ht="15" x14ac:dyDescent="0.25">
      <c r="A111" s="10">
        <f>D111+F111+E111+'Forecast inputs Tab10.1.5.1'!AA6</f>
        <v>0.24436355361370776</v>
      </c>
      <c r="C111" s="18">
        <v>2</v>
      </c>
      <c r="D111" s="17">
        <f>$G$54*'Forecast inputs Tab10.1.5.1'!T6</f>
        <v>3.0191873778600349E-4</v>
      </c>
      <c r="E111" s="17">
        <f>$G$55*'Forecast inputs Tab10.1.5.1'!U6</f>
        <v>1.5420704181806485E-3</v>
      </c>
      <c r="F111" s="17">
        <f>$F$31*'Forecast inputs Tab10.1.5.1'!Y6</f>
        <v>2.5195644577411316E-3</v>
      </c>
      <c r="G111" s="28">
        <f t="shared" si="28"/>
        <v>2.0512989134963826</v>
      </c>
      <c r="H111" s="28">
        <f>G111*'Forecast inputs Tab10.1.5.1'!V6</f>
        <v>0.4503558072550663</v>
      </c>
      <c r="I111" s="28">
        <f t="shared" si="29"/>
        <v>10.4771482437468</v>
      </c>
      <c r="J111" s="28">
        <f>I111*'Forecast inputs Tab10.1.5.1'!W6</f>
        <v>2.3004412831450365</v>
      </c>
      <c r="K111" s="28">
        <f t="shared" si="30"/>
        <v>2.7507970904001029</v>
      </c>
      <c r="L111" s="28">
        <f t="shared" si="27"/>
        <v>17.118446746792422</v>
      </c>
      <c r="M111" s="28">
        <f>L111*'Forecast inputs Tab10.1.5.1'!Z6</f>
        <v>3.218781541799379</v>
      </c>
      <c r="N111" s="19">
        <f t="shared" ref="N111:N124" si="31">N85*EXP(-A85)</f>
        <v>7658.1124438248207</v>
      </c>
      <c r="O111" s="19">
        <f>N111*'Forecast inputs Tab10.1.5.1'!R6</f>
        <v>736.67825302368362</v>
      </c>
      <c r="P111" s="19">
        <f>N111*'Forecast inputs Tab10.1.5.1'!S6</f>
        <v>0</v>
      </c>
      <c r="Q111" s="19">
        <f>P111*'Forecast inputs Tab10.1.5.1'!R6</f>
        <v>0</v>
      </c>
    </row>
    <row r="112" spans="1:17" ht="15" x14ac:dyDescent="0.25">
      <c r="A112" s="10">
        <f>D112+F112+E112+'Forecast inputs Tab10.1.5.1'!AA7</f>
        <v>0.2567378222545722</v>
      </c>
      <c r="C112" s="18">
        <v>3</v>
      </c>
      <c r="D112" s="17">
        <f>$G$54*'Forecast inputs Tab10.1.5.1'!T7</f>
        <v>1.1246764140843947E-2</v>
      </c>
      <c r="E112" s="17">
        <f>$G$55*'Forecast inputs Tab10.1.5.1'!U7</f>
        <v>2.9905783541638977E-3</v>
      </c>
      <c r="F112" s="17">
        <f>$F$31*'Forecast inputs Tab10.1.5.1'!Y7</f>
        <v>2.5004797595643822E-3</v>
      </c>
      <c r="G112" s="28">
        <f t="shared" si="28"/>
        <v>59.492987549834076</v>
      </c>
      <c r="H112" s="28">
        <f>G112*'Forecast inputs Tab10.1.5.1'!V7</f>
        <v>21.849099831833193</v>
      </c>
      <c r="I112" s="28">
        <f t="shared" si="29"/>
        <v>15.819522714532999</v>
      </c>
      <c r="J112" s="28">
        <f>I112*'Forecast inputs Tab10.1.5.1'!W7</f>
        <v>5.8241424282129337</v>
      </c>
      <c r="K112" s="28">
        <f t="shared" si="30"/>
        <v>27.673242260046127</v>
      </c>
      <c r="L112" s="28">
        <f t="shared" si="27"/>
        <v>13.22700550499968</v>
      </c>
      <c r="M112" s="28">
        <f>L112*'Forecast inputs Tab10.1.5.1'!Z7</f>
        <v>4.4677914654677817</v>
      </c>
      <c r="N112" s="19">
        <f t="shared" si="31"/>
        <v>5997.8554630831914</v>
      </c>
      <c r="O112" s="19">
        <f>N112*'Forecast inputs Tab10.1.5.1'!R7</f>
        <v>1255.3211591459965</v>
      </c>
      <c r="P112" s="19">
        <f>N112*'Forecast inputs Tab10.1.5.1'!S7</f>
        <v>0</v>
      </c>
      <c r="Q112" s="19">
        <f>P112*'Forecast inputs Tab10.1.5.1'!R7</f>
        <v>0</v>
      </c>
    </row>
    <row r="113" spans="1:17" ht="15" x14ac:dyDescent="0.25">
      <c r="A113" s="10">
        <f>D113+F113+E113+'Forecast inputs Tab10.1.5.1'!AA8</f>
        <v>0.2929893291589325</v>
      </c>
      <c r="C113" s="18">
        <v>4</v>
      </c>
      <c r="D113" s="17">
        <f>$G$54*'Forecast inputs Tab10.1.5.1'!T8</f>
        <v>2.0091157329877058E-2</v>
      </c>
      <c r="E113" s="17">
        <f>$G$55*'Forecast inputs Tab10.1.5.1'!U8</f>
        <v>1.9398190832809581E-2</v>
      </c>
      <c r="F113" s="17">
        <f>$F$31*'Forecast inputs Tab10.1.5.1'!Y8</f>
        <v>1.3499980996245895E-2</v>
      </c>
      <c r="G113" s="28">
        <f t="shared" si="28"/>
        <v>80.803760561421583</v>
      </c>
      <c r="H113" s="28">
        <f>G113*'Forecast inputs Tab10.1.5.1'!V8</f>
        <v>45.51948559116147</v>
      </c>
      <c r="I113" s="28">
        <f t="shared" si="29"/>
        <v>78.016748445257434</v>
      </c>
      <c r="J113" s="28">
        <f>I113*'Forecast inputs Tab10.1.5.1'!W8</f>
        <v>42.749487081907638</v>
      </c>
      <c r="K113" s="28">
        <f t="shared" si="30"/>
        <v>88.268972673069101</v>
      </c>
      <c r="L113" s="28">
        <f t="shared" si="27"/>
        <v>54.294992274149394</v>
      </c>
      <c r="M113" s="28">
        <f>L113*'Forecast inputs Tab10.1.5.1'!Z8</f>
        <v>28.580829638119965</v>
      </c>
      <c r="N113" s="19">
        <f t="shared" si="31"/>
        <v>4639.7670501242064</v>
      </c>
      <c r="O113" s="19">
        <f>N113*'Forecast inputs Tab10.1.5.1'!R8</f>
        <v>1710.4733218635395</v>
      </c>
      <c r="P113" s="19">
        <f>N113*'Forecast inputs Tab10.1.5.1'!S8</f>
        <v>413.66426449329964</v>
      </c>
      <c r="Q113" s="19">
        <f>P113*'Forecast inputs Tab10.1.5.1'!R8</f>
        <v>152.49939942677739</v>
      </c>
    </row>
    <row r="114" spans="1:17" ht="15" x14ac:dyDescent="0.25">
      <c r="A114" s="10">
        <f>D114+F114+E114+'Forecast inputs Tab10.1.5.1'!AA9</f>
        <v>0.35742797664659659</v>
      </c>
      <c r="C114" s="18">
        <v>5</v>
      </c>
      <c r="D114" s="17">
        <f>$G$54*'Forecast inputs Tab10.1.5.1'!T9</f>
        <v>5.932901253069596E-2</v>
      </c>
      <c r="E114" s="17">
        <f>$G$55*'Forecast inputs Tab10.1.5.1'!U9</f>
        <v>2.9451758759262564E-2</v>
      </c>
      <c r="F114" s="17">
        <f>$F$31*'Forecast inputs Tab10.1.5.1'!Y9</f>
        <v>2.8647205356638082E-2</v>
      </c>
      <c r="G114" s="28">
        <f t="shared" si="28"/>
        <v>172.71950064894713</v>
      </c>
      <c r="H114" s="28">
        <f>G114*'Forecast inputs Tab10.1.5.1'!V9</f>
        <v>139.13546036671545</v>
      </c>
      <c r="I114" s="28">
        <f t="shared" si="29"/>
        <v>85.740396631432247</v>
      </c>
      <c r="J114" s="28">
        <f>I114*'Forecast inputs Tab10.1.5.1'!W9</f>
        <v>64.191713943196675</v>
      </c>
      <c r="K114" s="28">
        <f t="shared" si="30"/>
        <v>203.32717430991212</v>
      </c>
      <c r="L114" s="28">
        <f t="shared" si="27"/>
        <v>83.39816884068965</v>
      </c>
      <c r="M114" s="28">
        <f>L114*'Forecast inputs Tab10.1.5.1'!Z9</f>
        <v>62.22654290245449</v>
      </c>
      <c r="N114" s="19">
        <f t="shared" si="31"/>
        <v>3462.4173032041026</v>
      </c>
      <c r="O114" s="19">
        <f>N114*'Forecast inputs Tab10.1.5.1'!R9</f>
        <v>1972.8992290349104</v>
      </c>
      <c r="P114" s="19">
        <f>N114*'Forecast inputs Tab10.1.5.1'!S9</f>
        <v>1007.0957630410371</v>
      </c>
      <c r="Q114" s="19">
        <f>P114*'Forecast inputs Tab10.1.5.1'!R9</f>
        <v>573.84719416383507</v>
      </c>
    </row>
    <row r="115" spans="1:17" ht="15" x14ac:dyDescent="0.25">
      <c r="A115" s="10">
        <f>D115+F115+E115+'Forecast inputs Tab10.1.5.1'!AA10</f>
        <v>0.42367918914690472</v>
      </c>
      <c r="C115" s="18">
        <v>6</v>
      </c>
      <c r="D115" s="17">
        <f>$G$54*'Forecast inputs Tab10.1.5.1'!T10</f>
        <v>0.14428273151484647</v>
      </c>
      <c r="E115" s="17">
        <f>$G$55*'Forecast inputs Tab10.1.5.1'!U10</f>
        <v>1.215725561880098E-2</v>
      </c>
      <c r="F115" s="17">
        <f>$F$31*'Forecast inputs Tab10.1.5.1'!Y10</f>
        <v>2.723920201325726E-2</v>
      </c>
      <c r="G115" s="28">
        <f t="shared" si="28"/>
        <v>285.55774233187606</v>
      </c>
      <c r="H115" s="28">
        <f>G115*'Forecast inputs Tab10.1.5.1'!V10</f>
        <v>282.90972264453512</v>
      </c>
      <c r="I115" s="28">
        <f t="shared" si="29"/>
        <v>24.061080844585348</v>
      </c>
      <c r="J115" s="28">
        <f>I115*'Forecast inputs Tab10.1.5.1'!W10</f>
        <v>23.283915691481795</v>
      </c>
      <c r="K115" s="28">
        <f t="shared" si="30"/>
        <v>306.19363833601693</v>
      </c>
      <c r="L115" s="28">
        <f t="shared" si="27"/>
        <v>53.910575078260528</v>
      </c>
      <c r="M115" s="28">
        <f>L115*'Forecast inputs Tab10.1.5.1'!Z10</f>
        <v>53.304728035531035</v>
      </c>
      <c r="N115" s="19">
        <f t="shared" si="31"/>
        <v>2427.9344756170403</v>
      </c>
      <c r="O115" s="19">
        <f>N115*'Forecast inputs Tab10.1.5.1'!R10</f>
        <v>1957.4687564077751</v>
      </c>
      <c r="P115" s="19">
        <f>N115*'Forecast inputs Tab10.1.5.1'!S10</f>
        <v>1395.4025095765255</v>
      </c>
      <c r="Q115" s="19">
        <f>P115*'Forecast inputs Tab10.1.5.1'!R10</f>
        <v>1125.012574490863</v>
      </c>
    </row>
    <row r="116" spans="1:17" ht="15" x14ac:dyDescent="0.25">
      <c r="A116" s="10">
        <f>D116+F116+E116+'Forecast inputs Tab10.1.5.1'!AA11</f>
        <v>0.47131514371769373</v>
      </c>
      <c r="C116" s="18">
        <v>7</v>
      </c>
      <c r="D116" s="17">
        <f>$G$54*'Forecast inputs Tab10.1.5.1'!T11</f>
        <v>0.17439723094039628</v>
      </c>
      <c r="E116" s="17">
        <f>$G$55*'Forecast inputs Tab10.1.5.1'!U11</f>
        <v>6.9711027182897799E-3</v>
      </c>
      <c r="F116" s="17">
        <f>$F$31*'Forecast inputs Tab10.1.5.1'!Y11</f>
        <v>4.9946810059007689E-2</v>
      </c>
      <c r="G116" s="28">
        <f t="shared" si="28"/>
        <v>242.52750419884057</v>
      </c>
      <c r="H116" s="28">
        <f>G116*'Forecast inputs Tab10.1.5.1'!V11</f>
        <v>300.55539829101934</v>
      </c>
      <c r="I116" s="28">
        <f t="shared" si="29"/>
        <v>9.6944437400981354</v>
      </c>
      <c r="J116" s="28">
        <f>I116*'Forecast inputs Tab10.1.5.1'!W11</f>
        <v>11.830072571292941</v>
      </c>
      <c r="K116" s="28">
        <f t="shared" si="30"/>
        <v>312.38547086231227</v>
      </c>
      <c r="L116" s="28">
        <f t="shared" si="27"/>
        <v>69.459102767776756</v>
      </c>
      <c r="M116" s="28">
        <f>L116*'Forecast inputs Tab10.1.5.1'!Z11</f>
        <v>86.70510339398804</v>
      </c>
      <c r="N116" s="19">
        <f t="shared" si="31"/>
        <v>1744.029754751532</v>
      </c>
      <c r="O116" s="19">
        <f>N116*'Forecast inputs Tab10.1.5.1'!R11</f>
        <v>1867.2280166271803</v>
      </c>
      <c r="P116" s="19">
        <f>N116*'Forecast inputs Tab10.1.5.1'!S11</f>
        <v>1391.0438923924492</v>
      </c>
      <c r="Q116" s="19">
        <f>P116*'Forecast inputs Tab10.1.5.1'!R11</f>
        <v>1489.3072329510519</v>
      </c>
    </row>
    <row r="117" spans="1:17" ht="15" x14ac:dyDescent="0.25">
      <c r="A117" s="10">
        <f>D117+F117+E117+'Forecast inputs Tab10.1.5.1'!AA12</f>
        <v>0.47343448748741418</v>
      </c>
      <c r="C117" s="18">
        <v>8</v>
      </c>
      <c r="D117" s="17">
        <f>$G$54*'Forecast inputs Tab10.1.5.1'!T12</f>
        <v>0.20105966665287486</v>
      </c>
      <c r="E117" s="17">
        <f>$G$55*'Forecast inputs Tab10.1.5.1'!U12</f>
        <v>1.1958801447505703E-3</v>
      </c>
      <c r="F117" s="17">
        <f>$F$31*'Forecast inputs Tab10.1.5.1'!Y12</f>
        <v>3.1178940689788756E-2</v>
      </c>
      <c r="G117" s="28">
        <f t="shared" si="28"/>
        <v>48.877907529001959</v>
      </c>
      <c r="H117" s="28">
        <f>G117*'Forecast inputs Tab10.1.5.1'!V12</f>
        <v>73.61047884278706</v>
      </c>
      <c r="I117" s="28">
        <f t="shared" si="29"/>
        <v>0.29072026281533719</v>
      </c>
      <c r="J117" s="28">
        <f>I117*'Forecast inputs Tab10.1.5.1'!W12</f>
        <v>0.43717680343268522</v>
      </c>
      <c r="K117" s="28">
        <f t="shared" si="30"/>
        <v>74.047655646219752</v>
      </c>
      <c r="L117" s="28">
        <f t="shared" si="27"/>
        <v>7.5796474014791704</v>
      </c>
      <c r="M117" s="28">
        <f>L117*'Forecast inputs Tab10.1.5.1'!Z12</f>
        <v>11.552443790490463</v>
      </c>
      <c r="N117" s="19">
        <f t="shared" si="31"/>
        <v>305.17168564046113</v>
      </c>
      <c r="O117" s="19">
        <f>N117*'Forecast inputs Tab10.1.5.1'!R12</f>
        <v>413.74261624076797</v>
      </c>
      <c r="P117" s="19">
        <f>N117*'Forecast inputs Tab10.1.5.1'!S12</f>
        <v>279.39876102505235</v>
      </c>
      <c r="Q117" s="19">
        <f>P117*'Forecast inputs Tab10.1.5.1'!R12</f>
        <v>378.80045823493521</v>
      </c>
    </row>
    <row r="118" spans="1:17" ht="15" x14ac:dyDescent="0.25">
      <c r="A118" s="10">
        <f>D118+F118+E118+'Forecast inputs Tab10.1.5.1'!AA13</f>
        <v>0.4808944187510808</v>
      </c>
      <c r="C118" s="18">
        <v>9</v>
      </c>
      <c r="D118" s="17">
        <f>$G$54*'Forecast inputs Tab10.1.5.1'!T13</f>
        <v>0.19363665481704714</v>
      </c>
      <c r="E118" s="17">
        <f>$G$55*'Forecast inputs Tab10.1.5.1'!U13</f>
        <v>4.9180700459200085E-4</v>
      </c>
      <c r="F118" s="17">
        <f>$F$31*'Forecast inputs Tab10.1.5.1'!Y13</f>
        <v>4.6765956929441674E-2</v>
      </c>
      <c r="G118" s="28">
        <f t="shared" si="28"/>
        <v>159.80584400276712</v>
      </c>
      <c r="H118" s="28">
        <f>G118*'Forecast inputs Tab10.1.5.1'!V13</f>
        <v>287.89241448522006</v>
      </c>
      <c r="I118" s="28">
        <f t="shared" si="29"/>
        <v>0.40588200374332395</v>
      </c>
      <c r="J118" s="28">
        <f>I118*'Forecast inputs Tab10.1.5.1'!W13</f>
        <v>0.73204865465927371</v>
      </c>
      <c r="K118" s="28">
        <f t="shared" si="30"/>
        <v>288.62446313987931</v>
      </c>
      <c r="L118" s="28">
        <f t="shared" si="27"/>
        <v>38.595343556041136</v>
      </c>
      <c r="M118" s="28">
        <f>L118*'Forecast inputs Tab10.1.5.1'!Z13</f>
        <v>70.101108454273074</v>
      </c>
      <c r="N118" s="19">
        <f t="shared" si="31"/>
        <v>1039.5688032609537</v>
      </c>
      <c r="O118" s="19">
        <f>N118*'Forecast inputs Tab10.1.5.1'!R13</f>
        <v>1720.309642700324</v>
      </c>
      <c r="P118" s="19">
        <f>N118*'Forecast inputs Tab10.1.5.1'!S13</f>
        <v>1004.2449610491474</v>
      </c>
      <c r="Q118" s="19">
        <f>P118*'Forecast inputs Tab10.1.5.1'!R13</f>
        <v>1661.8546888929607</v>
      </c>
    </row>
    <row r="119" spans="1:17" ht="15" x14ac:dyDescent="0.25">
      <c r="A119" s="10">
        <f>D119+F119+E119+'Forecast inputs Tab10.1.5.1'!AA14</f>
        <v>0.47670124492391452</v>
      </c>
      <c r="C119" s="18">
        <v>10</v>
      </c>
      <c r="D119" s="17">
        <f>$G$54*'Forecast inputs Tab10.1.5.1'!T14</f>
        <v>0.19325784307747021</v>
      </c>
      <c r="E119" s="17">
        <f>$G$55*'Forecast inputs Tab10.1.5.1'!U14</f>
        <v>1.3309407209839442E-4</v>
      </c>
      <c r="F119" s="17">
        <f>$F$31*'Forecast inputs Tab10.1.5.1'!Y14</f>
        <v>4.3310307774345962E-2</v>
      </c>
      <c r="G119" s="28">
        <f t="shared" si="28"/>
        <v>96.57197056589068</v>
      </c>
      <c r="H119" s="28">
        <f>G119*'Forecast inputs Tab10.1.5.1'!V14</f>
        <v>203.27236727865133</v>
      </c>
      <c r="I119" s="28">
        <f t="shared" si="29"/>
        <v>6.6507814681696018E-2</v>
      </c>
      <c r="J119" s="28">
        <f>I119*'Forecast inputs Tab10.1.5.1'!W14</f>
        <v>0.14029560502901489</v>
      </c>
      <c r="K119" s="28">
        <f t="shared" si="30"/>
        <v>203.41266288368035</v>
      </c>
      <c r="L119" s="28">
        <f t="shared" si="27"/>
        <v>21.642390813122983</v>
      </c>
      <c r="M119" s="28">
        <f>L119*'Forecast inputs Tab10.1.5.1'!Z14</f>
        <v>45.874293687036129</v>
      </c>
      <c r="N119" s="19">
        <f t="shared" si="31"/>
        <v>628.23765845488424</v>
      </c>
      <c r="O119" s="19">
        <f>N119*'Forecast inputs Tab10.1.5.1'!R14</f>
        <v>1232.4452264738693</v>
      </c>
      <c r="P119" s="19">
        <f>N119*'Forecast inputs Tab10.1.5.1'!S14</f>
        <v>619.43096259276649</v>
      </c>
      <c r="Q119" s="19">
        <f>P119*'Forecast inputs Tab10.1.5.1'!R14</f>
        <v>1215.1686908663598</v>
      </c>
    </row>
    <row r="120" spans="1:17" ht="15" x14ac:dyDescent="0.25">
      <c r="A120" s="10">
        <f>D120+F120+E120+'Forecast inputs Tab10.1.5.1'!AA15</f>
        <v>0.4760848873575293</v>
      </c>
      <c r="C120" s="18">
        <v>11</v>
      </c>
      <c r="D120" s="17">
        <f>$G$54*'Forecast inputs Tab10.1.5.1'!T15</f>
        <v>0.18624469574975872</v>
      </c>
      <c r="E120" s="17">
        <f>$G$55*'Forecast inputs Tab10.1.5.1'!U15</f>
        <v>4.9159606171143338E-5</v>
      </c>
      <c r="F120" s="17">
        <f>$F$31*'Forecast inputs Tab10.1.5.1'!Y15</f>
        <v>4.979103200159949E-2</v>
      </c>
      <c r="G120" s="28">
        <f t="shared" si="28"/>
        <v>22.075449883657932</v>
      </c>
      <c r="H120" s="28">
        <f>G120*'Forecast inputs Tab10.1.5.1'!V15</f>
        <v>53.142022458932487</v>
      </c>
      <c r="I120" s="28">
        <f t="shared" si="29"/>
        <v>5.8268527753915474E-3</v>
      </c>
      <c r="J120" s="28">
        <f>I120*'Forecast inputs Tab10.1.5.1'!W15</f>
        <v>1.4073207629866049E-2</v>
      </c>
      <c r="K120" s="28">
        <f t="shared" si="30"/>
        <v>53.156095666562351</v>
      </c>
      <c r="L120" s="28">
        <f t="shared" si="27"/>
        <v>5.9016952251019568</v>
      </c>
      <c r="M120" s="28">
        <f>L120*'Forecast inputs Tab10.1.5.1'!Z15</f>
        <v>14.321997904468423</v>
      </c>
      <c r="N120" s="19">
        <f t="shared" si="31"/>
        <v>148.97465800130033</v>
      </c>
      <c r="O120" s="19">
        <f>N120*'Forecast inputs Tab10.1.5.1'!R15</f>
        <v>338.3691202115134</v>
      </c>
      <c r="P120" s="19">
        <f>N120*'Forecast inputs Tab10.1.5.1'!S15</f>
        <v>148.06296447233126</v>
      </c>
      <c r="Q120" s="19">
        <f>P120*'Forecast inputs Tab10.1.5.1'!R15</f>
        <v>336.29837246529542</v>
      </c>
    </row>
    <row r="121" spans="1:17" ht="15" x14ac:dyDescent="0.25">
      <c r="A121" s="10">
        <f>D121+F121+E121+'Forecast inputs Tab10.1.5.1'!AA16</f>
        <v>0.47236842465792306</v>
      </c>
      <c r="C121" s="18">
        <v>12</v>
      </c>
      <c r="D121" s="17">
        <f>$G$54*'Forecast inputs Tab10.1.5.1'!T16</f>
        <v>0.18236072512160356</v>
      </c>
      <c r="E121" s="17">
        <f>$G$55*'Forecast inputs Tab10.1.5.1'!U16</f>
        <v>1.7650256468504984E-5</v>
      </c>
      <c r="F121" s="17">
        <f>$F$31*'Forecast inputs Tab10.1.5.1'!Y16</f>
        <v>4.9990049279850998E-2</v>
      </c>
      <c r="G121" s="28">
        <f t="shared" si="28"/>
        <v>32.40020535715707</v>
      </c>
      <c r="H121" s="28">
        <f>G121*'Forecast inputs Tab10.1.5.1'!V16</f>
        <v>87.707093694678946</v>
      </c>
      <c r="I121" s="28">
        <f t="shared" si="29"/>
        <v>3.1359380360256313E-3</v>
      </c>
      <c r="J121" s="28">
        <f>I121*'Forecast inputs Tab10.1.5.1'!W16</f>
        <v>8.5197247553825892E-3</v>
      </c>
      <c r="K121" s="28">
        <f t="shared" si="30"/>
        <v>87.715613419434334</v>
      </c>
      <c r="L121" s="28">
        <f t="shared" si="27"/>
        <v>8.8817801168618882</v>
      </c>
      <c r="M121" s="28">
        <f>L121*'Forecast inputs Tab10.1.5.1'!Z16</f>
        <v>24.262003474026947</v>
      </c>
      <c r="N121" s="19">
        <f t="shared" si="31"/>
        <v>222.92548851403697</v>
      </c>
      <c r="O121" s="19">
        <f>N121*'Forecast inputs Tab10.1.5.1'!R16</f>
        <v>574.96273221074875</v>
      </c>
      <c r="P121" s="19">
        <f>N121*'Forecast inputs Tab10.1.5.1'!S16</f>
        <v>222.28761272250964</v>
      </c>
      <c r="Q121" s="19">
        <f>P121*'Forecast inputs Tab10.1.5.1'!R16</f>
        <v>573.31754210551514</v>
      </c>
    </row>
    <row r="122" spans="1:17" ht="15" x14ac:dyDescent="0.25">
      <c r="A122" s="10">
        <f>D122+F122+E122+'Forecast inputs Tab10.1.5.1'!AA17</f>
        <v>0.4663170111007795</v>
      </c>
      <c r="C122" s="18">
        <v>13</v>
      </c>
      <c r="D122" s="17">
        <f>$G$54*'Forecast inputs Tab10.1.5.1'!T17</f>
        <v>0.18136612978131614</v>
      </c>
      <c r="E122" s="17">
        <f>$G$55*'Forecast inputs Tab10.1.5.1'!U17</f>
        <v>6.3722512611132492E-6</v>
      </c>
      <c r="F122" s="17">
        <f>$F$31*'Forecast inputs Tab10.1.5.1'!Y17</f>
        <v>4.4944509068202292E-2</v>
      </c>
      <c r="G122" s="28">
        <f t="shared" si="28"/>
        <v>5.3501940778948507</v>
      </c>
      <c r="H122" s="28">
        <f>G122*'Forecast inputs Tab10.1.5.1'!V17</f>
        <v>16.059610942101706</v>
      </c>
      <c r="I122" s="28">
        <f t="shared" si="29"/>
        <v>1.8797766154669441E-4</v>
      </c>
      <c r="J122" s="28">
        <f>I122*'Forecast inputs Tab10.1.5.1'!W17</f>
        <v>5.659365525421846E-4</v>
      </c>
      <c r="K122" s="28">
        <f t="shared" si="30"/>
        <v>16.06017687865425</v>
      </c>
      <c r="L122" s="28">
        <f t="shared" si="27"/>
        <v>1.3258365635332592</v>
      </c>
      <c r="M122" s="28">
        <f>L122*'Forecast inputs Tab10.1.5.1'!Z17</f>
        <v>4.0176692801091995</v>
      </c>
      <c r="N122" s="19">
        <f t="shared" si="31"/>
        <v>36.910080462293379</v>
      </c>
      <c r="O122" s="19">
        <f>N122*'Forecast inputs Tab10.1.5.1'!R17</f>
        <v>106.36562437221394</v>
      </c>
      <c r="P122" s="19">
        <f>N122*'Forecast inputs Tab10.1.5.1'!S17</f>
        <v>36.857182524474602</v>
      </c>
      <c r="Q122" s="19">
        <f>P122*'Forecast inputs Tab10.1.5.1'!R17</f>
        <v>106.21318573990467</v>
      </c>
    </row>
    <row r="123" spans="1:17" ht="15" x14ac:dyDescent="0.25">
      <c r="A123" s="10">
        <f>D123+F123+E123+'Forecast inputs Tab10.1.5.1'!AA18</f>
        <v>0.46331672454229311</v>
      </c>
      <c r="C123" s="18">
        <v>14</v>
      </c>
      <c r="D123" s="17">
        <f>$G$54*'Forecast inputs Tab10.1.5.1'!T18</f>
        <v>0.17710064244610368</v>
      </c>
      <c r="E123" s="17">
        <f>$G$55*'Forecast inputs Tab10.1.5.1'!U18</f>
        <v>2.8860764107769261E-6</v>
      </c>
      <c r="F123" s="17">
        <f>$F$31*'Forecast inputs Tab10.1.5.1'!Y18</f>
        <v>4.6213196019778656E-2</v>
      </c>
      <c r="G123" s="28">
        <f t="shared" si="28"/>
        <v>12.65426970031873</v>
      </c>
      <c r="H123" s="28">
        <f>G123*'Forecast inputs Tab10.1.5.1'!V18</f>
        <v>41.571432454493731</v>
      </c>
      <c r="I123" s="28">
        <f t="shared" si="29"/>
        <v>2.0621714734215846E-4</v>
      </c>
      <c r="J123" s="28">
        <f>I123*'Forecast inputs Tab10.1.5.1'!W18</f>
        <v>6.793778864475369E-4</v>
      </c>
      <c r="K123" s="28">
        <f t="shared" si="30"/>
        <v>41.57211183238018</v>
      </c>
      <c r="L123" s="28">
        <f t="shared" si="27"/>
        <v>3.302044747386748</v>
      </c>
      <c r="M123" s="28">
        <f>L123*'Forecast inputs Tab10.1.5.1'!Z18</f>
        <v>10.962293254611897</v>
      </c>
      <c r="N123" s="19">
        <f t="shared" si="31"/>
        <v>89.27860132685467</v>
      </c>
      <c r="O123" s="19">
        <f>N123*'Forecast inputs Tab10.1.5.1'!R18</f>
        <v>283.57205025043544</v>
      </c>
      <c r="P123" s="19">
        <f>N123*'Forecast inputs Tab10.1.5.1'!S18</f>
        <v>89.210017587728302</v>
      </c>
      <c r="Q123" s="19">
        <f>P123*'Forecast inputs Tab10.1.5.1'!R18</f>
        <v>283.35421046319789</v>
      </c>
    </row>
    <row r="124" spans="1:17" ht="15" x14ac:dyDescent="0.25">
      <c r="A124" s="10">
        <f>D124+F124+E124+'Forecast inputs Tab10.1.5.1'!AA19</f>
        <v>0.46115598165466221</v>
      </c>
      <c r="C124" s="18">
        <v>15</v>
      </c>
      <c r="D124" s="17">
        <f>$G$54*'Forecast inputs Tab10.1.5.1'!T19</f>
        <v>0.1724036596147418</v>
      </c>
      <c r="E124" s="17">
        <f>$G$55*'Forecast inputs Tab10.1.5.1'!U19</f>
        <v>1.5089536100028735E-6</v>
      </c>
      <c r="F124" s="17">
        <f>$F$31*'Forecast inputs Tab10.1.5.1'!Y19</f>
        <v>4.8750813086310393E-2</v>
      </c>
      <c r="G124" s="28">
        <f t="shared" si="28"/>
        <v>9.4635766494447804</v>
      </c>
      <c r="H124" s="28">
        <f>G124*'Forecast inputs Tab10.1.5.1'!V19</f>
        <v>33.661704748318655</v>
      </c>
      <c r="I124" s="28">
        <f t="shared" si="29"/>
        <v>8.2829437499350755E-5</v>
      </c>
      <c r="J124" s="28">
        <f>I124*'Forecast inputs Tab10.1.5.1'!W19</f>
        <v>2.9525251262127737E-4</v>
      </c>
      <c r="K124" s="28">
        <f t="shared" si="30"/>
        <v>33.662000000831277</v>
      </c>
      <c r="L124" s="28">
        <f t="shared" si="27"/>
        <v>2.6760282084267577</v>
      </c>
      <c r="M124" s="28">
        <f>L124*'Forecast inputs Tab10.1.5.1'!Z19</f>
        <v>9.6294734257670136</v>
      </c>
      <c r="N124" s="19">
        <f t="shared" si="31"/>
        <v>68.518219849179246</v>
      </c>
      <c r="O124" s="19">
        <f>N124*'Forecast inputs Tab10.1.5.1'!R19</f>
        <v>237.11278124567272</v>
      </c>
      <c r="P124" s="19">
        <f>N124*'Forecast inputs Tab10.1.5.1'!S19</f>
        <v>68.487926408088654</v>
      </c>
      <c r="Q124" s="19">
        <f>P124*'Forecast inputs Tab10.1.5.1'!R19</f>
        <v>237.00794836930345</v>
      </c>
    </row>
    <row r="125" spans="1:17" ht="15" x14ac:dyDescent="0.25">
      <c r="A125" s="10">
        <f>D125+F125+E125+'Forecast inputs Tab10.1.5.1'!AA20</f>
        <v>0.45992451986525518</v>
      </c>
      <c r="C125" s="23" t="s">
        <v>1443</v>
      </c>
      <c r="D125" s="17">
        <f>$G$54*'Forecast inputs Tab10.1.5.1'!T20</f>
        <v>0.16723075979040145</v>
      </c>
      <c r="E125" s="17">
        <f>$G$55*'Forecast inputs Tab10.1.5.1'!U20</f>
        <v>9.1438265608979382E-7</v>
      </c>
      <c r="F125" s="17">
        <f>$F$31*'Forecast inputs Tab10.1.5.1'!Y20</f>
        <v>5.2692845692197628E-2</v>
      </c>
      <c r="G125" s="28">
        <f>N125*(D125/A125)*(1-EXP(-A125))</f>
        <v>19.21675418962035</v>
      </c>
      <c r="H125" s="28">
        <f>G125*'Forecast inputs Tab10.1.5.1'!V20</f>
        <v>79.739307325669529</v>
      </c>
      <c r="I125" s="28">
        <f t="shared" si="29"/>
        <v>1.0507317409400586E-4</v>
      </c>
      <c r="J125" s="28">
        <f>I125*'Forecast inputs Tab10.1.5.1'!W20</f>
        <v>4.3599777767314195E-4</v>
      </c>
      <c r="K125" s="28">
        <f t="shared" si="30"/>
        <v>79.7397433234472</v>
      </c>
      <c r="L125" s="30">
        <f t="shared" si="27"/>
        <v>6.0550192111049457</v>
      </c>
      <c r="M125" s="28">
        <f>L125*'Forecast inputs Tab10.1.5.1'!Z20</f>
        <v>23.400590544388841</v>
      </c>
      <c r="N125" s="19">
        <f>N98*EXP(-A98)+N99*EXP(-A99)</f>
        <v>143.35543542601152</v>
      </c>
      <c r="O125" s="19">
        <f>N125*'Forecast inputs Tab10.1.5.1'!R20</f>
        <v>583.80591270931518</v>
      </c>
      <c r="P125" s="19">
        <f>N125*'Forecast inputs Tab10.1.5.1'!S20</f>
        <v>143.31703455718937</v>
      </c>
      <c r="Q125" s="19">
        <f>P125*'Forecast inputs Tab10.1.5.1'!R20</f>
        <v>583.64952760815083</v>
      </c>
    </row>
    <row r="126" spans="1:17" ht="15" x14ac:dyDescent="0.25">
      <c r="C126" s="31" t="s">
        <v>1453</v>
      </c>
      <c r="D126" s="12"/>
      <c r="E126" s="12"/>
      <c r="F126" s="12"/>
      <c r="G126" s="32">
        <f>SUM(G109:G125)</f>
        <v>1249.8467431222946</v>
      </c>
      <c r="H126" s="32">
        <f t="shared" ref="H126" si="32">SUM(H109:H125)</f>
        <v>1667.1045180148017</v>
      </c>
      <c r="I126" s="32">
        <f>SUM(I109:I125)</f>
        <v>225.21885836495866</v>
      </c>
      <c r="J126" s="32">
        <f t="shared" ref="J126:Q126" si="33">SUM(J109:J125)</f>
        <v>151.5793510248111</v>
      </c>
      <c r="K126" s="32">
        <f t="shared" si="33"/>
        <v>1818.6838690396125</v>
      </c>
      <c r="L126" s="32">
        <f t="shared" si="33"/>
        <v>391.15169233538552</v>
      </c>
      <c r="M126" s="32">
        <f t="shared" si="33"/>
        <v>452.91729526354248</v>
      </c>
      <c r="N126" s="32">
        <f t="shared" si="33"/>
        <v>50736.508006152035</v>
      </c>
      <c r="O126" s="32">
        <f t="shared" si="33"/>
        <v>15256.902526917765</v>
      </c>
      <c r="P126" s="32">
        <f t="shared" si="33"/>
        <v>6818.5038524426</v>
      </c>
      <c r="Q126" s="32">
        <f t="shared" si="33"/>
        <v>8716.3310257781504</v>
      </c>
    </row>
    <row r="128" spans="1:17" ht="15" x14ac:dyDescent="0.25">
      <c r="C128" s="15" t="s">
        <v>1445</v>
      </c>
      <c r="D128" s="15" t="s">
        <v>1733</v>
      </c>
      <c r="G128" s="15">
        <f>G103+1</f>
        <v>2024</v>
      </c>
    </row>
    <row r="129" spans="1:17" ht="15" x14ac:dyDescent="0.25">
      <c r="D129" s="24" t="s">
        <v>1611</v>
      </c>
      <c r="E129" s="24"/>
      <c r="F129" s="24"/>
      <c r="G129" s="18">
        <f>G104</f>
        <v>1</v>
      </c>
      <c r="H129" s="24" t="s">
        <v>1610</v>
      </c>
      <c r="I129" s="25">
        <f>G129*I79</f>
        <v>0.15712751246472767</v>
      </c>
      <c r="J129" s="15" t="s">
        <v>1526</v>
      </c>
      <c r="K129" s="25">
        <f>I129+I131+I130</f>
        <v>0.20297373492881038</v>
      </c>
    </row>
    <row r="130" spans="1:17" ht="15" x14ac:dyDescent="0.25">
      <c r="D130" s="24" t="s">
        <v>1612</v>
      </c>
      <c r="E130" s="24"/>
      <c r="F130" s="24"/>
      <c r="G130" s="18">
        <f>G105</f>
        <v>1</v>
      </c>
      <c r="H130" s="24" t="s">
        <v>1610</v>
      </c>
      <c r="I130" s="25">
        <f>G130*I80</f>
        <v>5.8230555245437849E-3</v>
      </c>
      <c r="K130" s="25"/>
    </row>
    <row r="131" spans="1:17" ht="15" x14ac:dyDescent="0.25">
      <c r="D131" s="24" t="s">
        <v>1446</v>
      </c>
      <c r="E131" s="24"/>
      <c r="F131" s="24"/>
      <c r="G131" s="18">
        <f>G106</f>
        <v>1</v>
      </c>
      <c r="H131" s="24" t="s">
        <v>1610</v>
      </c>
      <c r="I131" s="25">
        <f>G131*I81</f>
        <v>4.0023166939538925E-2</v>
      </c>
    </row>
    <row r="132" spans="1:17" ht="15" x14ac:dyDescent="0.25">
      <c r="D132" s="24"/>
      <c r="E132" s="24"/>
      <c r="F132" s="24"/>
      <c r="G132" s="18"/>
      <c r="H132" s="24"/>
      <c r="I132" s="24"/>
      <c r="J132" s="24"/>
      <c r="K132" s="24"/>
      <c r="L132" s="25"/>
    </row>
    <row r="133" spans="1:17" ht="39" x14ac:dyDescent="0.25">
      <c r="A133" t="s">
        <v>1374</v>
      </c>
      <c r="C133" s="26" t="s">
        <v>1292</v>
      </c>
      <c r="D133" s="27" t="s">
        <v>1604</v>
      </c>
      <c r="E133" s="27" t="s">
        <v>1605</v>
      </c>
      <c r="F133" s="27" t="s">
        <v>1877</v>
      </c>
      <c r="G133" s="27" t="s">
        <v>1606</v>
      </c>
      <c r="H133" s="27" t="s">
        <v>1607</v>
      </c>
      <c r="I133" s="27" t="s">
        <v>1608</v>
      </c>
      <c r="J133" s="27" t="s">
        <v>1609</v>
      </c>
      <c r="K133" s="27" t="s">
        <v>1613</v>
      </c>
      <c r="L133" s="27" t="s">
        <v>1448</v>
      </c>
      <c r="M133" s="27" t="s">
        <v>1578</v>
      </c>
      <c r="N133" s="27" t="s">
        <v>1449</v>
      </c>
      <c r="O133" s="27" t="s">
        <v>1450</v>
      </c>
      <c r="P133" s="27" t="s">
        <v>1451</v>
      </c>
      <c r="Q133" s="27" t="s">
        <v>1452</v>
      </c>
    </row>
    <row r="134" spans="1:17" ht="15" x14ac:dyDescent="0.25">
      <c r="A134" s="10">
        <f>D134+F134+E134+'Forecast inputs Tab10.1.5.1'!AA4</f>
        <v>0.24</v>
      </c>
      <c r="C134" s="18">
        <v>0</v>
      </c>
      <c r="D134" s="17">
        <f>$G$54*'Forecast inputs Tab10.1.5.1'!T4</f>
        <v>0</v>
      </c>
      <c r="E134" s="17">
        <f>$G$55*'Forecast inputs Tab10.1.5.1'!U4</f>
        <v>0</v>
      </c>
      <c r="F134" s="17">
        <f>$F$31*'Forecast inputs Tab10.1.5.1'!Y4</f>
        <v>0</v>
      </c>
      <c r="G134" s="28">
        <f>N134*(D134/A134)*(1-EXP(-A134))</f>
        <v>0</v>
      </c>
      <c r="H134" s="28">
        <f>G134*'Forecast inputs Tab10.1.5.1'!V4</f>
        <v>0</v>
      </c>
      <c r="I134" s="28">
        <f>N134*(E134/A134)*(1-EXP(-A134))</f>
        <v>0</v>
      </c>
      <c r="J134" s="28">
        <f>I134*'Forecast inputs Tab10.1.5.1'!W4</f>
        <v>0</v>
      </c>
      <c r="K134" s="28">
        <f>H134+J134</f>
        <v>0</v>
      </c>
      <c r="L134" s="28">
        <f t="shared" ref="L134:L150" si="34">N134*(F134/A134)*(1-EXP(-A134))</f>
        <v>0</v>
      </c>
      <c r="M134" s="28">
        <f>L134*'Forecast inputs Tab10.1.5.1'!Z4</f>
        <v>0</v>
      </c>
      <c r="N134" s="19">
        <f>'Forecast inputs Tab10.1.5.1'!Q4</f>
        <v>12382.797429009221</v>
      </c>
      <c r="O134" s="19">
        <f>N134*'Forecast inputs Tab10.1.5.1'!R4</f>
        <v>34.976078134056579</v>
      </c>
      <c r="P134" s="19">
        <f>N134*'Forecast inputs Tab10.1.5.1'!S4</f>
        <v>0</v>
      </c>
      <c r="Q134" s="19">
        <f>P134*'Forecast inputs Tab10.1.5.1'!R4</f>
        <v>0</v>
      </c>
    </row>
    <row r="135" spans="1:17" ht="15" x14ac:dyDescent="0.25">
      <c r="A135" s="10">
        <f>D135+F135+E135+'Forecast inputs Tab10.1.5.1'!AA5</f>
        <v>0.24054266917001291</v>
      </c>
      <c r="C135" s="18">
        <v>1</v>
      </c>
      <c r="D135" s="17">
        <f>$G$54*'Forecast inputs Tab10.1.5.1'!T5</f>
        <v>3.2084463895607013E-5</v>
      </c>
      <c r="E135" s="17">
        <f>$G$55*'Forecast inputs Tab10.1.5.1'!U5</f>
        <v>7.3560458654917506E-5</v>
      </c>
      <c r="F135" s="17">
        <f>$F$31*'Forecast inputs Tab10.1.5.1'!Y5</f>
        <v>4.3702424746238738E-4</v>
      </c>
      <c r="G135" s="28">
        <f t="shared" ref="G135:G149" si="35">N135*(D135/A135)*(1-EXP(-A135))</f>
        <v>0.2777769621249952</v>
      </c>
      <c r="H135" s="28">
        <f>G135*'Forecast inputs Tab10.1.5.1'!V5</f>
        <v>2.8563251428643542E-2</v>
      </c>
      <c r="I135" s="28">
        <f t="shared" ref="I135:I150" si="36">N135*(E135/A135)*(1-EXP(-A135))</f>
        <v>0.63686277583344708</v>
      </c>
      <c r="J135" s="28">
        <f>I135*'Forecast inputs Tab10.1.5.1'!W5</f>
        <v>6.5487465338544326E-2</v>
      </c>
      <c r="K135" s="28">
        <f t="shared" ref="K135:K150" si="37">H135+J135</f>
        <v>9.4050716767187875E-2</v>
      </c>
      <c r="L135" s="28">
        <f t="shared" si="34"/>
        <v>3.7836152796583109</v>
      </c>
      <c r="M135" s="28">
        <f>L135*'Forecast inputs Tab10.1.5.1'!Z5</f>
        <v>0.29164447100981428</v>
      </c>
      <c r="N135" s="19">
        <f>N109*EXP(-A109)</f>
        <v>9740.6534556019415</v>
      </c>
      <c r="O135" s="19">
        <f>N135*'Forecast inputs Tab10.1.5.1'!R5</f>
        <v>231.1720062657642</v>
      </c>
      <c r="P135" s="19">
        <f>N135*'Forecast inputs Tab10.1.5.1'!S5</f>
        <v>0</v>
      </c>
      <c r="Q135" s="19">
        <f>P135*'Forecast inputs Tab10.1.5.1'!R5</f>
        <v>0</v>
      </c>
    </row>
    <row r="136" spans="1:17" ht="15" x14ac:dyDescent="0.25">
      <c r="A136" s="10">
        <f>D136+F136+E136+'Forecast inputs Tab10.1.5.1'!AA6</f>
        <v>0.24436355361370776</v>
      </c>
      <c r="C136" s="18">
        <v>2</v>
      </c>
      <c r="D136" s="17">
        <f>$G$54*'Forecast inputs Tab10.1.5.1'!T6</f>
        <v>3.0191873778600349E-4</v>
      </c>
      <c r="E136" s="17">
        <f>$G$55*'Forecast inputs Tab10.1.5.1'!U6</f>
        <v>1.5420704181806485E-3</v>
      </c>
      <c r="F136" s="17">
        <f>$F$31*'Forecast inputs Tab10.1.5.1'!Y6</f>
        <v>2.5195644577411316E-3</v>
      </c>
      <c r="G136" s="28">
        <f t="shared" si="35"/>
        <v>2.0512989134963826</v>
      </c>
      <c r="H136" s="28">
        <f>G136*'Forecast inputs Tab10.1.5.1'!V6</f>
        <v>0.4503558072550663</v>
      </c>
      <c r="I136" s="28">
        <f t="shared" si="36"/>
        <v>10.4771482437468</v>
      </c>
      <c r="J136" s="28">
        <f>I136*'Forecast inputs Tab10.1.5.1'!W6</f>
        <v>2.3004412831450365</v>
      </c>
      <c r="K136" s="28">
        <f t="shared" si="37"/>
        <v>2.7507970904001029</v>
      </c>
      <c r="L136" s="28">
        <f t="shared" si="34"/>
        <v>17.118446746792422</v>
      </c>
      <c r="M136" s="28">
        <f>L136*'Forecast inputs Tab10.1.5.1'!Z6</f>
        <v>3.218781541799379</v>
      </c>
      <c r="N136" s="19">
        <f t="shared" ref="N136:N149" si="38">N110*EXP(-A110)</f>
        <v>7658.1124438248207</v>
      </c>
      <c r="O136" s="19">
        <f>N136*'Forecast inputs Tab10.1.5.1'!R6</f>
        <v>736.67825302368362</v>
      </c>
      <c r="P136" s="19">
        <f>N136*'Forecast inputs Tab10.1.5.1'!S6</f>
        <v>0</v>
      </c>
      <c r="Q136" s="19">
        <f>P136*'Forecast inputs Tab10.1.5.1'!R6</f>
        <v>0</v>
      </c>
    </row>
    <row r="137" spans="1:17" ht="15" x14ac:dyDescent="0.25">
      <c r="A137" s="10">
        <f>D137+F137+E137+'Forecast inputs Tab10.1.5.1'!AA7</f>
        <v>0.2567378222545722</v>
      </c>
      <c r="C137" s="18">
        <v>3</v>
      </c>
      <c r="D137" s="17">
        <f>$G$54*'Forecast inputs Tab10.1.5.1'!T7</f>
        <v>1.1246764140843947E-2</v>
      </c>
      <c r="E137" s="17">
        <f>$G$55*'Forecast inputs Tab10.1.5.1'!U7</f>
        <v>2.9905783541638977E-3</v>
      </c>
      <c r="F137" s="17">
        <f>$F$31*'Forecast inputs Tab10.1.5.1'!Y7</f>
        <v>2.5004797595643822E-3</v>
      </c>
      <c r="G137" s="28">
        <f t="shared" si="35"/>
        <v>59.492987549834076</v>
      </c>
      <c r="H137" s="28">
        <f>G137*'Forecast inputs Tab10.1.5.1'!V7</f>
        <v>21.849099831833193</v>
      </c>
      <c r="I137" s="28">
        <f t="shared" si="36"/>
        <v>15.819522714532999</v>
      </c>
      <c r="J137" s="28">
        <f>I137*'Forecast inputs Tab10.1.5.1'!W7</f>
        <v>5.8241424282129337</v>
      </c>
      <c r="K137" s="28">
        <f t="shared" si="37"/>
        <v>27.673242260046127</v>
      </c>
      <c r="L137" s="28">
        <f t="shared" si="34"/>
        <v>13.22700550499968</v>
      </c>
      <c r="M137" s="28">
        <f>L137*'Forecast inputs Tab10.1.5.1'!Z7</f>
        <v>4.4677914654677817</v>
      </c>
      <c r="N137" s="19">
        <f t="shared" si="38"/>
        <v>5997.8554630831914</v>
      </c>
      <c r="O137" s="19">
        <f>N137*'Forecast inputs Tab10.1.5.1'!R7</f>
        <v>1255.3211591459965</v>
      </c>
      <c r="P137" s="19">
        <f>N137*'Forecast inputs Tab10.1.5.1'!S7</f>
        <v>0</v>
      </c>
      <c r="Q137" s="19">
        <f>P137*'Forecast inputs Tab10.1.5.1'!R7</f>
        <v>0</v>
      </c>
    </row>
    <row r="138" spans="1:17" ht="15" x14ac:dyDescent="0.25">
      <c r="A138" s="10">
        <f>D138+F138+E138+'Forecast inputs Tab10.1.5.1'!AA8</f>
        <v>0.2929893291589325</v>
      </c>
      <c r="C138" s="18">
        <v>4</v>
      </c>
      <c r="D138" s="17">
        <f>$G$54*'Forecast inputs Tab10.1.5.1'!T8</f>
        <v>2.0091157329877058E-2</v>
      </c>
      <c r="E138" s="17">
        <f>$G$55*'Forecast inputs Tab10.1.5.1'!U8</f>
        <v>1.9398190832809581E-2</v>
      </c>
      <c r="F138" s="17">
        <f>$F$31*'Forecast inputs Tab10.1.5.1'!Y8</f>
        <v>1.3499980996245895E-2</v>
      </c>
      <c r="G138" s="28">
        <f t="shared" si="35"/>
        <v>80.803760561421583</v>
      </c>
      <c r="H138" s="28">
        <f>G138*'Forecast inputs Tab10.1.5.1'!V8</f>
        <v>45.51948559116147</v>
      </c>
      <c r="I138" s="28">
        <f t="shared" si="36"/>
        <v>78.016748445257434</v>
      </c>
      <c r="J138" s="28">
        <f>I138*'Forecast inputs Tab10.1.5.1'!W8</f>
        <v>42.749487081907638</v>
      </c>
      <c r="K138" s="28">
        <f t="shared" si="37"/>
        <v>88.268972673069101</v>
      </c>
      <c r="L138" s="28">
        <f t="shared" si="34"/>
        <v>54.294992274149394</v>
      </c>
      <c r="M138" s="28">
        <f>L138*'Forecast inputs Tab10.1.5.1'!Z8</f>
        <v>28.580829638119965</v>
      </c>
      <c r="N138" s="19">
        <f t="shared" si="38"/>
        <v>4639.7670501242064</v>
      </c>
      <c r="O138" s="19">
        <f>N138*'Forecast inputs Tab10.1.5.1'!R8</f>
        <v>1710.4733218635395</v>
      </c>
      <c r="P138" s="19">
        <f>N138*'Forecast inputs Tab10.1.5.1'!S8</f>
        <v>413.66426449329964</v>
      </c>
      <c r="Q138" s="19">
        <f>P138*'Forecast inputs Tab10.1.5.1'!R8</f>
        <v>152.49939942677739</v>
      </c>
    </row>
    <row r="139" spans="1:17" ht="15" x14ac:dyDescent="0.25">
      <c r="A139" s="10">
        <f>D139+F139+E139+'Forecast inputs Tab10.1.5.1'!AA9</f>
        <v>0.35742797664659659</v>
      </c>
      <c r="C139" s="18">
        <v>5</v>
      </c>
      <c r="D139" s="17">
        <f>$G$54*'Forecast inputs Tab10.1.5.1'!T9</f>
        <v>5.932901253069596E-2</v>
      </c>
      <c r="E139" s="17">
        <f>$G$55*'Forecast inputs Tab10.1.5.1'!U9</f>
        <v>2.9451758759262564E-2</v>
      </c>
      <c r="F139" s="17">
        <f>$F$31*'Forecast inputs Tab10.1.5.1'!Y9</f>
        <v>2.8647205356638082E-2</v>
      </c>
      <c r="G139" s="28">
        <f t="shared" si="35"/>
        <v>172.66904688214794</v>
      </c>
      <c r="H139" s="28">
        <f>G139*'Forecast inputs Tab10.1.5.1'!V9</f>
        <v>139.09481696487336</v>
      </c>
      <c r="I139" s="28">
        <f t="shared" si="36"/>
        <v>85.715350669854899</v>
      </c>
      <c r="J139" s="28">
        <f>I139*'Forecast inputs Tab10.1.5.1'!W9</f>
        <v>64.172962651341592</v>
      </c>
      <c r="K139" s="28">
        <f t="shared" si="37"/>
        <v>203.26777961621497</v>
      </c>
      <c r="L139" s="28">
        <f t="shared" si="34"/>
        <v>83.373807076405015</v>
      </c>
      <c r="M139" s="28">
        <f>L139*'Forecast inputs Tab10.1.5.1'!Z9</f>
        <v>62.208365664374682</v>
      </c>
      <c r="N139" s="19">
        <f t="shared" si="38"/>
        <v>3461.4058829850715</v>
      </c>
      <c r="O139" s="19">
        <f>N139*'Forecast inputs Tab10.1.5.1'!R9</f>
        <v>1972.3229177484257</v>
      </c>
      <c r="P139" s="19">
        <f>N139*'Forecast inputs Tab10.1.5.1'!S9</f>
        <v>1006.8015763708464</v>
      </c>
      <c r="Q139" s="19">
        <f>P139*'Forecast inputs Tab10.1.5.1'!R9</f>
        <v>573.6795654224137</v>
      </c>
    </row>
    <row r="140" spans="1:17" ht="15" x14ac:dyDescent="0.25">
      <c r="A140" s="10">
        <f>D140+F140+E140+'Forecast inputs Tab10.1.5.1'!AA10</f>
        <v>0.42367918914690472</v>
      </c>
      <c r="C140" s="18">
        <v>6</v>
      </c>
      <c r="D140" s="17">
        <f>$G$54*'Forecast inputs Tab10.1.5.1'!T10</f>
        <v>0.14428273151484647</v>
      </c>
      <c r="E140" s="17">
        <f>$G$55*'Forecast inputs Tab10.1.5.1'!U10</f>
        <v>1.215725561880098E-2</v>
      </c>
      <c r="F140" s="17">
        <f>$F$31*'Forecast inputs Tab10.1.5.1'!Y10</f>
        <v>2.723920201325726E-2</v>
      </c>
      <c r="G140" s="28">
        <f t="shared" si="35"/>
        <v>284.84420556743129</v>
      </c>
      <c r="H140" s="28">
        <f>G140*'Forecast inputs Tab10.1.5.1'!V10</f>
        <v>282.20280261331027</v>
      </c>
      <c r="I140" s="28">
        <f t="shared" si="36"/>
        <v>24.000958273105784</v>
      </c>
      <c r="J140" s="28">
        <f>I140*'Forecast inputs Tab10.1.5.1'!W10</f>
        <v>23.225735059675294</v>
      </c>
      <c r="K140" s="28">
        <f t="shared" si="37"/>
        <v>305.42853767298556</v>
      </c>
      <c r="L140" s="28">
        <f t="shared" si="34"/>
        <v>53.77586615040385</v>
      </c>
      <c r="M140" s="28">
        <f>L140*'Forecast inputs Tab10.1.5.1'!Z10</f>
        <v>53.171532966605611</v>
      </c>
      <c r="N140" s="19">
        <f t="shared" si="38"/>
        <v>2421.8676798234164</v>
      </c>
      <c r="O140" s="19">
        <f>N140*'Forecast inputs Tab10.1.5.1'!R10</f>
        <v>1952.5775357686732</v>
      </c>
      <c r="P140" s="19">
        <f>N140*'Forecast inputs Tab10.1.5.1'!S10</f>
        <v>1391.9157507036941</v>
      </c>
      <c r="Q140" s="19">
        <f>P140*'Forecast inputs Tab10.1.5.1'!R10</f>
        <v>1122.2014518583378</v>
      </c>
    </row>
    <row r="141" spans="1:17" ht="15" x14ac:dyDescent="0.25">
      <c r="A141" s="10">
        <f>D141+F141+E141+'Forecast inputs Tab10.1.5.1'!AA11</f>
        <v>0.47131514371769373</v>
      </c>
      <c r="C141" s="18">
        <v>7</v>
      </c>
      <c r="D141" s="17">
        <f>$G$54*'Forecast inputs Tab10.1.5.1'!T11</f>
        <v>0.17439723094039628</v>
      </c>
      <c r="E141" s="17">
        <f>$G$55*'Forecast inputs Tab10.1.5.1'!U11</f>
        <v>6.9711027182897799E-3</v>
      </c>
      <c r="F141" s="17">
        <f>$F$31*'Forecast inputs Tab10.1.5.1'!Y11</f>
        <v>4.9946810059007689E-2</v>
      </c>
      <c r="G141" s="28">
        <f t="shared" si="35"/>
        <v>221.02557824346383</v>
      </c>
      <c r="H141" s="28">
        <f>G141*'Forecast inputs Tab10.1.5.1'!V11</f>
        <v>273.90885384695559</v>
      </c>
      <c r="I141" s="28">
        <f t="shared" si="36"/>
        <v>8.8349568453364817</v>
      </c>
      <c r="J141" s="28">
        <f>I141*'Forecast inputs Tab10.1.5.1'!W11</f>
        <v>10.781245778163019</v>
      </c>
      <c r="K141" s="28">
        <f t="shared" si="37"/>
        <v>284.69009962511859</v>
      </c>
      <c r="L141" s="28">
        <f t="shared" si="34"/>
        <v>63.301019833747283</v>
      </c>
      <c r="M141" s="28">
        <f>L141*'Forecast inputs Tab10.1.5.1'!Z11</f>
        <v>79.018030048268386</v>
      </c>
      <c r="N141" s="19">
        <f t="shared" si="38"/>
        <v>1589.4081221473541</v>
      </c>
      <c r="O141" s="19">
        <f>N141*'Forecast inputs Tab10.1.5.1'!R11</f>
        <v>1701.6839118958433</v>
      </c>
      <c r="P141" s="19">
        <f>N141*'Forecast inputs Tab10.1.5.1'!S11</f>
        <v>1267.7171675588847</v>
      </c>
      <c r="Q141" s="19">
        <f>P141*'Forecast inputs Tab10.1.5.1'!R11</f>
        <v>1357.2687082752443</v>
      </c>
    </row>
    <row r="142" spans="1:17" ht="15" x14ac:dyDescent="0.25">
      <c r="A142" s="10">
        <f>D142+F142+E142+'Forecast inputs Tab10.1.5.1'!AA12</f>
        <v>0.47343448748741418</v>
      </c>
      <c r="C142" s="18">
        <v>8</v>
      </c>
      <c r="D142" s="17">
        <f>$G$54*'Forecast inputs Tab10.1.5.1'!T12</f>
        <v>0.20105966665287486</v>
      </c>
      <c r="E142" s="17">
        <f>$G$55*'Forecast inputs Tab10.1.5.1'!U12</f>
        <v>1.1958801447505703E-3</v>
      </c>
      <c r="F142" s="17">
        <f>$F$31*'Forecast inputs Tab10.1.5.1'!Y12</f>
        <v>3.1178940689788756E-2</v>
      </c>
      <c r="G142" s="28">
        <f t="shared" si="35"/>
        <v>174.35431213673141</v>
      </c>
      <c r="H142" s="28">
        <f>G142*'Forecast inputs Tab10.1.5.1'!V12</f>
        <v>262.57884294809998</v>
      </c>
      <c r="I142" s="28">
        <f t="shared" si="36"/>
        <v>1.0370397181446791</v>
      </c>
      <c r="J142" s="28">
        <f>I142*'Forecast inputs Tab10.1.5.1'!W12</f>
        <v>1.5594706217612355</v>
      </c>
      <c r="K142" s="28">
        <f t="shared" si="37"/>
        <v>264.13831356986123</v>
      </c>
      <c r="L142" s="28">
        <f t="shared" si="34"/>
        <v>27.037659256172518</v>
      </c>
      <c r="M142" s="28">
        <f>L142*'Forecast inputs Tab10.1.5.1'!Z12</f>
        <v>41.209177978702783</v>
      </c>
      <c r="N142" s="19">
        <f t="shared" si="38"/>
        <v>1088.5899585999705</v>
      </c>
      <c r="O142" s="19">
        <f>N142*'Forecast inputs Tab10.1.5.1'!R12</f>
        <v>1475.8776081710819</v>
      </c>
      <c r="P142" s="19">
        <f>N142*'Forecast inputs Tab10.1.5.1'!S12</f>
        <v>996.65434248536667</v>
      </c>
      <c r="Q142" s="19">
        <f>P142*'Forecast inputs Tab10.1.5.1'!R12</f>
        <v>1351.2340579113854</v>
      </c>
    </row>
    <row r="143" spans="1:17" ht="15" x14ac:dyDescent="0.25">
      <c r="A143" s="10">
        <f>D143+F143+E143+'Forecast inputs Tab10.1.5.1'!AA13</f>
        <v>0.4808944187510808</v>
      </c>
      <c r="C143" s="18">
        <v>9</v>
      </c>
      <c r="D143" s="17">
        <f>$G$54*'Forecast inputs Tab10.1.5.1'!T13</f>
        <v>0.19363665481704714</v>
      </c>
      <c r="E143" s="17">
        <f>$G$55*'Forecast inputs Tab10.1.5.1'!U13</f>
        <v>4.9180700459200085E-4</v>
      </c>
      <c r="F143" s="17">
        <f>$F$31*'Forecast inputs Tab10.1.5.1'!Y13</f>
        <v>4.6765956929441674E-2</v>
      </c>
      <c r="G143" s="28">
        <f t="shared" si="35"/>
        <v>29.219559881420082</v>
      </c>
      <c r="H143" s="28">
        <f>G143*'Forecast inputs Tab10.1.5.1'!V13</f>
        <v>52.63943691766265</v>
      </c>
      <c r="I143" s="28">
        <f t="shared" si="36"/>
        <v>7.4213140246382134E-2</v>
      </c>
      <c r="J143" s="28">
        <f>I143*'Forecast inputs Tab10.1.5.1'!W13</f>
        <v>0.13385079647374643</v>
      </c>
      <c r="K143" s="28">
        <f t="shared" si="37"/>
        <v>52.773287714136394</v>
      </c>
      <c r="L143" s="28">
        <f t="shared" si="34"/>
        <v>7.0569318613917345</v>
      </c>
      <c r="M143" s="28">
        <f>L143*'Forecast inputs Tab10.1.5.1'!Z13</f>
        <v>12.817575909164422</v>
      </c>
      <c r="N143" s="19">
        <f t="shared" si="38"/>
        <v>190.07904928191283</v>
      </c>
      <c r="O143" s="19">
        <f>N143*'Forecast inputs Tab10.1.5.1'!R13</f>
        <v>314.54851312318783</v>
      </c>
      <c r="P143" s="19">
        <f>N143*'Forecast inputs Tab10.1.5.1'!S13</f>
        <v>183.62029222461874</v>
      </c>
      <c r="Q143" s="19">
        <f>P143*'Forecast inputs Tab10.1.5.1'!R13</f>
        <v>303.86036818206583</v>
      </c>
    </row>
    <row r="144" spans="1:17" ht="15" x14ac:dyDescent="0.25">
      <c r="A144" s="10">
        <f>D144+F144+E144+'Forecast inputs Tab10.1.5.1'!AA14</f>
        <v>0.47670124492391452</v>
      </c>
      <c r="C144" s="18">
        <v>10</v>
      </c>
      <c r="D144" s="17">
        <f>$G$54*'Forecast inputs Tab10.1.5.1'!T14</f>
        <v>0.19325784307747021</v>
      </c>
      <c r="E144" s="17">
        <f>$G$55*'Forecast inputs Tab10.1.5.1'!U14</f>
        <v>1.3309407209839442E-4</v>
      </c>
      <c r="F144" s="17">
        <f>$F$31*'Forecast inputs Tab10.1.5.1'!Y14</f>
        <v>4.3310307774345962E-2</v>
      </c>
      <c r="G144" s="28">
        <f t="shared" si="35"/>
        <v>98.794000832494319</v>
      </c>
      <c r="H144" s="28">
        <f>G144*'Forecast inputs Tab10.1.5.1'!V14</f>
        <v>207.94947337693847</v>
      </c>
      <c r="I144" s="28">
        <f t="shared" si="36"/>
        <v>6.8038096981233059E-2</v>
      </c>
      <c r="J144" s="28">
        <f>I144*'Forecast inputs Tab10.1.5.1'!W14</f>
        <v>0.14352367502509353</v>
      </c>
      <c r="K144" s="28">
        <f t="shared" si="37"/>
        <v>208.09299705196355</v>
      </c>
      <c r="L144" s="28">
        <f t="shared" si="34"/>
        <v>22.140361882229545</v>
      </c>
      <c r="M144" s="28">
        <f>L144*'Forecast inputs Tab10.1.5.1'!Z14</f>
        <v>46.929818063667852</v>
      </c>
      <c r="N144" s="19">
        <f t="shared" si="38"/>
        <v>642.69281644251691</v>
      </c>
      <c r="O144" s="19">
        <f>N144*'Forecast inputs Tab10.1.5.1'!R14</f>
        <v>1260.8026326561076</v>
      </c>
      <c r="P144" s="19">
        <f>N144*'Forecast inputs Tab10.1.5.1'!S14</f>
        <v>633.68348678676603</v>
      </c>
      <c r="Q144" s="19">
        <f>P144*'Forecast inputs Tab10.1.5.1'!R14</f>
        <v>1243.1285802039383</v>
      </c>
    </row>
    <row r="145" spans="1:17" ht="15" x14ac:dyDescent="0.25">
      <c r="A145" s="10">
        <f>D145+F145+E145+'Forecast inputs Tab10.1.5.1'!AA15</f>
        <v>0.4760848873575293</v>
      </c>
      <c r="C145" s="18">
        <v>11</v>
      </c>
      <c r="D145" s="17">
        <f>$G$54*'Forecast inputs Tab10.1.5.1'!T15</f>
        <v>0.18624469574975872</v>
      </c>
      <c r="E145" s="17">
        <f>$G$55*'Forecast inputs Tab10.1.5.1'!U15</f>
        <v>4.9159606171143338E-5</v>
      </c>
      <c r="F145" s="17">
        <f>$F$31*'Forecast inputs Tab10.1.5.1'!Y15</f>
        <v>4.979103200159949E-2</v>
      </c>
      <c r="G145" s="28">
        <f t="shared" si="35"/>
        <v>57.795285239255058</v>
      </c>
      <c r="H145" s="28">
        <f>G145*'Forecast inputs Tab10.1.5.1'!V15</f>
        <v>139.13004547547521</v>
      </c>
      <c r="I145" s="28">
        <f t="shared" si="36"/>
        <v>1.5255164446283852E-2</v>
      </c>
      <c r="J145" s="28">
        <f>I145*'Forecast inputs Tab10.1.5.1'!W15</f>
        <v>3.6844777954060576E-2</v>
      </c>
      <c r="K145" s="28">
        <f t="shared" si="37"/>
        <v>139.16689025342927</v>
      </c>
      <c r="L145" s="28">
        <f t="shared" si="34"/>
        <v>15.451107937891688</v>
      </c>
      <c r="M145" s="28">
        <f>L145*'Forecast inputs Tab10.1.5.1'!Z15</f>
        <v>37.496130699358034</v>
      </c>
      <c r="N145" s="19">
        <f t="shared" si="38"/>
        <v>390.02751463649582</v>
      </c>
      <c r="O145" s="19">
        <f>N145*'Forecast inputs Tab10.1.5.1'!R15</f>
        <v>885.87729454416558</v>
      </c>
      <c r="P145" s="19">
        <f>N145*'Forecast inputs Tab10.1.5.1'!S15</f>
        <v>387.64062839701961</v>
      </c>
      <c r="Q145" s="19">
        <f>P145*'Forecast inputs Tab10.1.5.1'!R15</f>
        <v>880.45591209071847</v>
      </c>
    </row>
    <row r="146" spans="1:17" ht="15" x14ac:dyDescent="0.25">
      <c r="A146" s="10">
        <f>D146+F146+E146+'Forecast inputs Tab10.1.5.1'!AA16</f>
        <v>0.47236842465792306</v>
      </c>
      <c r="C146" s="18">
        <v>12</v>
      </c>
      <c r="D146" s="17">
        <f>$G$54*'Forecast inputs Tab10.1.5.1'!T16</f>
        <v>0.18236072512160356</v>
      </c>
      <c r="E146" s="17">
        <f>$G$55*'Forecast inputs Tab10.1.5.1'!U16</f>
        <v>1.7650256468504984E-5</v>
      </c>
      <c r="F146" s="17">
        <f>$F$31*'Forecast inputs Tab10.1.5.1'!Y16</f>
        <v>4.9990049279850998E-2</v>
      </c>
      <c r="G146" s="28">
        <f t="shared" si="35"/>
        <v>13.450529874628474</v>
      </c>
      <c r="H146" s="28">
        <f>G146*'Forecast inputs Tab10.1.5.1'!V16</f>
        <v>36.4104755186845</v>
      </c>
      <c r="I146" s="28">
        <f t="shared" si="36"/>
        <v>1.3018444720823076E-3</v>
      </c>
      <c r="J146" s="28">
        <f>I146*'Forecast inputs Tab10.1.5.1'!W16</f>
        <v>3.536854507021567E-3</v>
      </c>
      <c r="K146" s="28">
        <f t="shared" si="37"/>
        <v>36.414012373191518</v>
      </c>
      <c r="L146" s="28">
        <f t="shared" si="34"/>
        <v>3.6871571486920449</v>
      </c>
      <c r="M146" s="28">
        <f>L146*'Forecast inputs Tab10.1.5.1'!Z16</f>
        <v>10.072059696796112</v>
      </c>
      <c r="N146" s="19">
        <f t="shared" si="38"/>
        <v>92.544658591549705</v>
      </c>
      <c r="O146" s="19">
        <f>N146*'Forecast inputs Tab10.1.5.1'!R16</f>
        <v>238.68840709956726</v>
      </c>
      <c r="P146" s="19">
        <f>N146*'Forecast inputs Tab10.1.5.1'!S16</f>
        <v>92.27985263443729</v>
      </c>
      <c r="Q146" s="19">
        <f>P146*'Forecast inputs Tab10.1.5.1'!R16</f>
        <v>238.00542751916163</v>
      </c>
    </row>
    <row r="147" spans="1:17" ht="15" x14ac:dyDescent="0.25">
      <c r="A147" s="10">
        <f>D147+F147+E147+'Forecast inputs Tab10.1.5.1'!AA17</f>
        <v>0.4663170111007795</v>
      </c>
      <c r="C147" s="18">
        <v>13</v>
      </c>
      <c r="D147" s="17">
        <f>$G$54*'Forecast inputs Tab10.1.5.1'!T17</f>
        <v>0.18136612978131614</v>
      </c>
      <c r="E147" s="17">
        <f>$G$55*'Forecast inputs Tab10.1.5.1'!U17</f>
        <v>6.3722512611132492E-6</v>
      </c>
      <c r="F147" s="17">
        <f>$F$31*'Forecast inputs Tab10.1.5.1'!Y17</f>
        <v>4.4944509068202292E-2</v>
      </c>
      <c r="G147" s="28">
        <f t="shared" si="35"/>
        <v>20.148247224597004</v>
      </c>
      <c r="H147" s="28">
        <f>G147*'Forecast inputs Tab10.1.5.1'!V17</f>
        <v>60.478742804714315</v>
      </c>
      <c r="I147" s="28">
        <f t="shared" si="36"/>
        <v>7.0790336619614043E-4</v>
      </c>
      <c r="J147" s="28">
        <f>I147*'Forecast inputs Tab10.1.5.1'!W17</f>
        <v>2.1312553167309916E-3</v>
      </c>
      <c r="K147" s="28">
        <f t="shared" si="37"/>
        <v>60.480874060031049</v>
      </c>
      <c r="L147" s="28">
        <f t="shared" si="34"/>
        <v>4.9929558577787398</v>
      </c>
      <c r="M147" s="28">
        <f>L147*'Forecast inputs Tab10.1.5.1'!Z17</f>
        <v>15.130104206268337</v>
      </c>
      <c r="N147" s="19">
        <f t="shared" si="38"/>
        <v>138.99933636176971</v>
      </c>
      <c r="O147" s="19">
        <f>N147*'Forecast inputs Tab10.1.5.1'!R17</f>
        <v>400.56133756052981</v>
      </c>
      <c r="P147" s="19">
        <f>N147*'Forecast inputs Tab10.1.5.1'!S17</f>
        <v>138.80012849877878</v>
      </c>
      <c r="Q147" s="19">
        <f>P147*'Forecast inputs Tab10.1.5.1'!R17</f>
        <v>399.98727030135569</v>
      </c>
    </row>
    <row r="148" spans="1:17" ht="15" x14ac:dyDescent="0.25">
      <c r="A148" s="10">
        <f>D148+F148+E148+'Forecast inputs Tab10.1.5.1'!AA18</f>
        <v>0.46331672454229311</v>
      </c>
      <c r="C148" s="18">
        <v>14</v>
      </c>
      <c r="D148" s="17">
        <f>$G$54*'Forecast inputs Tab10.1.5.1'!T18</f>
        <v>0.17710064244610368</v>
      </c>
      <c r="E148" s="17">
        <f>$G$55*'Forecast inputs Tab10.1.5.1'!U18</f>
        <v>2.8860764107769261E-6</v>
      </c>
      <c r="F148" s="17">
        <f>$F$31*'Forecast inputs Tab10.1.5.1'!Y18</f>
        <v>4.6213196019778656E-2</v>
      </c>
      <c r="G148" s="28">
        <f t="shared" si="35"/>
        <v>3.281827846558798</v>
      </c>
      <c r="H148" s="28">
        <f>G148*'Forecast inputs Tab10.1.5.1'!V18</f>
        <v>10.781363751640235</v>
      </c>
      <c r="I148" s="28">
        <f t="shared" si="36"/>
        <v>5.34814882733508E-5</v>
      </c>
      <c r="J148" s="28">
        <f>I148*'Forecast inputs Tab10.1.5.1'!W18</f>
        <v>1.7619359464289197E-4</v>
      </c>
      <c r="K148" s="28">
        <f t="shared" si="37"/>
        <v>10.781539945234877</v>
      </c>
      <c r="L148" s="28">
        <f t="shared" si="34"/>
        <v>0.85637043141921432</v>
      </c>
      <c r="M148" s="28">
        <f>L148*'Forecast inputs Tab10.1.5.1'!Z18</f>
        <v>2.8430213767470787</v>
      </c>
      <c r="N148" s="19">
        <f t="shared" si="38"/>
        <v>23.154003105284936</v>
      </c>
      <c r="O148" s="19">
        <f>N148*'Forecast inputs Tab10.1.5.1'!R18</f>
        <v>73.543133903192327</v>
      </c>
      <c r="P148" s="19">
        <f>N148*'Forecast inputs Tab10.1.5.1'!S18</f>
        <v>23.136216221472875</v>
      </c>
      <c r="Q148" s="19">
        <f>P148*'Forecast inputs Tab10.1.5.1'!R18</f>
        <v>73.486638135615436</v>
      </c>
    </row>
    <row r="149" spans="1:17" ht="15" x14ac:dyDescent="0.25">
      <c r="A149" s="10">
        <f>D149+F149+E149+'Forecast inputs Tab10.1.5.1'!AA19</f>
        <v>0.46115598165466221</v>
      </c>
      <c r="C149" s="18">
        <v>15</v>
      </c>
      <c r="D149" s="17">
        <f>$G$54*'Forecast inputs Tab10.1.5.1'!T19</f>
        <v>0.1724036596147418</v>
      </c>
      <c r="E149" s="17">
        <f>$G$55*'Forecast inputs Tab10.1.5.1'!U19</f>
        <v>1.5089536100028735E-6</v>
      </c>
      <c r="F149" s="17">
        <f>$F$31*'Forecast inputs Tab10.1.5.1'!Y19</f>
        <v>4.8750813086310393E-2</v>
      </c>
      <c r="G149" s="28">
        <f t="shared" si="35"/>
        <v>7.7585526891596102</v>
      </c>
      <c r="H149" s="28">
        <f>G149*'Forecast inputs Tab10.1.5.1'!V19</f>
        <v>27.596977292098849</v>
      </c>
      <c r="I149" s="28">
        <f t="shared" si="36"/>
        <v>6.7906308455785447E-5</v>
      </c>
      <c r="J149" s="28">
        <f>I149*'Forecast inputs Tab10.1.5.1'!W19</f>
        <v>2.4205776110170133E-4</v>
      </c>
      <c r="K149" s="28">
        <f t="shared" si="37"/>
        <v>27.597219349859952</v>
      </c>
      <c r="L149" s="28">
        <f t="shared" si="34"/>
        <v>2.1938963059991163</v>
      </c>
      <c r="M149" s="28">
        <f>L149*'Forecast inputs Tab10.1.5.1'!Z19</f>
        <v>7.89456034543334</v>
      </c>
      <c r="N149" s="19">
        <f t="shared" si="38"/>
        <v>56.17349957201094</v>
      </c>
      <c r="O149" s="19">
        <f>N149*'Forecast inputs Tab10.1.5.1'!R19</f>
        <v>194.39288914890963</v>
      </c>
      <c r="P149" s="19">
        <f>N149*'Forecast inputs Tab10.1.5.1'!S19</f>
        <v>56.148664008508526</v>
      </c>
      <c r="Q149" s="19">
        <f>P149*'Forecast inputs Tab10.1.5.1'!R19</f>
        <v>194.30694369456444</v>
      </c>
    </row>
    <row r="150" spans="1:17" ht="15" x14ac:dyDescent="0.25">
      <c r="A150" s="10">
        <f>D150+F150+E150+'Forecast inputs Tab10.1.5.1'!AA20</f>
        <v>0.45992451986525518</v>
      </c>
      <c r="C150" s="23" t="s">
        <v>1443</v>
      </c>
      <c r="D150" s="17">
        <f>$G$54*'Forecast inputs Tab10.1.5.1'!T20</f>
        <v>0.16723075979040145</v>
      </c>
      <c r="E150" s="17">
        <f>$G$55*'Forecast inputs Tab10.1.5.1'!U20</f>
        <v>9.1438265608979382E-7</v>
      </c>
      <c r="F150" s="17">
        <f>$F$31*'Forecast inputs Tab10.1.5.1'!Y20</f>
        <v>5.2692845692197628E-2</v>
      </c>
      <c r="G150" s="28">
        <f>N150*(D150/A150)*(1-EXP(-A150))</f>
        <v>13.321586302829949</v>
      </c>
      <c r="H150" s="28">
        <f>G150*'Forecast inputs Tab10.1.5.1'!V20</f>
        <v>55.277496594120358</v>
      </c>
      <c r="I150" s="28">
        <f t="shared" si="36"/>
        <v>7.2839634778782E-5</v>
      </c>
      <c r="J150" s="28">
        <f>I150*'Forecast inputs Tab10.1.5.1'!W20</f>
        <v>3.0224573649654271E-4</v>
      </c>
      <c r="K150" s="28">
        <f t="shared" si="37"/>
        <v>55.277798839856857</v>
      </c>
      <c r="L150" s="30">
        <f t="shared" si="34"/>
        <v>4.1975070394352292</v>
      </c>
      <c r="M150" s="28">
        <f>L150*'Forecast inputs Tab10.1.5.1'!Z20</f>
        <v>16.221937555023754</v>
      </c>
      <c r="N150" s="19">
        <f>N123*EXP(-A123)+N124*EXP(-A124)</f>
        <v>99.377958741798693</v>
      </c>
      <c r="O150" s="19">
        <f>N150*'Forecast inputs Tab10.1.5.1'!R20</f>
        <v>404.71042994660888</v>
      </c>
      <c r="P150" s="19">
        <f>N150*'Forecast inputs Tab10.1.5.1'!S20</f>
        <v>99.351338195838125</v>
      </c>
      <c r="Q150" s="19">
        <f>P150*'Forecast inputs Tab10.1.5.1'!R20</f>
        <v>404.60201946265931</v>
      </c>
    </row>
    <row r="151" spans="1:17" ht="15" x14ac:dyDescent="0.25">
      <c r="C151" s="31" t="s">
        <v>1453</v>
      </c>
      <c r="D151" s="12"/>
      <c r="E151" s="12"/>
      <c r="F151" s="12"/>
      <c r="G151" s="32">
        <f>SUM(G134:G150)</f>
        <v>1239.2885567075946</v>
      </c>
      <c r="H151" s="32">
        <f t="shared" ref="H151" si="39">SUM(H134:H150)</f>
        <v>1615.896832586252</v>
      </c>
      <c r="I151" s="32">
        <f>SUM(I134:I150)</f>
        <v>224.69829806275621</v>
      </c>
      <c r="J151" s="32">
        <f t="shared" ref="J151:Q151" si="40">SUM(J134:J150)</f>
        <v>150.9995802259142</v>
      </c>
      <c r="K151" s="32">
        <f t="shared" si="40"/>
        <v>1766.8964128121661</v>
      </c>
      <c r="L151" s="32">
        <f t="shared" si="40"/>
        <v>376.48870058716574</v>
      </c>
      <c r="M151" s="32">
        <f t="shared" si="40"/>
        <v>421.57136162680735</v>
      </c>
      <c r="N151" s="32">
        <f t="shared" si="40"/>
        <v>50613.506321932531</v>
      </c>
      <c r="O151" s="32">
        <f t="shared" si="40"/>
        <v>14844.207429999333</v>
      </c>
      <c r="P151" s="32">
        <f t="shared" si="40"/>
        <v>6691.4137085795328</v>
      </c>
      <c r="Q151" s="32">
        <f t="shared" si="40"/>
        <v>8294.7163424842383</v>
      </c>
    </row>
    <row r="153" spans="1:17" ht="15" x14ac:dyDescent="0.25">
      <c r="C153" s="15" t="s">
        <v>1445</v>
      </c>
      <c r="D153" s="15" t="s">
        <v>1734</v>
      </c>
      <c r="G153" s="15">
        <f>G128+1</f>
        <v>2025</v>
      </c>
    </row>
    <row r="154" spans="1:17" ht="15" x14ac:dyDescent="0.25">
      <c r="D154" s="24" t="s">
        <v>1611</v>
      </c>
      <c r="E154" s="24"/>
      <c r="F154" s="24"/>
      <c r="G154" s="18">
        <f>G129</f>
        <v>1</v>
      </c>
      <c r="H154" s="24" t="s">
        <v>1610</v>
      </c>
      <c r="I154" s="25">
        <f>G154*I104</f>
        <v>0.15712751246472767</v>
      </c>
      <c r="J154" s="15" t="s">
        <v>1526</v>
      </c>
      <c r="K154" s="25">
        <f>I154+I156+I155</f>
        <v>0.20297373492881038</v>
      </c>
    </row>
    <row r="155" spans="1:17" ht="15" x14ac:dyDescent="0.25">
      <c r="D155" s="24" t="s">
        <v>1612</v>
      </c>
      <c r="E155" s="24"/>
      <c r="F155" s="24"/>
      <c r="G155" s="18">
        <f>G130</f>
        <v>1</v>
      </c>
      <c r="H155" s="24" t="s">
        <v>1610</v>
      </c>
      <c r="I155" s="25">
        <f>G155*I105</f>
        <v>5.8230555245437849E-3</v>
      </c>
      <c r="K155" s="25"/>
    </row>
    <row r="156" spans="1:17" ht="15" x14ac:dyDescent="0.25">
      <c r="D156" s="24" t="s">
        <v>1446</v>
      </c>
      <c r="E156" s="24"/>
      <c r="F156" s="24"/>
      <c r="G156" s="18">
        <f>G131</f>
        <v>1</v>
      </c>
      <c r="H156" s="24" t="s">
        <v>1610</v>
      </c>
      <c r="I156" s="25">
        <f>G156*I106</f>
        <v>4.0023166939538925E-2</v>
      </c>
    </row>
    <row r="157" spans="1:17" ht="15" x14ac:dyDescent="0.25">
      <c r="D157" s="24"/>
      <c r="E157" s="24"/>
      <c r="F157" s="24"/>
      <c r="G157" s="18"/>
      <c r="H157" s="24"/>
      <c r="I157" s="24"/>
      <c r="J157" s="24"/>
      <c r="K157" s="24"/>
      <c r="L157" s="25"/>
    </row>
    <row r="158" spans="1:17" ht="39" x14ac:dyDescent="0.25">
      <c r="A158" t="s">
        <v>1374</v>
      </c>
      <c r="C158" s="26" t="s">
        <v>1292</v>
      </c>
      <c r="D158" s="27" t="s">
        <v>1604</v>
      </c>
      <c r="E158" s="27" t="s">
        <v>1605</v>
      </c>
      <c r="F158" s="27" t="s">
        <v>1877</v>
      </c>
      <c r="G158" s="27" t="s">
        <v>1606</v>
      </c>
      <c r="H158" s="27" t="s">
        <v>1607</v>
      </c>
      <c r="I158" s="27" t="s">
        <v>1608</v>
      </c>
      <c r="J158" s="27" t="s">
        <v>1609</v>
      </c>
      <c r="K158" s="27" t="s">
        <v>1613</v>
      </c>
      <c r="L158" s="27" t="s">
        <v>1448</v>
      </c>
      <c r="M158" s="27" t="s">
        <v>1578</v>
      </c>
      <c r="N158" s="27" t="s">
        <v>1449</v>
      </c>
      <c r="O158" s="27" t="s">
        <v>1450</v>
      </c>
      <c r="P158" s="27" t="s">
        <v>1451</v>
      </c>
      <c r="Q158" s="27" t="s">
        <v>1452</v>
      </c>
    </row>
    <row r="159" spans="1:17" ht="15" x14ac:dyDescent="0.25">
      <c r="A159" s="10">
        <f>D159+F159+E159+'Forecast inputs Tab10.1.5.1'!AA4</f>
        <v>0.24</v>
      </c>
      <c r="C159" s="18">
        <v>0</v>
      </c>
      <c r="D159" s="17">
        <f>$G$54*'Forecast inputs Tab10.1.5.1'!T4</f>
        <v>0</v>
      </c>
      <c r="E159" s="17">
        <f>$G$55*'Forecast inputs Tab10.1.5.1'!U4</f>
        <v>0</v>
      </c>
      <c r="F159" s="17">
        <f>$F$31*'Forecast inputs Tab10.1.5.1'!Y4</f>
        <v>0</v>
      </c>
      <c r="G159" s="28">
        <f>N159*(D159/A159)*(1-EXP(-A159))</f>
        <v>0</v>
      </c>
      <c r="H159" s="28">
        <f>G159*'Forecast inputs Tab10.1.5.1'!V4</f>
        <v>0</v>
      </c>
      <c r="I159" s="28">
        <f>N159*(E159/A159)*(1-EXP(-A159))</f>
        <v>0</v>
      </c>
      <c r="J159" s="28">
        <f>I159*'Forecast inputs Tab10.1.5.1'!W4</f>
        <v>0</v>
      </c>
      <c r="K159" s="28">
        <f>H159+J159</f>
        <v>0</v>
      </c>
      <c r="L159" s="28">
        <f t="shared" ref="L159:L175" si="41">N159*(F159/A159)*(1-EXP(-A159))</f>
        <v>0</v>
      </c>
      <c r="M159" s="28">
        <f>L159*'Forecast inputs Tab10.1.5.1'!Z4</f>
        <v>0</v>
      </c>
      <c r="N159" s="19">
        <f>'Forecast inputs Tab10.1.5.1'!Q4</f>
        <v>12382.797429009221</v>
      </c>
      <c r="O159" s="19">
        <f>N159*'Forecast inputs Tab10.1.5.1'!R4</f>
        <v>34.976078134056579</v>
      </c>
      <c r="P159" s="19">
        <f>N159*'Forecast inputs Tab10.1.5.1'!S4</f>
        <v>0</v>
      </c>
      <c r="Q159" s="19">
        <f>P159*'Forecast inputs Tab10.1.5.1'!R4</f>
        <v>0</v>
      </c>
    </row>
    <row r="160" spans="1:17" ht="15" x14ac:dyDescent="0.25">
      <c r="A160" s="10">
        <f>D160+F160+E160+'Forecast inputs Tab10.1.5.1'!AA5</f>
        <v>0.24054266917001291</v>
      </c>
      <c r="C160" s="18">
        <v>1</v>
      </c>
      <c r="D160" s="17">
        <f>$G$54*'Forecast inputs Tab10.1.5.1'!T5</f>
        <v>3.2084463895607013E-5</v>
      </c>
      <c r="E160" s="17">
        <f>$G$55*'Forecast inputs Tab10.1.5.1'!U5</f>
        <v>7.3560458654917506E-5</v>
      </c>
      <c r="F160" s="17">
        <f>$F$31*'Forecast inputs Tab10.1.5.1'!Y5</f>
        <v>4.3702424746238738E-4</v>
      </c>
      <c r="G160" s="28">
        <f t="shared" ref="G160:G174" si="42">N160*(D160/A160)*(1-EXP(-A160))</f>
        <v>0.2777769621249952</v>
      </c>
      <c r="H160" s="28">
        <f>G160*'Forecast inputs Tab10.1.5.1'!V5</f>
        <v>2.8563251428643542E-2</v>
      </c>
      <c r="I160" s="28">
        <f t="shared" ref="I160:I175" si="43">N160*(E160/A160)*(1-EXP(-A160))</f>
        <v>0.63686277583344708</v>
      </c>
      <c r="J160" s="28">
        <f>I160*'Forecast inputs Tab10.1.5.1'!W5</f>
        <v>6.5487465338544326E-2</v>
      </c>
      <c r="K160" s="28">
        <f t="shared" ref="K160:K175" si="44">H160+J160</f>
        <v>9.4050716767187875E-2</v>
      </c>
      <c r="L160" s="28">
        <f t="shared" si="41"/>
        <v>3.7836152796583109</v>
      </c>
      <c r="M160" s="28">
        <f>L160*'Forecast inputs Tab10.1.5.1'!Z5</f>
        <v>0.29164447100981428</v>
      </c>
      <c r="N160" s="19">
        <f>N134*EXP(-A134)</f>
        <v>9740.6534556019415</v>
      </c>
      <c r="O160" s="19">
        <f>N160*'Forecast inputs Tab10.1.5.1'!R5</f>
        <v>231.1720062657642</v>
      </c>
      <c r="P160" s="19">
        <f>N160*'Forecast inputs Tab10.1.5.1'!S5</f>
        <v>0</v>
      </c>
      <c r="Q160" s="19">
        <f>P160*'Forecast inputs Tab10.1.5.1'!R5</f>
        <v>0</v>
      </c>
    </row>
    <row r="161" spans="1:17" ht="15" x14ac:dyDescent="0.25">
      <c r="A161" s="10">
        <f>D161+F161+E161+'Forecast inputs Tab10.1.5.1'!AA6</f>
        <v>0.24436355361370776</v>
      </c>
      <c r="C161" s="18">
        <v>2</v>
      </c>
      <c r="D161" s="17">
        <f>$G$54*'Forecast inputs Tab10.1.5.1'!T6</f>
        <v>3.0191873778600349E-4</v>
      </c>
      <c r="E161" s="17">
        <f>$G$55*'Forecast inputs Tab10.1.5.1'!U6</f>
        <v>1.5420704181806485E-3</v>
      </c>
      <c r="F161" s="17">
        <f>$F$31*'Forecast inputs Tab10.1.5.1'!Y6</f>
        <v>2.5195644577411316E-3</v>
      </c>
      <c r="G161" s="28">
        <f t="shared" si="42"/>
        <v>2.0512989134963826</v>
      </c>
      <c r="H161" s="28">
        <f>G161*'Forecast inputs Tab10.1.5.1'!V6</f>
        <v>0.4503558072550663</v>
      </c>
      <c r="I161" s="28">
        <f t="shared" si="43"/>
        <v>10.4771482437468</v>
      </c>
      <c r="J161" s="28">
        <f>I161*'Forecast inputs Tab10.1.5.1'!W6</f>
        <v>2.3004412831450365</v>
      </c>
      <c r="K161" s="28">
        <f t="shared" si="44"/>
        <v>2.7507970904001029</v>
      </c>
      <c r="L161" s="28">
        <f t="shared" si="41"/>
        <v>17.118446746792422</v>
      </c>
      <c r="M161" s="28">
        <f>L161*'Forecast inputs Tab10.1.5.1'!Z6</f>
        <v>3.218781541799379</v>
      </c>
      <c r="N161" s="19">
        <f t="shared" ref="N161:N174" si="45">N135*EXP(-A135)</f>
        <v>7658.1124438248207</v>
      </c>
      <c r="O161" s="19">
        <f>N161*'Forecast inputs Tab10.1.5.1'!R6</f>
        <v>736.67825302368362</v>
      </c>
      <c r="P161" s="19">
        <f>N161*'Forecast inputs Tab10.1.5.1'!S6</f>
        <v>0</v>
      </c>
      <c r="Q161" s="19">
        <f>P161*'Forecast inputs Tab10.1.5.1'!R6</f>
        <v>0</v>
      </c>
    </row>
    <row r="162" spans="1:17" ht="15" x14ac:dyDescent="0.25">
      <c r="A162" s="10">
        <f>D162+F162+E162+'Forecast inputs Tab10.1.5.1'!AA7</f>
        <v>0.2567378222545722</v>
      </c>
      <c r="C162" s="18">
        <v>3</v>
      </c>
      <c r="D162" s="17">
        <f>$G$54*'Forecast inputs Tab10.1.5.1'!T7</f>
        <v>1.1246764140843947E-2</v>
      </c>
      <c r="E162" s="17">
        <f>$G$55*'Forecast inputs Tab10.1.5.1'!U7</f>
        <v>2.9905783541638977E-3</v>
      </c>
      <c r="F162" s="17">
        <f>$F$31*'Forecast inputs Tab10.1.5.1'!Y7</f>
        <v>2.5004797595643822E-3</v>
      </c>
      <c r="G162" s="28">
        <f t="shared" si="42"/>
        <v>59.492987549834076</v>
      </c>
      <c r="H162" s="28">
        <f>G162*'Forecast inputs Tab10.1.5.1'!V7</f>
        <v>21.849099831833193</v>
      </c>
      <c r="I162" s="28">
        <f t="shared" si="43"/>
        <v>15.819522714532999</v>
      </c>
      <c r="J162" s="28">
        <f>I162*'Forecast inputs Tab10.1.5.1'!W7</f>
        <v>5.8241424282129337</v>
      </c>
      <c r="K162" s="28">
        <f t="shared" si="44"/>
        <v>27.673242260046127</v>
      </c>
      <c r="L162" s="28">
        <f t="shared" si="41"/>
        <v>13.22700550499968</v>
      </c>
      <c r="M162" s="28">
        <f>L162*'Forecast inputs Tab10.1.5.1'!Z7</f>
        <v>4.4677914654677817</v>
      </c>
      <c r="N162" s="19">
        <f t="shared" si="45"/>
        <v>5997.8554630831914</v>
      </c>
      <c r="O162" s="19">
        <f>N162*'Forecast inputs Tab10.1.5.1'!R7</f>
        <v>1255.3211591459965</v>
      </c>
      <c r="P162" s="19">
        <f>N162*'Forecast inputs Tab10.1.5.1'!S7</f>
        <v>0</v>
      </c>
      <c r="Q162" s="19">
        <f>P162*'Forecast inputs Tab10.1.5.1'!R7</f>
        <v>0</v>
      </c>
    </row>
    <row r="163" spans="1:17" ht="15" x14ac:dyDescent="0.25">
      <c r="A163" s="10">
        <f>D163+F163+E163+'Forecast inputs Tab10.1.5.1'!AA8</f>
        <v>0.2929893291589325</v>
      </c>
      <c r="C163" s="18">
        <v>4</v>
      </c>
      <c r="D163" s="17">
        <f>$G$54*'Forecast inputs Tab10.1.5.1'!T8</f>
        <v>2.0091157329877058E-2</v>
      </c>
      <c r="E163" s="17">
        <f>$G$55*'Forecast inputs Tab10.1.5.1'!U8</f>
        <v>1.9398190832809581E-2</v>
      </c>
      <c r="F163" s="17">
        <f>$F$31*'Forecast inputs Tab10.1.5.1'!Y8</f>
        <v>1.3499980996245895E-2</v>
      </c>
      <c r="G163" s="28">
        <f t="shared" si="42"/>
        <v>80.803760561421583</v>
      </c>
      <c r="H163" s="28">
        <f>G163*'Forecast inputs Tab10.1.5.1'!V8</f>
        <v>45.51948559116147</v>
      </c>
      <c r="I163" s="28">
        <f t="shared" si="43"/>
        <v>78.016748445257434</v>
      </c>
      <c r="J163" s="28">
        <f>I163*'Forecast inputs Tab10.1.5.1'!W8</f>
        <v>42.749487081907638</v>
      </c>
      <c r="K163" s="28">
        <f t="shared" si="44"/>
        <v>88.268972673069101</v>
      </c>
      <c r="L163" s="28">
        <f t="shared" si="41"/>
        <v>54.294992274149394</v>
      </c>
      <c r="M163" s="28">
        <f>L163*'Forecast inputs Tab10.1.5.1'!Z8</f>
        <v>28.580829638119965</v>
      </c>
      <c r="N163" s="19">
        <f t="shared" si="45"/>
        <v>4639.7670501242064</v>
      </c>
      <c r="O163" s="19">
        <f>N163*'Forecast inputs Tab10.1.5.1'!R8</f>
        <v>1710.4733218635395</v>
      </c>
      <c r="P163" s="19">
        <f>N163*'Forecast inputs Tab10.1.5.1'!S8</f>
        <v>413.66426449329964</v>
      </c>
      <c r="Q163" s="19">
        <f>P163*'Forecast inputs Tab10.1.5.1'!R8</f>
        <v>152.49939942677739</v>
      </c>
    </row>
    <row r="164" spans="1:17" ht="15" x14ac:dyDescent="0.25">
      <c r="A164" s="10">
        <f>D164+F164+E164+'Forecast inputs Tab10.1.5.1'!AA9</f>
        <v>0.35742797664659659</v>
      </c>
      <c r="C164" s="18">
        <v>5</v>
      </c>
      <c r="D164" s="17">
        <f>$G$54*'Forecast inputs Tab10.1.5.1'!T9</f>
        <v>5.932901253069596E-2</v>
      </c>
      <c r="E164" s="17">
        <f>$G$55*'Forecast inputs Tab10.1.5.1'!U9</f>
        <v>2.9451758759262564E-2</v>
      </c>
      <c r="F164" s="17">
        <f>$F$31*'Forecast inputs Tab10.1.5.1'!Y9</f>
        <v>2.8647205356638082E-2</v>
      </c>
      <c r="G164" s="28">
        <f t="shared" si="42"/>
        <v>172.66904688214794</v>
      </c>
      <c r="H164" s="28">
        <f>G164*'Forecast inputs Tab10.1.5.1'!V9</f>
        <v>139.09481696487336</v>
      </c>
      <c r="I164" s="28">
        <f t="shared" si="43"/>
        <v>85.715350669854899</v>
      </c>
      <c r="J164" s="28">
        <f>I164*'Forecast inputs Tab10.1.5.1'!W9</f>
        <v>64.172962651341592</v>
      </c>
      <c r="K164" s="28">
        <f t="shared" si="44"/>
        <v>203.26777961621497</v>
      </c>
      <c r="L164" s="28">
        <f t="shared" si="41"/>
        <v>83.373807076405015</v>
      </c>
      <c r="M164" s="28">
        <f>L164*'Forecast inputs Tab10.1.5.1'!Z9</f>
        <v>62.208365664374682</v>
      </c>
      <c r="N164" s="19">
        <f t="shared" si="45"/>
        <v>3461.4058829850715</v>
      </c>
      <c r="O164" s="19">
        <f>N164*'Forecast inputs Tab10.1.5.1'!R9</f>
        <v>1972.3229177484257</v>
      </c>
      <c r="P164" s="19">
        <f>N164*'Forecast inputs Tab10.1.5.1'!S9</f>
        <v>1006.8015763708464</v>
      </c>
      <c r="Q164" s="19">
        <f>P164*'Forecast inputs Tab10.1.5.1'!R9</f>
        <v>573.6795654224137</v>
      </c>
    </row>
    <row r="165" spans="1:17" ht="15" x14ac:dyDescent="0.25">
      <c r="A165" s="10">
        <f>D165+F165+E165+'Forecast inputs Tab10.1.5.1'!AA10</f>
        <v>0.42367918914690472</v>
      </c>
      <c r="C165" s="18">
        <v>6</v>
      </c>
      <c r="D165" s="17">
        <f>$G$54*'Forecast inputs Tab10.1.5.1'!T10</f>
        <v>0.14428273151484647</v>
      </c>
      <c r="E165" s="17">
        <f>$G$55*'Forecast inputs Tab10.1.5.1'!U10</f>
        <v>1.215725561880098E-2</v>
      </c>
      <c r="F165" s="17">
        <f>$F$31*'Forecast inputs Tab10.1.5.1'!Y10</f>
        <v>2.723920201325726E-2</v>
      </c>
      <c r="G165" s="28">
        <f t="shared" si="42"/>
        <v>284.76099861588381</v>
      </c>
      <c r="H165" s="28">
        <f>G165*'Forecast inputs Tab10.1.5.1'!V10</f>
        <v>282.12036725227904</v>
      </c>
      <c r="I165" s="28">
        <f t="shared" si="43"/>
        <v>23.993947259600542</v>
      </c>
      <c r="J165" s="28">
        <f>I165*'Forecast inputs Tab10.1.5.1'!W10</f>
        <v>23.218950499645665</v>
      </c>
      <c r="K165" s="28">
        <f t="shared" si="44"/>
        <v>305.33931775192468</v>
      </c>
      <c r="L165" s="28">
        <f t="shared" si="41"/>
        <v>53.760157472460804</v>
      </c>
      <c r="M165" s="28">
        <f>L165*'Forecast inputs Tab10.1.5.1'!Z10</f>
        <v>53.156000822785295</v>
      </c>
      <c r="N165" s="19">
        <f t="shared" si="45"/>
        <v>2421.1602186121622</v>
      </c>
      <c r="O165" s="19">
        <f>N165*'Forecast inputs Tab10.1.5.1'!R10</f>
        <v>1952.0071607312461</v>
      </c>
      <c r="P165" s="19">
        <f>N165*'Forecast inputs Tab10.1.5.1'!S10</f>
        <v>1391.5091527664242</v>
      </c>
      <c r="Q165" s="19">
        <f>P165*'Forecast inputs Tab10.1.5.1'!R10</f>
        <v>1121.8736412165686</v>
      </c>
    </row>
    <row r="166" spans="1:17" ht="15" x14ac:dyDescent="0.25">
      <c r="A166" s="10">
        <f>D166+F166+E166+'Forecast inputs Tab10.1.5.1'!AA11</f>
        <v>0.47131514371769373</v>
      </c>
      <c r="C166" s="18">
        <v>7</v>
      </c>
      <c r="D166" s="17">
        <f>$G$54*'Forecast inputs Tab10.1.5.1'!T11</f>
        <v>0.17439723094039628</v>
      </c>
      <c r="E166" s="17">
        <f>$G$55*'Forecast inputs Tab10.1.5.1'!U11</f>
        <v>6.9711027182897799E-3</v>
      </c>
      <c r="F166" s="17">
        <f>$F$31*'Forecast inputs Tab10.1.5.1'!Y11</f>
        <v>4.9946810059007689E-2</v>
      </c>
      <c r="G166" s="28">
        <f t="shared" si="42"/>
        <v>220.47329107845292</v>
      </c>
      <c r="H166" s="28">
        <f>G166*'Forecast inputs Tab10.1.5.1'!V11</f>
        <v>273.22442471633303</v>
      </c>
      <c r="I166" s="28">
        <f t="shared" si="43"/>
        <v>8.8128805168505089</v>
      </c>
      <c r="J166" s="28">
        <f>I166*'Forecast inputs Tab10.1.5.1'!W11</f>
        <v>10.754306164596896</v>
      </c>
      <c r="K166" s="28">
        <f t="shared" si="44"/>
        <v>283.9787308809299</v>
      </c>
      <c r="L166" s="28">
        <f t="shared" si="41"/>
        <v>63.142846553242308</v>
      </c>
      <c r="M166" s="28">
        <f>L166*'Forecast inputs Tab10.1.5.1'!Z11</f>
        <v>78.820583923946828</v>
      </c>
      <c r="N166" s="19">
        <f t="shared" si="45"/>
        <v>1585.4365921877802</v>
      </c>
      <c r="O166" s="19">
        <f>N166*'Forecast inputs Tab10.1.5.1'!R11</f>
        <v>1697.4318330599251</v>
      </c>
      <c r="P166" s="19">
        <f>N166*'Forecast inputs Tab10.1.5.1'!S11</f>
        <v>1264.5494621463667</v>
      </c>
      <c r="Q166" s="19">
        <f>P166*'Forecast inputs Tab10.1.5.1'!R11</f>
        <v>1353.8772361523861</v>
      </c>
    </row>
    <row r="167" spans="1:17" ht="15" x14ac:dyDescent="0.25">
      <c r="A167" s="10">
        <f>D167+F167+E167+'Forecast inputs Tab10.1.5.1'!AA12</f>
        <v>0.47343448748741418</v>
      </c>
      <c r="C167" s="18">
        <v>8</v>
      </c>
      <c r="D167" s="17">
        <f>$G$54*'Forecast inputs Tab10.1.5.1'!T12</f>
        <v>0.20105966665287486</v>
      </c>
      <c r="E167" s="17">
        <f>$G$55*'Forecast inputs Tab10.1.5.1'!U12</f>
        <v>1.1958801447505703E-3</v>
      </c>
      <c r="F167" s="17">
        <f>$F$31*'Forecast inputs Tab10.1.5.1'!Y12</f>
        <v>3.1178940689788756E-2</v>
      </c>
      <c r="G167" s="28">
        <f t="shared" si="42"/>
        <v>158.8964632550186</v>
      </c>
      <c r="H167" s="28">
        <f>G167*'Forecast inputs Tab10.1.5.1'!V12</f>
        <v>239.29921181030699</v>
      </c>
      <c r="I167" s="28">
        <f t="shared" si="43"/>
        <v>0.94509818225170272</v>
      </c>
      <c r="J167" s="28">
        <f>I167*'Forecast inputs Tab10.1.5.1'!W12</f>
        <v>1.421211573784541</v>
      </c>
      <c r="K167" s="28">
        <f t="shared" si="44"/>
        <v>240.72042338409153</v>
      </c>
      <c r="L167" s="28">
        <f t="shared" si="41"/>
        <v>24.640563103085125</v>
      </c>
      <c r="M167" s="28">
        <f>L167*'Forecast inputs Tab10.1.5.1'!Z12</f>
        <v>37.555667847936164</v>
      </c>
      <c r="N167" s="19">
        <f t="shared" si="45"/>
        <v>992.07809796418564</v>
      </c>
      <c r="O167" s="19">
        <f>N167*'Forecast inputs Tab10.1.5.1'!R12</f>
        <v>1345.0297228769039</v>
      </c>
      <c r="P167" s="19">
        <f>N167*'Forecast inputs Tab10.1.5.1'!S12</f>
        <v>908.2932803204119</v>
      </c>
      <c r="Q167" s="19">
        <f>P167*'Forecast inputs Tab10.1.5.1'!R12</f>
        <v>1231.4367806600048</v>
      </c>
    </row>
    <row r="168" spans="1:17" ht="15" x14ac:dyDescent="0.25">
      <c r="A168" s="10">
        <f>D168+F168+E168+'Forecast inputs Tab10.1.5.1'!AA13</f>
        <v>0.4808944187510808</v>
      </c>
      <c r="C168" s="18">
        <v>9</v>
      </c>
      <c r="D168" s="17">
        <f>$G$54*'Forecast inputs Tab10.1.5.1'!T13</f>
        <v>0.19363665481704714</v>
      </c>
      <c r="E168" s="17">
        <f>$G$55*'Forecast inputs Tab10.1.5.1'!U13</f>
        <v>4.9180700459200085E-4</v>
      </c>
      <c r="F168" s="17">
        <f>$F$31*'Forecast inputs Tab10.1.5.1'!Y13</f>
        <v>4.6765956929441674E-2</v>
      </c>
      <c r="G168" s="28">
        <f t="shared" si="42"/>
        <v>104.23024473869199</v>
      </c>
      <c r="H168" s="28">
        <f>G168*'Forecast inputs Tab10.1.5.1'!V13</f>
        <v>187.77221200801552</v>
      </c>
      <c r="I168" s="28">
        <f t="shared" si="43"/>
        <v>0.26472862021532095</v>
      </c>
      <c r="J168" s="28">
        <f>I168*'Forecast inputs Tab10.1.5.1'!W13</f>
        <v>0.47746445639650781</v>
      </c>
      <c r="K168" s="28">
        <f t="shared" si="44"/>
        <v>188.24967646441203</v>
      </c>
      <c r="L168" s="28">
        <f t="shared" si="41"/>
        <v>25.173060032462953</v>
      </c>
      <c r="M168" s="28">
        <f>L168*'Forecast inputs Tab10.1.5.1'!Z13</f>
        <v>45.722080667562786</v>
      </c>
      <c r="N168" s="19">
        <f t="shared" si="45"/>
        <v>678.0384751431377</v>
      </c>
      <c r="O168" s="19">
        <f>N168*'Forecast inputs Tab10.1.5.1'!R13</f>
        <v>1122.0384098211186</v>
      </c>
      <c r="P168" s="19">
        <f>N168*'Forecast inputs Tab10.1.5.1'!S13</f>
        <v>654.99918805183609</v>
      </c>
      <c r="Q168" s="19">
        <f>P168*'Forecast inputs Tab10.1.5.1'!R13</f>
        <v>1083.9123063638199</v>
      </c>
    </row>
    <row r="169" spans="1:17" ht="15" x14ac:dyDescent="0.25">
      <c r="A169" s="10">
        <f>D169+F169+E169+'Forecast inputs Tab10.1.5.1'!AA14</f>
        <v>0.47670124492391452</v>
      </c>
      <c r="C169" s="18">
        <v>10</v>
      </c>
      <c r="D169" s="17">
        <f>$G$54*'Forecast inputs Tab10.1.5.1'!T14</f>
        <v>0.19325784307747021</v>
      </c>
      <c r="E169" s="17">
        <f>$G$55*'Forecast inputs Tab10.1.5.1'!U14</f>
        <v>1.3309407209839442E-4</v>
      </c>
      <c r="F169" s="17">
        <f>$F$31*'Forecast inputs Tab10.1.5.1'!Y14</f>
        <v>4.3310307774345962E-2</v>
      </c>
      <c r="G169" s="28">
        <f t="shared" si="42"/>
        <v>18.063902739377596</v>
      </c>
      <c r="H169" s="28">
        <f>G169*'Forecast inputs Tab10.1.5.1'!V14</f>
        <v>38.022339718327281</v>
      </c>
      <c r="I169" s="28">
        <f t="shared" si="43"/>
        <v>1.2440366379383365E-2</v>
      </c>
      <c r="J169" s="28">
        <f>I169*'Forecast inputs Tab10.1.5.1'!W14</f>
        <v>2.6242460924799354E-2</v>
      </c>
      <c r="K169" s="28">
        <f t="shared" si="44"/>
        <v>38.04858217925208</v>
      </c>
      <c r="L169" s="28">
        <f t="shared" si="41"/>
        <v>4.0482351183784928</v>
      </c>
      <c r="M169" s="28">
        <f>L169*'Forecast inputs Tab10.1.5.1'!Z14</f>
        <v>8.5808415686709729</v>
      </c>
      <c r="N169" s="19">
        <f t="shared" si="45"/>
        <v>117.51260632918704</v>
      </c>
      <c r="O169" s="19">
        <f>N169*'Forecast inputs Tab10.1.5.1'!R14</f>
        <v>230.53035546628269</v>
      </c>
      <c r="P169" s="19">
        <f>N169*'Forecast inputs Tab10.1.5.1'!S14</f>
        <v>115.86530332215115</v>
      </c>
      <c r="Q169" s="19">
        <f>P169*'Forecast inputs Tab10.1.5.1'!R14</f>
        <v>227.29875879223002</v>
      </c>
    </row>
    <row r="170" spans="1:17" ht="15" x14ac:dyDescent="0.25">
      <c r="A170" s="10">
        <f>D170+F170+E170+'Forecast inputs Tab10.1.5.1'!AA15</f>
        <v>0.4760848873575293</v>
      </c>
      <c r="C170" s="18">
        <v>11</v>
      </c>
      <c r="D170" s="17">
        <f>$G$54*'Forecast inputs Tab10.1.5.1'!T15</f>
        <v>0.18624469574975872</v>
      </c>
      <c r="E170" s="17">
        <f>$G$55*'Forecast inputs Tab10.1.5.1'!U15</f>
        <v>4.9159606171143338E-5</v>
      </c>
      <c r="F170" s="17">
        <f>$F$31*'Forecast inputs Tab10.1.5.1'!Y15</f>
        <v>4.979103200159949E-2</v>
      </c>
      <c r="G170" s="28">
        <f t="shared" si="42"/>
        <v>59.125100425960746</v>
      </c>
      <c r="H170" s="28">
        <f>G170*'Forecast inputs Tab10.1.5.1'!V15</f>
        <v>142.33129704183438</v>
      </c>
      <c r="I170" s="28">
        <f t="shared" si="43"/>
        <v>1.560617144058072E-2</v>
      </c>
      <c r="J170" s="28">
        <f>I170*'Forecast inputs Tab10.1.5.1'!W15</f>
        <v>3.769254166127782E-2</v>
      </c>
      <c r="K170" s="28">
        <f t="shared" si="44"/>
        <v>142.36898958349565</v>
      </c>
      <c r="L170" s="28">
        <f t="shared" si="41"/>
        <v>15.806623407746683</v>
      </c>
      <c r="M170" s="28">
        <f>L170*'Forecast inputs Tab10.1.5.1'!Z15</f>
        <v>38.358881420983337</v>
      </c>
      <c r="N170" s="19">
        <f t="shared" si="45"/>
        <v>399.00168112861667</v>
      </c>
      <c r="O170" s="19">
        <f>N170*'Forecast inputs Tab10.1.5.1'!R15</f>
        <v>906.2604983810495</v>
      </c>
      <c r="P170" s="19">
        <f>N170*'Forecast inputs Tab10.1.5.1'!S15</f>
        <v>396.55987488040523</v>
      </c>
      <c r="Q170" s="19">
        <f>P170*'Forecast inputs Tab10.1.5.1'!R15</f>
        <v>900.71437501336197</v>
      </c>
    </row>
    <row r="171" spans="1:17" ht="15" x14ac:dyDescent="0.25">
      <c r="A171" s="10">
        <f>D171+F171+E171+'Forecast inputs Tab10.1.5.1'!AA16</f>
        <v>0.47236842465792306</v>
      </c>
      <c r="C171" s="18">
        <v>12</v>
      </c>
      <c r="D171" s="17">
        <f>$G$54*'Forecast inputs Tab10.1.5.1'!T16</f>
        <v>0.18236072512160356</v>
      </c>
      <c r="E171" s="17">
        <f>$G$55*'Forecast inputs Tab10.1.5.1'!U16</f>
        <v>1.7650256468504984E-5</v>
      </c>
      <c r="F171" s="17">
        <f>$F$31*'Forecast inputs Tab10.1.5.1'!Y16</f>
        <v>4.9990049279850998E-2</v>
      </c>
      <c r="G171" s="28">
        <f t="shared" si="42"/>
        <v>35.214558018985294</v>
      </c>
      <c r="H171" s="28">
        <f>G171*'Forecast inputs Tab10.1.5.1'!V16</f>
        <v>95.325523574362137</v>
      </c>
      <c r="I171" s="28">
        <f t="shared" si="43"/>
        <v>3.408332468768557E-3</v>
      </c>
      <c r="J171" s="28">
        <f>I171*'Forecast inputs Tab10.1.5.1'!W16</f>
        <v>9.2597666711372456E-3</v>
      </c>
      <c r="K171" s="28">
        <f t="shared" si="44"/>
        <v>95.334783341033273</v>
      </c>
      <c r="L171" s="28">
        <f t="shared" si="41"/>
        <v>9.6532709527414671</v>
      </c>
      <c r="M171" s="28">
        <f>L171*'Forecast inputs Tab10.1.5.1'!Z16</f>
        <v>26.369454130765757</v>
      </c>
      <c r="N171" s="19">
        <f t="shared" si="45"/>
        <v>242.28928374536093</v>
      </c>
      <c r="O171" s="19">
        <f>N171*'Forecast inputs Tab10.1.5.1'!R16</f>
        <v>624.90525195752252</v>
      </c>
      <c r="P171" s="19">
        <f>N171*'Forecast inputs Tab10.1.5.1'!S16</f>
        <v>241.59600066823117</v>
      </c>
      <c r="Q171" s="19">
        <f>P171*'Forecast inputs Tab10.1.5.1'!R16</f>
        <v>623.11715704348182</v>
      </c>
    </row>
    <row r="172" spans="1:17" ht="15" x14ac:dyDescent="0.25">
      <c r="A172" s="10">
        <f>D172+F172+E172+'Forecast inputs Tab10.1.5.1'!AA17</f>
        <v>0.4663170111007795</v>
      </c>
      <c r="C172" s="18">
        <v>13</v>
      </c>
      <c r="D172" s="17">
        <f>$G$54*'Forecast inputs Tab10.1.5.1'!T17</f>
        <v>0.18136612978131614</v>
      </c>
      <c r="E172" s="17">
        <f>$G$55*'Forecast inputs Tab10.1.5.1'!U17</f>
        <v>6.3722512611132492E-6</v>
      </c>
      <c r="F172" s="17">
        <f>$F$31*'Forecast inputs Tab10.1.5.1'!Y17</f>
        <v>4.4944509068202292E-2</v>
      </c>
      <c r="G172" s="28">
        <f t="shared" si="42"/>
        <v>8.3642865293129525</v>
      </c>
      <c r="H172" s="28">
        <f>G172*'Forecast inputs Tab10.1.5.1'!V17</f>
        <v>25.106974721537973</v>
      </c>
      <c r="I172" s="28">
        <f t="shared" si="43"/>
        <v>2.9387700696372122E-4</v>
      </c>
      <c r="J172" s="28">
        <f>I172*'Forecast inputs Tab10.1.5.1'!W17</f>
        <v>8.8476332147131463E-4</v>
      </c>
      <c r="K172" s="28">
        <f t="shared" si="44"/>
        <v>25.107859484859446</v>
      </c>
      <c r="L172" s="28">
        <f t="shared" si="41"/>
        <v>2.0727616133124069</v>
      </c>
      <c r="M172" s="28">
        <f>L172*'Forecast inputs Tab10.1.5.1'!Z17</f>
        <v>6.2810687892044532</v>
      </c>
      <c r="N172" s="19">
        <f t="shared" si="45"/>
        <v>57.703792481504294</v>
      </c>
      <c r="O172" s="19">
        <f>N172*'Forecast inputs Tab10.1.5.1'!R17</f>
        <v>166.28790398357498</v>
      </c>
      <c r="P172" s="19">
        <f>N172*'Forecast inputs Tab10.1.5.1'!S17</f>
        <v>57.621093891082289</v>
      </c>
      <c r="Q172" s="19">
        <f>P172*'Forecast inputs Tab10.1.5.1'!R17</f>
        <v>166.04958732062639</v>
      </c>
    </row>
    <row r="173" spans="1:17" ht="15" x14ac:dyDescent="0.25">
      <c r="A173" s="10">
        <f>D173+F173+E173+'Forecast inputs Tab10.1.5.1'!AA18</f>
        <v>0.46331672454229311</v>
      </c>
      <c r="C173" s="18">
        <v>14</v>
      </c>
      <c r="D173" s="17">
        <f>$G$54*'Forecast inputs Tab10.1.5.1'!T18</f>
        <v>0.17710064244610368</v>
      </c>
      <c r="E173" s="17">
        <f>$G$55*'Forecast inputs Tab10.1.5.1'!U18</f>
        <v>2.8860764107769261E-6</v>
      </c>
      <c r="F173" s="17">
        <f>$F$31*'Forecast inputs Tab10.1.5.1'!Y18</f>
        <v>4.6213196019778656E-2</v>
      </c>
      <c r="G173" s="28">
        <f t="shared" si="42"/>
        <v>12.359005643221641</v>
      </c>
      <c r="H173" s="28">
        <f>G173*'Forecast inputs Tab10.1.5.1'!V18</f>
        <v>40.601439709235407</v>
      </c>
      <c r="I173" s="28">
        <f t="shared" si="43"/>
        <v>2.0140545034112966E-4</v>
      </c>
      <c r="J173" s="28">
        <f>I173*'Forecast inputs Tab10.1.5.1'!W18</f>
        <v>6.6352585580451286E-4</v>
      </c>
      <c r="K173" s="28">
        <f t="shared" si="44"/>
        <v>40.602103235091214</v>
      </c>
      <c r="L173" s="28">
        <f t="shared" si="41"/>
        <v>3.2249976200598356</v>
      </c>
      <c r="M173" s="28">
        <f>L173*'Forecast inputs Tab10.1.5.1'!Z18</f>
        <v>10.706508348955646</v>
      </c>
      <c r="N173" s="19">
        <f t="shared" si="45"/>
        <v>87.19544973739103</v>
      </c>
      <c r="O173" s="19">
        <f>N173*'Forecast inputs Tab10.1.5.1'!R18</f>
        <v>276.95541918288563</v>
      </c>
      <c r="P173" s="19">
        <f>N173*'Forecast inputs Tab10.1.5.1'!S18</f>
        <v>87.128466273392732</v>
      </c>
      <c r="Q173" s="19">
        <f>P173*'Forecast inputs Tab10.1.5.1'!R18</f>
        <v>276.74266228552642</v>
      </c>
    </row>
    <row r="174" spans="1:17" ht="15" x14ac:dyDescent="0.25">
      <c r="A174" s="10">
        <f>D174+F174+E174+'Forecast inputs Tab10.1.5.1'!AA19</f>
        <v>0.46115598165466221</v>
      </c>
      <c r="C174" s="18">
        <v>15</v>
      </c>
      <c r="D174" s="17">
        <f>$G$54*'Forecast inputs Tab10.1.5.1'!T19</f>
        <v>0.1724036596147418</v>
      </c>
      <c r="E174" s="17">
        <f>$G$55*'Forecast inputs Tab10.1.5.1'!U19</f>
        <v>1.5089536100028735E-6</v>
      </c>
      <c r="F174" s="17">
        <f>$F$31*'Forecast inputs Tab10.1.5.1'!Y19</f>
        <v>4.8750813086310393E-2</v>
      </c>
      <c r="G174" s="28">
        <f t="shared" si="42"/>
        <v>2.0121456921086742</v>
      </c>
      <c r="H174" s="28">
        <f>G174*'Forecast inputs Tab10.1.5.1'!V19</f>
        <v>7.1571517521694377</v>
      </c>
      <c r="I174" s="28">
        <f t="shared" si="43"/>
        <v>1.7611195219080455E-5</v>
      </c>
      <c r="J174" s="28">
        <f>I174*'Forecast inputs Tab10.1.5.1'!W19</f>
        <v>6.2776590010503084E-5</v>
      </c>
      <c r="K174" s="28">
        <f t="shared" si="44"/>
        <v>7.1572145287594484</v>
      </c>
      <c r="L174" s="28">
        <f t="shared" si="41"/>
        <v>0.56897712471775685</v>
      </c>
      <c r="M174" s="28">
        <f>L174*'Forecast inputs Tab10.1.5.1'!Z19</f>
        <v>2.0474186651268704</v>
      </c>
      <c r="N174" s="19">
        <f t="shared" si="45"/>
        <v>14.568344084640529</v>
      </c>
      <c r="O174" s="19">
        <f>N174*'Forecast inputs Tab10.1.5.1'!R19</f>
        <v>50.414920172425326</v>
      </c>
      <c r="P174" s="19">
        <f>N174*'Forecast inputs Tab10.1.5.1'!S19</f>
        <v>14.561903093116131</v>
      </c>
      <c r="Q174" s="19">
        <f>P174*'Forecast inputs Tab10.1.5.1'!R19</f>
        <v>50.392630605975825</v>
      </c>
    </row>
    <row r="175" spans="1:17" ht="15" x14ac:dyDescent="0.25">
      <c r="A175" s="10">
        <f>D175+F175+E175+'Forecast inputs Tab10.1.5.1'!AA20</f>
        <v>0.45992451986525518</v>
      </c>
      <c r="C175" s="23" t="s">
        <v>1443</v>
      </c>
      <c r="D175" s="17">
        <f>$G$54*'Forecast inputs Tab10.1.5.1'!T20</f>
        <v>0.16723075979040145</v>
      </c>
      <c r="E175" s="17">
        <f>$G$55*'Forecast inputs Tab10.1.5.1'!U20</f>
        <v>9.1438265608979382E-7</v>
      </c>
      <c r="F175" s="17">
        <f>$F$31*'Forecast inputs Tab10.1.5.1'!Y20</f>
        <v>5.2692845692197628E-2</v>
      </c>
      <c r="G175" s="28">
        <f>N175*(D175/A175)*(1-EXP(-A175))</f>
        <v>6.7009822252528606</v>
      </c>
      <c r="H175" s="28">
        <f>G175*'Forecast inputs Tab10.1.5.1'!V20</f>
        <v>27.805511574472771</v>
      </c>
      <c r="I175" s="28">
        <f t="shared" si="43"/>
        <v>3.6639562800628352E-5</v>
      </c>
      <c r="J175" s="28">
        <f>I175*'Forecast inputs Tab10.1.5.1'!W20</f>
        <v>1.5203469480894649E-4</v>
      </c>
      <c r="K175" s="28">
        <f t="shared" si="44"/>
        <v>27.805663609167581</v>
      </c>
      <c r="L175" s="30">
        <f t="shared" si="41"/>
        <v>2.1114167203686569</v>
      </c>
      <c r="M175" s="28">
        <f>L175*'Forecast inputs Tab10.1.5.1'!Z20</f>
        <v>8.159907742539934</v>
      </c>
      <c r="N175" s="19">
        <f>N148*EXP(-A148)+N149*EXP(-A149)</f>
        <v>49.988786618395409</v>
      </c>
      <c r="O175" s="19">
        <f>N175*'Forecast inputs Tab10.1.5.1'!R20</f>
        <v>203.57616096144341</v>
      </c>
      <c r="P175" s="19">
        <f>N175*'Forecast inputs Tab10.1.5.1'!S20</f>
        <v>49.975396035528377</v>
      </c>
      <c r="Q175" s="19">
        <f>P175*'Forecast inputs Tab10.1.5.1'!R20</f>
        <v>203.52162866255173</v>
      </c>
    </row>
    <row r="176" spans="1:17" ht="15" x14ac:dyDescent="0.25">
      <c r="C176" s="31" t="s">
        <v>1453</v>
      </c>
      <c r="D176" s="12"/>
      <c r="E176" s="12"/>
      <c r="F176" s="12"/>
      <c r="G176" s="32">
        <f>SUM(G159:G175)</f>
        <v>1225.4958498312919</v>
      </c>
      <c r="H176" s="32">
        <f t="shared" ref="H176" si="46">SUM(H159:H175)</f>
        <v>1565.7087753254257</v>
      </c>
      <c r="I176" s="32">
        <f>SUM(I159:I175)</f>
        <v>224.71429183164773</v>
      </c>
      <c r="J176" s="32">
        <f t="shared" ref="J176:Q176" si="47">SUM(J159:J175)</f>
        <v>151.05941147408868</v>
      </c>
      <c r="K176" s="32">
        <f t="shared" si="47"/>
        <v>1716.7681867995143</v>
      </c>
      <c r="L176" s="32">
        <f t="shared" si="47"/>
        <v>376.00077660058133</v>
      </c>
      <c r="M176" s="32">
        <f t="shared" si="47"/>
        <v>414.52582670924966</v>
      </c>
      <c r="N176" s="32">
        <f t="shared" si="47"/>
        <v>50525.565052660815</v>
      </c>
      <c r="O176" s="32">
        <f t="shared" si="47"/>
        <v>14516.381372775841</v>
      </c>
      <c r="P176" s="32">
        <f t="shared" si="47"/>
        <v>6603.1249623130907</v>
      </c>
      <c r="Q176" s="32">
        <f t="shared" si="47"/>
        <v>7965.115728965724</v>
      </c>
    </row>
    <row r="178" spans="1:17" ht="15" x14ac:dyDescent="0.25">
      <c r="C178" s="15" t="s">
        <v>1445</v>
      </c>
      <c r="D178" s="15" t="s">
        <v>1735</v>
      </c>
      <c r="G178" s="15">
        <f>G153+1</f>
        <v>2026</v>
      </c>
    </row>
    <row r="179" spans="1:17" ht="15" x14ac:dyDescent="0.25">
      <c r="D179" s="24" t="s">
        <v>1611</v>
      </c>
      <c r="E179" s="24"/>
      <c r="F179" s="24"/>
      <c r="G179" s="18">
        <f>G154</f>
        <v>1</v>
      </c>
      <c r="H179" s="24" t="s">
        <v>1610</v>
      </c>
      <c r="I179" s="25">
        <f>G179*I129</f>
        <v>0.15712751246472767</v>
      </c>
      <c r="J179" s="15" t="s">
        <v>1526</v>
      </c>
      <c r="K179" s="25">
        <f>I179+I181+I180</f>
        <v>0.20297373492881038</v>
      </c>
    </row>
    <row r="180" spans="1:17" ht="15" x14ac:dyDescent="0.25">
      <c r="D180" s="24" t="s">
        <v>1612</v>
      </c>
      <c r="E180" s="24"/>
      <c r="F180" s="24"/>
      <c r="G180" s="18">
        <f>G155</f>
        <v>1</v>
      </c>
      <c r="H180" s="24" t="s">
        <v>1610</v>
      </c>
      <c r="I180" s="25">
        <f>G180*I130</f>
        <v>5.8230555245437849E-3</v>
      </c>
      <c r="K180" s="25"/>
    </row>
    <row r="181" spans="1:17" ht="15" x14ac:dyDescent="0.25">
      <c r="D181" s="24" t="s">
        <v>1446</v>
      </c>
      <c r="E181" s="24"/>
      <c r="F181" s="24"/>
      <c r="G181" s="18">
        <f>G156</f>
        <v>1</v>
      </c>
      <c r="H181" s="24" t="s">
        <v>1610</v>
      </c>
      <c r="I181" s="25">
        <f>G181*I131</f>
        <v>4.0023166939538925E-2</v>
      </c>
    </row>
    <row r="182" spans="1:17" ht="15" x14ac:dyDescent="0.25">
      <c r="D182" s="24"/>
      <c r="E182" s="24"/>
      <c r="F182" s="24"/>
      <c r="G182" s="18"/>
      <c r="H182" s="24"/>
      <c r="I182" s="24"/>
      <c r="J182" s="24"/>
      <c r="K182" s="24"/>
      <c r="L182" s="25"/>
    </row>
    <row r="183" spans="1:17" ht="39" x14ac:dyDescent="0.25">
      <c r="A183" t="s">
        <v>1374</v>
      </c>
      <c r="C183" s="26" t="s">
        <v>1292</v>
      </c>
      <c r="D183" s="27" t="s">
        <v>1604</v>
      </c>
      <c r="E183" s="27" t="s">
        <v>1605</v>
      </c>
      <c r="F183" s="27" t="s">
        <v>1877</v>
      </c>
      <c r="G183" s="27" t="s">
        <v>1606</v>
      </c>
      <c r="H183" s="27" t="s">
        <v>1607</v>
      </c>
      <c r="I183" s="27" t="s">
        <v>1608</v>
      </c>
      <c r="J183" s="27" t="s">
        <v>1609</v>
      </c>
      <c r="K183" s="27" t="s">
        <v>1613</v>
      </c>
      <c r="L183" s="27" t="s">
        <v>1448</v>
      </c>
      <c r="M183" s="27" t="s">
        <v>1578</v>
      </c>
      <c r="N183" s="27" t="s">
        <v>1449</v>
      </c>
      <c r="O183" s="27" t="s">
        <v>1450</v>
      </c>
      <c r="P183" s="27" t="s">
        <v>1451</v>
      </c>
      <c r="Q183" s="27" t="s">
        <v>1452</v>
      </c>
    </row>
    <row r="184" spans="1:17" ht="15" x14ac:dyDescent="0.25">
      <c r="A184" s="10">
        <f>D184+F184+E184+'Forecast inputs Tab10.1.5.1'!AA4</f>
        <v>0.24</v>
      </c>
      <c r="C184" s="18">
        <v>0</v>
      </c>
      <c r="D184" s="17">
        <f>$G$54*'Forecast inputs Tab10.1.5.1'!T4</f>
        <v>0</v>
      </c>
      <c r="E184" s="17">
        <f>$G$55*'Forecast inputs Tab10.1.5.1'!U4</f>
        <v>0</v>
      </c>
      <c r="F184" s="17">
        <f>$F$31*'Forecast inputs Tab10.1.5.1'!Y4</f>
        <v>0</v>
      </c>
      <c r="G184" s="28">
        <f>N184*(D184/A184)*(1-EXP(-A184))</f>
        <v>0</v>
      </c>
      <c r="H184" s="28">
        <f>G184*'Forecast inputs Tab10.1.5.1'!V4</f>
        <v>0</v>
      </c>
      <c r="I184" s="28">
        <f>N184*(E184/A184)*(1-EXP(-A184))</f>
        <v>0</v>
      </c>
      <c r="J184" s="28">
        <f>I184*'Forecast inputs Tab10.1.5.1'!W4</f>
        <v>0</v>
      </c>
      <c r="K184" s="28">
        <f>H184+J184</f>
        <v>0</v>
      </c>
      <c r="L184" s="28">
        <f t="shared" ref="L184:L200" si="48">N184*(F184/A184)*(1-EXP(-A184))</f>
        <v>0</v>
      </c>
      <c r="M184" s="28">
        <f>L184*'Forecast inputs Tab10.1.5.1'!Z4</f>
        <v>0</v>
      </c>
      <c r="N184" s="19">
        <f>'Forecast inputs Tab10.1.5.1'!Q4</f>
        <v>12382.797429009221</v>
      </c>
      <c r="O184" s="19">
        <f>N184*'Forecast inputs Tab10.1.5.1'!R4</f>
        <v>34.976078134056579</v>
      </c>
      <c r="P184" s="19">
        <f>N184*'Forecast inputs Tab10.1.5.1'!S4</f>
        <v>0</v>
      </c>
      <c r="Q184" s="19">
        <f>P184*'Forecast inputs Tab10.1.5.1'!R4</f>
        <v>0</v>
      </c>
    </row>
    <row r="185" spans="1:17" ht="15" x14ac:dyDescent="0.25">
      <c r="A185" s="10">
        <f>D185+F185+E185+'Forecast inputs Tab10.1.5.1'!AA5</f>
        <v>0.24054266917001291</v>
      </c>
      <c r="C185" s="18">
        <v>1</v>
      </c>
      <c r="D185" s="17">
        <f>$G$54*'Forecast inputs Tab10.1.5.1'!T5</f>
        <v>3.2084463895607013E-5</v>
      </c>
      <c r="E185" s="17">
        <f>$G$55*'Forecast inputs Tab10.1.5.1'!U5</f>
        <v>7.3560458654917506E-5</v>
      </c>
      <c r="F185" s="17">
        <f>$F$31*'Forecast inputs Tab10.1.5.1'!Y5</f>
        <v>4.3702424746238738E-4</v>
      </c>
      <c r="G185" s="28">
        <f t="shared" ref="G185:G199" si="49">N185*(D185/A185)*(1-EXP(-A185))</f>
        <v>0.2777769621249952</v>
      </c>
      <c r="H185" s="28">
        <f>G185*'Forecast inputs Tab10.1.5.1'!V5</f>
        <v>2.8563251428643542E-2</v>
      </c>
      <c r="I185" s="28">
        <f t="shared" ref="I185:I200" si="50">N185*(E185/A185)*(1-EXP(-A185))</f>
        <v>0.63686277583344708</v>
      </c>
      <c r="J185" s="28">
        <f>I185*'Forecast inputs Tab10.1.5.1'!W5</f>
        <v>6.5487465338544326E-2</v>
      </c>
      <c r="K185" s="28">
        <f t="shared" ref="K185:K200" si="51">H185+J185</f>
        <v>9.4050716767187875E-2</v>
      </c>
      <c r="L185" s="28">
        <f t="shared" si="48"/>
        <v>3.7836152796583109</v>
      </c>
      <c r="M185" s="28">
        <f>L185*'Forecast inputs Tab10.1.5.1'!Z5</f>
        <v>0.29164447100981428</v>
      </c>
      <c r="N185" s="19">
        <f>N159*EXP(-A159)</f>
        <v>9740.6534556019415</v>
      </c>
      <c r="O185" s="19">
        <f>N185*'Forecast inputs Tab10.1.5.1'!R5</f>
        <v>231.1720062657642</v>
      </c>
      <c r="P185" s="19">
        <f>N185*'Forecast inputs Tab10.1.5.1'!S5</f>
        <v>0</v>
      </c>
      <c r="Q185" s="19">
        <f>P185*'Forecast inputs Tab10.1.5.1'!R5</f>
        <v>0</v>
      </c>
    </row>
    <row r="186" spans="1:17" ht="15" x14ac:dyDescent="0.25">
      <c r="A186" s="10">
        <f>D186+F186+E186+'Forecast inputs Tab10.1.5.1'!AA6</f>
        <v>0.24436355361370776</v>
      </c>
      <c r="C186" s="18">
        <v>2</v>
      </c>
      <c r="D186" s="17">
        <f>$G$54*'Forecast inputs Tab10.1.5.1'!T6</f>
        <v>3.0191873778600349E-4</v>
      </c>
      <c r="E186" s="17">
        <f>$G$55*'Forecast inputs Tab10.1.5.1'!U6</f>
        <v>1.5420704181806485E-3</v>
      </c>
      <c r="F186" s="17">
        <f>$F$31*'Forecast inputs Tab10.1.5.1'!Y6</f>
        <v>2.5195644577411316E-3</v>
      </c>
      <c r="G186" s="28">
        <f t="shared" si="49"/>
        <v>2.0512989134963826</v>
      </c>
      <c r="H186" s="28">
        <f>G186*'Forecast inputs Tab10.1.5.1'!V6</f>
        <v>0.4503558072550663</v>
      </c>
      <c r="I186" s="28">
        <f t="shared" si="50"/>
        <v>10.4771482437468</v>
      </c>
      <c r="J186" s="28">
        <f>I186*'Forecast inputs Tab10.1.5.1'!W6</f>
        <v>2.3004412831450365</v>
      </c>
      <c r="K186" s="28">
        <f t="shared" si="51"/>
        <v>2.7507970904001029</v>
      </c>
      <c r="L186" s="28">
        <f t="shared" si="48"/>
        <v>17.118446746792422</v>
      </c>
      <c r="M186" s="28">
        <f>L186*'Forecast inputs Tab10.1.5.1'!Z6</f>
        <v>3.218781541799379</v>
      </c>
      <c r="N186" s="19">
        <f t="shared" ref="N186:N199" si="52">N160*EXP(-A160)</f>
        <v>7658.1124438248207</v>
      </c>
      <c r="O186" s="19">
        <f>N186*'Forecast inputs Tab10.1.5.1'!R6</f>
        <v>736.67825302368362</v>
      </c>
      <c r="P186" s="19">
        <f>N186*'Forecast inputs Tab10.1.5.1'!S6</f>
        <v>0</v>
      </c>
      <c r="Q186" s="19">
        <f>P186*'Forecast inputs Tab10.1.5.1'!R6</f>
        <v>0</v>
      </c>
    </row>
    <row r="187" spans="1:17" ht="15" x14ac:dyDescent="0.25">
      <c r="A187" s="10">
        <f>D187+F187+E187+'Forecast inputs Tab10.1.5.1'!AA7</f>
        <v>0.2567378222545722</v>
      </c>
      <c r="C187" s="18">
        <v>3</v>
      </c>
      <c r="D187" s="17">
        <f>$G$54*'Forecast inputs Tab10.1.5.1'!T7</f>
        <v>1.1246764140843947E-2</v>
      </c>
      <c r="E187" s="17">
        <f>$G$55*'Forecast inputs Tab10.1.5.1'!U7</f>
        <v>2.9905783541638977E-3</v>
      </c>
      <c r="F187" s="17">
        <f>$F$31*'Forecast inputs Tab10.1.5.1'!Y7</f>
        <v>2.5004797595643822E-3</v>
      </c>
      <c r="G187" s="28">
        <f t="shared" si="49"/>
        <v>59.492987549834076</v>
      </c>
      <c r="H187" s="28">
        <f>G187*'Forecast inputs Tab10.1.5.1'!V7</f>
        <v>21.849099831833193</v>
      </c>
      <c r="I187" s="28">
        <f t="shared" si="50"/>
        <v>15.819522714532999</v>
      </c>
      <c r="J187" s="28">
        <f>I187*'Forecast inputs Tab10.1.5.1'!W7</f>
        <v>5.8241424282129337</v>
      </c>
      <c r="K187" s="28">
        <f t="shared" si="51"/>
        <v>27.673242260046127</v>
      </c>
      <c r="L187" s="28">
        <f t="shared" si="48"/>
        <v>13.22700550499968</v>
      </c>
      <c r="M187" s="28">
        <f>L187*'Forecast inputs Tab10.1.5.1'!Z7</f>
        <v>4.4677914654677817</v>
      </c>
      <c r="N187" s="19">
        <f t="shared" si="52"/>
        <v>5997.8554630831914</v>
      </c>
      <c r="O187" s="19">
        <f>N187*'Forecast inputs Tab10.1.5.1'!R7</f>
        <v>1255.3211591459965</v>
      </c>
      <c r="P187" s="19">
        <f>N187*'Forecast inputs Tab10.1.5.1'!S7</f>
        <v>0</v>
      </c>
      <c r="Q187" s="19">
        <f>P187*'Forecast inputs Tab10.1.5.1'!R7</f>
        <v>0</v>
      </c>
    </row>
    <row r="188" spans="1:17" ht="15" x14ac:dyDescent="0.25">
      <c r="A188" s="10">
        <f>D188+F188+E188+'Forecast inputs Tab10.1.5.1'!AA8</f>
        <v>0.2929893291589325</v>
      </c>
      <c r="C188" s="18">
        <v>4</v>
      </c>
      <c r="D188" s="17">
        <f>$G$54*'Forecast inputs Tab10.1.5.1'!T8</f>
        <v>2.0091157329877058E-2</v>
      </c>
      <c r="E188" s="17">
        <f>$G$55*'Forecast inputs Tab10.1.5.1'!U8</f>
        <v>1.9398190832809581E-2</v>
      </c>
      <c r="F188" s="17">
        <f>$F$31*'Forecast inputs Tab10.1.5.1'!Y8</f>
        <v>1.3499980996245895E-2</v>
      </c>
      <c r="G188" s="28">
        <f t="shared" si="49"/>
        <v>80.803760561421583</v>
      </c>
      <c r="H188" s="28">
        <f>G188*'Forecast inputs Tab10.1.5.1'!V8</f>
        <v>45.51948559116147</v>
      </c>
      <c r="I188" s="28">
        <f t="shared" si="50"/>
        <v>78.016748445257434</v>
      </c>
      <c r="J188" s="28">
        <f>I188*'Forecast inputs Tab10.1.5.1'!W8</f>
        <v>42.749487081907638</v>
      </c>
      <c r="K188" s="28">
        <f t="shared" si="51"/>
        <v>88.268972673069101</v>
      </c>
      <c r="L188" s="28">
        <f t="shared" si="48"/>
        <v>54.294992274149394</v>
      </c>
      <c r="M188" s="28">
        <f>L188*'Forecast inputs Tab10.1.5.1'!Z8</f>
        <v>28.580829638119965</v>
      </c>
      <c r="N188" s="19">
        <f t="shared" si="52"/>
        <v>4639.7670501242064</v>
      </c>
      <c r="O188" s="19">
        <f>N188*'Forecast inputs Tab10.1.5.1'!R8</f>
        <v>1710.4733218635395</v>
      </c>
      <c r="P188" s="19">
        <f>N188*'Forecast inputs Tab10.1.5.1'!S8</f>
        <v>413.66426449329964</v>
      </c>
      <c r="Q188" s="19">
        <f>P188*'Forecast inputs Tab10.1.5.1'!R8</f>
        <v>152.49939942677739</v>
      </c>
    </row>
    <row r="189" spans="1:17" ht="15" x14ac:dyDescent="0.25">
      <c r="A189" s="10">
        <f>D189+F189+E189+'Forecast inputs Tab10.1.5.1'!AA9</f>
        <v>0.35742797664659659</v>
      </c>
      <c r="C189" s="18">
        <v>5</v>
      </c>
      <c r="D189" s="17">
        <f>$G$54*'Forecast inputs Tab10.1.5.1'!T9</f>
        <v>5.932901253069596E-2</v>
      </c>
      <c r="E189" s="17">
        <f>$G$55*'Forecast inputs Tab10.1.5.1'!U9</f>
        <v>2.9451758759262564E-2</v>
      </c>
      <c r="F189" s="17">
        <f>$F$31*'Forecast inputs Tab10.1.5.1'!Y9</f>
        <v>2.8647205356638082E-2</v>
      </c>
      <c r="G189" s="28">
        <f t="shared" si="49"/>
        <v>172.66904688214794</v>
      </c>
      <c r="H189" s="28">
        <f>G189*'Forecast inputs Tab10.1.5.1'!V9</f>
        <v>139.09481696487336</v>
      </c>
      <c r="I189" s="28">
        <f t="shared" si="50"/>
        <v>85.715350669854899</v>
      </c>
      <c r="J189" s="28">
        <f>I189*'Forecast inputs Tab10.1.5.1'!W9</f>
        <v>64.172962651341592</v>
      </c>
      <c r="K189" s="28">
        <f t="shared" si="51"/>
        <v>203.26777961621497</v>
      </c>
      <c r="L189" s="28">
        <f t="shared" si="48"/>
        <v>83.373807076405015</v>
      </c>
      <c r="M189" s="28">
        <f>L189*'Forecast inputs Tab10.1.5.1'!Z9</f>
        <v>62.208365664374682</v>
      </c>
      <c r="N189" s="19">
        <f t="shared" si="52"/>
        <v>3461.4058829850715</v>
      </c>
      <c r="O189" s="19">
        <f>N189*'Forecast inputs Tab10.1.5.1'!R9</f>
        <v>1972.3229177484257</v>
      </c>
      <c r="P189" s="19">
        <f>N189*'Forecast inputs Tab10.1.5.1'!S9</f>
        <v>1006.8015763708464</v>
      </c>
      <c r="Q189" s="19">
        <f>P189*'Forecast inputs Tab10.1.5.1'!R9</f>
        <v>573.6795654224137</v>
      </c>
    </row>
    <row r="190" spans="1:17" ht="15" x14ac:dyDescent="0.25">
      <c r="A190" s="10">
        <f>D190+F190+E190+'Forecast inputs Tab10.1.5.1'!AA10</f>
        <v>0.42367918914690472</v>
      </c>
      <c r="C190" s="18">
        <v>6</v>
      </c>
      <c r="D190" s="17">
        <f>$G$54*'Forecast inputs Tab10.1.5.1'!T10</f>
        <v>0.14428273151484647</v>
      </c>
      <c r="E190" s="17">
        <f>$G$55*'Forecast inputs Tab10.1.5.1'!U10</f>
        <v>1.215725561880098E-2</v>
      </c>
      <c r="F190" s="17">
        <f>$F$31*'Forecast inputs Tab10.1.5.1'!Y10</f>
        <v>2.723920201325726E-2</v>
      </c>
      <c r="G190" s="28">
        <f t="shared" si="49"/>
        <v>284.76099861588381</v>
      </c>
      <c r="H190" s="28">
        <f>G190*'Forecast inputs Tab10.1.5.1'!V10</f>
        <v>282.12036725227904</v>
      </c>
      <c r="I190" s="28">
        <f t="shared" si="50"/>
        <v>23.993947259600542</v>
      </c>
      <c r="J190" s="28">
        <f>I190*'Forecast inputs Tab10.1.5.1'!W10</f>
        <v>23.218950499645665</v>
      </c>
      <c r="K190" s="28">
        <f t="shared" si="51"/>
        <v>305.33931775192468</v>
      </c>
      <c r="L190" s="28">
        <f t="shared" si="48"/>
        <v>53.760157472460804</v>
      </c>
      <c r="M190" s="28">
        <f>L190*'Forecast inputs Tab10.1.5.1'!Z10</f>
        <v>53.156000822785295</v>
      </c>
      <c r="N190" s="19">
        <f t="shared" si="52"/>
        <v>2421.1602186121622</v>
      </c>
      <c r="O190" s="19">
        <f>N190*'Forecast inputs Tab10.1.5.1'!R10</f>
        <v>1952.0071607312461</v>
      </c>
      <c r="P190" s="19">
        <f>N190*'Forecast inputs Tab10.1.5.1'!S10</f>
        <v>1391.5091527664242</v>
      </c>
      <c r="Q190" s="19">
        <f>P190*'Forecast inputs Tab10.1.5.1'!R10</f>
        <v>1121.8736412165686</v>
      </c>
    </row>
    <row r="191" spans="1:17" ht="15" x14ac:dyDescent="0.25">
      <c r="A191" s="10">
        <f>D191+F191+E191+'Forecast inputs Tab10.1.5.1'!AA11</f>
        <v>0.47131514371769373</v>
      </c>
      <c r="C191" s="18">
        <v>7</v>
      </c>
      <c r="D191" s="17">
        <f>$G$54*'Forecast inputs Tab10.1.5.1'!T11</f>
        <v>0.17439723094039628</v>
      </c>
      <c r="E191" s="17">
        <f>$G$55*'Forecast inputs Tab10.1.5.1'!U11</f>
        <v>6.9711027182897799E-3</v>
      </c>
      <c r="F191" s="17">
        <f>$F$31*'Forecast inputs Tab10.1.5.1'!Y11</f>
        <v>4.9946810059007689E-2</v>
      </c>
      <c r="G191" s="28">
        <f t="shared" si="49"/>
        <v>220.4088877657307</v>
      </c>
      <c r="H191" s="28">
        <f>G191*'Forecast inputs Tab10.1.5.1'!V11</f>
        <v>273.14461206427762</v>
      </c>
      <c r="I191" s="28">
        <f t="shared" si="50"/>
        <v>8.810306151959713</v>
      </c>
      <c r="J191" s="28">
        <f>I191*'Forecast inputs Tab10.1.5.1'!W11</f>
        <v>10.751164682290167</v>
      </c>
      <c r="K191" s="28">
        <f t="shared" si="51"/>
        <v>283.89577674656778</v>
      </c>
      <c r="L191" s="28">
        <f t="shared" si="48"/>
        <v>63.124401650130245</v>
      </c>
      <c r="M191" s="28">
        <f>L191*'Forecast inputs Tab10.1.5.1'!Z11</f>
        <v>78.797559335841072</v>
      </c>
      <c r="N191" s="19">
        <f t="shared" si="52"/>
        <v>1584.9734641229318</v>
      </c>
      <c r="O191" s="19">
        <f>N191*'Forecast inputs Tab10.1.5.1'!R11</f>
        <v>1696.9359896285757</v>
      </c>
      <c r="P191" s="19">
        <f>N191*'Forecast inputs Tab10.1.5.1'!S11</f>
        <v>1264.1800696722717</v>
      </c>
      <c r="Q191" s="19">
        <f>P191*'Forecast inputs Tab10.1.5.1'!R11</f>
        <v>1353.4817497939209</v>
      </c>
    </row>
    <row r="192" spans="1:17" ht="15" x14ac:dyDescent="0.25">
      <c r="A192" s="10">
        <f>D192+F192+E192+'Forecast inputs Tab10.1.5.1'!AA12</f>
        <v>0.47343448748741418</v>
      </c>
      <c r="C192" s="18">
        <v>8</v>
      </c>
      <c r="D192" s="17">
        <f>$G$54*'Forecast inputs Tab10.1.5.1'!T12</f>
        <v>0.20105966665287486</v>
      </c>
      <c r="E192" s="17">
        <f>$G$55*'Forecast inputs Tab10.1.5.1'!U12</f>
        <v>1.1958801447505703E-3</v>
      </c>
      <c r="F192" s="17">
        <f>$F$31*'Forecast inputs Tab10.1.5.1'!Y12</f>
        <v>3.1178940689788756E-2</v>
      </c>
      <c r="G192" s="28">
        <f t="shared" si="49"/>
        <v>158.49942107592426</v>
      </c>
      <c r="H192" s="28">
        <f>G192*'Forecast inputs Tab10.1.5.1'!V12</f>
        <v>238.70126344464555</v>
      </c>
      <c r="I192" s="28">
        <f t="shared" si="50"/>
        <v>0.94273662030090533</v>
      </c>
      <c r="J192" s="28">
        <f>I192*'Forecast inputs Tab10.1.5.1'!W12</f>
        <v>1.417660324570744</v>
      </c>
      <c r="K192" s="28">
        <f t="shared" si="51"/>
        <v>240.11892376921628</v>
      </c>
      <c r="L192" s="28">
        <f t="shared" si="48"/>
        <v>24.578992551619422</v>
      </c>
      <c r="M192" s="28">
        <f>L192*'Forecast inputs Tab10.1.5.1'!Z12</f>
        <v>37.461825707625223</v>
      </c>
      <c r="N192" s="19">
        <f t="shared" si="52"/>
        <v>989.59914505498659</v>
      </c>
      <c r="O192" s="19">
        <f>N192*'Forecast inputs Tab10.1.5.1'!R12</f>
        <v>1341.6688328911991</v>
      </c>
      <c r="P192" s="19">
        <f>N192*'Forecast inputs Tab10.1.5.1'!S12</f>
        <v>906.02368453528504</v>
      </c>
      <c r="Q192" s="19">
        <f>P192*'Forecast inputs Tab10.1.5.1'!R12</f>
        <v>1228.3597307824034</v>
      </c>
    </row>
    <row r="193" spans="1:17" ht="15" x14ac:dyDescent="0.25">
      <c r="A193" s="10">
        <f>D193+F193+E193+'Forecast inputs Tab10.1.5.1'!AA13</f>
        <v>0.4808944187510808</v>
      </c>
      <c r="C193" s="18">
        <v>9</v>
      </c>
      <c r="D193" s="17">
        <f>$G$54*'Forecast inputs Tab10.1.5.1'!T13</f>
        <v>0.19363665481704714</v>
      </c>
      <c r="E193" s="17">
        <f>$G$55*'Forecast inputs Tab10.1.5.1'!U13</f>
        <v>4.9180700459200085E-4</v>
      </c>
      <c r="F193" s="17">
        <f>$F$31*'Forecast inputs Tab10.1.5.1'!Y13</f>
        <v>4.6765956929441674E-2</v>
      </c>
      <c r="G193" s="28">
        <f t="shared" si="49"/>
        <v>94.989433012675519</v>
      </c>
      <c r="H193" s="28">
        <f>G193*'Forecast inputs Tab10.1.5.1'!V13</f>
        <v>171.12476324788037</v>
      </c>
      <c r="I193" s="28">
        <f t="shared" si="50"/>
        <v>0.24125839481164027</v>
      </c>
      <c r="J193" s="28">
        <f>I193*'Forecast inputs Tab10.1.5.1'!W13</f>
        <v>0.43513356521913082</v>
      </c>
      <c r="K193" s="28">
        <f t="shared" si="51"/>
        <v>171.5598968130995</v>
      </c>
      <c r="L193" s="28">
        <f t="shared" si="48"/>
        <v>22.941274921424561</v>
      </c>
      <c r="M193" s="28">
        <f>L193*'Forecast inputs Tab10.1.5.1'!Z13</f>
        <v>41.668467052532648</v>
      </c>
      <c r="N193" s="19">
        <f t="shared" si="52"/>
        <v>617.92515671525598</v>
      </c>
      <c r="O193" s="19">
        <f>N193*'Forecast inputs Tab10.1.5.1'!R13</f>
        <v>1022.561087087107</v>
      </c>
      <c r="P193" s="19">
        <f>N193*'Forecast inputs Tab10.1.5.1'!S13</f>
        <v>596.92847937552995</v>
      </c>
      <c r="Q193" s="19">
        <f>P193*'Forecast inputs Tab10.1.5.1'!R13</f>
        <v>987.81515552500821</v>
      </c>
    </row>
    <row r="194" spans="1:17" ht="15" x14ac:dyDescent="0.25">
      <c r="A194" s="10">
        <f>D194+F194+E194+'Forecast inputs Tab10.1.5.1'!AA14</f>
        <v>0.47670124492391452</v>
      </c>
      <c r="C194" s="18">
        <v>10</v>
      </c>
      <c r="D194" s="17">
        <f>$G$54*'Forecast inputs Tab10.1.5.1'!T14</f>
        <v>0.19325784307747021</v>
      </c>
      <c r="E194" s="17">
        <f>$G$55*'Forecast inputs Tab10.1.5.1'!U14</f>
        <v>1.3309407209839442E-4</v>
      </c>
      <c r="F194" s="17">
        <f>$F$31*'Forecast inputs Tab10.1.5.1'!Y14</f>
        <v>4.3310307774345962E-2</v>
      </c>
      <c r="G194" s="28">
        <f t="shared" si="49"/>
        <v>64.436460066548776</v>
      </c>
      <c r="H194" s="28">
        <f>G194*'Forecast inputs Tab10.1.5.1'!V14</f>
        <v>135.6309879567678</v>
      </c>
      <c r="I194" s="28">
        <f t="shared" si="50"/>
        <v>4.4376521673299939E-2</v>
      </c>
      <c r="J194" s="28">
        <f>I194*'Forecast inputs Tab10.1.5.1'!W14</f>
        <v>9.361051760662123E-2</v>
      </c>
      <c r="K194" s="28">
        <f t="shared" si="51"/>
        <v>135.72459847437443</v>
      </c>
      <c r="L194" s="28">
        <f t="shared" si="48"/>
        <v>14.440619190046856</v>
      </c>
      <c r="M194" s="28">
        <f>L194*'Forecast inputs Tab10.1.5.1'!Z14</f>
        <v>30.60905846618282</v>
      </c>
      <c r="N194" s="19">
        <f t="shared" si="52"/>
        <v>419.18385380476366</v>
      </c>
      <c r="O194" s="19">
        <f>N194*'Forecast inputs Tab10.1.5.1'!R14</f>
        <v>822.33392520149516</v>
      </c>
      <c r="P194" s="19">
        <f>N194*'Forecast inputs Tab10.1.5.1'!S14</f>
        <v>413.30769426372575</v>
      </c>
      <c r="Q194" s="19">
        <f>P194*'Forecast inputs Tab10.1.5.1'!R14</f>
        <v>810.80636922186409</v>
      </c>
    </row>
    <row r="195" spans="1:17" ht="15" x14ac:dyDescent="0.25">
      <c r="A195" s="10">
        <f>D195+F195+E195+'Forecast inputs Tab10.1.5.1'!AA15</f>
        <v>0.4760848873575293</v>
      </c>
      <c r="C195" s="18">
        <v>11</v>
      </c>
      <c r="D195" s="17">
        <f>$G$54*'Forecast inputs Tab10.1.5.1'!T15</f>
        <v>0.18624469574975872</v>
      </c>
      <c r="E195" s="17">
        <f>$G$55*'Forecast inputs Tab10.1.5.1'!U15</f>
        <v>4.9159606171143338E-5</v>
      </c>
      <c r="F195" s="17">
        <f>$F$31*'Forecast inputs Tab10.1.5.1'!Y15</f>
        <v>4.979103200159949E-2</v>
      </c>
      <c r="G195" s="28">
        <f t="shared" si="49"/>
        <v>10.810677313912386</v>
      </c>
      <c r="H195" s="28">
        <f>G195*'Forecast inputs Tab10.1.5.1'!V15</f>
        <v>26.024441614551066</v>
      </c>
      <c r="I195" s="28">
        <f t="shared" si="50"/>
        <v>2.8534967777515091E-3</v>
      </c>
      <c r="J195" s="28">
        <f>I195*'Forecast inputs Tab10.1.5.1'!W15</f>
        <v>6.8918598379641115E-3</v>
      </c>
      <c r="K195" s="28">
        <f t="shared" si="51"/>
        <v>26.031333474389029</v>
      </c>
      <c r="L195" s="28">
        <f t="shared" si="48"/>
        <v>2.8901482424992744</v>
      </c>
      <c r="M195" s="28">
        <f>L195*'Forecast inputs Tab10.1.5.1'!Z15</f>
        <v>7.0136961489675382</v>
      </c>
      <c r="N195" s="19">
        <f t="shared" si="52"/>
        <v>72.955113671080895</v>
      </c>
      <c r="O195" s="19">
        <f>N195*'Forecast inputs Tab10.1.5.1'!R15</f>
        <v>165.70440878339943</v>
      </c>
      <c r="P195" s="19">
        <f>N195*'Forecast inputs Tab10.1.5.1'!S15</f>
        <v>72.508643741688303</v>
      </c>
      <c r="Q195" s="19">
        <f>P195*'Forecast inputs Tab10.1.5.1'!R15</f>
        <v>164.69033270337147</v>
      </c>
    </row>
    <row r="196" spans="1:17" ht="15" x14ac:dyDescent="0.25">
      <c r="A196" s="10">
        <f>D196+F196+E196+'Forecast inputs Tab10.1.5.1'!AA16</f>
        <v>0.47236842465792306</v>
      </c>
      <c r="C196" s="18">
        <v>12</v>
      </c>
      <c r="D196" s="17">
        <f>$G$54*'Forecast inputs Tab10.1.5.1'!T16</f>
        <v>0.18236072512160356</v>
      </c>
      <c r="E196" s="17">
        <f>$G$55*'Forecast inputs Tab10.1.5.1'!U16</f>
        <v>1.7650256468504984E-5</v>
      </c>
      <c r="F196" s="17">
        <f>$F$31*'Forecast inputs Tab10.1.5.1'!Y16</f>
        <v>4.9990049279850998E-2</v>
      </c>
      <c r="G196" s="28">
        <f t="shared" si="49"/>
        <v>36.024811897877278</v>
      </c>
      <c r="H196" s="28">
        <f>G196*'Forecast inputs Tab10.1.5.1'!V16</f>
        <v>97.518874267331071</v>
      </c>
      <c r="I196" s="28">
        <f t="shared" si="50"/>
        <v>3.4867549950965697E-3</v>
      </c>
      <c r="J196" s="28">
        <f>I196*'Forecast inputs Tab10.1.5.1'!W16</f>
        <v>9.4728251982066081E-3</v>
      </c>
      <c r="K196" s="28">
        <f t="shared" si="51"/>
        <v>97.528347092529273</v>
      </c>
      <c r="L196" s="28">
        <f t="shared" si="48"/>
        <v>9.8753836434427775</v>
      </c>
      <c r="M196" s="28">
        <f>L196*'Forecast inputs Tab10.1.5.1'!Z16</f>
        <v>26.976190483446899</v>
      </c>
      <c r="N196" s="19">
        <f t="shared" si="52"/>
        <v>247.86413241626576</v>
      </c>
      <c r="O196" s="19">
        <f>N196*'Forecast inputs Tab10.1.5.1'!R16</f>
        <v>639.28373440406017</v>
      </c>
      <c r="P196" s="19">
        <f>N196*'Forecast inputs Tab10.1.5.1'!S16</f>
        <v>247.15489754720633</v>
      </c>
      <c r="Q196" s="19">
        <f>P196*'Forecast inputs Tab10.1.5.1'!R16</f>
        <v>637.45449710682817</v>
      </c>
    </row>
    <row r="197" spans="1:17" ht="15" x14ac:dyDescent="0.25">
      <c r="A197" s="10">
        <f>D197+F197+E197+'Forecast inputs Tab10.1.5.1'!AA17</f>
        <v>0.4663170111007795</v>
      </c>
      <c r="C197" s="18">
        <v>13</v>
      </c>
      <c r="D197" s="17">
        <f>$G$54*'Forecast inputs Tab10.1.5.1'!T17</f>
        <v>0.18136612978131614</v>
      </c>
      <c r="E197" s="17">
        <f>$G$55*'Forecast inputs Tab10.1.5.1'!U17</f>
        <v>6.3722512611132492E-6</v>
      </c>
      <c r="F197" s="17">
        <f>$F$31*'Forecast inputs Tab10.1.5.1'!Y17</f>
        <v>4.4944509068202292E-2</v>
      </c>
      <c r="G197" s="28">
        <f t="shared" si="49"/>
        <v>21.898368021136701</v>
      </c>
      <c r="H197" s="28">
        <f>G197*'Forecast inputs Tab10.1.5.1'!V17</f>
        <v>65.732058606889424</v>
      </c>
      <c r="I197" s="28">
        <f t="shared" si="50"/>
        <v>7.6939340000949628E-4</v>
      </c>
      <c r="J197" s="28">
        <f>I197*'Forecast inputs Tab10.1.5.1'!W17</f>
        <v>2.3163808123122243E-3</v>
      </c>
      <c r="K197" s="28">
        <f t="shared" si="51"/>
        <v>65.734374987701742</v>
      </c>
      <c r="L197" s="28">
        <f t="shared" si="48"/>
        <v>5.4266549178257888</v>
      </c>
      <c r="M197" s="28">
        <f>L197*'Forecast inputs Tab10.1.5.1'!Z17</f>
        <v>16.444338130938309</v>
      </c>
      <c r="N197" s="19">
        <f t="shared" si="52"/>
        <v>151.07312256064913</v>
      </c>
      <c r="O197" s="19">
        <f>N197*'Forecast inputs Tab10.1.5.1'!R17</f>
        <v>435.35497093915058</v>
      </c>
      <c r="P197" s="19">
        <f>N197*'Forecast inputs Tab10.1.5.1'!S17</f>
        <v>150.85661106722483</v>
      </c>
      <c r="Q197" s="19">
        <f>P197*'Forecast inputs Tab10.1.5.1'!R17</f>
        <v>434.73103894297515</v>
      </c>
    </row>
    <row r="198" spans="1:17" ht="15" x14ac:dyDescent="0.25">
      <c r="A198" s="10">
        <f>D198+F198+E198+'Forecast inputs Tab10.1.5.1'!AA18</f>
        <v>0.46331672454229311</v>
      </c>
      <c r="C198" s="18">
        <v>14</v>
      </c>
      <c r="D198" s="17">
        <f>$G$54*'Forecast inputs Tab10.1.5.1'!T18</f>
        <v>0.17710064244610368</v>
      </c>
      <c r="E198" s="17">
        <f>$G$55*'Forecast inputs Tab10.1.5.1'!U18</f>
        <v>2.8860764107769261E-6</v>
      </c>
      <c r="F198" s="17">
        <f>$F$31*'Forecast inputs Tab10.1.5.1'!Y18</f>
        <v>4.6213196019778656E-2</v>
      </c>
      <c r="G198" s="28">
        <f t="shared" si="49"/>
        <v>5.1306827469886382</v>
      </c>
      <c r="H198" s="28">
        <f>G198*'Forecast inputs Tab10.1.5.1'!V18</f>
        <v>16.855167173851392</v>
      </c>
      <c r="I198" s="28">
        <f t="shared" si="50"/>
        <v>8.3610890636776698E-5</v>
      </c>
      <c r="J198" s="28">
        <f>I198*'Forecast inputs Tab10.1.5.1'!W18</f>
        <v>2.7545425245632219E-4</v>
      </c>
      <c r="K198" s="28">
        <f t="shared" si="51"/>
        <v>16.855442628103848</v>
      </c>
      <c r="L198" s="28">
        <f t="shared" si="48"/>
        <v>1.3388164166261542</v>
      </c>
      <c r="M198" s="28">
        <f>L198*'Forecast inputs Tab10.1.5.1'!Z18</f>
        <v>4.4446696807363386</v>
      </c>
      <c r="N198" s="19">
        <f t="shared" si="52"/>
        <v>36.198073089230327</v>
      </c>
      <c r="O198" s="19">
        <f>N198*'Forecast inputs Tab10.1.5.1'!R18</f>
        <v>114.97449163039872</v>
      </c>
      <c r="P198" s="19">
        <f>N198*'Forecast inputs Tab10.1.5.1'!S18</f>
        <v>36.170265762897557</v>
      </c>
      <c r="Q198" s="19">
        <f>P198*'Forecast inputs Tab10.1.5.1'!R18</f>
        <v>114.886168332061</v>
      </c>
    </row>
    <row r="199" spans="1:17" ht="15" x14ac:dyDescent="0.25">
      <c r="A199" s="10">
        <f>D199+F199+E199+'Forecast inputs Tab10.1.5.1'!AA19</f>
        <v>0.46115598165466221</v>
      </c>
      <c r="C199" s="18">
        <v>15</v>
      </c>
      <c r="D199" s="17">
        <f>$G$54*'Forecast inputs Tab10.1.5.1'!T19</f>
        <v>0.1724036596147418</v>
      </c>
      <c r="E199" s="17">
        <f>$G$55*'Forecast inputs Tab10.1.5.1'!U19</f>
        <v>1.5089536100028735E-6</v>
      </c>
      <c r="F199" s="17">
        <f>$F$31*'Forecast inputs Tab10.1.5.1'!Y19</f>
        <v>4.8750813086310393E-2</v>
      </c>
      <c r="G199" s="28">
        <f t="shared" si="49"/>
        <v>7.5775211639547164</v>
      </c>
      <c r="H199" s="28">
        <f>G199*'Forecast inputs Tab10.1.5.1'!V19</f>
        <v>26.953052698119631</v>
      </c>
      <c r="I199" s="28">
        <f t="shared" si="50"/>
        <v>6.6321839923663326E-5</v>
      </c>
      <c r="J199" s="28">
        <f>I199*'Forecast inputs Tab10.1.5.1'!W19</f>
        <v>2.3640978944570562E-4</v>
      </c>
      <c r="K199" s="28">
        <f t="shared" si="51"/>
        <v>26.953289107909075</v>
      </c>
      <c r="L199" s="28">
        <f t="shared" si="48"/>
        <v>2.1427057798367652</v>
      </c>
      <c r="M199" s="28">
        <f>L199*'Forecast inputs Tab10.1.5.1'!Z19</f>
        <v>7.710355332280213</v>
      </c>
      <c r="N199" s="19">
        <f t="shared" si="52"/>
        <v>54.862794507414783</v>
      </c>
      <c r="O199" s="19">
        <f>N199*'Forecast inputs Tab10.1.5.1'!R19</f>
        <v>189.85708941646945</v>
      </c>
      <c r="P199" s="19">
        <f>N199*'Forecast inputs Tab10.1.5.1'!S19</f>
        <v>54.838538436005841</v>
      </c>
      <c r="Q199" s="19">
        <f>P199*'Forecast inputs Tab10.1.5.1'!R19</f>
        <v>189.77314934087312</v>
      </c>
    </row>
    <row r="200" spans="1:17" ht="15" x14ac:dyDescent="0.25">
      <c r="A200" s="10">
        <f>D200+F200+E200+'Forecast inputs Tab10.1.5.1'!AA20</f>
        <v>0.45992451986525518</v>
      </c>
      <c r="C200" s="23" t="s">
        <v>1443</v>
      </c>
      <c r="D200" s="17">
        <f>$G$54*'Forecast inputs Tab10.1.5.1'!T20</f>
        <v>0.16723075979040145</v>
      </c>
      <c r="E200" s="17">
        <f>$G$55*'Forecast inputs Tab10.1.5.1'!U20</f>
        <v>9.1438265608979382E-7</v>
      </c>
      <c r="F200" s="17">
        <f>$F$31*'Forecast inputs Tab10.1.5.1'!Y20</f>
        <v>5.2692845692197628E-2</v>
      </c>
      <c r="G200" s="28">
        <f>N200*(D200/A200)*(1-EXP(-A200))</f>
        <v>8.5857398948127539</v>
      </c>
      <c r="H200" s="28">
        <f>G200*'Forecast inputs Tab10.1.5.1'!V20</f>
        <v>35.626253285818883</v>
      </c>
      <c r="I200" s="28">
        <f t="shared" si="50"/>
        <v>4.6945021713437172E-5</v>
      </c>
      <c r="J200" s="28">
        <f>I200*'Forecast inputs Tab10.1.5.1'!W20</f>
        <v>1.9479686719622608E-4</v>
      </c>
      <c r="K200" s="28">
        <f t="shared" si="51"/>
        <v>35.626448082686082</v>
      </c>
      <c r="L200" s="30">
        <f t="shared" si="48"/>
        <v>2.7052862045100889</v>
      </c>
      <c r="M200" s="28">
        <f>L200*'Forecast inputs Tab10.1.5.1'!Z20</f>
        <v>10.455011383121962</v>
      </c>
      <c r="N200" s="19">
        <f>N173*EXP(-A173)+N174*EXP(-A174)</f>
        <v>64.048926729789059</v>
      </c>
      <c r="O200" s="19">
        <f>N200*'Forecast inputs Tab10.1.5.1'!R20</f>
        <v>260.83518923728116</v>
      </c>
      <c r="P200" s="19">
        <f>N200*'Forecast inputs Tab10.1.5.1'!S20</f>
        <v>64.031769832834016</v>
      </c>
      <c r="Q200" s="19">
        <f>P200*'Forecast inputs Tab10.1.5.1'!R20</f>
        <v>260.76531886329542</v>
      </c>
    </row>
    <row r="201" spans="1:17" ht="15" x14ac:dyDescent="0.25">
      <c r="C201" s="31" t="s">
        <v>1453</v>
      </c>
      <c r="D201" s="12"/>
      <c r="E201" s="12"/>
      <c r="F201" s="12"/>
      <c r="G201" s="32">
        <f>SUM(G184:G200)</f>
        <v>1228.4178724444707</v>
      </c>
      <c r="H201" s="32">
        <f t="shared" ref="H201" si="53">SUM(H184:H200)</f>
        <v>1576.3741630589634</v>
      </c>
      <c r="I201" s="32">
        <f>SUM(I184:I200)</f>
        <v>224.70556432049682</v>
      </c>
      <c r="J201" s="32">
        <f t="shared" ref="J201:Q201" si="54">SUM(J184:J200)</f>
        <v>151.04842822603564</v>
      </c>
      <c r="K201" s="32">
        <f t="shared" si="54"/>
        <v>1727.422591284999</v>
      </c>
      <c r="L201" s="32">
        <f t="shared" si="54"/>
        <v>375.02230787242758</v>
      </c>
      <c r="M201" s="32">
        <f t="shared" si="54"/>
        <v>413.50458532522998</v>
      </c>
      <c r="N201" s="32">
        <f t="shared" si="54"/>
        <v>50540.435725912976</v>
      </c>
      <c r="O201" s="32">
        <f t="shared" si="54"/>
        <v>14582.460616131848</v>
      </c>
      <c r="P201" s="32">
        <f t="shared" si="54"/>
        <v>6617.975647865238</v>
      </c>
      <c r="Q201" s="32">
        <f t="shared" si="54"/>
        <v>8030.8161166783593</v>
      </c>
    </row>
    <row r="203" spans="1:17" ht="15" x14ac:dyDescent="0.25">
      <c r="C203" s="15" t="s">
        <v>1445</v>
      </c>
      <c r="D203" s="15" t="s">
        <v>1736</v>
      </c>
      <c r="G203" s="15">
        <f>G178+1</f>
        <v>2027</v>
      </c>
    </row>
    <row r="204" spans="1:17" ht="15" x14ac:dyDescent="0.25">
      <c r="D204" s="24" t="s">
        <v>1611</v>
      </c>
      <c r="E204" s="24"/>
      <c r="F204" s="24"/>
      <c r="G204" s="18">
        <f>G179</f>
        <v>1</v>
      </c>
      <c r="H204" s="24" t="s">
        <v>1610</v>
      </c>
      <c r="I204" s="25">
        <f>G204*I154</f>
        <v>0.15712751246472767</v>
      </c>
      <c r="J204" s="15" t="s">
        <v>1526</v>
      </c>
      <c r="K204" s="25">
        <f>I204+I206+I205</f>
        <v>0.20297373492881038</v>
      </c>
    </row>
    <row r="205" spans="1:17" ht="15" x14ac:dyDescent="0.25">
      <c r="D205" s="24" t="s">
        <v>1612</v>
      </c>
      <c r="E205" s="24"/>
      <c r="F205" s="24"/>
      <c r="G205" s="18">
        <f>G180</f>
        <v>1</v>
      </c>
      <c r="H205" s="24" t="s">
        <v>1610</v>
      </c>
      <c r="I205" s="25">
        <f>G205*I155</f>
        <v>5.8230555245437849E-3</v>
      </c>
      <c r="K205" s="25"/>
    </row>
    <row r="206" spans="1:17" ht="15" x14ac:dyDescent="0.25">
      <c r="D206" s="24" t="s">
        <v>1446</v>
      </c>
      <c r="E206" s="24"/>
      <c r="F206" s="24"/>
      <c r="G206" s="18">
        <f>G181</f>
        <v>1</v>
      </c>
      <c r="H206" s="24" t="s">
        <v>1610</v>
      </c>
      <c r="I206" s="25">
        <f>G206*I156</f>
        <v>4.0023166939538925E-2</v>
      </c>
    </row>
    <row r="207" spans="1:17" ht="15" x14ac:dyDescent="0.25">
      <c r="D207" s="24"/>
      <c r="E207" s="24"/>
      <c r="F207" s="24"/>
      <c r="G207" s="18"/>
      <c r="H207" s="24"/>
      <c r="I207" s="24"/>
      <c r="J207" s="24"/>
      <c r="K207" s="24"/>
      <c r="L207" s="25"/>
    </row>
    <row r="208" spans="1:17" ht="39" x14ac:dyDescent="0.25">
      <c r="A208" t="s">
        <v>1374</v>
      </c>
      <c r="C208" s="26" t="s">
        <v>1292</v>
      </c>
      <c r="D208" s="27" t="s">
        <v>1604</v>
      </c>
      <c r="E208" s="27" t="s">
        <v>1605</v>
      </c>
      <c r="F208" s="27" t="s">
        <v>1877</v>
      </c>
      <c r="G208" s="27" t="s">
        <v>1606</v>
      </c>
      <c r="H208" s="27" t="s">
        <v>1607</v>
      </c>
      <c r="I208" s="27" t="s">
        <v>1608</v>
      </c>
      <c r="J208" s="27" t="s">
        <v>1609</v>
      </c>
      <c r="K208" s="27" t="s">
        <v>1613</v>
      </c>
      <c r="L208" s="27" t="s">
        <v>1448</v>
      </c>
      <c r="M208" s="27" t="s">
        <v>1578</v>
      </c>
      <c r="N208" s="27" t="s">
        <v>1449</v>
      </c>
      <c r="O208" s="27" t="s">
        <v>1450</v>
      </c>
      <c r="P208" s="27" t="s">
        <v>1451</v>
      </c>
      <c r="Q208" s="27" t="s">
        <v>1452</v>
      </c>
    </row>
    <row r="209" spans="1:17" ht="15" x14ac:dyDescent="0.25">
      <c r="A209" s="10">
        <f>D209+F209+E209+'Forecast inputs Tab10.1.5.1'!AA4</f>
        <v>0.24</v>
      </c>
      <c r="C209" s="18">
        <v>0</v>
      </c>
      <c r="D209" s="17">
        <f>$G$54*'Forecast inputs Tab10.1.5.1'!T4</f>
        <v>0</v>
      </c>
      <c r="E209" s="17">
        <f>$G$55*'Forecast inputs Tab10.1.5.1'!U4</f>
        <v>0</v>
      </c>
      <c r="F209" s="17">
        <f>$F$31*'Forecast inputs Tab10.1.5.1'!Y4</f>
        <v>0</v>
      </c>
      <c r="G209" s="28">
        <f>N209*(D209/A209)*(1-EXP(-A209))</f>
        <v>0</v>
      </c>
      <c r="H209" s="28">
        <f>G209*'Forecast inputs Tab10.1.5.1'!V4</f>
        <v>0</v>
      </c>
      <c r="I209" s="28">
        <f>N209*(E209/A209)*(1-EXP(-A209))</f>
        <v>0</v>
      </c>
      <c r="J209" s="28">
        <f>I209*'Forecast inputs Tab10.1.5.1'!W4</f>
        <v>0</v>
      </c>
      <c r="K209" s="28">
        <f>H209+J209</f>
        <v>0</v>
      </c>
      <c r="L209" s="28">
        <f t="shared" ref="L209:L225" si="55">N209*(F209/A209)*(1-EXP(-A209))</f>
        <v>0</v>
      </c>
      <c r="M209" s="28">
        <f>L209*'Forecast inputs Tab10.1.5.1'!Z4</f>
        <v>0</v>
      </c>
      <c r="N209" s="19">
        <f>'Forecast inputs Tab10.1.5.1'!Q4</f>
        <v>12382.797429009221</v>
      </c>
      <c r="O209" s="19">
        <f>N209*'Forecast inputs Tab10.1.5.1'!R4</f>
        <v>34.976078134056579</v>
      </c>
      <c r="P209" s="19">
        <f>N209*'Forecast inputs Tab10.1.5.1'!S4</f>
        <v>0</v>
      </c>
      <c r="Q209" s="19">
        <f>P209*'Forecast inputs Tab10.1.5.1'!R4</f>
        <v>0</v>
      </c>
    </row>
    <row r="210" spans="1:17" ht="15" x14ac:dyDescent="0.25">
      <c r="A210" s="10">
        <f>D210+F210+E210+'Forecast inputs Tab10.1.5.1'!AA5</f>
        <v>0.24054266917001291</v>
      </c>
      <c r="C210" s="18">
        <v>1</v>
      </c>
      <c r="D210" s="17">
        <f>$G$54*'Forecast inputs Tab10.1.5.1'!T5</f>
        <v>3.2084463895607013E-5</v>
      </c>
      <c r="E210" s="17">
        <f>$G$55*'Forecast inputs Tab10.1.5.1'!U5</f>
        <v>7.3560458654917506E-5</v>
      </c>
      <c r="F210" s="17">
        <f>$F$31*'Forecast inputs Tab10.1.5.1'!Y5</f>
        <v>4.3702424746238738E-4</v>
      </c>
      <c r="G210" s="28">
        <f t="shared" ref="G210:G224" si="56">N210*(D210/A210)*(1-EXP(-A210))</f>
        <v>0.2777769621249952</v>
      </c>
      <c r="H210" s="28">
        <f>G210*'Forecast inputs Tab10.1.5.1'!V5</f>
        <v>2.8563251428643542E-2</v>
      </c>
      <c r="I210" s="28">
        <f t="shared" ref="I210:I225" si="57">N210*(E210/A210)*(1-EXP(-A210))</f>
        <v>0.63686277583344708</v>
      </c>
      <c r="J210" s="28">
        <f>I210*'Forecast inputs Tab10.1.5.1'!W5</f>
        <v>6.5487465338544326E-2</v>
      </c>
      <c r="K210" s="28">
        <f t="shared" ref="K210:K225" si="58">H210+J210</f>
        <v>9.4050716767187875E-2</v>
      </c>
      <c r="L210" s="28">
        <f t="shared" si="55"/>
        <v>3.7836152796583109</v>
      </c>
      <c r="M210" s="28">
        <f>L210*'Forecast inputs Tab10.1.5.1'!Z5</f>
        <v>0.29164447100981428</v>
      </c>
      <c r="N210" s="19">
        <f>N184*EXP(-A184)</f>
        <v>9740.6534556019415</v>
      </c>
      <c r="O210" s="19">
        <f>N210*'Forecast inputs Tab10.1.5.1'!R5</f>
        <v>231.1720062657642</v>
      </c>
      <c r="P210" s="19">
        <f>N210*'Forecast inputs Tab10.1.5.1'!S5</f>
        <v>0</v>
      </c>
      <c r="Q210" s="19">
        <f>P210*'Forecast inputs Tab10.1.5.1'!R5</f>
        <v>0</v>
      </c>
    </row>
    <row r="211" spans="1:17" ht="15" x14ac:dyDescent="0.25">
      <c r="A211" s="10">
        <f>D211+F211+E211+'Forecast inputs Tab10.1.5.1'!AA6</f>
        <v>0.24436355361370776</v>
      </c>
      <c r="C211" s="18">
        <v>2</v>
      </c>
      <c r="D211" s="17">
        <f>$G$54*'Forecast inputs Tab10.1.5.1'!T6</f>
        <v>3.0191873778600349E-4</v>
      </c>
      <c r="E211" s="17">
        <f>$G$55*'Forecast inputs Tab10.1.5.1'!U6</f>
        <v>1.5420704181806485E-3</v>
      </c>
      <c r="F211" s="17">
        <f>$F$31*'Forecast inputs Tab10.1.5.1'!Y6</f>
        <v>2.5195644577411316E-3</v>
      </c>
      <c r="G211" s="28">
        <f t="shared" si="56"/>
        <v>2.0512989134963826</v>
      </c>
      <c r="H211" s="28">
        <f>G211*'Forecast inputs Tab10.1.5.1'!V6</f>
        <v>0.4503558072550663</v>
      </c>
      <c r="I211" s="28">
        <f t="shared" si="57"/>
        <v>10.4771482437468</v>
      </c>
      <c r="J211" s="28">
        <f>I211*'Forecast inputs Tab10.1.5.1'!W6</f>
        <v>2.3004412831450365</v>
      </c>
      <c r="K211" s="28">
        <f t="shared" si="58"/>
        <v>2.7507970904001029</v>
      </c>
      <c r="L211" s="28">
        <f t="shared" si="55"/>
        <v>17.118446746792422</v>
      </c>
      <c r="M211" s="28">
        <f>L211*'Forecast inputs Tab10.1.5.1'!Z6</f>
        <v>3.218781541799379</v>
      </c>
      <c r="N211" s="19">
        <f t="shared" ref="N211:N224" si="59">N185*EXP(-A185)</f>
        <v>7658.1124438248207</v>
      </c>
      <c r="O211" s="19">
        <f>N211*'Forecast inputs Tab10.1.5.1'!R6</f>
        <v>736.67825302368362</v>
      </c>
      <c r="P211" s="19">
        <f>N211*'Forecast inputs Tab10.1.5.1'!S6</f>
        <v>0</v>
      </c>
      <c r="Q211" s="19">
        <f>P211*'Forecast inputs Tab10.1.5.1'!R6</f>
        <v>0</v>
      </c>
    </row>
    <row r="212" spans="1:17" ht="15" x14ac:dyDescent="0.25">
      <c r="A212" s="10">
        <f>D212+F212+E212+'Forecast inputs Tab10.1.5.1'!AA7</f>
        <v>0.2567378222545722</v>
      </c>
      <c r="C212" s="18">
        <v>3</v>
      </c>
      <c r="D212" s="17">
        <f>$G$54*'Forecast inputs Tab10.1.5.1'!T7</f>
        <v>1.1246764140843947E-2</v>
      </c>
      <c r="E212" s="17">
        <f>$G$55*'Forecast inputs Tab10.1.5.1'!U7</f>
        <v>2.9905783541638977E-3</v>
      </c>
      <c r="F212" s="17">
        <f>$F$31*'Forecast inputs Tab10.1.5.1'!Y7</f>
        <v>2.5004797595643822E-3</v>
      </c>
      <c r="G212" s="28">
        <f t="shared" si="56"/>
        <v>59.492987549834076</v>
      </c>
      <c r="H212" s="28">
        <f>G212*'Forecast inputs Tab10.1.5.1'!V7</f>
        <v>21.849099831833193</v>
      </c>
      <c r="I212" s="28">
        <f t="shared" si="57"/>
        <v>15.819522714532999</v>
      </c>
      <c r="J212" s="28">
        <f>I212*'Forecast inputs Tab10.1.5.1'!W7</f>
        <v>5.8241424282129337</v>
      </c>
      <c r="K212" s="28">
        <f t="shared" si="58"/>
        <v>27.673242260046127</v>
      </c>
      <c r="L212" s="28">
        <f t="shared" si="55"/>
        <v>13.22700550499968</v>
      </c>
      <c r="M212" s="28">
        <f>L212*'Forecast inputs Tab10.1.5.1'!Z7</f>
        <v>4.4677914654677817</v>
      </c>
      <c r="N212" s="19">
        <f t="shared" si="59"/>
        <v>5997.8554630831914</v>
      </c>
      <c r="O212" s="19">
        <f>N212*'Forecast inputs Tab10.1.5.1'!R7</f>
        <v>1255.3211591459965</v>
      </c>
      <c r="P212" s="19">
        <f>N212*'Forecast inputs Tab10.1.5.1'!S7</f>
        <v>0</v>
      </c>
      <c r="Q212" s="19">
        <f>P212*'Forecast inputs Tab10.1.5.1'!R7</f>
        <v>0</v>
      </c>
    </row>
    <row r="213" spans="1:17" ht="15" x14ac:dyDescent="0.25">
      <c r="A213" s="10">
        <f>D213+F213+E213+'Forecast inputs Tab10.1.5.1'!AA8</f>
        <v>0.2929893291589325</v>
      </c>
      <c r="C213" s="18">
        <v>4</v>
      </c>
      <c r="D213" s="17">
        <f>$G$54*'Forecast inputs Tab10.1.5.1'!T8</f>
        <v>2.0091157329877058E-2</v>
      </c>
      <c r="E213" s="17">
        <f>$G$55*'Forecast inputs Tab10.1.5.1'!U8</f>
        <v>1.9398190832809581E-2</v>
      </c>
      <c r="F213" s="17">
        <f>$F$31*'Forecast inputs Tab10.1.5.1'!Y8</f>
        <v>1.3499980996245895E-2</v>
      </c>
      <c r="G213" s="28">
        <f t="shared" si="56"/>
        <v>80.803760561421583</v>
      </c>
      <c r="H213" s="28">
        <f>G213*'Forecast inputs Tab10.1.5.1'!V8</f>
        <v>45.51948559116147</v>
      </c>
      <c r="I213" s="28">
        <f t="shared" si="57"/>
        <v>78.016748445257434</v>
      </c>
      <c r="J213" s="28">
        <f>I213*'Forecast inputs Tab10.1.5.1'!W8</f>
        <v>42.749487081907638</v>
      </c>
      <c r="K213" s="28">
        <f t="shared" si="58"/>
        <v>88.268972673069101</v>
      </c>
      <c r="L213" s="28">
        <f t="shared" si="55"/>
        <v>54.294992274149394</v>
      </c>
      <c r="M213" s="28">
        <f>L213*'Forecast inputs Tab10.1.5.1'!Z8</f>
        <v>28.580829638119965</v>
      </c>
      <c r="N213" s="19">
        <f t="shared" si="59"/>
        <v>4639.7670501242064</v>
      </c>
      <c r="O213" s="19">
        <f>N213*'Forecast inputs Tab10.1.5.1'!R8</f>
        <v>1710.4733218635395</v>
      </c>
      <c r="P213" s="19">
        <f>N213*'Forecast inputs Tab10.1.5.1'!S8</f>
        <v>413.66426449329964</v>
      </c>
      <c r="Q213" s="19">
        <f>P213*'Forecast inputs Tab10.1.5.1'!R8</f>
        <v>152.49939942677739</v>
      </c>
    </row>
    <row r="214" spans="1:17" ht="15" x14ac:dyDescent="0.25">
      <c r="A214" s="10">
        <f>D214+F214+E214+'Forecast inputs Tab10.1.5.1'!AA9</f>
        <v>0.35742797664659659</v>
      </c>
      <c r="C214" s="18">
        <v>5</v>
      </c>
      <c r="D214" s="17">
        <f>$G$54*'Forecast inputs Tab10.1.5.1'!T9</f>
        <v>5.932901253069596E-2</v>
      </c>
      <c r="E214" s="17">
        <f>$G$55*'Forecast inputs Tab10.1.5.1'!U9</f>
        <v>2.9451758759262564E-2</v>
      </c>
      <c r="F214" s="17">
        <f>$F$31*'Forecast inputs Tab10.1.5.1'!Y9</f>
        <v>2.8647205356638082E-2</v>
      </c>
      <c r="G214" s="28">
        <f t="shared" si="56"/>
        <v>172.66904688214794</v>
      </c>
      <c r="H214" s="28">
        <f>G214*'Forecast inputs Tab10.1.5.1'!V9</f>
        <v>139.09481696487336</v>
      </c>
      <c r="I214" s="28">
        <f t="shared" si="57"/>
        <v>85.715350669854899</v>
      </c>
      <c r="J214" s="28">
        <f>I214*'Forecast inputs Tab10.1.5.1'!W9</f>
        <v>64.172962651341592</v>
      </c>
      <c r="K214" s="28">
        <f t="shared" si="58"/>
        <v>203.26777961621497</v>
      </c>
      <c r="L214" s="28">
        <f t="shared" si="55"/>
        <v>83.373807076405015</v>
      </c>
      <c r="M214" s="28">
        <f>L214*'Forecast inputs Tab10.1.5.1'!Z9</f>
        <v>62.208365664374682</v>
      </c>
      <c r="N214" s="19">
        <f t="shared" si="59"/>
        <v>3461.4058829850715</v>
      </c>
      <c r="O214" s="19">
        <f>N214*'Forecast inputs Tab10.1.5.1'!R9</f>
        <v>1972.3229177484257</v>
      </c>
      <c r="P214" s="19">
        <f>N214*'Forecast inputs Tab10.1.5.1'!S9</f>
        <v>1006.8015763708464</v>
      </c>
      <c r="Q214" s="19">
        <f>P214*'Forecast inputs Tab10.1.5.1'!R9</f>
        <v>573.6795654224137</v>
      </c>
    </row>
    <row r="215" spans="1:17" ht="15" x14ac:dyDescent="0.25">
      <c r="A215" s="10">
        <f>D215+F215+E215+'Forecast inputs Tab10.1.5.1'!AA10</f>
        <v>0.42367918914690472</v>
      </c>
      <c r="C215" s="18">
        <v>6</v>
      </c>
      <c r="D215" s="17">
        <f>$G$54*'Forecast inputs Tab10.1.5.1'!T10</f>
        <v>0.14428273151484647</v>
      </c>
      <c r="E215" s="17">
        <f>$G$55*'Forecast inputs Tab10.1.5.1'!U10</f>
        <v>1.215725561880098E-2</v>
      </c>
      <c r="F215" s="17">
        <f>$F$31*'Forecast inputs Tab10.1.5.1'!Y10</f>
        <v>2.723920201325726E-2</v>
      </c>
      <c r="G215" s="28">
        <f t="shared" si="56"/>
        <v>284.76099861588381</v>
      </c>
      <c r="H215" s="28">
        <f>G215*'Forecast inputs Tab10.1.5.1'!V10</f>
        <v>282.12036725227904</v>
      </c>
      <c r="I215" s="28">
        <f t="shared" si="57"/>
        <v>23.993947259600542</v>
      </c>
      <c r="J215" s="28">
        <f>I215*'Forecast inputs Tab10.1.5.1'!W10</f>
        <v>23.218950499645665</v>
      </c>
      <c r="K215" s="28">
        <f t="shared" si="58"/>
        <v>305.33931775192468</v>
      </c>
      <c r="L215" s="28">
        <f t="shared" si="55"/>
        <v>53.760157472460804</v>
      </c>
      <c r="M215" s="28">
        <f>L215*'Forecast inputs Tab10.1.5.1'!Z10</f>
        <v>53.156000822785295</v>
      </c>
      <c r="N215" s="19">
        <f t="shared" si="59"/>
        <v>2421.1602186121622</v>
      </c>
      <c r="O215" s="19">
        <f>N215*'Forecast inputs Tab10.1.5.1'!R10</f>
        <v>1952.0071607312461</v>
      </c>
      <c r="P215" s="19">
        <f>N215*'Forecast inputs Tab10.1.5.1'!S10</f>
        <v>1391.5091527664242</v>
      </c>
      <c r="Q215" s="19">
        <f>P215*'Forecast inputs Tab10.1.5.1'!R10</f>
        <v>1121.8736412165686</v>
      </c>
    </row>
    <row r="216" spans="1:17" ht="15" x14ac:dyDescent="0.25">
      <c r="A216" s="10">
        <f>D216+F216+E216+'Forecast inputs Tab10.1.5.1'!AA11</f>
        <v>0.47131514371769373</v>
      </c>
      <c r="C216" s="18">
        <v>7</v>
      </c>
      <c r="D216" s="17">
        <f>$G$54*'Forecast inputs Tab10.1.5.1'!T11</f>
        <v>0.17439723094039628</v>
      </c>
      <c r="E216" s="17">
        <f>$G$55*'Forecast inputs Tab10.1.5.1'!U11</f>
        <v>6.9711027182897799E-3</v>
      </c>
      <c r="F216" s="17">
        <f>$F$31*'Forecast inputs Tab10.1.5.1'!Y11</f>
        <v>4.9946810059007689E-2</v>
      </c>
      <c r="G216" s="28">
        <f t="shared" si="56"/>
        <v>220.4088877657307</v>
      </c>
      <c r="H216" s="28">
        <f>G216*'Forecast inputs Tab10.1.5.1'!V11</f>
        <v>273.14461206427762</v>
      </c>
      <c r="I216" s="28">
        <f t="shared" si="57"/>
        <v>8.810306151959713</v>
      </c>
      <c r="J216" s="28">
        <f>I216*'Forecast inputs Tab10.1.5.1'!W11</f>
        <v>10.751164682290167</v>
      </c>
      <c r="K216" s="28">
        <f t="shared" si="58"/>
        <v>283.89577674656778</v>
      </c>
      <c r="L216" s="28">
        <f t="shared" si="55"/>
        <v>63.124401650130245</v>
      </c>
      <c r="M216" s="28">
        <f>L216*'Forecast inputs Tab10.1.5.1'!Z11</f>
        <v>78.797559335841072</v>
      </c>
      <c r="N216" s="19">
        <f t="shared" si="59"/>
        <v>1584.9734641229318</v>
      </c>
      <c r="O216" s="19">
        <f>N216*'Forecast inputs Tab10.1.5.1'!R11</f>
        <v>1696.9359896285757</v>
      </c>
      <c r="P216" s="19">
        <f>N216*'Forecast inputs Tab10.1.5.1'!S11</f>
        <v>1264.1800696722717</v>
      </c>
      <c r="Q216" s="19">
        <f>P216*'Forecast inputs Tab10.1.5.1'!R11</f>
        <v>1353.4817497939209</v>
      </c>
    </row>
    <row r="217" spans="1:17" ht="15" x14ac:dyDescent="0.25">
      <c r="A217" s="10">
        <f>D217+F217+E217+'Forecast inputs Tab10.1.5.1'!AA12</f>
        <v>0.47343448748741418</v>
      </c>
      <c r="C217" s="18">
        <v>8</v>
      </c>
      <c r="D217" s="17">
        <f>$G$54*'Forecast inputs Tab10.1.5.1'!T12</f>
        <v>0.20105966665287486</v>
      </c>
      <c r="E217" s="17">
        <f>$G$55*'Forecast inputs Tab10.1.5.1'!U12</f>
        <v>1.1958801447505703E-3</v>
      </c>
      <c r="F217" s="17">
        <f>$F$31*'Forecast inputs Tab10.1.5.1'!Y12</f>
        <v>3.1178940689788756E-2</v>
      </c>
      <c r="G217" s="28">
        <f t="shared" si="56"/>
        <v>158.45312119201583</v>
      </c>
      <c r="H217" s="28">
        <f>G217*'Forecast inputs Tab10.1.5.1'!V12</f>
        <v>238.63153548784126</v>
      </c>
      <c r="I217" s="28">
        <f t="shared" si="57"/>
        <v>0.94246123383084845</v>
      </c>
      <c r="J217" s="28">
        <f>I217*'Forecast inputs Tab10.1.5.1'!W12</f>
        <v>1.4172462062856193</v>
      </c>
      <c r="K217" s="28">
        <f t="shared" si="58"/>
        <v>240.04878169412689</v>
      </c>
      <c r="L217" s="28">
        <f t="shared" si="55"/>
        <v>24.571812686267229</v>
      </c>
      <c r="M217" s="28">
        <f>L217*'Forecast inputs Tab10.1.5.1'!Z12</f>
        <v>37.450882587647335</v>
      </c>
      <c r="N217" s="19">
        <f t="shared" si="59"/>
        <v>989.31006939009831</v>
      </c>
      <c r="O217" s="19">
        <f>N217*'Forecast inputs Tab10.1.5.1'!R12</f>
        <v>1341.2769127770134</v>
      </c>
      <c r="P217" s="19">
        <f>N217*'Forecast inputs Tab10.1.5.1'!S12</f>
        <v>905.75902242404504</v>
      </c>
      <c r="Q217" s="19">
        <f>P217*'Forecast inputs Tab10.1.5.1'!R12</f>
        <v>1228.0009098318474</v>
      </c>
    </row>
    <row r="218" spans="1:17" ht="15" x14ac:dyDescent="0.25">
      <c r="A218" s="10">
        <f>D218+F218+E218+'Forecast inputs Tab10.1.5.1'!AA13</f>
        <v>0.4808944187510808</v>
      </c>
      <c r="C218" s="18">
        <v>9</v>
      </c>
      <c r="D218" s="17">
        <f>$G$54*'Forecast inputs Tab10.1.5.1'!T13</f>
        <v>0.19363665481704714</v>
      </c>
      <c r="E218" s="17">
        <f>$G$55*'Forecast inputs Tab10.1.5.1'!U13</f>
        <v>4.9180700459200085E-4</v>
      </c>
      <c r="F218" s="17">
        <f>$F$31*'Forecast inputs Tab10.1.5.1'!Y13</f>
        <v>4.6765956929441674E-2</v>
      </c>
      <c r="G218" s="28">
        <f t="shared" si="56"/>
        <v>94.75207838122752</v>
      </c>
      <c r="H218" s="28">
        <f>G218*'Forecast inputs Tab10.1.5.1'!V13</f>
        <v>170.69716563176547</v>
      </c>
      <c r="I218" s="28">
        <f t="shared" si="57"/>
        <v>0.2406555509418741</v>
      </c>
      <c r="J218" s="28">
        <f>I218*'Forecast inputs Tab10.1.5.1'!W13</f>
        <v>0.43404627620468367</v>
      </c>
      <c r="K218" s="28">
        <f t="shared" si="58"/>
        <v>171.13121190797017</v>
      </c>
      <c r="L218" s="28">
        <f t="shared" si="55"/>
        <v>22.883950462469265</v>
      </c>
      <c r="M218" s="28">
        <f>L218*'Forecast inputs Tab10.1.5.1'!Z13</f>
        <v>41.564348064487554</v>
      </c>
      <c r="N218" s="19">
        <f t="shared" si="59"/>
        <v>616.3811176239285</v>
      </c>
      <c r="O218" s="19">
        <f>N218*'Forecast inputs Tab10.1.5.1'!R13</f>
        <v>1020.0059648776056</v>
      </c>
      <c r="P218" s="19">
        <f>N218*'Forecast inputs Tab10.1.5.1'!S13</f>
        <v>595.43690568433738</v>
      </c>
      <c r="Q218" s="19">
        <f>P218*'Forecast inputs Tab10.1.5.1'!R13</f>
        <v>985.346854633612</v>
      </c>
    </row>
    <row r="219" spans="1:17" ht="15" x14ac:dyDescent="0.25">
      <c r="A219" s="10">
        <f>D219+F219+E219+'Forecast inputs Tab10.1.5.1'!AA14</f>
        <v>0.47670124492391452</v>
      </c>
      <c r="C219" s="18">
        <v>10</v>
      </c>
      <c r="D219" s="17">
        <f>$G$54*'Forecast inputs Tab10.1.5.1'!T14</f>
        <v>0.19325784307747021</v>
      </c>
      <c r="E219" s="17">
        <f>$G$55*'Forecast inputs Tab10.1.5.1'!U14</f>
        <v>1.3309407209839442E-4</v>
      </c>
      <c r="F219" s="17">
        <f>$F$31*'Forecast inputs Tab10.1.5.1'!Y14</f>
        <v>4.3310307774345962E-2</v>
      </c>
      <c r="G219" s="28">
        <f t="shared" si="56"/>
        <v>58.723672983886225</v>
      </c>
      <c r="H219" s="28">
        <f>G219*'Forecast inputs Tab10.1.5.1'!V14</f>
        <v>123.60625917421282</v>
      </c>
      <c r="I219" s="28">
        <f t="shared" si="57"/>
        <v>4.0442202197541979E-2</v>
      </c>
      <c r="J219" s="28">
        <f>I219*'Forecast inputs Tab10.1.5.1'!W14</f>
        <v>8.5311226254610989E-2</v>
      </c>
      <c r="K219" s="28">
        <f t="shared" si="58"/>
        <v>123.69157040046744</v>
      </c>
      <c r="L219" s="28">
        <f t="shared" si="55"/>
        <v>13.160347389123155</v>
      </c>
      <c r="M219" s="28">
        <f>L219*'Forecast inputs Tab10.1.5.1'!Z14</f>
        <v>27.895330343354896</v>
      </c>
      <c r="N219" s="19">
        <f t="shared" si="59"/>
        <v>382.01998566546251</v>
      </c>
      <c r="O219" s="19">
        <f>N219*'Forecast inputs Tab10.1.5.1'!R14</f>
        <v>749.42770687922109</v>
      </c>
      <c r="P219" s="19">
        <f>N219*'Forecast inputs Tab10.1.5.1'!S14</f>
        <v>376.66479279899113</v>
      </c>
      <c r="Q219" s="19">
        <f>P219*'Forecast inputs Tab10.1.5.1'!R14</f>
        <v>738.92215727342091</v>
      </c>
    </row>
    <row r="220" spans="1:17" ht="15" x14ac:dyDescent="0.25">
      <c r="A220" s="10">
        <f>D220+F220+E220+'Forecast inputs Tab10.1.5.1'!AA15</f>
        <v>0.4760848873575293</v>
      </c>
      <c r="C220" s="18">
        <v>11</v>
      </c>
      <c r="D220" s="17">
        <f>$G$54*'Forecast inputs Tab10.1.5.1'!T15</f>
        <v>0.18624469574975872</v>
      </c>
      <c r="E220" s="17">
        <f>$G$55*'Forecast inputs Tab10.1.5.1'!U15</f>
        <v>4.9159606171143338E-5</v>
      </c>
      <c r="F220" s="17">
        <f>$F$31*'Forecast inputs Tab10.1.5.1'!Y15</f>
        <v>4.979103200159949E-2</v>
      </c>
      <c r="G220" s="28">
        <f t="shared" si="56"/>
        <v>38.563193518072609</v>
      </c>
      <c r="H220" s="28">
        <f>G220*'Forecast inputs Tab10.1.5.1'!V15</f>
        <v>92.832812324366472</v>
      </c>
      <c r="I220" s="28">
        <f t="shared" si="57"/>
        <v>1.0178820923830221E-2</v>
      </c>
      <c r="J220" s="28">
        <f>I220*'Forecast inputs Tab10.1.5.1'!W15</f>
        <v>2.4584225105749605E-2</v>
      </c>
      <c r="K220" s="28">
        <f t="shared" si="58"/>
        <v>92.857396549472227</v>
      </c>
      <c r="L220" s="28">
        <f t="shared" si="55"/>
        <v>10.309561809599698</v>
      </c>
      <c r="M220" s="28">
        <f>L220*'Forecast inputs Tab10.1.5.1'!Z15</f>
        <v>25.018832217064162</v>
      </c>
      <c r="N220" s="19">
        <f t="shared" si="59"/>
        <v>260.24106399053306</v>
      </c>
      <c r="O220" s="19">
        <f>N220*'Forecast inputs Tab10.1.5.1'!R15</f>
        <v>591.09073346297748</v>
      </c>
      <c r="P220" s="19">
        <f>N220*'Forecast inputs Tab10.1.5.1'!S15</f>
        <v>258.64844349255469</v>
      </c>
      <c r="Q220" s="19">
        <f>P220*'Forecast inputs Tab10.1.5.1'!R15</f>
        <v>587.47338267350926</v>
      </c>
    </row>
    <row r="221" spans="1:17" ht="15" x14ac:dyDescent="0.25">
      <c r="A221" s="10">
        <f>D221+F221+E221+'Forecast inputs Tab10.1.5.1'!AA16</f>
        <v>0.47236842465792306</v>
      </c>
      <c r="C221" s="18">
        <v>12</v>
      </c>
      <c r="D221" s="17">
        <f>$G$54*'Forecast inputs Tab10.1.5.1'!T16</f>
        <v>0.18236072512160356</v>
      </c>
      <c r="E221" s="17">
        <f>$G$55*'Forecast inputs Tab10.1.5.1'!U16</f>
        <v>1.7650256468504984E-5</v>
      </c>
      <c r="F221" s="17">
        <f>$F$31*'Forecast inputs Tab10.1.5.1'!Y16</f>
        <v>4.9990049279850998E-2</v>
      </c>
      <c r="G221" s="28">
        <f t="shared" si="56"/>
        <v>6.5869252469183364</v>
      </c>
      <c r="H221" s="28">
        <f>G221*'Forecast inputs Tab10.1.5.1'!V16</f>
        <v>17.830753336990711</v>
      </c>
      <c r="I221" s="28">
        <f t="shared" si="57"/>
        <v>6.3753266976457194E-4</v>
      </c>
      <c r="J221" s="28">
        <f>I221*'Forecast inputs Tab10.1.5.1'!W16</f>
        <v>1.732050444415727E-3</v>
      </c>
      <c r="K221" s="28">
        <f t="shared" si="58"/>
        <v>17.832485387435128</v>
      </c>
      <c r="L221" s="28">
        <f t="shared" si="55"/>
        <v>1.805655891511553</v>
      </c>
      <c r="M221" s="28">
        <f>L221*'Forecast inputs Tab10.1.5.1'!Z16</f>
        <v>4.9324379726064489</v>
      </c>
      <c r="N221" s="19">
        <f t="shared" si="59"/>
        <v>45.320500666220362</v>
      </c>
      <c r="O221" s="19">
        <f>N221*'Forecast inputs Tab10.1.5.1'!R16</f>
        <v>116.88927570329557</v>
      </c>
      <c r="P221" s="19">
        <f>N221*'Forecast inputs Tab10.1.5.1'!S16</f>
        <v>45.190821236436086</v>
      </c>
      <c r="Q221" s="19">
        <f>P221*'Forecast inputs Tab10.1.5.1'!R16</f>
        <v>116.55481040837886</v>
      </c>
    </row>
    <row r="222" spans="1:17" ht="15" x14ac:dyDescent="0.25">
      <c r="A222" s="10">
        <f>D222+F222+E222+'Forecast inputs Tab10.1.5.1'!AA17</f>
        <v>0.4663170111007795</v>
      </c>
      <c r="C222" s="18">
        <v>13</v>
      </c>
      <c r="D222" s="17">
        <f>$G$54*'Forecast inputs Tab10.1.5.1'!T17</f>
        <v>0.18136612978131614</v>
      </c>
      <c r="E222" s="17">
        <f>$G$55*'Forecast inputs Tab10.1.5.1'!U17</f>
        <v>6.3722512611132492E-6</v>
      </c>
      <c r="F222" s="17">
        <f>$F$31*'Forecast inputs Tab10.1.5.1'!Y17</f>
        <v>4.4944509068202292E-2</v>
      </c>
      <c r="G222" s="28">
        <f t="shared" si="56"/>
        <v>22.402228885185156</v>
      </c>
      <c r="H222" s="28">
        <f>G222*'Forecast inputs Tab10.1.5.1'!V17</f>
        <v>67.244491488343556</v>
      </c>
      <c r="I222" s="28">
        <f t="shared" si="57"/>
        <v>7.8709641892614707E-4</v>
      </c>
      <c r="J222" s="28">
        <f>I222*'Forecast inputs Tab10.1.5.1'!W17</f>
        <v>2.3696785574423801E-3</v>
      </c>
      <c r="K222" s="28">
        <f t="shared" si="58"/>
        <v>67.246861166900999</v>
      </c>
      <c r="L222" s="28">
        <f t="shared" si="55"/>
        <v>5.551517146515585</v>
      </c>
      <c r="M222" s="28">
        <f>L222*'Forecast inputs Tab10.1.5.1'!Z17</f>
        <v>16.822706893914713</v>
      </c>
      <c r="N222" s="19">
        <f t="shared" si="59"/>
        <v>154.54917310443551</v>
      </c>
      <c r="O222" s="19">
        <f>N222*'Forecast inputs Tab10.1.5.1'!R17</f>
        <v>445.37207959370699</v>
      </c>
      <c r="P222" s="19">
        <f>N222*'Forecast inputs Tab10.1.5.1'!S17</f>
        <v>154.32767988506487</v>
      </c>
      <c r="Q222" s="19">
        <f>P222*'Forecast inputs Tab10.1.5.1'!R17</f>
        <v>444.73379150878566</v>
      </c>
    </row>
    <row r="223" spans="1:17" ht="15" x14ac:dyDescent="0.25">
      <c r="A223" s="10">
        <f>D223+F223+E223+'Forecast inputs Tab10.1.5.1'!AA18</f>
        <v>0.46331672454229311</v>
      </c>
      <c r="C223" s="18">
        <v>14</v>
      </c>
      <c r="D223" s="17">
        <f>$G$54*'Forecast inputs Tab10.1.5.1'!T18</f>
        <v>0.17710064244610368</v>
      </c>
      <c r="E223" s="17">
        <f>$G$55*'Forecast inputs Tab10.1.5.1'!U18</f>
        <v>2.8860764107769261E-6</v>
      </c>
      <c r="F223" s="17">
        <f>$F$31*'Forecast inputs Tab10.1.5.1'!Y18</f>
        <v>4.6213196019778656E-2</v>
      </c>
      <c r="G223" s="28">
        <f t="shared" si="56"/>
        <v>13.432535889284342</v>
      </c>
      <c r="H223" s="28">
        <f>G223*'Forecast inputs Tab10.1.5.1'!V18</f>
        <v>44.128169514190297</v>
      </c>
      <c r="I223" s="28">
        <f t="shared" si="57"/>
        <v>2.1889996801550789E-4</v>
      </c>
      <c r="J223" s="28">
        <f>I223*'Forecast inputs Tab10.1.5.1'!W18</f>
        <v>7.211611620592239E-4</v>
      </c>
      <c r="K223" s="28">
        <f t="shared" si="58"/>
        <v>44.128890675352359</v>
      </c>
      <c r="L223" s="28">
        <f t="shared" si="55"/>
        <v>3.505127962949782</v>
      </c>
      <c r="M223" s="28">
        <f>L223*'Forecast inputs Tab10.1.5.1'!Z18</f>
        <v>11.636499067798834</v>
      </c>
      <c r="N223" s="19">
        <f t="shared" si="59"/>
        <v>94.769437104527498</v>
      </c>
      <c r="O223" s="19">
        <f>N223*'Forecast inputs Tab10.1.5.1'!R18</f>
        <v>301.01237229762654</v>
      </c>
      <c r="P223" s="19">
        <f>N223*'Forecast inputs Tab10.1.5.1'!S18</f>
        <v>94.696635310425307</v>
      </c>
      <c r="Q223" s="19">
        <f>P223*'Forecast inputs Tab10.1.5.1'!R18</f>
        <v>300.78113487109147</v>
      </c>
    </row>
    <row r="224" spans="1:17" ht="15" x14ac:dyDescent="0.25">
      <c r="A224" s="10">
        <f>D224+F224+E224+'Forecast inputs Tab10.1.5.1'!AA19</f>
        <v>0.46115598165466221</v>
      </c>
      <c r="C224" s="18">
        <v>15</v>
      </c>
      <c r="D224" s="17">
        <f>$G$54*'Forecast inputs Tab10.1.5.1'!T19</f>
        <v>0.1724036596147418</v>
      </c>
      <c r="E224" s="17">
        <f>$G$55*'Forecast inputs Tab10.1.5.1'!U19</f>
        <v>1.5089536100028735E-6</v>
      </c>
      <c r="F224" s="17">
        <f>$F$31*'Forecast inputs Tab10.1.5.1'!Y19</f>
        <v>4.8750813086310393E-2</v>
      </c>
      <c r="G224" s="28">
        <f t="shared" si="56"/>
        <v>3.1457107653451453</v>
      </c>
      <c r="H224" s="28">
        <f>G224*'Forecast inputs Tab10.1.5.1'!V19</f>
        <v>11.189214282199348</v>
      </c>
      <c r="I224" s="28">
        <f t="shared" si="57"/>
        <v>2.7532661580384331E-5</v>
      </c>
      <c r="J224" s="28">
        <f>I224*'Forecast inputs Tab10.1.5.1'!W19</f>
        <v>9.814249325094719E-5</v>
      </c>
      <c r="K224" s="28">
        <f t="shared" si="58"/>
        <v>11.189312424692599</v>
      </c>
      <c r="L224" s="28">
        <f t="shared" si="55"/>
        <v>0.88951683443164287</v>
      </c>
      <c r="M224" s="28">
        <f>L224*'Forecast inputs Tab10.1.5.1'!Z19</f>
        <v>3.2008551673555123</v>
      </c>
      <c r="N224" s="19">
        <f t="shared" si="59"/>
        <v>22.775585783890072</v>
      </c>
      <c r="O224" s="19">
        <f>N224*'Forecast inputs Tab10.1.5.1'!R19</f>
        <v>78.816736652014313</v>
      </c>
      <c r="P224" s="19">
        <f>N224*'Forecast inputs Tab10.1.5.1'!S19</f>
        <v>22.765516186814043</v>
      </c>
      <c r="Q224" s="19">
        <f>P224*'Forecast inputs Tab10.1.5.1'!R19</f>
        <v>78.78189000576495</v>
      </c>
    </row>
    <row r="225" spans="1:17" ht="15" x14ac:dyDescent="0.25">
      <c r="A225" s="10">
        <f>D225+F225+E225+'Forecast inputs Tab10.1.5.1'!AA20</f>
        <v>0.45992451986525518</v>
      </c>
      <c r="C225" s="23" t="s">
        <v>1443</v>
      </c>
      <c r="D225" s="17">
        <f>$G$54*'Forecast inputs Tab10.1.5.1'!T20</f>
        <v>0.16723075979040145</v>
      </c>
      <c r="E225" s="17">
        <f>$G$55*'Forecast inputs Tab10.1.5.1'!U20</f>
        <v>9.1438265608979382E-7</v>
      </c>
      <c r="F225" s="17">
        <f>$F$31*'Forecast inputs Tab10.1.5.1'!Y20</f>
        <v>5.2692845692197628E-2</v>
      </c>
      <c r="G225" s="28">
        <f>N225*(D225/A225)*(1-EXP(-A225))</f>
        <v>7.690372414391895</v>
      </c>
      <c r="H225" s="28">
        <f>G225*'Forecast inputs Tab10.1.5.1'!V20</f>
        <v>31.91095454253513</v>
      </c>
      <c r="I225" s="28">
        <f t="shared" si="57"/>
        <v>4.2049340464665843E-5</v>
      </c>
      <c r="J225" s="28">
        <f>I225*'Forecast inputs Tab10.1.5.1'!W20</f>
        <v>1.7448239432467572E-4</v>
      </c>
      <c r="K225" s="28">
        <f t="shared" si="58"/>
        <v>31.911129024929455</v>
      </c>
      <c r="L225" s="30">
        <f t="shared" si="55"/>
        <v>2.4231642997674423</v>
      </c>
      <c r="M225" s="28">
        <f>L225*'Forecast inputs Tab10.1.5.1'!Z20</f>
        <v>9.3647061427392444</v>
      </c>
      <c r="N225" s="19">
        <f>N198*EXP(-A198)+N199*EXP(-A199)</f>
        <v>57.369557583705458</v>
      </c>
      <c r="O225" s="19">
        <f>N225*'Forecast inputs Tab10.1.5.1'!R20</f>
        <v>233.63388229650343</v>
      </c>
      <c r="P225" s="19">
        <f>N225*'Forecast inputs Tab10.1.5.1'!S20</f>
        <v>57.354189900934244</v>
      </c>
      <c r="Q225" s="19">
        <f>P225*'Forecast inputs Tab10.1.5.1'!R20</f>
        <v>233.57129838372879</v>
      </c>
    </row>
    <row r="226" spans="1:17" ht="15" x14ac:dyDescent="0.25">
      <c r="C226" s="31" t="s">
        <v>1453</v>
      </c>
      <c r="D226" s="12"/>
      <c r="E226" s="12"/>
      <c r="F226" s="12"/>
      <c r="G226" s="32">
        <f>SUM(G209:G225)</f>
        <v>1224.2145965269667</v>
      </c>
      <c r="H226" s="32">
        <f t="shared" ref="H226" si="60">SUM(H209:H225)</f>
        <v>1560.2786565455535</v>
      </c>
      <c r="I226" s="32">
        <f>SUM(I209:I225)</f>
        <v>224.70533717973868</v>
      </c>
      <c r="J226" s="32">
        <f t="shared" ref="J226:Q226" si="61">SUM(J209:J225)</f>
        <v>151.04891954078374</v>
      </c>
      <c r="K226" s="32">
        <f t="shared" si="61"/>
        <v>1711.3275760863376</v>
      </c>
      <c r="L226" s="32">
        <f t="shared" si="61"/>
        <v>373.78308048723119</v>
      </c>
      <c r="M226" s="32">
        <f t="shared" si="61"/>
        <v>408.60757139636667</v>
      </c>
      <c r="N226" s="32">
        <f t="shared" si="61"/>
        <v>50509.46189827635</v>
      </c>
      <c r="O226" s="32">
        <f t="shared" si="61"/>
        <v>14467.412551081248</v>
      </c>
      <c r="P226" s="32">
        <f t="shared" si="61"/>
        <v>6586.9990702224441</v>
      </c>
      <c r="Q226" s="32">
        <f t="shared" si="61"/>
        <v>7915.7005854498175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226"/>
  <sheetViews>
    <sheetView showGridLines="0" topLeftCell="A19" workbookViewId="0">
      <selection activeCell="G30" sqref="G30"/>
    </sheetView>
  </sheetViews>
  <sheetFormatPr defaultRowHeight="14.4" x14ac:dyDescent="0.3"/>
  <cols>
    <col min="3" max="3" width="9.109375" style="15"/>
    <col min="4" max="5" width="10.6640625" style="15" customWidth="1"/>
    <col min="6" max="6" width="12" style="15" customWidth="1"/>
    <col min="7" max="11" width="10.6640625" style="15" customWidth="1"/>
    <col min="12" max="12" width="12.44140625" style="15" customWidth="1"/>
    <col min="13" max="13" width="19.5546875" style="15" customWidth="1"/>
    <col min="14" max="14" width="10" style="15" customWidth="1"/>
    <col min="15" max="15" width="9.109375" style="15"/>
    <col min="16" max="16" width="9.88671875" style="15" customWidth="1"/>
    <col min="17" max="17" width="10" style="15" customWidth="1"/>
  </cols>
  <sheetData>
    <row r="1" spans="1:17" ht="12" customHeight="1" x14ac:dyDescent="0.3">
      <c r="C1" s="15" t="s">
        <v>1445</v>
      </c>
      <c r="D1" s="15" t="s">
        <v>1522</v>
      </c>
      <c r="G1" s="15">
        <v>2019</v>
      </c>
    </row>
    <row r="2" spans="1:17" ht="12" customHeight="1" x14ac:dyDescent="0.3">
      <c r="G2" s="18"/>
    </row>
    <row r="3" spans="1:17" ht="12" customHeight="1" x14ac:dyDescent="0.3">
      <c r="D3" s="24" t="s">
        <v>1611</v>
      </c>
      <c r="E3" s="24"/>
      <c r="F3" s="24"/>
      <c r="G3" s="18">
        <v>1</v>
      </c>
      <c r="H3" s="24" t="s">
        <v>1610</v>
      </c>
      <c r="I3" s="25">
        <f>G3*AVERAGE('Forecast inputs Tab10.1.5.1'!T$8:T$19)</f>
        <v>6.6579454434206639E-2</v>
      </c>
      <c r="J3" s="15" t="s">
        <v>1526</v>
      </c>
      <c r="K3" s="25">
        <f>I3+I5+I4</f>
        <v>8.7881282343871131E-2</v>
      </c>
      <c r="M3" s="54" t="s">
        <v>1675</v>
      </c>
      <c r="N3" s="55">
        <f>Reportnew!$AJ$6560</f>
        <v>6.0366767631280425E-2</v>
      </c>
    </row>
    <row r="4" spans="1:17" ht="12" customHeight="1" x14ac:dyDescent="0.3">
      <c r="D4" s="24" t="s">
        <v>1612</v>
      </c>
      <c r="E4" s="24"/>
      <c r="F4" s="24"/>
      <c r="G4" s="18">
        <v>1</v>
      </c>
      <c r="H4" s="24" t="s">
        <v>1610</v>
      </c>
      <c r="I4" s="25">
        <f>G4*AVERAGE('Forecast inputs Tab10.1.5.1'!U$8:U$19)</f>
        <v>2.4673964087049936E-3</v>
      </c>
      <c r="J4" s="24"/>
      <c r="K4" s="24"/>
      <c r="M4" s="15" t="s">
        <v>1875</v>
      </c>
      <c r="N4" s="56">
        <f>AVERAGE('Forecast inputs Tab10.1.5.1'!$Y$8:$Y$19)</f>
        <v>9.2712324904217162E-3</v>
      </c>
      <c r="O4" s="25">
        <f>N4*G5</f>
        <v>1.8834431500959491E-2</v>
      </c>
    </row>
    <row r="5" spans="1:17" ht="12" customHeight="1" x14ac:dyDescent="0.3">
      <c r="D5" s="24" t="s">
        <v>1446</v>
      </c>
      <c r="E5" s="24"/>
      <c r="F5" s="24"/>
      <c r="G5" s="17">
        <f>I5/N4</f>
        <v>2.0314916620220336</v>
      </c>
      <c r="H5" s="24" t="s">
        <v>1610</v>
      </c>
      <c r="I5" s="25">
        <f>N5*N3</f>
        <v>1.8834431500959491E-2</v>
      </c>
      <c r="J5" s="24"/>
      <c r="K5" s="24"/>
      <c r="M5" s="15" t="s">
        <v>1738</v>
      </c>
      <c r="N5" s="78">
        <v>0.312</v>
      </c>
      <c r="O5" s="15" t="s">
        <v>1876</v>
      </c>
    </row>
    <row r="6" spans="1:17" ht="9.75" customHeight="1" x14ac:dyDescent="0.3">
      <c r="D6" s="24"/>
      <c r="E6" s="24"/>
      <c r="F6" s="24"/>
      <c r="G6" s="18"/>
      <c r="H6" s="24"/>
      <c r="I6" s="24"/>
      <c r="J6" s="24"/>
      <c r="K6" s="24"/>
      <c r="L6" s="25"/>
    </row>
    <row r="7" spans="1:17" ht="40.5" customHeight="1" x14ac:dyDescent="0.3">
      <c r="A7" t="s">
        <v>1374</v>
      </c>
      <c r="C7" s="26" t="s">
        <v>1292</v>
      </c>
      <c r="D7" s="27" t="s">
        <v>1604</v>
      </c>
      <c r="E7" s="27" t="s">
        <v>1605</v>
      </c>
      <c r="F7" s="27" t="s">
        <v>1877</v>
      </c>
      <c r="G7" s="27" t="s">
        <v>1606</v>
      </c>
      <c r="H7" s="27" t="s">
        <v>1607</v>
      </c>
      <c r="I7" s="27" t="s">
        <v>1608</v>
      </c>
      <c r="J7" s="27" t="s">
        <v>1609</v>
      </c>
      <c r="K7" s="27" t="s">
        <v>1613</v>
      </c>
      <c r="L7" s="27" t="s">
        <v>1448</v>
      </c>
      <c r="M7" s="27" t="s">
        <v>1578</v>
      </c>
      <c r="N7" s="27" t="s">
        <v>1449</v>
      </c>
      <c r="O7" s="27" t="s">
        <v>1450</v>
      </c>
      <c r="P7" s="27" t="s">
        <v>1451</v>
      </c>
      <c r="Q7" s="27" t="s">
        <v>1452</v>
      </c>
    </row>
    <row r="8" spans="1:17" ht="12" customHeight="1" x14ac:dyDescent="0.3">
      <c r="A8" s="10">
        <f>D8+F8+E8+'Forecast inputs Tab10.1.5.1'!AA4</f>
        <v>0.24</v>
      </c>
      <c r="C8" s="18">
        <v>0</v>
      </c>
      <c r="D8" s="17">
        <f>$G$3*'Forecast inputs Tab10.1.5.1'!T4</f>
        <v>0</v>
      </c>
      <c r="E8" s="17">
        <f>$G$4*'Forecast inputs Tab10.1.5.1'!U4</f>
        <v>0</v>
      </c>
      <c r="F8" s="17">
        <f>$G$5*'Forecast inputs Tab10.1.5.1'!Y4</f>
        <v>0</v>
      </c>
      <c r="G8" s="28">
        <f>N8*(D8/A8)*(1-EXP(-A8))</f>
        <v>0</v>
      </c>
      <c r="H8" s="28">
        <f>G8*'Forecast inputs Tab10.1.5.1'!V4</f>
        <v>0</v>
      </c>
      <c r="I8" s="28">
        <f>N8*(E8/A8)*(1-EXP(-A8))</f>
        <v>0</v>
      </c>
      <c r="J8" s="28">
        <f>I8*'Forecast inputs Tab10.1.5.1'!W4</f>
        <v>0</v>
      </c>
      <c r="K8" s="28">
        <f>H8+J8</f>
        <v>0</v>
      </c>
      <c r="L8" s="28">
        <f t="shared" ref="L8:L24" si="0">N8*(F8/A8)*(1-EXP(-A8))</f>
        <v>0</v>
      </c>
      <c r="M8" s="28">
        <f>L8*'Forecast inputs Tab10.1.5.1'!Z4</f>
        <v>0</v>
      </c>
      <c r="N8" s="19">
        <f>'Forecast inputs Tab10.1.5.1'!Q4</f>
        <v>12382.797429009221</v>
      </c>
      <c r="O8" s="19">
        <f>N8*'Forecast inputs Tab10.1.5.1'!R4</f>
        <v>34.976078134056579</v>
      </c>
      <c r="P8" s="19">
        <f>N8*'Forecast inputs Tab10.1.5.1'!S4</f>
        <v>0</v>
      </c>
      <c r="Q8" s="19">
        <f>P8*'Forecast inputs Tab10.1.5.1'!R4</f>
        <v>0</v>
      </c>
    </row>
    <row r="9" spans="1:17" ht="12" customHeight="1" x14ac:dyDescent="0.3">
      <c r="A9" s="10">
        <f>D9+F9+E9+'Forecast inputs Tab10.1.5.1'!AA5</f>
        <v>0.24025042326708496</v>
      </c>
      <c r="C9" s="18">
        <v>1</v>
      </c>
      <c r="D9" s="17">
        <f>$G$3*'Forecast inputs Tab10.1.5.1'!T5</f>
        <v>1.3595111820172463E-5</v>
      </c>
      <c r="E9" s="17">
        <f>$G$4*'Forecast inputs Tab10.1.5.1'!U5</f>
        <v>3.1169685870727759E-5</v>
      </c>
      <c r="F9" s="17">
        <f>$G$5*'Forecast inputs Tab10.1.5.1'!Y5</f>
        <v>2.0565846939406461E-4</v>
      </c>
      <c r="G9" s="28">
        <f t="shared" ref="G9:G24" si="1">N9*(D9/A9)*(1-EXP(-A9))</f>
        <v>0.11771860378315742</v>
      </c>
      <c r="H9" s="28">
        <f>G9*'Forecast inputs Tab10.1.5.1'!V5</f>
        <v>1.2104769423513805E-2</v>
      </c>
      <c r="I9" s="28">
        <f t="shared" ref="I9:I24" si="2">N9*(E9/A9)*(1-EXP(-A9))</f>
        <v>0.26989494088730009</v>
      </c>
      <c r="J9" s="28">
        <f>I9*'Forecast inputs Tab10.1.5.1'!W5</f>
        <v>2.7752816237807319E-2</v>
      </c>
      <c r="K9" s="28">
        <f t="shared" ref="K9:K24" si="3">H9+J9</f>
        <v>3.9857585661321124E-2</v>
      </c>
      <c r="L9" s="28">
        <f t="shared" si="0"/>
        <v>1.780774457281616</v>
      </c>
      <c r="M9" s="28">
        <f>L9*'Forecast inputs Tab10.1.5.1'!Z5</f>
        <v>0.1372636978642785</v>
      </c>
      <c r="N9" s="19">
        <f>'Forecast inputs Tab10.1.5.1'!Q5</f>
        <v>9740.6525854677402</v>
      </c>
      <c r="O9" s="19">
        <f>N9*'Forecast inputs Tab10.1.5.1'!R5</f>
        <v>231.17198561513024</v>
      </c>
      <c r="P9" s="19">
        <f>N9*'Forecast inputs Tab10.1.5.1'!S5</f>
        <v>0</v>
      </c>
      <c r="Q9" s="19">
        <f>P9*'Forecast inputs Tab10.1.5.1'!R5</f>
        <v>0</v>
      </c>
    </row>
    <row r="10" spans="1:17" ht="12" customHeight="1" x14ac:dyDescent="0.3">
      <c r="A10" s="10">
        <f>D10+F10+E10+'Forecast inputs Tab10.1.5.1'!AA6</f>
        <v>0.24196702872915218</v>
      </c>
      <c r="C10" s="18">
        <v>2</v>
      </c>
      <c r="D10" s="17">
        <f>$G$3*'Forecast inputs Tab10.1.5.1'!T6</f>
        <v>1.2793166855339132E-4</v>
      </c>
      <c r="E10" s="17">
        <f>$G$4*'Forecast inputs Tab10.1.5.1'!U6</f>
        <v>6.5341966872061385E-4</v>
      </c>
      <c r="F10" s="17">
        <f>$G$5*'Forecast inputs Tab10.1.5.1'!Y6</f>
        <v>1.1856773918781794E-3</v>
      </c>
      <c r="G10" s="28">
        <f t="shared" si="1"/>
        <v>0.87054036052238171</v>
      </c>
      <c r="H10" s="28">
        <f>G10*'Forecast inputs Tab10.1.5.1'!V6</f>
        <v>0.19112422096637796</v>
      </c>
      <c r="I10" s="28">
        <f t="shared" si="2"/>
        <v>4.4463438991500546</v>
      </c>
      <c r="J10" s="28">
        <f>I10*'Forecast inputs Tab10.1.5.1'!W6</f>
        <v>0.976272629412272</v>
      </c>
      <c r="K10" s="28">
        <f t="shared" si="3"/>
        <v>1.16739685037865</v>
      </c>
      <c r="L10" s="28">
        <f t="shared" si="0"/>
        <v>8.0682135694813901</v>
      </c>
      <c r="M10" s="28">
        <f>L10*'Forecast inputs Tab10.1.5.1'!Z6</f>
        <v>1.5170661974695858</v>
      </c>
      <c r="N10" s="19">
        <f>'Forecast inputs Tab10.1.5.1'!Q6</f>
        <v>7661.1571985107503</v>
      </c>
      <c r="O10" s="19">
        <f>N10*'Forecast inputs Tab10.1.5.1'!R6</f>
        <v>736.97114563650041</v>
      </c>
      <c r="P10" s="19">
        <f>N10*'Forecast inputs Tab10.1.5.1'!S6</f>
        <v>0</v>
      </c>
      <c r="Q10" s="19">
        <f>P10*'Forecast inputs Tab10.1.5.1'!R6</f>
        <v>0</v>
      </c>
    </row>
    <row r="11" spans="1:17" ht="12" customHeight="1" x14ac:dyDescent="0.3">
      <c r="A11" s="10">
        <f>D11+F11+E11+'Forecast inputs Tab10.1.5.1'!AA7</f>
        <v>0.24720946860108944</v>
      </c>
      <c r="C11" s="18">
        <v>3</v>
      </c>
      <c r="D11" s="17">
        <f>$G$3*'Forecast inputs Tab10.1.5.1'!T7</f>
        <v>4.765578025781334E-3</v>
      </c>
      <c r="E11" s="17">
        <f>$G$4*'Forecast inputs Tab10.1.5.1'!U7</f>
        <v>1.2671942178660584E-3</v>
      </c>
      <c r="F11" s="17">
        <f>$G$5*'Forecast inputs Tab10.1.5.1'!Y7</f>
        <v>1.1766963574420619E-3</v>
      </c>
      <c r="G11" s="28">
        <f t="shared" si="1"/>
        <v>27.601317625763958</v>
      </c>
      <c r="H11" s="28">
        <f>G11*'Forecast inputs Tab10.1.5.1'!V7</f>
        <v>10.136723152292523</v>
      </c>
      <c r="I11" s="28">
        <f t="shared" si="2"/>
        <v>7.3393468560654043</v>
      </c>
      <c r="J11" s="28">
        <f>I11*'Forecast inputs Tab10.1.5.1'!W7</f>
        <v>2.7020664397486907</v>
      </c>
      <c r="K11" s="28">
        <f t="shared" si="3"/>
        <v>12.838789592041215</v>
      </c>
      <c r="L11" s="28">
        <f t="shared" si="0"/>
        <v>6.8152005349892217</v>
      </c>
      <c r="M11" s="28">
        <f>L11*'Forecast inputs Tab10.1.5.1'!Z7</f>
        <v>2.3020248063075894</v>
      </c>
      <c r="N11" s="19">
        <f>'Forecast inputs Tab10.1.5.1'!Q7</f>
        <v>6537.17</v>
      </c>
      <c r="O11" s="19">
        <f>N11*'Forecast inputs Tab10.1.5.1'!R7</f>
        <v>1368.19699515</v>
      </c>
      <c r="P11" s="19">
        <f>N11*'Forecast inputs Tab10.1.5.1'!S7</f>
        <v>0</v>
      </c>
      <c r="Q11" s="19">
        <f>P11*'Forecast inputs Tab10.1.5.1'!R7</f>
        <v>0</v>
      </c>
    </row>
    <row r="12" spans="1:17" ht="12" customHeight="1" x14ac:dyDescent="0.3">
      <c r="A12" s="10">
        <f>D12+F12+E12+'Forecast inputs Tab10.1.5.1'!AA8</f>
        <v>0.26308570687873367</v>
      </c>
      <c r="C12" s="18">
        <v>4</v>
      </c>
      <c r="D12" s="17">
        <f>$G$3*'Forecast inputs Tab10.1.5.1'!T8</f>
        <v>8.5132022584224823E-3</v>
      </c>
      <c r="E12" s="17">
        <f>$G$4*'Forecast inputs Tab10.1.5.1'!U8</f>
        <v>8.219572386783721E-3</v>
      </c>
      <c r="F12" s="17">
        <f>$G$5*'Forecast inputs Tab10.1.5.1'!Y8</f>
        <v>6.352932233527479E-3</v>
      </c>
      <c r="G12" s="28">
        <f t="shared" si="1"/>
        <v>10.397702103454527</v>
      </c>
      <c r="H12" s="28">
        <f>G12*'Forecast inputs Tab10.1.5.1'!V8</f>
        <v>5.8573765353361038</v>
      </c>
      <c r="I12" s="28">
        <f t="shared" si="2"/>
        <v>10.039073723522067</v>
      </c>
      <c r="J12" s="28">
        <f>I12*'Forecast inputs Tab10.1.5.1'!W8</f>
        <v>5.5009374398519109</v>
      </c>
      <c r="K12" s="28">
        <f t="shared" si="3"/>
        <v>11.358313975188015</v>
      </c>
      <c r="L12" s="28">
        <f t="shared" si="0"/>
        <v>7.7592302922558627</v>
      </c>
      <c r="M12" s="28">
        <f>L12*'Forecast inputs Tab10.1.5.1'!Z8</f>
        <v>4.0844510666131937</v>
      </c>
      <c r="N12" s="19">
        <f>'Forecast inputs Tab10.1.5.1'!Q8</f>
        <v>1389.06</v>
      </c>
      <c r="O12" s="19">
        <f>N12*'Forecast inputs Tab10.1.5.1'!R8</f>
        <v>512.08391429999995</v>
      </c>
      <c r="P12" s="19">
        <f>N12*'Forecast inputs Tab10.1.5.1'!S8</f>
        <v>123.84339063351912</v>
      </c>
      <c r="Q12" s="19">
        <f>P12*'Forecast inputs Tab10.1.5.1'!R8</f>
        <v>45.655485173999992</v>
      </c>
    </row>
    <row r="13" spans="1:17" ht="12" customHeight="1" x14ac:dyDescent="0.3">
      <c r="A13" s="10">
        <f>D13+F13+E13+'Forecast inputs Tab10.1.5.1'!AA9</f>
        <v>0.29110000870046415</v>
      </c>
      <c r="C13" s="18">
        <v>5</v>
      </c>
      <c r="D13" s="17">
        <f>$G$3*'Forecast inputs Tab10.1.5.1'!T9</f>
        <v>2.5139412089277949E-2</v>
      </c>
      <c r="E13" s="17">
        <f>$G$4*'Forecast inputs Tab10.1.5.1'!U9</f>
        <v>1.2479558796297698E-2</v>
      </c>
      <c r="F13" s="17">
        <f>$G$5*'Forecast inputs Tab10.1.5.1'!Y9</f>
        <v>1.3481037814888505E-2</v>
      </c>
      <c r="G13" s="28">
        <f t="shared" si="1"/>
        <v>119.19370796563986</v>
      </c>
      <c r="H13" s="28">
        <f>G13*'Forecast inputs Tab10.1.5.1'!V9</f>
        <v>96.017365545320288</v>
      </c>
      <c r="I13" s="28">
        <f t="shared" si="2"/>
        <v>59.169438068933907</v>
      </c>
      <c r="J13" s="28">
        <f>I13*'Forecast inputs Tab10.1.5.1'!W9</f>
        <v>44.298694570165878</v>
      </c>
      <c r="K13" s="28">
        <f t="shared" si="3"/>
        <v>140.31606011548615</v>
      </c>
      <c r="L13" s="28">
        <f t="shared" si="0"/>
        <v>63.917759042061988</v>
      </c>
      <c r="M13" s="28">
        <f>L13*'Forecast inputs Tab10.1.5.1'!Z9</f>
        <v>47.691468896126047</v>
      </c>
      <c r="N13" s="19">
        <f>'Forecast inputs Tab10.1.5.1'!Q9</f>
        <v>5464.84</v>
      </c>
      <c r="O13" s="19">
        <f>N13*'Forecast inputs Tab10.1.5.1'!R9</f>
        <v>3113.8876913599997</v>
      </c>
      <c r="P13" s="19">
        <f>N13*'Forecast inputs Tab10.1.5.1'!S9</f>
        <v>1589.5302985588025</v>
      </c>
      <c r="Q13" s="19">
        <f>P13*'Forecast inputs Tab10.1.5.1'!R9</f>
        <v>905.72072223999987</v>
      </c>
    </row>
    <row r="14" spans="1:17" ht="12" customHeight="1" x14ac:dyDescent="0.3">
      <c r="A14" s="10">
        <f>D14+F14+E14+'Forecast inputs Tab10.1.5.1'!AA10</f>
        <v>0.31910657814761473</v>
      </c>
      <c r="C14" s="18">
        <v>6</v>
      </c>
      <c r="D14" s="17">
        <f>$G$3*'Forecast inputs Tab10.1.5.1'!T10</f>
        <v>6.1136750641884105E-2</v>
      </c>
      <c r="E14" s="17">
        <f>$G$4*'Forecast inputs Tab10.1.5.1'!U10</f>
        <v>5.1513794994919411E-3</v>
      </c>
      <c r="F14" s="17">
        <f>$G$5*'Forecast inputs Tab10.1.5.1'!Y10</f>
        <v>1.2818448006238707E-2</v>
      </c>
      <c r="G14" s="28">
        <f t="shared" si="1"/>
        <v>188.23911473754103</v>
      </c>
      <c r="H14" s="28">
        <f>G14*'Forecast inputs Tab10.1.5.1'!V10</f>
        <v>186.49354525067585</v>
      </c>
      <c r="I14" s="28">
        <f t="shared" si="2"/>
        <v>15.861018233395535</v>
      </c>
      <c r="J14" s="28">
        <f>I14*'Forecast inputs Tab10.1.5.1'!W10</f>
        <v>15.348712458631928</v>
      </c>
      <c r="K14" s="28">
        <f t="shared" si="3"/>
        <v>201.84225770930777</v>
      </c>
      <c r="L14" s="28">
        <f t="shared" si="0"/>
        <v>39.467804220371804</v>
      </c>
      <c r="M14" s="28">
        <f>L14*'Forecast inputs Tab10.1.5.1'!Z10</f>
        <v>39.02426503654327</v>
      </c>
      <c r="N14" s="19">
        <f>'Forecast inputs Tab10.1.5.1'!Q10</f>
        <v>3596.33</v>
      </c>
      <c r="O14" s="19">
        <f>N14*'Forecast inputs Tab10.1.5.1'!R10</f>
        <v>2899.4619432399995</v>
      </c>
      <c r="P14" s="19">
        <f>N14*'Forecast inputs Tab10.1.5.1'!S10</f>
        <v>2066.9124136844662</v>
      </c>
      <c r="Q14" s="19">
        <f>P14*'Forecast inputs Tab10.1.5.1'!R10</f>
        <v>1666.4026614599998</v>
      </c>
    </row>
    <row r="15" spans="1:17" ht="12" customHeight="1" x14ac:dyDescent="0.3">
      <c r="A15" s="10">
        <f>D15+F15+E15+'Forecast inputs Tab10.1.5.1'!AA11</f>
        <v>0.3403553700426652</v>
      </c>
      <c r="C15" s="18">
        <v>7</v>
      </c>
      <c r="D15" s="17">
        <f>$G$3*'Forecast inputs Tab10.1.5.1'!T11</f>
        <v>7.389713175440521E-2</v>
      </c>
      <c r="E15" s="17">
        <f>$G$4*'Forecast inputs Tab10.1.5.1'!U11</f>
        <v>2.9538570840210933E-3</v>
      </c>
      <c r="F15" s="17">
        <f>$G$5*'Forecast inputs Tab10.1.5.1'!Y11</f>
        <v>2.3504381204238905E-2</v>
      </c>
      <c r="G15" s="28">
        <f t="shared" si="1"/>
        <v>54.85672973545222</v>
      </c>
      <c r="H15" s="28">
        <f>G15*'Forecast inputs Tab10.1.5.1'!V11</f>
        <v>67.981923572116102</v>
      </c>
      <c r="I15" s="28">
        <f t="shared" si="2"/>
        <v>2.1927635875479905</v>
      </c>
      <c r="J15" s="28">
        <f>I15*'Forecast inputs Tab10.1.5.1'!W11</f>
        <v>2.6758164849712975</v>
      </c>
      <c r="K15" s="28">
        <f t="shared" si="3"/>
        <v>70.657740057087395</v>
      </c>
      <c r="L15" s="28">
        <f t="shared" si="0"/>
        <v>17.448221016279344</v>
      </c>
      <c r="M15" s="28">
        <f>L15*'Forecast inputs Tab10.1.5.1'!Z11</f>
        <v>21.780439812411341</v>
      </c>
      <c r="N15" s="19">
        <f>'Forecast inputs Tab10.1.5.1'!Q11</f>
        <v>875.82100000000003</v>
      </c>
      <c r="O15" s="19">
        <f>N15*'Forecast inputs Tab10.1.5.1'!R11</f>
        <v>937.6889954400001</v>
      </c>
      <c r="P15" s="19">
        <f>N15*'Forecast inputs Tab10.1.5.1'!S11</f>
        <v>698.55772217178503</v>
      </c>
      <c r="Q15" s="19">
        <f>P15*'Forecast inputs Tab10.1.5.1'!R11</f>
        <v>747.90383966599995</v>
      </c>
    </row>
    <row r="16" spans="1:17" ht="12" customHeight="1" x14ac:dyDescent="0.3">
      <c r="A16" s="10">
        <f>D16+F16+E16+'Forecast inputs Tab10.1.5.1'!AA12</f>
        <v>0.34037394555789741</v>
      </c>
      <c r="C16" s="18">
        <v>8</v>
      </c>
      <c r="D16" s="17">
        <f>$G$3*'Forecast inputs Tab10.1.5.1'!T12</f>
        <v>8.5194774005455456E-2</v>
      </c>
      <c r="E16" s="17">
        <f>$G$4*'Forecast inputs Tab10.1.5.1'!U12</f>
        <v>5.0672887489430947E-4</v>
      </c>
      <c r="F16" s="17">
        <f>$G$5*'Forecast inputs Tab10.1.5.1'!Y12</f>
        <v>1.4672442677547646E-2</v>
      </c>
      <c r="G16" s="28">
        <f t="shared" si="1"/>
        <v>94.889450768937877</v>
      </c>
      <c r="H16" s="28">
        <f>G16*'Forecast inputs Tab10.1.5.1'!V12</f>
        <v>142.90419253496245</v>
      </c>
      <c r="I16" s="28">
        <f t="shared" si="2"/>
        <v>0.56439171520548725</v>
      </c>
      <c r="J16" s="28">
        <f>I16*'Forecast inputs Tab10.1.5.1'!W12</f>
        <v>0.84871609411742888</v>
      </c>
      <c r="K16" s="28">
        <f t="shared" si="3"/>
        <v>143.75290862907988</v>
      </c>
      <c r="L16" s="28">
        <f t="shared" si="0"/>
        <v>16.342082520484965</v>
      </c>
      <c r="M16" s="28">
        <f>L16*'Forecast inputs Tab10.1.5.1'!Z12</f>
        <v>24.907621652771955</v>
      </c>
      <c r="N16" s="19">
        <f>'Forecast inputs Tab10.1.5.1'!Q12</f>
        <v>1314.08</v>
      </c>
      <c r="O16" s="19">
        <f>N16*'Forecast inputs Tab10.1.5.1'!R12</f>
        <v>1781.5902415999999</v>
      </c>
      <c r="P16" s="19">
        <f>N16*'Forecast inputs Tab10.1.5.1'!S12</f>
        <v>1203.1008811229044</v>
      </c>
      <c r="Q16" s="19">
        <f>P16*'Forecast inputs Tab10.1.5.1'!R12</f>
        <v>1631.1280816000001</v>
      </c>
    </row>
    <row r="17" spans="1:17" ht="12" customHeight="1" x14ac:dyDescent="0.3">
      <c r="A17" s="10">
        <f>D17+F17+E17+'Forecast inputs Tab10.1.5.1'!AA13</f>
        <v>0.34426533194904596</v>
      </c>
      <c r="C17" s="18">
        <v>9</v>
      </c>
      <c r="D17" s="17">
        <f>$G$3*'Forecast inputs Tab10.1.5.1'!T13</f>
        <v>8.2049430007223367E-2</v>
      </c>
      <c r="E17" s="17">
        <f>$G$4*'Forecast inputs Tab10.1.5.1'!U13</f>
        <v>2.0839279855593257E-4</v>
      </c>
      <c r="F17" s="17">
        <f>$G$5*'Forecast inputs Tab10.1.5.1'!Y13</f>
        <v>2.2007509143266667E-2</v>
      </c>
      <c r="G17" s="28">
        <f t="shared" si="1"/>
        <v>15.033362818698009</v>
      </c>
      <c r="H17" s="28">
        <f>G17*'Forecast inputs Tab10.1.5.1'!V13</f>
        <v>27.082808809121914</v>
      </c>
      <c r="I17" s="28">
        <f t="shared" si="2"/>
        <v>3.8182404792079308E-2</v>
      </c>
      <c r="J17" s="28">
        <f>I17*'Forecast inputs Tab10.1.5.1'!W13</f>
        <v>6.8865773308278172E-2</v>
      </c>
      <c r="K17" s="28">
        <f t="shared" si="3"/>
        <v>27.151674582430193</v>
      </c>
      <c r="L17" s="28">
        <f t="shared" si="0"/>
        <v>4.0322872402332948</v>
      </c>
      <c r="M17" s="28">
        <f>L17*'Forecast inputs Tab10.1.5.1'!Z13</f>
        <v>7.3238836373081364</v>
      </c>
      <c r="N17" s="19">
        <f>'Forecast inputs Tab10.1.5.1'!Q13</f>
        <v>216.56800000000001</v>
      </c>
      <c r="O17" s="19">
        <f>N17*'Forecast inputs Tab10.1.5.1'!R13</f>
        <v>358.38322344000005</v>
      </c>
      <c r="P17" s="19">
        <f>N17*'Forecast inputs Tab10.1.5.1'!S13</f>
        <v>209.20916637962813</v>
      </c>
      <c r="Q17" s="19">
        <f>P17*'Forecast inputs Tab10.1.5.1'!R13</f>
        <v>346.2056048</v>
      </c>
    </row>
    <row r="18" spans="1:17" ht="12" customHeight="1" x14ac:dyDescent="0.3">
      <c r="A18" s="10">
        <f>D18+F18+E18+'Forecast inputs Tab10.1.5.1'!AA14</f>
        <v>0.34232663365708665</v>
      </c>
      <c r="C18" s="18">
        <v>10</v>
      </c>
      <c r="D18" s="17">
        <f>$G$3*'Forecast inputs Tab10.1.5.1'!T14</f>
        <v>8.1888916558250091E-2</v>
      </c>
      <c r="E18" s="17">
        <f>$G$4*'Forecast inputs Tab10.1.5.1'!U14</f>
        <v>5.639579326203154E-5</v>
      </c>
      <c r="F18" s="17">
        <f>$G$5*'Forecast inputs Tab10.1.5.1'!Y14</f>
        <v>2.0381321305574563E-2</v>
      </c>
      <c r="G18" s="28">
        <f t="shared" si="1"/>
        <v>35.880066839622138</v>
      </c>
      <c r="H18" s="28">
        <f>G18*'Forecast inputs Tab10.1.5.1'!V14</f>
        <v>75.523219437983343</v>
      </c>
      <c r="I18" s="28">
        <f t="shared" si="2"/>
        <v>2.4710118496632405E-2</v>
      </c>
      <c r="J18" s="28">
        <f>I18*'Forecast inputs Tab10.1.5.1'!W14</f>
        <v>5.2125017810542955E-2</v>
      </c>
      <c r="K18" s="28">
        <f t="shared" si="3"/>
        <v>75.575344455793882</v>
      </c>
      <c r="L18" s="28">
        <f t="shared" si="0"/>
        <v>8.9301849561490538</v>
      </c>
      <c r="M18" s="28">
        <f>L18*'Forecast inputs Tab10.1.5.1'!Z14</f>
        <v>18.928866542301343</v>
      </c>
      <c r="N18" s="19">
        <f>'Forecast inputs Tab10.1.5.1'!Q14</f>
        <v>517.42200000000003</v>
      </c>
      <c r="O18" s="19">
        <f>N18*'Forecast inputs Tab10.1.5.1'!R14</f>
        <v>1015.0526085000001</v>
      </c>
      <c r="P18" s="19">
        <f>N18*'Forecast inputs Tab10.1.5.1'!S14</f>
        <v>510.16872868612205</v>
      </c>
      <c r="Q18" s="19">
        <f>P18*'Forecast inputs Tab10.1.5.1'!R14</f>
        <v>1000.8235035</v>
      </c>
    </row>
    <row r="19" spans="1:17" ht="12" customHeight="1" x14ac:dyDescent="0.3">
      <c r="A19" s="10">
        <f>D19+F19+E19+'Forecast inputs Tab10.1.5.1'!AA15</f>
        <v>0.34236914818646574</v>
      </c>
      <c r="C19" s="18">
        <v>11</v>
      </c>
      <c r="D19" s="17">
        <f>$G$3*'Forecast inputs Tab10.1.5.1'!T15</f>
        <v>7.8917243961762168E-2</v>
      </c>
      <c r="E19" s="17">
        <f>$G$4*'Forecast inputs Tab10.1.5.1'!U15</f>
        <v>2.0830341597942094E-5</v>
      </c>
      <c r="F19" s="17">
        <f>$G$5*'Forecast inputs Tab10.1.5.1'!Y15</f>
        <v>2.3431073883105637E-2</v>
      </c>
      <c r="G19" s="28">
        <f t="shared" si="1"/>
        <v>26.201329968855529</v>
      </c>
      <c r="H19" s="28">
        <f>G19*'Forecast inputs Tab10.1.5.1'!V15</f>
        <v>63.074214704434382</v>
      </c>
      <c r="I19" s="28">
        <f t="shared" si="2"/>
        <v>6.9158858846630105E-3</v>
      </c>
      <c r="J19" s="28">
        <f>I19*'Forecast inputs Tab10.1.5.1'!W15</f>
        <v>1.6703476430770501E-2</v>
      </c>
      <c r="K19" s="28">
        <f t="shared" si="3"/>
        <v>63.090918180865152</v>
      </c>
      <c r="L19" s="28">
        <f t="shared" si="0"/>
        <v>7.7793555313886724</v>
      </c>
      <c r="M19" s="28">
        <f>L19*'Forecast inputs Tab10.1.5.1'!Z15</f>
        <v>18.878628829352774</v>
      </c>
      <c r="N19" s="19">
        <f>'Forecast inputs Tab10.1.5.1'!Q15</f>
        <v>392.08199999999999</v>
      </c>
      <c r="O19" s="19">
        <f>N19*'Forecast inputs Tab10.1.5.1'!R15</f>
        <v>890.54368823999994</v>
      </c>
      <c r="P19" s="19">
        <f>N19*'Forecast inputs Tab10.1.5.1'!S15</f>
        <v>389.68254074282805</v>
      </c>
      <c r="Q19" s="19">
        <f>P19*'Forecast inputs Tab10.1.5.1'!R15</f>
        <v>885.09374844000013</v>
      </c>
    </row>
    <row r="20" spans="1:17" ht="12" customHeight="1" x14ac:dyDescent="0.3">
      <c r="A20" s="10">
        <f>D20+F20+E20+'Forecast inputs Tab10.1.5.1'!AA16</f>
        <v>0.34080370169069818</v>
      </c>
      <c r="C20" s="18">
        <v>12</v>
      </c>
      <c r="D20" s="17">
        <f>$G$3*'Forecast inputs Tab10.1.5.1'!T16</f>
        <v>7.7271493695594731E-2</v>
      </c>
      <c r="E20" s="17">
        <f>$G$4*'Forecast inputs Tab10.1.5.1'!U16</f>
        <v>7.4789222324173669E-6</v>
      </c>
      <c r="F20" s="17">
        <f>$G$5*'Forecast inputs Tab10.1.5.1'!Y16</f>
        <v>2.3524729072871054E-2</v>
      </c>
      <c r="G20" s="28">
        <f t="shared" si="1"/>
        <v>27.685574106113762</v>
      </c>
      <c r="H20" s="28">
        <f>G20*'Forecast inputs Tab10.1.5.1'!V16</f>
        <v>74.94462505249254</v>
      </c>
      <c r="I20" s="28">
        <f t="shared" si="2"/>
        <v>2.6796202039932513E-3</v>
      </c>
      <c r="J20" s="28">
        <f>I20*'Forecast inputs Tab10.1.5.1'!W16</f>
        <v>7.2799992616939743E-3</v>
      </c>
      <c r="K20" s="28">
        <f t="shared" si="3"/>
        <v>74.951905051754238</v>
      </c>
      <c r="L20" s="28">
        <f t="shared" si="0"/>
        <v>8.428666238017227</v>
      </c>
      <c r="M20" s="28">
        <f>L20*'Forecast inputs Tab10.1.5.1'!Z16</f>
        <v>23.024250415742141</v>
      </c>
      <c r="N20" s="19">
        <f>'Forecast inputs Tab10.1.5.1'!Q16</f>
        <v>422.80399999999997</v>
      </c>
      <c r="O20" s="19">
        <f>N20*'Forecast inputs Tab10.1.5.1'!R16</f>
        <v>1090.48339268</v>
      </c>
      <c r="P20" s="19">
        <f>N20*'Forecast inputs Tab10.1.5.1'!S16</f>
        <v>421.59419470604882</v>
      </c>
      <c r="Q20" s="19">
        <f>P20*'Forecast inputs Tab10.1.5.1'!R16</f>
        <v>1087.3630991599998</v>
      </c>
    </row>
    <row r="21" spans="1:17" ht="12" customHeight="1" x14ac:dyDescent="0.3">
      <c r="A21" s="10">
        <f>D21+F21+E21+'Forecast inputs Tab10.1.5.1'!AA17</f>
        <v>0.33800311230711544</v>
      </c>
      <c r="C21" s="18">
        <v>13</v>
      </c>
      <c r="D21" s="17">
        <f>$G$3*'Forecast inputs Tab10.1.5.1'!T17</f>
        <v>7.6850054992083111E-2</v>
      </c>
      <c r="E21" s="17">
        <f>$G$4*'Forecast inputs Tab10.1.5.1'!U17</f>
        <v>2.700106466573411E-6</v>
      </c>
      <c r="F21" s="17">
        <f>$G$5*'Forecast inputs Tab10.1.5.1'!Y17</f>
        <v>2.1150357208565781E-2</v>
      </c>
      <c r="G21" s="28">
        <f t="shared" si="1"/>
        <v>15.809734166661645</v>
      </c>
      <c r="H21" s="28">
        <f>G21*'Forecast inputs Tab10.1.5.1'!V17</f>
        <v>47.455882182603041</v>
      </c>
      <c r="I21" s="28">
        <f t="shared" si="2"/>
        <v>5.5547085116083915E-4</v>
      </c>
      <c r="J21" s="28">
        <f>I21*'Forecast inputs Tab10.1.5.1'!W17</f>
        <v>1.6723330631791568E-3</v>
      </c>
      <c r="K21" s="28">
        <f t="shared" si="3"/>
        <v>47.457554515666217</v>
      </c>
      <c r="L21" s="28">
        <f t="shared" si="0"/>
        <v>4.3510902501215893</v>
      </c>
      <c r="M21" s="28">
        <f>L21*'Forecast inputs Tab10.1.5.1'!Z17</f>
        <v>13.185065274040952</v>
      </c>
      <c r="N21" s="19">
        <f>'Forecast inputs Tab10.1.5.1'!Q17</f>
        <v>242.44399999999999</v>
      </c>
      <c r="O21" s="19">
        <f>N21*'Forecast inputs Tab10.1.5.1'!R17</f>
        <v>698.6629969999999</v>
      </c>
      <c r="P21" s="19">
        <f>N21*'Forecast inputs Tab10.1.5.1'!S17</f>
        <v>242.09653969983515</v>
      </c>
      <c r="Q21" s="19">
        <f>P21*'Forecast inputs Tab10.1.5.1'!R17</f>
        <v>697.66170327999987</v>
      </c>
    </row>
    <row r="22" spans="1:17" ht="12" customHeight="1" x14ac:dyDescent="0.3">
      <c r="A22" s="10">
        <f>D22+F22+E22+'Forecast inputs Tab10.1.5.1'!AA18</f>
        <v>0.33679125438026336</v>
      </c>
      <c r="C22" s="18">
        <v>14</v>
      </c>
      <c r="D22" s="17">
        <f>$G$3*'Forecast inputs Tab10.1.5.1'!T18</f>
        <v>7.5042645104281228E-2</v>
      </c>
      <c r="E22" s="17">
        <f>$G$4*'Forecast inputs Tab10.1.5.1'!U18</f>
        <v>1.2229137333800534E-6</v>
      </c>
      <c r="F22" s="17">
        <f>$G$5*'Forecast inputs Tab10.1.5.1'!Y18</f>
        <v>2.1747386362248773E-2</v>
      </c>
      <c r="G22" s="28">
        <f t="shared" si="1"/>
        <v>8.6377746479723019</v>
      </c>
      <c r="H22" s="28">
        <f>G22*'Forecast inputs Tab10.1.5.1'!V18</f>
        <v>28.376561732857208</v>
      </c>
      <c r="I22" s="28">
        <f t="shared" si="2"/>
        <v>1.4076333834139786E-4</v>
      </c>
      <c r="J22" s="28">
        <f>I22*'Forecast inputs Tab10.1.5.1'!W18</f>
        <v>4.6374174274171903E-4</v>
      </c>
      <c r="K22" s="28">
        <f t="shared" si="3"/>
        <v>28.37702547459995</v>
      </c>
      <c r="L22" s="28">
        <f t="shared" si="0"/>
        <v>2.5032302941674174</v>
      </c>
      <c r="M22" s="28">
        <f>L22*'Forecast inputs Tab10.1.5.1'!Z18</f>
        <v>8.3103490920917018</v>
      </c>
      <c r="N22" s="19">
        <f>'Forecast inputs Tab10.1.5.1'!Q18</f>
        <v>135.57400000000001</v>
      </c>
      <c r="O22" s="19">
        <f>N22*'Forecast inputs Tab10.1.5.1'!R18</f>
        <v>430.61827324000006</v>
      </c>
      <c r="P22" s="19">
        <f>N22*'Forecast inputs Tab10.1.5.1'!S18</f>
        <v>135.46985217834813</v>
      </c>
      <c r="Q22" s="19">
        <f>P22*'Forecast inputs Tab10.1.5.1'!R18</f>
        <v>430.28747268000006</v>
      </c>
    </row>
    <row r="23" spans="1:17" ht="12" customHeight="1" x14ac:dyDescent="0.3">
      <c r="A23" s="10">
        <f>D23+F23+E23+'Forecast inputs Tab10.1.5.1'!AA19</f>
        <v>0.33599459662840281</v>
      </c>
      <c r="C23" s="18">
        <v>15</v>
      </c>
      <c r="D23" s="17">
        <f>$G$3*'Forecast inputs Tab10.1.5.1'!T19</f>
        <v>7.3052398141839753E-2</v>
      </c>
      <c r="E23" s="17">
        <f>$G$4*'Forecast inputs Tab10.1.5.1'!U19</f>
        <v>6.3938712288257355E-7</v>
      </c>
      <c r="F23" s="17">
        <f>$G$5*'Forecast inputs Tab10.1.5.1'!Y19</f>
        <v>2.2941559099440182E-2</v>
      </c>
      <c r="G23" s="28">
        <f t="shared" si="1"/>
        <v>7.8380469338814684</v>
      </c>
      <c r="H23" s="28">
        <f>G23*'Forecast inputs Tab10.1.5.1'!V19</f>
        <v>27.879736326461906</v>
      </c>
      <c r="I23" s="28">
        <f t="shared" si="2"/>
        <v>6.8602077488853243E-5</v>
      </c>
      <c r="J23" s="28">
        <f>I23*'Forecast inputs Tab10.1.5.1'!W19</f>
        <v>2.4453788847452038E-4</v>
      </c>
      <c r="K23" s="28">
        <f t="shared" si="3"/>
        <v>27.879980864350379</v>
      </c>
      <c r="L23" s="28">
        <f t="shared" si="0"/>
        <v>2.4614799997214587</v>
      </c>
      <c r="M23" s="28">
        <f>L23*'Forecast inputs Tab10.1.5.1'!Z19</f>
        <v>8.857438860597691</v>
      </c>
      <c r="N23" s="19">
        <f>'Forecast inputs Tab10.1.5.1'!Q19</f>
        <v>126.32599999999999</v>
      </c>
      <c r="O23" s="19">
        <f>N23*'Forecast inputs Tab10.1.5.1'!R19</f>
        <v>437.16122908</v>
      </c>
      <c r="P23" s="19">
        <f>N23*'Forecast inputs Tab10.1.5.1'!S19</f>
        <v>126.27014844332452</v>
      </c>
      <c r="Q23" s="19">
        <f>P23*'Forecast inputs Tab10.1.5.1'!R19</f>
        <v>436.96795029999998</v>
      </c>
    </row>
    <row r="24" spans="1:17" ht="12" customHeight="1" x14ac:dyDescent="0.3">
      <c r="A24" s="10">
        <f>D24+F24+E24+'Forecast inputs Tab10.1.5.1'!AA20</f>
        <v>0.33565751215380529</v>
      </c>
      <c r="B24" s="29"/>
      <c r="C24" s="23" t="s">
        <v>1443</v>
      </c>
      <c r="D24" s="17">
        <f>$G$3*'Forecast inputs Tab10.1.5.1'!T20</f>
        <v>7.0860491436610787E-2</v>
      </c>
      <c r="E24" s="17">
        <f>$G$4*'Forecast inputs Tab10.1.5.1'!U20</f>
        <v>3.8745027800414993E-7</v>
      </c>
      <c r="F24" s="17">
        <f>$G$5*'Forecast inputs Tab10.1.5.1'!Y20</f>
        <v>2.4796633266916526E-2</v>
      </c>
      <c r="G24" s="28">
        <f t="shared" si="1"/>
        <v>14.824722789435867</v>
      </c>
      <c r="H24" s="30">
        <f>G24*'Forecast inputs Tab10.1.5.1'!V20</f>
        <v>61.514713403743528</v>
      </c>
      <c r="I24" s="28">
        <f t="shared" si="2"/>
        <v>8.1058469249251769E-5</v>
      </c>
      <c r="J24" s="30">
        <f>I24*'Forecast inputs Tab10.1.5.1'!W20</f>
        <v>3.3634952745066653E-4</v>
      </c>
      <c r="K24" s="28">
        <f t="shared" si="3"/>
        <v>61.515049753270979</v>
      </c>
      <c r="L24" s="30">
        <f t="shared" si="0"/>
        <v>5.1877034274054603</v>
      </c>
      <c r="M24" s="30">
        <f>L24*'Forecast inputs Tab10.1.5.1'!Z20</f>
        <v>20.048709927756786</v>
      </c>
      <c r="N24" s="21">
        <f>'Forecast inputs Tab10.1.5.1'!Q20</f>
        <v>246.28200240000001</v>
      </c>
      <c r="O24" s="21">
        <f>N24*'Forecast inputs Tab10.1.5.1'!R20</f>
        <v>1002.9678244688379</v>
      </c>
      <c r="P24" s="21">
        <f>N24*'Forecast inputs Tab10.1.5.1'!S20</f>
        <v>246.2160304133829</v>
      </c>
      <c r="Q24" s="21">
        <f>P24*'Forecast inputs Tab10.1.5.1'!R20</f>
        <v>1002.6991577402565</v>
      </c>
    </row>
    <row r="25" spans="1:17" ht="12" customHeight="1" x14ac:dyDescent="0.3">
      <c r="C25" s="31" t="s">
        <v>1453</v>
      </c>
      <c r="D25" s="12"/>
      <c r="E25" s="12"/>
      <c r="F25" s="12"/>
      <c r="G25" s="32">
        <f>SUM(G8:G24)</f>
        <v>648.07689417233576</v>
      </c>
      <c r="H25" s="52">
        <f t="shared" ref="H25:Q25" si="4">SUM(H8:H24)</f>
        <v>915.44611723079095</v>
      </c>
      <c r="I25" s="32">
        <f>SUM(I8:I24)</f>
        <v>99.955604948821346</v>
      </c>
      <c r="J25" s="52">
        <f t="shared" ref="J25:K25" si="5">SUM(J8:J24)</f>
        <v>72.526660162170344</v>
      </c>
      <c r="K25" s="32">
        <f t="shared" si="5"/>
        <v>987.97277739296146</v>
      </c>
      <c r="L25" s="32">
        <f t="shared" si="4"/>
        <v>205.27328359041039</v>
      </c>
      <c r="M25" s="52">
        <f t="shared" si="4"/>
        <v>260.00179374529881</v>
      </c>
      <c r="N25" s="32">
        <f t="shared" si="4"/>
        <v>51261.410215387717</v>
      </c>
      <c r="O25" s="32">
        <f t="shared" si="4"/>
        <v>17539.902227124523</v>
      </c>
      <c r="P25" s="32">
        <f t="shared" si="4"/>
        <v>7962.6519074209973</v>
      </c>
      <c r="Q25" s="32">
        <f t="shared" si="4"/>
        <v>10883.913030040258</v>
      </c>
    </row>
    <row r="26" spans="1:17" ht="12" customHeight="1" x14ac:dyDescent="0.3">
      <c r="A26" s="10"/>
    </row>
    <row r="27" spans="1:17" ht="12" customHeight="1" x14ac:dyDescent="0.3">
      <c r="C27" s="15" t="s">
        <v>1445</v>
      </c>
      <c r="D27" s="15" t="s">
        <v>1523</v>
      </c>
      <c r="G27" s="15">
        <f>G1+1</f>
        <v>2020</v>
      </c>
    </row>
    <row r="28" spans="1:17" ht="12" customHeight="1" x14ac:dyDescent="0.3">
      <c r="G28" s="18"/>
    </row>
    <row r="29" spans="1:17" ht="12" customHeight="1" x14ac:dyDescent="0.3">
      <c r="D29" s="24" t="s">
        <v>1611</v>
      </c>
      <c r="E29" s="24"/>
      <c r="F29" s="24"/>
      <c r="G29" s="18">
        <v>1.46</v>
      </c>
      <c r="H29" s="24" t="s">
        <v>1610</v>
      </c>
      <c r="I29" s="25">
        <f>G29*I3</f>
        <v>9.7206003473941691E-2</v>
      </c>
      <c r="J29" s="15" t="s">
        <v>1526</v>
      </c>
      <c r="K29" s="25">
        <f>I29+I31+I30</f>
        <v>0.14083156917018991</v>
      </c>
      <c r="M29" s="54" t="s">
        <v>1675</v>
      </c>
      <c r="N29" s="55">
        <f>Reportnew!$AJ$6560</f>
        <v>6.0366767631280425E-2</v>
      </c>
    </row>
    <row r="30" spans="1:17" ht="12" customHeight="1" x14ac:dyDescent="0.3">
      <c r="D30" s="24" t="s">
        <v>1612</v>
      </c>
      <c r="E30" s="24"/>
      <c r="F30" s="24"/>
      <c r="G30" s="18">
        <f>G29</f>
        <v>1.46</v>
      </c>
      <c r="H30" s="24" t="s">
        <v>1610</v>
      </c>
      <c r="I30" s="25">
        <f>G30*I4</f>
        <v>3.6023987567092904E-3</v>
      </c>
      <c r="J30" s="24"/>
      <c r="K30" s="24"/>
      <c r="N30" s="56">
        <f>AVERAGE('Forecast inputs Tab10.1.5.1'!$Y$8:$Y$19)</f>
        <v>9.2712324904217162E-3</v>
      </c>
      <c r="O30" s="25">
        <f>N30*F31</f>
        <v>4.0023166939538925E-2</v>
      </c>
    </row>
    <row r="31" spans="1:17" ht="12" customHeight="1" x14ac:dyDescent="0.3">
      <c r="D31" s="24" t="s">
        <v>1446</v>
      </c>
      <c r="E31" s="24"/>
      <c r="F31" s="92">
        <f>IF(I31/N29=F5,1,I31/N4)</f>
        <v>4.3169197817968223</v>
      </c>
      <c r="G31" s="17">
        <f>I31/I5</f>
        <v>2.1250000000000004</v>
      </c>
      <c r="H31" s="24" t="s">
        <v>1610</v>
      </c>
      <c r="I31" s="25">
        <f>N31*N29</f>
        <v>4.0023166939538925E-2</v>
      </c>
      <c r="J31" s="24"/>
      <c r="K31" s="24"/>
      <c r="N31" s="79">
        <v>0.66300000000000003</v>
      </c>
    </row>
    <row r="32" spans="1:17" ht="12" customHeight="1" x14ac:dyDescent="0.3">
      <c r="D32" s="24"/>
      <c r="E32" s="24"/>
      <c r="F32" s="24"/>
      <c r="G32" s="18"/>
      <c r="H32" s="24"/>
      <c r="I32" s="24"/>
      <c r="J32" s="24"/>
      <c r="K32" s="24"/>
      <c r="L32" s="25"/>
    </row>
    <row r="33" spans="1:17" ht="27.75" customHeight="1" x14ac:dyDescent="0.3">
      <c r="A33" t="s">
        <v>1374</v>
      </c>
      <c r="C33" s="26" t="s">
        <v>1292</v>
      </c>
      <c r="D33" s="27" t="s">
        <v>1604</v>
      </c>
      <c r="E33" s="27" t="s">
        <v>1605</v>
      </c>
      <c r="F33" s="27" t="s">
        <v>1877</v>
      </c>
      <c r="G33" s="27" t="s">
        <v>1606</v>
      </c>
      <c r="H33" s="27" t="s">
        <v>1607</v>
      </c>
      <c r="I33" s="27" t="s">
        <v>1608</v>
      </c>
      <c r="J33" s="27" t="s">
        <v>1609</v>
      </c>
      <c r="K33" s="27" t="s">
        <v>1613</v>
      </c>
      <c r="L33" s="27" t="s">
        <v>1448</v>
      </c>
      <c r="M33" s="27" t="s">
        <v>1578</v>
      </c>
      <c r="N33" s="27" t="s">
        <v>1449</v>
      </c>
      <c r="O33" s="27" t="s">
        <v>1450</v>
      </c>
      <c r="P33" s="27" t="s">
        <v>1451</v>
      </c>
      <c r="Q33" s="27" t="s">
        <v>1452</v>
      </c>
    </row>
    <row r="34" spans="1:17" ht="12" customHeight="1" x14ac:dyDescent="0.3">
      <c r="A34" s="10">
        <f>D34+F34+E34+'Forecast inputs Tab10.1.5.1'!AA4</f>
        <v>0.24</v>
      </c>
      <c r="C34" s="18">
        <v>0</v>
      </c>
      <c r="D34" s="17">
        <f>$G$29*'Forecast inputs Tab10.1.5.1'!T4</f>
        <v>0</v>
      </c>
      <c r="E34" s="17">
        <f>$G$30*'Forecast inputs Tab10.1.5.1'!U4</f>
        <v>0</v>
      </c>
      <c r="F34" s="17">
        <f>$F$31*'Forecast inputs Tab10.1.5.1'!Y4</f>
        <v>0</v>
      </c>
      <c r="G34" s="28">
        <f>N34*(D34/A34)*(1-EXP(-A34))</f>
        <v>0</v>
      </c>
      <c r="H34" s="28">
        <f>G34*'Forecast inputs Tab10.1.5.1'!V4</f>
        <v>0</v>
      </c>
      <c r="I34" s="28">
        <f>N34*(E34/A34)*(1-EXP(-A34))</f>
        <v>0</v>
      </c>
      <c r="J34" s="28">
        <f>I34*'Forecast inputs Tab10.1.5.1'!W4</f>
        <v>0</v>
      </c>
      <c r="K34" s="28">
        <f>H34+J34</f>
        <v>0</v>
      </c>
      <c r="L34" s="28">
        <f t="shared" ref="L34:L50" si="6">N34*(F34/A34)*(1-EXP(-A34))</f>
        <v>0</v>
      </c>
      <c r="M34" s="28">
        <f>L34*'Forecast inputs Tab10.1.5.1'!Z4</f>
        <v>0</v>
      </c>
      <c r="N34" s="19">
        <f>'Forecast inputs Tab10.1.5.1'!Q4</f>
        <v>12382.797429009221</v>
      </c>
      <c r="O34" s="19">
        <f>N34*'Forecast inputs Tab10.1.5.1'!R4</f>
        <v>34.976078134056579</v>
      </c>
      <c r="P34" s="19">
        <f>N34*'Forecast inputs Tab10.1.5.1'!S4</f>
        <v>0</v>
      </c>
      <c r="Q34" s="19">
        <f>P34*'Forecast inputs Tab10.1.5.1'!R4</f>
        <v>0</v>
      </c>
    </row>
    <row r="35" spans="1:17" ht="12" customHeight="1" x14ac:dyDescent="0.3">
      <c r="A35" s="10">
        <f>D35+F35+E35+'Forecast inputs Tab10.1.5.1'!AA5</f>
        <v>0.24050238085209108</v>
      </c>
      <c r="C35" s="18">
        <v>1</v>
      </c>
      <c r="D35" s="17">
        <f>$G$29*'Forecast inputs Tab10.1.5.1'!T5</f>
        <v>1.9848863257451796E-5</v>
      </c>
      <c r="E35" s="17">
        <f>$G$30*'Forecast inputs Tab10.1.5.1'!U5</f>
        <v>4.5507741371262527E-5</v>
      </c>
      <c r="F35" s="17">
        <f>$F$31*'Forecast inputs Tab10.1.5.1'!Y5</f>
        <v>4.3702424746238738E-4</v>
      </c>
      <c r="G35" s="28">
        <f t="shared" ref="G35:G50" si="7">N35*(D35/A35)*(1-EXP(-A35))</f>
        <v>0.17184839286089382</v>
      </c>
      <c r="H35" s="28">
        <f>G35*'Forecast inputs Tab10.1.5.1'!V5</f>
        <v>1.7670827758153873E-2</v>
      </c>
      <c r="I35" s="28">
        <f t="shared" ref="I35:I50" si="8">N35*(E35/A35)*(1-EXP(-A35))</f>
        <v>0.39399899711862213</v>
      </c>
      <c r="J35" s="28">
        <f>I35*'Forecast inputs Tab10.1.5.1'!W5</f>
        <v>4.0514215379381428E-2</v>
      </c>
      <c r="K35" s="28">
        <f t="shared" ref="K35:K50" si="9">H35+J35</f>
        <v>5.8185043137535301E-2</v>
      </c>
      <c r="L35" s="28">
        <f t="shared" si="6"/>
        <v>3.7836884457077189</v>
      </c>
      <c r="M35" s="28">
        <f>L35*'Forecast inputs Tab10.1.5.1'!Z5</f>
        <v>0.29165011071475211</v>
      </c>
      <c r="N35" s="19">
        <f>N8*EXP(-A8)</f>
        <v>9740.6534556019415</v>
      </c>
      <c r="O35" s="19">
        <f>N35*'Forecast inputs Tab10.1.5.1'!R5</f>
        <v>231.1720062657642</v>
      </c>
      <c r="P35" s="19">
        <f>N35*'Forecast inputs Tab10.1.5.1'!S5</f>
        <v>0</v>
      </c>
      <c r="Q35" s="19">
        <f>P35*'Forecast inputs Tab10.1.5.1'!R5</f>
        <v>0</v>
      </c>
    </row>
    <row r="36" spans="1:17" ht="12" customHeight="1" x14ac:dyDescent="0.3">
      <c r="A36" s="10">
        <f>D36+F36+E36+'Forecast inputs Tab10.1.5.1'!AA6</f>
        <v>0.24366033741016116</v>
      </c>
      <c r="C36" s="18">
        <v>2</v>
      </c>
      <c r="D36" s="17">
        <f>$G$29*'Forecast inputs Tab10.1.5.1'!T6</f>
        <v>1.8678023608795132E-4</v>
      </c>
      <c r="E36" s="17">
        <f>$G$30*'Forecast inputs Tab10.1.5.1'!U6</f>
        <v>9.5399271633209615E-4</v>
      </c>
      <c r="F36" s="17">
        <f>$F$31*'Forecast inputs Tab10.1.5.1'!Y6</f>
        <v>2.5195644577411316E-3</v>
      </c>
      <c r="G36" s="28">
        <f t="shared" si="7"/>
        <v>1.2698229800117511</v>
      </c>
      <c r="H36" s="28">
        <f>G36*'Forecast inputs Tab10.1.5.1'!V6</f>
        <v>0.27878538299398098</v>
      </c>
      <c r="I36" s="28">
        <f t="shared" si="8"/>
        <v>6.4857069427404559</v>
      </c>
      <c r="J36" s="28">
        <f>I36*'Forecast inputs Tab10.1.5.1'!W6</f>
        <v>1.4240504815196633</v>
      </c>
      <c r="K36" s="28">
        <f t="shared" si="9"/>
        <v>1.7028358645136443</v>
      </c>
      <c r="L36" s="28">
        <f t="shared" si="6"/>
        <v>17.12922584889548</v>
      </c>
      <c r="M36" s="28">
        <f>L36*'Forecast inputs Tab10.1.5.1'!Z6</f>
        <v>3.220808336367817</v>
      </c>
      <c r="N36" s="19">
        <f t="shared" ref="N36:N49" si="10">N9*EXP(-A9)</f>
        <v>7660.3501385728923</v>
      </c>
      <c r="O36" s="19">
        <f>N36*'Forecast inputs Tab10.1.5.1'!R6</f>
        <v>736.89350986013017</v>
      </c>
      <c r="P36" s="19">
        <f>N36*'Forecast inputs Tab10.1.5.1'!S6</f>
        <v>0</v>
      </c>
      <c r="Q36" s="19">
        <f>P36*'Forecast inputs Tab10.1.5.1'!R6</f>
        <v>0</v>
      </c>
    </row>
    <row r="37" spans="1:17" ht="12" customHeight="1" x14ac:dyDescent="0.3">
      <c r="A37" s="10">
        <f>D37+F37+E37+'Forecast inputs Tab10.1.5.1'!AA7</f>
        <v>0.25130832723528956</v>
      </c>
      <c r="C37" s="18">
        <v>3</v>
      </c>
      <c r="D37" s="17">
        <f>$G$29*'Forecast inputs Tab10.1.5.1'!T7</f>
        <v>6.9577439176407479E-3</v>
      </c>
      <c r="E37" s="17">
        <f>$G$30*'Forecast inputs Tab10.1.5.1'!U7</f>
        <v>1.8501035580844453E-3</v>
      </c>
      <c r="F37" s="17">
        <f>$F$31*'Forecast inputs Tab10.1.5.1'!Y7</f>
        <v>2.5004797595643822E-3</v>
      </c>
      <c r="G37" s="28">
        <f t="shared" si="7"/>
        <v>37.00404509539613</v>
      </c>
      <c r="H37" s="28">
        <f>G37*'Forecast inputs Tab10.1.5.1'!V7</f>
        <v>13.589922254177038</v>
      </c>
      <c r="I37" s="28">
        <f t="shared" si="8"/>
        <v>9.83958540367259</v>
      </c>
      <c r="J37" s="28">
        <f>I37*'Forecast inputs Tab10.1.5.1'!W7</f>
        <v>3.6225585221295948</v>
      </c>
      <c r="K37" s="28">
        <f t="shared" si="9"/>
        <v>17.212480776306634</v>
      </c>
      <c r="L37" s="28">
        <f t="shared" si="6"/>
        <v>13.298544309520993</v>
      </c>
      <c r="M37" s="28">
        <f>L37*'Forecast inputs Tab10.1.5.1'!Z7</f>
        <v>4.4919556997813821</v>
      </c>
      <c r="N37" s="19">
        <f t="shared" si="10"/>
        <v>6014.6370928459373</v>
      </c>
      <c r="O37" s="19">
        <f>N37*'Forecast inputs Tab10.1.5.1'!R7</f>
        <v>1258.8334703471905</v>
      </c>
      <c r="P37" s="19">
        <f>N37*'Forecast inputs Tab10.1.5.1'!S7</f>
        <v>0</v>
      </c>
      <c r="Q37" s="19">
        <f>P37*'Forecast inputs Tab10.1.5.1'!R7</f>
        <v>0</v>
      </c>
    </row>
    <row r="38" spans="1:17" ht="12" customHeight="1" x14ac:dyDescent="0.3">
      <c r="A38" s="10">
        <f>D38+F38+E38+'Forecast inputs Tab10.1.5.1'!AA8</f>
        <v>0.27792983197824694</v>
      </c>
      <c r="C38" s="18">
        <v>4</v>
      </c>
      <c r="D38" s="17">
        <f>$G$29*'Forecast inputs Tab10.1.5.1'!T8</f>
        <v>1.2429275297296824E-2</v>
      </c>
      <c r="E38" s="17">
        <f>$G$30*'Forecast inputs Tab10.1.5.1'!U8</f>
        <v>1.2000575684704232E-2</v>
      </c>
      <c r="F38" s="17">
        <f>$F$31*'Forecast inputs Tab10.1.5.1'!Y8</f>
        <v>1.3499980996245895E-2</v>
      </c>
      <c r="G38" s="28">
        <f t="shared" si="7"/>
        <v>55.401188061371492</v>
      </c>
      <c r="H38" s="28">
        <f>G38*'Forecast inputs Tab10.1.5.1'!V8</f>
        <v>31.209359121051033</v>
      </c>
      <c r="I38" s="28">
        <f t="shared" si="8"/>
        <v>53.490339094638514</v>
      </c>
      <c r="J38" s="28">
        <f>I38*'Forecast inputs Tab10.1.5.1'!W8</f>
        <v>29.310175131659356</v>
      </c>
      <c r="K38" s="28">
        <f t="shared" si="9"/>
        <v>60.519534252710386</v>
      </c>
      <c r="L38" s="28">
        <f t="shared" si="6"/>
        <v>60.173660017058275</v>
      </c>
      <c r="M38" s="28">
        <f>L38*'Forecast inputs Tab10.1.5.1'!Z8</f>
        <v>31.675354459319454</v>
      </c>
      <c r="N38" s="19">
        <f t="shared" si="10"/>
        <v>5105.3799787178941</v>
      </c>
      <c r="O38" s="19">
        <f>N38*'Forecast inputs Tab10.1.5.1'!R8</f>
        <v>1882.1238560542454</v>
      </c>
      <c r="P38" s="19">
        <f>N38*'Forecast inputs Tab10.1.5.1'!S8</f>
        <v>455.17657051308635</v>
      </c>
      <c r="Q38" s="19">
        <f>P38*'Forecast inputs Tab10.1.5.1'!R8</f>
        <v>167.80311860250185</v>
      </c>
    </row>
    <row r="39" spans="1:17" ht="12" customHeight="1" x14ac:dyDescent="0.3">
      <c r="A39" s="10">
        <f>D39+F39+E39+'Forecast inputs Tab10.1.5.1'!AA9</f>
        <v>0.32357090284957851</v>
      </c>
      <c r="C39" s="18">
        <v>5</v>
      </c>
      <c r="D39" s="17">
        <f>$G$29*'Forecast inputs Tab10.1.5.1'!T9</f>
        <v>3.6703541650345804E-2</v>
      </c>
      <c r="E39" s="17">
        <f>$G$30*'Forecast inputs Tab10.1.5.1'!U9</f>
        <v>1.8220155842594638E-2</v>
      </c>
      <c r="F39" s="17">
        <f>$F$31*'Forecast inputs Tab10.1.5.1'!Y9</f>
        <v>2.8647205356638082E-2</v>
      </c>
      <c r="G39" s="28">
        <f t="shared" si="7"/>
        <v>33.481330214074539</v>
      </c>
      <c r="H39" s="28">
        <f>G39*'Forecast inputs Tab10.1.5.1'!V9</f>
        <v>26.971131085502464</v>
      </c>
      <c r="I39" s="28">
        <f t="shared" si="8"/>
        <v>16.620604630726774</v>
      </c>
      <c r="J39" s="28">
        <f>I39*'Forecast inputs Tab10.1.5.1'!W9</f>
        <v>12.443435532551034</v>
      </c>
      <c r="K39" s="28">
        <f t="shared" si="9"/>
        <v>39.414566618053499</v>
      </c>
      <c r="L39" s="28">
        <f t="shared" si="6"/>
        <v>26.132261333068598</v>
      </c>
      <c r="M39" s="28">
        <f>L39*'Forecast inputs Tab10.1.5.1'!Z9</f>
        <v>19.498273206533138</v>
      </c>
      <c r="N39" s="19">
        <f t="shared" si="10"/>
        <v>1067.7371035428537</v>
      </c>
      <c r="O39" s="19">
        <f>N39*'Forecast inputs Tab10.1.5.1'!R9</f>
        <v>608.40087254713217</v>
      </c>
      <c r="P39" s="19">
        <f>N39*'Forecast inputs Tab10.1.5.1'!S9</f>
        <v>310.56727680531969</v>
      </c>
      <c r="Q39" s="19">
        <f>P39*'Forecast inputs Tab10.1.5.1'!R9</f>
        <v>176.96247659277839</v>
      </c>
    </row>
    <row r="40" spans="1:17" ht="12" customHeight="1" x14ac:dyDescent="0.3">
      <c r="A40" s="10">
        <f>D40+F40+E40+'Forecast inputs Tab10.1.5.1'!AA10</f>
        <v>0.36401987201966629</v>
      </c>
      <c r="C40" s="18">
        <v>6</v>
      </c>
      <c r="D40" s="17">
        <f>$G$29*'Forecast inputs Tab10.1.5.1'!T10</f>
        <v>8.9259655937150795E-2</v>
      </c>
      <c r="E40" s="17">
        <f>$G$30*'Forecast inputs Tab10.1.5.1'!U10</f>
        <v>7.521014069258234E-3</v>
      </c>
      <c r="F40" s="17">
        <f>$F$31*'Forecast inputs Tab10.1.5.1'!Y10</f>
        <v>2.723920201325726E-2</v>
      </c>
      <c r="G40" s="28">
        <f t="shared" si="7"/>
        <v>305.6038603436262</v>
      </c>
      <c r="H40" s="28">
        <f>G40*'Forecast inputs Tab10.1.5.1'!V10</f>
        <v>302.76995000343027</v>
      </c>
      <c r="I40" s="28">
        <f t="shared" si="8"/>
        <v>25.750165728651453</v>
      </c>
      <c r="J40" s="28">
        <f>I40*'Forecast inputs Tab10.1.5.1'!W10</f>
        <v>24.918443678415596</v>
      </c>
      <c r="K40" s="28">
        <f t="shared" si="9"/>
        <v>327.68839368184587</v>
      </c>
      <c r="L40" s="28">
        <f t="shared" si="6"/>
        <v>93.260557645355959</v>
      </c>
      <c r="M40" s="28">
        <f>L40*'Forecast inputs Tab10.1.5.1'!Z10</f>
        <v>92.21249549853745</v>
      </c>
      <c r="N40" s="19">
        <f t="shared" si="10"/>
        <v>4084.6450573888774</v>
      </c>
      <c r="O40" s="19">
        <f>N40*'Forecast inputs Tab10.1.5.1'!R10</f>
        <v>3293.1552153285197</v>
      </c>
      <c r="P40" s="19">
        <f>N40*'Forecast inputs Tab10.1.5.1'!S10</f>
        <v>2347.560867498803</v>
      </c>
      <c r="Q40" s="19">
        <f>P40*'Forecast inputs Tab10.1.5.1'!R10</f>
        <v>1892.6693030818249</v>
      </c>
    </row>
    <row r="41" spans="1:17" ht="12" customHeight="1" x14ac:dyDescent="0.3">
      <c r="A41" s="10">
        <f>D41+F41+E41+'Forecast inputs Tab10.1.5.1'!AA11</f>
        <v>0.40214925376311006</v>
      </c>
      <c r="C41" s="18">
        <v>7</v>
      </c>
      <c r="D41" s="17">
        <f>$G$29*'Forecast inputs Tab10.1.5.1'!T11</f>
        <v>0.10788981236143161</v>
      </c>
      <c r="E41" s="17">
        <f>$G$30*'Forecast inputs Tab10.1.5.1'!U11</f>
        <v>4.3126313426707962E-3</v>
      </c>
      <c r="F41" s="17">
        <f>$F$31*'Forecast inputs Tab10.1.5.1'!Y11</f>
        <v>4.9946810059007689E-2</v>
      </c>
      <c r="G41" s="28">
        <f t="shared" si="7"/>
        <v>232.19384674121952</v>
      </c>
      <c r="H41" s="28">
        <f>G41*'Forecast inputs Tab10.1.5.1'!V11</f>
        <v>287.7492774213967</v>
      </c>
      <c r="I41" s="28">
        <f t="shared" si="8"/>
        <v>9.2813810601217668</v>
      </c>
      <c r="J41" s="28">
        <f>I41*'Forecast inputs Tab10.1.5.1'!W11</f>
        <v>11.326014616899808</v>
      </c>
      <c r="K41" s="28">
        <f t="shared" si="9"/>
        <v>299.07529203829648</v>
      </c>
      <c r="L41" s="28">
        <f t="shared" si="6"/>
        <v>107.49246575017534</v>
      </c>
      <c r="M41" s="28">
        <f>L41*'Forecast inputs Tab10.1.5.1'!Z11</f>
        <v>134.18177007128637</v>
      </c>
      <c r="N41" s="19">
        <f t="shared" si="10"/>
        <v>2613.8057548157817</v>
      </c>
      <c r="O41" s="19">
        <f>N41*'Forecast inputs Tab10.1.5.1'!R11</f>
        <v>2798.4449933359688</v>
      </c>
      <c r="P41" s="19">
        <f>N41*'Forecast inputs Tab10.1.5.1'!S11</f>
        <v>2084.7801026506736</v>
      </c>
      <c r="Q41" s="19">
        <f>P41*'Forecast inputs Tab10.1.5.1'!R11</f>
        <v>2232.0489691019175</v>
      </c>
    </row>
    <row r="42" spans="1:17" ht="12" customHeight="1" x14ac:dyDescent="0.3">
      <c r="A42" s="10">
        <f>D42+F42+E42+'Forecast inputs Tab10.1.5.1'!AA12</f>
        <v>0.39630313489509938</v>
      </c>
      <c r="C42" s="18">
        <v>8</v>
      </c>
      <c r="D42" s="17">
        <f>$G$29*'Forecast inputs Tab10.1.5.1'!T12</f>
        <v>0.12438437004796496</v>
      </c>
      <c r="E42" s="17">
        <f>$G$30*'Forecast inputs Tab10.1.5.1'!U12</f>
        <v>7.3982415734569185E-4</v>
      </c>
      <c r="F42" s="17">
        <f>$F$31*'Forecast inputs Tab10.1.5.1'!Y12</f>
        <v>3.1178940689788756E-2</v>
      </c>
      <c r="G42" s="28">
        <f t="shared" si="7"/>
        <v>63.995419415011455</v>
      </c>
      <c r="H42" s="28">
        <f>G42*'Forecast inputs Tab10.1.5.1'!V12</f>
        <v>96.377560027275038</v>
      </c>
      <c r="I42" s="28">
        <f t="shared" si="8"/>
        <v>0.3806375127714014</v>
      </c>
      <c r="J42" s="28">
        <f>I42*'Forecast inputs Tab10.1.5.1'!W12</f>
        <v>0.57239178820386749</v>
      </c>
      <c r="K42" s="28">
        <f t="shared" si="9"/>
        <v>96.949951815478911</v>
      </c>
      <c r="L42" s="28">
        <f t="shared" si="6"/>
        <v>16.041480015450247</v>
      </c>
      <c r="M42" s="28">
        <f>L42*'Forecast inputs Tab10.1.5.1'!Z12</f>
        <v>24.44946135074834</v>
      </c>
      <c r="N42" s="19">
        <f t="shared" si="10"/>
        <v>623.16190342650816</v>
      </c>
      <c r="O42" s="19">
        <f>N42*'Forecast inputs Tab10.1.5.1'!R12</f>
        <v>844.86421380855688</v>
      </c>
      <c r="P42" s="19">
        <f>N42*'Forecast inputs Tab10.1.5.1'!S12</f>
        <v>570.53347976885595</v>
      </c>
      <c r="Q42" s="19">
        <f>P42*'Forecast inputs Tab10.1.5.1'!R12</f>
        <v>773.51217586622181</v>
      </c>
    </row>
    <row r="43" spans="1:17" ht="12" customHeight="1" x14ac:dyDescent="0.3">
      <c r="A43" s="10">
        <f>D43+F43+E43+'Forecast inputs Tab10.1.5.1'!AA13</f>
        <v>0.40686237822587945</v>
      </c>
      <c r="C43" s="18">
        <v>9</v>
      </c>
      <c r="D43" s="17">
        <f>$G$29*'Forecast inputs Tab10.1.5.1'!T13</f>
        <v>0.11979216781054611</v>
      </c>
      <c r="E43" s="17">
        <f>$G$30*'Forecast inputs Tab10.1.5.1'!U13</f>
        <v>3.0425348589166153E-4</v>
      </c>
      <c r="F43" s="17">
        <f>$F$31*'Forecast inputs Tab10.1.5.1'!Y13</f>
        <v>4.6765956929441674E-2</v>
      </c>
      <c r="G43" s="28">
        <f t="shared" si="7"/>
        <v>92.017415461340718</v>
      </c>
      <c r="H43" s="28">
        <f>G43*'Forecast inputs Tab10.1.5.1'!V13</f>
        <v>165.77063296506412</v>
      </c>
      <c r="I43" s="28">
        <f t="shared" si="8"/>
        <v>0.2337099321980001</v>
      </c>
      <c r="J43" s="28">
        <f>I43*'Forecast inputs Tab10.1.5.1'!W13</f>
        <v>0.42151916041650844</v>
      </c>
      <c r="K43" s="28">
        <f t="shared" si="9"/>
        <v>166.19215212548062</v>
      </c>
      <c r="L43" s="28">
        <f t="shared" si="6"/>
        <v>35.92290353263607</v>
      </c>
      <c r="M43" s="28">
        <f>L43*'Forecast inputs Tab10.1.5.1'!Z13</f>
        <v>65.247128915362225</v>
      </c>
      <c r="N43" s="19">
        <f t="shared" si="10"/>
        <v>934.97345118777992</v>
      </c>
      <c r="O43" s="19">
        <f>N43*'Forecast inputs Tab10.1.5.1'!R13</f>
        <v>1547.2221162290739</v>
      </c>
      <c r="P43" s="19">
        <f>N43*'Forecast inputs Tab10.1.5.1'!S13</f>
        <v>903.20368803368626</v>
      </c>
      <c r="Q43" s="19">
        <f>P43*'Forecast inputs Tab10.1.5.1'!R13</f>
        <v>1494.6485590687851</v>
      </c>
    </row>
    <row r="44" spans="1:17" ht="12" customHeight="1" x14ac:dyDescent="0.3">
      <c r="A44" s="10">
        <f>D44+F44+E44+'Forecast inputs Tab10.1.5.1'!AA14</f>
        <v>0.40295046380755362</v>
      </c>
      <c r="C44" s="18">
        <v>10</v>
      </c>
      <c r="D44" s="17">
        <f>$G$29*'Forecast inputs Tab10.1.5.1'!T14</f>
        <v>0.11955781817504513</v>
      </c>
      <c r="E44" s="17">
        <f>$G$30*'Forecast inputs Tab10.1.5.1'!U14</f>
        <v>8.2337858162566041E-5</v>
      </c>
      <c r="F44" s="17">
        <f>$F$31*'Forecast inputs Tab10.1.5.1'!Y14</f>
        <v>4.3310307774345962E-2</v>
      </c>
      <c r="G44" s="28">
        <f t="shared" si="7"/>
        <v>15.104082615217283</v>
      </c>
      <c r="H44" s="28">
        <f>G44*'Forecast inputs Tab10.1.5.1'!V14</f>
        <v>31.792274826500776</v>
      </c>
      <c r="I44" s="28">
        <f t="shared" si="8"/>
        <v>1.0401978147732879E-2</v>
      </c>
      <c r="J44" s="28">
        <f>I44*'Forecast inputs Tab10.1.5.1'!W14</f>
        <v>2.1942561557903844E-2</v>
      </c>
      <c r="K44" s="28">
        <f t="shared" si="9"/>
        <v>31.81421738805868</v>
      </c>
      <c r="L44" s="28">
        <f t="shared" si="6"/>
        <v>5.47151559554597</v>
      </c>
      <c r="M44" s="28">
        <f>L44*'Forecast inputs Tab10.1.5.1'!Z14</f>
        <v>11.597698032099016</v>
      </c>
      <c r="N44" s="19">
        <f t="shared" si="10"/>
        <v>153.49058872933202</v>
      </c>
      <c r="O44" s="19">
        <f>N44*'Forecast inputs Tab10.1.5.1'!R14</f>
        <v>301.11016243976712</v>
      </c>
      <c r="P44" s="19">
        <f>N44*'Forecast inputs Tab10.1.5.1'!S14</f>
        <v>151.33894290797014</v>
      </c>
      <c r="Q44" s="19">
        <f>P44*'Forecast inputs Tab10.1.5.1'!R14</f>
        <v>296.88917124971044</v>
      </c>
    </row>
    <row r="45" spans="1:17" ht="12" customHeight="1" x14ac:dyDescent="0.3">
      <c r="A45" s="10">
        <f>D45+F45+E45+'Forecast inputs Tab10.1.5.1'!AA15</f>
        <v>0.40504062048450523</v>
      </c>
      <c r="C45" s="18">
        <v>11</v>
      </c>
      <c r="D45" s="17">
        <f>$G$29*'Forecast inputs Tab10.1.5.1'!T15</f>
        <v>0.11521917618417277</v>
      </c>
      <c r="E45" s="17">
        <f>$G$30*'Forecast inputs Tab10.1.5.1'!U15</f>
        <v>3.0412298732995456E-5</v>
      </c>
      <c r="F45" s="17">
        <f>$F$31*'Forecast inputs Tab10.1.5.1'!Y15</f>
        <v>4.979103200159949E-2</v>
      </c>
      <c r="G45" s="28">
        <f t="shared" si="7"/>
        <v>34.81050417655409</v>
      </c>
      <c r="H45" s="28">
        <f>G45*'Forecast inputs Tab10.1.5.1'!V15</f>
        <v>83.798998639056038</v>
      </c>
      <c r="I45" s="28">
        <f t="shared" si="8"/>
        <v>9.1882921500090892E-3</v>
      </c>
      <c r="J45" s="28">
        <f>I45*'Forecast inputs Tab10.1.5.1'!W15</f>
        <v>2.2191867235268711E-2</v>
      </c>
      <c r="K45" s="28">
        <f t="shared" si="9"/>
        <v>83.821190506291302</v>
      </c>
      <c r="L45" s="28">
        <f t="shared" si="6"/>
        <v>15.043076897860233</v>
      </c>
      <c r="M45" s="28">
        <f>L45*'Forecast inputs Tab10.1.5.1'!Z15</f>
        <v>36.505937292651296</v>
      </c>
      <c r="N45" s="19">
        <f t="shared" si="10"/>
        <v>367.42975425008774</v>
      </c>
      <c r="O45" s="19">
        <f>N45*'Forecast inputs Tab10.1.5.1'!R15</f>
        <v>834.55054942330923</v>
      </c>
      <c r="P45" s="19">
        <f>N45*'Forecast inputs Tab10.1.5.1'!S15</f>
        <v>365.18116154449098</v>
      </c>
      <c r="Q45" s="19">
        <f>P45*'Forecast inputs Tab10.1.5.1'!R15</f>
        <v>829.44327583923314</v>
      </c>
    </row>
    <row r="46" spans="1:17" ht="12" customHeight="1" x14ac:dyDescent="0.3">
      <c r="A46" s="10">
        <f>D46+F46+E46+'Forecast inputs Tab10.1.5.1'!AA16</f>
        <v>0.40281734930187862</v>
      </c>
      <c r="C46" s="18">
        <v>12</v>
      </c>
      <c r="D46" s="17">
        <f>$G$29*'Forecast inputs Tab10.1.5.1'!T16</f>
        <v>0.1128163807955683</v>
      </c>
      <c r="E46" s="17">
        <f>$G$30*'Forecast inputs Tab10.1.5.1'!U16</f>
        <v>1.0919226459329355E-5</v>
      </c>
      <c r="F46" s="17">
        <f>$F$31*'Forecast inputs Tab10.1.5.1'!Y16</f>
        <v>4.9990049279850998E-2</v>
      </c>
      <c r="G46" s="28">
        <f t="shared" si="7"/>
        <v>25.853635739872246</v>
      </c>
      <c r="H46" s="28">
        <f>G46*'Forecast inputs Tab10.1.5.1'!V16</f>
        <v>69.985582720517655</v>
      </c>
      <c r="I46" s="28">
        <f t="shared" si="8"/>
        <v>2.5023112907001321E-3</v>
      </c>
      <c r="J46" s="28">
        <f>I46*'Forecast inputs Tab10.1.5.1'!W16</f>
        <v>6.7982859368197748E-3</v>
      </c>
      <c r="K46" s="28">
        <f t="shared" si="9"/>
        <v>69.99238100645448</v>
      </c>
      <c r="L46" s="28">
        <f t="shared" si="6"/>
        <v>11.45600058772937</v>
      </c>
      <c r="M46" s="28">
        <f>L46*'Forecast inputs Tab10.1.5.1'!Z16</f>
        <v>31.293898565476816</v>
      </c>
      <c r="N46" s="19">
        <f t="shared" si="10"/>
        <v>278.41195056015789</v>
      </c>
      <c r="O46" s="19">
        <f>N46*'Forecast inputs Tab10.1.5.1'!R16</f>
        <v>718.07175052624245</v>
      </c>
      <c r="P46" s="19">
        <f>N46*'Forecast inputs Tab10.1.5.1'!S16</f>
        <v>277.61530660294147</v>
      </c>
      <c r="Q46" s="19">
        <f>P46*'Forecast inputs Tab10.1.5.1'!R16</f>
        <v>716.01707033110858</v>
      </c>
    </row>
    <row r="47" spans="1:17" ht="12" customHeight="1" x14ac:dyDescent="0.3">
      <c r="A47" s="10">
        <f>D47+F47+E47+'Forecast inputs Tab10.1.5.1'!AA17</f>
        <v>0.39714953151208482</v>
      </c>
      <c r="C47" s="18">
        <v>13</v>
      </c>
      <c r="D47" s="17">
        <f>$G$29*'Forecast inputs Tab10.1.5.1'!T17</f>
        <v>0.11220108028844133</v>
      </c>
      <c r="E47" s="17">
        <f>$G$30*'Forecast inputs Tab10.1.5.1'!U17</f>
        <v>3.9421554411971797E-6</v>
      </c>
      <c r="F47" s="17">
        <f>$F$31*'Forecast inputs Tab10.1.5.1'!Y17</f>
        <v>4.4944509068202292E-2</v>
      </c>
      <c r="G47" s="28">
        <f t="shared" si="7"/>
        <v>27.844374760157034</v>
      </c>
      <c r="H47" s="28">
        <f>G47*'Forecast inputs Tab10.1.5.1'!V17</f>
        <v>83.580112994732161</v>
      </c>
      <c r="I47" s="28">
        <f t="shared" si="8"/>
        <v>9.7830478267502369E-4</v>
      </c>
      <c r="J47" s="28">
        <f>I47*'Forecast inputs Tab10.1.5.1'!W17</f>
        <v>2.9453416511679661E-3</v>
      </c>
      <c r="K47" s="28">
        <f t="shared" si="9"/>
        <v>83.583058336383331</v>
      </c>
      <c r="L47" s="28">
        <f t="shared" si="6"/>
        <v>11.153651557446032</v>
      </c>
      <c r="M47" s="28">
        <f>L47*'Forecast inputs Tab10.1.5.1'!Z17</f>
        <v>33.798798778013136</v>
      </c>
      <c r="N47" s="19">
        <f t="shared" si="10"/>
        <v>300.69757125713716</v>
      </c>
      <c r="O47" s="19">
        <f>N47*'Forecast inputs Tab10.1.5.1'!R17</f>
        <v>866.53522597025494</v>
      </c>
      <c r="P47" s="19">
        <f>N47*'Forecast inputs Tab10.1.5.1'!S17</f>
        <v>300.26662444728481</v>
      </c>
      <c r="Q47" s="19">
        <f>P47*'Forecast inputs Tab10.1.5.1'!R17</f>
        <v>865.29334500096297</v>
      </c>
    </row>
    <row r="48" spans="1:17" ht="12" customHeight="1" x14ac:dyDescent="0.3">
      <c r="A48" s="10">
        <f>D48+F48+E48+'Forecast inputs Tab10.1.5.1'!AA18</f>
        <v>0.39577724332608</v>
      </c>
      <c r="C48" s="18">
        <v>14</v>
      </c>
      <c r="D48" s="17">
        <f>$G$29*'Forecast inputs Tab10.1.5.1'!T18</f>
        <v>0.10956226185225058</v>
      </c>
      <c r="E48" s="17">
        <f>$G$30*'Forecast inputs Tab10.1.5.1'!U18</f>
        <v>1.785454050734878E-6</v>
      </c>
      <c r="F48" s="17">
        <f>$F$31*'Forecast inputs Tab10.1.5.1'!Y18</f>
        <v>4.6213196019778656E-2</v>
      </c>
      <c r="G48" s="28">
        <f t="shared" si="7"/>
        <v>15.644741979131412</v>
      </c>
      <c r="H48" s="28">
        <f>G48*'Forecast inputs Tab10.1.5.1'!V18</f>
        <v>51.395643514462378</v>
      </c>
      <c r="I48" s="28">
        <f t="shared" si="8"/>
        <v>2.5495063233552969E-4</v>
      </c>
      <c r="J48" s="28">
        <f>I48*'Forecast inputs Tab10.1.5.1'!W18</f>
        <v>8.3992928801980907E-4</v>
      </c>
      <c r="K48" s="28">
        <f t="shared" si="9"/>
        <v>51.396483443750398</v>
      </c>
      <c r="L48" s="28">
        <f t="shared" si="6"/>
        <v>6.5989284589199846</v>
      </c>
      <c r="M48" s="28">
        <f>L48*'Forecast inputs Tab10.1.5.1'!Z18</f>
        <v>21.907452644345511</v>
      </c>
      <c r="N48" s="19">
        <f t="shared" si="10"/>
        <v>172.90938023127927</v>
      </c>
      <c r="O48" s="19">
        <f>N48*'Forecast inputs Tab10.1.5.1'!R18</f>
        <v>549.20514805340315</v>
      </c>
      <c r="P48" s="19">
        <f>N48*'Forecast inputs Tab10.1.5.1'!S18</f>
        <v>172.77655140499795</v>
      </c>
      <c r="Q48" s="19">
        <f>P48*'Forecast inputs Tab10.1.5.1'!R18</f>
        <v>548.78324916563884</v>
      </c>
    </row>
    <row r="49" spans="1:17" ht="12" customHeight="1" x14ac:dyDescent="0.3">
      <c r="A49" s="10">
        <f>D49+F49+E49+'Forecast inputs Tab10.1.5.1'!AA19</f>
        <v>0.39540824787859585</v>
      </c>
      <c r="C49" s="18">
        <v>15</v>
      </c>
      <c r="D49" s="17">
        <f>$G$29*'Forecast inputs Tab10.1.5.1'!T19</f>
        <v>0.10665650128708604</v>
      </c>
      <c r="E49" s="17">
        <f>$G$30*'Forecast inputs Tab10.1.5.1'!U19</f>
        <v>9.335051994085574E-7</v>
      </c>
      <c r="F49" s="17">
        <f>$F$31*'Forecast inputs Tab10.1.5.1'!Y19</f>
        <v>4.8750813086310393E-2</v>
      </c>
      <c r="G49" s="28">
        <f t="shared" si="7"/>
        <v>8.5282687573292577</v>
      </c>
      <c r="H49" s="28">
        <f>G49*'Forecast inputs Tab10.1.5.1'!V19</f>
        <v>30.334838038255906</v>
      </c>
      <c r="I49" s="28">
        <f t="shared" si="8"/>
        <v>7.4643206282300577E-5</v>
      </c>
      <c r="J49" s="28">
        <f>I49*'Forecast inputs Tab10.1.5.1'!W19</f>
        <v>2.6607200133564E-4</v>
      </c>
      <c r="K49" s="28">
        <f t="shared" si="9"/>
        <v>30.335104110257241</v>
      </c>
      <c r="L49" s="28">
        <f t="shared" si="6"/>
        <v>3.8981218314979507</v>
      </c>
      <c r="M49" s="28">
        <f>L49*'Forecast inputs Tab10.1.5.1'!Z19</f>
        <v>14.027079560898855</v>
      </c>
      <c r="N49" s="19">
        <f t="shared" si="10"/>
        <v>96.807683131744241</v>
      </c>
      <c r="O49" s="19">
        <f>N49*'Forecast inputs Tab10.1.5.1'!R19</f>
        <v>335.01073209205151</v>
      </c>
      <c r="P49" s="19">
        <f>N49*'Forecast inputs Tab10.1.5.1'!S19</f>
        <v>96.764882284721025</v>
      </c>
      <c r="Q49" s="19">
        <f>P49*'Forecast inputs Tab10.1.5.1'!R19</f>
        <v>334.8626163368599</v>
      </c>
    </row>
    <row r="50" spans="1:17" ht="12" customHeight="1" x14ac:dyDescent="0.3">
      <c r="A50" s="10">
        <f>D50+F50+E50+'Forecast inputs Tab10.1.5.1'!AA20</f>
        <v>0.39614972886705524</v>
      </c>
      <c r="C50" s="23" t="s">
        <v>1443</v>
      </c>
      <c r="D50" s="17">
        <f>$G$29*'Forecast inputs Tab10.1.5.1'!T20</f>
        <v>0.10345631749745175</v>
      </c>
      <c r="E50" s="17">
        <f>$G$30*'Forecast inputs Tab10.1.5.1'!U20</f>
        <v>5.6567740588605886E-7</v>
      </c>
      <c r="F50" s="17">
        <f>$F$31*'Forecast inputs Tab10.1.5.1'!Y20</f>
        <v>5.2692845692197628E-2</v>
      </c>
      <c r="G50" s="28">
        <f t="shared" si="7"/>
        <v>22.750904253639433</v>
      </c>
      <c r="H50" s="28">
        <f>G50*'Forecast inputs Tab10.1.5.1'!V20</f>
        <v>94.404150061810071</v>
      </c>
      <c r="I50" s="28">
        <f t="shared" si="8"/>
        <v>1.243971640502075E-4</v>
      </c>
      <c r="J50" s="28">
        <f>I50*'Forecast inputs Tab10.1.5.1'!W20</f>
        <v>5.1618205638489232E-4</v>
      </c>
      <c r="K50" s="28">
        <f t="shared" si="9"/>
        <v>94.404666243866458</v>
      </c>
      <c r="L50" s="30">
        <f t="shared" si="6"/>
        <v>11.587594805165123</v>
      </c>
      <c r="M50" s="28">
        <f>L50*'Forecast inputs Tab10.1.5.1'!Z20</f>
        <v>44.782114139729444</v>
      </c>
      <c r="N50" s="19">
        <f>N23*EXP(-A23)+N24*EXP(-A24)</f>
        <v>266.3350634967905</v>
      </c>
      <c r="O50" s="19">
        <f>N50*'Forecast inputs Tab10.1.5.1'!R20</f>
        <v>1084.6326431165387</v>
      </c>
      <c r="P50" s="19">
        <f>N50*'Forecast inputs Tab10.1.5.1'!S20</f>
        <v>266.26371986195949</v>
      </c>
      <c r="Q50" s="19">
        <f>P50*'Forecast inputs Tab10.1.5.1'!R20</f>
        <v>1084.3421006915185</v>
      </c>
    </row>
    <row r="51" spans="1:17" ht="12" customHeight="1" x14ac:dyDescent="0.3">
      <c r="C51" s="31" t="s">
        <v>1453</v>
      </c>
      <c r="D51" s="12"/>
      <c r="E51" s="12"/>
      <c r="F51" s="12"/>
      <c r="G51" s="32">
        <f>SUM(G34:G50)</f>
        <v>971.67528898681348</v>
      </c>
      <c r="H51" s="32">
        <f t="shared" ref="H51" si="11">SUM(H34:H50)</f>
        <v>1370.0258898839836</v>
      </c>
      <c r="I51" s="32">
        <f>SUM(I34:I50)</f>
        <v>122.49965418001334</v>
      </c>
      <c r="J51" s="32">
        <f t="shared" ref="J51:Q51" si="12">SUM(J34:J50)</f>
        <v>84.134603366901729</v>
      </c>
      <c r="K51" s="32">
        <f t="shared" si="12"/>
        <v>1454.1604932508853</v>
      </c>
      <c r="L51" s="32">
        <f t="shared" si="12"/>
        <v>438.44367663203332</v>
      </c>
      <c r="M51" s="32">
        <f t="shared" si="12"/>
        <v>569.18187666186486</v>
      </c>
      <c r="N51" s="32">
        <f t="shared" si="12"/>
        <v>51864.223356766226</v>
      </c>
      <c r="O51" s="32">
        <f t="shared" si="12"/>
        <v>17925.202543532203</v>
      </c>
      <c r="P51" s="32">
        <f t="shared" si="12"/>
        <v>8302.0291743247908</v>
      </c>
      <c r="Q51" s="32">
        <f t="shared" si="12"/>
        <v>11413.275430929059</v>
      </c>
    </row>
    <row r="52" spans="1:17" ht="12" customHeight="1" x14ac:dyDescent="0.3"/>
    <row r="53" spans="1:17" ht="12" customHeight="1" x14ac:dyDescent="0.3">
      <c r="C53" s="15" t="s">
        <v>1445</v>
      </c>
      <c r="D53" s="15" t="s">
        <v>1524</v>
      </c>
      <c r="G53" s="15">
        <f>G27+1</f>
        <v>2021</v>
      </c>
    </row>
    <row r="54" spans="1:17" ht="12" customHeight="1" x14ac:dyDescent="0.3">
      <c r="D54" s="24" t="s">
        <v>1611</v>
      </c>
      <c r="E54" s="24"/>
      <c r="F54" s="24"/>
      <c r="G54" s="18">
        <f>G29</f>
        <v>1.46</v>
      </c>
      <c r="H54" s="24" t="s">
        <v>1610</v>
      </c>
      <c r="I54" s="25">
        <f>G54*I3</f>
        <v>9.7206003473941691E-2</v>
      </c>
      <c r="J54" s="15" t="s">
        <v>1526</v>
      </c>
      <c r="K54" s="25">
        <f>I54+I56+I55</f>
        <v>0.14083156917018991</v>
      </c>
    </row>
    <row r="55" spans="1:17" ht="12" customHeight="1" x14ac:dyDescent="0.3">
      <c r="D55" s="24" t="s">
        <v>1612</v>
      </c>
      <c r="E55" s="24"/>
      <c r="F55" s="24"/>
      <c r="G55" s="18">
        <f>G30</f>
        <v>1.46</v>
      </c>
      <c r="H55" s="24" t="s">
        <v>1610</v>
      </c>
      <c r="I55" s="25">
        <f>G55*I4</f>
        <v>3.6023987567092904E-3</v>
      </c>
      <c r="K55" s="25"/>
    </row>
    <row r="56" spans="1:17" ht="12" customHeight="1" x14ac:dyDescent="0.3">
      <c r="D56" s="24" t="s">
        <v>1446</v>
      </c>
      <c r="E56" s="24"/>
      <c r="F56" s="24"/>
      <c r="G56" s="80">
        <v>1</v>
      </c>
      <c r="H56" s="24" t="s">
        <v>1610</v>
      </c>
      <c r="I56" s="25">
        <f>G56*I31</f>
        <v>4.0023166939538925E-2</v>
      </c>
    </row>
    <row r="57" spans="1:17" ht="12" customHeight="1" x14ac:dyDescent="0.3">
      <c r="D57" s="24"/>
      <c r="E57" s="24"/>
      <c r="F57" s="24"/>
      <c r="G57" s="18"/>
      <c r="H57" s="24"/>
      <c r="I57" s="24"/>
      <c r="J57" s="24"/>
      <c r="K57" s="24"/>
      <c r="L57" s="25"/>
    </row>
    <row r="58" spans="1:17" ht="27.75" customHeight="1" x14ac:dyDescent="0.3">
      <c r="A58" t="s">
        <v>1374</v>
      </c>
      <c r="C58" s="26" t="s">
        <v>1292</v>
      </c>
      <c r="D58" s="27" t="s">
        <v>1604</v>
      </c>
      <c r="E58" s="27" t="s">
        <v>1605</v>
      </c>
      <c r="F58" s="27" t="s">
        <v>1877</v>
      </c>
      <c r="G58" s="27" t="s">
        <v>1606</v>
      </c>
      <c r="H58" s="27" t="s">
        <v>1607</v>
      </c>
      <c r="I58" s="27" t="s">
        <v>1608</v>
      </c>
      <c r="J58" s="27" t="s">
        <v>1609</v>
      </c>
      <c r="K58" s="27" t="s">
        <v>1613</v>
      </c>
      <c r="L58" s="27" t="s">
        <v>1448</v>
      </c>
      <c r="M58" s="27" t="s">
        <v>1578</v>
      </c>
      <c r="N58" s="27" t="s">
        <v>1449</v>
      </c>
      <c r="O58" s="27" t="s">
        <v>1450</v>
      </c>
      <c r="P58" s="27" t="s">
        <v>1451</v>
      </c>
      <c r="Q58" s="27" t="s">
        <v>1452</v>
      </c>
    </row>
    <row r="59" spans="1:17" ht="12" customHeight="1" x14ac:dyDescent="0.3">
      <c r="A59" s="10">
        <f>D59+F59+E59+'Forecast inputs Tab10.1.5.1'!AA4</f>
        <v>0.24</v>
      </c>
      <c r="C59" s="18">
        <v>0</v>
      </c>
      <c r="D59" s="17">
        <f>$G$54*'Forecast inputs Tab10.1.5.1'!T4</f>
        <v>0</v>
      </c>
      <c r="E59" s="17">
        <f>$G$55*'Forecast inputs Tab10.1.5.1'!U4</f>
        <v>0</v>
      </c>
      <c r="F59" s="17">
        <f>$F$31*'Forecast inputs Tab10.1.5.1'!Y4</f>
        <v>0</v>
      </c>
      <c r="G59" s="28">
        <f>N59*(D59/A59)*(1-EXP(-A59))</f>
        <v>0</v>
      </c>
      <c r="H59" s="28">
        <f>G59*'Forecast inputs Tab10.1.5.1'!V4</f>
        <v>0</v>
      </c>
      <c r="I59" s="28">
        <f>N59*(E59/A59)*(1-EXP(-A59))</f>
        <v>0</v>
      </c>
      <c r="J59" s="28">
        <f>I59*'Forecast inputs Tab10.1.5.1'!W4</f>
        <v>0</v>
      </c>
      <c r="K59" s="28">
        <f>H59+J59</f>
        <v>0</v>
      </c>
      <c r="L59" s="28">
        <f t="shared" ref="L59:L75" si="13">N59*(F59/A59)*(1-EXP(-A59))</f>
        <v>0</v>
      </c>
      <c r="M59" s="28">
        <f>L59*'Forecast inputs Tab10.1.5.1'!Z4</f>
        <v>0</v>
      </c>
      <c r="N59" s="19">
        <f>'Forecast inputs Tab10.1.5.1'!Q4</f>
        <v>12382.797429009221</v>
      </c>
      <c r="O59" s="19">
        <f>N59*'Forecast inputs Tab10.1.5.1'!R4</f>
        <v>34.976078134056579</v>
      </c>
      <c r="P59" s="19">
        <f>N59*'Forecast inputs Tab10.1.5.1'!S4</f>
        <v>0</v>
      </c>
      <c r="Q59" s="19">
        <f>P59*'Forecast inputs Tab10.1.5.1'!R4</f>
        <v>0</v>
      </c>
    </row>
    <row r="60" spans="1:17" ht="12" customHeight="1" x14ac:dyDescent="0.3">
      <c r="A60" s="10">
        <f>D60+F60+E60+'Forecast inputs Tab10.1.5.1'!AA5</f>
        <v>0.24050238085209108</v>
      </c>
      <c r="C60" s="18">
        <v>1</v>
      </c>
      <c r="D60" s="17">
        <f>$G$54*'Forecast inputs Tab10.1.5.1'!T5</f>
        <v>1.9848863257451796E-5</v>
      </c>
      <c r="E60" s="17">
        <f>$G$55*'Forecast inputs Tab10.1.5.1'!U5</f>
        <v>4.5507741371262527E-5</v>
      </c>
      <c r="F60" s="17">
        <f>$F$31*'Forecast inputs Tab10.1.5.1'!Y5</f>
        <v>4.3702424746238738E-4</v>
      </c>
      <c r="G60" s="28">
        <f t="shared" ref="G60:G75" si="14">N60*(D60/A60)*(1-EXP(-A60))</f>
        <v>0.17184839286089382</v>
      </c>
      <c r="H60" s="28">
        <f>G60*'Forecast inputs Tab10.1.5.1'!V5</f>
        <v>1.7670827758153873E-2</v>
      </c>
      <c r="I60" s="28">
        <f t="shared" ref="I60:I75" si="15">N60*(E60/A60)*(1-EXP(-A60))</f>
        <v>0.39399899711862213</v>
      </c>
      <c r="J60" s="28">
        <f>I60*'Forecast inputs Tab10.1.5.1'!W5</f>
        <v>4.0514215379381428E-2</v>
      </c>
      <c r="K60" s="28">
        <f t="shared" ref="K60:K75" si="16">H60+J60</f>
        <v>5.8185043137535301E-2</v>
      </c>
      <c r="L60" s="28">
        <f t="shared" si="13"/>
        <v>3.7836884457077189</v>
      </c>
      <c r="M60" s="28">
        <f>L60*'Forecast inputs Tab10.1.5.1'!Z5</f>
        <v>0.29165011071475211</v>
      </c>
      <c r="N60" s="19">
        <f>N34*EXP(-A34)</f>
        <v>9740.6534556019415</v>
      </c>
      <c r="O60" s="19">
        <f>N60*'Forecast inputs Tab10.1.5.1'!R5</f>
        <v>231.1720062657642</v>
      </c>
      <c r="P60" s="19">
        <f>N60*'Forecast inputs Tab10.1.5.1'!S5</f>
        <v>0</v>
      </c>
      <c r="Q60" s="19">
        <f>P60*'Forecast inputs Tab10.1.5.1'!R5</f>
        <v>0</v>
      </c>
    </row>
    <row r="61" spans="1:17" ht="12" customHeight="1" x14ac:dyDescent="0.3">
      <c r="A61" s="10">
        <f>D61+F61+E61+'Forecast inputs Tab10.1.5.1'!AA6</f>
        <v>0.24366033741016116</v>
      </c>
      <c r="C61" s="18">
        <v>2</v>
      </c>
      <c r="D61" s="17">
        <f>$G$54*'Forecast inputs Tab10.1.5.1'!T6</f>
        <v>1.8678023608795132E-4</v>
      </c>
      <c r="E61" s="17">
        <f>$G$55*'Forecast inputs Tab10.1.5.1'!U6</f>
        <v>9.5399271633209615E-4</v>
      </c>
      <c r="F61" s="17">
        <f>$F$31*'Forecast inputs Tab10.1.5.1'!Y6</f>
        <v>2.5195644577411316E-3</v>
      </c>
      <c r="G61" s="28">
        <f t="shared" si="14"/>
        <v>1.2695031921877173</v>
      </c>
      <c r="H61" s="28">
        <f>G61*'Forecast inputs Tab10.1.5.1'!V6</f>
        <v>0.2787151746480907</v>
      </c>
      <c r="I61" s="28">
        <f t="shared" si="15"/>
        <v>6.4840736047530454</v>
      </c>
      <c r="J61" s="28">
        <f>I61*'Forecast inputs Tab10.1.5.1'!W6</f>
        <v>1.4236918535754792</v>
      </c>
      <c r="K61" s="28">
        <f t="shared" si="16"/>
        <v>1.7024070282235699</v>
      </c>
      <c r="L61" s="28">
        <f t="shared" si="13"/>
        <v>17.124912083947272</v>
      </c>
      <c r="M61" s="28">
        <f>L61*'Forecast inputs Tab10.1.5.1'!Z6</f>
        <v>3.2199972191446058</v>
      </c>
      <c r="N61" s="19">
        <f t="shared" ref="N61:N74" si="17">N35*EXP(-A35)</f>
        <v>7658.4209825088492</v>
      </c>
      <c r="O61" s="19">
        <f>N61*'Forecast inputs Tab10.1.5.1'!R6</f>
        <v>736.70793314922469</v>
      </c>
      <c r="P61" s="19">
        <f>N61*'Forecast inputs Tab10.1.5.1'!S6</f>
        <v>0</v>
      </c>
      <c r="Q61" s="19">
        <f>P61*'Forecast inputs Tab10.1.5.1'!R6</f>
        <v>0</v>
      </c>
    </row>
    <row r="62" spans="1:17" ht="12" customHeight="1" x14ac:dyDescent="0.3">
      <c r="A62" s="10">
        <f>D62+F62+E62+'Forecast inputs Tab10.1.5.1'!AA7</f>
        <v>0.25130832723528956</v>
      </c>
      <c r="C62" s="18">
        <v>3</v>
      </c>
      <c r="D62" s="17">
        <f>$G$54*'Forecast inputs Tab10.1.5.1'!T7</f>
        <v>6.9577439176407479E-3</v>
      </c>
      <c r="E62" s="17">
        <f>$G$55*'Forecast inputs Tab10.1.5.1'!U7</f>
        <v>1.8501035580844453E-3</v>
      </c>
      <c r="F62" s="17">
        <f>$F$31*'Forecast inputs Tab10.1.5.1'!Y7</f>
        <v>2.5004797595643822E-3</v>
      </c>
      <c r="G62" s="28">
        <f t="shared" si="14"/>
        <v>36.937547272045911</v>
      </c>
      <c r="H62" s="28">
        <f>G62*'Forecast inputs Tab10.1.5.1'!V7</f>
        <v>13.565500593056699</v>
      </c>
      <c r="I62" s="28">
        <f t="shared" si="15"/>
        <v>9.8219032554013399</v>
      </c>
      <c r="J62" s="28">
        <f>I62*'Forecast inputs Tab10.1.5.1'!W7</f>
        <v>3.6160486323037828</v>
      </c>
      <c r="K62" s="28">
        <f t="shared" si="16"/>
        <v>17.181549225360481</v>
      </c>
      <c r="L62" s="28">
        <f t="shared" si="13"/>
        <v>13.274646266806208</v>
      </c>
      <c r="M62" s="28">
        <f>L62*'Forecast inputs Tab10.1.5.1'!Z7</f>
        <v>4.4838834667092673</v>
      </c>
      <c r="N62" s="19">
        <f t="shared" si="17"/>
        <v>6003.8285373519457</v>
      </c>
      <c r="O62" s="19">
        <f>N62*'Forecast inputs Tab10.1.5.1'!R7</f>
        <v>1256.5712937250755</v>
      </c>
      <c r="P62" s="19">
        <f>N62*'Forecast inputs Tab10.1.5.1'!S7</f>
        <v>0</v>
      </c>
      <c r="Q62" s="19">
        <f>P62*'Forecast inputs Tab10.1.5.1'!R7</f>
        <v>0</v>
      </c>
    </row>
    <row r="63" spans="1:17" ht="12" customHeight="1" x14ac:dyDescent="0.3">
      <c r="A63" s="10">
        <f>D63+F63+E63+'Forecast inputs Tab10.1.5.1'!AA8</f>
        <v>0.27792983197824694</v>
      </c>
      <c r="C63" s="18">
        <v>4</v>
      </c>
      <c r="D63" s="17">
        <f>$G$54*'Forecast inputs Tab10.1.5.1'!T8</f>
        <v>1.2429275297296824E-2</v>
      </c>
      <c r="E63" s="17">
        <f>$G$55*'Forecast inputs Tab10.1.5.1'!U8</f>
        <v>1.2000575684704232E-2</v>
      </c>
      <c r="F63" s="17">
        <f>$F$31*'Forecast inputs Tab10.1.5.1'!Y8</f>
        <v>1.3499980996245895E-2</v>
      </c>
      <c r="G63" s="28">
        <f t="shared" si="14"/>
        <v>50.76432498718416</v>
      </c>
      <c r="H63" s="28">
        <f>G63*'Forecast inputs Tab10.1.5.1'!V8</f>
        <v>28.597257649199118</v>
      </c>
      <c r="I63" s="28">
        <f t="shared" si="15"/>
        <v>49.013406616242349</v>
      </c>
      <c r="J63" s="28">
        <f>I63*'Forecast inputs Tab10.1.5.1'!W8</f>
        <v>26.857027942552119</v>
      </c>
      <c r="K63" s="28">
        <f t="shared" si="16"/>
        <v>55.454285591751237</v>
      </c>
      <c r="L63" s="28">
        <f t="shared" si="13"/>
        <v>55.137359678828801</v>
      </c>
      <c r="M63" s="28">
        <f>L63*'Forecast inputs Tab10.1.5.1'!Z8</f>
        <v>29.024250997575798</v>
      </c>
      <c r="N63" s="19">
        <f t="shared" si="17"/>
        <v>4678.0796133035601</v>
      </c>
      <c r="O63" s="19">
        <f>N63*'Forecast inputs Tab10.1.5.1'!R8</f>
        <v>1724.5974398424239</v>
      </c>
      <c r="P63" s="19">
        <f>N63*'Forecast inputs Tab10.1.5.1'!S8</f>
        <v>417.08006923031036</v>
      </c>
      <c r="Q63" s="19">
        <f>P63*'Forecast inputs Tab10.1.5.1'!R8</f>
        <v>153.75865292210008</v>
      </c>
    </row>
    <row r="64" spans="1:17" ht="12" customHeight="1" x14ac:dyDescent="0.3">
      <c r="A64" s="10">
        <f>D64+F64+E64+'Forecast inputs Tab10.1.5.1'!AA9</f>
        <v>0.32357090284957851</v>
      </c>
      <c r="C64" s="18">
        <v>5</v>
      </c>
      <c r="D64" s="17">
        <f>$G$54*'Forecast inputs Tab10.1.5.1'!T9</f>
        <v>3.6703541650345804E-2</v>
      </c>
      <c r="E64" s="17">
        <f>$G$55*'Forecast inputs Tab10.1.5.1'!U9</f>
        <v>1.8220155842594638E-2</v>
      </c>
      <c r="F64" s="17">
        <f>$F$31*'Forecast inputs Tab10.1.5.1'!Y9</f>
        <v>2.8647205356638082E-2</v>
      </c>
      <c r="G64" s="28">
        <f t="shared" si="14"/>
        <v>121.24477952861126</v>
      </c>
      <c r="H64" s="28">
        <f>G64*'Forecast inputs Tab10.1.5.1'!V9</f>
        <v>97.669621284173616</v>
      </c>
      <c r="I64" s="28">
        <f t="shared" si="15"/>
        <v>60.187618926728611</v>
      </c>
      <c r="J64" s="28">
        <f>I64*'Forecast inputs Tab10.1.5.1'!W9</f>
        <v>45.060981391008923</v>
      </c>
      <c r="K64" s="28">
        <f t="shared" si="16"/>
        <v>142.73060267518252</v>
      </c>
      <c r="L64" s="28">
        <f t="shared" si="13"/>
        <v>94.631851352789312</v>
      </c>
      <c r="M64" s="28">
        <f>L64*'Forecast inputs Tab10.1.5.1'!Z9</f>
        <v>70.608420304667504</v>
      </c>
      <c r="N64" s="19">
        <f t="shared" si="17"/>
        <v>3866.5593298067715</v>
      </c>
      <c r="O64" s="19">
        <f>N64*'Forecast inputs Tab10.1.5.1'!R9</f>
        <v>2203.1809723612178</v>
      </c>
      <c r="P64" s="19">
        <f>N64*'Forecast inputs Tab10.1.5.1'!S9</f>
        <v>1124.6465049119611</v>
      </c>
      <c r="Q64" s="19">
        <f>P64*'Forecast inputs Tab10.1.5.1'!R9</f>
        <v>640.82807708485507</v>
      </c>
    </row>
    <row r="65" spans="1:17" ht="12" customHeight="1" x14ac:dyDescent="0.3">
      <c r="A65" s="10">
        <f>D65+F65+E65+'Forecast inputs Tab10.1.5.1'!AA10</f>
        <v>0.36401987201966629</v>
      </c>
      <c r="C65" s="18">
        <v>6</v>
      </c>
      <c r="D65" s="17">
        <f>$G$54*'Forecast inputs Tab10.1.5.1'!T10</f>
        <v>8.9259655937150795E-2</v>
      </c>
      <c r="E65" s="17">
        <f>$G$55*'Forecast inputs Tab10.1.5.1'!U10</f>
        <v>7.521014069258234E-3</v>
      </c>
      <c r="F65" s="17">
        <f>$F$31*'Forecast inputs Tab10.1.5.1'!Y10</f>
        <v>2.723920201325726E-2</v>
      </c>
      <c r="G65" s="28">
        <f t="shared" si="14"/>
        <v>57.802122912944277</v>
      </c>
      <c r="H65" s="28">
        <f>G65*'Forecast inputs Tab10.1.5.1'!V10</f>
        <v>57.266115175266876</v>
      </c>
      <c r="I65" s="28">
        <f t="shared" si="15"/>
        <v>4.8704039366603507</v>
      </c>
      <c r="J65" s="28">
        <f>I65*'Forecast inputs Tab10.1.5.1'!W10</f>
        <v>4.7130914599034064</v>
      </c>
      <c r="K65" s="28">
        <f t="shared" si="16"/>
        <v>61.979206635170286</v>
      </c>
      <c r="L65" s="28">
        <f t="shared" si="13"/>
        <v>17.63936558224508</v>
      </c>
      <c r="M65" s="28">
        <f>L65*'Forecast inputs Tab10.1.5.1'!Z10</f>
        <v>17.44113439183181</v>
      </c>
      <c r="N65" s="19">
        <f t="shared" si="17"/>
        <v>772.57255650326567</v>
      </c>
      <c r="O65" s="19">
        <f>N65*'Forecast inputs Tab10.1.5.1'!R10</f>
        <v>622.86962708451483</v>
      </c>
      <c r="P65" s="19">
        <f>N65*'Forecast inputs Tab10.1.5.1'!S10</f>
        <v>444.01926617094193</v>
      </c>
      <c r="Q65" s="19">
        <f>P65*'Forecast inputs Tab10.1.5.1'!R10</f>
        <v>357.98076492646612</v>
      </c>
    </row>
    <row r="66" spans="1:17" ht="12" customHeight="1" x14ac:dyDescent="0.3">
      <c r="A66" s="10">
        <f>D66+F66+E66+'Forecast inputs Tab10.1.5.1'!AA11</f>
        <v>0.40214925376311006</v>
      </c>
      <c r="C66" s="18">
        <v>7</v>
      </c>
      <c r="D66" s="17">
        <f>$G$54*'Forecast inputs Tab10.1.5.1'!T11</f>
        <v>0.10788981236143161</v>
      </c>
      <c r="E66" s="17">
        <f>$G$55*'Forecast inputs Tab10.1.5.1'!U11</f>
        <v>4.3126313426707962E-3</v>
      </c>
      <c r="F66" s="17">
        <f>$F$31*'Forecast inputs Tab10.1.5.1'!Y11</f>
        <v>4.9946810059007689E-2</v>
      </c>
      <c r="G66" s="28">
        <f t="shared" si="14"/>
        <v>252.13892605358313</v>
      </c>
      <c r="H66" s="28">
        <f>G66*'Forecast inputs Tab10.1.5.1'!V11</f>
        <v>312.46647919393729</v>
      </c>
      <c r="I66" s="28">
        <f t="shared" si="15"/>
        <v>10.078636818491248</v>
      </c>
      <c r="J66" s="28">
        <f>I66*'Forecast inputs Tab10.1.5.1'!W11</f>
        <v>12.298901120988868</v>
      </c>
      <c r="K66" s="28">
        <f t="shared" si="16"/>
        <v>324.76538031492618</v>
      </c>
      <c r="L66" s="28">
        <f t="shared" si="13"/>
        <v>116.72589628659352</v>
      </c>
      <c r="M66" s="28">
        <f>L66*'Forecast inputs Tab10.1.5.1'!Z11</f>
        <v>145.70776907559181</v>
      </c>
      <c r="N66" s="19">
        <f t="shared" si="17"/>
        <v>2838.3274801697489</v>
      </c>
      <c r="O66" s="19">
        <f>N66*'Forecast inputs Tab10.1.5.1'!R11</f>
        <v>3038.82693336894</v>
      </c>
      <c r="P66" s="19">
        <f>N66*'Forecast inputs Tab10.1.5.1'!S11</f>
        <v>2263.8593723203285</v>
      </c>
      <c r="Q66" s="19">
        <f>P66*'Forecast inputs Tab10.1.5.1'!R11</f>
        <v>2423.7783983810364</v>
      </c>
    </row>
    <row r="67" spans="1:17" ht="12" customHeight="1" x14ac:dyDescent="0.3">
      <c r="A67" s="10">
        <f>D67+F67+E67+'Forecast inputs Tab10.1.5.1'!AA12</f>
        <v>0.39630313489509938</v>
      </c>
      <c r="C67" s="18">
        <v>8</v>
      </c>
      <c r="D67" s="17">
        <f>$G$54*'Forecast inputs Tab10.1.5.1'!T12</f>
        <v>0.12438437004796496</v>
      </c>
      <c r="E67" s="17">
        <f>$G$55*'Forecast inputs Tab10.1.5.1'!U12</f>
        <v>7.3982415734569185E-4</v>
      </c>
      <c r="F67" s="17">
        <f>$F$31*'Forecast inputs Tab10.1.5.1'!Y12</f>
        <v>3.1178940689788756E-2</v>
      </c>
      <c r="G67" s="28">
        <f t="shared" si="14"/>
        <v>179.54367177724336</v>
      </c>
      <c r="H67" s="28">
        <f>G67*'Forecast inputs Tab10.1.5.1'!V12</f>
        <v>270.39405573720848</v>
      </c>
      <c r="I67" s="28">
        <f t="shared" si="15"/>
        <v>1.067905442043309</v>
      </c>
      <c r="J67" s="28">
        <f>I67*'Forecast inputs Tab10.1.5.1'!W12</f>
        <v>1.6058856131999641</v>
      </c>
      <c r="K67" s="28">
        <f t="shared" si="16"/>
        <v>271.99994135040845</v>
      </c>
      <c r="L67" s="28">
        <f t="shared" si="13"/>
        <v>45.005505847807754</v>
      </c>
      <c r="M67" s="28">
        <f>L67*'Forecast inputs Tab10.1.5.1'!Z12</f>
        <v>68.594691682877709</v>
      </c>
      <c r="N67" s="19">
        <f t="shared" si="17"/>
        <v>1748.3247594224893</v>
      </c>
      <c r="O67" s="19">
        <f>N67*'Forecast inputs Tab10.1.5.1'!R12</f>
        <v>2370.3262590822283</v>
      </c>
      <c r="P67" s="19">
        <f>N67*'Forecast inputs Tab10.1.5.1'!S12</f>
        <v>1600.6719975573685</v>
      </c>
      <c r="Q67" s="19">
        <f>P67*'Forecast inputs Tab10.1.5.1'!R12</f>
        <v>2170.1430741283534</v>
      </c>
    </row>
    <row r="68" spans="1:17" ht="12" customHeight="1" x14ac:dyDescent="0.25">
      <c r="A68" s="10">
        <f>D68+F68+E68+'Forecast inputs Tab10.1.5.1'!AA13</f>
        <v>0.40686237822587945</v>
      </c>
      <c r="C68" s="18">
        <v>9</v>
      </c>
      <c r="D68" s="17">
        <f>$G$54*'Forecast inputs Tab10.1.5.1'!T13</f>
        <v>0.11979216781054611</v>
      </c>
      <c r="E68" s="17">
        <f>$G$55*'Forecast inputs Tab10.1.5.1'!U13</f>
        <v>3.0425348589166153E-4</v>
      </c>
      <c r="F68" s="17">
        <f>$F$31*'Forecast inputs Tab10.1.5.1'!Y13</f>
        <v>4.6765956929441674E-2</v>
      </c>
      <c r="G68" s="28">
        <f t="shared" si="14"/>
        <v>41.262865308149088</v>
      </c>
      <c r="H68" s="28">
        <f>G68*'Forecast inputs Tab10.1.5.1'!V13</f>
        <v>74.335616424238964</v>
      </c>
      <c r="I68" s="28">
        <f t="shared" si="15"/>
        <v>0.10480126403370106</v>
      </c>
      <c r="J68" s="28">
        <f>I68*'Forecast inputs Tab10.1.5.1'!W13</f>
        <v>0.18901952694354729</v>
      </c>
      <c r="K68" s="28">
        <f t="shared" si="16"/>
        <v>74.524635951182518</v>
      </c>
      <c r="L68" s="28">
        <f t="shared" si="13"/>
        <v>16.108710753428483</v>
      </c>
      <c r="M68" s="28">
        <f>L68*'Forecast inputs Tab10.1.5.1'!Z13</f>
        <v>29.258412428559687</v>
      </c>
      <c r="N68" s="19">
        <f t="shared" si="17"/>
        <v>419.26502053586972</v>
      </c>
      <c r="O68" s="19">
        <f>N68*'Forecast inputs Tab10.1.5.1'!R13</f>
        <v>693.81233393337334</v>
      </c>
      <c r="P68" s="19">
        <f>N68*'Forecast inputs Tab10.1.5.1'!S13</f>
        <v>405.01867976084634</v>
      </c>
      <c r="Q68" s="19">
        <f>P68*'Forecast inputs Tab10.1.5.1'!R13</f>
        <v>670.23706182864134</v>
      </c>
    </row>
    <row r="69" spans="1:17" ht="12" customHeight="1" x14ac:dyDescent="0.25">
      <c r="A69" s="10">
        <f>D69+F69+E69+'Forecast inputs Tab10.1.5.1'!AA14</f>
        <v>0.40295046380755362</v>
      </c>
      <c r="C69" s="18">
        <v>10</v>
      </c>
      <c r="D69" s="17">
        <f>$G$54*'Forecast inputs Tab10.1.5.1'!T14</f>
        <v>0.11955781817504513</v>
      </c>
      <c r="E69" s="17">
        <f>$G$55*'Forecast inputs Tab10.1.5.1'!U14</f>
        <v>8.2337858162566041E-5</v>
      </c>
      <c r="F69" s="17">
        <f>$F$31*'Forecast inputs Tab10.1.5.1'!Y14</f>
        <v>4.3310307774345962E-2</v>
      </c>
      <c r="G69" s="28">
        <f t="shared" si="14"/>
        <v>61.251086094070402</v>
      </c>
      <c r="H69" s="28">
        <f>G69*'Forecast inputs Tab10.1.5.1'!V14</f>
        <v>128.9261593790834</v>
      </c>
      <c r="I69" s="28">
        <f t="shared" si="15"/>
        <v>4.2182797545977271E-2</v>
      </c>
      <c r="J69" s="28">
        <f>I69*'Forecast inputs Tab10.1.5.1'!W14</f>
        <v>8.8982943310541046E-2</v>
      </c>
      <c r="K69" s="28">
        <f t="shared" si="16"/>
        <v>129.01514232239396</v>
      </c>
      <c r="L69" s="28">
        <f t="shared" si="13"/>
        <v>22.188456018519592</v>
      </c>
      <c r="M69" s="28">
        <f>L69*'Forecast inputs Tab10.1.5.1'!Z14</f>
        <v>47.031760799655054</v>
      </c>
      <c r="N69" s="19">
        <f t="shared" si="17"/>
        <v>622.44530200185352</v>
      </c>
      <c r="O69" s="19">
        <f>N69*'Forecast inputs Tab10.1.5.1'!R14</f>
        <v>1221.0820712021361</v>
      </c>
      <c r="P69" s="19">
        <f>N69*'Forecast inputs Tab10.1.5.1'!S14</f>
        <v>613.71980394906848</v>
      </c>
      <c r="Q69" s="19">
        <f>P69*'Forecast inputs Tab10.1.5.1'!R14</f>
        <v>1203.9648253970852</v>
      </c>
    </row>
    <row r="70" spans="1:17" ht="12" customHeight="1" x14ac:dyDescent="0.25">
      <c r="A70" s="10">
        <f>D70+F70+E70+'Forecast inputs Tab10.1.5.1'!AA15</f>
        <v>0.40504062048450523</v>
      </c>
      <c r="C70" s="18">
        <v>11</v>
      </c>
      <c r="D70" s="17">
        <f>$G$54*'Forecast inputs Tab10.1.5.1'!T15</f>
        <v>0.11521917618417277</v>
      </c>
      <c r="E70" s="17">
        <f>$G$55*'Forecast inputs Tab10.1.5.1'!U15</f>
        <v>3.0412298732995456E-5</v>
      </c>
      <c r="F70" s="17">
        <f>$F$31*'Forecast inputs Tab10.1.5.1'!Y15</f>
        <v>4.979103200159949E-2</v>
      </c>
      <c r="G70" s="28">
        <f t="shared" si="14"/>
        <v>9.7189328177713925</v>
      </c>
      <c r="H70" s="28">
        <f>G70*'Forecast inputs Tab10.1.5.1'!V15</f>
        <v>23.396295377935072</v>
      </c>
      <c r="I70" s="28">
        <f t="shared" si="15"/>
        <v>2.565328949649085E-3</v>
      </c>
      <c r="J70" s="28">
        <f>I70*'Forecast inputs Tab10.1.5.1'!W15</f>
        <v>6.1958673642465226E-3</v>
      </c>
      <c r="K70" s="28">
        <f t="shared" si="16"/>
        <v>23.40249124529932</v>
      </c>
      <c r="L70" s="28">
        <f t="shared" si="13"/>
        <v>4.1999579495129611</v>
      </c>
      <c r="M70" s="28">
        <f>L70*'Forecast inputs Tab10.1.5.1'!Z15</f>
        <v>10.192289953560072</v>
      </c>
      <c r="N70" s="19">
        <f t="shared" si="17"/>
        <v>102.58469910964538</v>
      </c>
      <c r="O70" s="19">
        <f>N70*'Forecast inputs Tab10.1.5.1'!R15</f>
        <v>233.00267878171974</v>
      </c>
      <c r="P70" s="19">
        <f>N70*'Forecast inputs Tab10.1.5.1'!S15</f>
        <v>101.95690235814229</v>
      </c>
      <c r="Q70" s="19">
        <f>P70*'Forecast inputs Tab10.1.5.1'!R15</f>
        <v>231.57675146409571</v>
      </c>
    </row>
    <row r="71" spans="1:17" ht="12" customHeight="1" x14ac:dyDescent="0.25">
      <c r="A71" s="10">
        <f>D71+F71+E71+'Forecast inputs Tab10.1.5.1'!AA16</f>
        <v>0.40281734930187862</v>
      </c>
      <c r="C71" s="18">
        <v>12</v>
      </c>
      <c r="D71" s="17">
        <f>$G$54*'Forecast inputs Tab10.1.5.1'!T16</f>
        <v>0.1128163807955683</v>
      </c>
      <c r="E71" s="17">
        <f>$G$55*'Forecast inputs Tab10.1.5.1'!U16</f>
        <v>1.0919226459329355E-5</v>
      </c>
      <c r="F71" s="17">
        <f>$F$31*'Forecast inputs Tab10.1.5.1'!Y16</f>
        <v>4.9990049279850998E-2</v>
      </c>
      <c r="G71" s="28">
        <f t="shared" si="14"/>
        <v>22.756274742854281</v>
      </c>
      <c r="H71" s="28">
        <f>G71*'Forecast inputs Tab10.1.5.1'!V16</f>
        <v>61.601051567794869</v>
      </c>
      <c r="I71" s="28">
        <f t="shared" si="15"/>
        <v>2.2025251611129839E-3</v>
      </c>
      <c r="J71" s="28">
        <f>I71*'Forecast inputs Tab10.1.5.1'!W16</f>
        <v>5.9838261865879363E-3</v>
      </c>
      <c r="K71" s="28">
        <f t="shared" si="16"/>
        <v>61.607035393981455</v>
      </c>
      <c r="L71" s="28">
        <f t="shared" si="13"/>
        <v>10.083529428962159</v>
      </c>
      <c r="M71" s="28">
        <f>L71*'Forecast inputs Tab10.1.5.1'!Z16</f>
        <v>27.544773999918771</v>
      </c>
      <c r="N71" s="19">
        <f t="shared" si="17"/>
        <v>245.05717116103466</v>
      </c>
      <c r="O71" s="19">
        <f>N71*'Forecast inputs Tab10.1.5.1'!R16</f>
        <v>632.04410414340578</v>
      </c>
      <c r="P71" s="19">
        <f>N71*'Forecast inputs Tab10.1.5.1'!S16</f>
        <v>244.35596809060178</v>
      </c>
      <c r="Q71" s="19">
        <f>P71*'Forecast inputs Tab10.1.5.1'!R16</f>
        <v>630.23558222023735</v>
      </c>
    </row>
    <row r="72" spans="1:17" ht="12" customHeight="1" x14ac:dyDescent="0.25">
      <c r="A72" s="10">
        <f>D72+F72+E72+'Forecast inputs Tab10.1.5.1'!AA17</f>
        <v>0.39714953151208482</v>
      </c>
      <c r="C72" s="18">
        <v>13</v>
      </c>
      <c r="D72" s="17">
        <f>$G$54*'Forecast inputs Tab10.1.5.1'!T17</f>
        <v>0.11220108028844133</v>
      </c>
      <c r="E72" s="17">
        <f>$G$55*'Forecast inputs Tab10.1.5.1'!U17</f>
        <v>3.9421554411971797E-6</v>
      </c>
      <c r="F72" s="17">
        <f>$F$31*'Forecast inputs Tab10.1.5.1'!Y17</f>
        <v>4.4944509068202292E-2</v>
      </c>
      <c r="G72" s="28">
        <f t="shared" si="14"/>
        <v>17.232729500828146</v>
      </c>
      <c r="H72" s="28">
        <f>G72*'Forecast inputs Tab10.1.5.1'!V17</f>
        <v>51.727269557793718</v>
      </c>
      <c r="I72" s="28">
        <f t="shared" si="15"/>
        <v>6.0546741790477431E-4</v>
      </c>
      <c r="J72" s="28">
        <f>I72*'Forecast inputs Tab10.1.5.1'!W17</f>
        <v>1.8228556539444394E-3</v>
      </c>
      <c r="K72" s="28">
        <f t="shared" si="16"/>
        <v>51.72909241344766</v>
      </c>
      <c r="L72" s="28">
        <f t="shared" si="13"/>
        <v>6.9029332456403854</v>
      </c>
      <c r="M72" s="28">
        <f>L72*'Forecast inputs Tab10.1.5.1'!Z17</f>
        <v>20.917889584931604</v>
      </c>
      <c r="N72" s="19">
        <f t="shared" si="17"/>
        <v>186.10006335804025</v>
      </c>
      <c r="O72" s="19">
        <f>N72*'Forecast inputs Tab10.1.5.1'!R17</f>
        <v>536.29385758203239</v>
      </c>
      <c r="P72" s="19">
        <f>N72*'Forecast inputs Tab10.1.5.1'!S17</f>
        <v>185.83335276146917</v>
      </c>
      <c r="Q72" s="19">
        <f>P72*'Forecast inputs Tab10.1.5.1'!R17</f>
        <v>535.5252643203637</v>
      </c>
    </row>
    <row r="73" spans="1:17" ht="12" customHeight="1" x14ac:dyDescent="0.25">
      <c r="A73" s="10">
        <f>D73+F73+E73+'Forecast inputs Tab10.1.5.1'!AA18</f>
        <v>0.39577724332608</v>
      </c>
      <c r="C73" s="18">
        <v>14</v>
      </c>
      <c r="D73" s="17">
        <f>$G$54*'Forecast inputs Tab10.1.5.1'!T18</f>
        <v>0.10956226185225058</v>
      </c>
      <c r="E73" s="17">
        <f>$G$55*'Forecast inputs Tab10.1.5.1'!U18</f>
        <v>1.785454050734878E-6</v>
      </c>
      <c r="F73" s="17">
        <f>$F$31*'Forecast inputs Tab10.1.5.1'!Y18</f>
        <v>4.6213196019778656E-2</v>
      </c>
      <c r="G73" s="28">
        <f t="shared" si="14"/>
        <v>18.289419489653095</v>
      </c>
      <c r="H73" s="28">
        <f>G73*'Forecast inputs Tab10.1.5.1'!V18</f>
        <v>60.083859831663332</v>
      </c>
      <c r="I73" s="28">
        <f t="shared" si="15"/>
        <v>2.9804895920665738E-4</v>
      </c>
      <c r="J73" s="28">
        <f>I73*'Forecast inputs Tab10.1.5.1'!W18</f>
        <v>9.8191578427634946E-4</v>
      </c>
      <c r="K73" s="28">
        <f t="shared" si="16"/>
        <v>60.084841747447612</v>
      </c>
      <c r="L73" s="28">
        <f t="shared" si="13"/>
        <v>7.714449425141515</v>
      </c>
      <c r="M73" s="28">
        <f>L73*'Forecast inputs Tab10.1.5.1'!Z18</f>
        <v>25.610814924056061</v>
      </c>
      <c r="N73" s="19">
        <f t="shared" si="17"/>
        <v>202.13898017392376</v>
      </c>
      <c r="O73" s="19">
        <f>N73*'Forecast inputs Tab10.1.5.1'!R18</f>
        <v>642.04595716722713</v>
      </c>
      <c r="P73" s="19">
        <f>N73*'Forecast inputs Tab10.1.5.1'!S18</f>
        <v>201.98369719594828</v>
      </c>
      <c r="Q73" s="19">
        <f>P73*'Forecast inputs Tab10.1.5.1'!R18</f>
        <v>641.55273805560273</v>
      </c>
    </row>
    <row r="74" spans="1:17" ht="12" customHeight="1" x14ac:dyDescent="0.25">
      <c r="A74" s="10">
        <f>D74+F74+E74+'Forecast inputs Tab10.1.5.1'!AA19</f>
        <v>0.39540824787859585</v>
      </c>
      <c r="C74" s="18">
        <v>15</v>
      </c>
      <c r="D74" s="17">
        <f>$G$54*'Forecast inputs Tab10.1.5.1'!T19</f>
        <v>0.10665650128708604</v>
      </c>
      <c r="E74" s="17">
        <f>$G$55*'Forecast inputs Tab10.1.5.1'!U19</f>
        <v>9.335051994085574E-7</v>
      </c>
      <c r="F74" s="17">
        <f>$F$31*'Forecast inputs Tab10.1.5.1'!Y19</f>
        <v>4.8750813086310393E-2</v>
      </c>
      <c r="G74" s="28">
        <f t="shared" si="14"/>
        <v>10.253821030034699</v>
      </c>
      <c r="H74" s="28">
        <f>G74*'Forecast inputs Tab10.1.5.1'!V19</f>
        <v>36.472584186802038</v>
      </c>
      <c r="I74" s="28">
        <f t="shared" si="15"/>
        <v>8.9746008258581228E-5</v>
      </c>
      <c r="J74" s="28">
        <f>I74*'Forecast inputs Tab10.1.5.1'!W19</f>
        <v>3.1990721217059714E-4</v>
      </c>
      <c r="K74" s="28">
        <f t="shared" si="16"/>
        <v>36.472904094014211</v>
      </c>
      <c r="L74" s="28">
        <f t="shared" si="13"/>
        <v>4.6868414622956145</v>
      </c>
      <c r="M74" s="28">
        <f>L74*'Forecast inputs Tab10.1.5.1'!Z19</f>
        <v>16.865224054753785</v>
      </c>
      <c r="N74" s="19">
        <f t="shared" si="17"/>
        <v>116.39509558280804</v>
      </c>
      <c r="O74" s="19">
        <f>N74*'Forecast inputs Tab10.1.5.1'!R19</f>
        <v>402.79453987195387</v>
      </c>
      <c r="P74" s="19">
        <f>N74*'Forecast inputs Tab10.1.5.1'!S19</f>
        <v>116.34363470161421</v>
      </c>
      <c r="Q74" s="19">
        <f>P74*'Forecast inputs Tab10.1.5.1'!R19</f>
        <v>402.61645537571212</v>
      </c>
    </row>
    <row r="75" spans="1:17" ht="12" customHeight="1" x14ac:dyDescent="0.25">
      <c r="A75" s="10">
        <f>D75+F75+E75+'Forecast inputs Tab10.1.5.1'!AA20</f>
        <v>0.39614972886705524</v>
      </c>
      <c r="C75" s="23" t="s">
        <v>1443</v>
      </c>
      <c r="D75" s="17">
        <f>$G$54*'Forecast inputs Tab10.1.5.1'!T20</f>
        <v>0.10345631749745175</v>
      </c>
      <c r="E75" s="17">
        <f>$G$55*'Forecast inputs Tab10.1.5.1'!U20</f>
        <v>5.6567740588605886E-7</v>
      </c>
      <c r="F75" s="17">
        <f>$F$31*'Forecast inputs Tab10.1.5.1'!Y20</f>
        <v>5.2692845692197628E-2</v>
      </c>
      <c r="G75" s="28">
        <f t="shared" si="14"/>
        <v>15.511449801897955</v>
      </c>
      <c r="H75" s="28">
        <f>G75*'Forecast inputs Tab10.1.5.1'!V20</f>
        <v>64.364265193562986</v>
      </c>
      <c r="I75" s="28">
        <f t="shared" si="15"/>
        <v>8.4813348258655965E-5</v>
      </c>
      <c r="J75" s="28">
        <f>I75*'Forecast inputs Tab10.1.5.1'!W20</f>
        <v>3.5193027789099377E-4</v>
      </c>
      <c r="K75" s="28">
        <f t="shared" si="16"/>
        <v>64.364617123840873</v>
      </c>
      <c r="L75" s="30">
        <f t="shared" si="13"/>
        <v>7.9003626906961051</v>
      </c>
      <c r="M75" s="28">
        <f>L75*'Forecast inputs Tab10.1.5.1'!Z20</f>
        <v>30.532215676225611</v>
      </c>
      <c r="N75" s="19">
        <f>N48*EXP(-A48)+N49*EXP(-A49)</f>
        <v>181.58587992188927</v>
      </c>
      <c r="O75" s="19">
        <f>N75*'Forecast inputs Tab10.1.5.1'!R20</f>
        <v>739.4969716208418</v>
      </c>
      <c r="P75" s="19">
        <f>N75*'Forecast inputs Tab10.1.5.1'!S20</f>
        <v>181.53723819767342</v>
      </c>
      <c r="Q75" s="19">
        <f>P75*'Forecast inputs Tab10.1.5.1'!R20</f>
        <v>739.29888128602329</v>
      </c>
    </row>
    <row r="76" spans="1:17" ht="12" customHeight="1" x14ac:dyDescent="0.25">
      <c r="C76" s="31" t="s">
        <v>1453</v>
      </c>
      <c r="D76" s="12"/>
      <c r="E76" s="12"/>
      <c r="F76" s="12"/>
      <c r="G76" s="32">
        <f>SUM(G59:G75)</f>
        <v>896.14930290191978</v>
      </c>
      <c r="H76" s="32">
        <f t="shared" ref="H76" si="18">SUM(H59:H75)</f>
        <v>1281.1625171541227</v>
      </c>
      <c r="I76" s="32">
        <f>SUM(I59:I75)</f>
        <v>142.07077758886294</v>
      </c>
      <c r="J76" s="32">
        <f t="shared" ref="J76:Q76" si="19">SUM(J59:J75)</f>
        <v>95.909801001645135</v>
      </c>
      <c r="K76" s="32">
        <f t="shared" si="19"/>
        <v>1377.072318155768</v>
      </c>
      <c r="L76" s="32">
        <f t="shared" si="19"/>
        <v>443.10846651892251</v>
      </c>
      <c r="M76" s="32">
        <f t="shared" si="19"/>
        <v>547.32517867077388</v>
      </c>
      <c r="N76" s="32">
        <f t="shared" si="19"/>
        <v>51765.13635552286</v>
      </c>
      <c r="O76" s="32">
        <f t="shared" si="19"/>
        <v>17319.801057316137</v>
      </c>
      <c r="P76" s="32">
        <f t="shared" si="19"/>
        <v>7901.0264872062753</v>
      </c>
      <c r="Q76" s="32">
        <f t="shared" si="19"/>
        <v>10801.496527390573</v>
      </c>
    </row>
    <row r="78" spans="1:17" ht="15" x14ac:dyDescent="0.25">
      <c r="C78" s="15" t="s">
        <v>1445</v>
      </c>
      <c r="D78" s="15" t="s">
        <v>1731</v>
      </c>
      <c r="G78" s="15">
        <f>G53+1</f>
        <v>2022</v>
      </c>
    </row>
    <row r="79" spans="1:17" ht="15" x14ac:dyDescent="0.25">
      <c r="D79" s="24" t="s">
        <v>1611</v>
      </c>
      <c r="E79" s="24"/>
      <c r="F79" s="24"/>
      <c r="G79" s="18">
        <v>1</v>
      </c>
      <c r="H79" s="24" t="s">
        <v>1610</v>
      </c>
      <c r="I79" s="25">
        <f>G79*I29</f>
        <v>9.7206003473941691E-2</v>
      </c>
      <c r="J79" s="15" t="s">
        <v>1526</v>
      </c>
      <c r="K79" s="25">
        <f>I79+I81+I80</f>
        <v>0.14083156917018991</v>
      </c>
    </row>
    <row r="80" spans="1:17" ht="15" x14ac:dyDescent="0.25">
      <c r="D80" s="24" t="s">
        <v>1612</v>
      </c>
      <c r="E80" s="24"/>
      <c r="F80" s="24"/>
      <c r="G80" s="18">
        <v>1</v>
      </c>
      <c r="H80" s="24" t="s">
        <v>1610</v>
      </c>
      <c r="I80" s="25">
        <f>G80*I30</f>
        <v>3.6023987567092904E-3</v>
      </c>
      <c r="K80" s="25"/>
    </row>
    <row r="81" spans="1:17" ht="15" x14ac:dyDescent="0.25">
      <c r="D81" s="24" t="s">
        <v>1446</v>
      </c>
      <c r="E81" s="24"/>
      <c r="F81" s="24"/>
      <c r="G81" s="80">
        <v>1</v>
      </c>
      <c r="H81" s="24" t="s">
        <v>1610</v>
      </c>
      <c r="I81" s="25">
        <f>G81*I31</f>
        <v>4.0023166939538925E-2</v>
      </c>
    </row>
    <row r="82" spans="1:17" ht="15" x14ac:dyDescent="0.25">
      <c r="D82" s="24"/>
      <c r="E82" s="24"/>
      <c r="F82" s="24"/>
      <c r="G82" s="18"/>
      <c r="H82" s="24"/>
      <c r="I82" s="24"/>
      <c r="J82" s="24"/>
      <c r="K82" s="24"/>
      <c r="L82" s="25"/>
    </row>
    <row r="83" spans="1:17" ht="39" x14ac:dyDescent="0.25">
      <c r="A83" t="s">
        <v>1374</v>
      </c>
      <c r="C83" s="26" t="s">
        <v>1292</v>
      </c>
      <c r="D83" s="27" t="s">
        <v>1604</v>
      </c>
      <c r="E83" s="27" t="s">
        <v>1605</v>
      </c>
      <c r="F83" s="27" t="s">
        <v>1877</v>
      </c>
      <c r="G83" s="27" t="s">
        <v>1606</v>
      </c>
      <c r="H83" s="27" t="s">
        <v>1607</v>
      </c>
      <c r="I83" s="27" t="s">
        <v>1608</v>
      </c>
      <c r="J83" s="27" t="s">
        <v>1609</v>
      </c>
      <c r="K83" s="27" t="s">
        <v>1613</v>
      </c>
      <c r="L83" s="27" t="s">
        <v>1448</v>
      </c>
      <c r="M83" s="27" t="s">
        <v>1578</v>
      </c>
      <c r="N83" s="27" t="s">
        <v>1449</v>
      </c>
      <c r="O83" s="27" t="s">
        <v>1450</v>
      </c>
      <c r="P83" s="27" t="s">
        <v>1451</v>
      </c>
      <c r="Q83" s="27" t="s">
        <v>1452</v>
      </c>
    </row>
    <row r="84" spans="1:17" ht="15" x14ac:dyDescent="0.25">
      <c r="A84" s="10">
        <f>D84+F84+E84+'Forecast inputs Tab10.1.5.1'!AA4</f>
        <v>0.24</v>
      </c>
      <c r="C84" s="18">
        <v>0</v>
      </c>
      <c r="D84" s="17">
        <f>$G$54*'Forecast inputs Tab10.1.5.1'!T4</f>
        <v>0</v>
      </c>
      <c r="E84" s="17">
        <f>$G$55*'Forecast inputs Tab10.1.5.1'!U4</f>
        <v>0</v>
      </c>
      <c r="F84" s="17">
        <f>$F$31*'Forecast inputs Tab10.1.5.1'!Y4</f>
        <v>0</v>
      </c>
      <c r="G84" s="28">
        <f>N84*(D84/A84)*(1-EXP(-A84))</f>
        <v>0</v>
      </c>
      <c r="H84" s="28">
        <f>G84*'Forecast inputs Tab10.1.5.1'!V4</f>
        <v>0</v>
      </c>
      <c r="I84" s="28">
        <f>N84*(E84/A84)*(1-EXP(-A84))</f>
        <v>0</v>
      </c>
      <c r="J84" s="28">
        <f>I84*'Forecast inputs Tab10.1.5.1'!W4</f>
        <v>0</v>
      </c>
      <c r="K84" s="28">
        <f>H84+J84</f>
        <v>0</v>
      </c>
      <c r="L84" s="28">
        <f t="shared" ref="L84:L100" si="20">N84*(F84/A84)*(1-EXP(-A84))</f>
        <v>0</v>
      </c>
      <c r="M84" s="28">
        <f>L84*'Forecast inputs Tab10.1.5.1'!Z4</f>
        <v>0</v>
      </c>
      <c r="N84" s="19">
        <f>'Forecast inputs Tab10.1.5.1'!Q4</f>
        <v>12382.797429009221</v>
      </c>
      <c r="O84" s="19">
        <f>N84*'Forecast inputs Tab10.1.5.1'!R4</f>
        <v>34.976078134056579</v>
      </c>
      <c r="P84" s="19">
        <f>N84*'Forecast inputs Tab10.1.5.1'!S4</f>
        <v>0</v>
      </c>
      <c r="Q84" s="19">
        <f>P84*'Forecast inputs Tab10.1.5.1'!R4</f>
        <v>0</v>
      </c>
    </row>
    <row r="85" spans="1:17" ht="15" x14ac:dyDescent="0.25">
      <c r="A85" s="10">
        <f>D85+F85+E85+'Forecast inputs Tab10.1.5.1'!AA5</f>
        <v>0.24050238085209108</v>
      </c>
      <c r="C85" s="18">
        <v>1</v>
      </c>
      <c r="D85" s="17">
        <f>$G$54*'Forecast inputs Tab10.1.5.1'!T5</f>
        <v>1.9848863257451796E-5</v>
      </c>
      <c r="E85" s="17">
        <f>$G$55*'Forecast inputs Tab10.1.5.1'!U5</f>
        <v>4.5507741371262527E-5</v>
      </c>
      <c r="F85" s="17">
        <f>$F$31*'Forecast inputs Tab10.1.5.1'!Y5</f>
        <v>4.3702424746238738E-4</v>
      </c>
      <c r="G85" s="28">
        <f t="shared" ref="G85:G99" si="21">N85*(D85/A85)*(1-EXP(-A85))</f>
        <v>0.17184839286089382</v>
      </c>
      <c r="H85" s="28">
        <f>G85*'Forecast inputs Tab10.1.5.1'!V5</f>
        <v>1.7670827758153873E-2</v>
      </c>
      <c r="I85" s="28">
        <f t="shared" ref="I85:I100" si="22">N85*(E85/A85)*(1-EXP(-A85))</f>
        <v>0.39399899711862213</v>
      </c>
      <c r="J85" s="28">
        <f>I85*'Forecast inputs Tab10.1.5.1'!W5</f>
        <v>4.0514215379381428E-2</v>
      </c>
      <c r="K85" s="28">
        <f t="shared" ref="K85:K100" si="23">H85+J85</f>
        <v>5.8185043137535301E-2</v>
      </c>
      <c r="L85" s="28">
        <f t="shared" si="20"/>
        <v>3.7836884457077189</v>
      </c>
      <c r="M85" s="28">
        <f>L85*'Forecast inputs Tab10.1.5.1'!Z5</f>
        <v>0.29165011071475211</v>
      </c>
      <c r="N85" s="19">
        <f>N59*EXP(-A59)</f>
        <v>9740.6534556019415</v>
      </c>
      <c r="O85" s="19">
        <f>N85*'Forecast inputs Tab10.1.5.1'!R5</f>
        <v>231.1720062657642</v>
      </c>
      <c r="P85" s="19">
        <f>N85*'Forecast inputs Tab10.1.5.1'!S5</f>
        <v>0</v>
      </c>
      <c r="Q85" s="19">
        <f>P85*'Forecast inputs Tab10.1.5.1'!R5</f>
        <v>0</v>
      </c>
    </row>
    <row r="86" spans="1:17" ht="15" x14ac:dyDescent="0.25">
      <c r="A86" s="10">
        <f>D86+F86+E86+'Forecast inputs Tab10.1.5.1'!AA6</f>
        <v>0.24366033741016116</v>
      </c>
      <c r="C86" s="18">
        <v>2</v>
      </c>
      <c r="D86" s="17">
        <f>$G$54*'Forecast inputs Tab10.1.5.1'!T6</f>
        <v>1.8678023608795132E-4</v>
      </c>
      <c r="E86" s="17">
        <f>$G$55*'Forecast inputs Tab10.1.5.1'!U6</f>
        <v>9.5399271633209615E-4</v>
      </c>
      <c r="F86" s="17">
        <f>$F$31*'Forecast inputs Tab10.1.5.1'!Y6</f>
        <v>2.5195644577411316E-3</v>
      </c>
      <c r="G86" s="28">
        <f t="shared" si="21"/>
        <v>1.2695031921877173</v>
      </c>
      <c r="H86" s="28">
        <f>G86*'Forecast inputs Tab10.1.5.1'!V6</f>
        <v>0.2787151746480907</v>
      </c>
      <c r="I86" s="28">
        <f t="shared" si="22"/>
        <v>6.4840736047530454</v>
      </c>
      <c r="J86" s="28">
        <f>I86*'Forecast inputs Tab10.1.5.1'!W6</f>
        <v>1.4236918535754792</v>
      </c>
      <c r="K86" s="28">
        <f t="shared" si="23"/>
        <v>1.7024070282235699</v>
      </c>
      <c r="L86" s="28">
        <f t="shared" si="20"/>
        <v>17.124912083947272</v>
      </c>
      <c r="M86" s="28">
        <f>L86*'Forecast inputs Tab10.1.5.1'!Z6</f>
        <v>3.2199972191446058</v>
      </c>
      <c r="N86" s="19">
        <f t="shared" ref="N86:N99" si="24">N60*EXP(-A60)</f>
        <v>7658.4209825088492</v>
      </c>
      <c r="O86" s="19">
        <f>N86*'Forecast inputs Tab10.1.5.1'!R6</f>
        <v>736.70793314922469</v>
      </c>
      <c r="P86" s="19">
        <f>N86*'Forecast inputs Tab10.1.5.1'!S6</f>
        <v>0</v>
      </c>
      <c r="Q86" s="19">
        <f>P86*'Forecast inputs Tab10.1.5.1'!R6</f>
        <v>0</v>
      </c>
    </row>
    <row r="87" spans="1:17" ht="15" x14ac:dyDescent="0.25">
      <c r="A87" s="10">
        <f>D87+F87+E87+'Forecast inputs Tab10.1.5.1'!AA7</f>
        <v>0.25130832723528956</v>
      </c>
      <c r="C87" s="18">
        <v>3</v>
      </c>
      <c r="D87" s="17">
        <f>$G$54*'Forecast inputs Tab10.1.5.1'!T7</f>
        <v>6.9577439176407479E-3</v>
      </c>
      <c r="E87" s="17">
        <f>$G$55*'Forecast inputs Tab10.1.5.1'!U7</f>
        <v>1.8501035580844453E-3</v>
      </c>
      <c r="F87" s="17">
        <f>$F$31*'Forecast inputs Tab10.1.5.1'!Y7</f>
        <v>2.5004797595643822E-3</v>
      </c>
      <c r="G87" s="28">
        <f t="shared" si="21"/>
        <v>36.928245047993265</v>
      </c>
      <c r="H87" s="28">
        <f>G87*'Forecast inputs Tab10.1.5.1'!V7</f>
        <v>13.562084304341763</v>
      </c>
      <c r="I87" s="28">
        <f t="shared" si="22"/>
        <v>9.8194297412821623</v>
      </c>
      <c r="J87" s="28">
        <f>I87*'Forecast inputs Tab10.1.5.1'!W7</f>
        <v>3.6151379791324927</v>
      </c>
      <c r="K87" s="28">
        <f t="shared" si="23"/>
        <v>17.177222283474254</v>
      </c>
      <c r="L87" s="28">
        <f t="shared" si="20"/>
        <v>13.271303225838055</v>
      </c>
      <c r="M87" s="28">
        <f>L87*'Forecast inputs Tab10.1.5.1'!Z7</f>
        <v>4.4827542610171269</v>
      </c>
      <c r="N87" s="19">
        <f t="shared" si="24"/>
        <v>6002.3165539542169</v>
      </c>
      <c r="O87" s="19">
        <f>N87*'Forecast inputs Tab10.1.5.1'!R7</f>
        <v>1256.254843159848</v>
      </c>
      <c r="P87" s="19">
        <f>N87*'Forecast inputs Tab10.1.5.1'!S7</f>
        <v>0</v>
      </c>
      <c r="Q87" s="19">
        <f>P87*'Forecast inputs Tab10.1.5.1'!R7</f>
        <v>0</v>
      </c>
    </row>
    <row r="88" spans="1:17" ht="15" x14ac:dyDescent="0.25">
      <c r="A88" s="10">
        <f>D88+F88+E88+'Forecast inputs Tab10.1.5.1'!AA8</f>
        <v>0.27792983197824694</v>
      </c>
      <c r="C88" s="18">
        <v>4</v>
      </c>
      <c r="D88" s="17">
        <f>$G$54*'Forecast inputs Tab10.1.5.1'!T8</f>
        <v>1.2429275297296824E-2</v>
      </c>
      <c r="E88" s="17">
        <f>$G$55*'Forecast inputs Tab10.1.5.1'!U8</f>
        <v>1.2000575684704232E-2</v>
      </c>
      <c r="F88" s="17">
        <f>$F$31*'Forecast inputs Tab10.1.5.1'!Y8</f>
        <v>1.3499980996245895E-2</v>
      </c>
      <c r="G88" s="28">
        <f t="shared" si="21"/>
        <v>50.673099362883143</v>
      </c>
      <c r="H88" s="28">
        <f>G88*'Forecast inputs Tab10.1.5.1'!V8</f>
        <v>28.545867176007487</v>
      </c>
      <c r="I88" s="28">
        <f t="shared" si="22"/>
        <v>48.925327465799285</v>
      </c>
      <c r="J88" s="28">
        <f>I88*'Forecast inputs Tab10.1.5.1'!W8</f>
        <v>26.808764735239741</v>
      </c>
      <c r="K88" s="28">
        <f t="shared" si="23"/>
        <v>55.354631911247225</v>
      </c>
      <c r="L88" s="28">
        <f t="shared" si="20"/>
        <v>55.038275527502428</v>
      </c>
      <c r="M88" s="28">
        <f>L88*'Forecast inputs Tab10.1.5.1'!Z8</f>
        <v>28.972093199401748</v>
      </c>
      <c r="N88" s="19">
        <f t="shared" si="24"/>
        <v>4669.6729077409182</v>
      </c>
      <c r="O88" s="19">
        <f>N88*'Forecast inputs Tab10.1.5.1'!R8</f>
        <v>1721.4982658032282</v>
      </c>
      <c r="P88" s="19">
        <f>N88*'Forecast inputs Tab10.1.5.1'!S8</f>
        <v>416.33055882691866</v>
      </c>
      <c r="Q88" s="19">
        <f>P88*'Forecast inputs Tab10.1.5.1'!R8</f>
        <v>153.48234216433769</v>
      </c>
    </row>
    <row r="89" spans="1:17" ht="15" x14ac:dyDescent="0.25">
      <c r="A89" s="10">
        <f>D89+F89+E89+'Forecast inputs Tab10.1.5.1'!AA9</f>
        <v>0.32357090284957851</v>
      </c>
      <c r="C89" s="18">
        <v>5</v>
      </c>
      <c r="D89" s="17">
        <f>$G$54*'Forecast inputs Tab10.1.5.1'!T9</f>
        <v>3.6703541650345804E-2</v>
      </c>
      <c r="E89" s="17">
        <f>$G$55*'Forecast inputs Tab10.1.5.1'!U9</f>
        <v>1.8220155842594638E-2</v>
      </c>
      <c r="F89" s="17">
        <f>$F$31*'Forecast inputs Tab10.1.5.1'!Y9</f>
        <v>2.8647205356638082E-2</v>
      </c>
      <c r="G89" s="28">
        <f t="shared" si="21"/>
        <v>111.09706499744595</v>
      </c>
      <c r="H89" s="28">
        <f>G89*'Forecast inputs Tab10.1.5.1'!V9</f>
        <v>89.495055426474678</v>
      </c>
      <c r="I89" s="28">
        <f t="shared" si="22"/>
        <v>55.150150282275554</v>
      </c>
      <c r="J89" s="28">
        <f>I89*'Forecast inputs Tab10.1.5.1'!W9</f>
        <v>41.289553231974622</v>
      </c>
      <c r="K89" s="28">
        <f t="shared" si="23"/>
        <v>130.78460865844932</v>
      </c>
      <c r="L89" s="28">
        <f t="shared" si="20"/>
        <v>86.71153497448978</v>
      </c>
      <c r="M89" s="28">
        <f>L89*'Forecast inputs Tab10.1.5.1'!Z9</f>
        <v>64.698771282795846</v>
      </c>
      <c r="N89" s="19">
        <f t="shared" si="24"/>
        <v>3542.9434145546525</v>
      </c>
      <c r="O89" s="19">
        <f>N89*'Forecast inputs Tab10.1.5.1'!R9</f>
        <v>2018.7833293868991</v>
      </c>
      <c r="P89" s="19">
        <f>N89*'Forecast inputs Tab10.1.5.1'!S9</f>
        <v>1030.5179847011075</v>
      </c>
      <c r="Q89" s="19">
        <f>P89*'Forecast inputs Tab10.1.5.1'!R9</f>
        <v>587.1932697546298</v>
      </c>
    </row>
    <row r="90" spans="1:17" ht="15" x14ac:dyDescent="0.25">
      <c r="A90" s="10">
        <f>D90+F90+E90+'Forecast inputs Tab10.1.5.1'!AA10</f>
        <v>0.36401987201966629</v>
      </c>
      <c r="C90" s="18">
        <v>6</v>
      </c>
      <c r="D90" s="17">
        <f>$G$54*'Forecast inputs Tab10.1.5.1'!T10</f>
        <v>8.9259655937150795E-2</v>
      </c>
      <c r="E90" s="17">
        <f>$G$55*'Forecast inputs Tab10.1.5.1'!U10</f>
        <v>7.521014069258234E-3</v>
      </c>
      <c r="F90" s="17">
        <f>$F$31*'Forecast inputs Tab10.1.5.1'!Y10</f>
        <v>2.723920201325726E-2</v>
      </c>
      <c r="G90" s="28">
        <f t="shared" si="21"/>
        <v>209.31682236208107</v>
      </c>
      <c r="H90" s="28">
        <f>G90*'Forecast inputs Tab10.1.5.1'!V10</f>
        <v>207.37579613747164</v>
      </c>
      <c r="I90" s="28">
        <f t="shared" si="22"/>
        <v>17.63702480576568</v>
      </c>
      <c r="J90" s="28">
        <f>I90*'Forecast inputs Tab10.1.5.1'!W10</f>
        <v>17.067354591364293</v>
      </c>
      <c r="K90" s="28">
        <f t="shared" si="23"/>
        <v>224.44315072883592</v>
      </c>
      <c r="L90" s="28">
        <f t="shared" si="20"/>
        <v>63.876822616349976</v>
      </c>
      <c r="M90" s="28">
        <f>L90*'Forecast inputs Tab10.1.5.1'!Z10</f>
        <v>63.158974883787437</v>
      </c>
      <c r="N90" s="19">
        <f t="shared" si="24"/>
        <v>2797.69019582495</v>
      </c>
      <c r="O90" s="19">
        <f>N90*'Forecast inputs Tab10.1.5.1'!R10</f>
        <v>2255.5761711995578</v>
      </c>
      <c r="P90" s="19">
        <f>N90*'Forecast inputs Tab10.1.5.1'!S10</f>
        <v>1607.9115641206215</v>
      </c>
      <c r="Q90" s="19">
        <f>P90*'Forecast inputs Tab10.1.5.1'!R10</f>
        <v>1296.3433245178403</v>
      </c>
    </row>
    <row r="91" spans="1:17" ht="15" x14ac:dyDescent="0.25">
      <c r="A91" s="10">
        <f>D91+F91+E91+'Forecast inputs Tab10.1.5.1'!AA11</f>
        <v>0.40214925376311006</v>
      </c>
      <c r="C91" s="18">
        <v>7</v>
      </c>
      <c r="D91" s="17">
        <f>$G$54*'Forecast inputs Tab10.1.5.1'!T11</f>
        <v>0.10788981236143161</v>
      </c>
      <c r="E91" s="17">
        <f>$G$55*'Forecast inputs Tab10.1.5.1'!U11</f>
        <v>4.3126313426707962E-3</v>
      </c>
      <c r="F91" s="17">
        <f>$F$31*'Forecast inputs Tab10.1.5.1'!Y11</f>
        <v>4.9946810059007689E-2</v>
      </c>
      <c r="G91" s="28">
        <f t="shared" si="21"/>
        <v>47.689728717757497</v>
      </c>
      <c r="H91" s="28">
        <f>G91*'Forecast inputs Tab10.1.5.1'!V11</f>
        <v>59.100123330361598</v>
      </c>
      <c r="I91" s="28">
        <f t="shared" si="22"/>
        <v>1.906280252881325</v>
      </c>
      <c r="J91" s="28">
        <f>I91*'Forecast inputs Tab10.1.5.1'!W11</f>
        <v>2.3262225597876802</v>
      </c>
      <c r="K91" s="28">
        <f t="shared" si="23"/>
        <v>61.426345890149278</v>
      </c>
      <c r="L91" s="28">
        <f t="shared" si="20"/>
        <v>22.077615762755151</v>
      </c>
      <c r="M91" s="28">
        <f>L91*'Forecast inputs Tab10.1.5.1'!Z11</f>
        <v>27.559266980489625</v>
      </c>
      <c r="N91" s="19">
        <f t="shared" si="24"/>
        <v>536.84319854954015</v>
      </c>
      <c r="O91" s="19">
        <f>N91*'Forecast inputs Tab10.1.5.1'!R11</f>
        <v>574.76580209507972</v>
      </c>
      <c r="P91" s="19">
        <f>N91*'Forecast inputs Tab10.1.5.1'!S11</f>
        <v>428.18790819377716</v>
      </c>
      <c r="Q91" s="19">
        <f>P91*'Forecast inputs Tab10.1.5.1'!R11</f>
        <v>458.43510202858562</v>
      </c>
    </row>
    <row r="92" spans="1:17" ht="15" x14ac:dyDescent="0.25">
      <c r="A92" s="10">
        <f>D92+F92+E92+'Forecast inputs Tab10.1.5.1'!AA12</f>
        <v>0.39630313489509938</v>
      </c>
      <c r="C92" s="18">
        <v>8</v>
      </c>
      <c r="D92" s="17">
        <f>$G$54*'Forecast inputs Tab10.1.5.1'!T12</f>
        <v>0.12438437004796496</v>
      </c>
      <c r="E92" s="17">
        <f>$G$55*'Forecast inputs Tab10.1.5.1'!U12</f>
        <v>7.3982415734569185E-4</v>
      </c>
      <c r="F92" s="17">
        <f>$F$31*'Forecast inputs Tab10.1.5.1'!Y12</f>
        <v>3.1178940689788756E-2</v>
      </c>
      <c r="G92" s="28">
        <f t="shared" si="21"/>
        <v>194.96618543937822</v>
      </c>
      <c r="H92" s="28">
        <f>G92*'Forecast inputs Tab10.1.5.1'!V12</f>
        <v>293.62047178121691</v>
      </c>
      <c r="I92" s="28">
        <f t="shared" si="22"/>
        <v>1.1596368080488726</v>
      </c>
      <c r="J92" s="28">
        <f>I92*'Forecast inputs Tab10.1.5.1'!W12</f>
        <v>1.7438286137203611</v>
      </c>
      <c r="K92" s="28">
        <f t="shared" si="23"/>
        <v>295.36430039493729</v>
      </c>
      <c r="L92" s="28">
        <f t="shared" si="20"/>
        <v>48.871406672595718</v>
      </c>
      <c r="M92" s="28">
        <f>L92*'Forecast inputs Tab10.1.5.1'!Z12</f>
        <v>74.486865765970038</v>
      </c>
      <c r="N92" s="19">
        <f t="shared" si="24"/>
        <v>1898.5030543249973</v>
      </c>
      <c r="O92" s="19">
        <f>N92*'Forecast inputs Tab10.1.5.1'!R12</f>
        <v>2573.9334859622013</v>
      </c>
      <c r="P92" s="19">
        <f>N92*'Forecast inputs Tab10.1.5.1'!S12</f>
        <v>1738.1671568496056</v>
      </c>
      <c r="Q92" s="19">
        <f>P92*'Forecast inputs Tab10.1.5.1'!R12</f>
        <v>2356.5548862419896</v>
      </c>
    </row>
    <row r="93" spans="1:17" ht="15" x14ac:dyDescent="0.25">
      <c r="A93" s="10">
        <f>D93+F93+E93+'Forecast inputs Tab10.1.5.1'!AA13</f>
        <v>0.40686237822587945</v>
      </c>
      <c r="C93" s="18">
        <v>9</v>
      </c>
      <c r="D93" s="17">
        <f>$G$54*'Forecast inputs Tab10.1.5.1'!T13</f>
        <v>0.11979216781054611</v>
      </c>
      <c r="E93" s="17">
        <f>$G$55*'Forecast inputs Tab10.1.5.1'!U13</f>
        <v>3.0425348589166153E-4</v>
      </c>
      <c r="F93" s="17">
        <f>$F$31*'Forecast inputs Tab10.1.5.1'!Y13</f>
        <v>4.6765956929441674E-2</v>
      </c>
      <c r="G93" s="28">
        <f t="shared" si="21"/>
        <v>115.76588470232147</v>
      </c>
      <c r="H93" s="28">
        <f>G93*'Forecast inputs Tab10.1.5.1'!V13</f>
        <v>208.55382523677818</v>
      </c>
      <c r="I93" s="28">
        <f t="shared" si="22"/>
        <v>0.29402735263726176</v>
      </c>
      <c r="J93" s="28">
        <f>I93*'Forecast inputs Tab10.1.5.1'!W13</f>
        <v>0.53030764100408989</v>
      </c>
      <c r="K93" s="28">
        <f t="shared" si="23"/>
        <v>209.08413287778228</v>
      </c>
      <c r="L93" s="28">
        <f t="shared" si="20"/>
        <v>45.19412643445672</v>
      </c>
      <c r="M93" s="28">
        <f>L93*'Forecast inputs Tab10.1.5.1'!Z13</f>
        <v>82.086543784168086</v>
      </c>
      <c r="N93" s="19">
        <f t="shared" si="24"/>
        <v>1176.2776449139694</v>
      </c>
      <c r="O93" s="19">
        <f>N93*'Forecast inputs Tab10.1.5.1'!R13</f>
        <v>1946.5395351329842</v>
      </c>
      <c r="P93" s="19">
        <f>N93*'Forecast inputs Tab10.1.5.1'!S13</f>
        <v>1136.308529069132</v>
      </c>
      <c r="Q93" s="19">
        <f>P93*'Forecast inputs Tab10.1.5.1'!R13</f>
        <v>1880.3974431594718</v>
      </c>
    </row>
    <row r="94" spans="1:17" ht="15" x14ac:dyDescent="0.25">
      <c r="A94" s="10">
        <f>D94+F94+E94+'Forecast inputs Tab10.1.5.1'!AA14</f>
        <v>0.40295046380755362</v>
      </c>
      <c r="C94" s="18">
        <v>10</v>
      </c>
      <c r="D94" s="17">
        <f>$G$54*'Forecast inputs Tab10.1.5.1'!T14</f>
        <v>0.11955781817504513</v>
      </c>
      <c r="E94" s="17">
        <f>$G$55*'Forecast inputs Tab10.1.5.1'!U14</f>
        <v>8.2337858162566041E-5</v>
      </c>
      <c r="F94" s="17">
        <f>$F$31*'Forecast inputs Tab10.1.5.1'!Y14</f>
        <v>4.3310307774345962E-2</v>
      </c>
      <c r="G94" s="28">
        <f t="shared" si="21"/>
        <v>27.466488846769508</v>
      </c>
      <c r="H94" s="28">
        <f>G94*'Forecast inputs Tab10.1.5.1'!V14</f>
        <v>57.813651062511262</v>
      </c>
      <c r="I94" s="28">
        <f t="shared" si="22"/>
        <v>1.8915800718091822E-2</v>
      </c>
      <c r="J94" s="28">
        <f>I94*'Forecast inputs Tab10.1.5.1'!W14</f>
        <v>3.9902133592179728E-2</v>
      </c>
      <c r="K94" s="28">
        <f t="shared" si="23"/>
        <v>57.853553196103441</v>
      </c>
      <c r="L94" s="28">
        <f t="shared" si="20"/>
        <v>9.9498477271687555</v>
      </c>
      <c r="M94" s="28">
        <f>L94*'Forecast inputs Tab10.1.5.1'!Z14</f>
        <v>21.090194734893252</v>
      </c>
      <c r="N94" s="19">
        <f t="shared" si="24"/>
        <v>279.11973542642301</v>
      </c>
      <c r="O94" s="19">
        <f>N94*'Forecast inputs Tab10.1.5.1'!R14</f>
        <v>547.56314097278539</v>
      </c>
      <c r="P94" s="19">
        <f>N94*'Forecast inputs Tab10.1.5.1'!S14</f>
        <v>275.20700815524845</v>
      </c>
      <c r="Q94" s="19">
        <f>P94*'Forecast inputs Tab10.1.5.1'!R14</f>
        <v>539.88734824855862</v>
      </c>
    </row>
    <row r="95" spans="1:17" ht="15" x14ac:dyDescent="0.25">
      <c r="A95" s="10">
        <f>D95+F95+E95+'Forecast inputs Tab10.1.5.1'!AA15</f>
        <v>0.40504062048450523</v>
      </c>
      <c r="C95" s="18">
        <v>11</v>
      </c>
      <c r="D95" s="17">
        <f>$G$54*'Forecast inputs Tab10.1.5.1'!T15</f>
        <v>0.11521917618417277</v>
      </c>
      <c r="E95" s="17">
        <f>$G$55*'Forecast inputs Tab10.1.5.1'!U15</f>
        <v>3.0412298732995456E-5</v>
      </c>
      <c r="F95" s="17">
        <f>$F$31*'Forecast inputs Tab10.1.5.1'!Y15</f>
        <v>4.979103200159949E-2</v>
      </c>
      <c r="G95" s="28">
        <f t="shared" si="21"/>
        <v>39.412866436790075</v>
      </c>
      <c r="H95" s="28">
        <f>G95*'Forecast inputs Tab10.1.5.1'!V15</f>
        <v>94.878221934009645</v>
      </c>
      <c r="I95" s="28">
        <f t="shared" si="22"/>
        <v>1.0403093544804931E-2</v>
      </c>
      <c r="J95" s="28">
        <f>I95*'Forecast inputs Tab10.1.5.1'!W15</f>
        <v>2.5125895760961803E-2</v>
      </c>
      <c r="K95" s="28">
        <f t="shared" si="23"/>
        <v>94.90334782977061</v>
      </c>
      <c r="L95" s="28">
        <f t="shared" si="20"/>
        <v>17.031950401139472</v>
      </c>
      <c r="M95" s="28">
        <f>L95*'Forecast inputs Tab10.1.5.1'!Z15</f>
        <v>41.332455955469221</v>
      </c>
      <c r="N95" s="19">
        <f t="shared" si="24"/>
        <v>416.00833345341209</v>
      </c>
      <c r="O95" s="19">
        <f>N95*'Forecast inputs Tab10.1.5.1'!R15</f>
        <v>944.88804793940392</v>
      </c>
      <c r="P95" s="19">
        <f>N95*'Forecast inputs Tab10.1.5.1'!S15</f>
        <v>413.46245007502318</v>
      </c>
      <c r="Q95" s="19">
        <f>P95*'Forecast inputs Tab10.1.5.1'!R15</f>
        <v>939.10553210440162</v>
      </c>
    </row>
    <row r="96" spans="1:17" ht="15" x14ac:dyDescent="0.25">
      <c r="A96" s="10">
        <f>D96+F96+E96+'Forecast inputs Tab10.1.5.1'!AA16</f>
        <v>0.40281734930187862</v>
      </c>
      <c r="C96" s="18">
        <v>12</v>
      </c>
      <c r="D96" s="17">
        <f>$G$54*'Forecast inputs Tab10.1.5.1'!T16</f>
        <v>0.1128163807955683</v>
      </c>
      <c r="E96" s="17">
        <f>$G$55*'Forecast inputs Tab10.1.5.1'!U16</f>
        <v>1.0919226459329355E-5</v>
      </c>
      <c r="F96" s="17">
        <f>$F$31*'Forecast inputs Tab10.1.5.1'!Y16</f>
        <v>4.9990049279850998E-2</v>
      </c>
      <c r="G96" s="28">
        <f t="shared" si="21"/>
        <v>6.3534473470082933</v>
      </c>
      <c r="H96" s="28">
        <f>G96*'Forecast inputs Tab10.1.5.1'!V16</f>
        <v>17.198730551415263</v>
      </c>
      <c r="I96" s="28">
        <f t="shared" si="22"/>
        <v>6.1493490475572914E-4</v>
      </c>
      <c r="J96" s="28">
        <f>I96*'Forecast inputs Tab10.1.5.1'!W16</f>
        <v>1.670656776635812E-3</v>
      </c>
      <c r="K96" s="28">
        <f t="shared" si="23"/>
        <v>17.200401208191899</v>
      </c>
      <c r="L96" s="28">
        <f t="shared" si="20"/>
        <v>2.8152750844703545</v>
      </c>
      <c r="M96" s="28">
        <f>L96*'Forecast inputs Tab10.1.5.1'!Z16</f>
        <v>7.6903743372442888</v>
      </c>
      <c r="N96" s="19">
        <f t="shared" si="24"/>
        <v>68.418836192304923</v>
      </c>
      <c r="O96" s="19">
        <f>N96*'Forecast inputs Tab10.1.5.1'!R16</f>
        <v>176.46380974210709</v>
      </c>
      <c r="P96" s="19">
        <f>N96*'Forecast inputs Tab10.1.5.1'!S16</f>
        <v>68.223063516948429</v>
      </c>
      <c r="Q96" s="19">
        <f>P96*'Forecast inputs Tab10.1.5.1'!R16</f>
        <v>175.95887873100787</v>
      </c>
    </row>
    <row r="97" spans="1:17" ht="15" x14ac:dyDescent="0.25">
      <c r="A97" s="10">
        <f>D97+F97+E97+'Forecast inputs Tab10.1.5.1'!AA17</f>
        <v>0.39714953151208482</v>
      </c>
      <c r="C97" s="18">
        <v>13</v>
      </c>
      <c r="D97" s="17">
        <f>$G$54*'Forecast inputs Tab10.1.5.1'!T17</f>
        <v>0.11220108028844133</v>
      </c>
      <c r="E97" s="17">
        <f>$G$55*'Forecast inputs Tab10.1.5.1'!U17</f>
        <v>3.9421554411971797E-6</v>
      </c>
      <c r="F97" s="17">
        <f>$F$31*'Forecast inputs Tab10.1.5.1'!Y17</f>
        <v>4.4944509068202292E-2</v>
      </c>
      <c r="G97" s="28">
        <f t="shared" si="21"/>
        <v>15.168184894217635</v>
      </c>
      <c r="H97" s="28">
        <f>G97*'Forecast inputs Tab10.1.5.1'!V17</f>
        <v>45.530151720187149</v>
      </c>
      <c r="I97" s="28">
        <f t="shared" si="22"/>
        <v>5.3293018623444468E-4</v>
      </c>
      <c r="J97" s="28">
        <f>I97*'Forecast inputs Tab10.1.5.1'!W17</f>
        <v>1.604470817763983E-3</v>
      </c>
      <c r="K97" s="28">
        <f t="shared" si="23"/>
        <v>45.531756191004916</v>
      </c>
      <c r="L97" s="28">
        <f t="shared" si="20"/>
        <v>6.0759363615197142</v>
      </c>
      <c r="M97" s="28">
        <f>L97*'Forecast inputs Tab10.1.5.1'!Z17</f>
        <v>18.411849196949575</v>
      </c>
      <c r="N97" s="19">
        <f t="shared" si="24"/>
        <v>163.80458880322567</v>
      </c>
      <c r="O97" s="19">
        <f>N97*'Forecast inputs Tab10.1.5.1'!R17</f>
        <v>472.04387378369552</v>
      </c>
      <c r="P97" s="19">
        <f>N97*'Forecast inputs Tab10.1.5.1'!S17</f>
        <v>163.56983112065177</v>
      </c>
      <c r="Q97" s="19">
        <f>P97*'Forecast inputs Tab10.1.5.1'!R17</f>
        <v>471.36736083193819</v>
      </c>
    </row>
    <row r="98" spans="1:17" ht="15" x14ac:dyDescent="0.25">
      <c r="A98" s="10">
        <f>D98+F98+E98+'Forecast inputs Tab10.1.5.1'!AA18</f>
        <v>0.39577724332608</v>
      </c>
      <c r="C98" s="18">
        <v>14</v>
      </c>
      <c r="D98" s="17">
        <f>$G$54*'Forecast inputs Tab10.1.5.1'!T18</f>
        <v>0.10956226185225058</v>
      </c>
      <c r="E98" s="17">
        <f>$G$55*'Forecast inputs Tab10.1.5.1'!U18</f>
        <v>1.785454050734878E-6</v>
      </c>
      <c r="F98" s="17">
        <f>$F$31*'Forecast inputs Tab10.1.5.1'!Y18</f>
        <v>4.6213196019778656E-2</v>
      </c>
      <c r="G98" s="28">
        <f t="shared" si="21"/>
        <v>11.319220543007397</v>
      </c>
      <c r="H98" s="28">
        <f>G98*'Forecast inputs Tab10.1.5.1'!V18</f>
        <v>37.185568459102598</v>
      </c>
      <c r="I98" s="28">
        <f t="shared" si="22"/>
        <v>1.8446085201241996E-4</v>
      </c>
      <c r="J98" s="28">
        <f>I98*'Forecast inputs Tab10.1.5.1'!W18</f>
        <v>6.0770224681936508E-4</v>
      </c>
      <c r="K98" s="28">
        <f t="shared" si="23"/>
        <v>37.186176161349415</v>
      </c>
      <c r="L98" s="28">
        <f t="shared" si="20"/>
        <v>4.7744300720126196</v>
      </c>
      <c r="M98" s="28">
        <f>L98*'Forecast inputs Tab10.1.5.1'!Z18</f>
        <v>15.850391674571096</v>
      </c>
      <c r="N98" s="19">
        <f t="shared" si="24"/>
        <v>125.10269657392178</v>
      </c>
      <c r="O98" s="19">
        <f>N98*'Forecast inputs Tab10.1.5.1'!R18</f>
        <v>397.35869101988482</v>
      </c>
      <c r="P98" s="19">
        <f>N98*'Forecast inputs Tab10.1.5.1'!S18</f>
        <v>125.00659279789578</v>
      </c>
      <c r="Q98" s="19">
        <f>P98*'Forecast inputs Tab10.1.5.1'!R18</f>
        <v>397.05344044024446</v>
      </c>
    </row>
    <row r="99" spans="1:17" ht="15" x14ac:dyDescent="0.25">
      <c r="A99" s="10">
        <f>D99+F99+E99+'Forecast inputs Tab10.1.5.1'!AA19</f>
        <v>0.39540824787859585</v>
      </c>
      <c r="C99" s="18">
        <v>15</v>
      </c>
      <c r="D99" s="17">
        <f>$G$54*'Forecast inputs Tab10.1.5.1'!T19</f>
        <v>0.10665650128708604</v>
      </c>
      <c r="E99" s="17">
        <f>$G$55*'Forecast inputs Tab10.1.5.1'!U19</f>
        <v>9.335051994085574E-7</v>
      </c>
      <c r="F99" s="17">
        <f>$F$31*'Forecast inputs Tab10.1.5.1'!Y19</f>
        <v>4.8750813086310393E-2</v>
      </c>
      <c r="G99" s="28">
        <f t="shared" si="21"/>
        <v>11.987186138338815</v>
      </c>
      <c r="H99" s="28">
        <f>G99*'Forecast inputs Tab10.1.5.1'!V19</f>
        <v>42.638120395587727</v>
      </c>
      <c r="I99" s="28">
        <f t="shared" si="22"/>
        <v>1.0491719165151696E-4</v>
      </c>
      <c r="J99" s="28">
        <f>I99*'Forecast inputs Tab10.1.5.1'!W19</f>
        <v>3.7398617432988482E-4</v>
      </c>
      <c r="K99" s="28">
        <f t="shared" si="23"/>
        <v>42.638494381762058</v>
      </c>
      <c r="L99" s="28">
        <f t="shared" si="20"/>
        <v>5.4791322029960847</v>
      </c>
      <c r="M99" s="28">
        <f>L99*'Forecast inputs Tab10.1.5.1'!Z19</f>
        <v>19.716218901905172</v>
      </c>
      <c r="N99" s="19">
        <f t="shared" si="24"/>
        <v>136.07119455800921</v>
      </c>
      <c r="O99" s="19">
        <f>N99*'Forecast inputs Tab10.1.5.1'!R19</f>
        <v>470.88525446355555</v>
      </c>
      <c r="P99" s="19">
        <f>N99*'Forecast inputs Tab10.1.5.1'!S19</f>
        <v>136.01103443234422</v>
      </c>
      <c r="Q99" s="19">
        <f>P99*'Forecast inputs Tab10.1.5.1'!R19</f>
        <v>470.67706553588181</v>
      </c>
    </row>
    <row r="100" spans="1:17" ht="15" x14ac:dyDescent="0.25">
      <c r="A100" s="10">
        <f>D100+F100+E100+'Forecast inputs Tab10.1.5.1'!AA20</f>
        <v>0.39614972886705524</v>
      </c>
      <c r="C100" s="23" t="s">
        <v>1443</v>
      </c>
      <c r="D100" s="17">
        <f>$G$54*'Forecast inputs Tab10.1.5.1'!T20</f>
        <v>0.10345631749745175</v>
      </c>
      <c r="E100" s="17">
        <f>$G$55*'Forecast inputs Tab10.1.5.1'!U20</f>
        <v>5.6567740588605886E-7</v>
      </c>
      <c r="F100" s="17">
        <f>$F$31*'Forecast inputs Tab10.1.5.1'!Y20</f>
        <v>5.2692845692197628E-2</v>
      </c>
      <c r="G100" s="28">
        <f>N100*(D100/A100)*(1-EXP(-A100))</f>
        <v>18.318963915620678</v>
      </c>
      <c r="H100" s="28">
        <f>G100*'Forecast inputs Tab10.1.5.1'!V20</f>
        <v>76.01395527786508</v>
      </c>
      <c r="I100" s="28">
        <f t="shared" si="22"/>
        <v>1.0016424551902178E-4</v>
      </c>
      <c r="J100" s="28">
        <f>I100*'Forecast inputs Tab10.1.5.1'!W20</f>
        <v>4.1562833544486787E-4</v>
      </c>
      <c r="K100" s="28">
        <f t="shared" si="23"/>
        <v>76.014370906200526</v>
      </c>
      <c r="L100" s="30">
        <f t="shared" si="20"/>
        <v>9.3302986438746274</v>
      </c>
      <c r="M100" s="28">
        <f>L100*'Forecast inputs Tab10.1.5.1'!Z20</f>
        <v>36.058431957036518</v>
      </c>
      <c r="N100" s="19">
        <f>N73*EXP(-A73)+N74*EXP(-A74)</f>
        <v>214.45224168976767</v>
      </c>
      <c r="O100" s="19">
        <f>N100*'Forecast inputs Tab10.1.5.1'!R20</f>
        <v>873.34314405449095</v>
      </c>
      <c r="P100" s="19">
        <f>N100*'Forecast inputs Tab10.1.5.1'!S20</f>
        <v>214.3947959962907</v>
      </c>
      <c r="Q100" s="19">
        <f>P100*'Forecast inputs Tab10.1.5.1'!R20</f>
        <v>873.1092001136011</v>
      </c>
    </row>
    <row r="101" spans="1:17" ht="15" x14ac:dyDescent="0.25">
      <c r="C101" s="31" t="s">
        <v>1453</v>
      </c>
      <c r="D101" s="12"/>
      <c r="E101" s="12"/>
      <c r="F101" s="12"/>
      <c r="G101" s="32">
        <f>SUM(G84:G100)</f>
        <v>897.9047403366618</v>
      </c>
      <c r="H101" s="32">
        <f t="shared" ref="H101" si="25">SUM(H84:H100)</f>
        <v>1271.8080087957374</v>
      </c>
      <c r="I101" s="32">
        <f>SUM(I84:I100)</f>
        <v>141.8008056122049</v>
      </c>
      <c r="J101" s="32">
        <f t="shared" ref="J101:Q101" si="26">SUM(J84:J100)</f>
        <v>94.915075894882293</v>
      </c>
      <c r="K101" s="32">
        <f t="shared" si="26"/>
        <v>1366.7230846906195</v>
      </c>
      <c r="L101" s="32">
        <f t="shared" si="26"/>
        <v>411.40655623682437</v>
      </c>
      <c r="M101" s="32">
        <f t="shared" si="26"/>
        <v>509.10683424555839</v>
      </c>
      <c r="N101" s="32">
        <f t="shared" si="26"/>
        <v>51809.096463680333</v>
      </c>
      <c r="O101" s="32">
        <f t="shared" si="26"/>
        <v>17232.753412264767</v>
      </c>
      <c r="P101" s="32">
        <f t="shared" si="26"/>
        <v>7753.2984778555647</v>
      </c>
      <c r="Q101" s="32">
        <f t="shared" si="26"/>
        <v>10599.565193872488</v>
      </c>
    </row>
    <row r="103" spans="1:17" ht="15" x14ac:dyDescent="0.25">
      <c r="C103" s="15" t="s">
        <v>1445</v>
      </c>
      <c r="D103" s="15" t="s">
        <v>1732</v>
      </c>
      <c r="G103" s="15">
        <f>G78+1</f>
        <v>2023</v>
      </c>
    </row>
    <row r="104" spans="1:17" ht="15" x14ac:dyDescent="0.25">
      <c r="D104" s="24" t="s">
        <v>1611</v>
      </c>
      <c r="E104" s="24"/>
      <c r="F104" s="24"/>
      <c r="G104" s="18">
        <f>G79</f>
        <v>1</v>
      </c>
      <c r="H104" s="24" t="s">
        <v>1610</v>
      </c>
      <c r="I104" s="25">
        <f>G104*I54</f>
        <v>9.7206003473941691E-2</v>
      </c>
      <c r="J104" s="15" t="s">
        <v>1526</v>
      </c>
      <c r="K104" s="25">
        <f>I104+I106+I105</f>
        <v>0.14083156917018991</v>
      </c>
    </row>
    <row r="105" spans="1:17" ht="15" x14ac:dyDescent="0.25">
      <c r="D105" s="24" t="s">
        <v>1612</v>
      </c>
      <c r="E105" s="24"/>
      <c r="F105" s="24"/>
      <c r="G105" s="18">
        <f>G80</f>
        <v>1</v>
      </c>
      <c r="H105" s="24" t="s">
        <v>1610</v>
      </c>
      <c r="I105" s="25">
        <f>G105*I55</f>
        <v>3.6023987567092904E-3</v>
      </c>
      <c r="K105" s="25"/>
    </row>
    <row r="106" spans="1:17" ht="15" x14ac:dyDescent="0.25">
      <c r="D106" s="24" t="s">
        <v>1446</v>
      </c>
      <c r="E106" s="24"/>
      <c r="F106" s="24"/>
      <c r="G106" s="18">
        <f>G81</f>
        <v>1</v>
      </c>
      <c r="H106" s="24" t="s">
        <v>1610</v>
      </c>
      <c r="I106" s="25">
        <f>G106*I56</f>
        <v>4.0023166939538925E-2</v>
      </c>
    </row>
    <row r="107" spans="1:17" ht="15" x14ac:dyDescent="0.25">
      <c r="D107" s="24"/>
      <c r="E107" s="24"/>
      <c r="F107" s="24"/>
      <c r="G107" s="18"/>
      <c r="H107" s="24"/>
      <c r="I107" s="24"/>
      <c r="J107" s="24"/>
      <c r="K107" s="24"/>
      <c r="L107" s="25"/>
    </row>
    <row r="108" spans="1:17" ht="39" x14ac:dyDescent="0.25">
      <c r="A108" t="s">
        <v>1374</v>
      </c>
      <c r="C108" s="26" t="s">
        <v>1292</v>
      </c>
      <c r="D108" s="27" t="s">
        <v>1604</v>
      </c>
      <c r="E108" s="27" t="s">
        <v>1605</v>
      </c>
      <c r="F108" s="27" t="s">
        <v>1877</v>
      </c>
      <c r="G108" s="27" t="s">
        <v>1606</v>
      </c>
      <c r="H108" s="27" t="s">
        <v>1607</v>
      </c>
      <c r="I108" s="27" t="s">
        <v>1608</v>
      </c>
      <c r="J108" s="27" t="s">
        <v>1609</v>
      </c>
      <c r="K108" s="27" t="s">
        <v>1613</v>
      </c>
      <c r="L108" s="27" t="s">
        <v>1448</v>
      </c>
      <c r="M108" s="27" t="s">
        <v>1578</v>
      </c>
      <c r="N108" s="27" t="s">
        <v>1449</v>
      </c>
      <c r="O108" s="27" t="s">
        <v>1450</v>
      </c>
      <c r="P108" s="27" t="s">
        <v>1451</v>
      </c>
      <c r="Q108" s="27" t="s">
        <v>1452</v>
      </c>
    </row>
    <row r="109" spans="1:17" ht="15" x14ac:dyDescent="0.25">
      <c r="A109" s="10">
        <f>D109+F109+E109+'Forecast inputs Tab10.1.5.1'!AA4</f>
        <v>0.24</v>
      </c>
      <c r="C109" s="18">
        <v>0</v>
      </c>
      <c r="D109" s="17">
        <f>$G$54*'Forecast inputs Tab10.1.5.1'!T4</f>
        <v>0</v>
      </c>
      <c r="E109" s="17">
        <f>$G$55*'Forecast inputs Tab10.1.5.1'!U4</f>
        <v>0</v>
      </c>
      <c r="F109" s="17">
        <f>$F$31*'Forecast inputs Tab10.1.5.1'!Y4</f>
        <v>0</v>
      </c>
      <c r="G109" s="28">
        <f>N109*(D109/A109)*(1-EXP(-A109))</f>
        <v>0</v>
      </c>
      <c r="H109" s="28">
        <f>G109*'Forecast inputs Tab10.1.5.1'!V4</f>
        <v>0</v>
      </c>
      <c r="I109" s="28">
        <f>N109*(E109/A109)*(1-EXP(-A109))</f>
        <v>0</v>
      </c>
      <c r="J109" s="28">
        <f>I109*'Forecast inputs Tab10.1.5.1'!W4</f>
        <v>0</v>
      </c>
      <c r="K109" s="28">
        <f>H109+J109</f>
        <v>0</v>
      </c>
      <c r="L109" s="28">
        <f t="shared" ref="L109:L125" si="27">N109*(F109/A109)*(1-EXP(-A109))</f>
        <v>0</v>
      </c>
      <c r="M109" s="28">
        <f>L109*'Forecast inputs Tab10.1.5.1'!Z4</f>
        <v>0</v>
      </c>
      <c r="N109" s="19">
        <f>'Forecast inputs Tab10.1.5.1'!Q4</f>
        <v>12382.797429009221</v>
      </c>
      <c r="O109" s="19">
        <f>N109*'Forecast inputs Tab10.1.5.1'!R4</f>
        <v>34.976078134056579</v>
      </c>
      <c r="P109" s="19">
        <f>N109*'Forecast inputs Tab10.1.5.1'!S4</f>
        <v>0</v>
      </c>
      <c r="Q109" s="19">
        <f>P109*'Forecast inputs Tab10.1.5.1'!R4</f>
        <v>0</v>
      </c>
    </row>
    <row r="110" spans="1:17" ht="15" x14ac:dyDescent="0.25">
      <c r="A110" s="10">
        <f>D110+F110+E110+'Forecast inputs Tab10.1.5.1'!AA5</f>
        <v>0.24050238085209108</v>
      </c>
      <c r="C110" s="18">
        <v>1</v>
      </c>
      <c r="D110" s="17">
        <f>$G$54*'Forecast inputs Tab10.1.5.1'!T5</f>
        <v>1.9848863257451796E-5</v>
      </c>
      <c r="E110" s="17">
        <f>$G$55*'Forecast inputs Tab10.1.5.1'!U5</f>
        <v>4.5507741371262527E-5</v>
      </c>
      <c r="F110" s="17">
        <f>$F$31*'Forecast inputs Tab10.1.5.1'!Y5</f>
        <v>4.3702424746238738E-4</v>
      </c>
      <c r="G110" s="28">
        <f t="shared" ref="G110:G124" si="28">N110*(D110/A110)*(1-EXP(-A110))</f>
        <v>0.17184839286089382</v>
      </c>
      <c r="H110" s="28">
        <f>G110*'Forecast inputs Tab10.1.5.1'!V5</f>
        <v>1.7670827758153873E-2</v>
      </c>
      <c r="I110" s="28">
        <f t="shared" ref="I110:I125" si="29">N110*(E110/A110)*(1-EXP(-A110))</f>
        <v>0.39399899711862213</v>
      </c>
      <c r="J110" s="28">
        <f>I110*'Forecast inputs Tab10.1.5.1'!W5</f>
        <v>4.0514215379381428E-2</v>
      </c>
      <c r="K110" s="28">
        <f t="shared" ref="K110:K125" si="30">H110+J110</f>
        <v>5.8185043137535301E-2</v>
      </c>
      <c r="L110" s="28">
        <f t="shared" si="27"/>
        <v>3.7836884457077189</v>
      </c>
      <c r="M110" s="28">
        <f>L110*'Forecast inputs Tab10.1.5.1'!Z5</f>
        <v>0.29165011071475211</v>
      </c>
      <c r="N110" s="19">
        <f>N84*EXP(-A84)</f>
        <v>9740.6534556019415</v>
      </c>
      <c r="O110" s="19">
        <f>N110*'Forecast inputs Tab10.1.5.1'!R5</f>
        <v>231.1720062657642</v>
      </c>
      <c r="P110" s="19">
        <f>N110*'Forecast inputs Tab10.1.5.1'!S5</f>
        <v>0</v>
      </c>
      <c r="Q110" s="19">
        <f>P110*'Forecast inputs Tab10.1.5.1'!R5</f>
        <v>0</v>
      </c>
    </row>
    <row r="111" spans="1:17" ht="15" x14ac:dyDescent="0.25">
      <c r="A111" s="10">
        <f>D111+F111+E111+'Forecast inputs Tab10.1.5.1'!AA6</f>
        <v>0.24366033741016116</v>
      </c>
      <c r="C111" s="18">
        <v>2</v>
      </c>
      <c r="D111" s="17">
        <f>$G$54*'Forecast inputs Tab10.1.5.1'!T6</f>
        <v>1.8678023608795132E-4</v>
      </c>
      <c r="E111" s="17">
        <f>$G$55*'Forecast inputs Tab10.1.5.1'!U6</f>
        <v>9.5399271633209615E-4</v>
      </c>
      <c r="F111" s="17">
        <f>$F$31*'Forecast inputs Tab10.1.5.1'!Y6</f>
        <v>2.5195644577411316E-3</v>
      </c>
      <c r="G111" s="28">
        <f t="shared" si="28"/>
        <v>1.2695031921877173</v>
      </c>
      <c r="H111" s="28">
        <f>G111*'Forecast inputs Tab10.1.5.1'!V6</f>
        <v>0.2787151746480907</v>
      </c>
      <c r="I111" s="28">
        <f t="shared" si="29"/>
        <v>6.4840736047530454</v>
      </c>
      <c r="J111" s="28">
        <f>I111*'Forecast inputs Tab10.1.5.1'!W6</f>
        <v>1.4236918535754792</v>
      </c>
      <c r="K111" s="28">
        <f t="shared" si="30"/>
        <v>1.7024070282235699</v>
      </c>
      <c r="L111" s="28">
        <f t="shared" si="27"/>
        <v>17.124912083947272</v>
      </c>
      <c r="M111" s="28">
        <f>L111*'Forecast inputs Tab10.1.5.1'!Z6</f>
        <v>3.2199972191446058</v>
      </c>
      <c r="N111" s="19">
        <f t="shared" ref="N111:N124" si="31">N85*EXP(-A85)</f>
        <v>7658.4209825088492</v>
      </c>
      <c r="O111" s="19">
        <f>N111*'Forecast inputs Tab10.1.5.1'!R6</f>
        <v>736.70793314922469</v>
      </c>
      <c r="P111" s="19">
        <f>N111*'Forecast inputs Tab10.1.5.1'!S6</f>
        <v>0</v>
      </c>
      <c r="Q111" s="19">
        <f>P111*'Forecast inputs Tab10.1.5.1'!R6</f>
        <v>0</v>
      </c>
    </row>
    <row r="112" spans="1:17" ht="15" x14ac:dyDescent="0.25">
      <c r="A112" s="10">
        <f>D112+F112+E112+'Forecast inputs Tab10.1.5.1'!AA7</f>
        <v>0.25130832723528956</v>
      </c>
      <c r="C112" s="18">
        <v>3</v>
      </c>
      <c r="D112" s="17">
        <f>$G$54*'Forecast inputs Tab10.1.5.1'!T7</f>
        <v>6.9577439176407479E-3</v>
      </c>
      <c r="E112" s="17">
        <f>$G$55*'Forecast inputs Tab10.1.5.1'!U7</f>
        <v>1.8501035580844453E-3</v>
      </c>
      <c r="F112" s="17">
        <f>$F$31*'Forecast inputs Tab10.1.5.1'!Y7</f>
        <v>2.5004797595643822E-3</v>
      </c>
      <c r="G112" s="28">
        <f t="shared" si="28"/>
        <v>36.928245047993265</v>
      </c>
      <c r="H112" s="28">
        <f>G112*'Forecast inputs Tab10.1.5.1'!V7</f>
        <v>13.562084304341763</v>
      </c>
      <c r="I112" s="28">
        <f t="shared" si="29"/>
        <v>9.8194297412821623</v>
      </c>
      <c r="J112" s="28">
        <f>I112*'Forecast inputs Tab10.1.5.1'!W7</f>
        <v>3.6151379791324927</v>
      </c>
      <c r="K112" s="28">
        <f t="shared" si="30"/>
        <v>17.177222283474254</v>
      </c>
      <c r="L112" s="28">
        <f t="shared" si="27"/>
        <v>13.271303225838055</v>
      </c>
      <c r="M112" s="28">
        <f>L112*'Forecast inputs Tab10.1.5.1'!Z7</f>
        <v>4.4827542610171269</v>
      </c>
      <c r="N112" s="19">
        <f t="shared" si="31"/>
        <v>6002.3165539542169</v>
      </c>
      <c r="O112" s="19">
        <f>N112*'Forecast inputs Tab10.1.5.1'!R7</f>
        <v>1256.254843159848</v>
      </c>
      <c r="P112" s="19">
        <f>N112*'Forecast inputs Tab10.1.5.1'!S7</f>
        <v>0</v>
      </c>
      <c r="Q112" s="19">
        <f>P112*'Forecast inputs Tab10.1.5.1'!R7</f>
        <v>0</v>
      </c>
    </row>
    <row r="113" spans="1:17" ht="15" x14ac:dyDescent="0.25">
      <c r="A113" s="10">
        <f>D113+F113+E113+'Forecast inputs Tab10.1.5.1'!AA8</f>
        <v>0.27792983197824694</v>
      </c>
      <c r="C113" s="18">
        <v>4</v>
      </c>
      <c r="D113" s="17">
        <f>$G$54*'Forecast inputs Tab10.1.5.1'!T8</f>
        <v>1.2429275297296824E-2</v>
      </c>
      <c r="E113" s="17">
        <f>$G$55*'Forecast inputs Tab10.1.5.1'!U8</f>
        <v>1.2000575684704232E-2</v>
      </c>
      <c r="F113" s="17">
        <f>$F$31*'Forecast inputs Tab10.1.5.1'!Y8</f>
        <v>1.3499980996245895E-2</v>
      </c>
      <c r="G113" s="28">
        <f t="shared" si="28"/>
        <v>50.660338024934944</v>
      </c>
      <c r="H113" s="28">
        <f>G113*'Forecast inputs Tab10.1.5.1'!V8</f>
        <v>28.538678283624002</v>
      </c>
      <c r="I113" s="28">
        <f t="shared" si="29"/>
        <v>48.913006280676072</v>
      </c>
      <c r="J113" s="28">
        <f>I113*'Forecast inputs Tab10.1.5.1'!W8</f>
        <v>26.802013308722291</v>
      </c>
      <c r="K113" s="28">
        <f t="shared" si="30"/>
        <v>55.340691592346289</v>
      </c>
      <c r="L113" s="28">
        <f t="shared" si="27"/>
        <v>55.024414878698167</v>
      </c>
      <c r="M113" s="28">
        <f>L113*'Forecast inputs Tab10.1.5.1'!Z8</f>
        <v>28.964796967731832</v>
      </c>
      <c r="N113" s="19">
        <f t="shared" si="31"/>
        <v>4668.4969134790226</v>
      </c>
      <c r="O113" s="19">
        <f>N113*'Forecast inputs Tab10.1.5.1'!R8</f>
        <v>1721.0647296386092</v>
      </c>
      <c r="P113" s="19">
        <f>N113*'Forecast inputs Tab10.1.5.1'!S8</f>
        <v>416.22571158003325</v>
      </c>
      <c r="Q113" s="19">
        <f>P113*'Forecast inputs Tab10.1.5.1'!R8</f>
        <v>153.44368970253717</v>
      </c>
    </row>
    <row r="114" spans="1:17" ht="15" x14ac:dyDescent="0.25">
      <c r="A114" s="10">
        <f>D114+F114+E114+'Forecast inputs Tab10.1.5.1'!AA9</f>
        <v>0.32357090284957851</v>
      </c>
      <c r="C114" s="18">
        <v>5</v>
      </c>
      <c r="D114" s="17">
        <f>$G$54*'Forecast inputs Tab10.1.5.1'!T9</f>
        <v>3.6703541650345804E-2</v>
      </c>
      <c r="E114" s="17">
        <f>$G$55*'Forecast inputs Tab10.1.5.1'!U9</f>
        <v>1.8220155842594638E-2</v>
      </c>
      <c r="F114" s="17">
        <f>$F$31*'Forecast inputs Tab10.1.5.1'!Y9</f>
        <v>2.8647205356638082E-2</v>
      </c>
      <c r="G114" s="28">
        <f t="shared" si="28"/>
        <v>110.8974189051368</v>
      </c>
      <c r="H114" s="28">
        <f>G114*'Forecast inputs Tab10.1.5.1'!V9</f>
        <v>89.334229052732965</v>
      </c>
      <c r="I114" s="28">
        <f t="shared" si="29"/>
        <v>55.051043145697534</v>
      </c>
      <c r="J114" s="28">
        <f>I114*'Forecast inputs Tab10.1.5.1'!W9</f>
        <v>41.215354170494969</v>
      </c>
      <c r="K114" s="28">
        <f t="shared" si="30"/>
        <v>130.54958322322793</v>
      </c>
      <c r="L114" s="28">
        <f t="shared" si="27"/>
        <v>86.555710703918962</v>
      </c>
      <c r="M114" s="28">
        <f>L114*'Forecast inputs Tab10.1.5.1'!Z9</f>
        <v>64.582504873200691</v>
      </c>
      <c r="N114" s="19">
        <f t="shared" si="31"/>
        <v>3536.5765964212969</v>
      </c>
      <c r="O114" s="19">
        <f>N114*'Forecast inputs Tab10.1.5.1'!R9</f>
        <v>2015.1554909472407</v>
      </c>
      <c r="P114" s="19">
        <f>N114*'Forecast inputs Tab10.1.5.1'!S9</f>
        <v>1028.6661005968369</v>
      </c>
      <c r="Q114" s="19">
        <f>P114*'Forecast inputs Tab10.1.5.1'!R9</f>
        <v>586.13805878448011</v>
      </c>
    </row>
    <row r="115" spans="1:17" ht="15" x14ac:dyDescent="0.25">
      <c r="A115" s="10">
        <f>D115+F115+E115+'Forecast inputs Tab10.1.5.1'!AA10</f>
        <v>0.36401987201966629</v>
      </c>
      <c r="C115" s="18">
        <v>6</v>
      </c>
      <c r="D115" s="17">
        <f>$G$54*'Forecast inputs Tab10.1.5.1'!T10</f>
        <v>8.9259655937150795E-2</v>
      </c>
      <c r="E115" s="17">
        <f>$G$55*'Forecast inputs Tab10.1.5.1'!U10</f>
        <v>7.521014069258234E-3</v>
      </c>
      <c r="F115" s="17">
        <f>$F$31*'Forecast inputs Tab10.1.5.1'!Y10</f>
        <v>2.723920201325726E-2</v>
      </c>
      <c r="G115" s="28">
        <f t="shared" si="28"/>
        <v>191.79782180668153</v>
      </c>
      <c r="H115" s="28">
        <f>G115*'Forecast inputs Tab10.1.5.1'!V10</f>
        <v>190.01925189649177</v>
      </c>
      <c r="I115" s="28">
        <f t="shared" si="29"/>
        <v>16.16087471003511</v>
      </c>
      <c r="J115" s="28">
        <f>I115*'Forecast inputs Tab10.1.5.1'!W10</f>
        <v>15.638883667760791</v>
      </c>
      <c r="K115" s="28">
        <f t="shared" si="30"/>
        <v>205.65813556425255</v>
      </c>
      <c r="L115" s="28">
        <f t="shared" si="27"/>
        <v>58.530582031074793</v>
      </c>
      <c r="M115" s="28">
        <f>L115*'Forecast inputs Tab10.1.5.1'!Z10</f>
        <v>57.872815350209578</v>
      </c>
      <c r="N115" s="19">
        <f t="shared" si="31"/>
        <v>2563.5344526725444</v>
      </c>
      <c r="O115" s="19">
        <f>N115*'Forecast inputs Tab10.1.5.1'!R10</f>
        <v>2066.7932547092801</v>
      </c>
      <c r="P115" s="19">
        <f>N115*'Forecast inputs Tab10.1.5.1'!S10</f>
        <v>1473.3356458213502</v>
      </c>
      <c r="Q115" s="19">
        <f>P115*'Forecast inputs Tab10.1.5.1'!R10</f>
        <v>1187.8444510592556</v>
      </c>
    </row>
    <row r="116" spans="1:17" ht="15" x14ac:dyDescent="0.25">
      <c r="A116" s="10">
        <f>D116+F116+E116+'Forecast inputs Tab10.1.5.1'!AA11</f>
        <v>0.40214925376311006</v>
      </c>
      <c r="C116" s="18">
        <v>7</v>
      </c>
      <c r="D116" s="17">
        <f>$G$54*'Forecast inputs Tab10.1.5.1'!T11</f>
        <v>0.10788981236143161</v>
      </c>
      <c r="E116" s="17">
        <f>$G$55*'Forecast inputs Tab10.1.5.1'!U11</f>
        <v>4.3126313426707962E-3</v>
      </c>
      <c r="F116" s="17">
        <f>$F$31*'Forecast inputs Tab10.1.5.1'!Y11</f>
        <v>4.9946810059007689E-2</v>
      </c>
      <c r="G116" s="28">
        <f t="shared" si="28"/>
        <v>172.69716009470724</v>
      </c>
      <c r="H116" s="28">
        <f>G116*'Forecast inputs Tab10.1.5.1'!V11</f>
        <v>214.01722624184248</v>
      </c>
      <c r="I116" s="28">
        <f t="shared" si="29"/>
        <v>6.9031465447326505</v>
      </c>
      <c r="J116" s="28">
        <f>I116*'Forecast inputs Tab10.1.5.1'!W11</f>
        <v>8.4238690515760002</v>
      </c>
      <c r="K116" s="28">
        <f t="shared" si="30"/>
        <v>222.44109529341847</v>
      </c>
      <c r="L116" s="28">
        <f t="shared" si="27"/>
        <v>79.948904017779952</v>
      </c>
      <c r="M116" s="28">
        <f>L116*'Forecast inputs Tab10.1.5.1'!Z11</f>
        <v>99.799417396354528</v>
      </c>
      <c r="N116" s="19">
        <f t="shared" si="31"/>
        <v>1944.0516500808517</v>
      </c>
      <c r="O116" s="19">
        <f>N116*'Forecast inputs Tab10.1.5.1'!R11</f>
        <v>2081.3794586425629</v>
      </c>
      <c r="P116" s="19">
        <f>N116*'Forecast inputs Tab10.1.5.1'!S11</f>
        <v>1550.5820167189186</v>
      </c>
      <c r="Q116" s="19">
        <f>P116*'Forecast inputs Tab10.1.5.1'!R11</f>
        <v>1660.1151303799431</v>
      </c>
    </row>
    <row r="117" spans="1:17" ht="15" x14ac:dyDescent="0.25">
      <c r="A117" s="10">
        <f>D117+F117+E117+'Forecast inputs Tab10.1.5.1'!AA12</f>
        <v>0.39630313489509938</v>
      </c>
      <c r="C117" s="18">
        <v>8</v>
      </c>
      <c r="D117" s="17">
        <f>$G$54*'Forecast inputs Tab10.1.5.1'!T12</f>
        <v>0.12438437004796496</v>
      </c>
      <c r="E117" s="17">
        <f>$G$55*'Forecast inputs Tab10.1.5.1'!U12</f>
        <v>7.3982415734569185E-4</v>
      </c>
      <c r="F117" s="17">
        <f>$F$31*'Forecast inputs Tab10.1.5.1'!Y12</f>
        <v>3.1178940689788756E-2</v>
      </c>
      <c r="G117" s="28">
        <f t="shared" si="28"/>
        <v>36.876037501500328</v>
      </c>
      <c r="H117" s="28">
        <f>G117*'Forecast inputs Tab10.1.5.1'!V12</f>
        <v>55.535576614022837</v>
      </c>
      <c r="I117" s="28">
        <f t="shared" si="29"/>
        <v>0.21933449805852004</v>
      </c>
      <c r="J117" s="28">
        <f>I117*'Forecast inputs Tab10.1.5.1'!W12</f>
        <v>0.32982893526291091</v>
      </c>
      <c r="K117" s="28">
        <f t="shared" si="30"/>
        <v>55.865405549285747</v>
      </c>
      <c r="L117" s="28">
        <f t="shared" si="27"/>
        <v>9.243571243640476</v>
      </c>
      <c r="M117" s="28">
        <f>L117*'Forecast inputs Tab10.1.5.1'!Z12</f>
        <v>14.088496675282196</v>
      </c>
      <c r="N117" s="19">
        <f t="shared" si="31"/>
        <v>359.08416462181765</v>
      </c>
      <c r="O117" s="19">
        <f>N117*'Forecast inputs Tab10.1.5.1'!R12</f>
        <v>486.83553786932168</v>
      </c>
      <c r="P117" s="19">
        <f>N117*'Forecast inputs Tab10.1.5.1'!S12</f>
        <v>328.75812344285805</v>
      </c>
      <c r="Q117" s="19">
        <f>P117*'Forecast inputs Tab10.1.5.1'!R12</f>
        <v>445.72040102012363</v>
      </c>
    </row>
    <row r="118" spans="1:17" ht="15" x14ac:dyDescent="0.25">
      <c r="A118" s="10">
        <f>D118+F118+E118+'Forecast inputs Tab10.1.5.1'!AA13</f>
        <v>0.40686237822587945</v>
      </c>
      <c r="C118" s="18">
        <v>9</v>
      </c>
      <c r="D118" s="17">
        <f>$G$54*'Forecast inputs Tab10.1.5.1'!T13</f>
        <v>0.11979216781054611</v>
      </c>
      <c r="E118" s="17">
        <f>$G$55*'Forecast inputs Tab10.1.5.1'!U13</f>
        <v>3.0425348589166153E-4</v>
      </c>
      <c r="F118" s="17">
        <f>$F$31*'Forecast inputs Tab10.1.5.1'!Y13</f>
        <v>4.6765956929441674E-2</v>
      </c>
      <c r="G118" s="28">
        <f t="shared" si="28"/>
        <v>125.7099886674325</v>
      </c>
      <c r="H118" s="28">
        <f>G118*'Forecast inputs Tab10.1.5.1'!V13</f>
        <v>226.46826458830961</v>
      </c>
      <c r="I118" s="28">
        <f t="shared" si="29"/>
        <v>0.31928383100936253</v>
      </c>
      <c r="J118" s="28">
        <f>I118*'Forecast inputs Tab10.1.5.1'!W13</f>
        <v>0.57586021747510696</v>
      </c>
      <c r="K118" s="28">
        <f t="shared" si="30"/>
        <v>227.04412480578472</v>
      </c>
      <c r="L118" s="28">
        <f t="shared" si="27"/>
        <v>49.076229465347275</v>
      </c>
      <c r="M118" s="28">
        <f>L118*'Forecast inputs Tab10.1.5.1'!Z13</f>
        <v>89.13764634020491</v>
      </c>
      <c r="N118" s="19">
        <f t="shared" si="31"/>
        <v>1277.3180094647005</v>
      </c>
      <c r="O118" s="19">
        <f>N118*'Forecast inputs Tab10.1.5.1'!R13</f>
        <v>2113.7441616024703</v>
      </c>
      <c r="P118" s="19">
        <f>N118*'Forecast inputs Tab10.1.5.1'!S13</f>
        <v>1233.9156106248195</v>
      </c>
      <c r="Q118" s="19">
        <f>P118*'Forecast inputs Tab10.1.5.1'!R13</f>
        <v>2041.9205699302699</v>
      </c>
    </row>
    <row r="119" spans="1:17" ht="15" x14ac:dyDescent="0.25">
      <c r="A119" s="10">
        <f>D119+F119+E119+'Forecast inputs Tab10.1.5.1'!AA14</f>
        <v>0.40295046380755362</v>
      </c>
      <c r="C119" s="18">
        <v>10</v>
      </c>
      <c r="D119" s="17">
        <f>$G$54*'Forecast inputs Tab10.1.5.1'!T14</f>
        <v>0.11955781817504513</v>
      </c>
      <c r="E119" s="17">
        <f>$G$55*'Forecast inputs Tab10.1.5.1'!U14</f>
        <v>8.2337858162566041E-5</v>
      </c>
      <c r="F119" s="17">
        <f>$F$31*'Forecast inputs Tab10.1.5.1'!Y14</f>
        <v>4.3310307774345962E-2</v>
      </c>
      <c r="G119" s="28">
        <f t="shared" si="28"/>
        <v>77.059175538756278</v>
      </c>
      <c r="H119" s="28">
        <f>G119*'Forecast inputs Tab10.1.5.1'!V14</f>
        <v>162.20028379369813</v>
      </c>
      <c r="I119" s="28">
        <f t="shared" si="29"/>
        <v>5.3069615709654523E-2</v>
      </c>
      <c r="J119" s="28">
        <f>I119*'Forecast inputs Tab10.1.5.1'!W14</f>
        <v>0.11194825570915043</v>
      </c>
      <c r="K119" s="28">
        <f t="shared" si="30"/>
        <v>162.31223204940727</v>
      </c>
      <c r="L119" s="28">
        <f t="shared" si="27"/>
        <v>27.91500096241721</v>
      </c>
      <c r="M119" s="28">
        <f>L119*'Forecast inputs Tab10.1.5.1'!Z14</f>
        <v>59.17003178998764</v>
      </c>
      <c r="N119" s="19">
        <f t="shared" si="31"/>
        <v>783.09014335793802</v>
      </c>
      <c r="O119" s="19">
        <f>N119*'Forecast inputs Tab10.1.5.1'!R14</f>
        <v>1536.227088732435</v>
      </c>
      <c r="P119" s="19">
        <f>N119*'Forecast inputs Tab10.1.5.1'!S14</f>
        <v>772.11271048303377</v>
      </c>
      <c r="Q119" s="19">
        <f>P119*'Forecast inputs Tab10.1.5.1'!R14</f>
        <v>1514.6921097900915</v>
      </c>
    </row>
    <row r="120" spans="1:17" ht="15" x14ac:dyDescent="0.25">
      <c r="A120" s="10">
        <f>D120+F120+E120+'Forecast inputs Tab10.1.5.1'!AA15</f>
        <v>0.40504062048450523</v>
      </c>
      <c r="C120" s="18">
        <v>11</v>
      </c>
      <c r="D120" s="17">
        <f>$G$54*'Forecast inputs Tab10.1.5.1'!T15</f>
        <v>0.11521917618417277</v>
      </c>
      <c r="E120" s="17">
        <f>$G$55*'Forecast inputs Tab10.1.5.1'!U15</f>
        <v>3.0412298732995456E-5</v>
      </c>
      <c r="F120" s="17">
        <f>$F$31*'Forecast inputs Tab10.1.5.1'!Y15</f>
        <v>4.979103200159949E-2</v>
      </c>
      <c r="G120" s="28">
        <f t="shared" si="28"/>
        <v>17.673695691579073</v>
      </c>
      <c r="H120" s="28">
        <f>G120*'Forecast inputs Tab10.1.5.1'!V15</f>
        <v>42.545721075859866</v>
      </c>
      <c r="I120" s="28">
        <f t="shared" si="29"/>
        <v>4.6650022234943868E-3</v>
      </c>
      <c r="J120" s="28">
        <f>I120*'Forecast inputs Tab10.1.5.1'!W15</f>
        <v>1.1267067732050547E-2</v>
      </c>
      <c r="K120" s="28">
        <f t="shared" si="30"/>
        <v>42.556988143591916</v>
      </c>
      <c r="L120" s="28">
        <f t="shared" si="27"/>
        <v>7.6375441737173766</v>
      </c>
      <c r="M120" s="28">
        <f>L120*'Forecast inputs Tab10.1.5.1'!Z15</f>
        <v>18.53448669901038</v>
      </c>
      <c r="N120" s="19">
        <f t="shared" si="31"/>
        <v>186.54833701091664</v>
      </c>
      <c r="O120" s="19">
        <f>N120*'Forecast inputs Tab10.1.5.1'!R15</f>
        <v>423.71096881963513</v>
      </c>
      <c r="P120" s="19">
        <f>N120*'Forecast inputs Tab10.1.5.1'!S15</f>
        <v>185.40670048041824</v>
      </c>
      <c r="Q120" s="19">
        <f>P120*'Forecast inputs Tab10.1.5.1'!R15</f>
        <v>421.11794693518351</v>
      </c>
    </row>
    <row r="121" spans="1:17" ht="15" x14ac:dyDescent="0.25">
      <c r="A121" s="10">
        <f>D121+F121+E121+'Forecast inputs Tab10.1.5.1'!AA16</f>
        <v>0.40281734930187862</v>
      </c>
      <c r="C121" s="18">
        <v>12</v>
      </c>
      <c r="D121" s="17">
        <f>$G$54*'Forecast inputs Tab10.1.5.1'!T16</f>
        <v>0.1128163807955683</v>
      </c>
      <c r="E121" s="17">
        <f>$G$55*'Forecast inputs Tab10.1.5.1'!U16</f>
        <v>1.0919226459329355E-5</v>
      </c>
      <c r="F121" s="17">
        <f>$F$31*'Forecast inputs Tab10.1.5.1'!Y16</f>
        <v>4.9990049279850998E-2</v>
      </c>
      <c r="G121" s="28">
        <f t="shared" si="28"/>
        <v>25.764924647172943</v>
      </c>
      <c r="H121" s="28">
        <f>G121*'Forecast inputs Tab10.1.5.1'!V16</f>
        <v>69.745442510498378</v>
      </c>
      <c r="I121" s="28">
        <f t="shared" si="29"/>
        <v>2.4937251571634299E-3</v>
      </c>
      <c r="J121" s="28">
        <f>I121*'Forecast inputs Tab10.1.5.1'!W16</f>
        <v>6.7749591065044759E-3</v>
      </c>
      <c r="K121" s="28">
        <f t="shared" si="30"/>
        <v>69.752217469604886</v>
      </c>
      <c r="L121" s="28">
        <f t="shared" si="27"/>
        <v>11.416691828979666</v>
      </c>
      <c r="M121" s="28">
        <f>L121*'Forecast inputs Tab10.1.5.1'!Z16</f>
        <v>31.186520401550595</v>
      </c>
      <c r="N121" s="19">
        <f t="shared" si="31"/>
        <v>277.45664088521551</v>
      </c>
      <c r="O121" s="19">
        <f>N121*'Forecast inputs Tab10.1.5.1'!R16</f>
        <v>715.60784447192123</v>
      </c>
      <c r="P121" s="19">
        <f>N121*'Forecast inputs Tab10.1.5.1'!S16</f>
        <v>276.66273043738425</v>
      </c>
      <c r="Q121" s="19">
        <f>P121*'Forecast inputs Tab10.1.5.1'!R16</f>
        <v>713.56021446218836</v>
      </c>
    </row>
    <row r="122" spans="1:17" ht="15" x14ac:dyDescent="0.25">
      <c r="A122" s="10">
        <f>D122+F122+E122+'Forecast inputs Tab10.1.5.1'!AA17</f>
        <v>0.39714953151208482</v>
      </c>
      <c r="C122" s="18">
        <v>13</v>
      </c>
      <c r="D122" s="17">
        <f>$G$54*'Forecast inputs Tab10.1.5.1'!T17</f>
        <v>0.11220108028844133</v>
      </c>
      <c r="E122" s="17">
        <f>$G$55*'Forecast inputs Tab10.1.5.1'!U17</f>
        <v>3.9421554411971797E-6</v>
      </c>
      <c r="F122" s="17">
        <f>$F$31*'Forecast inputs Tab10.1.5.1'!Y17</f>
        <v>4.4944509068202292E-2</v>
      </c>
      <c r="G122" s="28">
        <f t="shared" si="28"/>
        <v>4.2348875272460669</v>
      </c>
      <c r="H122" s="28">
        <f>G122*'Forecast inputs Tab10.1.5.1'!V17</f>
        <v>12.711809157003744</v>
      </c>
      <c r="I122" s="28">
        <f t="shared" si="29"/>
        <v>1.4879165927345343E-4</v>
      </c>
      <c r="J122" s="28">
        <f>I122*'Forecast inputs Tab10.1.5.1'!W17</f>
        <v>4.4796088005027307E-4</v>
      </c>
      <c r="K122" s="28">
        <f t="shared" si="30"/>
        <v>12.712257117883794</v>
      </c>
      <c r="L122" s="28">
        <f t="shared" si="27"/>
        <v>1.6963735142462391</v>
      </c>
      <c r="M122" s="28">
        <f>L122*'Forecast inputs Tab10.1.5.1'!Z17</f>
        <v>5.1405036964852355</v>
      </c>
      <c r="N122" s="19">
        <f t="shared" si="31"/>
        <v>45.733488539746041</v>
      </c>
      <c r="O122" s="19">
        <f>N122*'Forecast inputs Tab10.1.5.1'!R17</f>
        <v>131.79248059941315</v>
      </c>
      <c r="P122" s="19">
        <f>N122*'Forecast inputs Tab10.1.5.1'!S17</f>
        <v>45.667945273442875</v>
      </c>
      <c r="Q122" s="19">
        <f>P122*'Forecast inputs Tab10.1.5.1'!R17</f>
        <v>131.60360129174398</v>
      </c>
    </row>
    <row r="123" spans="1:17" ht="15" x14ac:dyDescent="0.25">
      <c r="A123" s="10">
        <f>D123+F123+E123+'Forecast inputs Tab10.1.5.1'!AA18</f>
        <v>0.39577724332608</v>
      </c>
      <c r="C123" s="18">
        <v>14</v>
      </c>
      <c r="D123" s="17">
        <f>$G$54*'Forecast inputs Tab10.1.5.1'!T18</f>
        <v>0.10956226185225058</v>
      </c>
      <c r="E123" s="17">
        <f>$G$55*'Forecast inputs Tab10.1.5.1'!U18</f>
        <v>1.785454050734878E-6</v>
      </c>
      <c r="F123" s="17">
        <f>$F$31*'Forecast inputs Tab10.1.5.1'!Y18</f>
        <v>4.6213196019778656E-2</v>
      </c>
      <c r="G123" s="28">
        <f t="shared" si="28"/>
        <v>9.9631361385038737</v>
      </c>
      <c r="H123" s="28">
        <f>G123*'Forecast inputs Tab10.1.5.1'!V18</f>
        <v>32.730600091944233</v>
      </c>
      <c r="I123" s="28">
        <f t="shared" si="29"/>
        <v>1.6236176102774917E-4</v>
      </c>
      <c r="J123" s="28">
        <f>I123*'Forecast inputs Tab10.1.5.1'!W18</f>
        <v>5.3489727439548311E-4</v>
      </c>
      <c r="K123" s="28">
        <f t="shared" si="30"/>
        <v>32.731134989218631</v>
      </c>
      <c r="L123" s="28">
        <f t="shared" si="27"/>
        <v>4.202435725189094</v>
      </c>
      <c r="M123" s="28">
        <f>L123*'Forecast inputs Tab10.1.5.1'!Z18</f>
        <v>13.951456242269014</v>
      </c>
      <c r="N123" s="19">
        <f t="shared" si="31"/>
        <v>110.11493172380274</v>
      </c>
      <c r="O123" s="19">
        <f>N123*'Forecast inputs Tab10.1.5.1'!R18</f>
        <v>349.75365303704569</v>
      </c>
      <c r="P123" s="19">
        <f>N123*'Forecast inputs Tab10.1.5.1'!S18</f>
        <v>110.03034153489942</v>
      </c>
      <c r="Q123" s="19">
        <f>P123*'Forecast inputs Tab10.1.5.1'!R18</f>
        <v>349.48497260363962</v>
      </c>
    </row>
    <row r="124" spans="1:17" ht="15" x14ac:dyDescent="0.25">
      <c r="A124" s="10">
        <f>D124+F124+E124+'Forecast inputs Tab10.1.5.1'!AA19</f>
        <v>0.39540824787859585</v>
      </c>
      <c r="C124" s="18">
        <v>15</v>
      </c>
      <c r="D124" s="17">
        <f>$G$54*'Forecast inputs Tab10.1.5.1'!T19</f>
        <v>0.10665650128708604</v>
      </c>
      <c r="E124" s="17">
        <f>$G$55*'Forecast inputs Tab10.1.5.1'!U19</f>
        <v>9.335051994085574E-7</v>
      </c>
      <c r="F124" s="17">
        <f>$F$31*'Forecast inputs Tab10.1.5.1'!Y19</f>
        <v>4.8750813086310393E-2</v>
      </c>
      <c r="G124" s="28">
        <f t="shared" si="28"/>
        <v>7.4188031865472741</v>
      </c>
      <c r="H124" s="28">
        <f>G124*'Forecast inputs Tab10.1.5.1'!V19</f>
        <v>26.388496833920751</v>
      </c>
      <c r="I124" s="28">
        <f t="shared" si="29"/>
        <v>6.4932669499343437E-5</v>
      </c>
      <c r="J124" s="28">
        <f>I124*'Forecast inputs Tab10.1.5.1'!W19</f>
        <v>2.3145797435891562E-4</v>
      </c>
      <c r="K124" s="28">
        <f t="shared" si="30"/>
        <v>26.388728291895109</v>
      </c>
      <c r="L124" s="28">
        <f t="shared" si="27"/>
        <v>3.3910046092547144</v>
      </c>
      <c r="M124" s="28">
        <f>L124*'Forecast inputs Tab10.1.5.1'!Z19</f>
        <v>12.202258806034349</v>
      </c>
      <c r="N124" s="19">
        <f t="shared" si="31"/>
        <v>84.213709550700898</v>
      </c>
      <c r="O124" s="19">
        <f>N124*'Forecast inputs Tab10.1.5.1'!R19</f>
        <v>291.42827899696454</v>
      </c>
      <c r="P124" s="19">
        <f>N124*'Forecast inputs Tab10.1.5.1'!S19</f>
        <v>84.176476781739453</v>
      </c>
      <c r="Q124" s="19">
        <f>P124*'Forecast inputs Tab10.1.5.1'!R19</f>
        <v>291.29943202135195</v>
      </c>
    </row>
    <row r="125" spans="1:17" ht="15" x14ac:dyDescent="0.25">
      <c r="A125" s="10">
        <f>D125+F125+E125+'Forecast inputs Tab10.1.5.1'!AA20</f>
        <v>0.39614972886705524</v>
      </c>
      <c r="C125" s="23" t="s">
        <v>1443</v>
      </c>
      <c r="D125" s="17">
        <f>$G$54*'Forecast inputs Tab10.1.5.1'!T20</f>
        <v>0.10345631749745175</v>
      </c>
      <c r="E125" s="17">
        <f>$G$55*'Forecast inputs Tab10.1.5.1'!U20</f>
        <v>5.6567740588605886E-7</v>
      </c>
      <c r="F125" s="17">
        <f>$F$31*'Forecast inputs Tab10.1.5.1'!Y20</f>
        <v>5.2692845692197628E-2</v>
      </c>
      <c r="G125" s="28">
        <f>N125*(D125/A125)*(1-EXP(-A125))</f>
        <v>15.021029613042019</v>
      </c>
      <c r="H125" s="28">
        <f>G125*'Forecast inputs Tab10.1.5.1'!V20</f>
        <v>62.329282294160613</v>
      </c>
      <c r="I125" s="28">
        <f t="shared" si="29"/>
        <v>8.2131833712838014E-5</v>
      </c>
      <c r="J125" s="28">
        <f>I125*'Forecast inputs Tab10.1.5.1'!W20</f>
        <v>3.4080341898665682E-4</v>
      </c>
      <c r="K125" s="28">
        <f t="shared" si="30"/>
        <v>62.329623097579599</v>
      </c>
      <c r="L125" s="30">
        <f t="shared" si="27"/>
        <v>7.6505796328721036</v>
      </c>
      <c r="M125" s="28">
        <f>L125*'Forecast inputs Tab10.1.5.1'!Z20</f>
        <v>29.566889083975507</v>
      </c>
      <c r="N125" s="19">
        <f>N98*EXP(-A98)+N99*EXP(-A99)</f>
        <v>175.84474142985948</v>
      </c>
      <c r="O125" s="19">
        <f>N125*'Forecast inputs Tab10.1.5.1'!R20</f>
        <v>716.11654947382169</v>
      </c>
      <c r="P125" s="19">
        <f>N125*'Forecast inputs Tab10.1.5.1'!S20</f>
        <v>175.79763759435687</v>
      </c>
      <c r="Q125" s="19">
        <f>P125*'Forecast inputs Tab10.1.5.1'!R20</f>
        <v>715.92472209318566</v>
      </c>
    </row>
    <row r="126" spans="1:17" ht="15" x14ac:dyDescent="0.25">
      <c r="C126" s="31" t="s">
        <v>1453</v>
      </c>
      <c r="D126" s="12"/>
      <c r="E126" s="12"/>
      <c r="F126" s="12"/>
      <c r="G126" s="32">
        <f>SUM(G109:G125)</f>
        <v>884.14401397628285</v>
      </c>
      <c r="H126" s="32">
        <f t="shared" ref="H126" si="32">SUM(H109:H125)</f>
        <v>1226.4233327408572</v>
      </c>
      <c r="I126" s="32">
        <f>SUM(I109:I125)</f>
        <v>144.32487791437694</v>
      </c>
      <c r="J126" s="32">
        <f t="shared" ref="J126:Q126" si="33">SUM(J109:J125)</f>
        <v>98.196698801474952</v>
      </c>
      <c r="K126" s="32">
        <f t="shared" si="33"/>
        <v>1324.6200315423323</v>
      </c>
      <c r="L126" s="32">
        <f t="shared" si="33"/>
        <v>436.46894654262911</v>
      </c>
      <c r="M126" s="32">
        <f t="shared" si="33"/>
        <v>532.19222591317293</v>
      </c>
      <c r="N126" s="32">
        <f t="shared" si="33"/>
        <v>51796.252200312636</v>
      </c>
      <c r="O126" s="32">
        <f t="shared" si="33"/>
        <v>16908.720358249615</v>
      </c>
      <c r="P126" s="32">
        <f t="shared" si="33"/>
        <v>7681.3377513700907</v>
      </c>
      <c r="Q126" s="32">
        <f t="shared" si="33"/>
        <v>10212.865300073994</v>
      </c>
    </row>
    <row r="128" spans="1:17" ht="15" x14ac:dyDescent="0.25">
      <c r="C128" s="15" t="s">
        <v>1445</v>
      </c>
      <c r="D128" s="15" t="s">
        <v>1733</v>
      </c>
      <c r="G128" s="15">
        <f>G103+1</f>
        <v>2024</v>
      </c>
    </row>
    <row r="129" spans="1:17" ht="15" x14ac:dyDescent="0.25">
      <c r="D129" s="24" t="s">
        <v>1611</v>
      </c>
      <c r="E129" s="24"/>
      <c r="F129" s="24"/>
      <c r="G129" s="18">
        <f>G104</f>
        <v>1</v>
      </c>
      <c r="H129" s="24" t="s">
        <v>1610</v>
      </c>
      <c r="I129" s="25">
        <f>G129*I79</f>
        <v>9.7206003473941691E-2</v>
      </c>
      <c r="J129" s="15" t="s">
        <v>1526</v>
      </c>
      <c r="K129" s="25">
        <f>I129+I131+I130</f>
        <v>0.14083156917018991</v>
      </c>
    </row>
    <row r="130" spans="1:17" ht="15" x14ac:dyDescent="0.25">
      <c r="D130" s="24" t="s">
        <v>1612</v>
      </c>
      <c r="E130" s="24"/>
      <c r="F130" s="24"/>
      <c r="G130" s="18">
        <f>G105</f>
        <v>1</v>
      </c>
      <c r="H130" s="24" t="s">
        <v>1610</v>
      </c>
      <c r="I130" s="25">
        <f>G130*I80</f>
        <v>3.6023987567092904E-3</v>
      </c>
      <c r="K130" s="25"/>
    </row>
    <row r="131" spans="1:17" ht="15" x14ac:dyDescent="0.25">
      <c r="D131" s="24" t="s">
        <v>1446</v>
      </c>
      <c r="E131" s="24"/>
      <c r="F131" s="24"/>
      <c r="G131" s="18">
        <f>G106</f>
        <v>1</v>
      </c>
      <c r="H131" s="24" t="s">
        <v>1610</v>
      </c>
      <c r="I131" s="25">
        <f>G131*I81</f>
        <v>4.0023166939538925E-2</v>
      </c>
    </row>
    <row r="132" spans="1:17" ht="15" x14ac:dyDescent="0.25">
      <c r="D132" s="24"/>
      <c r="E132" s="24"/>
      <c r="F132" s="24"/>
      <c r="G132" s="18"/>
      <c r="H132" s="24"/>
      <c r="I132" s="24"/>
      <c r="J132" s="24"/>
      <c r="K132" s="24"/>
      <c r="L132" s="25"/>
    </row>
    <row r="133" spans="1:17" ht="39" x14ac:dyDescent="0.25">
      <c r="A133" t="s">
        <v>1374</v>
      </c>
      <c r="C133" s="26" t="s">
        <v>1292</v>
      </c>
      <c r="D133" s="27" t="s">
        <v>1604</v>
      </c>
      <c r="E133" s="27" t="s">
        <v>1605</v>
      </c>
      <c r="F133" s="27" t="s">
        <v>1877</v>
      </c>
      <c r="G133" s="27" t="s">
        <v>1606</v>
      </c>
      <c r="H133" s="27" t="s">
        <v>1607</v>
      </c>
      <c r="I133" s="27" t="s">
        <v>1608</v>
      </c>
      <c r="J133" s="27" t="s">
        <v>1609</v>
      </c>
      <c r="K133" s="27" t="s">
        <v>1613</v>
      </c>
      <c r="L133" s="27" t="s">
        <v>1448</v>
      </c>
      <c r="M133" s="27" t="s">
        <v>1578</v>
      </c>
      <c r="N133" s="27" t="s">
        <v>1449</v>
      </c>
      <c r="O133" s="27" t="s">
        <v>1450</v>
      </c>
      <c r="P133" s="27" t="s">
        <v>1451</v>
      </c>
      <c r="Q133" s="27" t="s">
        <v>1452</v>
      </c>
    </row>
    <row r="134" spans="1:17" ht="15" x14ac:dyDescent="0.25">
      <c r="A134" s="10">
        <f>D134+F134+E134+'Forecast inputs Tab10.1.5.1'!AA4</f>
        <v>0.24</v>
      </c>
      <c r="C134" s="18">
        <v>0</v>
      </c>
      <c r="D134" s="17">
        <f>$G$54*'Forecast inputs Tab10.1.5.1'!T4</f>
        <v>0</v>
      </c>
      <c r="E134" s="17">
        <f>$G$55*'Forecast inputs Tab10.1.5.1'!U4</f>
        <v>0</v>
      </c>
      <c r="F134" s="17">
        <f>$F$31*'Forecast inputs Tab10.1.5.1'!Y4</f>
        <v>0</v>
      </c>
      <c r="G134" s="28">
        <f>N134*(D134/A134)*(1-EXP(-A134))</f>
        <v>0</v>
      </c>
      <c r="H134" s="28">
        <f>G134*'Forecast inputs Tab10.1.5.1'!V4</f>
        <v>0</v>
      </c>
      <c r="I134" s="28">
        <f>N134*(E134/A134)*(1-EXP(-A134))</f>
        <v>0</v>
      </c>
      <c r="J134" s="28">
        <f>I134*'Forecast inputs Tab10.1.5.1'!W4</f>
        <v>0</v>
      </c>
      <c r="K134" s="28">
        <f>H134+J134</f>
        <v>0</v>
      </c>
      <c r="L134" s="28">
        <f t="shared" ref="L134:L150" si="34">N134*(F134/A134)*(1-EXP(-A134))</f>
        <v>0</v>
      </c>
      <c r="M134" s="28">
        <f>L134*'Forecast inputs Tab10.1.5.1'!Z4</f>
        <v>0</v>
      </c>
      <c r="N134" s="19">
        <f>'Forecast inputs Tab10.1.5.1'!Q4</f>
        <v>12382.797429009221</v>
      </c>
      <c r="O134" s="19">
        <f>N134*'Forecast inputs Tab10.1.5.1'!R4</f>
        <v>34.976078134056579</v>
      </c>
      <c r="P134" s="19">
        <f>N134*'Forecast inputs Tab10.1.5.1'!S4</f>
        <v>0</v>
      </c>
      <c r="Q134" s="19">
        <f>P134*'Forecast inputs Tab10.1.5.1'!R4</f>
        <v>0</v>
      </c>
    </row>
    <row r="135" spans="1:17" ht="15" x14ac:dyDescent="0.25">
      <c r="A135" s="10">
        <f>D135+F135+E135+'Forecast inputs Tab10.1.5.1'!AA5</f>
        <v>0.24050238085209108</v>
      </c>
      <c r="C135" s="18">
        <v>1</v>
      </c>
      <c r="D135" s="17">
        <f>$G$54*'Forecast inputs Tab10.1.5.1'!T5</f>
        <v>1.9848863257451796E-5</v>
      </c>
      <c r="E135" s="17">
        <f>$G$55*'Forecast inputs Tab10.1.5.1'!U5</f>
        <v>4.5507741371262527E-5</v>
      </c>
      <c r="F135" s="17">
        <f>$F$31*'Forecast inputs Tab10.1.5.1'!Y5</f>
        <v>4.3702424746238738E-4</v>
      </c>
      <c r="G135" s="28">
        <f t="shared" ref="G135:G149" si="35">N135*(D135/A135)*(1-EXP(-A135))</f>
        <v>0.17184839286089382</v>
      </c>
      <c r="H135" s="28">
        <f>G135*'Forecast inputs Tab10.1.5.1'!V5</f>
        <v>1.7670827758153873E-2</v>
      </c>
      <c r="I135" s="28">
        <f t="shared" ref="I135:I150" si="36">N135*(E135/A135)*(1-EXP(-A135))</f>
        <v>0.39399899711862213</v>
      </c>
      <c r="J135" s="28">
        <f>I135*'Forecast inputs Tab10.1.5.1'!W5</f>
        <v>4.0514215379381428E-2</v>
      </c>
      <c r="K135" s="28">
        <f t="shared" ref="K135:K150" si="37">H135+J135</f>
        <v>5.8185043137535301E-2</v>
      </c>
      <c r="L135" s="28">
        <f t="shared" si="34"/>
        <v>3.7836884457077189</v>
      </c>
      <c r="M135" s="28">
        <f>L135*'Forecast inputs Tab10.1.5.1'!Z5</f>
        <v>0.29165011071475211</v>
      </c>
      <c r="N135" s="19">
        <f>N109*EXP(-A109)</f>
        <v>9740.6534556019415</v>
      </c>
      <c r="O135" s="19">
        <f>N135*'Forecast inputs Tab10.1.5.1'!R5</f>
        <v>231.1720062657642</v>
      </c>
      <c r="P135" s="19">
        <f>N135*'Forecast inputs Tab10.1.5.1'!S5</f>
        <v>0</v>
      </c>
      <c r="Q135" s="19">
        <f>P135*'Forecast inputs Tab10.1.5.1'!R5</f>
        <v>0</v>
      </c>
    </row>
    <row r="136" spans="1:17" ht="15" x14ac:dyDescent="0.25">
      <c r="A136" s="10">
        <f>D136+F136+E136+'Forecast inputs Tab10.1.5.1'!AA6</f>
        <v>0.24366033741016116</v>
      </c>
      <c r="C136" s="18">
        <v>2</v>
      </c>
      <c r="D136" s="17">
        <f>$G$54*'Forecast inputs Tab10.1.5.1'!T6</f>
        <v>1.8678023608795132E-4</v>
      </c>
      <c r="E136" s="17">
        <f>$G$55*'Forecast inputs Tab10.1.5.1'!U6</f>
        <v>9.5399271633209615E-4</v>
      </c>
      <c r="F136" s="17">
        <f>$F$31*'Forecast inputs Tab10.1.5.1'!Y6</f>
        <v>2.5195644577411316E-3</v>
      </c>
      <c r="G136" s="28">
        <f t="shared" si="35"/>
        <v>1.2695031921877173</v>
      </c>
      <c r="H136" s="28">
        <f>G136*'Forecast inputs Tab10.1.5.1'!V6</f>
        <v>0.2787151746480907</v>
      </c>
      <c r="I136" s="28">
        <f t="shared" si="36"/>
        <v>6.4840736047530454</v>
      </c>
      <c r="J136" s="28">
        <f>I136*'Forecast inputs Tab10.1.5.1'!W6</f>
        <v>1.4236918535754792</v>
      </c>
      <c r="K136" s="28">
        <f t="shared" si="37"/>
        <v>1.7024070282235699</v>
      </c>
      <c r="L136" s="28">
        <f t="shared" si="34"/>
        <v>17.124912083947272</v>
      </c>
      <c r="M136" s="28">
        <f>L136*'Forecast inputs Tab10.1.5.1'!Z6</f>
        <v>3.2199972191446058</v>
      </c>
      <c r="N136" s="19">
        <f t="shared" ref="N136:N149" si="38">N110*EXP(-A110)</f>
        <v>7658.4209825088492</v>
      </c>
      <c r="O136" s="19">
        <f>N136*'Forecast inputs Tab10.1.5.1'!R6</f>
        <v>736.70793314922469</v>
      </c>
      <c r="P136" s="19">
        <f>N136*'Forecast inputs Tab10.1.5.1'!S6</f>
        <v>0</v>
      </c>
      <c r="Q136" s="19">
        <f>P136*'Forecast inputs Tab10.1.5.1'!R6</f>
        <v>0</v>
      </c>
    </row>
    <row r="137" spans="1:17" ht="15" x14ac:dyDescent="0.25">
      <c r="A137" s="10">
        <f>D137+F137+E137+'Forecast inputs Tab10.1.5.1'!AA7</f>
        <v>0.25130832723528956</v>
      </c>
      <c r="C137" s="18">
        <v>3</v>
      </c>
      <c r="D137" s="17">
        <f>$G$54*'Forecast inputs Tab10.1.5.1'!T7</f>
        <v>6.9577439176407479E-3</v>
      </c>
      <c r="E137" s="17">
        <f>$G$55*'Forecast inputs Tab10.1.5.1'!U7</f>
        <v>1.8501035580844453E-3</v>
      </c>
      <c r="F137" s="17">
        <f>$F$31*'Forecast inputs Tab10.1.5.1'!Y7</f>
        <v>2.5004797595643822E-3</v>
      </c>
      <c r="G137" s="28">
        <f t="shared" si="35"/>
        <v>36.928245047993265</v>
      </c>
      <c r="H137" s="28">
        <f>G137*'Forecast inputs Tab10.1.5.1'!V7</f>
        <v>13.562084304341763</v>
      </c>
      <c r="I137" s="28">
        <f t="shared" si="36"/>
        <v>9.8194297412821623</v>
      </c>
      <c r="J137" s="28">
        <f>I137*'Forecast inputs Tab10.1.5.1'!W7</f>
        <v>3.6151379791324927</v>
      </c>
      <c r="K137" s="28">
        <f t="shared" si="37"/>
        <v>17.177222283474254</v>
      </c>
      <c r="L137" s="28">
        <f t="shared" si="34"/>
        <v>13.271303225838055</v>
      </c>
      <c r="M137" s="28">
        <f>L137*'Forecast inputs Tab10.1.5.1'!Z7</f>
        <v>4.4827542610171269</v>
      </c>
      <c r="N137" s="19">
        <f t="shared" si="38"/>
        <v>6002.3165539542169</v>
      </c>
      <c r="O137" s="19">
        <f>N137*'Forecast inputs Tab10.1.5.1'!R7</f>
        <v>1256.254843159848</v>
      </c>
      <c r="P137" s="19">
        <f>N137*'Forecast inputs Tab10.1.5.1'!S7</f>
        <v>0</v>
      </c>
      <c r="Q137" s="19">
        <f>P137*'Forecast inputs Tab10.1.5.1'!R7</f>
        <v>0</v>
      </c>
    </row>
    <row r="138" spans="1:17" ht="15" x14ac:dyDescent="0.25">
      <c r="A138" s="10">
        <f>D138+F138+E138+'Forecast inputs Tab10.1.5.1'!AA8</f>
        <v>0.27792983197824694</v>
      </c>
      <c r="C138" s="18">
        <v>4</v>
      </c>
      <c r="D138" s="17">
        <f>$G$54*'Forecast inputs Tab10.1.5.1'!T8</f>
        <v>1.2429275297296824E-2</v>
      </c>
      <c r="E138" s="17">
        <f>$G$55*'Forecast inputs Tab10.1.5.1'!U8</f>
        <v>1.2000575684704232E-2</v>
      </c>
      <c r="F138" s="17">
        <f>$F$31*'Forecast inputs Tab10.1.5.1'!Y8</f>
        <v>1.3499980996245895E-2</v>
      </c>
      <c r="G138" s="28">
        <f t="shared" si="35"/>
        <v>50.660338024934944</v>
      </c>
      <c r="H138" s="28">
        <f>G138*'Forecast inputs Tab10.1.5.1'!V8</f>
        <v>28.538678283624002</v>
      </c>
      <c r="I138" s="28">
        <f t="shared" si="36"/>
        <v>48.913006280676072</v>
      </c>
      <c r="J138" s="28">
        <f>I138*'Forecast inputs Tab10.1.5.1'!W8</f>
        <v>26.802013308722291</v>
      </c>
      <c r="K138" s="28">
        <f t="shared" si="37"/>
        <v>55.340691592346289</v>
      </c>
      <c r="L138" s="28">
        <f t="shared" si="34"/>
        <v>55.024414878698167</v>
      </c>
      <c r="M138" s="28">
        <f>L138*'Forecast inputs Tab10.1.5.1'!Z8</f>
        <v>28.964796967731832</v>
      </c>
      <c r="N138" s="19">
        <f t="shared" si="38"/>
        <v>4668.4969134790226</v>
      </c>
      <c r="O138" s="19">
        <f>N138*'Forecast inputs Tab10.1.5.1'!R8</f>
        <v>1721.0647296386092</v>
      </c>
      <c r="P138" s="19">
        <f>N138*'Forecast inputs Tab10.1.5.1'!S8</f>
        <v>416.22571158003325</v>
      </c>
      <c r="Q138" s="19">
        <f>P138*'Forecast inputs Tab10.1.5.1'!R8</f>
        <v>153.44368970253717</v>
      </c>
    </row>
    <row r="139" spans="1:17" ht="15" x14ac:dyDescent="0.25">
      <c r="A139" s="10">
        <f>D139+F139+E139+'Forecast inputs Tab10.1.5.1'!AA9</f>
        <v>0.32357090284957851</v>
      </c>
      <c r="C139" s="18">
        <v>5</v>
      </c>
      <c r="D139" s="17">
        <f>$G$54*'Forecast inputs Tab10.1.5.1'!T9</f>
        <v>3.6703541650345804E-2</v>
      </c>
      <c r="E139" s="17">
        <f>$G$55*'Forecast inputs Tab10.1.5.1'!U9</f>
        <v>1.8220155842594638E-2</v>
      </c>
      <c r="F139" s="17">
        <f>$F$31*'Forecast inputs Tab10.1.5.1'!Y9</f>
        <v>2.8647205356638082E-2</v>
      </c>
      <c r="G139" s="28">
        <f t="shared" si="35"/>
        <v>110.86949088301017</v>
      </c>
      <c r="H139" s="28">
        <f>G139*'Forecast inputs Tab10.1.5.1'!V9</f>
        <v>89.311731429701865</v>
      </c>
      <c r="I139" s="28">
        <f t="shared" si="36"/>
        <v>55.037179281540496</v>
      </c>
      <c r="J139" s="28">
        <f>I139*'Forecast inputs Tab10.1.5.1'!W9</f>
        <v>41.204974638359822</v>
      </c>
      <c r="K139" s="28">
        <f t="shared" si="37"/>
        <v>130.51670606806169</v>
      </c>
      <c r="L139" s="28">
        <f t="shared" si="34"/>
        <v>86.533912813331511</v>
      </c>
      <c r="M139" s="28">
        <f>L139*'Forecast inputs Tab10.1.5.1'!Z9</f>
        <v>64.566240638713538</v>
      </c>
      <c r="N139" s="19">
        <f t="shared" si="38"/>
        <v>3535.6859572124454</v>
      </c>
      <c r="O139" s="19">
        <f>N139*'Forecast inputs Tab10.1.5.1'!R9</f>
        <v>2014.6480011634801</v>
      </c>
      <c r="P139" s="19">
        <f>N139*'Forecast inputs Tab10.1.5.1'!S9</f>
        <v>1028.4070448865957</v>
      </c>
      <c r="Q139" s="19">
        <f>P139*'Forecast inputs Tab10.1.5.1'!R9</f>
        <v>585.99044780456177</v>
      </c>
    </row>
    <row r="140" spans="1:17" ht="15" x14ac:dyDescent="0.25">
      <c r="A140" s="10">
        <f>D140+F140+E140+'Forecast inputs Tab10.1.5.1'!AA10</f>
        <v>0.36401987201966629</v>
      </c>
      <c r="C140" s="18">
        <v>6</v>
      </c>
      <c r="D140" s="17">
        <f>$G$54*'Forecast inputs Tab10.1.5.1'!T10</f>
        <v>8.9259655937150795E-2</v>
      </c>
      <c r="E140" s="17">
        <f>$G$55*'Forecast inputs Tab10.1.5.1'!U10</f>
        <v>7.521014069258234E-3</v>
      </c>
      <c r="F140" s="17">
        <f>$F$31*'Forecast inputs Tab10.1.5.1'!Y10</f>
        <v>2.723920201325726E-2</v>
      </c>
      <c r="G140" s="28">
        <f t="shared" si="35"/>
        <v>191.45315306464059</v>
      </c>
      <c r="H140" s="28">
        <f>G140*'Forecast inputs Tab10.1.5.1'!V10</f>
        <v>189.67777931928629</v>
      </c>
      <c r="I140" s="28">
        <f t="shared" si="36"/>
        <v>16.131832939361594</v>
      </c>
      <c r="J140" s="28">
        <f>I140*'Forecast inputs Tab10.1.5.1'!W10</f>
        <v>15.610779936915895</v>
      </c>
      <c r="K140" s="28">
        <f t="shared" si="37"/>
        <v>205.28855925620218</v>
      </c>
      <c r="L140" s="28">
        <f t="shared" si="34"/>
        <v>58.425400116652902</v>
      </c>
      <c r="M140" s="28">
        <f>L140*'Forecast inputs Tab10.1.5.1'!Z10</f>
        <v>57.768815470141959</v>
      </c>
      <c r="N140" s="19">
        <f t="shared" si="38"/>
        <v>2558.9276735826761</v>
      </c>
      <c r="O140" s="19">
        <f>N140*'Forecast inputs Tab10.1.5.1'!R10</f>
        <v>2063.0791404172137</v>
      </c>
      <c r="P140" s="19">
        <f>N140*'Forecast inputs Tab10.1.5.1'!S10</f>
        <v>1470.6879997799829</v>
      </c>
      <c r="Q140" s="19">
        <f>P140*'Forecast inputs Tab10.1.5.1'!R10</f>
        <v>1185.709844686616</v>
      </c>
    </row>
    <row r="141" spans="1:17" ht="15" x14ac:dyDescent="0.25">
      <c r="A141" s="10">
        <f>D141+F141+E141+'Forecast inputs Tab10.1.5.1'!AA11</f>
        <v>0.40214925376311006</v>
      </c>
      <c r="C141" s="18">
        <v>7</v>
      </c>
      <c r="D141" s="17">
        <f>$G$54*'Forecast inputs Tab10.1.5.1'!T11</f>
        <v>0.10788981236143161</v>
      </c>
      <c r="E141" s="17">
        <f>$G$55*'Forecast inputs Tab10.1.5.1'!U11</f>
        <v>4.3126313426707962E-3</v>
      </c>
      <c r="F141" s="17">
        <f>$F$31*'Forecast inputs Tab10.1.5.1'!Y11</f>
        <v>4.9946810059007689E-2</v>
      </c>
      <c r="G141" s="28">
        <f t="shared" si="35"/>
        <v>158.2430822548404</v>
      </c>
      <c r="H141" s="28">
        <f>G141*'Forecast inputs Tab10.1.5.1'!V11</f>
        <v>196.1048202388975</v>
      </c>
      <c r="I141" s="28">
        <f t="shared" si="36"/>
        <v>6.3253801388296544</v>
      </c>
      <c r="J141" s="28">
        <f>I141*'Forecast inputs Tab10.1.5.1'!W11</f>
        <v>7.718824110955369</v>
      </c>
      <c r="K141" s="28">
        <f t="shared" si="37"/>
        <v>203.82364434985288</v>
      </c>
      <c r="L141" s="28">
        <f t="shared" si="34"/>
        <v>73.257492987909458</v>
      </c>
      <c r="M141" s="28">
        <f>L141*'Forecast inputs Tab10.1.5.1'!Z11</f>
        <v>91.446595921877488</v>
      </c>
      <c r="N141" s="19">
        <f t="shared" si="38"/>
        <v>1781.3421193648837</v>
      </c>
      <c r="O141" s="19">
        <f>N141*'Forecast inputs Tab10.1.5.1'!R11</f>
        <v>1907.1761266768192</v>
      </c>
      <c r="P141" s="19">
        <f>N141*'Forecast inputs Tab10.1.5.1'!S11</f>
        <v>1420.8043576395098</v>
      </c>
      <c r="Q141" s="19">
        <f>P141*'Forecast inputs Tab10.1.5.1'!R11</f>
        <v>1521.1699774631647</v>
      </c>
    </row>
    <row r="142" spans="1:17" ht="15" x14ac:dyDescent="0.25">
      <c r="A142" s="10">
        <f>D142+F142+E142+'Forecast inputs Tab10.1.5.1'!AA12</f>
        <v>0.39630313489509938</v>
      </c>
      <c r="C142" s="18">
        <v>8</v>
      </c>
      <c r="D142" s="17">
        <f>$G$54*'Forecast inputs Tab10.1.5.1'!T12</f>
        <v>0.12438437004796496</v>
      </c>
      <c r="E142" s="17">
        <f>$G$55*'Forecast inputs Tab10.1.5.1'!U12</f>
        <v>7.3982415734569185E-4</v>
      </c>
      <c r="F142" s="17">
        <f>$F$31*'Forecast inputs Tab10.1.5.1'!Y12</f>
        <v>3.1178940689788756E-2</v>
      </c>
      <c r="G142" s="28">
        <f t="shared" si="35"/>
        <v>133.5379152551927</v>
      </c>
      <c r="H142" s="28">
        <f>G142*'Forecast inputs Tab10.1.5.1'!V12</f>
        <v>201.10905688361754</v>
      </c>
      <c r="I142" s="28">
        <f t="shared" si="36"/>
        <v>0.79426840839629842</v>
      </c>
      <c r="J142" s="28">
        <f>I142*'Forecast inputs Tab10.1.5.1'!W12</f>
        <v>1.1943980804352163</v>
      </c>
      <c r="K142" s="28">
        <f t="shared" si="37"/>
        <v>202.30345496405275</v>
      </c>
      <c r="L142" s="28">
        <f t="shared" si="34"/>
        <v>33.473423855217007</v>
      </c>
      <c r="M142" s="28">
        <f>L142*'Forecast inputs Tab10.1.5.1'!Z12</f>
        <v>51.018184234690452</v>
      </c>
      <c r="N142" s="19">
        <f t="shared" si="38"/>
        <v>1300.3390275541133</v>
      </c>
      <c r="O142" s="19">
        <f>N142*'Forecast inputs Tab10.1.5.1'!R12</f>
        <v>1762.9606433870401</v>
      </c>
      <c r="P142" s="19">
        <f>N142*'Forecast inputs Tab10.1.5.1'!S12</f>
        <v>1190.5203867411835</v>
      </c>
      <c r="Q142" s="19">
        <f>P142*'Forecast inputs Tab10.1.5.1'!R12</f>
        <v>1614.0718247320942</v>
      </c>
    </row>
    <row r="143" spans="1:17" ht="15" x14ac:dyDescent="0.25">
      <c r="A143" s="10">
        <f>D143+F143+E143+'Forecast inputs Tab10.1.5.1'!AA13</f>
        <v>0.40686237822587945</v>
      </c>
      <c r="C143" s="18">
        <v>9</v>
      </c>
      <c r="D143" s="17">
        <f>$G$54*'Forecast inputs Tab10.1.5.1'!T13</f>
        <v>0.11979216781054611</v>
      </c>
      <c r="E143" s="17">
        <f>$G$55*'Forecast inputs Tab10.1.5.1'!U13</f>
        <v>3.0425348589166153E-4</v>
      </c>
      <c r="F143" s="17">
        <f>$F$31*'Forecast inputs Tab10.1.5.1'!Y13</f>
        <v>4.6765956929441674E-2</v>
      </c>
      <c r="G143" s="28">
        <f t="shared" si="35"/>
        <v>23.776873132981404</v>
      </c>
      <c r="H143" s="28">
        <f>G143*'Forecast inputs Tab10.1.5.1'!V13</f>
        <v>42.8343622717843</v>
      </c>
      <c r="I143" s="28">
        <f t="shared" si="36"/>
        <v>6.0389561909877286E-2</v>
      </c>
      <c r="J143" s="28">
        <f>I143*'Forecast inputs Tab10.1.5.1'!W13</f>
        <v>0.10891859492135891</v>
      </c>
      <c r="K143" s="28">
        <f t="shared" si="37"/>
        <v>42.943280866705656</v>
      </c>
      <c r="L143" s="28">
        <f t="shared" si="34"/>
        <v>9.2823115665823615</v>
      </c>
      <c r="M143" s="28">
        <f>L143*'Forecast inputs Tab10.1.5.1'!Z13</f>
        <v>16.859555321499212</v>
      </c>
      <c r="N143" s="19">
        <f t="shared" si="38"/>
        <v>241.59280088601741</v>
      </c>
      <c r="O143" s="19">
        <f>N143*'Forecast inputs Tab10.1.5.1'!R13</f>
        <v>399.79501469020818</v>
      </c>
      <c r="P143" s="19">
        <f>N143*'Forecast inputs Tab10.1.5.1'!S13</f>
        <v>233.38364151990683</v>
      </c>
      <c r="Q143" s="19">
        <f>P143*'Forecast inputs Tab10.1.5.1'!R13</f>
        <v>386.2102514963874</v>
      </c>
    </row>
    <row r="144" spans="1:17" ht="15" x14ac:dyDescent="0.25">
      <c r="A144" s="10">
        <f>D144+F144+E144+'Forecast inputs Tab10.1.5.1'!AA14</f>
        <v>0.40295046380755362</v>
      </c>
      <c r="C144" s="18">
        <v>10</v>
      </c>
      <c r="D144" s="17">
        <f>$G$54*'Forecast inputs Tab10.1.5.1'!T14</f>
        <v>0.11955781817504513</v>
      </c>
      <c r="E144" s="17">
        <f>$G$55*'Forecast inputs Tab10.1.5.1'!U14</f>
        <v>8.2337858162566041E-5</v>
      </c>
      <c r="F144" s="17">
        <f>$F$31*'Forecast inputs Tab10.1.5.1'!Y14</f>
        <v>4.3310307774345962E-2</v>
      </c>
      <c r="G144" s="28">
        <f t="shared" si="35"/>
        <v>83.678435219564179</v>
      </c>
      <c r="H144" s="28">
        <f>G144*'Forecast inputs Tab10.1.5.1'!V14</f>
        <v>176.13302822322092</v>
      </c>
      <c r="I144" s="28">
        <f t="shared" si="36"/>
        <v>5.7628210647725345E-2</v>
      </c>
      <c r="J144" s="28">
        <f>I144*'Forecast inputs Tab10.1.5.1'!W14</f>
        <v>0.12156443146202575</v>
      </c>
      <c r="K144" s="28">
        <f t="shared" si="37"/>
        <v>176.25459265468294</v>
      </c>
      <c r="L144" s="28">
        <f t="shared" si="34"/>
        <v>30.312854807444531</v>
      </c>
      <c r="M144" s="28">
        <f>L144*'Forecast inputs Tab10.1.5.1'!Z14</f>
        <v>64.252642692599807</v>
      </c>
      <c r="N144" s="19">
        <f t="shared" si="38"/>
        <v>850.35633166227944</v>
      </c>
      <c r="O144" s="19">
        <f>N144*'Forecast inputs Tab10.1.5.1'!R14</f>
        <v>1668.1865336384767</v>
      </c>
      <c r="P144" s="19">
        <f>N144*'Forecast inputs Tab10.1.5.1'!S14</f>
        <v>838.43595489627319</v>
      </c>
      <c r="Q144" s="19">
        <f>P144*'Forecast inputs Tab10.1.5.1'!R14</f>
        <v>1644.8017345177641</v>
      </c>
    </row>
    <row r="145" spans="1:17" ht="15" x14ac:dyDescent="0.25">
      <c r="A145" s="10">
        <f>D145+F145+E145+'Forecast inputs Tab10.1.5.1'!AA15</f>
        <v>0.40504062048450523</v>
      </c>
      <c r="C145" s="18">
        <v>11</v>
      </c>
      <c r="D145" s="17">
        <f>$G$54*'Forecast inputs Tab10.1.5.1'!T15</f>
        <v>0.11521917618417277</v>
      </c>
      <c r="E145" s="17">
        <f>$G$55*'Forecast inputs Tab10.1.5.1'!U15</f>
        <v>3.0412298732995456E-5</v>
      </c>
      <c r="F145" s="17">
        <f>$F$31*'Forecast inputs Tab10.1.5.1'!Y15</f>
        <v>4.979103200159949E-2</v>
      </c>
      <c r="G145" s="28">
        <f t="shared" si="35"/>
        <v>49.584802277198804</v>
      </c>
      <c r="H145" s="28">
        <f>G145*'Forecast inputs Tab10.1.5.1'!V15</f>
        <v>119.36502721909632</v>
      </c>
      <c r="I145" s="28">
        <f t="shared" si="36"/>
        <v>1.3087993417521326E-2</v>
      </c>
      <c r="J145" s="28">
        <f>I145*'Forecast inputs Tab10.1.5.1'!W15</f>
        <v>3.1610554775123985E-2</v>
      </c>
      <c r="K145" s="28">
        <f t="shared" si="37"/>
        <v>119.39663777387145</v>
      </c>
      <c r="L145" s="28">
        <f t="shared" si="34"/>
        <v>21.42766993083335</v>
      </c>
      <c r="M145" s="28">
        <f>L145*'Forecast inputs Tab10.1.5.1'!Z15</f>
        <v>51.999812281349136</v>
      </c>
      <c r="N145" s="19">
        <f t="shared" si="38"/>
        <v>523.37454300708862</v>
      </c>
      <c r="O145" s="19">
        <f>N145*'Forecast inputs Tab10.1.5.1'!R15</f>
        <v>1188.7510670228603</v>
      </c>
      <c r="P145" s="19">
        <f>N145*'Forecast inputs Tab10.1.5.1'!S15</f>
        <v>520.17160104039158</v>
      </c>
      <c r="Q145" s="19">
        <f>P145*'Forecast inputs Tab10.1.5.1'!R15</f>
        <v>1181.4761608750621</v>
      </c>
    </row>
    <row r="146" spans="1:17" ht="15" x14ac:dyDescent="0.25">
      <c r="A146" s="10">
        <f>D146+F146+E146+'Forecast inputs Tab10.1.5.1'!AA16</f>
        <v>0.40281734930187862</v>
      </c>
      <c r="C146" s="18">
        <v>12</v>
      </c>
      <c r="D146" s="17">
        <f>$G$54*'Forecast inputs Tab10.1.5.1'!T16</f>
        <v>0.1128163807955683</v>
      </c>
      <c r="E146" s="17">
        <f>$G$55*'Forecast inputs Tab10.1.5.1'!U16</f>
        <v>1.0919226459329355E-5</v>
      </c>
      <c r="F146" s="17">
        <f>$F$31*'Forecast inputs Tab10.1.5.1'!Y16</f>
        <v>4.9990049279850998E-2</v>
      </c>
      <c r="G146" s="28">
        <f t="shared" si="35"/>
        <v>11.553623953256578</v>
      </c>
      <c r="H146" s="28">
        <f>G146*'Forecast inputs Tab10.1.5.1'!V16</f>
        <v>31.275566540738613</v>
      </c>
      <c r="I146" s="28">
        <f t="shared" si="36"/>
        <v>1.1182475052106651E-3</v>
      </c>
      <c r="J146" s="28">
        <f>I146*'Forecast inputs Tab10.1.5.1'!W16</f>
        <v>3.0380577815442063E-3</v>
      </c>
      <c r="K146" s="28">
        <f t="shared" si="37"/>
        <v>31.278604598520158</v>
      </c>
      <c r="L146" s="28">
        <f t="shared" si="34"/>
        <v>5.1195245469783002</v>
      </c>
      <c r="M146" s="28">
        <f>L146*'Forecast inputs Tab10.1.5.1'!Z16</f>
        <v>13.984800423998745</v>
      </c>
      <c r="N146" s="19">
        <f t="shared" si="38"/>
        <v>124.41836085374585</v>
      </c>
      <c r="O146" s="19">
        <f>N146*'Forecast inputs Tab10.1.5.1'!R16</f>
        <v>320.89610376315568</v>
      </c>
      <c r="P146" s="19">
        <f>N146*'Forecast inputs Tab10.1.5.1'!S16</f>
        <v>124.06235194270059</v>
      </c>
      <c r="Q146" s="19">
        <f>P146*'Forecast inputs Tab10.1.5.1'!R16</f>
        <v>319.97789626005505</v>
      </c>
    </row>
    <row r="147" spans="1:17" ht="15" x14ac:dyDescent="0.25">
      <c r="A147" s="10">
        <f>D147+F147+E147+'Forecast inputs Tab10.1.5.1'!AA17</f>
        <v>0.39714953151208482</v>
      </c>
      <c r="C147" s="18">
        <v>13</v>
      </c>
      <c r="D147" s="17">
        <f>$G$54*'Forecast inputs Tab10.1.5.1'!T17</f>
        <v>0.11220108028844133</v>
      </c>
      <c r="E147" s="17">
        <f>$G$55*'Forecast inputs Tab10.1.5.1'!U17</f>
        <v>3.9421554411971797E-6</v>
      </c>
      <c r="F147" s="17">
        <f>$F$31*'Forecast inputs Tab10.1.5.1'!Y17</f>
        <v>4.4944509068202292E-2</v>
      </c>
      <c r="G147" s="28">
        <f t="shared" si="35"/>
        <v>17.173599161111465</v>
      </c>
      <c r="H147" s="28">
        <f>G147*'Forecast inputs Tab10.1.5.1'!V17</f>
        <v>51.549778753367079</v>
      </c>
      <c r="I147" s="28">
        <f t="shared" si="36"/>
        <v>6.0338988897319255E-4</v>
      </c>
      <c r="J147" s="28">
        <f>I147*'Forecast inputs Tab10.1.5.1'!W17</f>
        <v>1.8166009237191995E-3</v>
      </c>
      <c r="K147" s="28">
        <f t="shared" si="37"/>
        <v>51.551595354290797</v>
      </c>
      <c r="L147" s="28">
        <f t="shared" si="34"/>
        <v>6.8792473409880381</v>
      </c>
      <c r="M147" s="28">
        <f>L147*'Forecast inputs Tab10.1.5.1'!Z17</f>
        <v>20.846114424922643</v>
      </c>
      <c r="N147" s="19">
        <f t="shared" si="38"/>
        <v>185.46150172059748</v>
      </c>
      <c r="O147" s="19">
        <f>N147*'Forecast inputs Tab10.1.5.1'!R17</f>
        <v>534.45368258333178</v>
      </c>
      <c r="P147" s="19">
        <f>N147*'Forecast inputs Tab10.1.5.1'!S17</f>
        <v>185.1957062830661</v>
      </c>
      <c r="Q147" s="19">
        <f>P147*'Forecast inputs Tab10.1.5.1'!R17</f>
        <v>533.68772658122566</v>
      </c>
    </row>
    <row r="148" spans="1:17" ht="15" x14ac:dyDescent="0.25">
      <c r="A148" s="10">
        <f>D148+F148+E148+'Forecast inputs Tab10.1.5.1'!AA18</f>
        <v>0.39577724332608</v>
      </c>
      <c r="C148" s="18">
        <v>14</v>
      </c>
      <c r="D148" s="17">
        <f>$G$54*'Forecast inputs Tab10.1.5.1'!T18</f>
        <v>0.10956226185225058</v>
      </c>
      <c r="E148" s="17">
        <f>$G$55*'Forecast inputs Tab10.1.5.1'!U18</f>
        <v>1.785454050734878E-6</v>
      </c>
      <c r="F148" s="17">
        <f>$F$31*'Forecast inputs Tab10.1.5.1'!Y18</f>
        <v>4.6213196019778656E-2</v>
      </c>
      <c r="G148" s="28">
        <f t="shared" si="35"/>
        <v>2.7816618309610126</v>
      </c>
      <c r="H148" s="28">
        <f>G148*'Forecast inputs Tab10.1.5.1'!V18</f>
        <v>9.1382331541524255</v>
      </c>
      <c r="I148" s="28">
        <f t="shared" si="36"/>
        <v>4.5330657654380262E-5</v>
      </c>
      <c r="J148" s="28">
        <f>I148*'Forecast inputs Tab10.1.5.1'!W18</f>
        <v>1.4934086124958118E-4</v>
      </c>
      <c r="K148" s="28">
        <f t="shared" si="37"/>
        <v>9.1383824950136745</v>
      </c>
      <c r="L148" s="28">
        <f t="shared" si="34"/>
        <v>1.1733007449982382</v>
      </c>
      <c r="M148" s="28">
        <f>L148*'Forecast inputs Tab10.1.5.1'!Z18</f>
        <v>3.8951824782824014</v>
      </c>
      <c r="N148" s="19">
        <f t="shared" si="38"/>
        <v>30.743582977977486</v>
      </c>
      <c r="O148" s="19">
        <f>N148*'Forecast inputs Tab10.1.5.1'!R18</f>
        <v>97.649612869630772</v>
      </c>
      <c r="P148" s="19">
        <f>N148*'Forecast inputs Tab10.1.5.1'!S18</f>
        <v>30.71996578591315</v>
      </c>
      <c r="Q148" s="19">
        <f>P148*'Forecast inputs Tab10.1.5.1'!R18</f>
        <v>97.574598527164497</v>
      </c>
    </row>
    <row r="149" spans="1:17" ht="15" x14ac:dyDescent="0.25">
      <c r="A149" s="10">
        <f>D149+F149+E149+'Forecast inputs Tab10.1.5.1'!AA19</f>
        <v>0.39540824787859585</v>
      </c>
      <c r="C149" s="18">
        <v>15</v>
      </c>
      <c r="D149" s="17">
        <f>$G$54*'Forecast inputs Tab10.1.5.1'!T19</f>
        <v>0.10665650128708604</v>
      </c>
      <c r="E149" s="17">
        <f>$G$55*'Forecast inputs Tab10.1.5.1'!U19</f>
        <v>9.335051994085574E-7</v>
      </c>
      <c r="F149" s="17">
        <f>$F$31*'Forecast inputs Tab10.1.5.1'!Y19</f>
        <v>4.8750813086310393E-2</v>
      </c>
      <c r="G149" s="28">
        <f t="shared" si="35"/>
        <v>6.5300031792382187</v>
      </c>
      <c r="H149" s="28">
        <f>G149*'Forecast inputs Tab10.1.5.1'!V19</f>
        <v>23.227057503464632</v>
      </c>
      <c r="I149" s="28">
        <f t="shared" si="36"/>
        <v>5.7153496002698576E-5</v>
      </c>
      <c r="J149" s="28">
        <f>I149*'Forecast inputs Tab10.1.5.1'!W19</f>
        <v>2.0372845463328371E-4</v>
      </c>
      <c r="K149" s="28">
        <f t="shared" si="37"/>
        <v>23.227261231919265</v>
      </c>
      <c r="L149" s="28">
        <f t="shared" si="34"/>
        <v>2.9847497396072935</v>
      </c>
      <c r="M149" s="28">
        <f>L149*'Forecast inputs Tab10.1.5.1'!Z19</f>
        <v>10.740383157997677</v>
      </c>
      <c r="N149" s="19">
        <f t="shared" si="38"/>
        <v>74.124596282416363</v>
      </c>
      <c r="O149" s="19">
        <f>N149*'Forecast inputs Tab10.1.5.1'!R19</f>
        <v>256.51409540300443</v>
      </c>
      <c r="P149" s="19">
        <f>N149*'Forecast inputs Tab10.1.5.1'!S19</f>
        <v>74.091824136616495</v>
      </c>
      <c r="Q149" s="19">
        <f>P149*'Forecast inputs Tab10.1.5.1'!R19</f>
        <v>256.40068477069235</v>
      </c>
    </row>
    <row r="150" spans="1:17" ht="15" x14ac:dyDescent="0.25">
      <c r="A150" s="10">
        <f>D150+F150+E150+'Forecast inputs Tab10.1.5.1'!AA20</f>
        <v>0.39614972886705524</v>
      </c>
      <c r="C150" s="23" t="s">
        <v>1443</v>
      </c>
      <c r="D150" s="17">
        <f>$G$54*'Forecast inputs Tab10.1.5.1'!T20</f>
        <v>0.10345631749745175</v>
      </c>
      <c r="E150" s="17">
        <f>$G$55*'Forecast inputs Tab10.1.5.1'!U20</f>
        <v>5.6567740588605886E-7</v>
      </c>
      <c r="F150" s="17">
        <f>$F$31*'Forecast inputs Tab10.1.5.1'!Y20</f>
        <v>5.2692845692197628E-2</v>
      </c>
      <c r="G150" s="28">
        <f>N150*(D150/A150)*(1-EXP(-A150))</f>
        <v>11.176162611693863</v>
      </c>
      <c r="H150" s="28">
        <f>G150*'Forecast inputs Tab10.1.5.1'!V20</f>
        <v>46.37512955735636</v>
      </c>
      <c r="I150" s="28">
        <f t="shared" si="36"/>
        <v>6.1108908831009444E-5</v>
      </c>
      <c r="J150" s="28">
        <f>I150*'Forecast inputs Tab10.1.5.1'!W20</f>
        <v>2.5356946410045385E-4</v>
      </c>
      <c r="K150" s="28">
        <f t="shared" si="37"/>
        <v>46.375383126820459</v>
      </c>
      <c r="L150" s="30">
        <f t="shared" si="34"/>
        <v>5.6922943535410351</v>
      </c>
      <c r="M150" s="28">
        <f>L150*'Forecast inputs Tab10.1.5.1'!Z20</f>
        <v>21.998782296355898</v>
      </c>
      <c r="N150" s="19">
        <f>N123*EXP(-A123)+N124*EXP(-A124)</f>
        <v>130.83453499918701</v>
      </c>
      <c r="O150" s="19">
        <f>N150*'Forecast inputs Tab10.1.5.1'!R20</f>
        <v>532.81534036092694</v>
      </c>
      <c r="P150" s="19">
        <f>N150*'Forecast inputs Tab10.1.5.1'!S20</f>
        <v>130.79948812565215</v>
      </c>
      <c r="Q150" s="19">
        <f>P150*'Forecast inputs Tab10.1.5.1'!R20</f>
        <v>532.67261419270858</v>
      </c>
    </row>
    <row r="151" spans="1:17" ht="15" x14ac:dyDescent="0.25">
      <c r="C151" s="31" t="s">
        <v>1453</v>
      </c>
      <c r="D151" s="12"/>
      <c r="E151" s="12"/>
      <c r="F151" s="12"/>
      <c r="G151" s="32">
        <f>SUM(G134:G150)</f>
        <v>889.38873748166623</v>
      </c>
      <c r="H151" s="32">
        <f t="shared" ref="H151" si="39">SUM(H134:H150)</f>
        <v>1218.4987196850559</v>
      </c>
      <c r="I151" s="32">
        <f>SUM(I134:I150)</f>
        <v>144.03216038838974</v>
      </c>
      <c r="J151" s="32">
        <f t="shared" ref="J151:Q151" si="40">SUM(J134:J150)</f>
        <v>97.877889002119716</v>
      </c>
      <c r="K151" s="32">
        <f t="shared" si="40"/>
        <v>1316.3766086871758</v>
      </c>
      <c r="L151" s="32">
        <f t="shared" si="40"/>
        <v>423.76650143827527</v>
      </c>
      <c r="M151" s="32">
        <f t="shared" si="40"/>
        <v>506.33630790103723</v>
      </c>
      <c r="N151" s="32">
        <f t="shared" si="40"/>
        <v>51789.886364656682</v>
      </c>
      <c r="O151" s="32">
        <f t="shared" si="40"/>
        <v>16727.10095232365</v>
      </c>
      <c r="P151" s="32">
        <f t="shared" si="40"/>
        <v>7663.5060343578243</v>
      </c>
      <c r="Q151" s="32">
        <f t="shared" si="40"/>
        <v>10013.187451610034</v>
      </c>
    </row>
    <row r="153" spans="1:17" ht="15" x14ac:dyDescent="0.25">
      <c r="C153" s="15" t="s">
        <v>1445</v>
      </c>
      <c r="D153" s="15" t="s">
        <v>1734</v>
      </c>
      <c r="G153" s="15">
        <f>G128+1</f>
        <v>2025</v>
      </c>
    </row>
    <row r="154" spans="1:17" ht="15" x14ac:dyDescent="0.25">
      <c r="D154" s="24" t="s">
        <v>1611</v>
      </c>
      <c r="E154" s="24"/>
      <c r="F154" s="24"/>
      <c r="G154" s="18">
        <f>G129</f>
        <v>1</v>
      </c>
      <c r="H154" s="24" t="s">
        <v>1610</v>
      </c>
      <c r="I154" s="25">
        <f>G154*I104</f>
        <v>9.7206003473941691E-2</v>
      </c>
      <c r="J154" s="15" t="s">
        <v>1526</v>
      </c>
      <c r="K154" s="25">
        <f>I154+I156+I155</f>
        <v>0.14083156917018991</v>
      </c>
    </row>
    <row r="155" spans="1:17" ht="15" x14ac:dyDescent="0.25">
      <c r="D155" s="24" t="s">
        <v>1612</v>
      </c>
      <c r="E155" s="24"/>
      <c r="F155" s="24"/>
      <c r="G155" s="18">
        <f>G130</f>
        <v>1</v>
      </c>
      <c r="H155" s="24" t="s">
        <v>1610</v>
      </c>
      <c r="I155" s="25">
        <f>G155*I105</f>
        <v>3.6023987567092904E-3</v>
      </c>
      <c r="K155" s="25"/>
    </row>
    <row r="156" spans="1:17" ht="15" x14ac:dyDescent="0.25">
      <c r="D156" s="24" t="s">
        <v>1446</v>
      </c>
      <c r="E156" s="24"/>
      <c r="F156" s="24"/>
      <c r="G156" s="18">
        <f>G131</f>
        <v>1</v>
      </c>
      <c r="H156" s="24" t="s">
        <v>1610</v>
      </c>
      <c r="I156" s="25">
        <f>G156*I106</f>
        <v>4.0023166939538925E-2</v>
      </c>
    </row>
    <row r="157" spans="1:17" ht="15" x14ac:dyDescent="0.25">
      <c r="D157" s="24"/>
      <c r="E157" s="24"/>
      <c r="F157" s="24"/>
      <c r="G157" s="18"/>
      <c r="H157" s="24"/>
      <c r="I157" s="24"/>
      <c r="J157" s="24"/>
      <c r="K157" s="24"/>
      <c r="L157" s="25"/>
    </row>
    <row r="158" spans="1:17" ht="39" x14ac:dyDescent="0.25">
      <c r="A158" t="s">
        <v>1374</v>
      </c>
      <c r="C158" s="26" t="s">
        <v>1292</v>
      </c>
      <c r="D158" s="27" t="s">
        <v>1604</v>
      </c>
      <c r="E158" s="27" t="s">
        <v>1605</v>
      </c>
      <c r="F158" s="27" t="s">
        <v>1877</v>
      </c>
      <c r="G158" s="27" t="s">
        <v>1606</v>
      </c>
      <c r="H158" s="27" t="s">
        <v>1607</v>
      </c>
      <c r="I158" s="27" t="s">
        <v>1608</v>
      </c>
      <c r="J158" s="27" t="s">
        <v>1609</v>
      </c>
      <c r="K158" s="27" t="s">
        <v>1613</v>
      </c>
      <c r="L158" s="27" t="s">
        <v>1448</v>
      </c>
      <c r="M158" s="27" t="s">
        <v>1578</v>
      </c>
      <c r="N158" s="27" t="s">
        <v>1449</v>
      </c>
      <c r="O158" s="27" t="s">
        <v>1450</v>
      </c>
      <c r="P158" s="27" t="s">
        <v>1451</v>
      </c>
      <c r="Q158" s="27" t="s">
        <v>1452</v>
      </c>
    </row>
    <row r="159" spans="1:17" ht="15" x14ac:dyDescent="0.25">
      <c r="A159" s="10">
        <f>D159+F159+E159+'Forecast inputs Tab10.1.5.1'!AA4</f>
        <v>0.24</v>
      </c>
      <c r="C159" s="18">
        <v>0</v>
      </c>
      <c r="D159" s="17">
        <f>$G$54*'Forecast inputs Tab10.1.5.1'!T4</f>
        <v>0</v>
      </c>
      <c r="E159" s="17">
        <f>$G$55*'Forecast inputs Tab10.1.5.1'!U4</f>
        <v>0</v>
      </c>
      <c r="F159" s="17">
        <f>$F$31*'Forecast inputs Tab10.1.5.1'!Y4</f>
        <v>0</v>
      </c>
      <c r="G159" s="28">
        <f>N159*(D159/A159)*(1-EXP(-A159))</f>
        <v>0</v>
      </c>
      <c r="H159" s="28">
        <f>G159*'Forecast inputs Tab10.1.5.1'!V4</f>
        <v>0</v>
      </c>
      <c r="I159" s="28">
        <f>N159*(E159/A159)*(1-EXP(-A159))</f>
        <v>0</v>
      </c>
      <c r="J159" s="28">
        <f>I159*'Forecast inputs Tab10.1.5.1'!W4</f>
        <v>0</v>
      </c>
      <c r="K159" s="28">
        <f>H159+J159</f>
        <v>0</v>
      </c>
      <c r="L159" s="28">
        <f t="shared" ref="L159:L175" si="41">N159*(F159/A159)*(1-EXP(-A159))</f>
        <v>0</v>
      </c>
      <c r="M159" s="28">
        <f>L159*'Forecast inputs Tab10.1.5.1'!Z4</f>
        <v>0</v>
      </c>
      <c r="N159" s="19">
        <f>'Forecast inputs Tab10.1.5.1'!Q4</f>
        <v>12382.797429009221</v>
      </c>
      <c r="O159" s="19">
        <f>N159*'Forecast inputs Tab10.1.5.1'!R4</f>
        <v>34.976078134056579</v>
      </c>
      <c r="P159" s="19">
        <f>N159*'Forecast inputs Tab10.1.5.1'!S4</f>
        <v>0</v>
      </c>
      <c r="Q159" s="19">
        <f>P159*'Forecast inputs Tab10.1.5.1'!R4</f>
        <v>0</v>
      </c>
    </row>
    <row r="160" spans="1:17" ht="15" x14ac:dyDescent="0.25">
      <c r="A160" s="10">
        <f>D160+F160+E160+'Forecast inputs Tab10.1.5.1'!AA5</f>
        <v>0.24050238085209108</v>
      </c>
      <c r="C160" s="18">
        <v>1</v>
      </c>
      <c r="D160" s="17">
        <f>$G$54*'Forecast inputs Tab10.1.5.1'!T5</f>
        <v>1.9848863257451796E-5</v>
      </c>
      <c r="E160" s="17">
        <f>$G$55*'Forecast inputs Tab10.1.5.1'!U5</f>
        <v>4.5507741371262527E-5</v>
      </c>
      <c r="F160" s="17">
        <f>$F$31*'Forecast inputs Tab10.1.5.1'!Y5</f>
        <v>4.3702424746238738E-4</v>
      </c>
      <c r="G160" s="28">
        <f t="shared" ref="G160:G174" si="42">N160*(D160/A160)*(1-EXP(-A160))</f>
        <v>0.17184839286089382</v>
      </c>
      <c r="H160" s="28">
        <f>G160*'Forecast inputs Tab10.1.5.1'!V5</f>
        <v>1.7670827758153873E-2</v>
      </c>
      <c r="I160" s="28">
        <f t="shared" ref="I160:I175" si="43">N160*(E160/A160)*(1-EXP(-A160))</f>
        <v>0.39399899711862213</v>
      </c>
      <c r="J160" s="28">
        <f>I160*'Forecast inputs Tab10.1.5.1'!W5</f>
        <v>4.0514215379381428E-2</v>
      </c>
      <c r="K160" s="28">
        <f t="shared" ref="K160:K175" si="44">H160+J160</f>
        <v>5.8185043137535301E-2</v>
      </c>
      <c r="L160" s="28">
        <f t="shared" si="41"/>
        <v>3.7836884457077189</v>
      </c>
      <c r="M160" s="28">
        <f>L160*'Forecast inputs Tab10.1.5.1'!Z5</f>
        <v>0.29165011071475211</v>
      </c>
      <c r="N160" s="19">
        <f>N134*EXP(-A134)</f>
        <v>9740.6534556019415</v>
      </c>
      <c r="O160" s="19">
        <f>N160*'Forecast inputs Tab10.1.5.1'!R5</f>
        <v>231.1720062657642</v>
      </c>
      <c r="P160" s="19">
        <f>N160*'Forecast inputs Tab10.1.5.1'!S5</f>
        <v>0</v>
      </c>
      <c r="Q160" s="19">
        <f>P160*'Forecast inputs Tab10.1.5.1'!R5</f>
        <v>0</v>
      </c>
    </row>
    <row r="161" spans="1:17" ht="15" x14ac:dyDescent="0.25">
      <c r="A161" s="10">
        <f>D161+F161+E161+'Forecast inputs Tab10.1.5.1'!AA6</f>
        <v>0.24366033741016116</v>
      </c>
      <c r="C161" s="18">
        <v>2</v>
      </c>
      <c r="D161" s="17">
        <f>$G$54*'Forecast inputs Tab10.1.5.1'!T6</f>
        <v>1.8678023608795132E-4</v>
      </c>
      <c r="E161" s="17">
        <f>$G$55*'Forecast inputs Tab10.1.5.1'!U6</f>
        <v>9.5399271633209615E-4</v>
      </c>
      <c r="F161" s="17">
        <f>$F$31*'Forecast inputs Tab10.1.5.1'!Y6</f>
        <v>2.5195644577411316E-3</v>
      </c>
      <c r="G161" s="28">
        <f t="shared" si="42"/>
        <v>1.2695031921877173</v>
      </c>
      <c r="H161" s="28">
        <f>G161*'Forecast inputs Tab10.1.5.1'!V6</f>
        <v>0.2787151746480907</v>
      </c>
      <c r="I161" s="28">
        <f t="shared" si="43"/>
        <v>6.4840736047530454</v>
      </c>
      <c r="J161" s="28">
        <f>I161*'Forecast inputs Tab10.1.5.1'!W6</f>
        <v>1.4236918535754792</v>
      </c>
      <c r="K161" s="28">
        <f t="shared" si="44"/>
        <v>1.7024070282235699</v>
      </c>
      <c r="L161" s="28">
        <f t="shared" si="41"/>
        <v>17.124912083947272</v>
      </c>
      <c r="M161" s="28">
        <f>L161*'Forecast inputs Tab10.1.5.1'!Z6</f>
        <v>3.2199972191446058</v>
      </c>
      <c r="N161" s="19">
        <f t="shared" ref="N161:N174" si="45">N135*EXP(-A135)</f>
        <v>7658.4209825088492</v>
      </c>
      <c r="O161" s="19">
        <f>N161*'Forecast inputs Tab10.1.5.1'!R6</f>
        <v>736.70793314922469</v>
      </c>
      <c r="P161" s="19">
        <f>N161*'Forecast inputs Tab10.1.5.1'!S6</f>
        <v>0</v>
      </c>
      <c r="Q161" s="19">
        <f>P161*'Forecast inputs Tab10.1.5.1'!R6</f>
        <v>0</v>
      </c>
    </row>
    <row r="162" spans="1:17" ht="15" x14ac:dyDescent="0.25">
      <c r="A162" s="10">
        <f>D162+F162+E162+'Forecast inputs Tab10.1.5.1'!AA7</f>
        <v>0.25130832723528956</v>
      </c>
      <c r="C162" s="18">
        <v>3</v>
      </c>
      <c r="D162" s="17">
        <f>$G$54*'Forecast inputs Tab10.1.5.1'!T7</f>
        <v>6.9577439176407479E-3</v>
      </c>
      <c r="E162" s="17">
        <f>$G$55*'Forecast inputs Tab10.1.5.1'!U7</f>
        <v>1.8501035580844453E-3</v>
      </c>
      <c r="F162" s="17">
        <f>$F$31*'Forecast inputs Tab10.1.5.1'!Y7</f>
        <v>2.5004797595643822E-3</v>
      </c>
      <c r="G162" s="28">
        <f t="shared" si="42"/>
        <v>36.928245047993265</v>
      </c>
      <c r="H162" s="28">
        <f>G162*'Forecast inputs Tab10.1.5.1'!V7</f>
        <v>13.562084304341763</v>
      </c>
      <c r="I162" s="28">
        <f t="shared" si="43"/>
        <v>9.8194297412821623</v>
      </c>
      <c r="J162" s="28">
        <f>I162*'Forecast inputs Tab10.1.5.1'!W7</f>
        <v>3.6151379791324927</v>
      </c>
      <c r="K162" s="28">
        <f t="shared" si="44"/>
        <v>17.177222283474254</v>
      </c>
      <c r="L162" s="28">
        <f t="shared" si="41"/>
        <v>13.271303225838055</v>
      </c>
      <c r="M162" s="28">
        <f>L162*'Forecast inputs Tab10.1.5.1'!Z7</f>
        <v>4.4827542610171269</v>
      </c>
      <c r="N162" s="19">
        <f t="shared" si="45"/>
        <v>6002.3165539542169</v>
      </c>
      <c r="O162" s="19">
        <f>N162*'Forecast inputs Tab10.1.5.1'!R7</f>
        <v>1256.254843159848</v>
      </c>
      <c r="P162" s="19">
        <f>N162*'Forecast inputs Tab10.1.5.1'!S7</f>
        <v>0</v>
      </c>
      <c r="Q162" s="19">
        <f>P162*'Forecast inputs Tab10.1.5.1'!R7</f>
        <v>0</v>
      </c>
    </row>
    <row r="163" spans="1:17" ht="15" x14ac:dyDescent="0.25">
      <c r="A163" s="10">
        <f>D163+F163+E163+'Forecast inputs Tab10.1.5.1'!AA8</f>
        <v>0.27792983197824694</v>
      </c>
      <c r="C163" s="18">
        <v>4</v>
      </c>
      <c r="D163" s="17">
        <f>$G$54*'Forecast inputs Tab10.1.5.1'!T8</f>
        <v>1.2429275297296824E-2</v>
      </c>
      <c r="E163" s="17">
        <f>$G$55*'Forecast inputs Tab10.1.5.1'!U8</f>
        <v>1.2000575684704232E-2</v>
      </c>
      <c r="F163" s="17">
        <f>$F$31*'Forecast inputs Tab10.1.5.1'!Y8</f>
        <v>1.3499980996245895E-2</v>
      </c>
      <c r="G163" s="28">
        <f t="shared" si="42"/>
        <v>50.660338024934944</v>
      </c>
      <c r="H163" s="28">
        <f>G163*'Forecast inputs Tab10.1.5.1'!V8</f>
        <v>28.538678283624002</v>
      </c>
      <c r="I163" s="28">
        <f t="shared" si="43"/>
        <v>48.913006280676072</v>
      </c>
      <c r="J163" s="28">
        <f>I163*'Forecast inputs Tab10.1.5.1'!W8</f>
        <v>26.802013308722291</v>
      </c>
      <c r="K163" s="28">
        <f t="shared" si="44"/>
        <v>55.340691592346289</v>
      </c>
      <c r="L163" s="28">
        <f t="shared" si="41"/>
        <v>55.024414878698167</v>
      </c>
      <c r="M163" s="28">
        <f>L163*'Forecast inputs Tab10.1.5.1'!Z8</f>
        <v>28.964796967731832</v>
      </c>
      <c r="N163" s="19">
        <f t="shared" si="45"/>
        <v>4668.4969134790226</v>
      </c>
      <c r="O163" s="19">
        <f>N163*'Forecast inputs Tab10.1.5.1'!R8</f>
        <v>1721.0647296386092</v>
      </c>
      <c r="P163" s="19">
        <f>N163*'Forecast inputs Tab10.1.5.1'!S8</f>
        <v>416.22571158003325</v>
      </c>
      <c r="Q163" s="19">
        <f>P163*'Forecast inputs Tab10.1.5.1'!R8</f>
        <v>153.44368970253717</v>
      </c>
    </row>
    <row r="164" spans="1:17" ht="15" x14ac:dyDescent="0.25">
      <c r="A164" s="10">
        <f>D164+F164+E164+'Forecast inputs Tab10.1.5.1'!AA9</f>
        <v>0.32357090284957851</v>
      </c>
      <c r="C164" s="18">
        <v>5</v>
      </c>
      <c r="D164" s="17">
        <f>$G$54*'Forecast inputs Tab10.1.5.1'!T9</f>
        <v>3.6703541650345804E-2</v>
      </c>
      <c r="E164" s="17">
        <f>$G$55*'Forecast inputs Tab10.1.5.1'!U9</f>
        <v>1.8220155842594638E-2</v>
      </c>
      <c r="F164" s="17">
        <f>$F$31*'Forecast inputs Tab10.1.5.1'!Y9</f>
        <v>2.8647205356638082E-2</v>
      </c>
      <c r="G164" s="28">
        <f t="shared" si="42"/>
        <v>110.86949088301017</v>
      </c>
      <c r="H164" s="28">
        <f>G164*'Forecast inputs Tab10.1.5.1'!V9</f>
        <v>89.311731429701865</v>
      </c>
      <c r="I164" s="28">
        <f t="shared" si="43"/>
        <v>55.037179281540496</v>
      </c>
      <c r="J164" s="28">
        <f>I164*'Forecast inputs Tab10.1.5.1'!W9</f>
        <v>41.204974638359822</v>
      </c>
      <c r="K164" s="28">
        <f t="shared" si="44"/>
        <v>130.51670606806169</v>
      </c>
      <c r="L164" s="28">
        <f t="shared" si="41"/>
        <v>86.533912813331511</v>
      </c>
      <c r="M164" s="28">
        <f>L164*'Forecast inputs Tab10.1.5.1'!Z9</f>
        <v>64.566240638713538</v>
      </c>
      <c r="N164" s="19">
        <f t="shared" si="45"/>
        <v>3535.6859572124454</v>
      </c>
      <c r="O164" s="19">
        <f>N164*'Forecast inputs Tab10.1.5.1'!R9</f>
        <v>2014.6480011634801</v>
      </c>
      <c r="P164" s="19">
        <f>N164*'Forecast inputs Tab10.1.5.1'!S9</f>
        <v>1028.4070448865957</v>
      </c>
      <c r="Q164" s="19">
        <f>P164*'Forecast inputs Tab10.1.5.1'!R9</f>
        <v>585.99044780456177</v>
      </c>
    </row>
    <row r="165" spans="1:17" ht="15" x14ac:dyDescent="0.25">
      <c r="A165" s="10">
        <f>D165+F165+E165+'Forecast inputs Tab10.1.5.1'!AA10</f>
        <v>0.36401987201966629</v>
      </c>
      <c r="C165" s="18">
        <v>6</v>
      </c>
      <c r="D165" s="17">
        <f>$G$54*'Forecast inputs Tab10.1.5.1'!T10</f>
        <v>8.9259655937150795E-2</v>
      </c>
      <c r="E165" s="17">
        <f>$G$55*'Forecast inputs Tab10.1.5.1'!U10</f>
        <v>7.521014069258234E-3</v>
      </c>
      <c r="F165" s="17">
        <f>$F$31*'Forecast inputs Tab10.1.5.1'!Y10</f>
        <v>2.723920201325726E-2</v>
      </c>
      <c r="G165" s="28">
        <f t="shared" si="42"/>
        <v>191.40493816525168</v>
      </c>
      <c r="H165" s="28">
        <f>G165*'Forecast inputs Tab10.1.5.1'!V10</f>
        <v>189.63001152387628</v>
      </c>
      <c r="I165" s="28">
        <f t="shared" si="43"/>
        <v>16.127770354391437</v>
      </c>
      <c r="J165" s="28">
        <f>I165*'Forecast inputs Tab10.1.5.1'!W10</f>
        <v>15.606848572130348</v>
      </c>
      <c r="K165" s="28">
        <f t="shared" si="44"/>
        <v>205.23686009600664</v>
      </c>
      <c r="L165" s="28">
        <f t="shared" si="41"/>
        <v>58.410686466115997</v>
      </c>
      <c r="M165" s="28">
        <f>L165*'Forecast inputs Tab10.1.5.1'!Z10</f>
        <v>57.75426717160979</v>
      </c>
      <c r="N165" s="19">
        <f t="shared" si="45"/>
        <v>2558.2832420946056</v>
      </c>
      <c r="O165" s="19">
        <f>N165*'Forecast inputs Tab10.1.5.1'!R10</f>
        <v>2062.5595817074495</v>
      </c>
      <c r="P165" s="19">
        <f>N165*'Forecast inputs Tab10.1.5.1'!S10</f>
        <v>1470.3176268046268</v>
      </c>
      <c r="Q165" s="19">
        <f>P165*'Forecast inputs Tab10.1.5.1'!R10</f>
        <v>1185.4112396234407</v>
      </c>
    </row>
    <row r="166" spans="1:17" ht="15" x14ac:dyDescent="0.25">
      <c r="A166" s="10">
        <f>D166+F166+E166+'Forecast inputs Tab10.1.5.1'!AA11</f>
        <v>0.40214925376311006</v>
      </c>
      <c r="C166" s="18">
        <v>7</v>
      </c>
      <c r="D166" s="17">
        <f>$G$54*'Forecast inputs Tab10.1.5.1'!T11</f>
        <v>0.10788981236143161</v>
      </c>
      <c r="E166" s="17">
        <f>$G$55*'Forecast inputs Tab10.1.5.1'!U11</f>
        <v>4.3126313426707962E-3</v>
      </c>
      <c r="F166" s="17">
        <f>$F$31*'Forecast inputs Tab10.1.5.1'!Y11</f>
        <v>4.9946810059007689E-2</v>
      </c>
      <c r="G166" s="28">
        <f t="shared" si="42"/>
        <v>157.95871278920362</v>
      </c>
      <c r="H166" s="28">
        <f>G166*'Forecast inputs Tab10.1.5.1'!V11</f>
        <v>195.75241163976315</v>
      </c>
      <c r="I166" s="28">
        <f t="shared" si="43"/>
        <v>6.3140131650296132</v>
      </c>
      <c r="J166" s="28">
        <f>I166*'Forecast inputs Tab10.1.5.1'!W11</f>
        <v>7.7049530598073526</v>
      </c>
      <c r="K166" s="28">
        <f t="shared" si="44"/>
        <v>203.45736469957052</v>
      </c>
      <c r="L166" s="28">
        <f t="shared" si="41"/>
        <v>73.125846195910597</v>
      </c>
      <c r="M166" s="28">
        <f>L166*'Forecast inputs Tab10.1.5.1'!Z11</f>
        <v>91.282262547893225</v>
      </c>
      <c r="N166" s="19">
        <f t="shared" si="45"/>
        <v>1778.1409727530888</v>
      </c>
      <c r="O166" s="19">
        <f>N166*'Forecast inputs Tab10.1.5.1'!R11</f>
        <v>1903.748851068367</v>
      </c>
      <c r="P166" s="19">
        <f>N166*'Forecast inputs Tab10.1.5.1'!S11</f>
        <v>1418.2511125295237</v>
      </c>
      <c r="Q166" s="19">
        <f>P166*'Forecast inputs Tab10.1.5.1'!R11</f>
        <v>1518.4363711186093</v>
      </c>
    </row>
    <row r="167" spans="1:17" ht="15" x14ac:dyDescent="0.25">
      <c r="A167" s="10">
        <f>D167+F167+E167+'Forecast inputs Tab10.1.5.1'!AA12</f>
        <v>0.39630313489509938</v>
      </c>
      <c r="C167" s="18">
        <v>8</v>
      </c>
      <c r="D167" s="17">
        <f>$G$54*'Forecast inputs Tab10.1.5.1'!T12</f>
        <v>0.12438437004796496</v>
      </c>
      <c r="E167" s="17">
        <f>$G$55*'Forecast inputs Tab10.1.5.1'!U12</f>
        <v>7.3982415734569185E-4</v>
      </c>
      <c r="F167" s="17">
        <f>$F$31*'Forecast inputs Tab10.1.5.1'!Y12</f>
        <v>3.1178940689788756E-2</v>
      </c>
      <c r="G167" s="28">
        <f t="shared" si="42"/>
        <v>122.3613132739349</v>
      </c>
      <c r="H167" s="28">
        <f>G167*'Forecast inputs Tab10.1.5.1'!V12</f>
        <v>184.2770142437507</v>
      </c>
      <c r="I167" s="28">
        <f t="shared" si="43"/>
        <v>0.72779124458879063</v>
      </c>
      <c r="J167" s="28">
        <f>I167*'Forecast inputs Tab10.1.5.1'!W12</f>
        <v>1.094431625764331</v>
      </c>
      <c r="K167" s="28">
        <f t="shared" si="44"/>
        <v>185.37144586951504</v>
      </c>
      <c r="L167" s="28">
        <f t="shared" si="41"/>
        <v>30.671829007306183</v>
      </c>
      <c r="M167" s="28">
        <f>L167*'Forecast inputs Tab10.1.5.1'!Z12</f>
        <v>46.74816146319565</v>
      </c>
      <c r="N167" s="19">
        <f t="shared" si="45"/>
        <v>1191.5057293564091</v>
      </c>
      <c r="O167" s="19">
        <f>N167*'Forecast inputs Tab10.1.5.1'!R12</f>
        <v>1615.4077226895388</v>
      </c>
      <c r="P167" s="19">
        <f>N167*'Forecast inputs Tab10.1.5.1'!S12</f>
        <v>1090.8784798883514</v>
      </c>
      <c r="Q167" s="19">
        <f>P167*'Forecast inputs Tab10.1.5.1'!R12</f>
        <v>1478.9803166782301</v>
      </c>
    </row>
    <row r="168" spans="1:17" ht="15" x14ac:dyDescent="0.25">
      <c r="A168" s="10">
        <f>D168+F168+E168+'Forecast inputs Tab10.1.5.1'!AA13</f>
        <v>0.40686237822587945</v>
      </c>
      <c r="C168" s="18">
        <v>9</v>
      </c>
      <c r="D168" s="17">
        <f>$G$54*'Forecast inputs Tab10.1.5.1'!T13</f>
        <v>0.11979216781054611</v>
      </c>
      <c r="E168" s="17">
        <f>$G$55*'Forecast inputs Tab10.1.5.1'!U13</f>
        <v>3.0425348589166153E-4</v>
      </c>
      <c r="F168" s="17">
        <f>$F$31*'Forecast inputs Tab10.1.5.1'!Y13</f>
        <v>4.6765956929441674E-2</v>
      </c>
      <c r="G168" s="28">
        <f t="shared" si="42"/>
        <v>86.102365779847062</v>
      </c>
      <c r="H168" s="28">
        <f>G168*'Forecast inputs Tab10.1.5.1'!V13</f>
        <v>155.11459003226778</v>
      </c>
      <c r="I168" s="28">
        <f t="shared" si="43"/>
        <v>0.21868662543504858</v>
      </c>
      <c r="J168" s="28">
        <f>I168*'Forecast inputs Tab10.1.5.1'!W13</f>
        <v>0.39442312905043897</v>
      </c>
      <c r="K168" s="28">
        <f t="shared" si="44"/>
        <v>155.50901316131822</v>
      </c>
      <c r="L168" s="28">
        <f t="shared" si="41"/>
        <v>33.613712842659375</v>
      </c>
      <c r="M168" s="28">
        <f>L168*'Forecast inputs Tab10.1.5.1'!Z13</f>
        <v>61.05292277325065</v>
      </c>
      <c r="N168" s="19">
        <f t="shared" si="45"/>
        <v>874.87162821301081</v>
      </c>
      <c r="O168" s="19">
        <f>N168*'Forecast inputs Tab10.1.5.1'!R13</f>
        <v>1447.7638165157366</v>
      </c>
      <c r="P168" s="19">
        <f>N168*'Forecast inputs Tab10.1.5.1'!S13</f>
        <v>845.14408420279972</v>
      </c>
      <c r="Q168" s="19">
        <f>P168*'Forecast inputs Tab10.1.5.1'!R13</f>
        <v>1398.569784861319</v>
      </c>
    </row>
    <row r="169" spans="1:17" ht="15" x14ac:dyDescent="0.25">
      <c r="A169" s="10">
        <f>D169+F169+E169+'Forecast inputs Tab10.1.5.1'!AA14</f>
        <v>0.40295046380755362</v>
      </c>
      <c r="C169" s="18">
        <v>10</v>
      </c>
      <c r="D169" s="17">
        <f>$G$54*'Forecast inputs Tab10.1.5.1'!T14</f>
        <v>0.11955781817504513</v>
      </c>
      <c r="E169" s="17">
        <f>$G$55*'Forecast inputs Tab10.1.5.1'!U14</f>
        <v>8.2337858162566041E-5</v>
      </c>
      <c r="F169" s="17">
        <f>$F$31*'Forecast inputs Tab10.1.5.1'!Y14</f>
        <v>4.3310307774345962E-2</v>
      </c>
      <c r="G169" s="28">
        <f t="shared" si="42"/>
        <v>15.826996400783434</v>
      </c>
      <c r="H169" s="28">
        <f>G169*'Forecast inputs Tab10.1.5.1'!V14</f>
        <v>33.313921280117881</v>
      </c>
      <c r="I169" s="28">
        <f t="shared" si="43"/>
        <v>1.0899839129543046E-2</v>
      </c>
      <c r="J169" s="28">
        <f>I169*'Forecast inputs Tab10.1.5.1'!W14</f>
        <v>2.2992779611191047E-2</v>
      </c>
      <c r="K169" s="28">
        <f t="shared" si="44"/>
        <v>33.336914059729075</v>
      </c>
      <c r="L169" s="28">
        <f t="shared" si="41"/>
        <v>5.7333940659388221</v>
      </c>
      <c r="M169" s="28">
        <f>L169*'Forecast inputs Tab10.1.5.1'!Z14</f>
        <v>12.152788731867224</v>
      </c>
      <c r="N169" s="19">
        <f t="shared" si="45"/>
        <v>160.83697747559765</v>
      </c>
      <c r="O169" s="19">
        <f>N169*'Forecast inputs Tab10.1.5.1'!R14</f>
        <v>315.52194056275368</v>
      </c>
      <c r="P169" s="19">
        <f>N169*'Forecast inputs Tab10.1.5.1'!S14</f>
        <v>158.58234927089319</v>
      </c>
      <c r="Q169" s="19">
        <f>P169*'Forecast inputs Tab10.1.5.1'!R14</f>
        <v>311.09892368217476</v>
      </c>
    </row>
    <row r="170" spans="1:17" ht="15" x14ac:dyDescent="0.25">
      <c r="A170" s="10">
        <f>D170+F170+E170+'Forecast inputs Tab10.1.5.1'!AA15</f>
        <v>0.40504062048450523</v>
      </c>
      <c r="C170" s="18">
        <v>11</v>
      </c>
      <c r="D170" s="17">
        <f>$G$54*'Forecast inputs Tab10.1.5.1'!T15</f>
        <v>0.11521917618417277</v>
      </c>
      <c r="E170" s="17">
        <f>$G$55*'Forecast inputs Tab10.1.5.1'!U15</f>
        <v>3.0412298732995456E-5</v>
      </c>
      <c r="F170" s="17">
        <f>$F$31*'Forecast inputs Tab10.1.5.1'!Y15</f>
        <v>4.979103200159949E-2</v>
      </c>
      <c r="G170" s="28">
        <f t="shared" si="42"/>
        <v>53.844057326316488</v>
      </c>
      <c r="H170" s="28">
        <f>G170*'Forecast inputs Tab10.1.5.1'!V15</f>
        <v>129.61829175827535</v>
      </c>
      <c r="I170" s="28">
        <f t="shared" si="43"/>
        <v>1.4212231076769404E-2</v>
      </c>
      <c r="J170" s="28">
        <f>I170*'Forecast inputs Tab10.1.5.1'!W15</f>
        <v>3.432585077002745E-2</v>
      </c>
      <c r="K170" s="28">
        <f t="shared" si="44"/>
        <v>129.65261760904536</v>
      </c>
      <c r="L170" s="28">
        <f t="shared" si="41"/>
        <v>23.268272437091543</v>
      </c>
      <c r="M170" s="28">
        <f>L170*'Forecast inputs Tab10.1.5.1'!Z15</f>
        <v>56.466512819436268</v>
      </c>
      <c r="N170" s="19">
        <f t="shared" si="45"/>
        <v>568.33157747141036</v>
      </c>
      <c r="O170" s="19">
        <f>N170*'Forecast inputs Tab10.1.5.1'!R15</f>
        <v>1290.8628785423637</v>
      </c>
      <c r="P170" s="19">
        <f>N170*'Forecast inputs Tab10.1.5.1'!S15</f>
        <v>564.85350792293093</v>
      </c>
      <c r="Q170" s="19">
        <f>P170*'Forecast inputs Tab10.1.5.1'!R15</f>
        <v>1282.9630696155114</v>
      </c>
    </row>
    <row r="171" spans="1:17" ht="15" x14ac:dyDescent="0.25">
      <c r="A171" s="10">
        <f>D171+F171+E171+'Forecast inputs Tab10.1.5.1'!AA16</f>
        <v>0.40281734930187862</v>
      </c>
      <c r="C171" s="18">
        <v>12</v>
      </c>
      <c r="D171" s="17">
        <f>$G$54*'Forecast inputs Tab10.1.5.1'!T16</f>
        <v>0.1128163807955683</v>
      </c>
      <c r="E171" s="17">
        <f>$G$55*'Forecast inputs Tab10.1.5.1'!U16</f>
        <v>1.0919226459329355E-5</v>
      </c>
      <c r="F171" s="17">
        <f>$F$31*'Forecast inputs Tab10.1.5.1'!Y16</f>
        <v>4.9990049279850998E-2</v>
      </c>
      <c r="G171" s="28">
        <f t="shared" si="42"/>
        <v>32.414508504879123</v>
      </c>
      <c r="H171" s="28">
        <f>G171*'Forecast inputs Tab10.1.5.1'!V16</f>
        <v>87.745812199810572</v>
      </c>
      <c r="I171" s="28">
        <f t="shared" si="43"/>
        <v>3.1373224033307777E-3</v>
      </c>
      <c r="J171" s="28">
        <f>I171*'Forecast inputs Tab10.1.5.1'!W16</f>
        <v>8.5234858081408727E-3</v>
      </c>
      <c r="K171" s="28">
        <f t="shared" si="44"/>
        <v>87.754335685618713</v>
      </c>
      <c r="L171" s="28">
        <f t="shared" si="41"/>
        <v>14.363187917518356</v>
      </c>
      <c r="M171" s="28">
        <f>L171*'Forecast inputs Tab10.1.5.1'!Z16</f>
        <v>39.235345906768195</v>
      </c>
      <c r="N171" s="19">
        <f t="shared" si="45"/>
        <v>349.06450412211217</v>
      </c>
      <c r="O171" s="19">
        <f>N171*'Forecast inputs Tab10.1.5.1'!R16</f>
        <v>900.29669709662801</v>
      </c>
      <c r="P171" s="19">
        <f>N171*'Forecast inputs Tab10.1.5.1'!S16</f>
        <v>348.06569596273488</v>
      </c>
      <c r="Q171" s="19">
        <f>P171*'Forecast inputs Tab10.1.5.1'!R16</f>
        <v>897.72060105620687</v>
      </c>
    </row>
    <row r="172" spans="1:17" ht="15" x14ac:dyDescent="0.25">
      <c r="A172" s="10">
        <f>D172+F172+E172+'Forecast inputs Tab10.1.5.1'!AA17</f>
        <v>0.39714953151208482</v>
      </c>
      <c r="C172" s="18">
        <v>13</v>
      </c>
      <c r="D172" s="17">
        <f>$G$54*'Forecast inputs Tab10.1.5.1'!T17</f>
        <v>0.11220108028844133</v>
      </c>
      <c r="E172" s="17">
        <f>$G$55*'Forecast inputs Tab10.1.5.1'!U17</f>
        <v>3.9421554411971797E-6</v>
      </c>
      <c r="F172" s="17">
        <f>$F$31*'Forecast inputs Tab10.1.5.1'!Y17</f>
        <v>4.4944509068202292E-2</v>
      </c>
      <c r="G172" s="28">
        <f t="shared" si="42"/>
        <v>7.7010629508367598</v>
      </c>
      <c r="H172" s="28">
        <f>G172*'Forecast inputs Tab10.1.5.1'!V17</f>
        <v>23.116184764597378</v>
      </c>
      <c r="I172" s="28">
        <f t="shared" si="43"/>
        <v>2.7057482099635921E-4</v>
      </c>
      <c r="J172" s="28">
        <f>I172*'Forecast inputs Tab10.1.5.1'!W17</f>
        <v>8.1460839622882837E-4</v>
      </c>
      <c r="K172" s="28">
        <f t="shared" si="44"/>
        <v>23.116999372993607</v>
      </c>
      <c r="L172" s="28">
        <f t="shared" si="41"/>
        <v>3.084823182975502</v>
      </c>
      <c r="M172" s="28">
        <f>L172*'Forecast inputs Tab10.1.5.1'!Z17</f>
        <v>9.3479088431388337</v>
      </c>
      <c r="N172" s="19">
        <f t="shared" si="45"/>
        <v>83.165484783249468</v>
      </c>
      <c r="O172" s="19">
        <f>N172*'Forecast inputs Tab10.1.5.1'!R17</f>
        <v>239.66213577412913</v>
      </c>
      <c r="P172" s="19">
        <f>N172*'Forecast inputs Tab10.1.5.1'!S17</f>
        <v>83.046295591905732</v>
      </c>
      <c r="Q172" s="19">
        <f>P172*'Forecast inputs Tab10.1.5.1'!R17</f>
        <v>239.31866232197433</v>
      </c>
    </row>
    <row r="173" spans="1:17" ht="15" x14ac:dyDescent="0.25">
      <c r="A173" s="10">
        <f>D173+F173+E173+'Forecast inputs Tab10.1.5.1'!AA18</f>
        <v>0.39577724332608</v>
      </c>
      <c r="C173" s="18">
        <v>14</v>
      </c>
      <c r="D173" s="17">
        <f>$G$54*'Forecast inputs Tab10.1.5.1'!T18</f>
        <v>0.10956226185225058</v>
      </c>
      <c r="E173" s="17">
        <f>$G$55*'Forecast inputs Tab10.1.5.1'!U18</f>
        <v>1.785454050734878E-6</v>
      </c>
      <c r="F173" s="17">
        <f>$F$31*'Forecast inputs Tab10.1.5.1'!Y18</f>
        <v>4.6213196019778656E-2</v>
      </c>
      <c r="G173" s="28">
        <f t="shared" si="42"/>
        <v>11.280381115045396</v>
      </c>
      <c r="H173" s="28">
        <f>G173*'Forecast inputs Tab10.1.5.1'!V18</f>
        <v>37.05797431939078</v>
      </c>
      <c r="I173" s="28">
        <f t="shared" si="43"/>
        <v>1.8382791496995092E-4</v>
      </c>
      <c r="J173" s="28">
        <f>I173*'Forecast inputs Tab10.1.5.1'!W18</f>
        <v>6.0561704956147897E-4</v>
      </c>
      <c r="K173" s="28">
        <f t="shared" si="44"/>
        <v>37.058579936440339</v>
      </c>
      <c r="L173" s="28">
        <f t="shared" si="41"/>
        <v>4.7580476601551078</v>
      </c>
      <c r="M173" s="28">
        <f>L173*'Forecast inputs Tab10.1.5.1'!Z18</f>
        <v>15.796004524565936</v>
      </c>
      <c r="N173" s="19">
        <f t="shared" si="45"/>
        <v>124.67343405067881</v>
      </c>
      <c r="O173" s="19">
        <f>N173*'Forecast inputs Tab10.1.5.1'!R18</f>
        <v>395.9952416378091</v>
      </c>
      <c r="P173" s="19">
        <f>N173*'Forecast inputs Tab10.1.5.1'!S18</f>
        <v>124.5776600337269</v>
      </c>
      <c r="Q173" s="19">
        <f>P173*'Forecast inputs Tab10.1.5.1'!R18</f>
        <v>395.69103845872542</v>
      </c>
    </row>
    <row r="174" spans="1:17" ht="15" x14ac:dyDescent="0.25">
      <c r="A174" s="10">
        <f>D174+F174+E174+'Forecast inputs Tab10.1.5.1'!AA19</f>
        <v>0.39540824787859585</v>
      </c>
      <c r="C174" s="18">
        <v>15</v>
      </c>
      <c r="D174" s="17">
        <f>$G$54*'Forecast inputs Tab10.1.5.1'!T19</f>
        <v>0.10665650128708604</v>
      </c>
      <c r="E174" s="17">
        <f>$G$55*'Forecast inputs Tab10.1.5.1'!U19</f>
        <v>9.335051994085574E-7</v>
      </c>
      <c r="F174" s="17">
        <f>$F$31*'Forecast inputs Tab10.1.5.1'!Y19</f>
        <v>4.8750813086310393E-2</v>
      </c>
      <c r="G174" s="28">
        <f t="shared" si="42"/>
        <v>1.8231468833937539</v>
      </c>
      <c r="H174" s="28">
        <f>G174*'Forecast inputs Tab10.1.5.1'!V19</f>
        <v>6.4848877306043082</v>
      </c>
      <c r="I174" s="28">
        <f t="shared" si="43"/>
        <v>1.5956993473398739E-5</v>
      </c>
      <c r="J174" s="28">
        <f>I174*'Forecast inputs Tab10.1.5.1'!W19</f>
        <v>5.688004843615208E-5</v>
      </c>
      <c r="K174" s="28">
        <f t="shared" si="44"/>
        <v>6.484944610652744</v>
      </c>
      <c r="L174" s="28">
        <f t="shared" si="41"/>
        <v>0.83332841288297355</v>
      </c>
      <c r="M174" s="28">
        <f>L174*'Forecast inputs Tab10.1.5.1'!Z19</f>
        <v>2.9986656274863495</v>
      </c>
      <c r="N174" s="19">
        <f t="shared" si="45"/>
        <v>20.695246692188118</v>
      </c>
      <c r="O174" s="19">
        <f>N174*'Forecast inputs Tab10.1.5.1'!R19</f>
        <v>71.617556798052362</v>
      </c>
      <c r="P174" s="19">
        <f>N174*'Forecast inputs Tab10.1.5.1'!S19</f>
        <v>20.686096859663206</v>
      </c>
      <c r="Q174" s="19">
        <f>P174*'Forecast inputs Tab10.1.5.1'!R19</f>
        <v>71.585893070613295</v>
      </c>
    </row>
    <row r="175" spans="1:17" ht="15" x14ac:dyDescent="0.25">
      <c r="A175" s="10">
        <f>D175+F175+E175+'Forecast inputs Tab10.1.5.1'!AA20</f>
        <v>0.39614972886705524</v>
      </c>
      <c r="C175" s="23" t="s">
        <v>1443</v>
      </c>
      <c r="D175" s="17">
        <f>$G$54*'Forecast inputs Tab10.1.5.1'!T20</f>
        <v>0.10345631749745175</v>
      </c>
      <c r="E175" s="17">
        <f>$G$55*'Forecast inputs Tab10.1.5.1'!U20</f>
        <v>5.6567740588605886E-7</v>
      </c>
      <c r="F175" s="17">
        <f>$F$31*'Forecast inputs Tab10.1.5.1'!Y20</f>
        <v>5.2692845692197628E-2</v>
      </c>
      <c r="G175" s="28">
        <f>N175*(D175/A175)*(1-EXP(-A175))</f>
        <v>6.0317516305445418</v>
      </c>
      <c r="H175" s="28">
        <f>G175*'Forecast inputs Tab10.1.5.1'!V20</f>
        <v>25.028560610921861</v>
      </c>
      <c r="I175" s="28">
        <f t="shared" si="43"/>
        <v>3.2980350527163169E-5</v>
      </c>
      <c r="J175" s="28">
        <f>I175*'Forecast inputs Tab10.1.5.1'!W20</f>
        <v>1.3685091043180622E-4</v>
      </c>
      <c r="K175" s="28">
        <f t="shared" si="44"/>
        <v>25.028697461832294</v>
      </c>
      <c r="L175" s="30">
        <f t="shared" si="41"/>
        <v>3.0721193795610744</v>
      </c>
      <c r="M175" s="28">
        <f>L175*'Forecast inputs Tab10.1.5.1'!Z20</f>
        <v>11.872696881414502</v>
      </c>
      <c r="N175" s="19">
        <f>N148*EXP(-A148)+N149*EXP(-A149)</f>
        <v>70.611125413222453</v>
      </c>
      <c r="O175" s="19">
        <f>N175*'Forecast inputs Tab10.1.5.1'!R20</f>
        <v>287.55932690514777</v>
      </c>
      <c r="P175" s="19">
        <f>N175*'Forecast inputs Tab10.1.5.1'!S20</f>
        <v>70.592210688738376</v>
      </c>
      <c r="Q175" s="19">
        <f>P175*'Forecast inputs Tab10.1.5.1'!R20</f>
        <v>287.48229789011071</v>
      </c>
    </row>
    <row r="176" spans="1:17" ht="15" x14ac:dyDescent="0.25">
      <c r="C176" s="31" t="s">
        <v>1453</v>
      </c>
      <c r="D176" s="12"/>
      <c r="E176" s="12"/>
      <c r="F176" s="12"/>
      <c r="G176" s="32">
        <f>SUM(G159:G175)</f>
        <v>886.64866036102376</v>
      </c>
      <c r="H176" s="32">
        <f t="shared" ref="H176" si="46">SUM(H159:H175)</f>
        <v>1198.8485401234498</v>
      </c>
      <c r="I176" s="32">
        <f>SUM(I159:I175)</f>
        <v>144.06470202750492</v>
      </c>
      <c r="J176" s="32">
        <f t="shared" ref="J176:Q176" si="47">SUM(J159:J175)</f>
        <v>97.954444454515951</v>
      </c>
      <c r="K176" s="32">
        <f t="shared" si="47"/>
        <v>1296.8029845779661</v>
      </c>
      <c r="L176" s="32">
        <f t="shared" si="47"/>
        <v>426.67347901563824</v>
      </c>
      <c r="M176" s="32">
        <f t="shared" si="47"/>
        <v>506.23297648794852</v>
      </c>
      <c r="N176" s="32">
        <f t="shared" si="47"/>
        <v>51768.551214191277</v>
      </c>
      <c r="O176" s="32">
        <f t="shared" si="47"/>
        <v>16525.819340808957</v>
      </c>
      <c r="P176" s="32">
        <f t="shared" si="47"/>
        <v>7639.6278762225238</v>
      </c>
      <c r="Q176" s="32">
        <f t="shared" si="47"/>
        <v>9806.692335884014</v>
      </c>
    </row>
    <row r="178" spans="1:17" ht="15" x14ac:dyDescent="0.25">
      <c r="C178" s="15" t="s">
        <v>1445</v>
      </c>
      <c r="D178" s="15" t="s">
        <v>1735</v>
      </c>
      <c r="G178" s="15">
        <f>G153+1</f>
        <v>2026</v>
      </c>
    </row>
    <row r="179" spans="1:17" ht="15" x14ac:dyDescent="0.25">
      <c r="D179" s="24" t="s">
        <v>1611</v>
      </c>
      <c r="E179" s="24"/>
      <c r="F179" s="24"/>
      <c r="G179" s="18">
        <f>G154</f>
        <v>1</v>
      </c>
      <c r="H179" s="24" t="s">
        <v>1610</v>
      </c>
      <c r="I179" s="25">
        <f>G179*I129</f>
        <v>9.7206003473941691E-2</v>
      </c>
      <c r="J179" s="15" t="s">
        <v>1526</v>
      </c>
      <c r="K179" s="25">
        <f>I179+I181+I180</f>
        <v>0.14083156917018991</v>
      </c>
    </row>
    <row r="180" spans="1:17" ht="15" x14ac:dyDescent="0.25">
      <c r="D180" s="24" t="s">
        <v>1612</v>
      </c>
      <c r="E180" s="24"/>
      <c r="F180" s="24"/>
      <c r="G180" s="18">
        <f>G155</f>
        <v>1</v>
      </c>
      <c r="H180" s="24" t="s">
        <v>1610</v>
      </c>
      <c r="I180" s="25">
        <f>G180*I130</f>
        <v>3.6023987567092904E-3</v>
      </c>
      <c r="K180" s="25"/>
    </row>
    <row r="181" spans="1:17" ht="15" x14ac:dyDescent="0.25">
      <c r="D181" s="24" t="s">
        <v>1446</v>
      </c>
      <c r="E181" s="24"/>
      <c r="F181" s="24"/>
      <c r="G181" s="18">
        <f>G156</f>
        <v>1</v>
      </c>
      <c r="H181" s="24" t="s">
        <v>1610</v>
      </c>
      <c r="I181" s="25">
        <f>G181*I131</f>
        <v>4.0023166939538925E-2</v>
      </c>
    </row>
    <row r="182" spans="1:17" ht="15" x14ac:dyDescent="0.25">
      <c r="D182" s="24"/>
      <c r="E182" s="24"/>
      <c r="F182" s="24"/>
      <c r="G182" s="18"/>
      <c r="H182" s="24"/>
      <c r="I182" s="24"/>
      <c r="J182" s="24"/>
      <c r="K182" s="24"/>
      <c r="L182" s="25"/>
    </row>
    <row r="183" spans="1:17" ht="39" x14ac:dyDescent="0.25">
      <c r="A183" t="s">
        <v>1374</v>
      </c>
      <c r="C183" s="26" t="s">
        <v>1292</v>
      </c>
      <c r="D183" s="27" t="s">
        <v>1604</v>
      </c>
      <c r="E183" s="27" t="s">
        <v>1605</v>
      </c>
      <c r="F183" s="27" t="s">
        <v>1877</v>
      </c>
      <c r="G183" s="27" t="s">
        <v>1606</v>
      </c>
      <c r="H183" s="27" t="s">
        <v>1607</v>
      </c>
      <c r="I183" s="27" t="s">
        <v>1608</v>
      </c>
      <c r="J183" s="27" t="s">
        <v>1609</v>
      </c>
      <c r="K183" s="27" t="s">
        <v>1613</v>
      </c>
      <c r="L183" s="27" t="s">
        <v>1448</v>
      </c>
      <c r="M183" s="27" t="s">
        <v>1578</v>
      </c>
      <c r="N183" s="27" t="s">
        <v>1449</v>
      </c>
      <c r="O183" s="27" t="s">
        <v>1450</v>
      </c>
      <c r="P183" s="27" t="s">
        <v>1451</v>
      </c>
      <c r="Q183" s="27" t="s">
        <v>1452</v>
      </c>
    </row>
    <row r="184" spans="1:17" ht="15" x14ac:dyDescent="0.25">
      <c r="A184" s="10">
        <f>D184+F184+E184+'Forecast inputs Tab10.1.5.1'!AA4</f>
        <v>0.24</v>
      </c>
      <c r="C184" s="18">
        <v>0</v>
      </c>
      <c r="D184" s="17">
        <f>$G$54*'Forecast inputs Tab10.1.5.1'!T4</f>
        <v>0</v>
      </c>
      <c r="E184" s="17">
        <f>$G$55*'Forecast inputs Tab10.1.5.1'!U4</f>
        <v>0</v>
      </c>
      <c r="F184" s="17">
        <f>$F$31*'Forecast inputs Tab10.1.5.1'!Y4</f>
        <v>0</v>
      </c>
      <c r="G184" s="28">
        <f>N184*(D184/A184)*(1-EXP(-A184))</f>
        <v>0</v>
      </c>
      <c r="H184" s="28">
        <f>G184*'Forecast inputs Tab10.1.5.1'!V4</f>
        <v>0</v>
      </c>
      <c r="I184" s="28">
        <f>N184*(E184/A184)*(1-EXP(-A184))</f>
        <v>0</v>
      </c>
      <c r="J184" s="28">
        <f>I184*'Forecast inputs Tab10.1.5.1'!W4</f>
        <v>0</v>
      </c>
      <c r="K184" s="28">
        <f>H184+J184</f>
        <v>0</v>
      </c>
      <c r="L184" s="28">
        <f t="shared" ref="L184:L200" si="48">N184*(F184/A184)*(1-EXP(-A184))</f>
        <v>0</v>
      </c>
      <c r="M184" s="28">
        <f>L184*'Forecast inputs Tab10.1.5.1'!Z4</f>
        <v>0</v>
      </c>
      <c r="N184" s="19">
        <f>'Forecast inputs Tab10.1.5.1'!Q4</f>
        <v>12382.797429009221</v>
      </c>
      <c r="O184" s="19">
        <f>N184*'Forecast inputs Tab10.1.5.1'!R4</f>
        <v>34.976078134056579</v>
      </c>
      <c r="P184" s="19">
        <f>N184*'Forecast inputs Tab10.1.5.1'!S4</f>
        <v>0</v>
      </c>
      <c r="Q184" s="19">
        <f>P184*'Forecast inputs Tab10.1.5.1'!R4</f>
        <v>0</v>
      </c>
    </row>
    <row r="185" spans="1:17" ht="15" x14ac:dyDescent="0.25">
      <c r="A185" s="10">
        <f>D185+F185+E185+'Forecast inputs Tab10.1.5.1'!AA5</f>
        <v>0.24050238085209108</v>
      </c>
      <c r="C185" s="18">
        <v>1</v>
      </c>
      <c r="D185" s="17">
        <f>$G$54*'Forecast inputs Tab10.1.5.1'!T5</f>
        <v>1.9848863257451796E-5</v>
      </c>
      <c r="E185" s="17">
        <f>$G$55*'Forecast inputs Tab10.1.5.1'!U5</f>
        <v>4.5507741371262527E-5</v>
      </c>
      <c r="F185" s="17">
        <f>$F$31*'Forecast inputs Tab10.1.5.1'!Y5</f>
        <v>4.3702424746238738E-4</v>
      </c>
      <c r="G185" s="28">
        <f t="shared" ref="G185:G199" si="49">N185*(D185/A185)*(1-EXP(-A185))</f>
        <v>0.17184839286089382</v>
      </c>
      <c r="H185" s="28">
        <f>G185*'Forecast inputs Tab10.1.5.1'!V5</f>
        <v>1.7670827758153873E-2</v>
      </c>
      <c r="I185" s="28">
        <f t="shared" ref="I185:I200" si="50">N185*(E185/A185)*(1-EXP(-A185))</f>
        <v>0.39399899711862213</v>
      </c>
      <c r="J185" s="28">
        <f>I185*'Forecast inputs Tab10.1.5.1'!W5</f>
        <v>4.0514215379381428E-2</v>
      </c>
      <c r="K185" s="28">
        <f t="shared" ref="K185:K200" si="51">H185+J185</f>
        <v>5.8185043137535301E-2</v>
      </c>
      <c r="L185" s="28">
        <f t="shared" si="48"/>
        <v>3.7836884457077189</v>
      </c>
      <c r="M185" s="28">
        <f>L185*'Forecast inputs Tab10.1.5.1'!Z5</f>
        <v>0.29165011071475211</v>
      </c>
      <c r="N185" s="19">
        <f>N159*EXP(-A159)</f>
        <v>9740.6534556019415</v>
      </c>
      <c r="O185" s="19">
        <f>N185*'Forecast inputs Tab10.1.5.1'!R5</f>
        <v>231.1720062657642</v>
      </c>
      <c r="P185" s="19">
        <f>N185*'Forecast inputs Tab10.1.5.1'!S5</f>
        <v>0</v>
      </c>
      <c r="Q185" s="19">
        <f>P185*'Forecast inputs Tab10.1.5.1'!R5</f>
        <v>0</v>
      </c>
    </row>
    <row r="186" spans="1:17" ht="15" x14ac:dyDescent="0.25">
      <c r="A186" s="10">
        <f>D186+F186+E186+'Forecast inputs Tab10.1.5.1'!AA6</f>
        <v>0.24366033741016116</v>
      </c>
      <c r="C186" s="18">
        <v>2</v>
      </c>
      <c r="D186" s="17">
        <f>$G$54*'Forecast inputs Tab10.1.5.1'!T6</f>
        <v>1.8678023608795132E-4</v>
      </c>
      <c r="E186" s="17">
        <f>$G$55*'Forecast inputs Tab10.1.5.1'!U6</f>
        <v>9.5399271633209615E-4</v>
      </c>
      <c r="F186" s="17">
        <f>$F$31*'Forecast inputs Tab10.1.5.1'!Y6</f>
        <v>2.5195644577411316E-3</v>
      </c>
      <c r="G186" s="28">
        <f t="shared" si="49"/>
        <v>1.2695031921877173</v>
      </c>
      <c r="H186" s="28">
        <f>G186*'Forecast inputs Tab10.1.5.1'!V6</f>
        <v>0.2787151746480907</v>
      </c>
      <c r="I186" s="28">
        <f t="shared" si="50"/>
        <v>6.4840736047530454</v>
      </c>
      <c r="J186" s="28">
        <f>I186*'Forecast inputs Tab10.1.5.1'!W6</f>
        <v>1.4236918535754792</v>
      </c>
      <c r="K186" s="28">
        <f t="shared" si="51"/>
        <v>1.7024070282235699</v>
      </c>
      <c r="L186" s="28">
        <f t="shared" si="48"/>
        <v>17.124912083947272</v>
      </c>
      <c r="M186" s="28">
        <f>L186*'Forecast inputs Tab10.1.5.1'!Z6</f>
        <v>3.2199972191446058</v>
      </c>
      <c r="N186" s="19">
        <f t="shared" ref="N186:N199" si="52">N160*EXP(-A160)</f>
        <v>7658.4209825088492</v>
      </c>
      <c r="O186" s="19">
        <f>N186*'Forecast inputs Tab10.1.5.1'!R6</f>
        <v>736.70793314922469</v>
      </c>
      <c r="P186" s="19">
        <f>N186*'Forecast inputs Tab10.1.5.1'!S6</f>
        <v>0</v>
      </c>
      <c r="Q186" s="19">
        <f>P186*'Forecast inputs Tab10.1.5.1'!R6</f>
        <v>0</v>
      </c>
    </row>
    <row r="187" spans="1:17" ht="15" x14ac:dyDescent="0.25">
      <c r="A187" s="10">
        <f>D187+F187+E187+'Forecast inputs Tab10.1.5.1'!AA7</f>
        <v>0.25130832723528956</v>
      </c>
      <c r="C187" s="18">
        <v>3</v>
      </c>
      <c r="D187" s="17">
        <f>$G$54*'Forecast inputs Tab10.1.5.1'!T7</f>
        <v>6.9577439176407479E-3</v>
      </c>
      <c r="E187" s="17">
        <f>$G$55*'Forecast inputs Tab10.1.5.1'!U7</f>
        <v>1.8501035580844453E-3</v>
      </c>
      <c r="F187" s="17">
        <f>$F$31*'Forecast inputs Tab10.1.5.1'!Y7</f>
        <v>2.5004797595643822E-3</v>
      </c>
      <c r="G187" s="28">
        <f t="shared" si="49"/>
        <v>36.928245047993265</v>
      </c>
      <c r="H187" s="28">
        <f>G187*'Forecast inputs Tab10.1.5.1'!V7</f>
        <v>13.562084304341763</v>
      </c>
      <c r="I187" s="28">
        <f t="shared" si="50"/>
        <v>9.8194297412821623</v>
      </c>
      <c r="J187" s="28">
        <f>I187*'Forecast inputs Tab10.1.5.1'!W7</f>
        <v>3.6151379791324927</v>
      </c>
      <c r="K187" s="28">
        <f t="shared" si="51"/>
        <v>17.177222283474254</v>
      </c>
      <c r="L187" s="28">
        <f t="shared" si="48"/>
        <v>13.271303225838055</v>
      </c>
      <c r="M187" s="28">
        <f>L187*'Forecast inputs Tab10.1.5.1'!Z7</f>
        <v>4.4827542610171269</v>
      </c>
      <c r="N187" s="19">
        <f t="shared" si="52"/>
        <v>6002.3165539542169</v>
      </c>
      <c r="O187" s="19">
        <f>N187*'Forecast inputs Tab10.1.5.1'!R7</f>
        <v>1256.254843159848</v>
      </c>
      <c r="P187" s="19">
        <f>N187*'Forecast inputs Tab10.1.5.1'!S7</f>
        <v>0</v>
      </c>
      <c r="Q187" s="19">
        <f>P187*'Forecast inputs Tab10.1.5.1'!R7</f>
        <v>0</v>
      </c>
    </row>
    <row r="188" spans="1:17" ht="15" x14ac:dyDescent="0.25">
      <c r="A188" s="10">
        <f>D188+F188+E188+'Forecast inputs Tab10.1.5.1'!AA8</f>
        <v>0.27792983197824694</v>
      </c>
      <c r="C188" s="18">
        <v>4</v>
      </c>
      <c r="D188" s="17">
        <f>$G$54*'Forecast inputs Tab10.1.5.1'!T8</f>
        <v>1.2429275297296824E-2</v>
      </c>
      <c r="E188" s="17">
        <f>$G$55*'Forecast inputs Tab10.1.5.1'!U8</f>
        <v>1.2000575684704232E-2</v>
      </c>
      <c r="F188" s="17">
        <f>$F$31*'Forecast inputs Tab10.1.5.1'!Y8</f>
        <v>1.3499980996245895E-2</v>
      </c>
      <c r="G188" s="28">
        <f t="shared" si="49"/>
        <v>50.660338024934944</v>
      </c>
      <c r="H188" s="28">
        <f>G188*'Forecast inputs Tab10.1.5.1'!V8</f>
        <v>28.538678283624002</v>
      </c>
      <c r="I188" s="28">
        <f t="shared" si="50"/>
        <v>48.913006280676072</v>
      </c>
      <c r="J188" s="28">
        <f>I188*'Forecast inputs Tab10.1.5.1'!W8</f>
        <v>26.802013308722291</v>
      </c>
      <c r="K188" s="28">
        <f t="shared" si="51"/>
        <v>55.340691592346289</v>
      </c>
      <c r="L188" s="28">
        <f t="shared" si="48"/>
        <v>55.024414878698167</v>
      </c>
      <c r="M188" s="28">
        <f>L188*'Forecast inputs Tab10.1.5.1'!Z8</f>
        <v>28.964796967731832</v>
      </c>
      <c r="N188" s="19">
        <f t="shared" si="52"/>
        <v>4668.4969134790226</v>
      </c>
      <c r="O188" s="19">
        <f>N188*'Forecast inputs Tab10.1.5.1'!R8</f>
        <v>1721.0647296386092</v>
      </c>
      <c r="P188" s="19">
        <f>N188*'Forecast inputs Tab10.1.5.1'!S8</f>
        <v>416.22571158003325</v>
      </c>
      <c r="Q188" s="19">
        <f>P188*'Forecast inputs Tab10.1.5.1'!R8</f>
        <v>153.44368970253717</v>
      </c>
    </row>
    <row r="189" spans="1:17" ht="15" x14ac:dyDescent="0.25">
      <c r="A189" s="10">
        <f>D189+F189+E189+'Forecast inputs Tab10.1.5.1'!AA9</f>
        <v>0.32357090284957851</v>
      </c>
      <c r="C189" s="18">
        <v>5</v>
      </c>
      <c r="D189" s="17">
        <f>$G$54*'Forecast inputs Tab10.1.5.1'!T9</f>
        <v>3.6703541650345804E-2</v>
      </c>
      <c r="E189" s="17">
        <f>$G$55*'Forecast inputs Tab10.1.5.1'!U9</f>
        <v>1.8220155842594638E-2</v>
      </c>
      <c r="F189" s="17">
        <f>$F$31*'Forecast inputs Tab10.1.5.1'!Y9</f>
        <v>2.8647205356638082E-2</v>
      </c>
      <c r="G189" s="28">
        <f t="shared" si="49"/>
        <v>110.86949088301017</v>
      </c>
      <c r="H189" s="28">
        <f>G189*'Forecast inputs Tab10.1.5.1'!V9</f>
        <v>89.311731429701865</v>
      </c>
      <c r="I189" s="28">
        <f t="shared" si="50"/>
        <v>55.037179281540496</v>
      </c>
      <c r="J189" s="28">
        <f>I189*'Forecast inputs Tab10.1.5.1'!W9</f>
        <v>41.204974638359822</v>
      </c>
      <c r="K189" s="28">
        <f t="shared" si="51"/>
        <v>130.51670606806169</v>
      </c>
      <c r="L189" s="28">
        <f t="shared" si="48"/>
        <v>86.533912813331511</v>
      </c>
      <c r="M189" s="28">
        <f>L189*'Forecast inputs Tab10.1.5.1'!Z9</f>
        <v>64.566240638713538</v>
      </c>
      <c r="N189" s="19">
        <f t="shared" si="52"/>
        <v>3535.6859572124454</v>
      </c>
      <c r="O189" s="19">
        <f>N189*'Forecast inputs Tab10.1.5.1'!R9</f>
        <v>2014.6480011634801</v>
      </c>
      <c r="P189" s="19">
        <f>N189*'Forecast inputs Tab10.1.5.1'!S9</f>
        <v>1028.4070448865957</v>
      </c>
      <c r="Q189" s="19">
        <f>P189*'Forecast inputs Tab10.1.5.1'!R9</f>
        <v>585.99044780456177</v>
      </c>
    </row>
    <row r="190" spans="1:17" ht="15" x14ac:dyDescent="0.25">
      <c r="A190" s="10">
        <f>D190+F190+E190+'Forecast inputs Tab10.1.5.1'!AA10</f>
        <v>0.36401987201966629</v>
      </c>
      <c r="C190" s="18">
        <v>6</v>
      </c>
      <c r="D190" s="17">
        <f>$G$54*'Forecast inputs Tab10.1.5.1'!T10</f>
        <v>8.9259655937150795E-2</v>
      </c>
      <c r="E190" s="17">
        <f>$G$55*'Forecast inputs Tab10.1.5.1'!U10</f>
        <v>7.521014069258234E-3</v>
      </c>
      <c r="F190" s="17">
        <f>$F$31*'Forecast inputs Tab10.1.5.1'!Y10</f>
        <v>2.723920201325726E-2</v>
      </c>
      <c r="G190" s="28">
        <f t="shared" si="49"/>
        <v>191.40493816525168</v>
      </c>
      <c r="H190" s="28">
        <f>G190*'Forecast inputs Tab10.1.5.1'!V10</f>
        <v>189.63001152387628</v>
      </c>
      <c r="I190" s="28">
        <f t="shared" si="50"/>
        <v>16.127770354391437</v>
      </c>
      <c r="J190" s="28">
        <f>I190*'Forecast inputs Tab10.1.5.1'!W10</f>
        <v>15.606848572130348</v>
      </c>
      <c r="K190" s="28">
        <f t="shared" si="51"/>
        <v>205.23686009600664</v>
      </c>
      <c r="L190" s="28">
        <f t="shared" si="48"/>
        <v>58.410686466115997</v>
      </c>
      <c r="M190" s="28">
        <f>L190*'Forecast inputs Tab10.1.5.1'!Z10</f>
        <v>57.75426717160979</v>
      </c>
      <c r="N190" s="19">
        <f t="shared" si="52"/>
        <v>2558.2832420946056</v>
      </c>
      <c r="O190" s="19">
        <f>N190*'Forecast inputs Tab10.1.5.1'!R10</f>
        <v>2062.5595817074495</v>
      </c>
      <c r="P190" s="19">
        <f>N190*'Forecast inputs Tab10.1.5.1'!S10</f>
        <v>1470.3176268046268</v>
      </c>
      <c r="Q190" s="19">
        <f>P190*'Forecast inputs Tab10.1.5.1'!R10</f>
        <v>1185.4112396234407</v>
      </c>
    </row>
    <row r="191" spans="1:17" ht="15" x14ac:dyDescent="0.25">
      <c r="A191" s="10">
        <f>D191+F191+E191+'Forecast inputs Tab10.1.5.1'!AA11</f>
        <v>0.40214925376311006</v>
      </c>
      <c r="C191" s="18">
        <v>7</v>
      </c>
      <c r="D191" s="17">
        <f>$G$54*'Forecast inputs Tab10.1.5.1'!T11</f>
        <v>0.10788981236143161</v>
      </c>
      <c r="E191" s="17">
        <f>$G$55*'Forecast inputs Tab10.1.5.1'!U11</f>
        <v>4.3126313426707962E-3</v>
      </c>
      <c r="F191" s="17">
        <f>$F$31*'Forecast inputs Tab10.1.5.1'!Y11</f>
        <v>4.9946810059007689E-2</v>
      </c>
      <c r="G191" s="28">
        <f t="shared" si="49"/>
        <v>157.91893301371903</v>
      </c>
      <c r="H191" s="28">
        <f>G191*'Forecast inputs Tab10.1.5.1'!V11</f>
        <v>195.70311402997578</v>
      </c>
      <c r="I191" s="28">
        <f t="shared" si="50"/>
        <v>6.312423065808896</v>
      </c>
      <c r="J191" s="28">
        <f>I191*'Forecast inputs Tab10.1.5.1'!W11</f>
        <v>7.7030126710980102</v>
      </c>
      <c r="K191" s="28">
        <f t="shared" si="51"/>
        <v>203.40612670107379</v>
      </c>
      <c r="L191" s="28">
        <f t="shared" si="48"/>
        <v>73.10743043591593</v>
      </c>
      <c r="M191" s="28">
        <f>L191*'Forecast inputs Tab10.1.5.1'!Z11</f>
        <v>91.259274338849494</v>
      </c>
      <c r="N191" s="19">
        <f t="shared" si="52"/>
        <v>1777.6931718852097</v>
      </c>
      <c r="O191" s="19">
        <f>N191*'Forecast inputs Tab10.1.5.1'!R11</f>
        <v>1903.2694175471811</v>
      </c>
      <c r="P191" s="19">
        <f>N191*'Forecast inputs Tab10.1.5.1'!S11</f>
        <v>1417.8939450783523</v>
      </c>
      <c r="Q191" s="19">
        <f>P191*'Forecast inputs Tab10.1.5.1'!R11</f>
        <v>1518.0539733586872</v>
      </c>
    </row>
    <row r="192" spans="1:17" ht="15" x14ac:dyDescent="0.25">
      <c r="A192" s="10">
        <f>D192+F192+E192+'Forecast inputs Tab10.1.5.1'!AA12</f>
        <v>0.39630313489509938</v>
      </c>
      <c r="C192" s="18">
        <v>8</v>
      </c>
      <c r="D192" s="17">
        <f>$G$54*'Forecast inputs Tab10.1.5.1'!T12</f>
        <v>0.12438437004796496</v>
      </c>
      <c r="E192" s="17">
        <f>$G$55*'Forecast inputs Tab10.1.5.1'!U12</f>
        <v>7.3982415734569185E-4</v>
      </c>
      <c r="F192" s="17">
        <f>$F$31*'Forecast inputs Tab10.1.5.1'!Y12</f>
        <v>3.1178940689788756E-2</v>
      </c>
      <c r="G192" s="28">
        <f t="shared" si="49"/>
        <v>122.14142485433065</v>
      </c>
      <c r="H192" s="28">
        <f>G192*'Forecast inputs Tab10.1.5.1'!V12</f>
        <v>183.94586070880351</v>
      </c>
      <c r="I192" s="28">
        <f t="shared" si="50"/>
        <v>0.72648337315220213</v>
      </c>
      <c r="J192" s="28">
        <f>I192*'Forecast inputs Tab10.1.5.1'!W12</f>
        <v>1.0924648861624482</v>
      </c>
      <c r="K192" s="28">
        <f t="shared" si="51"/>
        <v>185.03832559496595</v>
      </c>
      <c r="L192" s="28">
        <f t="shared" si="48"/>
        <v>30.616710442243964</v>
      </c>
      <c r="M192" s="28">
        <f>L192*'Forecast inputs Tab10.1.5.1'!Z12</f>
        <v>46.664153053441716</v>
      </c>
      <c r="N192" s="19">
        <f t="shared" si="52"/>
        <v>1189.3645435128817</v>
      </c>
      <c r="O192" s="19">
        <f>N192*'Forecast inputs Tab10.1.5.1'!R12</f>
        <v>1612.5047671584596</v>
      </c>
      <c r="P192" s="19">
        <f>N192*'Forecast inputs Tab10.1.5.1'!S12</f>
        <v>1088.9181254388538</v>
      </c>
      <c r="Q192" s="19">
        <f>P192*'Forecast inputs Tab10.1.5.1'!R12</f>
        <v>1476.3225269262348</v>
      </c>
    </row>
    <row r="193" spans="1:17" ht="15" x14ac:dyDescent="0.25">
      <c r="A193" s="10">
        <f>D193+F193+E193+'Forecast inputs Tab10.1.5.1'!AA13</f>
        <v>0.40686237822587945</v>
      </c>
      <c r="C193" s="18">
        <v>9</v>
      </c>
      <c r="D193" s="17">
        <f>$G$54*'Forecast inputs Tab10.1.5.1'!T13</f>
        <v>0.11979216781054611</v>
      </c>
      <c r="E193" s="17">
        <f>$G$55*'Forecast inputs Tab10.1.5.1'!U13</f>
        <v>3.0425348589166153E-4</v>
      </c>
      <c r="F193" s="17">
        <f>$F$31*'Forecast inputs Tab10.1.5.1'!Y13</f>
        <v>4.6765956929441674E-2</v>
      </c>
      <c r="G193" s="28">
        <f t="shared" si="49"/>
        <v>78.895934032526526</v>
      </c>
      <c r="H193" s="28">
        <f>G193*'Forecast inputs Tab10.1.5.1'!V13</f>
        <v>142.13210463878536</v>
      </c>
      <c r="I193" s="28">
        <f t="shared" si="50"/>
        <v>0.20038340895573561</v>
      </c>
      <c r="J193" s="28">
        <f>I193*'Forecast inputs Tab10.1.5.1'!W13</f>
        <v>0.36141145354858101</v>
      </c>
      <c r="K193" s="28">
        <f t="shared" si="51"/>
        <v>142.49351609233395</v>
      </c>
      <c r="L193" s="28">
        <f t="shared" si="48"/>
        <v>30.800376354391201</v>
      </c>
      <c r="M193" s="28">
        <f>L193*'Forecast inputs Tab10.1.5.1'!Z13</f>
        <v>55.943031576244287</v>
      </c>
      <c r="N193" s="19">
        <f t="shared" si="52"/>
        <v>801.64828969865926</v>
      </c>
      <c r="O193" s="19">
        <f>N193*'Forecast inputs Tab10.1.5.1'!R13</f>
        <v>1326.5916392420322</v>
      </c>
      <c r="P193" s="19">
        <f>N193*'Forecast inputs Tab10.1.5.1'!S13</f>
        <v>774.40882502267709</v>
      </c>
      <c r="Q193" s="19">
        <f>P193*'Forecast inputs Tab10.1.5.1'!R13</f>
        <v>1281.5149559122767</v>
      </c>
    </row>
    <row r="194" spans="1:17" ht="15" x14ac:dyDescent="0.25">
      <c r="A194" s="10">
        <f>D194+F194+E194+'Forecast inputs Tab10.1.5.1'!AA14</f>
        <v>0.40295046380755362</v>
      </c>
      <c r="C194" s="18">
        <v>10</v>
      </c>
      <c r="D194" s="17">
        <f>$G$54*'Forecast inputs Tab10.1.5.1'!T14</f>
        <v>0.11955781817504513</v>
      </c>
      <c r="E194" s="17">
        <f>$G$55*'Forecast inputs Tab10.1.5.1'!U14</f>
        <v>8.2337858162566041E-5</v>
      </c>
      <c r="F194" s="17">
        <f>$F$31*'Forecast inputs Tab10.1.5.1'!Y14</f>
        <v>4.3310307774345962E-2</v>
      </c>
      <c r="G194" s="28">
        <f t="shared" si="49"/>
        <v>57.313752976470667</v>
      </c>
      <c r="H194" s="28">
        <f>G194*'Forecast inputs Tab10.1.5.1'!V14</f>
        <v>120.63854736403133</v>
      </c>
      <c r="I194" s="28">
        <f t="shared" si="50"/>
        <v>3.9471209289146998E-2</v>
      </c>
      <c r="J194" s="28">
        <f>I194*'Forecast inputs Tab10.1.5.1'!W14</f>
        <v>8.3262955112127515E-2</v>
      </c>
      <c r="K194" s="28">
        <f t="shared" si="51"/>
        <v>120.72181031914346</v>
      </c>
      <c r="L194" s="28">
        <f t="shared" si="48"/>
        <v>20.762141021003494</v>
      </c>
      <c r="M194" s="28">
        <f>L194*'Forecast inputs Tab10.1.5.1'!Z14</f>
        <v>44.008472215170059</v>
      </c>
      <c r="N194" s="19">
        <f t="shared" si="52"/>
        <v>582.43336657751956</v>
      </c>
      <c r="O194" s="19">
        <f>N194*'Forecast inputs Tab10.1.5.1'!R14</f>
        <v>1142.5886568834492</v>
      </c>
      <c r="P194" s="19">
        <f>N194*'Forecast inputs Tab10.1.5.1'!S14</f>
        <v>574.2687596801668</v>
      </c>
      <c r="Q194" s="19">
        <f>P194*'Forecast inputs Tab10.1.5.1'!R14</f>
        <v>1126.5717393025673</v>
      </c>
    </row>
    <row r="195" spans="1:17" ht="15" x14ac:dyDescent="0.25">
      <c r="A195" s="10">
        <f>D195+F195+E195+'Forecast inputs Tab10.1.5.1'!AA15</f>
        <v>0.40504062048450523</v>
      </c>
      <c r="C195" s="18">
        <v>11</v>
      </c>
      <c r="D195" s="17">
        <f>$G$54*'Forecast inputs Tab10.1.5.1'!T15</f>
        <v>0.11521917618417277</v>
      </c>
      <c r="E195" s="17">
        <f>$G$55*'Forecast inputs Tab10.1.5.1'!U15</f>
        <v>3.0412298732995456E-5</v>
      </c>
      <c r="F195" s="17">
        <f>$F$31*'Forecast inputs Tab10.1.5.1'!Y15</f>
        <v>4.979103200159949E-2</v>
      </c>
      <c r="G195" s="28">
        <f t="shared" si="49"/>
        <v>10.18410178525834</v>
      </c>
      <c r="H195" s="28">
        <f>G195*'Forecast inputs Tab10.1.5.1'!V15</f>
        <v>24.516092249467444</v>
      </c>
      <c r="I195" s="28">
        <f t="shared" si="50"/>
        <v>2.6881110946795185E-3</v>
      </c>
      <c r="J195" s="28">
        <f>I195*'Forecast inputs Tab10.1.5.1'!W15</f>
        <v>6.4924148637047529E-3</v>
      </c>
      <c r="K195" s="28">
        <f t="shared" si="51"/>
        <v>24.522584664331148</v>
      </c>
      <c r="L195" s="28">
        <f t="shared" si="48"/>
        <v>4.4009769440358122</v>
      </c>
      <c r="M195" s="28">
        <f>L195*'Forecast inputs Tab10.1.5.1'!Z15</f>
        <v>10.680114808708346</v>
      </c>
      <c r="N195" s="19">
        <f t="shared" si="52"/>
        <v>107.49462280801039</v>
      </c>
      <c r="O195" s="19">
        <f>N195*'Forecast inputs Tab10.1.5.1'!R15</f>
        <v>244.15468667629014</v>
      </c>
      <c r="P195" s="19">
        <f>N195*'Forecast inputs Tab10.1.5.1'!S15</f>
        <v>106.83677835763295</v>
      </c>
      <c r="Q195" s="19">
        <f>P195*'Forecast inputs Tab10.1.5.1'!R15</f>
        <v>242.66051141925885</v>
      </c>
    </row>
    <row r="196" spans="1:17" ht="15" x14ac:dyDescent="0.25">
      <c r="A196" s="10">
        <f>D196+F196+E196+'Forecast inputs Tab10.1.5.1'!AA16</f>
        <v>0.40281734930187862</v>
      </c>
      <c r="C196" s="18">
        <v>12</v>
      </c>
      <c r="D196" s="17">
        <f>$G$54*'Forecast inputs Tab10.1.5.1'!T16</f>
        <v>0.1128163807955683</v>
      </c>
      <c r="E196" s="17">
        <f>$G$55*'Forecast inputs Tab10.1.5.1'!U16</f>
        <v>1.0919226459329355E-5</v>
      </c>
      <c r="F196" s="17">
        <f>$F$31*'Forecast inputs Tab10.1.5.1'!Y16</f>
        <v>4.9990049279850998E-2</v>
      </c>
      <c r="G196" s="28">
        <f t="shared" si="49"/>
        <v>35.198862836721666</v>
      </c>
      <c r="H196" s="28">
        <f>G196*'Forecast inputs Tab10.1.5.1'!V16</f>
        <v>95.283036842991876</v>
      </c>
      <c r="I196" s="28">
        <f t="shared" si="50"/>
        <v>3.4068133697844516E-3</v>
      </c>
      <c r="J196" s="28">
        <f>I196*'Forecast inputs Tab10.1.5.1'!W16</f>
        <v>9.2556395789970061E-3</v>
      </c>
      <c r="K196" s="28">
        <f t="shared" si="51"/>
        <v>95.292292482570872</v>
      </c>
      <c r="L196" s="28">
        <f t="shared" si="48"/>
        <v>15.59696274064088</v>
      </c>
      <c r="M196" s="28">
        <f>L196*'Forecast inputs Tab10.1.5.1'!Z16</f>
        <v>42.605599240099068</v>
      </c>
      <c r="N196" s="19">
        <f t="shared" si="52"/>
        <v>379.04858560212529</v>
      </c>
      <c r="O196" s="19">
        <f>N196*'Forecast inputs Tab10.1.5.1'!R16</f>
        <v>977.63074052743343</v>
      </c>
      <c r="P196" s="19">
        <f>N196*'Forecast inputs Tab10.1.5.1'!S16</f>
        <v>377.9639814225855</v>
      </c>
      <c r="Q196" s="19">
        <f>P196*'Forecast inputs Tab10.1.5.1'!R16</f>
        <v>974.83336196568985</v>
      </c>
    </row>
    <row r="197" spans="1:17" ht="15" x14ac:dyDescent="0.25">
      <c r="A197" s="10">
        <f>D197+F197+E197+'Forecast inputs Tab10.1.5.1'!AA17</f>
        <v>0.39714953151208482</v>
      </c>
      <c r="C197" s="18">
        <v>13</v>
      </c>
      <c r="D197" s="17">
        <f>$G$54*'Forecast inputs Tab10.1.5.1'!T17</f>
        <v>0.11220108028844133</v>
      </c>
      <c r="E197" s="17">
        <f>$G$55*'Forecast inputs Tab10.1.5.1'!U17</f>
        <v>3.9421554411971797E-6</v>
      </c>
      <c r="F197" s="17">
        <f>$F$31*'Forecast inputs Tab10.1.5.1'!Y17</f>
        <v>4.4944509068202292E-2</v>
      </c>
      <c r="G197" s="28">
        <f t="shared" si="49"/>
        <v>21.605876348965513</v>
      </c>
      <c r="H197" s="28">
        <f>G197*'Forecast inputs Tab10.1.5.1'!V17</f>
        <v>64.854089996688586</v>
      </c>
      <c r="I197" s="28">
        <f t="shared" si="50"/>
        <v>7.5911678204832942E-4</v>
      </c>
      <c r="J197" s="28">
        <f>I197*'Forecast inputs Tab10.1.5.1'!W17</f>
        <v>2.2854414246590207E-3</v>
      </c>
      <c r="K197" s="28">
        <f t="shared" si="51"/>
        <v>64.856375438113247</v>
      </c>
      <c r="L197" s="28">
        <f t="shared" si="48"/>
        <v>8.6546894468053921</v>
      </c>
      <c r="M197" s="28">
        <f>L197*'Forecast inputs Tab10.1.5.1'!Z17</f>
        <v>26.226218883759913</v>
      </c>
      <c r="N197" s="19">
        <f t="shared" si="52"/>
        <v>233.32664493197296</v>
      </c>
      <c r="O197" s="19">
        <f>N197*'Forecast inputs Tab10.1.5.1'!R17</f>
        <v>672.38905903271302</v>
      </c>
      <c r="P197" s="19">
        <f>N197*'Forecast inputs Tab10.1.5.1'!S17</f>
        <v>232.99225123246086</v>
      </c>
      <c r="Q197" s="19">
        <f>P197*'Forecast inputs Tab10.1.5.1'!R17</f>
        <v>671.42541998914407</v>
      </c>
    </row>
    <row r="198" spans="1:17" ht="15" x14ac:dyDescent="0.25">
      <c r="A198" s="10">
        <f>D198+F198+E198+'Forecast inputs Tab10.1.5.1'!AA18</f>
        <v>0.39577724332608</v>
      </c>
      <c r="C198" s="18">
        <v>14</v>
      </c>
      <c r="D198" s="17">
        <f>$G$54*'Forecast inputs Tab10.1.5.1'!T18</f>
        <v>0.10956226185225058</v>
      </c>
      <c r="E198" s="17">
        <f>$G$55*'Forecast inputs Tab10.1.5.1'!U18</f>
        <v>1.785454050734878E-6</v>
      </c>
      <c r="F198" s="17">
        <f>$F$31*'Forecast inputs Tab10.1.5.1'!Y18</f>
        <v>4.6213196019778656E-2</v>
      </c>
      <c r="G198" s="28">
        <f t="shared" si="49"/>
        <v>5.0583994805881165</v>
      </c>
      <c r="H198" s="28">
        <f>G198*'Forecast inputs Tab10.1.5.1'!V18</f>
        <v>16.617704325506711</v>
      </c>
      <c r="I198" s="28">
        <f t="shared" si="50"/>
        <v>8.243294442963103E-5</v>
      </c>
      <c r="J198" s="28">
        <f>I198*'Forecast inputs Tab10.1.5.1'!W18</f>
        <v>2.7157353441287213E-4</v>
      </c>
      <c r="K198" s="28">
        <f t="shared" si="51"/>
        <v>16.617975899041124</v>
      </c>
      <c r="L198" s="28">
        <f t="shared" si="48"/>
        <v>2.1336252354666341</v>
      </c>
      <c r="M198" s="28">
        <f>L198*'Forecast inputs Tab10.1.5.1'!Z18</f>
        <v>7.0833157379639058</v>
      </c>
      <c r="N198" s="19">
        <f t="shared" si="52"/>
        <v>55.906624750820988</v>
      </c>
      <c r="O198" s="19">
        <f>N198*'Forecast inputs Tab10.1.5.1'!R18</f>
        <v>177.57397593104267</v>
      </c>
      <c r="P198" s="19">
        <f>N198*'Forecast inputs Tab10.1.5.1'!S18</f>
        <v>55.863677333294717</v>
      </c>
      <c r="Q198" s="19">
        <f>P198*'Forecast inputs Tab10.1.5.1'!R18</f>
        <v>177.43756376665067</v>
      </c>
    </row>
    <row r="199" spans="1:17" ht="15" x14ac:dyDescent="0.25">
      <c r="A199" s="10">
        <f>D199+F199+E199+'Forecast inputs Tab10.1.5.1'!AA19</f>
        <v>0.39540824787859585</v>
      </c>
      <c r="C199" s="18">
        <v>15</v>
      </c>
      <c r="D199" s="17">
        <f>$G$54*'Forecast inputs Tab10.1.5.1'!T19</f>
        <v>0.10665650128708604</v>
      </c>
      <c r="E199" s="17">
        <f>$G$55*'Forecast inputs Tab10.1.5.1'!U19</f>
        <v>9.335051994085574E-7</v>
      </c>
      <c r="F199" s="17">
        <f>$F$31*'Forecast inputs Tab10.1.5.1'!Y19</f>
        <v>4.8750813086310393E-2</v>
      </c>
      <c r="G199" s="28">
        <f t="shared" si="49"/>
        <v>7.3933471870963077</v>
      </c>
      <c r="H199" s="28">
        <f>G199*'Forecast inputs Tab10.1.5.1'!V19</f>
        <v>26.297950482437241</v>
      </c>
      <c r="I199" s="28">
        <f t="shared" si="50"/>
        <v>6.4709867255159024E-5</v>
      </c>
      <c r="J199" s="28">
        <f>I199*'Forecast inputs Tab10.1.5.1'!W19</f>
        <v>2.3066377697693265E-4</v>
      </c>
      <c r="K199" s="28">
        <f t="shared" si="51"/>
        <v>26.298181146214219</v>
      </c>
      <c r="L199" s="28">
        <f t="shared" si="48"/>
        <v>3.379369119095339</v>
      </c>
      <c r="M199" s="28">
        <f>L199*'Forecast inputs Tab10.1.5.1'!Z19</f>
        <v>12.160389425535049</v>
      </c>
      <c r="N199" s="19">
        <f t="shared" si="52"/>
        <v>83.924748637440132</v>
      </c>
      <c r="O199" s="19">
        <f>N199*'Forecast inputs Tab10.1.5.1'!R19</f>
        <v>290.42830663975258</v>
      </c>
      <c r="P199" s="19">
        <f>N199*'Forecast inputs Tab10.1.5.1'!S19</f>
        <v>83.887643624576597</v>
      </c>
      <c r="Q199" s="19">
        <f>P199*'Forecast inputs Tab10.1.5.1'!R19</f>
        <v>290.29990177433729</v>
      </c>
    </row>
    <row r="200" spans="1:17" ht="15" x14ac:dyDescent="0.25">
      <c r="A200" s="10">
        <f>D200+F200+E200+'Forecast inputs Tab10.1.5.1'!AA20</f>
        <v>0.39614972886705524</v>
      </c>
      <c r="C200" s="23" t="s">
        <v>1443</v>
      </c>
      <c r="D200" s="17">
        <f>$G$54*'Forecast inputs Tab10.1.5.1'!T20</f>
        <v>0.10345631749745175</v>
      </c>
      <c r="E200" s="17">
        <f>$G$55*'Forecast inputs Tab10.1.5.1'!U20</f>
        <v>5.6567740588605886E-7</v>
      </c>
      <c r="F200" s="17">
        <f>$F$31*'Forecast inputs Tab10.1.5.1'!Y20</f>
        <v>5.2692845692197628E-2</v>
      </c>
      <c r="G200" s="28">
        <f>N200*(D200/A200)*(1-EXP(-A200))</f>
        <v>8.3594963205394812</v>
      </c>
      <c r="H200" s="28">
        <f>G200*'Forecast inputs Tab10.1.5.1'!V20</f>
        <v>34.687462805313139</v>
      </c>
      <c r="I200" s="28">
        <f t="shared" si="50"/>
        <v>4.5707969387498287E-5</v>
      </c>
      <c r="J200" s="28">
        <f>I200*'Forecast inputs Tab10.1.5.1'!W20</f>
        <v>1.8966375810700983E-4</v>
      </c>
      <c r="K200" s="28">
        <f t="shared" si="51"/>
        <v>34.687652469071246</v>
      </c>
      <c r="L200" s="30">
        <f t="shared" si="48"/>
        <v>4.2576969714153066</v>
      </c>
      <c r="M200" s="28">
        <f>L200*'Forecast inputs Tab10.1.5.1'!Z20</f>
        <v>16.454551177549881</v>
      </c>
      <c r="N200" s="19">
        <f>N173*EXP(-A173)+N174*EXP(-A174)</f>
        <v>97.861032621413742</v>
      </c>
      <c r="O200" s="19">
        <f>N200*'Forecast inputs Tab10.1.5.1'!R20</f>
        <v>398.53284459316751</v>
      </c>
      <c r="P200" s="19">
        <f>N200*'Forecast inputs Tab10.1.5.1'!S20</f>
        <v>97.834818417080811</v>
      </c>
      <c r="Q200" s="19">
        <f>P200*'Forecast inputs Tab10.1.5.1'!R20</f>
        <v>398.42608890970803</v>
      </c>
    </row>
    <row r="201" spans="1:17" ht="15" x14ac:dyDescent="0.25">
      <c r="C201" s="31" t="s">
        <v>1453</v>
      </c>
      <c r="D201" s="12"/>
      <c r="E201" s="12"/>
      <c r="F201" s="12"/>
      <c r="G201" s="32">
        <f>SUM(G184:G200)</f>
        <v>895.37449254245507</v>
      </c>
      <c r="H201" s="32">
        <f t="shared" ref="H201" si="53">SUM(H184:H200)</f>
        <v>1226.0148549879511</v>
      </c>
      <c r="I201" s="32">
        <f>SUM(I184:I200)</f>
        <v>144.06126620899536</v>
      </c>
      <c r="J201" s="32">
        <f t="shared" ref="J201:Q201" si="54">SUM(J184:J200)</f>
        <v>97.952057930157849</v>
      </c>
      <c r="K201" s="32">
        <f t="shared" si="54"/>
        <v>1323.9669129181088</v>
      </c>
      <c r="L201" s="32">
        <f t="shared" si="54"/>
        <v>427.85889662465263</v>
      </c>
      <c r="M201" s="32">
        <f t="shared" si="54"/>
        <v>512.36482682625342</v>
      </c>
      <c r="N201" s="32">
        <f t="shared" si="54"/>
        <v>51855.35616488634</v>
      </c>
      <c r="O201" s="32">
        <f t="shared" si="54"/>
        <v>16803.047267449951</v>
      </c>
      <c r="P201" s="32">
        <f t="shared" si="54"/>
        <v>7725.8191888789379</v>
      </c>
      <c r="Q201" s="32">
        <f t="shared" si="54"/>
        <v>10082.391420455093</v>
      </c>
    </row>
    <row r="203" spans="1:17" ht="15" x14ac:dyDescent="0.25">
      <c r="C203" s="15" t="s">
        <v>1445</v>
      </c>
      <c r="D203" s="15" t="s">
        <v>1736</v>
      </c>
      <c r="G203" s="15">
        <f>G178+1</f>
        <v>2027</v>
      </c>
    </row>
    <row r="204" spans="1:17" ht="15" x14ac:dyDescent="0.25">
      <c r="D204" s="24" t="s">
        <v>1611</v>
      </c>
      <c r="E204" s="24"/>
      <c r="F204" s="24"/>
      <c r="G204" s="18">
        <f>G179</f>
        <v>1</v>
      </c>
      <c r="H204" s="24" t="s">
        <v>1610</v>
      </c>
      <c r="I204" s="25">
        <f>G204*I154</f>
        <v>9.7206003473941691E-2</v>
      </c>
      <c r="J204" s="15" t="s">
        <v>1526</v>
      </c>
      <c r="K204" s="25">
        <f>I204+I206+I205</f>
        <v>0.14083156917018991</v>
      </c>
    </row>
    <row r="205" spans="1:17" ht="15" x14ac:dyDescent="0.25">
      <c r="D205" s="24" t="s">
        <v>1612</v>
      </c>
      <c r="E205" s="24"/>
      <c r="F205" s="24"/>
      <c r="G205" s="18">
        <f>G180</f>
        <v>1</v>
      </c>
      <c r="H205" s="24" t="s">
        <v>1610</v>
      </c>
      <c r="I205" s="25">
        <f>G205*I155</f>
        <v>3.6023987567092904E-3</v>
      </c>
      <c r="K205" s="25"/>
    </row>
    <row r="206" spans="1:17" ht="15" x14ac:dyDescent="0.25">
      <c r="D206" s="24" t="s">
        <v>1446</v>
      </c>
      <c r="E206" s="24"/>
      <c r="F206" s="24"/>
      <c r="G206" s="18">
        <f>G181</f>
        <v>1</v>
      </c>
      <c r="H206" s="24" t="s">
        <v>1610</v>
      </c>
      <c r="I206" s="25">
        <f>G206*I156</f>
        <v>4.0023166939538925E-2</v>
      </c>
    </row>
    <row r="207" spans="1:17" ht="15" x14ac:dyDescent="0.25">
      <c r="D207" s="24"/>
      <c r="E207" s="24"/>
      <c r="F207" s="24"/>
      <c r="G207" s="18"/>
      <c r="H207" s="24"/>
      <c r="I207" s="24"/>
      <c r="J207" s="24"/>
      <c r="K207" s="24"/>
      <c r="L207" s="25"/>
    </row>
    <row r="208" spans="1:17" ht="39" x14ac:dyDescent="0.25">
      <c r="A208" t="s">
        <v>1374</v>
      </c>
      <c r="C208" s="26" t="s">
        <v>1292</v>
      </c>
      <c r="D208" s="27" t="s">
        <v>1604</v>
      </c>
      <c r="E208" s="27" t="s">
        <v>1605</v>
      </c>
      <c r="F208" s="27" t="s">
        <v>1877</v>
      </c>
      <c r="G208" s="27" t="s">
        <v>1606</v>
      </c>
      <c r="H208" s="27" t="s">
        <v>1607</v>
      </c>
      <c r="I208" s="27" t="s">
        <v>1608</v>
      </c>
      <c r="J208" s="27" t="s">
        <v>1609</v>
      </c>
      <c r="K208" s="27" t="s">
        <v>1613</v>
      </c>
      <c r="L208" s="27" t="s">
        <v>1448</v>
      </c>
      <c r="M208" s="27" t="s">
        <v>1578</v>
      </c>
      <c r="N208" s="27" t="s">
        <v>1449</v>
      </c>
      <c r="O208" s="27" t="s">
        <v>1450</v>
      </c>
      <c r="P208" s="27" t="s">
        <v>1451</v>
      </c>
      <c r="Q208" s="27" t="s">
        <v>1452</v>
      </c>
    </row>
    <row r="209" spans="1:17" ht="15" x14ac:dyDescent="0.25">
      <c r="A209" s="10">
        <f>D209+F209+E209+'Forecast inputs Tab10.1.5.1'!AA4</f>
        <v>0.24</v>
      </c>
      <c r="C209" s="18">
        <v>0</v>
      </c>
      <c r="D209" s="17">
        <f>$G$54*'Forecast inputs Tab10.1.5.1'!T4</f>
        <v>0</v>
      </c>
      <c r="E209" s="17">
        <f>$G$55*'Forecast inputs Tab10.1.5.1'!U4</f>
        <v>0</v>
      </c>
      <c r="F209" s="17">
        <f>$F$31*'Forecast inputs Tab10.1.5.1'!Y4</f>
        <v>0</v>
      </c>
      <c r="G209" s="28">
        <f>N209*(D209/A209)*(1-EXP(-A209))</f>
        <v>0</v>
      </c>
      <c r="H209" s="28">
        <f>G209*'Forecast inputs Tab10.1.5.1'!V4</f>
        <v>0</v>
      </c>
      <c r="I209" s="28">
        <f>N209*(E209/A209)*(1-EXP(-A209))</f>
        <v>0</v>
      </c>
      <c r="J209" s="28">
        <f>I209*'Forecast inputs Tab10.1.5.1'!W4</f>
        <v>0</v>
      </c>
      <c r="K209" s="28">
        <f>H209+J209</f>
        <v>0</v>
      </c>
      <c r="L209" s="28">
        <f t="shared" ref="L209:L225" si="55">N209*(F209/A209)*(1-EXP(-A209))</f>
        <v>0</v>
      </c>
      <c r="M209" s="28">
        <f>L209*'Forecast inputs Tab10.1.5.1'!Z4</f>
        <v>0</v>
      </c>
      <c r="N209" s="19">
        <f>'Forecast inputs Tab10.1.5.1'!Q4</f>
        <v>12382.797429009221</v>
      </c>
      <c r="O209" s="19">
        <f>N209*'Forecast inputs Tab10.1.5.1'!R4</f>
        <v>34.976078134056579</v>
      </c>
      <c r="P209" s="19">
        <f>N209*'Forecast inputs Tab10.1.5.1'!S4</f>
        <v>0</v>
      </c>
      <c r="Q209" s="19">
        <f>P209*'Forecast inputs Tab10.1.5.1'!R4</f>
        <v>0</v>
      </c>
    </row>
    <row r="210" spans="1:17" ht="15" x14ac:dyDescent="0.25">
      <c r="A210" s="10">
        <f>D210+F210+E210+'Forecast inputs Tab10.1.5.1'!AA5</f>
        <v>0.24050238085209108</v>
      </c>
      <c r="C210" s="18">
        <v>1</v>
      </c>
      <c r="D210" s="17">
        <f>$G$54*'Forecast inputs Tab10.1.5.1'!T5</f>
        <v>1.9848863257451796E-5</v>
      </c>
      <c r="E210" s="17">
        <f>$G$55*'Forecast inputs Tab10.1.5.1'!U5</f>
        <v>4.5507741371262527E-5</v>
      </c>
      <c r="F210" s="17">
        <f>$F$31*'Forecast inputs Tab10.1.5.1'!Y5</f>
        <v>4.3702424746238738E-4</v>
      </c>
      <c r="G210" s="28">
        <f t="shared" ref="G210:G224" si="56">N210*(D210/A210)*(1-EXP(-A210))</f>
        <v>0.17184839286089382</v>
      </c>
      <c r="H210" s="28">
        <f>G210*'Forecast inputs Tab10.1.5.1'!V5</f>
        <v>1.7670827758153873E-2</v>
      </c>
      <c r="I210" s="28">
        <f t="shared" ref="I210:I225" si="57">N210*(E210/A210)*(1-EXP(-A210))</f>
        <v>0.39399899711862213</v>
      </c>
      <c r="J210" s="28">
        <f>I210*'Forecast inputs Tab10.1.5.1'!W5</f>
        <v>4.0514215379381428E-2</v>
      </c>
      <c r="K210" s="28">
        <f t="shared" ref="K210:K225" si="58">H210+J210</f>
        <v>5.8185043137535301E-2</v>
      </c>
      <c r="L210" s="28">
        <f t="shared" si="55"/>
        <v>3.7836884457077189</v>
      </c>
      <c r="M210" s="28">
        <f>L210*'Forecast inputs Tab10.1.5.1'!Z5</f>
        <v>0.29165011071475211</v>
      </c>
      <c r="N210" s="19">
        <f>N184*EXP(-A184)</f>
        <v>9740.6534556019415</v>
      </c>
      <c r="O210" s="19">
        <f>N210*'Forecast inputs Tab10.1.5.1'!R5</f>
        <v>231.1720062657642</v>
      </c>
      <c r="P210" s="19">
        <f>N210*'Forecast inputs Tab10.1.5.1'!S5</f>
        <v>0</v>
      </c>
      <c r="Q210" s="19">
        <f>P210*'Forecast inputs Tab10.1.5.1'!R5</f>
        <v>0</v>
      </c>
    </row>
    <row r="211" spans="1:17" ht="15" x14ac:dyDescent="0.25">
      <c r="A211" s="10">
        <f>D211+F211+E211+'Forecast inputs Tab10.1.5.1'!AA6</f>
        <v>0.24366033741016116</v>
      </c>
      <c r="C211" s="18">
        <v>2</v>
      </c>
      <c r="D211" s="17">
        <f>$G$54*'Forecast inputs Tab10.1.5.1'!T6</f>
        <v>1.8678023608795132E-4</v>
      </c>
      <c r="E211" s="17">
        <f>$G$55*'Forecast inputs Tab10.1.5.1'!U6</f>
        <v>9.5399271633209615E-4</v>
      </c>
      <c r="F211" s="17">
        <f>$F$31*'Forecast inputs Tab10.1.5.1'!Y6</f>
        <v>2.5195644577411316E-3</v>
      </c>
      <c r="G211" s="28">
        <f t="shared" si="56"/>
        <v>1.2695031921877173</v>
      </c>
      <c r="H211" s="28">
        <f>G211*'Forecast inputs Tab10.1.5.1'!V6</f>
        <v>0.2787151746480907</v>
      </c>
      <c r="I211" s="28">
        <f t="shared" si="57"/>
        <v>6.4840736047530454</v>
      </c>
      <c r="J211" s="28">
        <f>I211*'Forecast inputs Tab10.1.5.1'!W6</f>
        <v>1.4236918535754792</v>
      </c>
      <c r="K211" s="28">
        <f t="shared" si="58"/>
        <v>1.7024070282235699</v>
      </c>
      <c r="L211" s="28">
        <f t="shared" si="55"/>
        <v>17.124912083947272</v>
      </c>
      <c r="M211" s="28">
        <f>L211*'Forecast inputs Tab10.1.5.1'!Z6</f>
        <v>3.2199972191446058</v>
      </c>
      <c r="N211" s="19">
        <f t="shared" ref="N211:N224" si="59">N185*EXP(-A185)</f>
        <v>7658.4209825088492</v>
      </c>
      <c r="O211" s="19">
        <f>N211*'Forecast inputs Tab10.1.5.1'!R6</f>
        <v>736.70793314922469</v>
      </c>
      <c r="P211" s="19">
        <f>N211*'Forecast inputs Tab10.1.5.1'!S6</f>
        <v>0</v>
      </c>
      <c r="Q211" s="19">
        <f>P211*'Forecast inputs Tab10.1.5.1'!R6</f>
        <v>0</v>
      </c>
    </row>
    <row r="212" spans="1:17" ht="15" x14ac:dyDescent="0.25">
      <c r="A212" s="10">
        <f>D212+F212+E212+'Forecast inputs Tab10.1.5.1'!AA7</f>
        <v>0.25130832723528956</v>
      </c>
      <c r="C212" s="18">
        <v>3</v>
      </c>
      <c r="D212" s="17">
        <f>$G$54*'Forecast inputs Tab10.1.5.1'!T7</f>
        <v>6.9577439176407479E-3</v>
      </c>
      <c r="E212" s="17">
        <f>$G$55*'Forecast inputs Tab10.1.5.1'!U7</f>
        <v>1.8501035580844453E-3</v>
      </c>
      <c r="F212" s="17">
        <f>$F$31*'Forecast inputs Tab10.1.5.1'!Y7</f>
        <v>2.5004797595643822E-3</v>
      </c>
      <c r="G212" s="28">
        <f t="shared" si="56"/>
        <v>36.928245047993265</v>
      </c>
      <c r="H212" s="28">
        <f>G212*'Forecast inputs Tab10.1.5.1'!V7</f>
        <v>13.562084304341763</v>
      </c>
      <c r="I212" s="28">
        <f t="shared" si="57"/>
        <v>9.8194297412821623</v>
      </c>
      <c r="J212" s="28">
        <f>I212*'Forecast inputs Tab10.1.5.1'!W7</f>
        <v>3.6151379791324927</v>
      </c>
      <c r="K212" s="28">
        <f t="shared" si="58"/>
        <v>17.177222283474254</v>
      </c>
      <c r="L212" s="28">
        <f t="shared" si="55"/>
        <v>13.271303225838055</v>
      </c>
      <c r="M212" s="28">
        <f>L212*'Forecast inputs Tab10.1.5.1'!Z7</f>
        <v>4.4827542610171269</v>
      </c>
      <c r="N212" s="19">
        <f t="shared" si="59"/>
        <v>6002.3165539542169</v>
      </c>
      <c r="O212" s="19">
        <f>N212*'Forecast inputs Tab10.1.5.1'!R7</f>
        <v>1256.254843159848</v>
      </c>
      <c r="P212" s="19">
        <f>N212*'Forecast inputs Tab10.1.5.1'!S7</f>
        <v>0</v>
      </c>
      <c r="Q212" s="19">
        <f>P212*'Forecast inputs Tab10.1.5.1'!R7</f>
        <v>0</v>
      </c>
    </row>
    <row r="213" spans="1:17" ht="15" x14ac:dyDescent="0.25">
      <c r="A213" s="10">
        <f>D213+F213+E213+'Forecast inputs Tab10.1.5.1'!AA8</f>
        <v>0.27792983197824694</v>
      </c>
      <c r="C213" s="18">
        <v>4</v>
      </c>
      <c r="D213" s="17">
        <f>$G$54*'Forecast inputs Tab10.1.5.1'!T8</f>
        <v>1.2429275297296824E-2</v>
      </c>
      <c r="E213" s="17">
        <f>$G$55*'Forecast inputs Tab10.1.5.1'!U8</f>
        <v>1.2000575684704232E-2</v>
      </c>
      <c r="F213" s="17">
        <f>$F$31*'Forecast inputs Tab10.1.5.1'!Y8</f>
        <v>1.3499980996245895E-2</v>
      </c>
      <c r="G213" s="28">
        <f t="shared" si="56"/>
        <v>50.660338024934944</v>
      </c>
      <c r="H213" s="28">
        <f>G213*'Forecast inputs Tab10.1.5.1'!V8</f>
        <v>28.538678283624002</v>
      </c>
      <c r="I213" s="28">
        <f t="shared" si="57"/>
        <v>48.913006280676072</v>
      </c>
      <c r="J213" s="28">
        <f>I213*'Forecast inputs Tab10.1.5.1'!W8</f>
        <v>26.802013308722291</v>
      </c>
      <c r="K213" s="28">
        <f t="shared" si="58"/>
        <v>55.340691592346289</v>
      </c>
      <c r="L213" s="28">
        <f t="shared" si="55"/>
        <v>55.024414878698167</v>
      </c>
      <c r="M213" s="28">
        <f>L213*'Forecast inputs Tab10.1.5.1'!Z8</f>
        <v>28.964796967731832</v>
      </c>
      <c r="N213" s="19">
        <f t="shared" si="59"/>
        <v>4668.4969134790226</v>
      </c>
      <c r="O213" s="19">
        <f>N213*'Forecast inputs Tab10.1.5.1'!R8</f>
        <v>1721.0647296386092</v>
      </c>
      <c r="P213" s="19">
        <f>N213*'Forecast inputs Tab10.1.5.1'!S8</f>
        <v>416.22571158003325</v>
      </c>
      <c r="Q213" s="19">
        <f>P213*'Forecast inputs Tab10.1.5.1'!R8</f>
        <v>153.44368970253717</v>
      </c>
    </row>
    <row r="214" spans="1:17" ht="15" x14ac:dyDescent="0.25">
      <c r="A214" s="10">
        <f>D214+F214+E214+'Forecast inputs Tab10.1.5.1'!AA9</f>
        <v>0.32357090284957851</v>
      </c>
      <c r="C214" s="18">
        <v>5</v>
      </c>
      <c r="D214" s="17">
        <f>$G$54*'Forecast inputs Tab10.1.5.1'!T9</f>
        <v>3.6703541650345804E-2</v>
      </c>
      <c r="E214" s="17">
        <f>$G$55*'Forecast inputs Tab10.1.5.1'!U9</f>
        <v>1.8220155842594638E-2</v>
      </c>
      <c r="F214" s="17">
        <f>$F$31*'Forecast inputs Tab10.1.5.1'!Y9</f>
        <v>2.8647205356638082E-2</v>
      </c>
      <c r="G214" s="28">
        <f t="shared" si="56"/>
        <v>110.86949088301017</v>
      </c>
      <c r="H214" s="28">
        <f>G214*'Forecast inputs Tab10.1.5.1'!V9</f>
        <v>89.311731429701865</v>
      </c>
      <c r="I214" s="28">
        <f t="shared" si="57"/>
        <v>55.037179281540496</v>
      </c>
      <c r="J214" s="28">
        <f>I214*'Forecast inputs Tab10.1.5.1'!W9</f>
        <v>41.204974638359822</v>
      </c>
      <c r="K214" s="28">
        <f t="shared" si="58"/>
        <v>130.51670606806169</v>
      </c>
      <c r="L214" s="28">
        <f t="shared" si="55"/>
        <v>86.533912813331511</v>
      </c>
      <c r="M214" s="28">
        <f>L214*'Forecast inputs Tab10.1.5.1'!Z9</f>
        <v>64.566240638713538</v>
      </c>
      <c r="N214" s="19">
        <f t="shared" si="59"/>
        <v>3535.6859572124454</v>
      </c>
      <c r="O214" s="19">
        <f>N214*'Forecast inputs Tab10.1.5.1'!R9</f>
        <v>2014.6480011634801</v>
      </c>
      <c r="P214" s="19">
        <f>N214*'Forecast inputs Tab10.1.5.1'!S9</f>
        <v>1028.4070448865957</v>
      </c>
      <c r="Q214" s="19">
        <f>P214*'Forecast inputs Tab10.1.5.1'!R9</f>
        <v>585.99044780456177</v>
      </c>
    </row>
    <row r="215" spans="1:17" ht="15" x14ac:dyDescent="0.25">
      <c r="A215" s="10">
        <f>D215+F215+E215+'Forecast inputs Tab10.1.5.1'!AA10</f>
        <v>0.36401987201966629</v>
      </c>
      <c r="C215" s="18">
        <v>6</v>
      </c>
      <c r="D215" s="17">
        <f>$G$54*'Forecast inputs Tab10.1.5.1'!T10</f>
        <v>8.9259655937150795E-2</v>
      </c>
      <c r="E215" s="17">
        <f>$G$55*'Forecast inputs Tab10.1.5.1'!U10</f>
        <v>7.521014069258234E-3</v>
      </c>
      <c r="F215" s="17">
        <f>$F$31*'Forecast inputs Tab10.1.5.1'!Y10</f>
        <v>2.723920201325726E-2</v>
      </c>
      <c r="G215" s="28">
        <f t="shared" si="56"/>
        <v>191.40493816525168</v>
      </c>
      <c r="H215" s="28">
        <f>G215*'Forecast inputs Tab10.1.5.1'!V10</f>
        <v>189.63001152387628</v>
      </c>
      <c r="I215" s="28">
        <f t="shared" si="57"/>
        <v>16.127770354391437</v>
      </c>
      <c r="J215" s="28">
        <f>I215*'Forecast inputs Tab10.1.5.1'!W10</f>
        <v>15.606848572130348</v>
      </c>
      <c r="K215" s="28">
        <f t="shared" si="58"/>
        <v>205.23686009600664</v>
      </c>
      <c r="L215" s="28">
        <f t="shared" si="55"/>
        <v>58.410686466115997</v>
      </c>
      <c r="M215" s="28">
        <f>L215*'Forecast inputs Tab10.1.5.1'!Z10</f>
        <v>57.75426717160979</v>
      </c>
      <c r="N215" s="19">
        <f t="shared" si="59"/>
        <v>2558.2832420946056</v>
      </c>
      <c r="O215" s="19">
        <f>N215*'Forecast inputs Tab10.1.5.1'!R10</f>
        <v>2062.5595817074495</v>
      </c>
      <c r="P215" s="19">
        <f>N215*'Forecast inputs Tab10.1.5.1'!S10</f>
        <v>1470.3176268046268</v>
      </c>
      <c r="Q215" s="19">
        <f>P215*'Forecast inputs Tab10.1.5.1'!R10</f>
        <v>1185.4112396234407</v>
      </c>
    </row>
    <row r="216" spans="1:17" ht="15" x14ac:dyDescent="0.25">
      <c r="A216" s="10">
        <f>D216+F216+E216+'Forecast inputs Tab10.1.5.1'!AA11</f>
        <v>0.40214925376311006</v>
      </c>
      <c r="C216" s="18">
        <v>7</v>
      </c>
      <c r="D216" s="17">
        <f>$G$54*'Forecast inputs Tab10.1.5.1'!T11</f>
        <v>0.10788981236143161</v>
      </c>
      <c r="E216" s="17">
        <f>$G$55*'Forecast inputs Tab10.1.5.1'!U11</f>
        <v>4.3126313426707962E-3</v>
      </c>
      <c r="F216" s="17">
        <f>$F$31*'Forecast inputs Tab10.1.5.1'!Y11</f>
        <v>4.9946810059007689E-2</v>
      </c>
      <c r="G216" s="28">
        <f t="shared" si="56"/>
        <v>157.91893301371903</v>
      </c>
      <c r="H216" s="28">
        <f>G216*'Forecast inputs Tab10.1.5.1'!V11</f>
        <v>195.70311402997578</v>
      </c>
      <c r="I216" s="28">
        <f t="shared" si="57"/>
        <v>6.312423065808896</v>
      </c>
      <c r="J216" s="28">
        <f>I216*'Forecast inputs Tab10.1.5.1'!W11</f>
        <v>7.7030126710980102</v>
      </c>
      <c r="K216" s="28">
        <f t="shared" si="58"/>
        <v>203.40612670107379</v>
      </c>
      <c r="L216" s="28">
        <f t="shared" si="55"/>
        <v>73.10743043591593</v>
      </c>
      <c r="M216" s="28">
        <f>L216*'Forecast inputs Tab10.1.5.1'!Z11</f>
        <v>91.259274338849494</v>
      </c>
      <c r="N216" s="19">
        <f t="shared" si="59"/>
        <v>1777.6931718852097</v>
      </c>
      <c r="O216" s="19">
        <f>N216*'Forecast inputs Tab10.1.5.1'!R11</f>
        <v>1903.2694175471811</v>
      </c>
      <c r="P216" s="19">
        <f>N216*'Forecast inputs Tab10.1.5.1'!S11</f>
        <v>1417.8939450783523</v>
      </c>
      <c r="Q216" s="19">
        <f>P216*'Forecast inputs Tab10.1.5.1'!R11</f>
        <v>1518.0539733586872</v>
      </c>
    </row>
    <row r="217" spans="1:17" ht="15" x14ac:dyDescent="0.25">
      <c r="A217" s="10">
        <f>D217+F217+E217+'Forecast inputs Tab10.1.5.1'!AA12</f>
        <v>0.39630313489509938</v>
      </c>
      <c r="C217" s="18">
        <v>8</v>
      </c>
      <c r="D217" s="17">
        <f>$G$54*'Forecast inputs Tab10.1.5.1'!T12</f>
        <v>0.12438437004796496</v>
      </c>
      <c r="E217" s="17">
        <f>$G$55*'Forecast inputs Tab10.1.5.1'!U12</f>
        <v>7.3982415734569185E-4</v>
      </c>
      <c r="F217" s="17">
        <f>$F$31*'Forecast inputs Tab10.1.5.1'!Y12</f>
        <v>3.1178940689788756E-2</v>
      </c>
      <c r="G217" s="28">
        <f t="shared" si="56"/>
        <v>122.11066518066481</v>
      </c>
      <c r="H217" s="28">
        <f>G217*'Forecast inputs Tab10.1.5.1'!V12</f>
        <v>183.89953641993645</v>
      </c>
      <c r="I217" s="28">
        <f t="shared" si="57"/>
        <v>0.72630041809409251</v>
      </c>
      <c r="J217" s="28">
        <f>I217*'Forecast inputs Tab10.1.5.1'!W12</f>
        <v>1.092189763586878</v>
      </c>
      <c r="K217" s="28">
        <f t="shared" si="58"/>
        <v>184.99172618352333</v>
      </c>
      <c r="L217" s="28">
        <f t="shared" si="55"/>
        <v>30.609000035860149</v>
      </c>
      <c r="M217" s="28">
        <f>L217*'Forecast inputs Tab10.1.5.1'!Z12</f>
        <v>46.65240131465589</v>
      </c>
      <c r="N217" s="19">
        <f t="shared" si="59"/>
        <v>1189.0650180630041</v>
      </c>
      <c r="O217" s="19">
        <f>N217*'Forecast inputs Tab10.1.5.1'!R12</f>
        <v>1612.0986795392789</v>
      </c>
      <c r="P217" s="19">
        <f>N217*'Forecast inputs Tab10.1.5.1'!S12</f>
        <v>1088.6438960672276</v>
      </c>
      <c r="Q217" s="19">
        <f>P217*'Forecast inputs Tab10.1.5.1'!R12</f>
        <v>1475.950734971065</v>
      </c>
    </row>
    <row r="218" spans="1:17" ht="15" x14ac:dyDescent="0.25">
      <c r="A218" s="10">
        <f>D218+F218+E218+'Forecast inputs Tab10.1.5.1'!AA13</f>
        <v>0.40686237822587945</v>
      </c>
      <c r="C218" s="18">
        <v>9</v>
      </c>
      <c r="D218" s="17">
        <f>$G$54*'Forecast inputs Tab10.1.5.1'!T13</f>
        <v>0.11979216781054611</v>
      </c>
      <c r="E218" s="17">
        <f>$G$55*'Forecast inputs Tab10.1.5.1'!U13</f>
        <v>3.0425348589166153E-4</v>
      </c>
      <c r="F218" s="17">
        <f>$F$31*'Forecast inputs Tab10.1.5.1'!Y13</f>
        <v>4.6765956929441674E-2</v>
      </c>
      <c r="G218" s="28">
        <f t="shared" si="56"/>
        <v>78.754154725134043</v>
      </c>
      <c r="H218" s="28">
        <f>G218*'Forecast inputs Tab10.1.5.1'!V13</f>
        <v>141.87668727664837</v>
      </c>
      <c r="I218" s="28">
        <f t="shared" si="57"/>
        <v>0.20002331155295971</v>
      </c>
      <c r="J218" s="28">
        <f>I218*'Forecast inputs Tab10.1.5.1'!W13</f>
        <v>0.36076198198586767</v>
      </c>
      <c r="K218" s="28">
        <f t="shared" si="58"/>
        <v>142.23744925863423</v>
      </c>
      <c r="L218" s="28">
        <f t="shared" si="55"/>
        <v>30.745026784346777</v>
      </c>
      <c r="M218" s="28">
        <f>L218*'Forecast inputs Tab10.1.5.1'!Z13</f>
        <v>55.842499598676895</v>
      </c>
      <c r="N218" s="19">
        <f t="shared" si="59"/>
        <v>800.20769404972521</v>
      </c>
      <c r="O218" s="19">
        <f>N218*'Forecast inputs Tab10.1.5.1'!R13</f>
        <v>1324.2076983443069</v>
      </c>
      <c r="P218" s="19">
        <f>N218*'Forecast inputs Tab10.1.5.1'!S13</f>
        <v>773.01717983592914</v>
      </c>
      <c r="Q218" s="19">
        <f>P218*'Forecast inputs Tab10.1.5.1'!R13</f>
        <v>1279.2120197078907</v>
      </c>
    </row>
    <row r="219" spans="1:17" ht="15" x14ac:dyDescent="0.25">
      <c r="A219" s="10">
        <f>D219+F219+E219+'Forecast inputs Tab10.1.5.1'!AA14</f>
        <v>0.40295046380755362</v>
      </c>
      <c r="C219" s="18">
        <v>10</v>
      </c>
      <c r="D219" s="17">
        <f>$G$54*'Forecast inputs Tab10.1.5.1'!T14</f>
        <v>0.11955781817504513</v>
      </c>
      <c r="E219" s="17">
        <f>$G$55*'Forecast inputs Tab10.1.5.1'!U14</f>
        <v>8.2337858162566041E-5</v>
      </c>
      <c r="F219" s="17">
        <f>$F$31*'Forecast inputs Tab10.1.5.1'!Y14</f>
        <v>4.3310307774345962E-2</v>
      </c>
      <c r="G219" s="28">
        <f t="shared" si="56"/>
        <v>52.516815688315475</v>
      </c>
      <c r="H219" s="28">
        <f>G219*'Forecast inputs Tab10.1.5.1'!V14</f>
        <v>110.54157209743217</v>
      </c>
      <c r="I219" s="28">
        <f t="shared" si="57"/>
        <v>3.6167623224465144E-2</v>
      </c>
      <c r="J219" s="28">
        <f>I219*'Forecast inputs Tab10.1.5.1'!W14</f>
        <v>7.6294170948519757E-2</v>
      </c>
      <c r="K219" s="28">
        <f t="shared" si="58"/>
        <v>110.61786626838068</v>
      </c>
      <c r="L219" s="28">
        <f t="shared" si="55"/>
        <v>19.024430903041488</v>
      </c>
      <c r="M219" s="28">
        <f>L219*'Forecast inputs Tab10.1.5.1'!Z14</f>
        <v>40.325134963631889</v>
      </c>
      <c r="N219" s="19">
        <f t="shared" si="59"/>
        <v>533.68596845915761</v>
      </c>
      <c r="O219" s="19">
        <f>N219*'Forecast inputs Tab10.1.5.1'!R14</f>
        <v>1046.9584486247525</v>
      </c>
      <c r="P219" s="19">
        <f>N219*'Forecast inputs Tab10.1.5.1'!S14</f>
        <v>526.20470727265229</v>
      </c>
      <c r="Q219" s="19">
        <f>P219*'Forecast inputs Tab10.1.5.1'!R14</f>
        <v>1032.2820844921257</v>
      </c>
    </row>
    <row r="220" spans="1:17" ht="15" x14ac:dyDescent="0.25">
      <c r="A220" s="10">
        <f>D220+F220+E220+'Forecast inputs Tab10.1.5.1'!AA15</f>
        <v>0.40504062048450523</v>
      </c>
      <c r="C220" s="18">
        <v>11</v>
      </c>
      <c r="D220" s="17">
        <f>$G$54*'Forecast inputs Tab10.1.5.1'!T15</f>
        <v>0.11521917618417277</v>
      </c>
      <c r="E220" s="17">
        <f>$G$55*'Forecast inputs Tab10.1.5.1'!U15</f>
        <v>3.0412298732995456E-5</v>
      </c>
      <c r="F220" s="17">
        <f>$F$31*'Forecast inputs Tab10.1.5.1'!Y15</f>
        <v>4.979103200159949E-2</v>
      </c>
      <c r="G220" s="28">
        <f t="shared" si="56"/>
        <v>36.87933447553182</v>
      </c>
      <c r="H220" s="28">
        <f>G220*'Forecast inputs Tab10.1.5.1'!V15</f>
        <v>88.779274320476347</v>
      </c>
      <c r="I220" s="28">
        <f t="shared" si="57"/>
        <v>9.7343634478962698E-3</v>
      </c>
      <c r="J220" s="28">
        <f>I220*'Forecast inputs Tab10.1.5.1'!W15</f>
        <v>2.3510756703067272E-2</v>
      </c>
      <c r="K220" s="28">
        <f t="shared" si="58"/>
        <v>88.802785077179408</v>
      </c>
      <c r="L220" s="28">
        <f t="shared" si="55"/>
        <v>15.937105123314849</v>
      </c>
      <c r="M220" s="28">
        <f>L220*'Forecast inputs Tab10.1.5.1'!Z15</f>
        <v>38.675529229055542</v>
      </c>
      <c r="N220" s="19">
        <f t="shared" si="59"/>
        <v>389.2665482385674</v>
      </c>
      <c r="O220" s="19">
        <f>N220*'Forecast inputs Tab10.1.5.1'!R15</f>
        <v>884.14889634522285</v>
      </c>
      <c r="P220" s="19">
        <f>N220*'Forecast inputs Tab10.1.5.1'!S15</f>
        <v>386.88431895316688</v>
      </c>
      <c r="Q220" s="19">
        <f>P220*'Forecast inputs Tab10.1.5.1'!R15</f>
        <v>878.73809132470694</v>
      </c>
    </row>
    <row r="221" spans="1:17" ht="15" x14ac:dyDescent="0.25">
      <c r="A221" s="10">
        <f>D221+F221+E221+'Forecast inputs Tab10.1.5.1'!AA16</f>
        <v>0.40281734930187862</v>
      </c>
      <c r="C221" s="18">
        <v>12</v>
      </c>
      <c r="D221" s="17">
        <f>$G$54*'Forecast inputs Tab10.1.5.1'!T16</f>
        <v>0.1128163807955683</v>
      </c>
      <c r="E221" s="17">
        <f>$G$55*'Forecast inputs Tab10.1.5.1'!U16</f>
        <v>1.0919226459329355E-5</v>
      </c>
      <c r="F221" s="17">
        <f>$F$31*'Forecast inputs Tab10.1.5.1'!Y16</f>
        <v>4.9990049279850998E-2</v>
      </c>
      <c r="G221" s="28">
        <f t="shared" si="56"/>
        <v>6.6575369623811316</v>
      </c>
      <c r="H221" s="28">
        <f>G221*'Forecast inputs Tab10.1.5.1'!V16</f>
        <v>18.021898679304702</v>
      </c>
      <c r="I221" s="28">
        <f t="shared" si="57"/>
        <v>6.4436700806174839E-4</v>
      </c>
      <c r="J221" s="28">
        <f>I221*'Forecast inputs Tab10.1.5.1'!W16</f>
        <v>1.7506179927882413E-3</v>
      </c>
      <c r="K221" s="28">
        <f t="shared" si="58"/>
        <v>18.023649297297489</v>
      </c>
      <c r="L221" s="28">
        <f t="shared" si="55"/>
        <v>2.9500201875376586</v>
      </c>
      <c r="M221" s="28">
        <f>L221*'Forecast inputs Tab10.1.5.1'!Z16</f>
        <v>8.0584521454891203</v>
      </c>
      <c r="N221" s="19">
        <f t="shared" si="59"/>
        <v>71.693508420724669</v>
      </c>
      <c r="O221" s="19">
        <f>N221*'Forecast inputs Tab10.1.5.1'!R16</f>
        <v>184.90974611348045</v>
      </c>
      <c r="P221" s="19">
        <f>N221*'Forecast inputs Tab10.1.5.1'!S16</f>
        <v>71.488365645279487</v>
      </c>
      <c r="Q221" s="19">
        <f>P221*'Forecast inputs Tab10.1.5.1'!R16</f>
        <v>184.3806480213355</v>
      </c>
    </row>
    <row r="222" spans="1:17" ht="15" x14ac:dyDescent="0.25">
      <c r="A222" s="10">
        <f>D222+F222+E222+'Forecast inputs Tab10.1.5.1'!AA17</f>
        <v>0.39714953151208482</v>
      </c>
      <c r="C222" s="18">
        <v>13</v>
      </c>
      <c r="D222" s="17">
        <f>$G$54*'Forecast inputs Tab10.1.5.1'!T17</f>
        <v>0.11220108028844133</v>
      </c>
      <c r="E222" s="17">
        <f>$G$55*'Forecast inputs Tab10.1.5.1'!U17</f>
        <v>3.9421554411971797E-6</v>
      </c>
      <c r="F222" s="17">
        <f>$F$31*'Forecast inputs Tab10.1.5.1'!Y17</f>
        <v>4.4944509068202292E-2</v>
      </c>
      <c r="G222" s="28">
        <f t="shared" si="56"/>
        <v>23.461786500940864</v>
      </c>
      <c r="H222" s="28">
        <f>G222*'Forecast inputs Tab10.1.5.1'!V17</f>
        <v>70.42495238976808</v>
      </c>
      <c r="I222" s="28">
        <f t="shared" si="57"/>
        <v>8.2432369703679803E-4</v>
      </c>
      <c r="J222" s="28">
        <f>I222*'Forecast inputs Tab10.1.5.1'!W17</f>
        <v>2.4817571803017113E-3</v>
      </c>
      <c r="K222" s="28">
        <f t="shared" si="58"/>
        <v>70.427434146948386</v>
      </c>
      <c r="L222" s="28">
        <f t="shared" si="55"/>
        <v>9.3981133999508586</v>
      </c>
      <c r="M222" s="28">
        <f>L222*'Forecast inputs Tab10.1.5.1'!Z17</f>
        <v>28.479009054737087</v>
      </c>
      <c r="N222" s="19">
        <f t="shared" si="59"/>
        <v>253.36902979345675</v>
      </c>
      <c r="O222" s="19">
        <f>N222*'Forecast inputs Tab10.1.5.1'!R17</f>
        <v>730.14620160729396</v>
      </c>
      <c r="P222" s="19">
        <f>N222*'Forecast inputs Tab10.1.5.1'!S17</f>
        <v>253.00591221106862</v>
      </c>
      <c r="Q222" s="19">
        <f>P222*'Forecast inputs Tab10.1.5.1'!R17</f>
        <v>729.09978751424694</v>
      </c>
    </row>
    <row r="223" spans="1:17" ht="15" x14ac:dyDescent="0.25">
      <c r="A223" s="10">
        <f>D223+F223+E223+'Forecast inputs Tab10.1.5.1'!AA18</f>
        <v>0.39577724332608</v>
      </c>
      <c r="C223" s="18">
        <v>14</v>
      </c>
      <c r="D223" s="17">
        <f>$G$54*'Forecast inputs Tab10.1.5.1'!T18</f>
        <v>0.10956226185225058</v>
      </c>
      <c r="E223" s="17">
        <f>$G$55*'Forecast inputs Tab10.1.5.1'!U18</f>
        <v>1.785454050734878E-6</v>
      </c>
      <c r="F223" s="17">
        <f>$F$31*'Forecast inputs Tab10.1.5.1'!Y18</f>
        <v>4.6213196019778656E-2</v>
      </c>
      <c r="G223" s="28">
        <f t="shared" si="56"/>
        <v>14.191697224002455</v>
      </c>
      <c r="H223" s="28">
        <f>G223*'Forecast inputs Tab10.1.5.1'!V18</f>
        <v>46.622143871912606</v>
      </c>
      <c r="I223" s="28">
        <f t="shared" si="57"/>
        <v>2.3127145120067279E-4</v>
      </c>
      <c r="J223" s="28">
        <f>I223*'Forecast inputs Tab10.1.5.1'!W18</f>
        <v>7.6191874311824716E-4</v>
      </c>
      <c r="K223" s="28">
        <f t="shared" si="58"/>
        <v>46.622905790655722</v>
      </c>
      <c r="L223" s="28">
        <f t="shared" si="55"/>
        <v>5.9860363831353487</v>
      </c>
      <c r="M223" s="28">
        <f>L223*'Forecast inputs Tab10.1.5.1'!Z18</f>
        <v>19.87274288655189</v>
      </c>
      <c r="N223" s="19">
        <f t="shared" si="59"/>
        <v>156.8499867051479</v>
      </c>
      <c r="O223" s="19">
        <f>N223*'Forecast inputs Tab10.1.5.1'!R18</f>
        <v>498.1963387720931</v>
      </c>
      <c r="P223" s="19">
        <f>N223*'Forecast inputs Tab10.1.5.1'!S18</f>
        <v>156.72949469014895</v>
      </c>
      <c r="Q223" s="19">
        <f>P223*'Forecast inputs Tab10.1.5.1'!R18</f>
        <v>497.81362480453254</v>
      </c>
    </row>
    <row r="224" spans="1:17" ht="15" x14ac:dyDescent="0.25">
      <c r="A224" s="10">
        <f>D224+F224+E224+'Forecast inputs Tab10.1.5.1'!AA19</f>
        <v>0.39540824787859585</v>
      </c>
      <c r="C224" s="18">
        <v>15</v>
      </c>
      <c r="D224" s="17">
        <f>$G$54*'Forecast inputs Tab10.1.5.1'!T19</f>
        <v>0.10665650128708604</v>
      </c>
      <c r="E224" s="17">
        <f>$G$55*'Forecast inputs Tab10.1.5.1'!U19</f>
        <v>9.335051994085574E-7</v>
      </c>
      <c r="F224" s="17">
        <f>$F$31*'Forecast inputs Tab10.1.5.1'!Y19</f>
        <v>4.8750813086310393E-2</v>
      </c>
      <c r="G224" s="28">
        <f t="shared" si="56"/>
        <v>3.3153581594095876</v>
      </c>
      <c r="H224" s="28">
        <f>G224*'Forecast inputs Tab10.1.5.1'!V19</f>
        <v>11.792645807282833</v>
      </c>
      <c r="I224" s="28">
        <f t="shared" si="57"/>
        <v>2.9017491126770783E-5</v>
      </c>
      <c r="J224" s="28">
        <f>I224*'Forecast inputs Tab10.1.5.1'!W19</f>
        <v>1.0343529334256133E-4</v>
      </c>
      <c r="K224" s="28">
        <f t="shared" si="58"/>
        <v>11.792749242576175</v>
      </c>
      <c r="L224" s="28">
        <f t="shared" si="55"/>
        <v>1.5153919732328649</v>
      </c>
      <c r="M224" s="28">
        <f>L224*'Forecast inputs Tab10.1.5.1'!Z19</f>
        <v>5.4530167843206057</v>
      </c>
      <c r="N224" s="19">
        <f t="shared" si="59"/>
        <v>37.633915076672217</v>
      </c>
      <c r="O224" s="19">
        <f>N224*'Forecast inputs Tab10.1.5.1'!R19</f>
        <v>130.23517383603036</v>
      </c>
      <c r="P224" s="19">
        <f>N224*'Forecast inputs Tab10.1.5.1'!S19</f>
        <v>37.617276279110158</v>
      </c>
      <c r="Q224" s="19">
        <f>P224*'Forecast inputs Tab10.1.5.1'!R19</f>
        <v>130.17759394596303</v>
      </c>
    </row>
    <row r="225" spans="1:17" ht="15" x14ac:dyDescent="0.25">
      <c r="A225" s="10">
        <f>D225+F225+E225+'Forecast inputs Tab10.1.5.1'!AA20</f>
        <v>0.39614972886705524</v>
      </c>
      <c r="C225" s="23" t="s">
        <v>1443</v>
      </c>
      <c r="D225" s="17">
        <f>$G$54*'Forecast inputs Tab10.1.5.1'!T20</f>
        <v>0.10345631749745175</v>
      </c>
      <c r="E225" s="17">
        <f>$G$55*'Forecast inputs Tab10.1.5.1'!U20</f>
        <v>5.6567740588605886E-7</v>
      </c>
      <c r="F225" s="17">
        <f>$F$31*'Forecast inputs Tab10.1.5.1'!Y20</f>
        <v>5.2692845692197628E-2</v>
      </c>
      <c r="G225" s="28">
        <f>N225*(D225/A225)*(1-EXP(-A225))</f>
        <v>8.0424293720033422</v>
      </c>
      <c r="H225" s="28">
        <f>G225*'Forecast inputs Tab10.1.5.1'!V20</f>
        <v>33.371803636097589</v>
      </c>
      <c r="I225" s="28">
        <f t="shared" si="57"/>
        <v>4.3974313934852306E-5</v>
      </c>
      <c r="J225" s="28">
        <f>I225*'Forecast inputs Tab10.1.5.1'!W20</f>
        <v>1.8247001021538985E-4</v>
      </c>
      <c r="K225" s="28">
        <f t="shared" si="58"/>
        <v>33.371986106107805</v>
      </c>
      <c r="L225" s="30">
        <f t="shared" si="55"/>
        <v>4.0962069803016927</v>
      </c>
      <c r="M225" s="28">
        <f>L225*'Forecast inputs Tab10.1.5.1'!Z20</f>
        <v>15.83044726849274</v>
      </c>
      <c r="N225" s="19">
        <f>N198*EXP(-A198)+N199*EXP(-A199)</f>
        <v>94.149266050307119</v>
      </c>
      <c r="O225" s="19">
        <f>N225*'Forecast inputs Tab10.1.5.1'!R20</f>
        <v>383.41691079987072</v>
      </c>
      <c r="P225" s="19">
        <f>N225*'Forecast inputs Tab10.1.5.1'!S20</f>
        <v>94.12404612331548</v>
      </c>
      <c r="Q225" s="19">
        <f>P225*'Forecast inputs Tab10.1.5.1'!R20</f>
        <v>383.31420424778173</v>
      </c>
    </row>
    <row r="226" spans="1:17" ht="15" x14ac:dyDescent="0.25">
      <c r="C226" s="31" t="s">
        <v>1453</v>
      </c>
      <c r="D226" s="12"/>
      <c r="E226" s="12"/>
      <c r="F226" s="12"/>
      <c r="G226" s="32">
        <f>SUM(G209:G225)</f>
        <v>895.15307500834126</v>
      </c>
      <c r="H226" s="32">
        <f t="shared" ref="H226" si="60">SUM(H209:H225)</f>
        <v>1222.3725200727852</v>
      </c>
      <c r="I226" s="32">
        <f>SUM(I209:I225)</f>
        <v>144.06187999585151</v>
      </c>
      <c r="J226" s="32">
        <f t="shared" ref="J226:Q226" si="61">SUM(J209:J225)</f>
        <v>97.95423011084192</v>
      </c>
      <c r="K226" s="32">
        <f t="shared" si="61"/>
        <v>1320.3267501836269</v>
      </c>
      <c r="L226" s="32">
        <f t="shared" si="61"/>
        <v>427.51768012027628</v>
      </c>
      <c r="M226" s="32">
        <f t="shared" si="61"/>
        <v>509.72821395339281</v>
      </c>
      <c r="N226" s="32">
        <f t="shared" si="61"/>
        <v>51850.268640602277</v>
      </c>
      <c r="O226" s="32">
        <f t="shared" si="61"/>
        <v>16754.970684747943</v>
      </c>
      <c r="P226" s="32">
        <f t="shared" si="61"/>
        <v>7720.5595254275077</v>
      </c>
      <c r="Q226" s="32">
        <f t="shared" si="61"/>
        <v>10033.868139518874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226"/>
  <sheetViews>
    <sheetView showGridLines="0" workbookViewId="0">
      <selection activeCell="N32" sqref="N32"/>
    </sheetView>
  </sheetViews>
  <sheetFormatPr defaultRowHeight="14.4" x14ac:dyDescent="0.3"/>
  <cols>
    <col min="3" max="3" width="9.109375" style="15"/>
    <col min="4" max="5" width="10.6640625" style="15" customWidth="1"/>
    <col min="6" max="6" width="12" style="15" customWidth="1"/>
    <col min="7" max="11" width="10.6640625" style="15" customWidth="1"/>
    <col min="12" max="12" width="12.44140625" style="15" customWidth="1"/>
    <col min="13" max="13" width="19.5546875" style="15" customWidth="1"/>
    <col min="14" max="14" width="10" style="15" customWidth="1"/>
    <col min="15" max="15" width="9.109375" style="15"/>
    <col min="16" max="16" width="9.88671875" style="15" customWidth="1"/>
    <col min="17" max="17" width="10" style="15" customWidth="1"/>
  </cols>
  <sheetData>
    <row r="1" spans="1:17" ht="12" customHeight="1" x14ac:dyDescent="0.3">
      <c r="C1" s="15" t="s">
        <v>1445</v>
      </c>
      <c r="D1" s="15" t="s">
        <v>1522</v>
      </c>
      <c r="G1" s="15">
        <v>2019</v>
      </c>
    </row>
    <row r="2" spans="1:17" ht="12" customHeight="1" x14ac:dyDescent="0.3">
      <c r="G2" s="18"/>
    </row>
    <row r="3" spans="1:17" ht="12" customHeight="1" x14ac:dyDescent="0.3">
      <c r="D3" s="24" t="s">
        <v>1611</v>
      </c>
      <c r="E3" s="24"/>
      <c r="F3" s="24"/>
      <c r="G3" s="18">
        <v>1</v>
      </c>
      <c r="H3" s="24" t="s">
        <v>1610</v>
      </c>
      <c r="I3" s="25">
        <f>G3*AVERAGE('Forecast inputs Tab10.1.5.1'!T$8:T$19)</f>
        <v>6.6579454434206639E-2</v>
      </c>
      <c r="J3" s="15" t="s">
        <v>1526</v>
      </c>
      <c r="K3" s="25">
        <f>I3+I5+I4</f>
        <v>8.7881282343871131E-2</v>
      </c>
      <c r="M3" s="54" t="s">
        <v>1675</v>
      </c>
      <c r="N3" s="55">
        <f>Reportnew!$AJ$6560</f>
        <v>6.0366767631280425E-2</v>
      </c>
    </row>
    <row r="4" spans="1:17" ht="12" customHeight="1" x14ac:dyDescent="0.3">
      <c r="D4" s="24" t="s">
        <v>1612</v>
      </c>
      <c r="E4" s="24"/>
      <c r="F4" s="24"/>
      <c r="G4" s="18">
        <v>1</v>
      </c>
      <c r="H4" s="24" t="s">
        <v>1610</v>
      </c>
      <c r="I4" s="25">
        <f>G4*AVERAGE('Forecast inputs Tab10.1.5.1'!U$8:U$19)</f>
        <v>2.4673964087049936E-3</v>
      </c>
      <c r="J4" s="24"/>
      <c r="K4" s="24"/>
      <c r="M4" s="15" t="s">
        <v>1875</v>
      </c>
      <c r="N4" s="56">
        <f>AVERAGE('Forecast inputs Tab10.1.5.1'!$Y$8:$Y$19)</f>
        <v>9.2712324904217162E-3</v>
      </c>
      <c r="O4" s="25">
        <f>N4*G5</f>
        <v>1.8834431500959491E-2</v>
      </c>
    </row>
    <row r="5" spans="1:17" ht="12" customHeight="1" x14ac:dyDescent="0.3">
      <c r="D5" s="24" t="s">
        <v>1446</v>
      </c>
      <c r="E5" s="24"/>
      <c r="F5" s="24"/>
      <c r="G5" s="17">
        <f>I5/N4</f>
        <v>2.0314916620220336</v>
      </c>
      <c r="H5" s="24" t="s">
        <v>1610</v>
      </c>
      <c r="I5" s="25">
        <f>N5*N3</f>
        <v>1.8834431500959491E-2</v>
      </c>
      <c r="J5" s="24"/>
      <c r="K5" s="24"/>
      <c r="M5" s="15" t="s">
        <v>1738</v>
      </c>
      <c r="N5" s="78">
        <v>0.312</v>
      </c>
      <c r="O5" s="15" t="s">
        <v>1876</v>
      </c>
    </row>
    <row r="6" spans="1:17" ht="9.75" customHeight="1" x14ac:dyDescent="0.3">
      <c r="D6" s="24"/>
      <c r="E6" s="24"/>
      <c r="F6" s="24"/>
      <c r="G6" s="18"/>
      <c r="H6" s="24"/>
      <c r="I6" s="24"/>
      <c r="J6" s="24"/>
      <c r="K6" s="24"/>
      <c r="L6" s="25"/>
    </row>
    <row r="7" spans="1:17" ht="40.5" customHeight="1" x14ac:dyDescent="0.3">
      <c r="A7" t="s">
        <v>1374</v>
      </c>
      <c r="C7" s="26" t="s">
        <v>1292</v>
      </c>
      <c r="D7" s="27" t="s">
        <v>1604</v>
      </c>
      <c r="E7" s="27" t="s">
        <v>1605</v>
      </c>
      <c r="F7" s="27" t="s">
        <v>1877</v>
      </c>
      <c r="G7" s="27" t="s">
        <v>1606</v>
      </c>
      <c r="H7" s="27" t="s">
        <v>1607</v>
      </c>
      <c r="I7" s="27" t="s">
        <v>1608</v>
      </c>
      <c r="J7" s="27" t="s">
        <v>1609</v>
      </c>
      <c r="K7" s="27" t="s">
        <v>1613</v>
      </c>
      <c r="L7" s="27" t="s">
        <v>1448</v>
      </c>
      <c r="M7" s="27" t="s">
        <v>1578</v>
      </c>
      <c r="N7" s="27" t="s">
        <v>1449</v>
      </c>
      <c r="O7" s="27" t="s">
        <v>1450</v>
      </c>
      <c r="P7" s="27" t="s">
        <v>1451</v>
      </c>
      <c r="Q7" s="27" t="s">
        <v>1452</v>
      </c>
    </row>
    <row r="8" spans="1:17" ht="12" customHeight="1" x14ac:dyDescent="0.3">
      <c r="A8" s="10">
        <f>D8+F8+E8+'Forecast inputs Tab10.1.5.1'!AA4</f>
        <v>0.24</v>
      </c>
      <c r="C8" s="18">
        <v>0</v>
      </c>
      <c r="D8" s="17">
        <f>$G$3*'Forecast inputs Tab10.1.5.1'!T4</f>
        <v>0</v>
      </c>
      <c r="E8" s="17">
        <f>$G$4*'Forecast inputs Tab10.1.5.1'!U4</f>
        <v>0</v>
      </c>
      <c r="F8" s="17">
        <f>$G$5*'Forecast inputs Tab10.1.5.1'!Y4</f>
        <v>0</v>
      </c>
      <c r="G8" s="28">
        <f>N8*(D8/A8)*(1-EXP(-A8))</f>
        <v>0</v>
      </c>
      <c r="H8" s="28">
        <f>G8*'Forecast inputs Tab10.1.5.1'!V4</f>
        <v>0</v>
      </c>
      <c r="I8" s="28">
        <f>N8*(E8/A8)*(1-EXP(-A8))</f>
        <v>0</v>
      </c>
      <c r="J8" s="28">
        <f>I8*'Forecast inputs Tab10.1.5.1'!W4</f>
        <v>0</v>
      </c>
      <c r="K8" s="28">
        <f>H8+J8</f>
        <v>0</v>
      </c>
      <c r="L8" s="28">
        <f t="shared" ref="L8:L24" si="0">N8*(F8/A8)*(1-EXP(-A8))</f>
        <v>0</v>
      </c>
      <c r="M8" s="28">
        <f>L8*'Forecast inputs Tab10.1.5.1'!Z4</f>
        <v>0</v>
      </c>
      <c r="N8" s="19">
        <f>'Forecast inputs Tab10.1.5.1'!Q4</f>
        <v>12382.797429009221</v>
      </c>
      <c r="O8" s="19">
        <f>N8*'Forecast inputs Tab10.1.5.1'!R4</f>
        <v>34.976078134056579</v>
      </c>
      <c r="P8" s="19">
        <f>N8*'Forecast inputs Tab10.1.5.1'!S4</f>
        <v>0</v>
      </c>
      <c r="Q8" s="19">
        <f>P8*'Forecast inputs Tab10.1.5.1'!R4</f>
        <v>0</v>
      </c>
    </row>
    <row r="9" spans="1:17" ht="12" customHeight="1" x14ac:dyDescent="0.3">
      <c r="A9" s="10">
        <f>D9+F9+E9+'Forecast inputs Tab10.1.5.1'!AA5</f>
        <v>0.24025042326708496</v>
      </c>
      <c r="C9" s="18">
        <v>1</v>
      </c>
      <c r="D9" s="17">
        <f>$G$3*'Forecast inputs Tab10.1.5.1'!T5</f>
        <v>1.3595111820172463E-5</v>
      </c>
      <c r="E9" s="17">
        <f>$G$4*'Forecast inputs Tab10.1.5.1'!U5</f>
        <v>3.1169685870727759E-5</v>
      </c>
      <c r="F9" s="17">
        <f>$G$5*'Forecast inputs Tab10.1.5.1'!Y5</f>
        <v>2.0565846939406461E-4</v>
      </c>
      <c r="G9" s="28">
        <f t="shared" ref="G9:G24" si="1">N9*(D9/A9)*(1-EXP(-A9))</f>
        <v>0.11771860378315742</v>
      </c>
      <c r="H9" s="28">
        <f>G9*'Forecast inputs Tab10.1.5.1'!V5</f>
        <v>1.2104769423513805E-2</v>
      </c>
      <c r="I9" s="28">
        <f t="shared" ref="I9:I24" si="2">N9*(E9/A9)*(1-EXP(-A9))</f>
        <v>0.26989494088730009</v>
      </c>
      <c r="J9" s="28">
        <f>I9*'Forecast inputs Tab10.1.5.1'!W5</f>
        <v>2.7752816237807319E-2</v>
      </c>
      <c r="K9" s="28">
        <f t="shared" ref="K9:K24" si="3">H9+J9</f>
        <v>3.9857585661321124E-2</v>
      </c>
      <c r="L9" s="28">
        <f t="shared" si="0"/>
        <v>1.780774457281616</v>
      </c>
      <c r="M9" s="28">
        <f>L9*'Forecast inputs Tab10.1.5.1'!Z5</f>
        <v>0.1372636978642785</v>
      </c>
      <c r="N9" s="19">
        <f>'Forecast inputs Tab10.1.5.1'!Q5</f>
        <v>9740.6525854677402</v>
      </c>
      <c r="O9" s="19">
        <f>N9*'Forecast inputs Tab10.1.5.1'!R5</f>
        <v>231.17198561513024</v>
      </c>
      <c r="P9" s="19">
        <f>N9*'Forecast inputs Tab10.1.5.1'!S5</f>
        <v>0</v>
      </c>
      <c r="Q9" s="19">
        <f>P9*'Forecast inputs Tab10.1.5.1'!R5</f>
        <v>0</v>
      </c>
    </row>
    <row r="10" spans="1:17" ht="12" customHeight="1" x14ac:dyDescent="0.3">
      <c r="A10" s="10">
        <f>D10+F10+E10+'Forecast inputs Tab10.1.5.1'!AA6</f>
        <v>0.24196702872915218</v>
      </c>
      <c r="C10" s="18">
        <v>2</v>
      </c>
      <c r="D10" s="17">
        <f>$G$3*'Forecast inputs Tab10.1.5.1'!T6</f>
        <v>1.2793166855339132E-4</v>
      </c>
      <c r="E10" s="17">
        <f>$G$4*'Forecast inputs Tab10.1.5.1'!U6</f>
        <v>6.5341966872061385E-4</v>
      </c>
      <c r="F10" s="17">
        <f>$G$5*'Forecast inputs Tab10.1.5.1'!Y6</f>
        <v>1.1856773918781794E-3</v>
      </c>
      <c r="G10" s="28">
        <f t="shared" si="1"/>
        <v>0.87054036052238171</v>
      </c>
      <c r="H10" s="28">
        <f>G10*'Forecast inputs Tab10.1.5.1'!V6</f>
        <v>0.19112422096637796</v>
      </c>
      <c r="I10" s="28">
        <f t="shared" si="2"/>
        <v>4.4463438991500546</v>
      </c>
      <c r="J10" s="28">
        <f>I10*'Forecast inputs Tab10.1.5.1'!W6</f>
        <v>0.976272629412272</v>
      </c>
      <c r="K10" s="28">
        <f t="shared" si="3"/>
        <v>1.16739685037865</v>
      </c>
      <c r="L10" s="28">
        <f t="shared" si="0"/>
        <v>8.0682135694813901</v>
      </c>
      <c r="M10" s="28">
        <f>L10*'Forecast inputs Tab10.1.5.1'!Z6</f>
        <v>1.5170661974695858</v>
      </c>
      <c r="N10" s="19">
        <f>'Forecast inputs Tab10.1.5.1'!Q6</f>
        <v>7661.1571985107503</v>
      </c>
      <c r="O10" s="19">
        <f>N10*'Forecast inputs Tab10.1.5.1'!R6</f>
        <v>736.97114563650041</v>
      </c>
      <c r="P10" s="19">
        <f>N10*'Forecast inputs Tab10.1.5.1'!S6</f>
        <v>0</v>
      </c>
      <c r="Q10" s="19">
        <f>P10*'Forecast inputs Tab10.1.5.1'!R6</f>
        <v>0</v>
      </c>
    </row>
    <row r="11" spans="1:17" ht="12" customHeight="1" x14ac:dyDescent="0.3">
      <c r="A11" s="10">
        <f>D11+F11+E11+'Forecast inputs Tab10.1.5.1'!AA7</f>
        <v>0.24720946860108944</v>
      </c>
      <c r="C11" s="18">
        <v>3</v>
      </c>
      <c r="D11" s="17">
        <f>$G$3*'Forecast inputs Tab10.1.5.1'!T7</f>
        <v>4.765578025781334E-3</v>
      </c>
      <c r="E11" s="17">
        <f>$G$4*'Forecast inputs Tab10.1.5.1'!U7</f>
        <v>1.2671942178660584E-3</v>
      </c>
      <c r="F11" s="17">
        <f>$G$5*'Forecast inputs Tab10.1.5.1'!Y7</f>
        <v>1.1766963574420619E-3</v>
      </c>
      <c r="G11" s="28">
        <f t="shared" si="1"/>
        <v>27.601317625763958</v>
      </c>
      <c r="H11" s="28">
        <f>G11*'Forecast inputs Tab10.1.5.1'!V7</f>
        <v>10.136723152292523</v>
      </c>
      <c r="I11" s="28">
        <f t="shared" si="2"/>
        <v>7.3393468560654043</v>
      </c>
      <c r="J11" s="28">
        <f>I11*'Forecast inputs Tab10.1.5.1'!W7</f>
        <v>2.7020664397486907</v>
      </c>
      <c r="K11" s="28">
        <f t="shared" si="3"/>
        <v>12.838789592041215</v>
      </c>
      <c r="L11" s="28">
        <f t="shared" si="0"/>
        <v>6.8152005349892217</v>
      </c>
      <c r="M11" s="28">
        <f>L11*'Forecast inputs Tab10.1.5.1'!Z7</f>
        <v>2.3020248063075894</v>
      </c>
      <c r="N11" s="19">
        <f>'Forecast inputs Tab10.1.5.1'!Q7</f>
        <v>6537.17</v>
      </c>
      <c r="O11" s="19">
        <f>N11*'Forecast inputs Tab10.1.5.1'!R7</f>
        <v>1368.19699515</v>
      </c>
      <c r="P11" s="19">
        <f>N11*'Forecast inputs Tab10.1.5.1'!S7</f>
        <v>0</v>
      </c>
      <c r="Q11" s="19">
        <f>P11*'Forecast inputs Tab10.1.5.1'!R7</f>
        <v>0</v>
      </c>
    </row>
    <row r="12" spans="1:17" ht="12" customHeight="1" x14ac:dyDescent="0.3">
      <c r="A12" s="10">
        <f>D12+F12+E12+'Forecast inputs Tab10.1.5.1'!AA8</f>
        <v>0.26308570687873367</v>
      </c>
      <c r="C12" s="18">
        <v>4</v>
      </c>
      <c r="D12" s="17">
        <f>$G$3*'Forecast inputs Tab10.1.5.1'!T8</f>
        <v>8.5132022584224823E-3</v>
      </c>
      <c r="E12" s="17">
        <f>$G$4*'Forecast inputs Tab10.1.5.1'!U8</f>
        <v>8.219572386783721E-3</v>
      </c>
      <c r="F12" s="17">
        <f>$G$5*'Forecast inputs Tab10.1.5.1'!Y8</f>
        <v>6.352932233527479E-3</v>
      </c>
      <c r="G12" s="28">
        <f t="shared" si="1"/>
        <v>10.397702103454527</v>
      </c>
      <c r="H12" s="28">
        <f>G12*'Forecast inputs Tab10.1.5.1'!V8</f>
        <v>5.8573765353361038</v>
      </c>
      <c r="I12" s="28">
        <f t="shared" si="2"/>
        <v>10.039073723522067</v>
      </c>
      <c r="J12" s="28">
        <f>I12*'Forecast inputs Tab10.1.5.1'!W8</f>
        <v>5.5009374398519109</v>
      </c>
      <c r="K12" s="28">
        <f t="shared" si="3"/>
        <v>11.358313975188015</v>
      </c>
      <c r="L12" s="28">
        <f t="shared" si="0"/>
        <v>7.7592302922558627</v>
      </c>
      <c r="M12" s="28">
        <f>L12*'Forecast inputs Tab10.1.5.1'!Z8</f>
        <v>4.0844510666131937</v>
      </c>
      <c r="N12" s="19">
        <f>'Forecast inputs Tab10.1.5.1'!Q8</f>
        <v>1389.06</v>
      </c>
      <c r="O12" s="19">
        <f>N12*'Forecast inputs Tab10.1.5.1'!R8</f>
        <v>512.08391429999995</v>
      </c>
      <c r="P12" s="19">
        <f>N12*'Forecast inputs Tab10.1.5.1'!S8</f>
        <v>123.84339063351912</v>
      </c>
      <c r="Q12" s="19">
        <f>P12*'Forecast inputs Tab10.1.5.1'!R8</f>
        <v>45.655485173999992</v>
      </c>
    </row>
    <row r="13" spans="1:17" ht="12" customHeight="1" x14ac:dyDescent="0.3">
      <c r="A13" s="10">
        <f>D13+F13+E13+'Forecast inputs Tab10.1.5.1'!AA9</f>
        <v>0.29110000870046415</v>
      </c>
      <c r="C13" s="18">
        <v>5</v>
      </c>
      <c r="D13" s="17">
        <f>$G$3*'Forecast inputs Tab10.1.5.1'!T9</f>
        <v>2.5139412089277949E-2</v>
      </c>
      <c r="E13" s="17">
        <f>$G$4*'Forecast inputs Tab10.1.5.1'!U9</f>
        <v>1.2479558796297698E-2</v>
      </c>
      <c r="F13" s="17">
        <f>$G$5*'Forecast inputs Tab10.1.5.1'!Y9</f>
        <v>1.3481037814888505E-2</v>
      </c>
      <c r="G13" s="28">
        <f t="shared" si="1"/>
        <v>119.19370796563986</v>
      </c>
      <c r="H13" s="28">
        <f>G13*'Forecast inputs Tab10.1.5.1'!V9</f>
        <v>96.017365545320288</v>
      </c>
      <c r="I13" s="28">
        <f t="shared" si="2"/>
        <v>59.169438068933907</v>
      </c>
      <c r="J13" s="28">
        <f>I13*'Forecast inputs Tab10.1.5.1'!W9</f>
        <v>44.298694570165878</v>
      </c>
      <c r="K13" s="28">
        <f t="shared" si="3"/>
        <v>140.31606011548615</v>
      </c>
      <c r="L13" s="28">
        <f t="shared" si="0"/>
        <v>63.917759042061988</v>
      </c>
      <c r="M13" s="28">
        <f>L13*'Forecast inputs Tab10.1.5.1'!Z9</f>
        <v>47.691468896126047</v>
      </c>
      <c r="N13" s="19">
        <f>'Forecast inputs Tab10.1.5.1'!Q9</f>
        <v>5464.84</v>
      </c>
      <c r="O13" s="19">
        <f>N13*'Forecast inputs Tab10.1.5.1'!R9</f>
        <v>3113.8876913599997</v>
      </c>
      <c r="P13" s="19">
        <f>N13*'Forecast inputs Tab10.1.5.1'!S9</f>
        <v>1589.5302985588025</v>
      </c>
      <c r="Q13" s="19">
        <f>P13*'Forecast inputs Tab10.1.5.1'!R9</f>
        <v>905.72072223999987</v>
      </c>
    </row>
    <row r="14" spans="1:17" ht="12" customHeight="1" x14ac:dyDescent="0.3">
      <c r="A14" s="10">
        <f>D14+F14+E14+'Forecast inputs Tab10.1.5.1'!AA10</f>
        <v>0.31910657814761473</v>
      </c>
      <c r="C14" s="18">
        <v>6</v>
      </c>
      <c r="D14" s="17">
        <f>$G$3*'Forecast inputs Tab10.1.5.1'!T10</f>
        <v>6.1136750641884105E-2</v>
      </c>
      <c r="E14" s="17">
        <f>$G$4*'Forecast inputs Tab10.1.5.1'!U10</f>
        <v>5.1513794994919411E-3</v>
      </c>
      <c r="F14" s="17">
        <f>$G$5*'Forecast inputs Tab10.1.5.1'!Y10</f>
        <v>1.2818448006238707E-2</v>
      </c>
      <c r="G14" s="28">
        <f t="shared" si="1"/>
        <v>188.23911473754103</v>
      </c>
      <c r="H14" s="28">
        <f>G14*'Forecast inputs Tab10.1.5.1'!V10</f>
        <v>186.49354525067585</v>
      </c>
      <c r="I14" s="28">
        <f t="shared" si="2"/>
        <v>15.861018233395535</v>
      </c>
      <c r="J14" s="28">
        <f>I14*'Forecast inputs Tab10.1.5.1'!W10</f>
        <v>15.348712458631928</v>
      </c>
      <c r="K14" s="28">
        <f t="shared" si="3"/>
        <v>201.84225770930777</v>
      </c>
      <c r="L14" s="28">
        <f t="shared" si="0"/>
        <v>39.467804220371804</v>
      </c>
      <c r="M14" s="28">
        <f>L14*'Forecast inputs Tab10.1.5.1'!Z10</f>
        <v>39.02426503654327</v>
      </c>
      <c r="N14" s="19">
        <f>'Forecast inputs Tab10.1.5.1'!Q10</f>
        <v>3596.33</v>
      </c>
      <c r="O14" s="19">
        <f>N14*'Forecast inputs Tab10.1.5.1'!R10</f>
        <v>2899.4619432399995</v>
      </c>
      <c r="P14" s="19">
        <f>N14*'Forecast inputs Tab10.1.5.1'!S10</f>
        <v>2066.9124136844662</v>
      </c>
      <c r="Q14" s="19">
        <f>P14*'Forecast inputs Tab10.1.5.1'!R10</f>
        <v>1666.4026614599998</v>
      </c>
    </row>
    <row r="15" spans="1:17" ht="12" customHeight="1" x14ac:dyDescent="0.3">
      <c r="A15" s="10">
        <f>D15+F15+E15+'Forecast inputs Tab10.1.5.1'!AA11</f>
        <v>0.3403553700426652</v>
      </c>
      <c r="C15" s="18">
        <v>7</v>
      </c>
      <c r="D15" s="17">
        <f>$G$3*'Forecast inputs Tab10.1.5.1'!T11</f>
        <v>7.389713175440521E-2</v>
      </c>
      <c r="E15" s="17">
        <f>$G$4*'Forecast inputs Tab10.1.5.1'!U11</f>
        <v>2.9538570840210933E-3</v>
      </c>
      <c r="F15" s="17">
        <f>$G$5*'Forecast inputs Tab10.1.5.1'!Y11</f>
        <v>2.3504381204238905E-2</v>
      </c>
      <c r="G15" s="28">
        <f t="shared" si="1"/>
        <v>54.85672973545222</v>
      </c>
      <c r="H15" s="28">
        <f>G15*'Forecast inputs Tab10.1.5.1'!V11</f>
        <v>67.981923572116102</v>
      </c>
      <c r="I15" s="28">
        <f t="shared" si="2"/>
        <v>2.1927635875479905</v>
      </c>
      <c r="J15" s="28">
        <f>I15*'Forecast inputs Tab10.1.5.1'!W11</f>
        <v>2.6758164849712975</v>
      </c>
      <c r="K15" s="28">
        <f t="shared" si="3"/>
        <v>70.657740057087395</v>
      </c>
      <c r="L15" s="28">
        <f t="shared" si="0"/>
        <v>17.448221016279344</v>
      </c>
      <c r="M15" s="28">
        <f>L15*'Forecast inputs Tab10.1.5.1'!Z11</f>
        <v>21.780439812411341</v>
      </c>
      <c r="N15" s="19">
        <f>'Forecast inputs Tab10.1.5.1'!Q11</f>
        <v>875.82100000000003</v>
      </c>
      <c r="O15" s="19">
        <f>N15*'Forecast inputs Tab10.1.5.1'!R11</f>
        <v>937.6889954400001</v>
      </c>
      <c r="P15" s="19">
        <f>N15*'Forecast inputs Tab10.1.5.1'!S11</f>
        <v>698.55772217178503</v>
      </c>
      <c r="Q15" s="19">
        <f>P15*'Forecast inputs Tab10.1.5.1'!R11</f>
        <v>747.90383966599995</v>
      </c>
    </row>
    <row r="16" spans="1:17" ht="12" customHeight="1" x14ac:dyDescent="0.3">
      <c r="A16" s="10">
        <f>D16+F16+E16+'Forecast inputs Tab10.1.5.1'!AA12</f>
        <v>0.34037394555789741</v>
      </c>
      <c r="C16" s="18">
        <v>8</v>
      </c>
      <c r="D16" s="17">
        <f>$G$3*'Forecast inputs Tab10.1.5.1'!T12</f>
        <v>8.5194774005455456E-2</v>
      </c>
      <c r="E16" s="17">
        <f>$G$4*'Forecast inputs Tab10.1.5.1'!U12</f>
        <v>5.0672887489430947E-4</v>
      </c>
      <c r="F16" s="17">
        <f>$G$5*'Forecast inputs Tab10.1.5.1'!Y12</f>
        <v>1.4672442677547646E-2</v>
      </c>
      <c r="G16" s="28">
        <f t="shared" si="1"/>
        <v>94.889450768937877</v>
      </c>
      <c r="H16" s="28">
        <f>G16*'Forecast inputs Tab10.1.5.1'!V12</f>
        <v>142.90419253496245</v>
      </c>
      <c r="I16" s="28">
        <f t="shared" si="2"/>
        <v>0.56439171520548725</v>
      </c>
      <c r="J16" s="28">
        <f>I16*'Forecast inputs Tab10.1.5.1'!W12</f>
        <v>0.84871609411742888</v>
      </c>
      <c r="K16" s="28">
        <f t="shared" si="3"/>
        <v>143.75290862907988</v>
      </c>
      <c r="L16" s="28">
        <f t="shared" si="0"/>
        <v>16.342082520484965</v>
      </c>
      <c r="M16" s="28">
        <f>L16*'Forecast inputs Tab10.1.5.1'!Z12</f>
        <v>24.907621652771955</v>
      </c>
      <c r="N16" s="19">
        <f>'Forecast inputs Tab10.1.5.1'!Q12</f>
        <v>1314.08</v>
      </c>
      <c r="O16" s="19">
        <f>N16*'Forecast inputs Tab10.1.5.1'!R12</f>
        <v>1781.5902415999999</v>
      </c>
      <c r="P16" s="19">
        <f>N16*'Forecast inputs Tab10.1.5.1'!S12</f>
        <v>1203.1008811229044</v>
      </c>
      <c r="Q16" s="19">
        <f>P16*'Forecast inputs Tab10.1.5.1'!R12</f>
        <v>1631.1280816000001</v>
      </c>
    </row>
    <row r="17" spans="1:17" ht="12" customHeight="1" x14ac:dyDescent="0.3">
      <c r="A17" s="10">
        <f>D17+F17+E17+'Forecast inputs Tab10.1.5.1'!AA13</f>
        <v>0.34426533194904596</v>
      </c>
      <c r="C17" s="18">
        <v>9</v>
      </c>
      <c r="D17" s="17">
        <f>$G$3*'Forecast inputs Tab10.1.5.1'!T13</f>
        <v>8.2049430007223367E-2</v>
      </c>
      <c r="E17" s="17">
        <f>$G$4*'Forecast inputs Tab10.1.5.1'!U13</f>
        <v>2.0839279855593257E-4</v>
      </c>
      <c r="F17" s="17">
        <f>$G$5*'Forecast inputs Tab10.1.5.1'!Y13</f>
        <v>2.2007509143266667E-2</v>
      </c>
      <c r="G17" s="28">
        <f t="shared" si="1"/>
        <v>15.033362818698009</v>
      </c>
      <c r="H17" s="28">
        <f>G17*'Forecast inputs Tab10.1.5.1'!V13</f>
        <v>27.082808809121914</v>
      </c>
      <c r="I17" s="28">
        <f t="shared" si="2"/>
        <v>3.8182404792079308E-2</v>
      </c>
      <c r="J17" s="28">
        <f>I17*'Forecast inputs Tab10.1.5.1'!W13</f>
        <v>6.8865773308278172E-2</v>
      </c>
      <c r="K17" s="28">
        <f t="shared" si="3"/>
        <v>27.151674582430193</v>
      </c>
      <c r="L17" s="28">
        <f t="shared" si="0"/>
        <v>4.0322872402332948</v>
      </c>
      <c r="M17" s="28">
        <f>L17*'Forecast inputs Tab10.1.5.1'!Z13</f>
        <v>7.3238836373081364</v>
      </c>
      <c r="N17" s="19">
        <f>'Forecast inputs Tab10.1.5.1'!Q13</f>
        <v>216.56800000000001</v>
      </c>
      <c r="O17" s="19">
        <f>N17*'Forecast inputs Tab10.1.5.1'!R13</f>
        <v>358.38322344000005</v>
      </c>
      <c r="P17" s="19">
        <f>N17*'Forecast inputs Tab10.1.5.1'!S13</f>
        <v>209.20916637962813</v>
      </c>
      <c r="Q17" s="19">
        <f>P17*'Forecast inputs Tab10.1.5.1'!R13</f>
        <v>346.2056048</v>
      </c>
    </row>
    <row r="18" spans="1:17" ht="12" customHeight="1" x14ac:dyDescent="0.3">
      <c r="A18" s="10">
        <f>D18+F18+E18+'Forecast inputs Tab10.1.5.1'!AA14</f>
        <v>0.34232663365708665</v>
      </c>
      <c r="C18" s="18">
        <v>10</v>
      </c>
      <c r="D18" s="17">
        <f>$G$3*'Forecast inputs Tab10.1.5.1'!T14</f>
        <v>8.1888916558250091E-2</v>
      </c>
      <c r="E18" s="17">
        <f>$G$4*'Forecast inputs Tab10.1.5.1'!U14</f>
        <v>5.639579326203154E-5</v>
      </c>
      <c r="F18" s="17">
        <f>$G$5*'Forecast inputs Tab10.1.5.1'!Y14</f>
        <v>2.0381321305574563E-2</v>
      </c>
      <c r="G18" s="28">
        <f t="shared" si="1"/>
        <v>35.880066839622138</v>
      </c>
      <c r="H18" s="28">
        <f>G18*'Forecast inputs Tab10.1.5.1'!V14</f>
        <v>75.523219437983343</v>
      </c>
      <c r="I18" s="28">
        <f t="shared" si="2"/>
        <v>2.4710118496632405E-2</v>
      </c>
      <c r="J18" s="28">
        <f>I18*'Forecast inputs Tab10.1.5.1'!W14</f>
        <v>5.2125017810542955E-2</v>
      </c>
      <c r="K18" s="28">
        <f t="shared" si="3"/>
        <v>75.575344455793882</v>
      </c>
      <c r="L18" s="28">
        <f t="shared" si="0"/>
        <v>8.9301849561490538</v>
      </c>
      <c r="M18" s="28">
        <f>L18*'Forecast inputs Tab10.1.5.1'!Z14</f>
        <v>18.928866542301343</v>
      </c>
      <c r="N18" s="19">
        <f>'Forecast inputs Tab10.1.5.1'!Q14</f>
        <v>517.42200000000003</v>
      </c>
      <c r="O18" s="19">
        <f>N18*'Forecast inputs Tab10.1.5.1'!R14</f>
        <v>1015.0526085000001</v>
      </c>
      <c r="P18" s="19">
        <f>N18*'Forecast inputs Tab10.1.5.1'!S14</f>
        <v>510.16872868612205</v>
      </c>
      <c r="Q18" s="19">
        <f>P18*'Forecast inputs Tab10.1.5.1'!R14</f>
        <v>1000.8235035</v>
      </c>
    </row>
    <row r="19" spans="1:17" ht="12" customHeight="1" x14ac:dyDescent="0.3">
      <c r="A19" s="10">
        <f>D19+F19+E19+'Forecast inputs Tab10.1.5.1'!AA15</f>
        <v>0.34236914818646574</v>
      </c>
      <c r="C19" s="18">
        <v>11</v>
      </c>
      <c r="D19" s="17">
        <f>$G$3*'Forecast inputs Tab10.1.5.1'!T15</f>
        <v>7.8917243961762168E-2</v>
      </c>
      <c r="E19" s="17">
        <f>$G$4*'Forecast inputs Tab10.1.5.1'!U15</f>
        <v>2.0830341597942094E-5</v>
      </c>
      <c r="F19" s="17">
        <f>$G$5*'Forecast inputs Tab10.1.5.1'!Y15</f>
        <v>2.3431073883105637E-2</v>
      </c>
      <c r="G19" s="28">
        <f t="shared" si="1"/>
        <v>26.201329968855529</v>
      </c>
      <c r="H19" s="28">
        <f>G19*'Forecast inputs Tab10.1.5.1'!V15</f>
        <v>63.074214704434382</v>
      </c>
      <c r="I19" s="28">
        <f t="shared" si="2"/>
        <v>6.9158858846630105E-3</v>
      </c>
      <c r="J19" s="28">
        <f>I19*'Forecast inputs Tab10.1.5.1'!W15</f>
        <v>1.6703476430770501E-2</v>
      </c>
      <c r="K19" s="28">
        <f t="shared" si="3"/>
        <v>63.090918180865152</v>
      </c>
      <c r="L19" s="28">
        <f t="shared" si="0"/>
        <v>7.7793555313886724</v>
      </c>
      <c r="M19" s="28">
        <f>L19*'Forecast inputs Tab10.1.5.1'!Z15</f>
        <v>18.878628829352774</v>
      </c>
      <c r="N19" s="19">
        <f>'Forecast inputs Tab10.1.5.1'!Q15</f>
        <v>392.08199999999999</v>
      </c>
      <c r="O19" s="19">
        <f>N19*'Forecast inputs Tab10.1.5.1'!R15</f>
        <v>890.54368823999994</v>
      </c>
      <c r="P19" s="19">
        <f>N19*'Forecast inputs Tab10.1.5.1'!S15</f>
        <v>389.68254074282805</v>
      </c>
      <c r="Q19" s="19">
        <f>P19*'Forecast inputs Tab10.1.5.1'!R15</f>
        <v>885.09374844000013</v>
      </c>
    </row>
    <row r="20" spans="1:17" ht="12" customHeight="1" x14ac:dyDescent="0.3">
      <c r="A20" s="10">
        <f>D20+F20+E20+'Forecast inputs Tab10.1.5.1'!AA16</f>
        <v>0.34080370169069818</v>
      </c>
      <c r="C20" s="18">
        <v>12</v>
      </c>
      <c r="D20" s="17">
        <f>$G$3*'Forecast inputs Tab10.1.5.1'!T16</f>
        <v>7.7271493695594731E-2</v>
      </c>
      <c r="E20" s="17">
        <f>$G$4*'Forecast inputs Tab10.1.5.1'!U16</f>
        <v>7.4789222324173669E-6</v>
      </c>
      <c r="F20" s="17">
        <f>$G$5*'Forecast inputs Tab10.1.5.1'!Y16</f>
        <v>2.3524729072871054E-2</v>
      </c>
      <c r="G20" s="28">
        <f t="shared" si="1"/>
        <v>27.685574106113762</v>
      </c>
      <c r="H20" s="28">
        <f>G20*'Forecast inputs Tab10.1.5.1'!V16</f>
        <v>74.94462505249254</v>
      </c>
      <c r="I20" s="28">
        <f t="shared" si="2"/>
        <v>2.6796202039932513E-3</v>
      </c>
      <c r="J20" s="28">
        <f>I20*'Forecast inputs Tab10.1.5.1'!W16</f>
        <v>7.2799992616939743E-3</v>
      </c>
      <c r="K20" s="28">
        <f t="shared" si="3"/>
        <v>74.951905051754238</v>
      </c>
      <c r="L20" s="28">
        <f t="shared" si="0"/>
        <v>8.428666238017227</v>
      </c>
      <c r="M20" s="28">
        <f>L20*'Forecast inputs Tab10.1.5.1'!Z16</f>
        <v>23.024250415742141</v>
      </c>
      <c r="N20" s="19">
        <f>'Forecast inputs Tab10.1.5.1'!Q16</f>
        <v>422.80399999999997</v>
      </c>
      <c r="O20" s="19">
        <f>N20*'Forecast inputs Tab10.1.5.1'!R16</f>
        <v>1090.48339268</v>
      </c>
      <c r="P20" s="19">
        <f>N20*'Forecast inputs Tab10.1.5.1'!S16</f>
        <v>421.59419470604882</v>
      </c>
      <c r="Q20" s="19">
        <f>P20*'Forecast inputs Tab10.1.5.1'!R16</f>
        <v>1087.3630991599998</v>
      </c>
    </row>
    <row r="21" spans="1:17" ht="12" customHeight="1" x14ac:dyDescent="0.3">
      <c r="A21" s="10">
        <f>D21+F21+E21+'Forecast inputs Tab10.1.5.1'!AA17</f>
        <v>0.33800311230711544</v>
      </c>
      <c r="C21" s="18">
        <v>13</v>
      </c>
      <c r="D21" s="17">
        <f>$G$3*'Forecast inputs Tab10.1.5.1'!T17</f>
        <v>7.6850054992083111E-2</v>
      </c>
      <c r="E21" s="17">
        <f>$G$4*'Forecast inputs Tab10.1.5.1'!U17</f>
        <v>2.700106466573411E-6</v>
      </c>
      <c r="F21" s="17">
        <f>$G$5*'Forecast inputs Tab10.1.5.1'!Y17</f>
        <v>2.1150357208565781E-2</v>
      </c>
      <c r="G21" s="28">
        <f t="shared" si="1"/>
        <v>15.809734166661645</v>
      </c>
      <c r="H21" s="28">
        <f>G21*'Forecast inputs Tab10.1.5.1'!V17</f>
        <v>47.455882182603041</v>
      </c>
      <c r="I21" s="28">
        <f t="shared" si="2"/>
        <v>5.5547085116083915E-4</v>
      </c>
      <c r="J21" s="28">
        <f>I21*'Forecast inputs Tab10.1.5.1'!W17</f>
        <v>1.6723330631791568E-3</v>
      </c>
      <c r="K21" s="28">
        <f t="shared" si="3"/>
        <v>47.457554515666217</v>
      </c>
      <c r="L21" s="28">
        <f t="shared" si="0"/>
        <v>4.3510902501215893</v>
      </c>
      <c r="M21" s="28">
        <f>L21*'Forecast inputs Tab10.1.5.1'!Z17</f>
        <v>13.185065274040952</v>
      </c>
      <c r="N21" s="19">
        <f>'Forecast inputs Tab10.1.5.1'!Q17</f>
        <v>242.44399999999999</v>
      </c>
      <c r="O21" s="19">
        <f>N21*'Forecast inputs Tab10.1.5.1'!R17</f>
        <v>698.6629969999999</v>
      </c>
      <c r="P21" s="19">
        <f>N21*'Forecast inputs Tab10.1.5.1'!S17</f>
        <v>242.09653969983515</v>
      </c>
      <c r="Q21" s="19">
        <f>P21*'Forecast inputs Tab10.1.5.1'!R17</f>
        <v>697.66170327999987</v>
      </c>
    </row>
    <row r="22" spans="1:17" ht="12" customHeight="1" x14ac:dyDescent="0.3">
      <c r="A22" s="10">
        <f>D22+F22+E22+'Forecast inputs Tab10.1.5.1'!AA18</f>
        <v>0.33679125438026336</v>
      </c>
      <c r="C22" s="18">
        <v>14</v>
      </c>
      <c r="D22" s="17">
        <f>$G$3*'Forecast inputs Tab10.1.5.1'!T18</f>
        <v>7.5042645104281228E-2</v>
      </c>
      <c r="E22" s="17">
        <f>$G$4*'Forecast inputs Tab10.1.5.1'!U18</f>
        <v>1.2229137333800534E-6</v>
      </c>
      <c r="F22" s="17">
        <f>$G$5*'Forecast inputs Tab10.1.5.1'!Y18</f>
        <v>2.1747386362248773E-2</v>
      </c>
      <c r="G22" s="28">
        <f t="shared" si="1"/>
        <v>8.6377746479723019</v>
      </c>
      <c r="H22" s="28">
        <f>G22*'Forecast inputs Tab10.1.5.1'!V18</f>
        <v>28.376561732857208</v>
      </c>
      <c r="I22" s="28">
        <f t="shared" si="2"/>
        <v>1.4076333834139786E-4</v>
      </c>
      <c r="J22" s="28">
        <f>I22*'Forecast inputs Tab10.1.5.1'!W18</f>
        <v>4.6374174274171903E-4</v>
      </c>
      <c r="K22" s="28">
        <f t="shared" si="3"/>
        <v>28.37702547459995</v>
      </c>
      <c r="L22" s="28">
        <f t="shared" si="0"/>
        <v>2.5032302941674174</v>
      </c>
      <c r="M22" s="28">
        <f>L22*'Forecast inputs Tab10.1.5.1'!Z18</f>
        <v>8.3103490920917018</v>
      </c>
      <c r="N22" s="19">
        <f>'Forecast inputs Tab10.1.5.1'!Q18</f>
        <v>135.57400000000001</v>
      </c>
      <c r="O22" s="19">
        <f>N22*'Forecast inputs Tab10.1.5.1'!R18</f>
        <v>430.61827324000006</v>
      </c>
      <c r="P22" s="19">
        <f>N22*'Forecast inputs Tab10.1.5.1'!S18</f>
        <v>135.46985217834813</v>
      </c>
      <c r="Q22" s="19">
        <f>P22*'Forecast inputs Tab10.1.5.1'!R18</f>
        <v>430.28747268000006</v>
      </c>
    </row>
    <row r="23" spans="1:17" ht="12" customHeight="1" x14ac:dyDescent="0.3">
      <c r="A23" s="10">
        <f>D23+F23+E23+'Forecast inputs Tab10.1.5.1'!AA19</f>
        <v>0.33599459662840281</v>
      </c>
      <c r="C23" s="18">
        <v>15</v>
      </c>
      <c r="D23" s="17">
        <f>$G$3*'Forecast inputs Tab10.1.5.1'!T19</f>
        <v>7.3052398141839753E-2</v>
      </c>
      <c r="E23" s="17">
        <f>$G$4*'Forecast inputs Tab10.1.5.1'!U19</f>
        <v>6.3938712288257355E-7</v>
      </c>
      <c r="F23" s="17">
        <f>$G$5*'Forecast inputs Tab10.1.5.1'!Y19</f>
        <v>2.2941559099440182E-2</v>
      </c>
      <c r="G23" s="28">
        <f t="shared" si="1"/>
        <v>7.8380469338814684</v>
      </c>
      <c r="H23" s="28">
        <f>G23*'Forecast inputs Tab10.1.5.1'!V19</f>
        <v>27.879736326461906</v>
      </c>
      <c r="I23" s="28">
        <f t="shared" si="2"/>
        <v>6.8602077488853243E-5</v>
      </c>
      <c r="J23" s="28">
        <f>I23*'Forecast inputs Tab10.1.5.1'!W19</f>
        <v>2.4453788847452038E-4</v>
      </c>
      <c r="K23" s="28">
        <f t="shared" si="3"/>
        <v>27.879980864350379</v>
      </c>
      <c r="L23" s="28">
        <f t="shared" si="0"/>
        <v>2.4614799997214587</v>
      </c>
      <c r="M23" s="28">
        <f>L23*'Forecast inputs Tab10.1.5.1'!Z19</f>
        <v>8.857438860597691</v>
      </c>
      <c r="N23" s="19">
        <f>'Forecast inputs Tab10.1.5.1'!Q19</f>
        <v>126.32599999999999</v>
      </c>
      <c r="O23" s="19">
        <f>N23*'Forecast inputs Tab10.1.5.1'!R19</f>
        <v>437.16122908</v>
      </c>
      <c r="P23" s="19">
        <f>N23*'Forecast inputs Tab10.1.5.1'!S19</f>
        <v>126.27014844332452</v>
      </c>
      <c r="Q23" s="19">
        <f>P23*'Forecast inputs Tab10.1.5.1'!R19</f>
        <v>436.96795029999998</v>
      </c>
    </row>
    <row r="24" spans="1:17" ht="12" customHeight="1" x14ac:dyDescent="0.3">
      <c r="A24" s="10">
        <f>D24+F24+E24+'Forecast inputs Tab10.1.5.1'!AA20</f>
        <v>0.33565751215380529</v>
      </c>
      <c r="B24" s="29"/>
      <c r="C24" s="23" t="s">
        <v>1443</v>
      </c>
      <c r="D24" s="17">
        <f>$G$3*'Forecast inputs Tab10.1.5.1'!T20</f>
        <v>7.0860491436610787E-2</v>
      </c>
      <c r="E24" s="17">
        <f>$G$4*'Forecast inputs Tab10.1.5.1'!U20</f>
        <v>3.8745027800414993E-7</v>
      </c>
      <c r="F24" s="17">
        <f>$G$5*'Forecast inputs Tab10.1.5.1'!Y20</f>
        <v>2.4796633266916526E-2</v>
      </c>
      <c r="G24" s="28">
        <f t="shared" si="1"/>
        <v>14.824722789435867</v>
      </c>
      <c r="H24" s="30">
        <f>G24*'Forecast inputs Tab10.1.5.1'!V20</f>
        <v>61.514713403743528</v>
      </c>
      <c r="I24" s="28">
        <f t="shared" si="2"/>
        <v>8.1058469249251769E-5</v>
      </c>
      <c r="J24" s="30">
        <f>I24*'Forecast inputs Tab10.1.5.1'!W20</f>
        <v>3.3634952745066653E-4</v>
      </c>
      <c r="K24" s="28">
        <f t="shared" si="3"/>
        <v>61.515049753270979</v>
      </c>
      <c r="L24" s="30">
        <f t="shared" si="0"/>
        <v>5.1877034274054603</v>
      </c>
      <c r="M24" s="30">
        <f>L24*'Forecast inputs Tab10.1.5.1'!Z20</f>
        <v>20.048709927756786</v>
      </c>
      <c r="N24" s="21">
        <f>'Forecast inputs Tab10.1.5.1'!Q20</f>
        <v>246.28200240000001</v>
      </c>
      <c r="O24" s="21">
        <f>N24*'Forecast inputs Tab10.1.5.1'!R20</f>
        <v>1002.9678244688379</v>
      </c>
      <c r="P24" s="21">
        <f>N24*'Forecast inputs Tab10.1.5.1'!S20</f>
        <v>246.2160304133829</v>
      </c>
      <c r="Q24" s="21">
        <f>P24*'Forecast inputs Tab10.1.5.1'!R20</f>
        <v>1002.6991577402565</v>
      </c>
    </row>
    <row r="25" spans="1:17" ht="12" customHeight="1" x14ac:dyDescent="0.3">
      <c r="C25" s="31" t="s">
        <v>1453</v>
      </c>
      <c r="D25" s="12"/>
      <c r="E25" s="12"/>
      <c r="F25" s="12"/>
      <c r="G25" s="32">
        <f>SUM(G8:G24)</f>
        <v>648.07689417233576</v>
      </c>
      <c r="H25" s="52">
        <f t="shared" ref="H25:Q25" si="4">SUM(H8:H24)</f>
        <v>915.44611723079095</v>
      </c>
      <c r="I25" s="32">
        <f>SUM(I8:I24)</f>
        <v>99.955604948821346</v>
      </c>
      <c r="J25" s="52">
        <f t="shared" ref="J25:K25" si="5">SUM(J8:J24)</f>
        <v>72.526660162170344</v>
      </c>
      <c r="K25" s="32">
        <f t="shared" si="5"/>
        <v>987.97277739296146</v>
      </c>
      <c r="L25" s="32">
        <f t="shared" si="4"/>
        <v>205.27328359041039</v>
      </c>
      <c r="M25" s="52">
        <f t="shared" si="4"/>
        <v>260.00179374529881</v>
      </c>
      <c r="N25" s="32">
        <f t="shared" si="4"/>
        <v>51261.410215387717</v>
      </c>
      <c r="O25" s="32">
        <f t="shared" si="4"/>
        <v>17539.902227124523</v>
      </c>
      <c r="P25" s="32">
        <f t="shared" si="4"/>
        <v>7962.6519074209973</v>
      </c>
      <c r="Q25" s="32">
        <f t="shared" si="4"/>
        <v>10883.913030040258</v>
      </c>
    </row>
    <row r="26" spans="1:17" ht="12" customHeight="1" x14ac:dyDescent="0.3">
      <c r="A26" s="10"/>
    </row>
    <row r="27" spans="1:17" ht="12" customHeight="1" x14ac:dyDescent="0.3">
      <c r="C27" s="15" t="s">
        <v>1445</v>
      </c>
      <c r="D27" s="15" t="s">
        <v>1523</v>
      </c>
      <c r="G27" s="15">
        <f>G1+1</f>
        <v>2020</v>
      </c>
    </row>
    <row r="28" spans="1:17" ht="12" customHeight="1" x14ac:dyDescent="0.3">
      <c r="G28" s="18"/>
    </row>
    <row r="29" spans="1:17" ht="12" customHeight="1" x14ac:dyDescent="0.3">
      <c r="D29" s="24" t="s">
        <v>1611</v>
      </c>
      <c r="E29" s="24"/>
      <c r="F29" s="24"/>
      <c r="G29" s="18">
        <v>0</v>
      </c>
      <c r="H29" s="24" t="s">
        <v>1610</v>
      </c>
      <c r="I29" s="25">
        <f>G29*I3</f>
        <v>0</v>
      </c>
      <c r="J29" s="15" t="s">
        <v>1526</v>
      </c>
      <c r="K29" s="25">
        <f>I29+I31+I30</f>
        <v>5.9763099954967622E-3</v>
      </c>
      <c r="M29" s="54" t="s">
        <v>1675</v>
      </c>
      <c r="N29" s="55">
        <f>Reportnew!$AJ$6560</f>
        <v>6.0366767631280425E-2</v>
      </c>
    </row>
    <row r="30" spans="1:17" ht="12" customHeight="1" x14ac:dyDescent="0.3">
      <c r="D30" s="24" t="s">
        <v>1612</v>
      </c>
      <c r="E30" s="24"/>
      <c r="F30" s="24"/>
      <c r="G30" s="18">
        <v>0</v>
      </c>
      <c r="H30" s="24" t="s">
        <v>1610</v>
      </c>
      <c r="I30" s="25">
        <f>G30*I4</f>
        <v>0</v>
      </c>
      <c r="J30" s="24"/>
      <c r="K30" s="24"/>
      <c r="N30" s="56">
        <f>AVERAGE('Forecast inputs Tab10.1.5.1'!$Y$8:$Y$19)</f>
        <v>9.2712324904217162E-3</v>
      </c>
      <c r="O30" s="25">
        <f>N30*F31</f>
        <v>5.9763099954967622E-3</v>
      </c>
    </row>
    <row r="31" spans="1:17" ht="12" customHeight="1" x14ac:dyDescent="0.3">
      <c r="D31" s="24" t="s">
        <v>1446</v>
      </c>
      <c r="E31" s="24"/>
      <c r="F31" s="92">
        <f>IF(I31/N29=F5,1,I31/N4)</f>
        <v>0.64460793121852999</v>
      </c>
      <c r="G31" s="17">
        <f>I31/I5</f>
        <v>0.31730769230769235</v>
      </c>
      <c r="H31" s="24" t="s">
        <v>1610</v>
      </c>
      <c r="I31" s="25">
        <f>N31*N29</f>
        <v>5.9763099954967622E-3</v>
      </c>
      <c r="J31" s="24"/>
      <c r="K31" s="24"/>
      <c r="N31" s="79">
        <v>9.9000000000000005E-2</v>
      </c>
    </row>
    <row r="32" spans="1:17" ht="12" customHeight="1" x14ac:dyDescent="0.3">
      <c r="D32" s="24"/>
      <c r="E32" s="24"/>
      <c r="F32" s="24"/>
      <c r="G32" s="18"/>
      <c r="H32" s="24"/>
      <c r="I32" s="24"/>
      <c r="J32" s="24"/>
      <c r="K32" s="24"/>
      <c r="L32" s="25"/>
    </row>
    <row r="33" spans="1:17" ht="27.75" customHeight="1" x14ac:dyDescent="0.3">
      <c r="A33" t="s">
        <v>1374</v>
      </c>
      <c r="C33" s="26" t="s">
        <v>1292</v>
      </c>
      <c r="D33" s="27" t="s">
        <v>1604</v>
      </c>
      <c r="E33" s="27" t="s">
        <v>1605</v>
      </c>
      <c r="F33" s="27" t="s">
        <v>1877</v>
      </c>
      <c r="G33" s="27" t="s">
        <v>1606</v>
      </c>
      <c r="H33" s="27" t="s">
        <v>1607</v>
      </c>
      <c r="I33" s="27" t="s">
        <v>1608</v>
      </c>
      <c r="J33" s="27" t="s">
        <v>1609</v>
      </c>
      <c r="K33" s="27" t="s">
        <v>1613</v>
      </c>
      <c r="L33" s="27" t="s">
        <v>1448</v>
      </c>
      <c r="M33" s="27" t="s">
        <v>1578</v>
      </c>
      <c r="N33" s="27" t="s">
        <v>1449</v>
      </c>
      <c r="O33" s="27" t="s">
        <v>1450</v>
      </c>
      <c r="P33" s="27" t="s">
        <v>1451</v>
      </c>
      <c r="Q33" s="27" t="s">
        <v>1452</v>
      </c>
    </row>
    <row r="34" spans="1:17" ht="12" customHeight="1" x14ac:dyDescent="0.3">
      <c r="A34" s="10">
        <f>D34+F34+E34+'Forecast inputs Tab10.1.5.1'!AA4</f>
        <v>0.24</v>
      </c>
      <c r="C34" s="18">
        <v>0</v>
      </c>
      <c r="D34" s="17">
        <f>$G$29*'Forecast inputs Tab10.1.5.1'!T4</f>
        <v>0</v>
      </c>
      <c r="E34" s="17">
        <f>$G$30*'Forecast inputs Tab10.1.5.1'!U4</f>
        <v>0</v>
      </c>
      <c r="F34" s="17">
        <f>$F$31*'Forecast inputs Tab10.1.5.1'!Y4</f>
        <v>0</v>
      </c>
      <c r="G34" s="28">
        <f>N34*(D34/A34)*(1-EXP(-A34))</f>
        <v>0</v>
      </c>
      <c r="H34" s="28">
        <f>G34*'Forecast inputs Tab10.1.5.1'!V4</f>
        <v>0</v>
      </c>
      <c r="I34" s="28">
        <f>N34*(E34/A34)*(1-EXP(-A34))</f>
        <v>0</v>
      </c>
      <c r="J34" s="28">
        <f>I34*'Forecast inputs Tab10.1.5.1'!W4</f>
        <v>0</v>
      </c>
      <c r="K34" s="28">
        <f>H34+J34</f>
        <v>0</v>
      </c>
      <c r="L34" s="28">
        <f t="shared" ref="L34:L50" si="6">N34*(F34/A34)*(1-EXP(-A34))</f>
        <v>0</v>
      </c>
      <c r="M34" s="28">
        <f>L34*'Forecast inputs Tab10.1.5.1'!Z4</f>
        <v>0</v>
      </c>
      <c r="N34" s="19">
        <f>'Forecast inputs Tab10.1.5.1'!Q4</f>
        <v>12382.797429009221</v>
      </c>
      <c r="O34" s="19">
        <f>N34*'Forecast inputs Tab10.1.5.1'!R4</f>
        <v>34.976078134056579</v>
      </c>
      <c r="P34" s="19">
        <f>N34*'Forecast inputs Tab10.1.5.1'!S4</f>
        <v>0</v>
      </c>
      <c r="Q34" s="19">
        <f>P34*'Forecast inputs Tab10.1.5.1'!R4</f>
        <v>0</v>
      </c>
    </row>
    <row r="35" spans="1:17" ht="12" customHeight="1" x14ac:dyDescent="0.3">
      <c r="A35" s="10">
        <f>D35+F35+E35+'Forecast inputs Tab10.1.5.1'!AA5</f>
        <v>0.24006525701432696</v>
      </c>
      <c r="C35" s="18">
        <v>1</v>
      </c>
      <c r="D35" s="17">
        <f>$G$29*'Forecast inputs Tab10.1.5.1'!T5</f>
        <v>0</v>
      </c>
      <c r="E35" s="17">
        <f>$G$30*'Forecast inputs Tab10.1.5.1'!U5</f>
        <v>0</v>
      </c>
      <c r="F35" s="17">
        <f>$F$31*'Forecast inputs Tab10.1.5.1'!Y5</f>
        <v>6.5257014326962822E-5</v>
      </c>
      <c r="G35" s="28">
        <f t="shared" ref="G35:G50" si="7">N35*(D35/A35)*(1-EXP(-A35))</f>
        <v>0</v>
      </c>
      <c r="H35" s="28">
        <f>G35*'Forecast inputs Tab10.1.5.1'!V5</f>
        <v>0</v>
      </c>
      <c r="I35" s="28">
        <f t="shared" ref="I35:I50" si="8">N35*(E35/A35)*(1-EXP(-A35))</f>
        <v>0</v>
      </c>
      <c r="J35" s="28">
        <f>I35*'Forecast inputs Tab10.1.5.1'!W5</f>
        <v>0</v>
      </c>
      <c r="K35" s="28">
        <f t="shared" ref="K35:K50" si="9">H35+J35</f>
        <v>0</v>
      </c>
      <c r="L35" s="28">
        <f t="shared" si="6"/>
        <v>0.56510370874407057</v>
      </c>
      <c r="M35" s="28">
        <f>L35*'Forecast inputs Tab10.1.5.1'!Z5</f>
        <v>4.3558702463330823E-2</v>
      </c>
      <c r="N35" s="19">
        <f>N8*EXP(-A8)</f>
        <v>9740.6534556019415</v>
      </c>
      <c r="O35" s="19">
        <f>N35*'Forecast inputs Tab10.1.5.1'!R5</f>
        <v>231.1720062657642</v>
      </c>
      <c r="P35" s="19">
        <f>N35*'Forecast inputs Tab10.1.5.1'!S5</f>
        <v>0</v>
      </c>
      <c r="Q35" s="19">
        <f>P35*'Forecast inputs Tab10.1.5.1'!R5</f>
        <v>0</v>
      </c>
    </row>
    <row r="36" spans="1:17" ht="12" customHeight="1" x14ac:dyDescent="0.3">
      <c r="A36" s="10">
        <f>D36+F36+E36+'Forecast inputs Tab10.1.5.1'!AA6</f>
        <v>0.24037622455703825</v>
      </c>
      <c r="C36" s="18">
        <v>2</v>
      </c>
      <c r="D36" s="17">
        <f>$G$29*'Forecast inputs Tab10.1.5.1'!T6</f>
        <v>0</v>
      </c>
      <c r="E36" s="17">
        <f>$G$30*'Forecast inputs Tab10.1.5.1'!U6</f>
        <v>0</v>
      </c>
      <c r="F36" s="17">
        <f>$F$31*'Forecast inputs Tab10.1.5.1'!Y6</f>
        <v>3.7622455703826852E-4</v>
      </c>
      <c r="G36" s="28">
        <f t="shared" si="7"/>
        <v>0</v>
      </c>
      <c r="H36" s="28">
        <f>G36*'Forecast inputs Tab10.1.5.1'!V6</f>
        <v>0</v>
      </c>
      <c r="I36" s="28">
        <f t="shared" si="8"/>
        <v>0</v>
      </c>
      <c r="J36" s="28">
        <f>I36*'Forecast inputs Tab10.1.5.1'!W6</f>
        <v>0</v>
      </c>
      <c r="K36" s="28">
        <f t="shared" si="9"/>
        <v>0</v>
      </c>
      <c r="L36" s="28">
        <f t="shared" si="6"/>
        <v>2.5617916191517427</v>
      </c>
      <c r="M36" s="28">
        <f>L36*'Forecast inputs Tab10.1.5.1'!Z6</f>
        <v>0.48169367814910219</v>
      </c>
      <c r="N36" s="19">
        <f t="shared" ref="N36:N49" si="10">N9*EXP(-A9)</f>
        <v>7660.3501385728923</v>
      </c>
      <c r="O36" s="19">
        <f>N36*'Forecast inputs Tab10.1.5.1'!R6</f>
        <v>736.89350986013017</v>
      </c>
      <c r="P36" s="19">
        <f>N36*'Forecast inputs Tab10.1.5.1'!S6</f>
        <v>0</v>
      </c>
      <c r="Q36" s="19">
        <f>P36*'Forecast inputs Tab10.1.5.1'!R6</f>
        <v>0</v>
      </c>
    </row>
    <row r="37" spans="1:17" ht="12" customHeight="1" x14ac:dyDescent="0.3">
      <c r="A37" s="10">
        <f>D37+F37+E37+'Forecast inputs Tab10.1.5.1'!AA7</f>
        <v>0.24037337480572679</v>
      </c>
      <c r="C37" s="18">
        <v>3</v>
      </c>
      <c r="D37" s="17">
        <f>$G$29*'Forecast inputs Tab10.1.5.1'!T7</f>
        <v>0</v>
      </c>
      <c r="E37" s="17">
        <f>$G$30*'Forecast inputs Tab10.1.5.1'!U7</f>
        <v>0</v>
      </c>
      <c r="F37" s="17">
        <f>$F$31*'Forecast inputs Tab10.1.5.1'!Y7</f>
        <v>3.7337480572680818E-4</v>
      </c>
      <c r="G37" s="28">
        <f t="shared" si="7"/>
        <v>0</v>
      </c>
      <c r="H37" s="28">
        <f>G37*'Forecast inputs Tab10.1.5.1'!V7</f>
        <v>0</v>
      </c>
      <c r="I37" s="28">
        <f t="shared" si="8"/>
        <v>0</v>
      </c>
      <c r="J37" s="28">
        <f>I37*'Forecast inputs Tab10.1.5.1'!W7</f>
        <v>0</v>
      </c>
      <c r="K37" s="28">
        <f t="shared" si="9"/>
        <v>0</v>
      </c>
      <c r="L37" s="28">
        <f t="shared" si="6"/>
        <v>1.9961954998926199</v>
      </c>
      <c r="M37" s="28">
        <f>L37*'Forecast inputs Tab10.1.5.1'!Z7</f>
        <v>0.67427092356272944</v>
      </c>
      <c r="N37" s="19">
        <f t="shared" si="10"/>
        <v>6014.6370928459373</v>
      </c>
      <c r="O37" s="19">
        <f>N37*'Forecast inputs Tab10.1.5.1'!R7</f>
        <v>1258.8334703471905</v>
      </c>
      <c r="P37" s="19">
        <f>N37*'Forecast inputs Tab10.1.5.1'!S7</f>
        <v>0</v>
      </c>
      <c r="Q37" s="19">
        <f>P37*'Forecast inputs Tab10.1.5.1'!R7</f>
        <v>0</v>
      </c>
    </row>
    <row r="38" spans="1:17" ht="12" customHeight="1" x14ac:dyDescent="0.3">
      <c r="A38" s="10">
        <f>D38+F38+E38+'Forecast inputs Tab10.1.5.1'!AA8</f>
        <v>0.24201583426640774</v>
      </c>
      <c r="C38" s="18">
        <v>4</v>
      </c>
      <c r="D38" s="17">
        <f>$G$29*'Forecast inputs Tab10.1.5.1'!T8</f>
        <v>0</v>
      </c>
      <c r="E38" s="17">
        <f>$G$30*'Forecast inputs Tab10.1.5.1'!U8</f>
        <v>0</v>
      </c>
      <c r="F38" s="17">
        <f>$F$31*'Forecast inputs Tab10.1.5.1'!Y8</f>
        <v>2.015834266407758E-3</v>
      </c>
      <c r="G38" s="28">
        <f t="shared" si="7"/>
        <v>0</v>
      </c>
      <c r="H38" s="28">
        <f>G38*'Forecast inputs Tab10.1.5.1'!V8</f>
        <v>0</v>
      </c>
      <c r="I38" s="28">
        <f t="shared" si="8"/>
        <v>0</v>
      </c>
      <c r="J38" s="28">
        <f>I38*'Forecast inputs Tab10.1.5.1'!W8</f>
        <v>0</v>
      </c>
      <c r="K38" s="28">
        <f t="shared" si="9"/>
        <v>0</v>
      </c>
      <c r="L38" s="28">
        <f t="shared" si="6"/>
        <v>9.1409050192831742</v>
      </c>
      <c r="M38" s="28">
        <f>L38*'Forecast inputs Tab10.1.5.1'!Z8</f>
        <v>4.8117632612456429</v>
      </c>
      <c r="N38" s="19">
        <f t="shared" si="10"/>
        <v>5105.3799787178941</v>
      </c>
      <c r="O38" s="19">
        <f>N38*'Forecast inputs Tab10.1.5.1'!R8</f>
        <v>1882.1238560542454</v>
      </c>
      <c r="P38" s="19">
        <f>N38*'Forecast inputs Tab10.1.5.1'!S8</f>
        <v>455.17657051308635</v>
      </c>
      <c r="Q38" s="19">
        <f>P38*'Forecast inputs Tab10.1.5.1'!R8</f>
        <v>167.80311860250185</v>
      </c>
    </row>
    <row r="39" spans="1:17" ht="12" customHeight="1" x14ac:dyDescent="0.3">
      <c r="A39" s="10">
        <f>D39+F39+E39+'Forecast inputs Tab10.1.5.1'!AA9</f>
        <v>0.24427763699895499</v>
      </c>
      <c r="C39" s="18">
        <v>5</v>
      </c>
      <c r="D39" s="17">
        <f>$G$29*'Forecast inputs Tab10.1.5.1'!T9</f>
        <v>0</v>
      </c>
      <c r="E39" s="17">
        <f>$G$30*'Forecast inputs Tab10.1.5.1'!U9</f>
        <v>0</v>
      </c>
      <c r="F39" s="17">
        <f>$F$31*'Forecast inputs Tab10.1.5.1'!Y9</f>
        <v>4.2776369989550068E-3</v>
      </c>
      <c r="G39" s="28">
        <f t="shared" si="7"/>
        <v>0</v>
      </c>
      <c r="H39" s="28">
        <f>G39*'Forecast inputs Tab10.1.5.1'!V9</f>
        <v>0</v>
      </c>
      <c r="I39" s="28">
        <f t="shared" si="8"/>
        <v>0</v>
      </c>
      <c r="J39" s="28">
        <f>I39*'Forecast inputs Tab10.1.5.1'!W9</f>
        <v>0</v>
      </c>
      <c r="K39" s="28">
        <f t="shared" si="9"/>
        <v>0</v>
      </c>
      <c r="L39" s="28">
        <f t="shared" si="6"/>
        <v>4.0523159940916127</v>
      </c>
      <c r="M39" s="28">
        <f>L39*'Forecast inputs Tab10.1.5.1'!Z9</f>
        <v>3.0235869511995275</v>
      </c>
      <c r="N39" s="19">
        <f t="shared" si="10"/>
        <v>1067.7371035428537</v>
      </c>
      <c r="O39" s="19">
        <f>N39*'Forecast inputs Tab10.1.5.1'!R9</f>
        <v>608.40087254713217</v>
      </c>
      <c r="P39" s="19">
        <f>N39*'Forecast inputs Tab10.1.5.1'!S9</f>
        <v>310.56727680531969</v>
      </c>
      <c r="Q39" s="19">
        <f>P39*'Forecast inputs Tab10.1.5.1'!R9</f>
        <v>176.96247659277839</v>
      </c>
    </row>
    <row r="40" spans="1:17" ht="12" customHeight="1" x14ac:dyDescent="0.3">
      <c r="A40" s="10">
        <f>D40+F40+E40+'Forecast inputs Tab10.1.5.1'!AA10</f>
        <v>0.24406739215582574</v>
      </c>
      <c r="C40" s="18">
        <v>6</v>
      </c>
      <c r="D40" s="17">
        <f>$G$29*'Forecast inputs Tab10.1.5.1'!T10</f>
        <v>0</v>
      </c>
      <c r="E40" s="17">
        <f>$G$30*'Forecast inputs Tab10.1.5.1'!U10</f>
        <v>0</v>
      </c>
      <c r="F40" s="17">
        <f>$F$31*'Forecast inputs Tab10.1.5.1'!Y10</f>
        <v>4.0673921558257442E-3</v>
      </c>
      <c r="G40" s="28">
        <f t="shared" si="7"/>
        <v>0</v>
      </c>
      <c r="H40" s="28">
        <f>G40*'Forecast inputs Tab10.1.5.1'!V10</f>
        <v>0</v>
      </c>
      <c r="I40" s="28">
        <f t="shared" si="8"/>
        <v>0</v>
      </c>
      <c r="J40" s="28">
        <f>I40*'Forecast inputs Tab10.1.5.1'!W10</f>
        <v>0</v>
      </c>
      <c r="K40" s="28">
        <f t="shared" si="9"/>
        <v>0</v>
      </c>
      <c r="L40" s="28">
        <f t="shared" si="6"/>
        <v>14.741755709309581</v>
      </c>
      <c r="M40" s="28">
        <f>L40*'Forecast inputs Tab10.1.5.1'!Z10</f>
        <v>14.576087858648361</v>
      </c>
      <c r="N40" s="19">
        <f t="shared" si="10"/>
        <v>4084.6450573888774</v>
      </c>
      <c r="O40" s="19">
        <f>N40*'Forecast inputs Tab10.1.5.1'!R10</f>
        <v>3293.1552153285197</v>
      </c>
      <c r="P40" s="19">
        <f>N40*'Forecast inputs Tab10.1.5.1'!S10</f>
        <v>2347.560867498803</v>
      </c>
      <c r="Q40" s="19">
        <f>P40*'Forecast inputs Tab10.1.5.1'!R10</f>
        <v>1892.6693030818249</v>
      </c>
    </row>
    <row r="41" spans="1:17" ht="12" customHeight="1" x14ac:dyDescent="0.3">
      <c r="A41" s="10">
        <f>D41+F41+E41+'Forecast inputs Tab10.1.5.1'!AA11</f>
        <v>0.24745812095903733</v>
      </c>
      <c r="C41" s="18">
        <v>7</v>
      </c>
      <c r="D41" s="17">
        <f>$G$29*'Forecast inputs Tab10.1.5.1'!T11</f>
        <v>0</v>
      </c>
      <c r="E41" s="17">
        <f>$G$30*'Forecast inputs Tab10.1.5.1'!U11</f>
        <v>0</v>
      </c>
      <c r="F41" s="17">
        <f>$F$31*'Forecast inputs Tab10.1.5.1'!Y11</f>
        <v>7.4581209590373464E-3</v>
      </c>
      <c r="G41" s="28">
        <f t="shared" si="7"/>
        <v>0</v>
      </c>
      <c r="H41" s="28">
        <f>G41*'Forecast inputs Tab10.1.5.1'!V11</f>
        <v>0</v>
      </c>
      <c r="I41" s="28">
        <f t="shared" si="8"/>
        <v>0</v>
      </c>
      <c r="J41" s="28">
        <f>I41*'Forecast inputs Tab10.1.5.1'!W11</f>
        <v>0</v>
      </c>
      <c r="K41" s="28">
        <f t="shared" si="9"/>
        <v>0</v>
      </c>
      <c r="L41" s="28">
        <f t="shared" si="6"/>
        <v>17.269326999284122</v>
      </c>
      <c r="M41" s="28">
        <f>L41*'Forecast inputs Tab10.1.5.1'!Z11</f>
        <v>21.557128199936376</v>
      </c>
      <c r="N41" s="19">
        <f t="shared" si="10"/>
        <v>2613.8057548157817</v>
      </c>
      <c r="O41" s="19">
        <f>N41*'Forecast inputs Tab10.1.5.1'!R11</f>
        <v>2798.4449933359688</v>
      </c>
      <c r="P41" s="19">
        <f>N41*'Forecast inputs Tab10.1.5.1'!S11</f>
        <v>2084.7801026506736</v>
      </c>
      <c r="Q41" s="19">
        <f>P41*'Forecast inputs Tab10.1.5.1'!R11</f>
        <v>2232.0489691019175</v>
      </c>
    </row>
    <row r="42" spans="1:17" ht="12" customHeight="1" x14ac:dyDescent="0.3">
      <c r="A42" s="10">
        <f>D42+F42+E42+'Forecast inputs Tab10.1.5.1'!AA12</f>
        <v>0.24465567892652954</v>
      </c>
      <c r="C42" s="18">
        <v>8</v>
      </c>
      <c r="D42" s="17">
        <f>$G$29*'Forecast inputs Tab10.1.5.1'!T12</f>
        <v>0</v>
      </c>
      <c r="E42" s="17">
        <f>$G$30*'Forecast inputs Tab10.1.5.1'!U12</f>
        <v>0</v>
      </c>
      <c r="F42" s="17">
        <f>$F$31*'Forecast inputs Tab10.1.5.1'!Y12</f>
        <v>4.6556789265295422E-3</v>
      </c>
      <c r="G42" s="28">
        <f t="shared" si="7"/>
        <v>0</v>
      </c>
      <c r="H42" s="28">
        <f>G42*'Forecast inputs Tab10.1.5.1'!V12</f>
        <v>0</v>
      </c>
      <c r="I42" s="28">
        <f t="shared" si="8"/>
        <v>0</v>
      </c>
      <c r="J42" s="28">
        <f>I42*'Forecast inputs Tab10.1.5.1'!W12</f>
        <v>0</v>
      </c>
      <c r="K42" s="28">
        <f t="shared" si="9"/>
        <v>0</v>
      </c>
      <c r="L42" s="28">
        <f t="shared" si="6"/>
        <v>2.5735950318594556</v>
      </c>
      <c r="M42" s="28">
        <f>L42*'Forecast inputs Tab10.1.5.1'!Z12</f>
        <v>3.9225191318582708</v>
      </c>
      <c r="N42" s="19">
        <f t="shared" si="10"/>
        <v>623.16190342650816</v>
      </c>
      <c r="O42" s="19">
        <f>N42*'Forecast inputs Tab10.1.5.1'!R12</f>
        <v>844.86421380855688</v>
      </c>
      <c r="P42" s="19">
        <f>N42*'Forecast inputs Tab10.1.5.1'!S12</f>
        <v>570.53347976885595</v>
      </c>
      <c r="Q42" s="19">
        <f>P42*'Forecast inputs Tab10.1.5.1'!R12</f>
        <v>773.51217586622181</v>
      </c>
    </row>
    <row r="43" spans="1:17" ht="12" customHeight="1" x14ac:dyDescent="0.3">
      <c r="A43" s="10">
        <f>D43+F43+E43+'Forecast inputs Tab10.1.5.1'!AA13</f>
        <v>0.24698315193969037</v>
      </c>
      <c r="C43" s="18">
        <v>9</v>
      </c>
      <c r="D43" s="17">
        <f>$G$29*'Forecast inputs Tab10.1.5.1'!T13</f>
        <v>0</v>
      </c>
      <c r="E43" s="17">
        <f>$G$30*'Forecast inputs Tab10.1.5.1'!U13</f>
        <v>0</v>
      </c>
      <c r="F43" s="17">
        <f>$F$31*'Forecast inputs Tab10.1.5.1'!Y13</f>
        <v>6.9831519396903862E-3</v>
      </c>
      <c r="G43" s="28">
        <f t="shared" si="7"/>
        <v>0</v>
      </c>
      <c r="H43" s="28">
        <f>G43*'Forecast inputs Tab10.1.5.1'!V13</f>
        <v>0</v>
      </c>
      <c r="I43" s="28">
        <f t="shared" si="8"/>
        <v>0</v>
      </c>
      <c r="J43" s="28">
        <f>I43*'Forecast inputs Tab10.1.5.1'!W13</f>
        <v>0</v>
      </c>
      <c r="K43" s="28">
        <f t="shared" si="9"/>
        <v>0</v>
      </c>
      <c r="L43" s="28">
        <f t="shared" si="6"/>
        <v>5.7852528393665725</v>
      </c>
      <c r="M43" s="28">
        <f>L43*'Forecast inputs Tab10.1.5.1'!Z13</f>
        <v>10.5078125846699</v>
      </c>
      <c r="N43" s="19">
        <f t="shared" si="10"/>
        <v>934.97345118777992</v>
      </c>
      <c r="O43" s="19">
        <f>N43*'Forecast inputs Tab10.1.5.1'!R13</f>
        <v>1547.2221162290739</v>
      </c>
      <c r="P43" s="19">
        <f>N43*'Forecast inputs Tab10.1.5.1'!S13</f>
        <v>903.20368803368626</v>
      </c>
      <c r="Q43" s="19">
        <f>P43*'Forecast inputs Tab10.1.5.1'!R13</f>
        <v>1494.6485590687851</v>
      </c>
    </row>
    <row r="44" spans="1:17" ht="12" customHeight="1" x14ac:dyDescent="0.3">
      <c r="A44" s="10">
        <f>D44+F44+E44+'Forecast inputs Tab10.1.5.1'!AA14</f>
        <v>0.24646715002965347</v>
      </c>
      <c r="C44" s="18">
        <v>10</v>
      </c>
      <c r="D44" s="17">
        <f>$G$29*'Forecast inputs Tab10.1.5.1'!T14</f>
        <v>0</v>
      </c>
      <c r="E44" s="17">
        <f>$G$30*'Forecast inputs Tab10.1.5.1'!U14</f>
        <v>0</v>
      </c>
      <c r="F44" s="17">
        <f>$F$31*'Forecast inputs Tab10.1.5.1'!Y14</f>
        <v>6.4671500296534686E-3</v>
      </c>
      <c r="G44" s="28">
        <f t="shared" si="7"/>
        <v>0</v>
      </c>
      <c r="H44" s="28">
        <f>G44*'Forecast inputs Tab10.1.5.1'!V14</f>
        <v>0</v>
      </c>
      <c r="I44" s="28">
        <f t="shared" si="8"/>
        <v>0</v>
      </c>
      <c r="J44" s="28">
        <f>I44*'Forecast inputs Tab10.1.5.1'!W14</f>
        <v>0</v>
      </c>
      <c r="K44" s="28">
        <f t="shared" si="9"/>
        <v>0</v>
      </c>
      <c r="L44" s="28">
        <f t="shared" si="6"/>
        <v>0.87977923440803063</v>
      </c>
      <c r="M44" s="28">
        <f>L44*'Forecast inputs Tab10.1.5.1'!Z14</f>
        <v>1.8648240542129821</v>
      </c>
      <c r="N44" s="19">
        <f t="shared" si="10"/>
        <v>153.49058872933202</v>
      </c>
      <c r="O44" s="19">
        <f>N44*'Forecast inputs Tab10.1.5.1'!R14</f>
        <v>301.11016243976712</v>
      </c>
      <c r="P44" s="19">
        <f>N44*'Forecast inputs Tab10.1.5.1'!S14</f>
        <v>151.33894290797014</v>
      </c>
      <c r="Q44" s="19">
        <f>P44*'Forecast inputs Tab10.1.5.1'!R14</f>
        <v>296.88917124971044</v>
      </c>
    </row>
    <row r="45" spans="1:17" ht="12" customHeight="1" x14ac:dyDescent="0.3">
      <c r="A45" s="10">
        <f>D45+F45+E45+'Forecast inputs Tab10.1.5.1'!AA15</f>
        <v>0.24743485998213929</v>
      </c>
      <c r="C45" s="18">
        <v>11</v>
      </c>
      <c r="D45" s="17">
        <f>$G$29*'Forecast inputs Tab10.1.5.1'!T15</f>
        <v>0</v>
      </c>
      <c r="E45" s="17">
        <f>$G$30*'Forecast inputs Tab10.1.5.1'!U15</f>
        <v>0</v>
      </c>
      <c r="F45" s="17">
        <f>$F$31*'Forecast inputs Tab10.1.5.1'!Y15</f>
        <v>7.4348599821392903E-3</v>
      </c>
      <c r="G45" s="28">
        <f t="shared" si="7"/>
        <v>0</v>
      </c>
      <c r="H45" s="28">
        <f>G45*'Forecast inputs Tab10.1.5.1'!V15</f>
        <v>0</v>
      </c>
      <c r="I45" s="28">
        <f t="shared" si="8"/>
        <v>0</v>
      </c>
      <c r="J45" s="28">
        <f>I45*'Forecast inputs Tab10.1.5.1'!W15</f>
        <v>0</v>
      </c>
      <c r="K45" s="28">
        <f t="shared" si="9"/>
        <v>0</v>
      </c>
      <c r="L45" s="28">
        <f t="shared" si="6"/>
        <v>2.4200516771671672</v>
      </c>
      <c r="M45" s="28">
        <f>L45*'Forecast inputs Tab10.1.5.1'!Z15</f>
        <v>5.8728846080821944</v>
      </c>
      <c r="N45" s="19">
        <f t="shared" si="10"/>
        <v>367.42975425008774</v>
      </c>
      <c r="O45" s="19">
        <f>N45*'Forecast inputs Tab10.1.5.1'!R15</f>
        <v>834.55054942330923</v>
      </c>
      <c r="P45" s="19">
        <f>N45*'Forecast inputs Tab10.1.5.1'!S15</f>
        <v>365.18116154449098</v>
      </c>
      <c r="Q45" s="19">
        <f>P45*'Forecast inputs Tab10.1.5.1'!R15</f>
        <v>829.44327583923314</v>
      </c>
    </row>
    <row r="46" spans="1:17" ht="12" customHeight="1" x14ac:dyDescent="0.3">
      <c r="A46" s="10">
        <f>D46+F46+E46+'Forecast inputs Tab10.1.5.1'!AA16</f>
        <v>0.24746457749427639</v>
      </c>
      <c r="C46" s="18">
        <v>12</v>
      </c>
      <c r="D46" s="17">
        <f>$G$29*'Forecast inputs Tab10.1.5.1'!T16</f>
        <v>0</v>
      </c>
      <c r="E46" s="17">
        <f>$G$30*'Forecast inputs Tab10.1.5.1'!U16</f>
        <v>0</v>
      </c>
      <c r="F46" s="17">
        <f>$F$31*'Forecast inputs Tab10.1.5.1'!Y16</f>
        <v>7.4645774942763933E-3</v>
      </c>
      <c r="G46" s="28">
        <f t="shared" si="7"/>
        <v>0</v>
      </c>
      <c r="H46" s="28">
        <f>G46*'Forecast inputs Tab10.1.5.1'!V16</f>
        <v>0</v>
      </c>
      <c r="I46" s="28">
        <f t="shared" si="8"/>
        <v>0</v>
      </c>
      <c r="J46" s="28">
        <f>I46*'Forecast inputs Tab10.1.5.1'!W16</f>
        <v>0</v>
      </c>
      <c r="K46" s="28">
        <f t="shared" si="9"/>
        <v>0</v>
      </c>
      <c r="L46" s="28">
        <f t="shared" si="6"/>
        <v>1.8410451546147384</v>
      </c>
      <c r="M46" s="28">
        <f>L46*'Forecast inputs Tab10.1.5.1'!Z16</f>
        <v>5.0291094070548965</v>
      </c>
      <c r="N46" s="19">
        <f t="shared" si="10"/>
        <v>278.41195056015789</v>
      </c>
      <c r="O46" s="19">
        <f>N46*'Forecast inputs Tab10.1.5.1'!R16</f>
        <v>718.07175052624245</v>
      </c>
      <c r="P46" s="19">
        <f>N46*'Forecast inputs Tab10.1.5.1'!S16</f>
        <v>277.61530660294147</v>
      </c>
      <c r="Q46" s="19">
        <f>P46*'Forecast inputs Tab10.1.5.1'!R16</f>
        <v>716.01707033110858</v>
      </c>
    </row>
    <row r="47" spans="1:17" ht="12" customHeight="1" x14ac:dyDescent="0.3">
      <c r="A47" s="10">
        <f>D47+F47+E47+'Forecast inputs Tab10.1.5.1'!AA17</f>
        <v>0.24671117103733337</v>
      </c>
      <c r="C47" s="18">
        <v>13</v>
      </c>
      <c r="D47" s="17">
        <f>$G$29*'Forecast inputs Tab10.1.5.1'!T17</f>
        <v>0</v>
      </c>
      <c r="E47" s="17">
        <f>$G$30*'Forecast inputs Tab10.1.5.1'!U17</f>
        <v>0</v>
      </c>
      <c r="F47" s="17">
        <f>$F$31*'Forecast inputs Tab10.1.5.1'!Y17</f>
        <v>6.7111710373333735E-3</v>
      </c>
      <c r="G47" s="28">
        <f t="shared" si="7"/>
        <v>0</v>
      </c>
      <c r="H47" s="28">
        <f>G47*'Forecast inputs Tab10.1.5.1'!V17</f>
        <v>0</v>
      </c>
      <c r="I47" s="28">
        <f t="shared" si="8"/>
        <v>0</v>
      </c>
      <c r="J47" s="28">
        <f>I47*'Forecast inputs Tab10.1.5.1'!W17</f>
        <v>0</v>
      </c>
      <c r="K47" s="28">
        <f t="shared" si="9"/>
        <v>0</v>
      </c>
      <c r="L47" s="28">
        <f t="shared" si="6"/>
        <v>1.7883661191708751</v>
      </c>
      <c r="M47" s="28">
        <f>L47*'Forecast inputs Tab10.1.5.1'!Z17</f>
        <v>5.4192679672623107</v>
      </c>
      <c r="N47" s="19">
        <f t="shared" si="10"/>
        <v>300.69757125713716</v>
      </c>
      <c r="O47" s="19">
        <f>N47*'Forecast inputs Tab10.1.5.1'!R17</f>
        <v>866.53522597025494</v>
      </c>
      <c r="P47" s="19">
        <f>N47*'Forecast inputs Tab10.1.5.1'!S17</f>
        <v>300.26662444728481</v>
      </c>
      <c r="Q47" s="19">
        <f>P47*'Forecast inputs Tab10.1.5.1'!R17</f>
        <v>865.29334500096297</v>
      </c>
    </row>
    <row r="48" spans="1:17" ht="12" customHeight="1" x14ac:dyDescent="0.3">
      <c r="A48" s="10">
        <f>D48+F48+E48+'Forecast inputs Tab10.1.5.1'!AA18</f>
        <v>0.24690061298032892</v>
      </c>
      <c r="C48" s="18">
        <v>14</v>
      </c>
      <c r="D48" s="17">
        <f>$G$29*'Forecast inputs Tab10.1.5.1'!T18</f>
        <v>0</v>
      </c>
      <c r="E48" s="17">
        <f>$G$30*'Forecast inputs Tab10.1.5.1'!U18</f>
        <v>0</v>
      </c>
      <c r="F48" s="17">
        <f>$F$31*'Forecast inputs Tab10.1.5.1'!Y18</f>
        <v>6.9006129803289382E-3</v>
      </c>
      <c r="G48" s="28">
        <f t="shared" si="7"/>
        <v>0</v>
      </c>
      <c r="H48" s="28">
        <f>G48*'Forecast inputs Tab10.1.5.1'!V18</f>
        <v>0</v>
      </c>
      <c r="I48" s="28">
        <f t="shared" si="8"/>
        <v>0</v>
      </c>
      <c r="J48" s="28">
        <f>I48*'Forecast inputs Tab10.1.5.1'!W18</f>
        <v>0</v>
      </c>
      <c r="K48" s="28">
        <f t="shared" si="9"/>
        <v>0</v>
      </c>
      <c r="L48" s="28">
        <f t="shared" si="6"/>
        <v>1.0572920935590717</v>
      </c>
      <c r="M48" s="28">
        <f>L48*'Forecast inputs Tab10.1.5.1'!Z18</f>
        <v>3.5100511568020845</v>
      </c>
      <c r="N48" s="19">
        <f t="shared" si="10"/>
        <v>172.90938023127927</v>
      </c>
      <c r="O48" s="19">
        <f>N48*'Forecast inputs Tab10.1.5.1'!R18</f>
        <v>549.20514805340315</v>
      </c>
      <c r="P48" s="19">
        <f>N48*'Forecast inputs Tab10.1.5.1'!S18</f>
        <v>172.77655140499795</v>
      </c>
      <c r="Q48" s="19">
        <f>P48*'Forecast inputs Tab10.1.5.1'!R18</f>
        <v>548.78324916563884</v>
      </c>
    </row>
    <row r="49" spans="1:17" ht="12" customHeight="1" x14ac:dyDescent="0.25">
      <c r="A49" s="10">
        <f>D49+F49+E49+'Forecast inputs Tab10.1.5.1'!AA19</f>
        <v>0.24727953317578388</v>
      </c>
      <c r="C49" s="18">
        <v>15</v>
      </c>
      <c r="D49" s="17">
        <f>$G$29*'Forecast inputs Tab10.1.5.1'!T19</f>
        <v>0</v>
      </c>
      <c r="E49" s="17">
        <f>$G$30*'Forecast inputs Tab10.1.5.1'!U19</f>
        <v>0</v>
      </c>
      <c r="F49" s="17">
        <f>$F$31*'Forecast inputs Tab10.1.5.1'!Y19</f>
        <v>7.2795331757839043E-3</v>
      </c>
      <c r="G49" s="28">
        <f t="shared" si="7"/>
        <v>0</v>
      </c>
      <c r="H49" s="28">
        <f>G49*'Forecast inputs Tab10.1.5.1'!V19</f>
        <v>0</v>
      </c>
      <c r="I49" s="28">
        <f t="shared" si="8"/>
        <v>0</v>
      </c>
      <c r="J49" s="28">
        <f>I49*'Forecast inputs Tab10.1.5.1'!W19</f>
        <v>0</v>
      </c>
      <c r="K49" s="28">
        <f t="shared" si="9"/>
        <v>0</v>
      </c>
      <c r="L49" s="28">
        <f t="shared" si="6"/>
        <v>0.62434296035391479</v>
      </c>
      <c r="M49" s="28">
        <f>L49*'Forecast inputs Tab10.1.5.1'!Z19</f>
        <v>2.2466481953967339</v>
      </c>
      <c r="N49" s="19">
        <f t="shared" si="10"/>
        <v>96.807683131744241</v>
      </c>
      <c r="O49" s="19">
        <f>N49*'Forecast inputs Tab10.1.5.1'!R19</f>
        <v>335.01073209205151</v>
      </c>
      <c r="P49" s="19">
        <f>N49*'Forecast inputs Tab10.1.5.1'!S19</f>
        <v>96.764882284721025</v>
      </c>
      <c r="Q49" s="19">
        <f>P49*'Forecast inputs Tab10.1.5.1'!R19</f>
        <v>334.8626163368599</v>
      </c>
    </row>
    <row r="50" spans="1:17" ht="12" customHeight="1" x14ac:dyDescent="0.25">
      <c r="A50" s="10">
        <f>D50+F50+E50+'Forecast inputs Tab10.1.5.1'!AA20</f>
        <v>0.24786816247892543</v>
      </c>
      <c r="C50" s="23" t="s">
        <v>1443</v>
      </c>
      <c r="D50" s="17">
        <f>$G$29*'Forecast inputs Tab10.1.5.1'!T20</f>
        <v>0</v>
      </c>
      <c r="E50" s="17">
        <f>$G$30*'Forecast inputs Tab10.1.5.1'!U20</f>
        <v>0</v>
      </c>
      <c r="F50" s="17">
        <f>$F$31*'Forecast inputs Tab10.1.5.1'!Y20</f>
        <v>7.8681624789254372E-3</v>
      </c>
      <c r="G50" s="28">
        <f t="shared" si="7"/>
        <v>0</v>
      </c>
      <c r="H50" s="28">
        <f>G50*'Forecast inputs Tab10.1.5.1'!V20</f>
        <v>0</v>
      </c>
      <c r="I50" s="28">
        <f t="shared" si="8"/>
        <v>0</v>
      </c>
      <c r="J50" s="28">
        <f>I50*'Forecast inputs Tab10.1.5.1'!W20</f>
        <v>0</v>
      </c>
      <c r="K50" s="28">
        <f t="shared" si="9"/>
        <v>0</v>
      </c>
      <c r="L50" s="30">
        <f t="shared" si="6"/>
        <v>1.8560470372096045</v>
      </c>
      <c r="M50" s="28">
        <f>L50*'Forecast inputs Tab10.1.5.1'!Z20</f>
        <v>7.1729907428224706</v>
      </c>
      <c r="N50" s="19">
        <f>N23*EXP(-A23)+N24*EXP(-A24)</f>
        <v>266.3350634967905</v>
      </c>
      <c r="O50" s="19">
        <f>N50*'Forecast inputs Tab10.1.5.1'!R20</f>
        <v>1084.6326431165387</v>
      </c>
      <c r="P50" s="19">
        <f>N50*'Forecast inputs Tab10.1.5.1'!S20</f>
        <v>266.26371986195949</v>
      </c>
      <c r="Q50" s="19">
        <f>P50*'Forecast inputs Tab10.1.5.1'!R20</f>
        <v>1084.3421006915185</v>
      </c>
    </row>
    <row r="51" spans="1:17" ht="12" customHeight="1" x14ac:dyDescent="0.25">
      <c r="C51" s="31" t="s">
        <v>1453</v>
      </c>
      <c r="D51" s="12"/>
      <c r="E51" s="12"/>
      <c r="F51" s="12"/>
      <c r="G51" s="32">
        <f>SUM(G34:G50)</f>
        <v>0</v>
      </c>
      <c r="H51" s="32">
        <f t="shared" ref="H51" si="11">SUM(H34:H50)</f>
        <v>0</v>
      </c>
      <c r="I51" s="32">
        <f>SUM(I34:I50)</f>
        <v>0</v>
      </c>
      <c r="J51" s="32">
        <f t="shared" ref="J51:Q51" si="12">SUM(J34:J50)</f>
        <v>0</v>
      </c>
      <c r="K51" s="32">
        <f t="shared" si="12"/>
        <v>0</v>
      </c>
      <c r="L51" s="32">
        <f t="shared" si="12"/>
        <v>69.153166697466347</v>
      </c>
      <c r="M51" s="32">
        <f t="shared" si="12"/>
        <v>90.714197423366926</v>
      </c>
      <c r="N51" s="32">
        <f t="shared" si="12"/>
        <v>51864.223356766226</v>
      </c>
      <c r="O51" s="32">
        <f t="shared" si="12"/>
        <v>17925.202543532203</v>
      </c>
      <c r="P51" s="32">
        <f t="shared" si="12"/>
        <v>8302.0291743247908</v>
      </c>
      <c r="Q51" s="32">
        <f t="shared" si="12"/>
        <v>11413.275430929059</v>
      </c>
    </row>
    <row r="52" spans="1:17" ht="12" customHeight="1" x14ac:dyDescent="0.25"/>
    <row r="53" spans="1:17" ht="12" customHeight="1" x14ac:dyDescent="0.25">
      <c r="C53" s="15" t="s">
        <v>1445</v>
      </c>
      <c r="D53" s="15" t="s">
        <v>1524</v>
      </c>
      <c r="G53" s="15">
        <f>G27+1</f>
        <v>2021</v>
      </c>
    </row>
    <row r="54" spans="1:17" ht="12" customHeight="1" x14ac:dyDescent="0.25">
      <c r="D54" s="24" t="s">
        <v>1611</v>
      </c>
      <c r="E54" s="24"/>
      <c r="F54" s="24"/>
      <c r="G54" s="18">
        <f>G29</f>
        <v>0</v>
      </c>
      <c r="H54" s="24" t="s">
        <v>1610</v>
      </c>
      <c r="I54" s="25">
        <f>G54*I3</f>
        <v>0</v>
      </c>
      <c r="J54" s="15" t="s">
        <v>1526</v>
      </c>
      <c r="K54" s="25">
        <f>I54+I56+I55</f>
        <v>5.9763099954967622E-3</v>
      </c>
    </row>
    <row r="55" spans="1:17" ht="12" customHeight="1" x14ac:dyDescent="0.25">
      <c r="D55" s="24" t="s">
        <v>1612</v>
      </c>
      <c r="E55" s="24"/>
      <c r="F55" s="24"/>
      <c r="G55" s="18">
        <f>G30</f>
        <v>0</v>
      </c>
      <c r="H55" s="24" t="s">
        <v>1610</v>
      </c>
      <c r="I55" s="25">
        <f>G55*I4</f>
        <v>0</v>
      </c>
      <c r="K55" s="25"/>
    </row>
    <row r="56" spans="1:17" ht="12" customHeight="1" x14ac:dyDescent="0.25">
      <c r="D56" s="24" t="s">
        <v>1446</v>
      </c>
      <c r="E56" s="24"/>
      <c r="F56" s="24"/>
      <c r="G56" s="80">
        <v>1</v>
      </c>
      <c r="H56" s="24" t="s">
        <v>1610</v>
      </c>
      <c r="I56" s="25">
        <f>G56*I31</f>
        <v>5.9763099954967622E-3</v>
      </c>
    </row>
    <row r="57" spans="1:17" ht="12" customHeight="1" x14ac:dyDescent="0.25">
      <c r="D57" s="24"/>
      <c r="E57" s="24"/>
      <c r="F57" s="24"/>
      <c r="G57" s="18"/>
      <c r="H57" s="24"/>
      <c r="I57" s="24"/>
      <c r="J57" s="24"/>
      <c r="K57" s="24"/>
      <c r="L57" s="25"/>
    </row>
    <row r="58" spans="1:17" ht="27.75" customHeight="1" x14ac:dyDescent="0.25">
      <c r="A58" t="s">
        <v>1374</v>
      </c>
      <c r="C58" s="26" t="s">
        <v>1292</v>
      </c>
      <c r="D58" s="27" t="s">
        <v>1604</v>
      </c>
      <c r="E58" s="27" t="s">
        <v>1605</v>
      </c>
      <c r="F58" s="27" t="s">
        <v>1877</v>
      </c>
      <c r="G58" s="27" t="s">
        <v>1606</v>
      </c>
      <c r="H58" s="27" t="s">
        <v>1607</v>
      </c>
      <c r="I58" s="27" t="s">
        <v>1608</v>
      </c>
      <c r="J58" s="27" t="s">
        <v>1609</v>
      </c>
      <c r="K58" s="27" t="s">
        <v>1613</v>
      </c>
      <c r="L58" s="27" t="s">
        <v>1448</v>
      </c>
      <c r="M58" s="27" t="s">
        <v>1578</v>
      </c>
      <c r="N58" s="27" t="s">
        <v>1449</v>
      </c>
      <c r="O58" s="27" t="s">
        <v>1450</v>
      </c>
      <c r="P58" s="27" t="s">
        <v>1451</v>
      </c>
      <c r="Q58" s="27" t="s">
        <v>1452</v>
      </c>
    </row>
    <row r="59" spans="1:17" ht="12" customHeight="1" x14ac:dyDescent="0.25">
      <c r="A59" s="10">
        <f>D59+F59+E59+'Forecast inputs Tab10.1.5.1'!AA4</f>
        <v>0.24</v>
      </c>
      <c r="C59" s="18">
        <v>0</v>
      </c>
      <c r="D59" s="17">
        <f>$G$54*'Forecast inputs Tab10.1.5.1'!T4</f>
        <v>0</v>
      </c>
      <c r="E59" s="17">
        <f>$G$55*'Forecast inputs Tab10.1.5.1'!U4</f>
        <v>0</v>
      </c>
      <c r="F59" s="17">
        <f>$F$31*'Forecast inputs Tab10.1.5.1'!Y4</f>
        <v>0</v>
      </c>
      <c r="G59" s="28">
        <f>N59*(D59/A59)*(1-EXP(-A59))</f>
        <v>0</v>
      </c>
      <c r="H59" s="28">
        <f>G59*'Forecast inputs Tab10.1.5.1'!V4</f>
        <v>0</v>
      </c>
      <c r="I59" s="28">
        <f>N59*(E59/A59)*(1-EXP(-A59))</f>
        <v>0</v>
      </c>
      <c r="J59" s="28">
        <f>I59*'Forecast inputs Tab10.1.5.1'!W4</f>
        <v>0</v>
      </c>
      <c r="K59" s="28">
        <f>H59+J59</f>
        <v>0</v>
      </c>
      <c r="L59" s="28">
        <f t="shared" ref="L59:L75" si="13">N59*(F59/A59)*(1-EXP(-A59))</f>
        <v>0</v>
      </c>
      <c r="M59" s="28">
        <f>L59*'Forecast inputs Tab10.1.5.1'!Z4</f>
        <v>0</v>
      </c>
      <c r="N59" s="19">
        <f>'Forecast inputs Tab10.1.5.1'!Q4</f>
        <v>12382.797429009221</v>
      </c>
      <c r="O59" s="19">
        <f>N59*'Forecast inputs Tab10.1.5.1'!R4</f>
        <v>34.976078134056579</v>
      </c>
      <c r="P59" s="19">
        <f>N59*'Forecast inputs Tab10.1.5.1'!S4</f>
        <v>0</v>
      </c>
      <c r="Q59" s="19">
        <f>P59*'Forecast inputs Tab10.1.5.1'!R4</f>
        <v>0</v>
      </c>
    </row>
    <row r="60" spans="1:17" ht="12" customHeight="1" x14ac:dyDescent="0.25">
      <c r="A60" s="10">
        <f>D60+F60+E60+'Forecast inputs Tab10.1.5.1'!AA5</f>
        <v>0.24006525701432696</v>
      </c>
      <c r="C60" s="18">
        <v>1</v>
      </c>
      <c r="D60" s="17">
        <f>$G$54*'Forecast inputs Tab10.1.5.1'!T5</f>
        <v>0</v>
      </c>
      <c r="E60" s="17">
        <f>$G$55*'Forecast inputs Tab10.1.5.1'!U5</f>
        <v>0</v>
      </c>
      <c r="F60" s="17">
        <f>$F$31*'Forecast inputs Tab10.1.5.1'!Y5</f>
        <v>6.5257014326962822E-5</v>
      </c>
      <c r="G60" s="28">
        <f t="shared" ref="G60:G75" si="14">N60*(D60/A60)*(1-EXP(-A60))</f>
        <v>0</v>
      </c>
      <c r="H60" s="28">
        <f>G60*'Forecast inputs Tab10.1.5.1'!V5</f>
        <v>0</v>
      </c>
      <c r="I60" s="28">
        <f t="shared" ref="I60:I75" si="15">N60*(E60/A60)*(1-EXP(-A60))</f>
        <v>0</v>
      </c>
      <c r="J60" s="28">
        <f>I60*'Forecast inputs Tab10.1.5.1'!W5</f>
        <v>0</v>
      </c>
      <c r="K60" s="28">
        <f t="shared" ref="K60:K75" si="16">H60+J60</f>
        <v>0</v>
      </c>
      <c r="L60" s="28">
        <f t="shared" si="13"/>
        <v>0.56510370874407057</v>
      </c>
      <c r="M60" s="28">
        <f>L60*'Forecast inputs Tab10.1.5.1'!Z5</f>
        <v>4.3558702463330823E-2</v>
      </c>
      <c r="N60" s="19">
        <f>N34*EXP(-A34)</f>
        <v>9740.6534556019415</v>
      </c>
      <c r="O60" s="19">
        <f>N60*'Forecast inputs Tab10.1.5.1'!R5</f>
        <v>231.1720062657642</v>
      </c>
      <c r="P60" s="19">
        <f>N60*'Forecast inputs Tab10.1.5.1'!S5</f>
        <v>0</v>
      </c>
      <c r="Q60" s="19">
        <f>P60*'Forecast inputs Tab10.1.5.1'!R5</f>
        <v>0</v>
      </c>
    </row>
    <row r="61" spans="1:17" ht="12" customHeight="1" x14ac:dyDescent="0.25">
      <c r="A61" s="10">
        <f>D61+F61+E61+'Forecast inputs Tab10.1.5.1'!AA6</f>
        <v>0.24037622455703825</v>
      </c>
      <c r="C61" s="18">
        <v>2</v>
      </c>
      <c r="D61" s="17">
        <f>$G$54*'Forecast inputs Tab10.1.5.1'!T6</f>
        <v>0</v>
      </c>
      <c r="E61" s="17">
        <f>$G$55*'Forecast inputs Tab10.1.5.1'!U6</f>
        <v>0</v>
      </c>
      <c r="F61" s="17">
        <f>$F$31*'Forecast inputs Tab10.1.5.1'!Y6</f>
        <v>3.7622455703826852E-4</v>
      </c>
      <c r="G61" s="28">
        <f t="shared" si="14"/>
        <v>0</v>
      </c>
      <c r="H61" s="28">
        <f>G61*'Forecast inputs Tab10.1.5.1'!V6</f>
        <v>0</v>
      </c>
      <c r="I61" s="28">
        <f t="shared" si="15"/>
        <v>0</v>
      </c>
      <c r="J61" s="28">
        <f>I61*'Forecast inputs Tab10.1.5.1'!W6</f>
        <v>0</v>
      </c>
      <c r="K61" s="28">
        <f t="shared" si="16"/>
        <v>0</v>
      </c>
      <c r="L61" s="28">
        <f t="shared" si="13"/>
        <v>2.5622662493140775</v>
      </c>
      <c r="M61" s="28">
        <f>L61*'Forecast inputs Tab10.1.5.1'!Z6</f>
        <v>0.48178292285852603</v>
      </c>
      <c r="N61" s="19">
        <f t="shared" ref="N61:N74" si="17">N35*EXP(-A35)</f>
        <v>7661.7693926615675</v>
      </c>
      <c r="O61" s="19">
        <f>N61*'Forecast inputs Tab10.1.5.1'!R6</f>
        <v>737.03003614259364</v>
      </c>
      <c r="P61" s="19">
        <f>N61*'Forecast inputs Tab10.1.5.1'!S6</f>
        <v>0</v>
      </c>
      <c r="Q61" s="19">
        <f>P61*'Forecast inputs Tab10.1.5.1'!R6</f>
        <v>0</v>
      </c>
    </row>
    <row r="62" spans="1:17" ht="12" customHeight="1" x14ac:dyDescent="0.25">
      <c r="A62" s="10">
        <f>D62+F62+E62+'Forecast inputs Tab10.1.5.1'!AA7</f>
        <v>0.24037337480572679</v>
      </c>
      <c r="C62" s="18">
        <v>3</v>
      </c>
      <c r="D62" s="17">
        <f>$G$54*'Forecast inputs Tab10.1.5.1'!T7</f>
        <v>0</v>
      </c>
      <c r="E62" s="17">
        <f>$G$55*'Forecast inputs Tab10.1.5.1'!U7</f>
        <v>0</v>
      </c>
      <c r="F62" s="17">
        <f>$F$31*'Forecast inputs Tab10.1.5.1'!Y7</f>
        <v>3.7337480572680818E-4</v>
      </c>
      <c r="G62" s="28">
        <f t="shared" si="14"/>
        <v>0</v>
      </c>
      <c r="H62" s="28">
        <f>G62*'Forecast inputs Tab10.1.5.1'!V7</f>
        <v>0</v>
      </c>
      <c r="I62" s="28">
        <f t="shared" si="15"/>
        <v>0</v>
      </c>
      <c r="J62" s="28">
        <f>I62*'Forecast inputs Tab10.1.5.1'!W7</f>
        <v>0</v>
      </c>
      <c r="K62" s="28">
        <f t="shared" si="16"/>
        <v>0</v>
      </c>
      <c r="L62" s="28">
        <f t="shared" si="13"/>
        <v>1.999162960413988</v>
      </c>
      <c r="M62" s="28">
        <f>L62*'Forecast inputs Tab10.1.5.1'!Z7</f>
        <v>0.67527326644271612</v>
      </c>
      <c r="N62" s="19">
        <f t="shared" si="17"/>
        <v>6023.5782001294347</v>
      </c>
      <c r="O62" s="19">
        <f>N62*'Forecast inputs Tab10.1.5.1'!R7</f>
        <v>1260.70479939609</v>
      </c>
      <c r="P62" s="19">
        <f>N62*'Forecast inputs Tab10.1.5.1'!S7</f>
        <v>0</v>
      </c>
      <c r="Q62" s="19">
        <f>P62*'Forecast inputs Tab10.1.5.1'!R7</f>
        <v>0</v>
      </c>
    </row>
    <row r="63" spans="1:17" ht="12" customHeight="1" x14ac:dyDescent="0.25">
      <c r="A63" s="10">
        <f>D63+F63+E63+'Forecast inputs Tab10.1.5.1'!AA8</f>
        <v>0.24201583426640774</v>
      </c>
      <c r="C63" s="18">
        <v>4</v>
      </c>
      <c r="D63" s="17">
        <f>$G$54*'Forecast inputs Tab10.1.5.1'!T8</f>
        <v>0</v>
      </c>
      <c r="E63" s="17">
        <f>$G$55*'Forecast inputs Tab10.1.5.1'!U8</f>
        <v>0</v>
      </c>
      <c r="F63" s="17">
        <f>$F$31*'Forecast inputs Tab10.1.5.1'!Y8</f>
        <v>2.015834266407758E-3</v>
      </c>
      <c r="G63" s="28">
        <f t="shared" si="14"/>
        <v>0</v>
      </c>
      <c r="H63" s="28">
        <f>G63*'Forecast inputs Tab10.1.5.1'!V8</f>
        <v>0</v>
      </c>
      <c r="I63" s="28">
        <f t="shared" si="15"/>
        <v>0</v>
      </c>
      <c r="J63" s="28">
        <f>I63*'Forecast inputs Tab10.1.5.1'!W8</f>
        <v>0</v>
      </c>
      <c r="K63" s="28">
        <f t="shared" si="16"/>
        <v>0</v>
      </c>
      <c r="L63" s="28">
        <f t="shared" si="13"/>
        <v>8.4679390502945413</v>
      </c>
      <c r="M63" s="28">
        <f>L63*'Forecast inputs Tab10.1.5.1'!Z8</f>
        <v>4.4575146481359962</v>
      </c>
      <c r="N63" s="19">
        <f t="shared" si="17"/>
        <v>4729.5149000210713</v>
      </c>
      <c r="O63" s="19">
        <f>N63*'Forecast inputs Tab10.1.5.1'!R8</f>
        <v>1743.5593154672681</v>
      </c>
      <c r="P63" s="19">
        <f>N63*'Forecast inputs Tab10.1.5.1'!S8</f>
        <v>421.66584688232234</v>
      </c>
      <c r="Q63" s="19">
        <f>P63*'Forecast inputs Tab10.1.5.1'!R8</f>
        <v>155.44922278240256</v>
      </c>
    </row>
    <row r="64" spans="1:17" ht="12" customHeight="1" x14ac:dyDescent="0.25">
      <c r="A64" s="10">
        <f>D64+F64+E64+'Forecast inputs Tab10.1.5.1'!AA9</f>
        <v>0.24427763699895499</v>
      </c>
      <c r="C64" s="18">
        <v>5</v>
      </c>
      <c r="D64" s="17">
        <f>$G$54*'Forecast inputs Tab10.1.5.1'!T9</f>
        <v>0</v>
      </c>
      <c r="E64" s="17">
        <f>$G$55*'Forecast inputs Tab10.1.5.1'!U9</f>
        <v>0</v>
      </c>
      <c r="F64" s="17">
        <f>$F$31*'Forecast inputs Tab10.1.5.1'!Y9</f>
        <v>4.2776369989550068E-3</v>
      </c>
      <c r="G64" s="28">
        <f t="shared" si="14"/>
        <v>0</v>
      </c>
      <c r="H64" s="28">
        <f>G64*'Forecast inputs Tab10.1.5.1'!V9</f>
        <v>0</v>
      </c>
      <c r="I64" s="28">
        <f t="shared" si="15"/>
        <v>0</v>
      </c>
      <c r="J64" s="28">
        <f>I64*'Forecast inputs Tab10.1.5.1'!W9</f>
        <v>0</v>
      </c>
      <c r="K64" s="28">
        <f t="shared" si="16"/>
        <v>0</v>
      </c>
      <c r="L64" s="28">
        <f t="shared" si="13"/>
        <v>15.211109709290689</v>
      </c>
      <c r="M64" s="28">
        <f>L64*'Forecast inputs Tab10.1.5.1'!Z9</f>
        <v>11.349586976270736</v>
      </c>
      <c r="N64" s="19">
        <f t="shared" si="17"/>
        <v>4007.9466276448134</v>
      </c>
      <c r="O64" s="19">
        <f>N64*'Forecast inputs Tab10.1.5.1'!R9</f>
        <v>2283.7440202185253</v>
      </c>
      <c r="P64" s="19">
        <f>N64*'Forecast inputs Tab10.1.5.1'!S9</f>
        <v>1165.7711112581533</v>
      </c>
      <c r="Q64" s="19">
        <f>P64*'Forecast inputs Tab10.1.5.1'!R9</f>
        <v>664.2610422793407</v>
      </c>
    </row>
    <row r="65" spans="1:17" ht="12" customHeight="1" x14ac:dyDescent="0.25">
      <c r="A65" s="10">
        <f>D65+F65+E65+'Forecast inputs Tab10.1.5.1'!AA10</f>
        <v>0.24406739215582574</v>
      </c>
      <c r="C65" s="18">
        <v>6</v>
      </c>
      <c r="D65" s="17">
        <f>$G$54*'Forecast inputs Tab10.1.5.1'!T10</f>
        <v>0</v>
      </c>
      <c r="E65" s="17">
        <f>$G$55*'Forecast inputs Tab10.1.5.1'!U10</f>
        <v>0</v>
      </c>
      <c r="F65" s="17">
        <f>$F$31*'Forecast inputs Tab10.1.5.1'!Y10</f>
        <v>4.0673921558257442E-3</v>
      </c>
      <c r="G65" s="28">
        <f t="shared" si="14"/>
        <v>0</v>
      </c>
      <c r="H65" s="28">
        <f>G65*'Forecast inputs Tab10.1.5.1'!V10</f>
        <v>0</v>
      </c>
      <c r="I65" s="28">
        <f t="shared" si="15"/>
        <v>0</v>
      </c>
      <c r="J65" s="28">
        <f>I65*'Forecast inputs Tab10.1.5.1'!W10</f>
        <v>0</v>
      </c>
      <c r="K65" s="28">
        <f t="shared" si="16"/>
        <v>0</v>
      </c>
      <c r="L65" s="28">
        <f t="shared" si="13"/>
        <v>3.0183582923946073</v>
      </c>
      <c r="M65" s="28">
        <f>L65*'Forecast inputs Tab10.1.5.1'!Z10</f>
        <v>2.9844379819046769</v>
      </c>
      <c r="N65" s="19">
        <f t="shared" si="17"/>
        <v>836.32658982895202</v>
      </c>
      <c r="O65" s="19">
        <f>N65*'Forecast inputs Tab10.1.5.1'!R10</f>
        <v>674.26991386461634</v>
      </c>
      <c r="P65" s="19">
        <f>N65*'Forecast inputs Tab10.1.5.1'!S10</f>
        <v>480.66050957833625</v>
      </c>
      <c r="Q65" s="19">
        <f>P65*'Forecast inputs Tab10.1.5.1'!R10</f>
        <v>387.52196131632286</v>
      </c>
    </row>
    <row r="66" spans="1:17" ht="12" customHeight="1" x14ac:dyDescent="0.25">
      <c r="A66" s="10">
        <f>D66+F66+E66+'Forecast inputs Tab10.1.5.1'!AA11</f>
        <v>0.24745812095903733</v>
      </c>
      <c r="C66" s="18">
        <v>7</v>
      </c>
      <c r="D66" s="17">
        <f>$G$54*'Forecast inputs Tab10.1.5.1'!T11</f>
        <v>0</v>
      </c>
      <c r="E66" s="17">
        <f>$G$55*'Forecast inputs Tab10.1.5.1'!U11</f>
        <v>0</v>
      </c>
      <c r="F66" s="17">
        <f>$F$31*'Forecast inputs Tab10.1.5.1'!Y11</f>
        <v>7.4581209590373464E-3</v>
      </c>
      <c r="G66" s="28">
        <f t="shared" si="14"/>
        <v>0</v>
      </c>
      <c r="H66" s="28">
        <f>G66*'Forecast inputs Tab10.1.5.1'!V11</f>
        <v>0</v>
      </c>
      <c r="I66" s="28">
        <f t="shared" si="15"/>
        <v>0</v>
      </c>
      <c r="J66" s="28">
        <f>I66*'Forecast inputs Tab10.1.5.1'!W11</f>
        <v>0</v>
      </c>
      <c r="K66" s="28">
        <f t="shared" si="16"/>
        <v>0</v>
      </c>
      <c r="L66" s="28">
        <f t="shared" si="13"/>
        <v>21.142644395617626</v>
      </c>
      <c r="M66" s="28">
        <f>L66*'Forecast inputs Tab10.1.5.1'!Z11</f>
        <v>26.392151572605524</v>
      </c>
      <c r="N66" s="19">
        <f t="shared" si="17"/>
        <v>3200.0532270643689</v>
      </c>
      <c r="O66" s="19">
        <f>N66*'Forecast inputs Tab10.1.5.1'!R11</f>
        <v>3426.1049870241959</v>
      </c>
      <c r="P66" s="19">
        <f>N66*'Forecast inputs Tab10.1.5.1'!S11</f>
        <v>2552.3730227141796</v>
      </c>
      <c r="Q66" s="19">
        <f>P66*'Forecast inputs Tab10.1.5.1'!R11</f>
        <v>2732.6726530387091</v>
      </c>
    </row>
    <row r="67" spans="1:17" ht="12" customHeight="1" x14ac:dyDescent="0.25">
      <c r="A67" s="10">
        <f>D67+F67+E67+'Forecast inputs Tab10.1.5.1'!AA12</f>
        <v>0.24465567892652954</v>
      </c>
      <c r="C67" s="18">
        <v>8</v>
      </c>
      <c r="D67" s="17">
        <f>$G$54*'Forecast inputs Tab10.1.5.1'!T12</f>
        <v>0</v>
      </c>
      <c r="E67" s="17">
        <f>$G$55*'Forecast inputs Tab10.1.5.1'!U12</f>
        <v>0</v>
      </c>
      <c r="F67" s="17">
        <f>$F$31*'Forecast inputs Tab10.1.5.1'!Y12</f>
        <v>4.6556789265295422E-3</v>
      </c>
      <c r="G67" s="28">
        <f t="shared" si="14"/>
        <v>0</v>
      </c>
      <c r="H67" s="28">
        <f>G67*'Forecast inputs Tab10.1.5.1'!V12</f>
        <v>0</v>
      </c>
      <c r="I67" s="28">
        <f t="shared" si="15"/>
        <v>0</v>
      </c>
      <c r="J67" s="28">
        <f>I67*'Forecast inputs Tab10.1.5.1'!W12</f>
        <v>0</v>
      </c>
      <c r="K67" s="28">
        <f t="shared" si="16"/>
        <v>0</v>
      </c>
      <c r="L67" s="28">
        <f t="shared" si="13"/>
        <v>8.4283570965831949</v>
      </c>
      <c r="M67" s="28">
        <f>L67*'Forecast inputs Tab10.1.5.1'!Z12</f>
        <v>12.84599618518631</v>
      </c>
      <c r="N67" s="19">
        <f t="shared" si="17"/>
        <v>2040.8148858098691</v>
      </c>
      <c r="O67" s="19">
        <f>N67*'Forecast inputs Tab10.1.5.1'!R12</f>
        <v>2766.8755977344463</v>
      </c>
      <c r="P67" s="19">
        <f>N67*'Forecast inputs Tab10.1.5.1'!S12</f>
        <v>1868.4602058676742</v>
      </c>
      <c r="Q67" s="19">
        <f>P67*'Forecast inputs Tab10.1.5.1'!R12</f>
        <v>2533.2022933092167</v>
      </c>
    </row>
    <row r="68" spans="1:17" ht="12" customHeight="1" x14ac:dyDescent="0.25">
      <c r="A68" s="10">
        <f>D68+F68+E68+'Forecast inputs Tab10.1.5.1'!AA13</f>
        <v>0.24698315193969037</v>
      </c>
      <c r="C68" s="18">
        <v>9</v>
      </c>
      <c r="D68" s="17">
        <f>$G$54*'Forecast inputs Tab10.1.5.1'!T13</f>
        <v>0</v>
      </c>
      <c r="E68" s="17">
        <f>$G$55*'Forecast inputs Tab10.1.5.1'!U13</f>
        <v>0</v>
      </c>
      <c r="F68" s="17">
        <f>$F$31*'Forecast inputs Tab10.1.5.1'!Y13</f>
        <v>6.9831519396903862E-3</v>
      </c>
      <c r="G68" s="28">
        <f t="shared" si="14"/>
        <v>0</v>
      </c>
      <c r="H68" s="28">
        <f>G68*'Forecast inputs Tab10.1.5.1'!V13</f>
        <v>0</v>
      </c>
      <c r="I68" s="28">
        <f t="shared" si="15"/>
        <v>0</v>
      </c>
      <c r="J68" s="28">
        <f>I68*'Forecast inputs Tab10.1.5.1'!W13</f>
        <v>0</v>
      </c>
      <c r="K68" s="28">
        <f t="shared" si="16"/>
        <v>0</v>
      </c>
      <c r="L68" s="28">
        <f t="shared" si="13"/>
        <v>3.0190572520943189</v>
      </c>
      <c r="M68" s="28">
        <f>L68*'Forecast inputs Tab10.1.5.1'!Z13</f>
        <v>5.4835438775514325</v>
      </c>
      <c r="N68" s="19">
        <f t="shared" si="17"/>
        <v>487.91962195954471</v>
      </c>
      <c r="O68" s="19">
        <f>N68*'Forecast inputs Tab10.1.5.1'!R13</f>
        <v>807.42402800731338</v>
      </c>
      <c r="P68" s="19">
        <f>N68*'Forecast inputs Tab10.1.5.1'!S13</f>
        <v>471.34044443509492</v>
      </c>
      <c r="Q68" s="19">
        <f>P68*'Forecast inputs Tab10.1.5.1'!R13</f>
        <v>779.98830766452818</v>
      </c>
    </row>
    <row r="69" spans="1:17" ht="12" customHeight="1" x14ac:dyDescent="0.25">
      <c r="A69" s="10">
        <f>D69+F69+E69+'Forecast inputs Tab10.1.5.1'!AA14</f>
        <v>0.24646715002965347</v>
      </c>
      <c r="C69" s="18">
        <v>10</v>
      </c>
      <c r="D69" s="17">
        <f>$G$54*'Forecast inputs Tab10.1.5.1'!T14</f>
        <v>0</v>
      </c>
      <c r="E69" s="17">
        <f>$G$55*'Forecast inputs Tab10.1.5.1'!U14</f>
        <v>0</v>
      </c>
      <c r="F69" s="17">
        <f>$F$31*'Forecast inputs Tab10.1.5.1'!Y14</f>
        <v>6.4671500296534686E-3</v>
      </c>
      <c r="G69" s="28">
        <f t="shared" si="14"/>
        <v>0</v>
      </c>
      <c r="H69" s="28">
        <f>G69*'Forecast inputs Tab10.1.5.1'!V14</f>
        <v>0</v>
      </c>
      <c r="I69" s="28">
        <f t="shared" si="15"/>
        <v>0</v>
      </c>
      <c r="J69" s="28">
        <f>I69*'Forecast inputs Tab10.1.5.1'!W14</f>
        <v>0</v>
      </c>
      <c r="K69" s="28">
        <f t="shared" si="16"/>
        <v>0</v>
      </c>
      <c r="L69" s="28">
        <f t="shared" si="13"/>
        <v>4.1862755799747431</v>
      </c>
      <c r="M69" s="28">
        <f>L69*'Forecast inputs Tab10.1.5.1'!Z14</f>
        <v>8.8734390330934652</v>
      </c>
      <c r="N69" s="19">
        <f t="shared" si="17"/>
        <v>730.35811510815984</v>
      </c>
      <c r="O69" s="19">
        <f>N69*'Forecast inputs Tab10.1.5.1'!R14</f>
        <v>1432.7800323134327</v>
      </c>
      <c r="P69" s="19">
        <f>N69*'Forecast inputs Tab10.1.5.1'!S14</f>
        <v>720.1198848721591</v>
      </c>
      <c r="Q69" s="19">
        <f>P69*'Forecast inputs Tab10.1.5.1'!R14</f>
        <v>1412.6951841479581</v>
      </c>
    </row>
    <row r="70" spans="1:17" ht="12" customHeight="1" x14ac:dyDescent="0.25">
      <c r="A70" s="10">
        <f>D70+F70+E70+'Forecast inputs Tab10.1.5.1'!AA15</f>
        <v>0.24743485998213929</v>
      </c>
      <c r="C70" s="18">
        <v>11</v>
      </c>
      <c r="D70" s="17">
        <f>$G$54*'Forecast inputs Tab10.1.5.1'!T15</f>
        <v>0</v>
      </c>
      <c r="E70" s="17">
        <f>$G$55*'Forecast inputs Tab10.1.5.1'!U15</f>
        <v>0</v>
      </c>
      <c r="F70" s="17">
        <f>$F$31*'Forecast inputs Tab10.1.5.1'!Y15</f>
        <v>7.4348599821392903E-3</v>
      </c>
      <c r="G70" s="28">
        <f t="shared" si="14"/>
        <v>0</v>
      </c>
      <c r="H70" s="28">
        <f>G70*'Forecast inputs Tab10.1.5.1'!V15</f>
        <v>0</v>
      </c>
      <c r="I70" s="28">
        <f t="shared" si="15"/>
        <v>0</v>
      </c>
      <c r="J70" s="28">
        <f>I70*'Forecast inputs Tab10.1.5.1'!W15</f>
        <v>0</v>
      </c>
      <c r="K70" s="28">
        <f t="shared" si="16"/>
        <v>0</v>
      </c>
      <c r="L70" s="28">
        <f t="shared" si="13"/>
        <v>0.79011943813639629</v>
      </c>
      <c r="M70" s="28">
        <f>L70*'Forecast inputs Tab10.1.5.1'!Z15</f>
        <v>1.917430247691881</v>
      </c>
      <c r="N70" s="19">
        <f t="shared" si="17"/>
        <v>119.96164946465308</v>
      </c>
      <c r="O70" s="19">
        <f>N70*'Forecast inputs Tab10.1.5.1'!R15</f>
        <v>272.47129366205581</v>
      </c>
      <c r="P70" s="19">
        <f>N70*'Forecast inputs Tab10.1.5.1'!S15</f>
        <v>119.22750943702218</v>
      </c>
      <c r="Q70" s="19">
        <f>P70*'Forecast inputs Tab10.1.5.1'!R15</f>
        <v>270.80382673449719</v>
      </c>
    </row>
    <row r="71" spans="1:17" ht="12" customHeight="1" x14ac:dyDescent="0.25">
      <c r="A71" s="10">
        <f>D71+F71+E71+'Forecast inputs Tab10.1.5.1'!AA16</f>
        <v>0.24746457749427639</v>
      </c>
      <c r="C71" s="18">
        <v>12</v>
      </c>
      <c r="D71" s="17">
        <f>$G$54*'Forecast inputs Tab10.1.5.1'!T16</f>
        <v>0</v>
      </c>
      <c r="E71" s="17">
        <f>$G$55*'Forecast inputs Tab10.1.5.1'!U16</f>
        <v>0</v>
      </c>
      <c r="F71" s="17">
        <f>$F$31*'Forecast inputs Tab10.1.5.1'!Y16</f>
        <v>7.4645774942763933E-3</v>
      </c>
      <c r="G71" s="28">
        <f t="shared" si="14"/>
        <v>0</v>
      </c>
      <c r="H71" s="28">
        <f>G71*'Forecast inputs Tab10.1.5.1'!V16</f>
        <v>0</v>
      </c>
      <c r="I71" s="28">
        <f t="shared" si="15"/>
        <v>0</v>
      </c>
      <c r="J71" s="28">
        <f>I71*'Forecast inputs Tab10.1.5.1'!W16</f>
        <v>0</v>
      </c>
      <c r="K71" s="28">
        <f t="shared" si="16"/>
        <v>0</v>
      </c>
      <c r="L71" s="28">
        <f t="shared" si="13"/>
        <v>1.897104679954501</v>
      </c>
      <c r="M71" s="28">
        <f>L71*'Forecast inputs Tab10.1.5.1'!Z16</f>
        <v>5.182244970044513</v>
      </c>
      <c r="N71" s="19">
        <f t="shared" si="17"/>
        <v>286.88954914496071</v>
      </c>
      <c r="O71" s="19">
        <f>N71*'Forecast inputs Tab10.1.5.1'!R16</f>
        <v>739.93691846820832</v>
      </c>
      <c r="P71" s="19">
        <f>N71*'Forecast inputs Tab10.1.5.1'!S16</f>
        <v>286.06864750889571</v>
      </c>
      <c r="Q71" s="19">
        <f>P71*'Forecast inputs Tab10.1.5.1'!R16</f>
        <v>737.81967359551857</v>
      </c>
    </row>
    <row r="72" spans="1:17" ht="12" customHeight="1" x14ac:dyDescent="0.25">
      <c r="A72" s="10">
        <f>D72+F72+E72+'Forecast inputs Tab10.1.5.1'!AA17</f>
        <v>0.24671117103733337</v>
      </c>
      <c r="C72" s="18">
        <v>13</v>
      </c>
      <c r="D72" s="17">
        <f>$G$54*'Forecast inputs Tab10.1.5.1'!T17</f>
        <v>0</v>
      </c>
      <c r="E72" s="17">
        <f>$G$55*'Forecast inputs Tab10.1.5.1'!U17</f>
        <v>0</v>
      </c>
      <c r="F72" s="17">
        <f>$F$31*'Forecast inputs Tab10.1.5.1'!Y17</f>
        <v>6.7111710373333735E-3</v>
      </c>
      <c r="G72" s="28">
        <f t="shared" si="14"/>
        <v>0</v>
      </c>
      <c r="H72" s="28">
        <f>G72*'Forecast inputs Tab10.1.5.1'!V17</f>
        <v>0</v>
      </c>
      <c r="I72" s="28">
        <f t="shared" si="15"/>
        <v>0</v>
      </c>
      <c r="J72" s="28">
        <f>I72*'Forecast inputs Tab10.1.5.1'!W17</f>
        <v>0</v>
      </c>
      <c r="K72" s="28">
        <f t="shared" si="16"/>
        <v>0</v>
      </c>
      <c r="L72" s="28">
        <f t="shared" si="13"/>
        <v>1.2928313825203426</v>
      </c>
      <c r="M72" s="28">
        <f>L72*'Forecast inputs Tab10.1.5.1'!Z17</f>
        <v>3.9176540101375688</v>
      </c>
      <c r="N72" s="19">
        <f t="shared" si="17"/>
        <v>217.37789180948434</v>
      </c>
      <c r="O72" s="19">
        <f>N72*'Forecast inputs Tab10.1.5.1'!R17</f>
        <v>626.4287397219814</v>
      </c>
      <c r="P72" s="19">
        <f>N72*'Forecast inputs Tab10.1.5.1'!S17</f>
        <v>217.0663551761285</v>
      </c>
      <c r="Q72" s="19">
        <f>P72*'Forecast inputs Tab10.1.5.1'!R17</f>
        <v>625.53096902880827</v>
      </c>
    </row>
    <row r="73" spans="1:17" ht="12" customHeight="1" x14ac:dyDescent="0.25">
      <c r="A73" s="10">
        <f>D73+F73+E73+'Forecast inputs Tab10.1.5.1'!AA18</f>
        <v>0.24690061298032892</v>
      </c>
      <c r="C73" s="18">
        <v>14</v>
      </c>
      <c r="D73" s="17">
        <f>$G$54*'Forecast inputs Tab10.1.5.1'!T18</f>
        <v>0</v>
      </c>
      <c r="E73" s="17">
        <f>$G$55*'Forecast inputs Tab10.1.5.1'!U18</f>
        <v>0</v>
      </c>
      <c r="F73" s="17">
        <f>$F$31*'Forecast inputs Tab10.1.5.1'!Y18</f>
        <v>6.9006129803289382E-3</v>
      </c>
      <c r="G73" s="28">
        <f t="shared" si="14"/>
        <v>0</v>
      </c>
      <c r="H73" s="28">
        <f>G73*'Forecast inputs Tab10.1.5.1'!V18</f>
        <v>0</v>
      </c>
      <c r="I73" s="28">
        <f t="shared" si="15"/>
        <v>0</v>
      </c>
      <c r="J73" s="28">
        <f>I73*'Forecast inputs Tab10.1.5.1'!W18</f>
        <v>0</v>
      </c>
      <c r="K73" s="28">
        <f t="shared" si="16"/>
        <v>0</v>
      </c>
      <c r="L73" s="28">
        <f t="shared" si="13"/>
        <v>1.4366833230749851</v>
      </c>
      <c r="M73" s="28">
        <f>L73*'Forecast inputs Tab10.1.5.1'!Z18</f>
        <v>4.7695731301104898</v>
      </c>
      <c r="N73" s="19">
        <f t="shared" si="17"/>
        <v>234.95496135347884</v>
      </c>
      <c r="O73" s="19">
        <f>N73*'Forecast inputs Tab10.1.5.1'!R18</f>
        <v>746.27804554860074</v>
      </c>
      <c r="P73" s="19">
        <f>N73*'Forecast inputs Tab10.1.5.1'!S18</f>
        <v>234.77446916905362</v>
      </c>
      <c r="Q73" s="19">
        <f>P73*'Forecast inputs Tab10.1.5.1'!R18</f>
        <v>745.70475544289832</v>
      </c>
    </row>
    <row r="74" spans="1:17" ht="12" customHeight="1" x14ac:dyDescent="0.25">
      <c r="A74" s="10">
        <f>D74+F74+E74+'Forecast inputs Tab10.1.5.1'!AA19</f>
        <v>0.24727953317578388</v>
      </c>
      <c r="C74" s="18">
        <v>15</v>
      </c>
      <c r="D74" s="17">
        <f>$G$54*'Forecast inputs Tab10.1.5.1'!T19</f>
        <v>0</v>
      </c>
      <c r="E74" s="17">
        <f>$G$55*'Forecast inputs Tab10.1.5.1'!U19</f>
        <v>0</v>
      </c>
      <c r="F74" s="17">
        <f>$F$31*'Forecast inputs Tab10.1.5.1'!Y19</f>
        <v>7.2795331757839043E-3</v>
      </c>
      <c r="G74" s="28">
        <f t="shared" si="14"/>
        <v>0</v>
      </c>
      <c r="H74" s="28">
        <f>G74*'Forecast inputs Tab10.1.5.1'!V19</f>
        <v>0</v>
      </c>
      <c r="I74" s="28">
        <f t="shared" si="15"/>
        <v>0</v>
      </c>
      <c r="J74" s="28">
        <f>I74*'Forecast inputs Tab10.1.5.1'!W19</f>
        <v>0</v>
      </c>
      <c r="K74" s="28">
        <f t="shared" si="16"/>
        <v>0</v>
      </c>
      <c r="L74" s="28">
        <f t="shared" si="13"/>
        <v>0.87117293221692438</v>
      </c>
      <c r="M74" s="28">
        <f>L74*'Forecast inputs Tab10.1.5.1'!Z19</f>
        <v>3.1348461027480248</v>
      </c>
      <c r="N74" s="19">
        <f t="shared" si="17"/>
        <v>135.07997772122189</v>
      </c>
      <c r="O74" s="19">
        <f>N74*'Forecast inputs Tab10.1.5.1'!R19</f>
        <v>467.4550693025061</v>
      </c>
      <c r="P74" s="19">
        <f>N74*'Forecast inputs Tab10.1.5.1'!S19</f>
        <v>135.0202558347423</v>
      </c>
      <c r="Q74" s="19">
        <f>P74*'Forecast inputs Tab10.1.5.1'!R19</f>
        <v>467.24839693659254</v>
      </c>
    </row>
    <row r="75" spans="1:17" ht="12" customHeight="1" x14ac:dyDescent="0.25">
      <c r="A75" s="10">
        <f>D75+F75+E75+'Forecast inputs Tab10.1.5.1'!AA20</f>
        <v>0.24786816247892543</v>
      </c>
      <c r="C75" s="23" t="s">
        <v>1443</v>
      </c>
      <c r="D75" s="17">
        <f>$G$54*'Forecast inputs Tab10.1.5.1'!T20</f>
        <v>0</v>
      </c>
      <c r="E75" s="17">
        <f>$G$55*'Forecast inputs Tab10.1.5.1'!U20</f>
        <v>0</v>
      </c>
      <c r="F75" s="17">
        <f>$F$31*'Forecast inputs Tab10.1.5.1'!Y20</f>
        <v>7.8681624789254372E-3</v>
      </c>
      <c r="G75" s="28">
        <f t="shared" si="14"/>
        <v>0</v>
      </c>
      <c r="H75" s="28">
        <f>G75*'Forecast inputs Tab10.1.5.1'!V20</f>
        <v>0</v>
      </c>
      <c r="I75" s="28">
        <f t="shared" si="15"/>
        <v>0</v>
      </c>
      <c r="J75" s="28">
        <f>I75*'Forecast inputs Tab10.1.5.1'!W20</f>
        <v>0</v>
      </c>
      <c r="K75" s="28">
        <f t="shared" si="16"/>
        <v>0</v>
      </c>
      <c r="L75" s="30">
        <f t="shared" si="13"/>
        <v>1.4681905444900323</v>
      </c>
      <c r="M75" s="28">
        <f>L75*'Forecast inputs Tab10.1.5.1'!Z20</f>
        <v>5.6740572696688485</v>
      </c>
      <c r="N75" s="19">
        <f>N48*EXP(-A48)+N49*EXP(-A49)</f>
        <v>210.67926299972362</v>
      </c>
      <c r="O75" s="19">
        <f>N75*'Forecast inputs Tab10.1.5.1'!R20</f>
        <v>857.97792779165297</v>
      </c>
      <c r="P75" s="19">
        <f>N75*'Forecast inputs Tab10.1.5.1'!S20</f>
        <v>210.62282798058425</v>
      </c>
      <c r="Q75" s="19">
        <f>P75*'Forecast inputs Tab10.1.5.1'!R20</f>
        <v>857.74809975786047</v>
      </c>
    </row>
    <row r="76" spans="1:17" ht="12" customHeight="1" x14ac:dyDescent="0.25">
      <c r="C76" s="31" t="s">
        <v>1453</v>
      </c>
      <c r="D76" s="12"/>
      <c r="E76" s="12"/>
      <c r="F76" s="12"/>
      <c r="G76" s="32">
        <f>SUM(G59:G75)</f>
        <v>0</v>
      </c>
      <c r="H76" s="32">
        <f t="shared" ref="H76" si="18">SUM(H59:H75)</f>
        <v>0</v>
      </c>
      <c r="I76" s="32">
        <f>SUM(I59:I75)</f>
        <v>0</v>
      </c>
      <c r="J76" s="32">
        <f t="shared" ref="J76:Q76" si="19">SUM(J59:J75)</f>
        <v>0</v>
      </c>
      <c r="K76" s="32">
        <f t="shared" si="19"/>
        <v>0</v>
      </c>
      <c r="L76" s="32">
        <f t="shared" si="19"/>
        <v>76.356376595115037</v>
      </c>
      <c r="M76" s="32">
        <f t="shared" si="19"/>
        <v>98.183090896914024</v>
      </c>
      <c r="N76" s="32">
        <f t="shared" si="19"/>
        <v>53046.675737332473</v>
      </c>
      <c r="O76" s="32">
        <f t="shared" si="19"/>
        <v>19109.188809063307</v>
      </c>
      <c r="P76" s="32">
        <f t="shared" si="19"/>
        <v>8883.1710907143461</v>
      </c>
      <c r="Q76" s="32">
        <f t="shared" si="19"/>
        <v>12370.646386034654</v>
      </c>
    </row>
    <row r="78" spans="1:17" ht="15" x14ac:dyDescent="0.25">
      <c r="C78" s="15" t="s">
        <v>1445</v>
      </c>
      <c r="D78" s="15" t="s">
        <v>1731</v>
      </c>
      <c r="G78" s="15">
        <f>G53+1</f>
        <v>2022</v>
      </c>
    </row>
    <row r="79" spans="1:17" ht="15" x14ac:dyDescent="0.25">
      <c r="D79" s="24" t="s">
        <v>1611</v>
      </c>
      <c r="E79" s="24"/>
      <c r="F79" s="24"/>
      <c r="G79" s="18">
        <f>G54</f>
        <v>0</v>
      </c>
      <c r="H79" s="24" t="s">
        <v>1610</v>
      </c>
      <c r="I79" s="25">
        <f>G79*I29</f>
        <v>0</v>
      </c>
      <c r="J79" s="15" t="s">
        <v>1526</v>
      </c>
      <c r="K79" s="25">
        <f>I79+I81+I80</f>
        <v>5.9763099954967622E-3</v>
      </c>
    </row>
    <row r="80" spans="1:17" ht="15" x14ac:dyDescent="0.25">
      <c r="D80" s="24" t="s">
        <v>1612</v>
      </c>
      <c r="E80" s="24"/>
      <c r="F80" s="24"/>
      <c r="G80" s="18">
        <f>G55</f>
        <v>0</v>
      </c>
      <c r="H80" s="24" t="s">
        <v>1610</v>
      </c>
      <c r="I80" s="25">
        <f>G80*I30</f>
        <v>0</v>
      </c>
      <c r="K80" s="25"/>
    </row>
    <row r="81" spans="1:17" ht="15" x14ac:dyDescent="0.25">
      <c r="D81" s="24" t="s">
        <v>1446</v>
      </c>
      <c r="E81" s="24"/>
      <c r="F81" s="24"/>
      <c r="G81" s="80">
        <v>1</v>
      </c>
      <c r="H81" s="24" t="s">
        <v>1610</v>
      </c>
      <c r="I81" s="25">
        <f>G81*I56</f>
        <v>5.9763099954967622E-3</v>
      </c>
    </row>
    <row r="82" spans="1:17" ht="15" x14ac:dyDescent="0.25">
      <c r="D82" s="24"/>
      <c r="E82" s="24"/>
      <c r="F82" s="24"/>
      <c r="G82" s="18"/>
      <c r="H82" s="24"/>
      <c r="I82" s="24"/>
      <c r="J82" s="24"/>
      <c r="K82" s="24"/>
      <c r="L82" s="25"/>
    </row>
    <row r="83" spans="1:17" ht="39" x14ac:dyDescent="0.25">
      <c r="A83" t="s">
        <v>1374</v>
      </c>
      <c r="C83" s="26" t="s">
        <v>1292</v>
      </c>
      <c r="D83" s="27" t="s">
        <v>1604</v>
      </c>
      <c r="E83" s="27" t="s">
        <v>1605</v>
      </c>
      <c r="F83" s="27" t="s">
        <v>1877</v>
      </c>
      <c r="G83" s="27" t="s">
        <v>1606</v>
      </c>
      <c r="H83" s="27" t="s">
        <v>1607</v>
      </c>
      <c r="I83" s="27" t="s">
        <v>1608</v>
      </c>
      <c r="J83" s="27" t="s">
        <v>1609</v>
      </c>
      <c r="K83" s="27" t="s">
        <v>1613</v>
      </c>
      <c r="L83" s="27" t="s">
        <v>1448</v>
      </c>
      <c r="M83" s="27" t="s">
        <v>1578</v>
      </c>
      <c r="N83" s="27" t="s">
        <v>1449</v>
      </c>
      <c r="O83" s="27" t="s">
        <v>1450</v>
      </c>
      <c r="P83" s="27" t="s">
        <v>1451</v>
      </c>
      <c r="Q83" s="27" t="s">
        <v>1452</v>
      </c>
    </row>
    <row r="84" spans="1:17" ht="15" x14ac:dyDescent="0.25">
      <c r="A84" s="10">
        <f>D84+F84+E84+'Forecast inputs Tab10.1.5.1'!AA4</f>
        <v>0.24</v>
      </c>
      <c r="C84" s="18">
        <v>0</v>
      </c>
      <c r="D84" s="17">
        <f>$G$54*'Forecast inputs Tab10.1.5.1'!T4</f>
        <v>0</v>
      </c>
      <c r="E84" s="17">
        <f>$G$55*'Forecast inputs Tab10.1.5.1'!U4</f>
        <v>0</v>
      </c>
      <c r="F84" s="17">
        <f>$F$31*'Forecast inputs Tab10.1.5.1'!Y4</f>
        <v>0</v>
      </c>
      <c r="G84" s="28">
        <f>N84*(D84/A84)*(1-EXP(-A84))</f>
        <v>0</v>
      </c>
      <c r="H84" s="28">
        <f>G84*'Forecast inputs Tab10.1.5.1'!V4</f>
        <v>0</v>
      </c>
      <c r="I84" s="28">
        <f>N84*(E84/A84)*(1-EXP(-A84))</f>
        <v>0</v>
      </c>
      <c r="J84" s="28">
        <f>I84*'Forecast inputs Tab10.1.5.1'!W4</f>
        <v>0</v>
      </c>
      <c r="K84" s="28">
        <f>H84+J84</f>
        <v>0</v>
      </c>
      <c r="L84" s="28">
        <f t="shared" ref="L84:L100" si="20">N84*(F84/A84)*(1-EXP(-A84))</f>
        <v>0</v>
      </c>
      <c r="M84" s="28">
        <f>L84*'Forecast inputs Tab10.1.5.1'!Z4</f>
        <v>0</v>
      </c>
      <c r="N84" s="19">
        <f>'Forecast inputs Tab10.1.5.1'!Q4</f>
        <v>12382.797429009221</v>
      </c>
      <c r="O84" s="19">
        <f>N84*'Forecast inputs Tab10.1.5.1'!R4</f>
        <v>34.976078134056579</v>
      </c>
      <c r="P84" s="19">
        <f>N84*'Forecast inputs Tab10.1.5.1'!S4</f>
        <v>0</v>
      </c>
      <c r="Q84" s="19">
        <f>P84*'Forecast inputs Tab10.1.5.1'!R4</f>
        <v>0</v>
      </c>
    </row>
    <row r="85" spans="1:17" ht="15" x14ac:dyDescent="0.25">
      <c r="A85" s="10">
        <f>D85+F85+E85+'Forecast inputs Tab10.1.5.1'!AA5</f>
        <v>0.24006525701432696</v>
      </c>
      <c r="C85" s="18">
        <v>1</v>
      </c>
      <c r="D85" s="17">
        <f>$G$54*'Forecast inputs Tab10.1.5.1'!T5</f>
        <v>0</v>
      </c>
      <c r="E85" s="17">
        <f>$G$55*'Forecast inputs Tab10.1.5.1'!U5</f>
        <v>0</v>
      </c>
      <c r="F85" s="17">
        <f>$F$31*'Forecast inputs Tab10.1.5.1'!Y5</f>
        <v>6.5257014326962822E-5</v>
      </c>
      <c r="G85" s="28">
        <f t="shared" ref="G85:G99" si="21">N85*(D85/A85)*(1-EXP(-A85))</f>
        <v>0</v>
      </c>
      <c r="H85" s="28">
        <f>G85*'Forecast inputs Tab10.1.5.1'!V5</f>
        <v>0</v>
      </c>
      <c r="I85" s="28">
        <f t="shared" ref="I85:I100" si="22">N85*(E85/A85)*(1-EXP(-A85))</f>
        <v>0</v>
      </c>
      <c r="J85" s="28">
        <f>I85*'Forecast inputs Tab10.1.5.1'!W5</f>
        <v>0</v>
      </c>
      <c r="K85" s="28">
        <f t="shared" ref="K85:K100" si="23">H85+J85</f>
        <v>0</v>
      </c>
      <c r="L85" s="28">
        <f t="shared" si="20"/>
        <v>0.56510370874407057</v>
      </c>
      <c r="M85" s="28">
        <f>L85*'Forecast inputs Tab10.1.5.1'!Z5</f>
        <v>4.3558702463330823E-2</v>
      </c>
      <c r="N85" s="19">
        <f>N59*EXP(-A59)</f>
        <v>9740.6534556019415</v>
      </c>
      <c r="O85" s="19">
        <f>N85*'Forecast inputs Tab10.1.5.1'!R5</f>
        <v>231.1720062657642</v>
      </c>
      <c r="P85" s="19">
        <f>N85*'Forecast inputs Tab10.1.5.1'!S5</f>
        <v>0</v>
      </c>
      <c r="Q85" s="19">
        <f>P85*'Forecast inputs Tab10.1.5.1'!R5</f>
        <v>0</v>
      </c>
    </row>
    <row r="86" spans="1:17" ht="15" x14ac:dyDescent="0.25">
      <c r="A86" s="10">
        <f>D86+F86+E86+'Forecast inputs Tab10.1.5.1'!AA6</f>
        <v>0.24037622455703825</v>
      </c>
      <c r="C86" s="18">
        <v>2</v>
      </c>
      <c r="D86" s="17">
        <f>$G$54*'Forecast inputs Tab10.1.5.1'!T6</f>
        <v>0</v>
      </c>
      <c r="E86" s="17">
        <f>$G$55*'Forecast inputs Tab10.1.5.1'!U6</f>
        <v>0</v>
      </c>
      <c r="F86" s="17">
        <f>$F$31*'Forecast inputs Tab10.1.5.1'!Y6</f>
        <v>3.7622455703826852E-4</v>
      </c>
      <c r="G86" s="28">
        <f t="shared" si="21"/>
        <v>0</v>
      </c>
      <c r="H86" s="28">
        <f>G86*'Forecast inputs Tab10.1.5.1'!V6</f>
        <v>0</v>
      </c>
      <c r="I86" s="28">
        <f t="shared" si="22"/>
        <v>0</v>
      </c>
      <c r="J86" s="28">
        <f>I86*'Forecast inputs Tab10.1.5.1'!W6</f>
        <v>0</v>
      </c>
      <c r="K86" s="28">
        <f t="shared" si="23"/>
        <v>0</v>
      </c>
      <c r="L86" s="28">
        <f t="shared" si="20"/>
        <v>2.5622662493140775</v>
      </c>
      <c r="M86" s="28">
        <f>L86*'Forecast inputs Tab10.1.5.1'!Z6</f>
        <v>0.48178292285852603</v>
      </c>
      <c r="N86" s="19">
        <f t="shared" ref="N86:N99" si="24">N60*EXP(-A60)</f>
        <v>7661.7693926615675</v>
      </c>
      <c r="O86" s="19">
        <f>N86*'Forecast inputs Tab10.1.5.1'!R6</f>
        <v>737.03003614259364</v>
      </c>
      <c r="P86" s="19">
        <f>N86*'Forecast inputs Tab10.1.5.1'!S6</f>
        <v>0</v>
      </c>
      <c r="Q86" s="19">
        <f>P86*'Forecast inputs Tab10.1.5.1'!R6</f>
        <v>0</v>
      </c>
    </row>
    <row r="87" spans="1:17" ht="15" x14ac:dyDescent="0.25">
      <c r="A87" s="10">
        <f>D87+F87+E87+'Forecast inputs Tab10.1.5.1'!AA7</f>
        <v>0.24037337480572679</v>
      </c>
      <c r="C87" s="18">
        <v>3</v>
      </c>
      <c r="D87" s="17">
        <f>$G$54*'Forecast inputs Tab10.1.5.1'!T7</f>
        <v>0</v>
      </c>
      <c r="E87" s="17">
        <f>$G$55*'Forecast inputs Tab10.1.5.1'!U7</f>
        <v>0</v>
      </c>
      <c r="F87" s="17">
        <f>$F$31*'Forecast inputs Tab10.1.5.1'!Y7</f>
        <v>3.7337480572680818E-4</v>
      </c>
      <c r="G87" s="28">
        <f t="shared" si="21"/>
        <v>0</v>
      </c>
      <c r="H87" s="28">
        <f>G87*'Forecast inputs Tab10.1.5.1'!V7</f>
        <v>0</v>
      </c>
      <c r="I87" s="28">
        <f t="shared" si="22"/>
        <v>0</v>
      </c>
      <c r="J87" s="28">
        <f>I87*'Forecast inputs Tab10.1.5.1'!W7</f>
        <v>0</v>
      </c>
      <c r="K87" s="28">
        <f t="shared" si="23"/>
        <v>0</v>
      </c>
      <c r="L87" s="28">
        <f t="shared" si="20"/>
        <v>1.9995333508209758</v>
      </c>
      <c r="M87" s="28">
        <f>L87*'Forecast inputs Tab10.1.5.1'!Z7</f>
        <v>0.67539837617360765</v>
      </c>
      <c r="N87" s="19">
        <f t="shared" si="24"/>
        <v>6024.6942049900927</v>
      </c>
      <c r="O87" s="19">
        <f>N87*'Forecast inputs Tab10.1.5.1'!R7</f>
        <v>1260.9383736334014</v>
      </c>
      <c r="P87" s="19">
        <f>N87*'Forecast inputs Tab10.1.5.1'!S7</f>
        <v>0</v>
      </c>
      <c r="Q87" s="19">
        <f>P87*'Forecast inputs Tab10.1.5.1'!R7</f>
        <v>0</v>
      </c>
    </row>
    <row r="88" spans="1:17" ht="15" x14ac:dyDescent="0.25">
      <c r="A88" s="10">
        <f>D88+F88+E88+'Forecast inputs Tab10.1.5.1'!AA8</f>
        <v>0.24201583426640774</v>
      </c>
      <c r="C88" s="18">
        <v>4</v>
      </c>
      <c r="D88" s="17">
        <f>$G$54*'Forecast inputs Tab10.1.5.1'!T8</f>
        <v>0</v>
      </c>
      <c r="E88" s="17">
        <f>$G$55*'Forecast inputs Tab10.1.5.1'!U8</f>
        <v>0</v>
      </c>
      <c r="F88" s="17">
        <f>$F$31*'Forecast inputs Tab10.1.5.1'!Y8</f>
        <v>2.015834266407758E-3</v>
      </c>
      <c r="G88" s="28">
        <f t="shared" si="21"/>
        <v>0</v>
      </c>
      <c r="H88" s="28">
        <f>G88*'Forecast inputs Tab10.1.5.1'!V8</f>
        <v>0</v>
      </c>
      <c r="I88" s="28">
        <f t="shared" si="22"/>
        <v>0</v>
      </c>
      <c r="J88" s="28">
        <f>I88*'Forecast inputs Tab10.1.5.1'!W8</f>
        <v>0</v>
      </c>
      <c r="K88" s="28">
        <f t="shared" si="23"/>
        <v>0</v>
      </c>
      <c r="L88" s="28">
        <f t="shared" si="20"/>
        <v>8.4805271333908365</v>
      </c>
      <c r="M88" s="28">
        <f>L88*'Forecast inputs Tab10.1.5.1'!Z8</f>
        <v>4.4641410024898027</v>
      </c>
      <c r="N88" s="19">
        <f t="shared" si="24"/>
        <v>4736.54559854323</v>
      </c>
      <c r="O88" s="19">
        <f>N88*'Forecast inputs Tab10.1.5.1'!R8</f>
        <v>1746.1512176309545</v>
      </c>
      <c r="P88" s="19">
        <f>N88*'Forecast inputs Tab10.1.5.1'!S8</f>
        <v>422.29267764809646</v>
      </c>
      <c r="Q88" s="19">
        <f>P88*'Forecast inputs Tab10.1.5.1'!R8</f>
        <v>155.68030707835899</v>
      </c>
    </row>
    <row r="89" spans="1:17" ht="15" x14ac:dyDescent="0.25">
      <c r="A89" s="10">
        <f>D89+F89+E89+'Forecast inputs Tab10.1.5.1'!AA9</f>
        <v>0.24427763699895499</v>
      </c>
      <c r="C89" s="18">
        <v>5</v>
      </c>
      <c r="D89" s="17">
        <f>$G$54*'Forecast inputs Tab10.1.5.1'!T9</f>
        <v>0</v>
      </c>
      <c r="E89" s="17">
        <f>$G$55*'Forecast inputs Tab10.1.5.1'!U9</f>
        <v>0</v>
      </c>
      <c r="F89" s="17">
        <f>$F$31*'Forecast inputs Tab10.1.5.1'!Y9</f>
        <v>4.2776369989550068E-3</v>
      </c>
      <c r="G89" s="28">
        <f t="shared" si="21"/>
        <v>0</v>
      </c>
      <c r="H89" s="28">
        <f>G89*'Forecast inputs Tab10.1.5.1'!V9</f>
        <v>0</v>
      </c>
      <c r="I89" s="28">
        <f t="shared" si="22"/>
        <v>0</v>
      </c>
      <c r="J89" s="28">
        <f>I89*'Forecast inputs Tab10.1.5.1'!W9</f>
        <v>0</v>
      </c>
      <c r="K89" s="28">
        <f t="shared" si="23"/>
        <v>0</v>
      </c>
      <c r="L89" s="28">
        <f t="shared" si="20"/>
        <v>14.091246942605038</v>
      </c>
      <c r="M89" s="28">
        <f>L89*'Forecast inputs Tab10.1.5.1'!Z9</f>
        <v>10.514014811261436</v>
      </c>
      <c r="N89" s="19">
        <f t="shared" si="24"/>
        <v>3712.8760979502349</v>
      </c>
      <c r="O89" s="19">
        <f>N89*'Forecast inputs Tab10.1.5.1'!R9</f>
        <v>2115.6116521164354</v>
      </c>
      <c r="P89" s="19">
        <f>N89*'Forecast inputs Tab10.1.5.1'!S9</f>
        <v>1079.9454425905751</v>
      </c>
      <c r="Q89" s="19">
        <f>P89*'Forecast inputs Tab10.1.5.1'!R9</f>
        <v>615.35723296987999</v>
      </c>
    </row>
    <row r="90" spans="1:17" ht="15" x14ac:dyDescent="0.25">
      <c r="A90" s="10">
        <f>D90+F90+E90+'Forecast inputs Tab10.1.5.1'!AA10</f>
        <v>0.24406739215582574</v>
      </c>
      <c r="C90" s="18">
        <v>6</v>
      </c>
      <c r="D90" s="17">
        <f>$G$54*'Forecast inputs Tab10.1.5.1'!T10</f>
        <v>0</v>
      </c>
      <c r="E90" s="17">
        <f>$G$55*'Forecast inputs Tab10.1.5.1'!U10</f>
        <v>0</v>
      </c>
      <c r="F90" s="17">
        <f>$F$31*'Forecast inputs Tab10.1.5.1'!Y10</f>
        <v>4.0673921558257442E-3</v>
      </c>
      <c r="G90" s="28">
        <f t="shared" si="21"/>
        <v>0</v>
      </c>
      <c r="H90" s="28">
        <f>G90*'Forecast inputs Tab10.1.5.1'!V10</f>
        <v>0</v>
      </c>
      <c r="I90" s="28">
        <f t="shared" si="22"/>
        <v>0</v>
      </c>
      <c r="J90" s="28">
        <f>I90*'Forecast inputs Tab10.1.5.1'!W10</f>
        <v>0</v>
      </c>
      <c r="K90" s="28">
        <f t="shared" si="23"/>
        <v>0</v>
      </c>
      <c r="L90" s="28">
        <f t="shared" si="20"/>
        <v>11.329960248535276</v>
      </c>
      <c r="M90" s="28">
        <f>L90*'Forecast inputs Tab10.1.5.1'!Z10</f>
        <v>11.202634155262237</v>
      </c>
      <c r="N90" s="19">
        <f t="shared" si="24"/>
        <v>3139.304913346682</v>
      </c>
      <c r="O90" s="19">
        <f>N90*'Forecast inputs Tab10.1.5.1'!R10</f>
        <v>2530.9955216776684</v>
      </c>
      <c r="P90" s="19">
        <f>N90*'Forecast inputs Tab10.1.5.1'!S10</f>
        <v>1804.2471897008604</v>
      </c>
      <c r="Q90" s="19">
        <f>P90*'Forecast inputs Tab10.1.5.1'!R10</f>
        <v>1454.6346032581453</v>
      </c>
    </row>
    <row r="91" spans="1:17" ht="15" x14ac:dyDescent="0.25">
      <c r="A91" s="10">
        <f>D91+F91+E91+'Forecast inputs Tab10.1.5.1'!AA11</f>
        <v>0.24745812095903733</v>
      </c>
      <c r="C91" s="18">
        <v>7</v>
      </c>
      <c r="D91" s="17">
        <f>$G$54*'Forecast inputs Tab10.1.5.1'!T11</f>
        <v>0</v>
      </c>
      <c r="E91" s="17">
        <f>$G$55*'Forecast inputs Tab10.1.5.1'!U11</f>
        <v>0</v>
      </c>
      <c r="F91" s="17">
        <f>$F$31*'Forecast inputs Tab10.1.5.1'!Y11</f>
        <v>7.4581209590373464E-3</v>
      </c>
      <c r="G91" s="28">
        <f t="shared" si="21"/>
        <v>0</v>
      </c>
      <c r="H91" s="28">
        <f>G91*'Forecast inputs Tab10.1.5.1'!V11</f>
        <v>0</v>
      </c>
      <c r="I91" s="28">
        <f t="shared" si="22"/>
        <v>0</v>
      </c>
      <c r="J91" s="28">
        <f>I91*'Forecast inputs Tab10.1.5.1'!W11</f>
        <v>0</v>
      </c>
      <c r="K91" s="28">
        <f t="shared" si="23"/>
        <v>0</v>
      </c>
      <c r="L91" s="28">
        <f t="shared" si="20"/>
        <v>4.3289332215946486</v>
      </c>
      <c r="M91" s="28">
        <f>L91*'Forecast inputs Tab10.1.5.1'!Z11</f>
        <v>5.4037640511843836</v>
      </c>
      <c r="N91" s="19">
        <f t="shared" si="24"/>
        <v>655.20738401017968</v>
      </c>
      <c r="O91" s="19">
        <f>N91*'Forecast inputs Tab10.1.5.1'!R11</f>
        <v>701.49123361665875</v>
      </c>
      <c r="P91" s="19">
        <f>N91*'Forecast inputs Tab10.1.5.1'!S11</f>
        <v>522.59557343827703</v>
      </c>
      <c r="Q91" s="19">
        <f>P91*'Forecast inputs Tab10.1.5.1'!R11</f>
        <v>559.51172474595694</v>
      </c>
    </row>
    <row r="92" spans="1:17" ht="15" x14ac:dyDescent="0.25">
      <c r="A92" s="10">
        <f>D92+F92+E92+'Forecast inputs Tab10.1.5.1'!AA12</f>
        <v>0.24465567892652954</v>
      </c>
      <c r="C92" s="18">
        <v>8</v>
      </c>
      <c r="D92" s="17">
        <f>$G$54*'Forecast inputs Tab10.1.5.1'!T12</f>
        <v>0</v>
      </c>
      <c r="E92" s="17">
        <f>$G$55*'Forecast inputs Tab10.1.5.1'!U12</f>
        <v>0</v>
      </c>
      <c r="F92" s="17">
        <f>$F$31*'Forecast inputs Tab10.1.5.1'!Y12</f>
        <v>4.6556789265295422E-3</v>
      </c>
      <c r="G92" s="28">
        <f t="shared" si="21"/>
        <v>0</v>
      </c>
      <c r="H92" s="28">
        <f>G92*'Forecast inputs Tab10.1.5.1'!V12</f>
        <v>0</v>
      </c>
      <c r="I92" s="28">
        <f t="shared" si="22"/>
        <v>0</v>
      </c>
      <c r="J92" s="28">
        <f>I92*'Forecast inputs Tab10.1.5.1'!W12</f>
        <v>0</v>
      </c>
      <c r="K92" s="28">
        <f t="shared" si="23"/>
        <v>0</v>
      </c>
      <c r="L92" s="28">
        <f t="shared" si="20"/>
        <v>10.318743570014378</v>
      </c>
      <c r="M92" s="28">
        <f>L92*'Forecast inputs Tab10.1.5.1'!Z12</f>
        <v>15.727209824801715</v>
      </c>
      <c r="N92" s="19">
        <f t="shared" si="24"/>
        <v>2498.5468981941053</v>
      </c>
      <c r="O92" s="19">
        <f>N92*'Forecast inputs Tab10.1.5.1'!R12</f>
        <v>3387.4549281646218</v>
      </c>
      <c r="P92" s="19">
        <f>N92*'Forecast inputs Tab10.1.5.1'!S12</f>
        <v>2287.5349862597618</v>
      </c>
      <c r="Q92" s="19">
        <f>P92*'Forecast inputs Tab10.1.5.1'!R12</f>
        <v>3101.371308321397</v>
      </c>
    </row>
    <row r="93" spans="1:17" ht="15" x14ac:dyDescent="0.25">
      <c r="A93" s="10">
        <f>D93+F93+E93+'Forecast inputs Tab10.1.5.1'!AA13</f>
        <v>0.24698315193969037</v>
      </c>
      <c r="C93" s="18">
        <v>9</v>
      </c>
      <c r="D93" s="17">
        <f>$G$54*'Forecast inputs Tab10.1.5.1'!T13</f>
        <v>0</v>
      </c>
      <c r="E93" s="17">
        <f>$G$55*'Forecast inputs Tab10.1.5.1'!U13</f>
        <v>0</v>
      </c>
      <c r="F93" s="17">
        <f>$F$31*'Forecast inputs Tab10.1.5.1'!Y13</f>
        <v>6.9831519396903862E-3</v>
      </c>
      <c r="G93" s="28">
        <f t="shared" si="21"/>
        <v>0</v>
      </c>
      <c r="H93" s="28">
        <f>G93*'Forecast inputs Tab10.1.5.1'!V13</f>
        <v>0</v>
      </c>
      <c r="I93" s="28">
        <f t="shared" si="22"/>
        <v>0</v>
      </c>
      <c r="J93" s="28">
        <f>I93*'Forecast inputs Tab10.1.5.1'!W13</f>
        <v>0</v>
      </c>
      <c r="K93" s="28">
        <f t="shared" si="23"/>
        <v>0</v>
      </c>
      <c r="L93" s="28">
        <f t="shared" si="20"/>
        <v>9.8872170254755538</v>
      </c>
      <c r="M93" s="28">
        <f>L93*'Forecast inputs Tab10.1.5.1'!Z13</f>
        <v>17.958251155541504</v>
      </c>
      <c r="N93" s="19">
        <f t="shared" si="24"/>
        <v>1597.9051705480192</v>
      </c>
      <c r="O93" s="19">
        <f>N93*'Forecast inputs Tab10.1.5.1'!R13</f>
        <v>2644.2614133779789</v>
      </c>
      <c r="P93" s="19">
        <f>N93*'Forecast inputs Tab10.1.5.1'!S13</f>
        <v>1543.6094376087353</v>
      </c>
      <c r="Q93" s="19">
        <f>P93*'Forecast inputs Tab10.1.5.1'!R13</f>
        <v>2554.4112056380636</v>
      </c>
    </row>
    <row r="94" spans="1:17" ht="15" x14ac:dyDescent="0.25">
      <c r="A94" s="10">
        <f>D94+F94+E94+'Forecast inputs Tab10.1.5.1'!AA14</f>
        <v>0.24646715002965347</v>
      </c>
      <c r="C94" s="18">
        <v>10</v>
      </c>
      <c r="D94" s="17">
        <f>$G$54*'Forecast inputs Tab10.1.5.1'!T14</f>
        <v>0</v>
      </c>
      <c r="E94" s="17">
        <f>$G$55*'Forecast inputs Tab10.1.5.1'!U14</f>
        <v>0</v>
      </c>
      <c r="F94" s="17">
        <f>$F$31*'Forecast inputs Tab10.1.5.1'!Y14</f>
        <v>6.4671500296534686E-3</v>
      </c>
      <c r="G94" s="28">
        <f t="shared" si="21"/>
        <v>0</v>
      </c>
      <c r="H94" s="28">
        <f>G94*'Forecast inputs Tab10.1.5.1'!V14</f>
        <v>0</v>
      </c>
      <c r="I94" s="28">
        <f t="shared" si="22"/>
        <v>0</v>
      </c>
      <c r="J94" s="28">
        <f>I94*'Forecast inputs Tab10.1.5.1'!W14</f>
        <v>0</v>
      </c>
      <c r="K94" s="28">
        <f t="shared" si="23"/>
        <v>0</v>
      </c>
      <c r="L94" s="28">
        <f t="shared" si="20"/>
        <v>2.1846245963507278</v>
      </c>
      <c r="M94" s="28">
        <f>L94*'Forecast inputs Tab10.1.5.1'!Z14</f>
        <v>4.6306395256548205</v>
      </c>
      <c r="N94" s="19">
        <f t="shared" si="24"/>
        <v>381.14029330559941</v>
      </c>
      <c r="O94" s="19">
        <f>N94*'Forecast inputs Tab10.1.5.1'!R14</f>
        <v>747.70197039225968</v>
      </c>
      <c r="P94" s="19">
        <f>N94*'Forecast inputs Tab10.1.5.1'!S14</f>
        <v>375.79743205115614</v>
      </c>
      <c r="Q94" s="19">
        <f>P94*'Forecast inputs Tab10.1.5.1'!R14</f>
        <v>737.22061232635554</v>
      </c>
    </row>
    <row r="95" spans="1:17" ht="15" x14ac:dyDescent="0.25">
      <c r="A95" s="10">
        <f>D95+F95+E95+'Forecast inputs Tab10.1.5.1'!AA15</f>
        <v>0.24743485998213929</v>
      </c>
      <c r="C95" s="18">
        <v>11</v>
      </c>
      <c r="D95" s="17">
        <f>$G$54*'Forecast inputs Tab10.1.5.1'!T15</f>
        <v>0</v>
      </c>
      <c r="E95" s="17">
        <f>$G$55*'Forecast inputs Tab10.1.5.1'!U15</f>
        <v>0</v>
      </c>
      <c r="F95" s="17">
        <f>$F$31*'Forecast inputs Tab10.1.5.1'!Y15</f>
        <v>7.4348599821392903E-3</v>
      </c>
      <c r="G95" s="28">
        <f t="shared" si="21"/>
        <v>0</v>
      </c>
      <c r="H95" s="28">
        <f>G95*'Forecast inputs Tab10.1.5.1'!V15</f>
        <v>0</v>
      </c>
      <c r="I95" s="28">
        <f t="shared" si="22"/>
        <v>0</v>
      </c>
      <c r="J95" s="28">
        <f>I95*'Forecast inputs Tab10.1.5.1'!W15</f>
        <v>0</v>
      </c>
      <c r="K95" s="28">
        <f t="shared" si="23"/>
        <v>0</v>
      </c>
      <c r="L95" s="28">
        <f t="shared" si="20"/>
        <v>3.759645124335488</v>
      </c>
      <c r="M95" s="28">
        <f>L95*'Forecast inputs Tab10.1.5.1'!Z15</f>
        <v>9.123756401932388</v>
      </c>
      <c r="N95" s="19">
        <f t="shared" si="24"/>
        <v>570.81652310795141</v>
      </c>
      <c r="O95" s="19">
        <f>N95*'Forecast inputs Tab10.1.5.1'!R15</f>
        <v>1296.506985265552</v>
      </c>
      <c r="P95" s="19">
        <f>N95*'Forecast inputs Tab10.1.5.1'!S15</f>
        <v>567.32324621557154</v>
      </c>
      <c r="Q95" s="19">
        <f>P95*'Forecast inputs Tab10.1.5.1'!R15</f>
        <v>1288.5726355943518</v>
      </c>
    </row>
    <row r="96" spans="1:17" ht="15" x14ac:dyDescent="0.25">
      <c r="A96" s="10">
        <f>D96+F96+E96+'Forecast inputs Tab10.1.5.1'!AA16</f>
        <v>0.24746457749427639</v>
      </c>
      <c r="C96" s="18">
        <v>12</v>
      </c>
      <c r="D96" s="17">
        <f>$G$54*'Forecast inputs Tab10.1.5.1'!T16</f>
        <v>0</v>
      </c>
      <c r="E96" s="17">
        <f>$G$55*'Forecast inputs Tab10.1.5.1'!U16</f>
        <v>0</v>
      </c>
      <c r="F96" s="17">
        <f>$F$31*'Forecast inputs Tab10.1.5.1'!Y16</f>
        <v>7.4645774942763933E-3</v>
      </c>
      <c r="G96" s="28">
        <f t="shared" si="21"/>
        <v>0</v>
      </c>
      <c r="H96" s="28">
        <f>G96*'Forecast inputs Tab10.1.5.1'!V16</f>
        <v>0</v>
      </c>
      <c r="I96" s="28">
        <f t="shared" si="22"/>
        <v>0</v>
      </c>
      <c r="J96" s="28">
        <f>I96*'Forecast inputs Tab10.1.5.1'!W16</f>
        <v>0</v>
      </c>
      <c r="K96" s="28">
        <f t="shared" si="23"/>
        <v>0</v>
      </c>
      <c r="L96" s="28">
        <f t="shared" si="20"/>
        <v>0.61938317183630864</v>
      </c>
      <c r="M96" s="28">
        <f>L96*'Forecast inputs Tab10.1.5.1'!Z16</f>
        <v>1.6919442351783709</v>
      </c>
      <c r="N96" s="19">
        <f t="shared" si="24"/>
        <v>93.666185526650011</v>
      </c>
      <c r="O96" s="19">
        <f>N96*'Forecast inputs Tab10.1.5.1'!R16</f>
        <v>241.58101572476991</v>
      </c>
      <c r="P96" s="19">
        <f>N96*'Forecast inputs Tab10.1.5.1'!S16</f>
        <v>93.39817044847112</v>
      </c>
      <c r="Q96" s="19">
        <f>P96*'Forecast inputs Tab10.1.5.1'!R16</f>
        <v>240.88975927558326</v>
      </c>
    </row>
    <row r="97" spans="1:17" ht="15" x14ac:dyDescent="0.25">
      <c r="A97" s="10">
        <f>D97+F97+E97+'Forecast inputs Tab10.1.5.1'!AA17</f>
        <v>0.24671117103733337</v>
      </c>
      <c r="C97" s="18">
        <v>13</v>
      </c>
      <c r="D97" s="17">
        <f>$G$54*'Forecast inputs Tab10.1.5.1'!T17</f>
        <v>0</v>
      </c>
      <c r="E97" s="17">
        <f>$G$55*'Forecast inputs Tab10.1.5.1'!U17</f>
        <v>0</v>
      </c>
      <c r="F97" s="17">
        <f>$F$31*'Forecast inputs Tab10.1.5.1'!Y17</f>
        <v>6.7111710373333735E-3</v>
      </c>
      <c r="G97" s="28">
        <f t="shared" si="21"/>
        <v>0</v>
      </c>
      <c r="H97" s="28">
        <f>G97*'Forecast inputs Tab10.1.5.1'!V17</f>
        <v>0</v>
      </c>
      <c r="I97" s="28">
        <f t="shared" si="22"/>
        <v>0</v>
      </c>
      <c r="J97" s="28">
        <f>I97*'Forecast inputs Tab10.1.5.1'!W17</f>
        <v>0</v>
      </c>
      <c r="K97" s="28">
        <f t="shared" si="23"/>
        <v>0</v>
      </c>
      <c r="L97" s="28">
        <f t="shared" si="20"/>
        <v>1.332197887718096</v>
      </c>
      <c r="M97" s="28">
        <f>L97*'Forecast inputs Tab10.1.5.1'!Z17</f>
        <v>4.036945937173269</v>
      </c>
      <c r="N97" s="19">
        <f t="shared" si="24"/>
        <v>223.99701323822958</v>
      </c>
      <c r="O97" s="19">
        <f>N97*'Forecast inputs Tab10.1.5.1'!R17</f>
        <v>645.50339289926808</v>
      </c>
      <c r="P97" s="19">
        <f>N97*'Forecast inputs Tab10.1.5.1'!S17</f>
        <v>223.67599036508867</v>
      </c>
      <c r="Q97" s="19">
        <f>P97*'Forecast inputs Tab10.1.5.1'!R17</f>
        <v>644.5782852345942</v>
      </c>
    </row>
    <row r="98" spans="1:17" ht="15" x14ac:dyDescent="0.25">
      <c r="A98" s="10">
        <f>D98+F98+E98+'Forecast inputs Tab10.1.5.1'!AA18</f>
        <v>0.24690061298032892</v>
      </c>
      <c r="C98" s="18">
        <v>14</v>
      </c>
      <c r="D98" s="17">
        <f>$G$54*'Forecast inputs Tab10.1.5.1'!T18</f>
        <v>0</v>
      </c>
      <c r="E98" s="17">
        <f>$G$55*'Forecast inputs Tab10.1.5.1'!U18</f>
        <v>0</v>
      </c>
      <c r="F98" s="17">
        <f>$F$31*'Forecast inputs Tab10.1.5.1'!Y18</f>
        <v>6.9006129803289382E-3</v>
      </c>
      <c r="G98" s="28">
        <f t="shared" si="21"/>
        <v>0</v>
      </c>
      <c r="H98" s="28">
        <f>G98*'Forecast inputs Tab10.1.5.1'!V18</f>
        <v>0</v>
      </c>
      <c r="I98" s="28">
        <f t="shared" si="22"/>
        <v>0</v>
      </c>
      <c r="J98" s="28">
        <f>I98*'Forecast inputs Tab10.1.5.1'!W18</f>
        <v>0</v>
      </c>
      <c r="K98" s="28">
        <f t="shared" si="23"/>
        <v>0</v>
      </c>
      <c r="L98" s="28">
        <f t="shared" si="20"/>
        <v>1.0385956582962323</v>
      </c>
      <c r="M98" s="28">
        <f>L98*'Forecast inputs Tab10.1.5.1'!Z18</f>
        <v>3.447981796194747</v>
      </c>
      <c r="N98" s="19">
        <f t="shared" si="24"/>
        <v>169.85176819244376</v>
      </c>
      <c r="O98" s="19">
        <f>N98*'Forecast inputs Tab10.1.5.1'!R18</f>
        <v>539.49337723893143</v>
      </c>
      <c r="P98" s="19">
        <f>N98*'Forecast inputs Tab10.1.5.1'!S18</f>
        <v>169.72128822090821</v>
      </c>
      <c r="Q98" s="19">
        <f>P98*'Forecast inputs Tab10.1.5.1'!R18</f>
        <v>539.07893892454194</v>
      </c>
    </row>
    <row r="99" spans="1:17" ht="15" x14ac:dyDescent="0.25">
      <c r="A99" s="10">
        <f>D99+F99+E99+'Forecast inputs Tab10.1.5.1'!AA19</f>
        <v>0.24727953317578388</v>
      </c>
      <c r="C99" s="18">
        <v>15</v>
      </c>
      <c r="D99" s="17">
        <f>$G$54*'Forecast inputs Tab10.1.5.1'!T19</f>
        <v>0</v>
      </c>
      <c r="E99" s="17">
        <f>$G$55*'Forecast inputs Tab10.1.5.1'!U19</f>
        <v>0</v>
      </c>
      <c r="F99" s="17">
        <f>$F$31*'Forecast inputs Tab10.1.5.1'!Y19</f>
        <v>7.2795331757839043E-3</v>
      </c>
      <c r="G99" s="28">
        <f t="shared" si="21"/>
        <v>0</v>
      </c>
      <c r="H99" s="28">
        <f>G99*'Forecast inputs Tab10.1.5.1'!V19</f>
        <v>0</v>
      </c>
      <c r="I99" s="28">
        <f t="shared" si="22"/>
        <v>0</v>
      </c>
      <c r="J99" s="28">
        <f>I99*'Forecast inputs Tab10.1.5.1'!W19</f>
        <v>0</v>
      </c>
      <c r="K99" s="28">
        <f t="shared" si="23"/>
        <v>0</v>
      </c>
      <c r="L99" s="28">
        <f t="shared" si="20"/>
        <v>1.1837784760285468</v>
      </c>
      <c r="M99" s="28">
        <f>L99*'Forecast inputs Tab10.1.5.1'!Z19</f>
        <v>4.259732143710643</v>
      </c>
      <c r="N99" s="19">
        <f t="shared" si="24"/>
        <v>183.55112315287292</v>
      </c>
      <c r="O99" s="19">
        <f>N99*'Forecast inputs Tab10.1.5.1'!R19</f>
        <v>635.19334576036897</v>
      </c>
      <c r="P99" s="19">
        <f>N99*'Forecast inputs Tab10.1.5.1'!S19</f>
        <v>183.4699710863338</v>
      </c>
      <c r="Q99" s="19">
        <f>P99*'Forecast inputs Tab10.1.5.1'!R19</f>
        <v>634.91251254194503</v>
      </c>
    </row>
    <row r="100" spans="1:17" ht="15" x14ac:dyDescent="0.25">
      <c r="A100" s="10">
        <f>D100+F100+E100+'Forecast inputs Tab10.1.5.1'!AA20</f>
        <v>0.24786816247892543</v>
      </c>
      <c r="C100" s="23" t="s">
        <v>1443</v>
      </c>
      <c r="D100" s="17">
        <f>$G$54*'Forecast inputs Tab10.1.5.1'!T20</f>
        <v>0</v>
      </c>
      <c r="E100" s="17">
        <f>$G$55*'Forecast inputs Tab10.1.5.1'!U20</f>
        <v>0</v>
      </c>
      <c r="F100" s="17">
        <f>$F$31*'Forecast inputs Tab10.1.5.1'!Y20</f>
        <v>7.8681624789254372E-3</v>
      </c>
      <c r="G100" s="28">
        <f>N100*(D100/A100)*(1-EXP(-A100))</f>
        <v>0</v>
      </c>
      <c r="H100" s="28">
        <f>G100*'Forecast inputs Tab10.1.5.1'!V20</f>
        <v>0</v>
      </c>
      <c r="I100" s="28">
        <f t="shared" si="22"/>
        <v>0</v>
      </c>
      <c r="J100" s="28">
        <f>I100*'Forecast inputs Tab10.1.5.1'!W20</f>
        <v>0</v>
      </c>
      <c r="K100" s="28">
        <f t="shared" si="23"/>
        <v>0</v>
      </c>
      <c r="L100" s="30">
        <f t="shared" si="20"/>
        <v>2.0142609125159265</v>
      </c>
      <c r="M100" s="28">
        <f>L100*'Forecast inputs Tab10.1.5.1'!Z20</f>
        <v>7.7844335781638012</v>
      </c>
      <c r="N100" s="19">
        <f>N73*EXP(-A73)+N74*EXP(-A74)</f>
        <v>289.03809940105987</v>
      </c>
      <c r="O100" s="19">
        <f>N100*'Forecast inputs Tab10.1.5.1'!R20</f>
        <v>1177.0893159868538</v>
      </c>
      <c r="P100" s="19">
        <f>N100*'Forecast inputs Tab10.1.5.1'!S20</f>
        <v>288.96067426467272</v>
      </c>
      <c r="Q100" s="19">
        <f>P100*'Forecast inputs Tab10.1.5.1'!R20</f>
        <v>1176.7740070327091</v>
      </c>
    </row>
    <row r="101" spans="1:17" ht="15" x14ac:dyDescent="0.25">
      <c r="C101" s="31" t="s">
        <v>1453</v>
      </c>
      <c r="D101" s="12"/>
      <c r="E101" s="12"/>
      <c r="F101" s="12"/>
      <c r="G101" s="32">
        <f>SUM(G84:G100)</f>
        <v>0</v>
      </c>
      <c r="H101" s="32">
        <f t="shared" ref="H101" si="25">SUM(H84:H100)</f>
        <v>0</v>
      </c>
      <c r="I101" s="32">
        <f>SUM(I84:I100)</f>
        <v>0</v>
      </c>
      <c r="J101" s="32">
        <f t="shared" ref="J101:Q101" si="26">SUM(J84:J100)</f>
        <v>0</v>
      </c>
      <c r="K101" s="32">
        <f t="shared" si="26"/>
        <v>0</v>
      </c>
      <c r="L101" s="32">
        <f t="shared" si="26"/>
        <v>75.696017277576175</v>
      </c>
      <c r="M101" s="32">
        <f t="shared" si="26"/>
        <v>101.44618862004458</v>
      </c>
      <c r="N101" s="32">
        <f t="shared" si="26"/>
        <v>54062.361550780086</v>
      </c>
      <c r="O101" s="32">
        <f t="shared" si="26"/>
        <v>20673.151864028136</v>
      </c>
      <c r="P101" s="32">
        <f t="shared" si="26"/>
        <v>9562.5720798985058</v>
      </c>
      <c r="Q101" s="32">
        <f t="shared" si="26"/>
        <v>13702.993132941883</v>
      </c>
    </row>
    <row r="103" spans="1:17" ht="15" x14ac:dyDescent="0.25">
      <c r="C103" s="15" t="s">
        <v>1445</v>
      </c>
      <c r="D103" s="15" t="s">
        <v>1732</v>
      </c>
      <c r="G103" s="15">
        <f>G78+1</f>
        <v>2023</v>
      </c>
    </row>
    <row r="104" spans="1:17" ht="15" x14ac:dyDescent="0.25">
      <c r="D104" s="24" t="s">
        <v>1611</v>
      </c>
      <c r="E104" s="24"/>
      <c r="F104" s="24"/>
      <c r="G104" s="18">
        <f>G79</f>
        <v>0</v>
      </c>
      <c r="H104" s="24" t="s">
        <v>1610</v>
      </c>
      <c r="I104" s="25">
        <f>G104*I54</f>
        <v>0</v>
      </c>
      <c r="J104" s="15" t="s">
        <v>1526</v>
      </c>
      <c r="K104" s="25">
        <f>I104+I106+I105</f>
        <v>5.9763099954967622E-3</v>
      </c>
    </row>
    <row r="105" spans="1:17" ht="15" x14ac:dyDescent="0.25">
      <c r="D105" s="24" t="s">
        <v>1612</v>
      </c>
      <c r="E105" s="24"/>
      <c r="F105" s="24"/>
      <c r="G105" s="18">
        <f>G80</f>
        <v>0</v>
      </c>
      <c r="H105" s="24" t="s">
        <v>1610</v>
      </c>
      <c r="I105" s="25">
        <f>G105*I55</f>
        <v>0</v>
      </c>
      <c r="K105" s="25"/>
    </row>
    <row r="106" spans="1:17" ht="15" x14ac:dyDescent="0.25">
      <c r="D106" s="24" t="s">
        <v>1446</v>
      </c>
      <c r="E106" s="24"/>
      <c r="F106" s="24"/>
      <c r="G106" s="18">
        <f>G81</f>
        <v>1</v>
      </c>
      <c r="H106" s="24" t="s">
        <v>1610</v>
      </c>
      <c r="I106" s="25">
        <f>G106*I56</f>
        <v>5.9763099954967622E-3</v>
      </c>
    </row>
    <row r="107" spans="1:17" ht="15" x14ac:dyDescent="0.25">
      <c r="D107" s="24"/>
      <c r="E107" s="24"/>
      <c r="F107" s="24"/>
      <c r="G107" s="18"/>
      <c r="H107" s="24"/>
      <c r="I107" s="24"/>
      <c r="J107" s="24"/>
      <c r="K107" s="24"/>
      <c r="L107" s="25"/>
    </row>
    <row r="108" spans="1:17" ht="39" x14ac:dyDescent="0.25">
      <c r="A108" t="s">
        <v>1374</v>
      </c>
      <c r="C108" s="26" t="s">
        <v>1292</v>
      </c>
      <c r="D108" s="27" t="s">
        <v>1604</v>
      </c>
      <c r="E108" s="27" t="s">
        <v>1605</v>
      </c>
      <c r="F108" s="27" t="s">
        <v>1877</v>
      </c>
      <c r="G108" s="27" t="s">
        <v>1606</v>
      </c>
      <c r="H108" s="27" t="s">
        <v>1607</v>
      </c>
      <c r="I108" s="27" t="s">
        <v>1608</v>
      </c>
      <c r="J108" s="27" t="s">
        <v>1609</v>
      </c>
      <c r="K108" s="27" t="s">
        <v>1613</v>
      </c>
      <c r="L108" s="27" t="s">
        <v>1448</v>
      </c>
      <c r="M108" s="27" t="s">
        <v>1578</v>
      </c>
      <c r="N108" s="27" t="s">
        <v>1449</v>
      </c>
      <c r="O108" s="27" t="s">
        <v>1450</v>
      </c>
      <c r="P108" s="27" t="s">
        <v>1451</v>
      </c>
      <c r="Q108" s="27" t="s">
        <v>1452</v>
      </c>
    </row>
    <row r="109" spans="1:17" ht="15" x14ac:dyDescent="0.25">
      <c r="A109" s="10">
        <f>D109+F109+E109+'Forecast inputs Tab10.1.5.1'!AA4</f>
        <v>0.24</v>
      </c>
      <c r="C109" s="18">
        <v>0</v>
      </c>
      <c r="D109" s="17">
        <f>$G$54*'Forecast inputs Tab10.1.5.1'!T4</f>
        <v>0</v>
      </c>
      <c r="E109" s="17">
        <f>$G$55*'Forecast inputs Tab10.1.5.1'!U4</f>
        <v>0</v>
      </c>
      <c r="F109" s="17">
        <f>$F$31*'Forecast inputs Tab10.1.5.1'!Y4</f>
        <v>0</v>
      </c>
      <c r="G109" s="28">
        <f>N109*(D109/A109)*(1-EXP(-A109))</f>
        <v>0</v>
      </c>
      <c r="H109" s="28">
        <f>G109*'Forecast inputs Tab10.1.5.1'!V4</f>
        <v>0</v>
      </c>
      <c r="I109" s="28">
        <f>N109*(E109/A109)*(1-EXP(-A109))</f>
        <v>0</v>
      </c>
      <c r="J109" s="28">
        <f>I109*'Forecast inputs Tab10.1.5.1'!W4</f>
        <v>0</v>
      </c>
      <c r="K109" s="28">
        <f>H109+J109</f>
        <v>0</v>
      </c>
      <c r="L109" s="28">
        <f t="shared" ref="L109:L125" si="27">N109*(F109/A109)*(1-EXP(-A109))</f>
        <v>0</v>
      </c>
      <c r="M109" s="28">
        <f>L109*'Forecast inputs Tab10.1.5.1'!Z4</f>
        <v>0</v>
      </c>
      <c r="N109" s="19">
        <f>'Forecast inputs Tab10.1.5.1'!Q4</f>
        <v>12382.797429009221</v>
      </c>
      <c r="O109" s="19">
        <f>N109*'Forecast inputs Tab10.1.5.1'!R4</f>
        <v>34.976078134056579</v>
      </c>
      <c r="P109" s="19">
        <f>N109*'Forecast inputs Tab10.1.5.1'!S4</f>
        <v>0</v>
      </c>
      <c r="Q109" s="19">
        <f>P109*'Forecast inputs Tab10.1.5.1'!R4</f>
        <v>0</v>
      </c>
    </row>
    <row r="110" spans="1:17" ht="15" x14ac:dyDescent="0.25">
      <c r="A110" s="10">
        <f>D110+F110+E110+'Forecast inputs Tab10.1.5.1'!AA5</f>
        <v>0.24006525701432696</v>
      </c>
      <c r="C110" s="18">
        <v>1</v>
      </c>
      <c r="D110" s="17">
        <f>$G$54*'Forecast inputs Tab10.1.5.1'!T5</f>
        <v>0</v>
      </c>
      <c r="E110" s="17">
        <f>$G$55*'Forecast inputs Tab10.1.5.1'!U5</f>
        <v>0</v>
      </c>
      <c r="F110" s="17">
        <f>$F$31*'Forecast inputs Tab10.1.5.1'!Y5</f>
        <v>6.5257014326962822E-5</v>
      </c>
      <c r="G110" s="28">
        <f t="shared" ref="G110:G124" si="28">N110*(D110/A110)*(1-EXP(-A110))</f>
        <v>0</v>
      </c>
      <c r="H110" s="28">
        <f>G110*'Forecast inputs Tab10.1.5.1'!V5</f>
        <v>0</v>
      </c>
      <c r="I110" s="28">
        <f t="shared" ref="I110:I125" si="29">N110*(E110/A110)*(1-EXP(-A110))</f>
        <v>0</v>
      </c>
      <c r="J110" s="28">
        <f>I110*'Forecast inputs Tab10.1.5.1'!W5</f>
        <v>0</v>
      </c>
      <c r="K110" s="28">
        <f t="shared" ref="K110:K125" si="30">H110+J110</f>
        <v>0</v>
      </c>
      <c r="L110" s="28">
        <f t="shared" si="27"/>
        <v>0.56510370874407057</v>
      </c>
      <c r="M110" s="28">
        <f>L110*'Forecast inputs Tab10.1.5.1'!Z5</f>
        <v>4.3558702463330823E-2</v>
      </c>
      <c r="N110" s="19">
        <f>N84*EXP(-A84)</f>
        <v>9740.6534556019415</v>
      </c>
      <c r="O110" s="19">
        <f>N110*'Forecast inputs Tab10.1.5.1'!R5</f>
        <v>231.1720062657642</v>
      </c>
      <c r="P110" s="19">
        <f>N110*'Forecast inputs Tab10.1.5.1'!S5</f>
        <v>0</v>
      </c>
      <c r="Q110" s="19">
        <f>P110*'Forecast inputs Tab10.1.5.1'!R5</f>
        <v>0</v>
      </c>
    </row>
    <row r="111" spans="1:17" ht="15" x14ac:dyDescent="0.25">
      <c r="A111" s="10">
        <f>D111+F111+E111+'Forecast inputs Tab10.1.5.1'!AA6</f>
        <v>0.24037622455703825</v>
      </c>
      <c r="C111" s="18">
        <v>2</v>
      </c>
      <c r="D111" s="17">
        <f>$G$54*'Forecast inputs Tab10.1.5.1'!T6</f>
        <v>0</v>
      </c>
      <c r="E111" s="17">
        <f>$G$55*'Forecast inputs Tab10.1.5.1'!U6</f>
        <v>0</v>
      </c>
      <c r="F111" s="17">
        <f>$F$31*'Forecast inputs Tab10.1.5.1'!Y6</f>
        <v>3.7622455703826852E-4</v>
      </c>
      <c r="G111" s="28">
        <f t="shared" si="28"/>
        <v>0</v>
      </c>
      <c r="H111" s="28">
        <f>G111*'Forecast inputs Tab10.1.5.1'!V6</f>
        <v>0</v>
      </c>
      <c r="I111" s="28">
        <f t="shared" si="29"/>
        <v>0</v>
      </c>
      <c r="J111" s="28">
        <f>I111*'Forecast inputs Tab10.1.5.1'!W6</f>
        <v>0</v>
      </c>
      <c r="K111" s="28">
        <f t="shared" si="30"/>
        <v>0</v>
      </c>
      <c r="L111" s="28">
        <f t="shared" si="27"/>
        <v>2.5622662493140775</v>
      </c>
      <c r="M111" s="28">
        <f>L111*'Forecast inputs Tab10.1.5.1'!Z6</f>
        <v>0.48178292285852603</v>
      </c>
      <c r="N111" s="19">
        <f t="shared" ref="N111:N124" si="31">N85*EXP(-A85)</f>
        <v>7661.7693926615675</v>
      </c>
      <c r="O111" s="19">
        <f>N111*'Forecast inputs Tab10.1.5.1'!R6</f>
        <v>737.03003614259364</v>
      </c>
      <c r="P111" s="19">
        <f>N111*'Forecast inputs Tab10.1.5.1'!S6</f>
        <v>0</v>
      </c>
      <c r="Q111" s="19">
        <f>P111*'Forecast inputs Tab10.1.5.1'!R6</f>
        <v>0</v>
      </c>
    </row>
    <row r="112" spans="1:17" ht="15" x14ac:dyDescent="0.25">
      <c r="A112" s="10">
        <f>D112+F112+E112+'Forecast inputs Tab10.1.5.1'!AA7</f>
        <v>0.24037337480572679</v>
      </c>
      <c r="C112" s="18">
        <v>3</v>
      </c>
      <c r="D112" s="17">
        <f>$G$54*'Forecast inputs Tab10.1.5.1'!T7</f>
        <v>0</v>
      </c>
      <c r="E112" s="17">
        <f>$G$55*'Forecast inputs Tab10.1.5.1'!U7</f>
        <v>0</v>
      </c>
      <c r="F112" s="17">
        <f>$F$31*'Forecast inputs Tab10.1.5.1'!Y7</f>
        <v>3.7337480572680818E-4</v>
      </c>
      <c r="G112" s="28">
        <f t="shared" si="28"/>
        <v>0</v>
      </c>
      <c r="H112" s="28">
        <f>G112*'Forecast inputs Tab10.1.5.1'!V7</f>
        <v>0</v>
      </c>
      <c r="I112" s="28">
        <f t="shared" si="29"/>
        <v>0</v>
      </c>
      <c r="J112" s="28">
        <f>I112*'Forecast inputs Tab10.1.5.1'!W7</f>
        <v>0</v>
      </c>
      <c r="K112" s="28">
        <f t="shared" si="30"/>
        <v>0</v>
      </c>
      <c r="L112" s="28">
        <f t="shared" si="27"/>
        <v>1.9995333508209758</v>
      </c>
      <c r="M112" s="28">
        <f>L112*'Forecast inputs Tab10.1.5.1'!Z7</f>
        <v>0.67539837617360765</v>
      </c>
      <c r="N112" s="19">
        <f t="shared" si="31"/>
        <v>6024.6942049900927</v>
      </c>
      <c r="O112" s="19">
        <f>N112*'Forecast inputs Tab10.1.5.1'!R7</f>
        <v>1260.9383736334014</v>
      </c>
      <c r="P112" s="19">
        <f>N112*'Forecast inputs Tab10.1.5.1'!S7</f>
        <v>0</v>
      </c>
      <c r="Q112" s="19">
        <f>P112*'Forecast inputs Tab10.1.5.1'!R7</f>
        <v>0</v>
      </c>
    </row>
    <row r="113" spans="1:17" ht="15" x14ac:dyDescent="0.25">
      <c r="A113" s="10">
        <f>D113+F113+E113+'Forecast inputs Tab10.1.5.1'!AA8</f>
        <v>0.24201583426640774</v>
      </c>
      <c r="C113" s="18">
        <v>4</v>
      </c>
      <c r="D113" s="17">
        <f>$G$54*'Forecast inputs Tab10.1.5.1'!T8</f>
        <v>0</v>
      </c>
      <c r="E113" s="17">
        <f>$G$55*'Forecast inputs Tab10.1.5.1'!U8</f>
        <v>0</v>
      </c>
      <c r="F113" s="17">
        <f>$F$31*'Forecast inputs Tab10.1.5.1'!Y8</f>
        <v>2.015834266407758E-3</v>
      </c>
      <c r="G113" s="28">
        <f t="shared" si="28"/>
        <v>0</v>
      </c>
      <c r="H113" s="28">
        <f>G113*'Forecast inputs Tab10.1.5.1'!V8</f>
        <v>0</v>
      </c>
      <c r="I113" s="28">
        <f t="shared" si="29"/>
        <v>0</v>
      </c>
      <c r="J113" s="28">
        <f>I113*'Forecast inputs Tab10.1.5.1'!W8</f>
        <v>0</v>
      </c>
      <c r="K113" s="28">
        <f t="shared" si="30"/>
        <v>0</v>
      </c>
      <c r="L113" s="28">
        <f t="shared" si="27"/>
        <v>8.4820983439217468</v>
      </c>
      <c r="M113" s="28">
        <f>L113*'Forecast inputs Tab10.1.5.1'!Z8</f>
        <v>4.4649680861420631</v>
      </c>
      <c r="N113" s="19">
        <f t="shared" si="31"/>
        <v>4737.4231513424256</v>
      </c>
      <c r="O113" s="19">
        <f>N113*'Forecast inputs Tab10.1.5.1'!R8</f>
        <v>1746.4747318581419</v>
      </c>
      <c r="P113" s="19">
        <f>N113*'Forecast inputs Tab10.1.5.1'!S8</f>
        <v>422.37091697117273</v>
      </c>
      <c r="Q113" s="19">
        <f>P113*'Forecast inputs Tab10.1.5.1'!R8</f>
        <v>155.70915039600769</v>
      </c>
    </row>
    <row r="114" spans="1:17" ht="15" x14ac:dyDescent="0.25">
      <c r="A114" s="10">
        <f>D114+F114+E114+'Forecast inputs Tab10.1.5.1'!AA9</f>
        <v>0.24427763699895499</v>
      </c>
      <c r="C114" s="18">
        <v>5</v>
      </c>
      <c r="D114" s="17">
        <f>$G$54*'Forecast inputs Tab10.1.5.1'!T9</f>
        <v>0</v>
      </c>
      <c r="E114" s="17">
        <f>$G$55*'Forecast inputs Tab10.1.5.1'!U9</f>
        <v>0</v>
      </c>
      <c r="F114" s="17">
        <f>$F$31*'Forecast inputs Tab10.1.5.1'!Y9</f>
        <v>4.2776369989550068E-3</v>
      </c>
      <c r="G114" s="28">
        <f t="shared" si="28"/>
        <v>0</v>
      </c>
      <c r="H114" s="28">
        <f>G114*'Forecast inputs Tab10.1.5.1'!V9</f>
        <v>0</v>
      </c>
      <c r="I114" s="28">
        <f t="shared" si="29"/>
        <v>0</v>
      </c>
      <c r="J114" s="28">
        <f>I114*'Forecast inputs Tab10.1.5.1'!W9</f>
        <v>0</v>
      </c>
      <c r="K114" s="28">
        <f t="shared" si="30"/>
        <v>0</v>
      </c>
      <c r="L114" s="28">
        <f t="shared" si="27"/>
        <v>14.112194399405375</v>
      </c>
      <c r="M114" s="28">
        <f>L114*'Forecast inputs Tab10.1.5.1'!Z9</f>
        <v>10.529644504783528</v>
      </c>
      <c r="N114" s="19">
        <f t="shared" si="31"/>
        <v>3718.3955038611248</v>
      </c>
      <c r="O114" s="19">
        <f>N114*'Forecast inputs Tab10.1.5.1'!R9</f>
        <v>2118.7566316820844</v>
      </c>
      <c r="P114" s="19">
        <f>N114*'Forecast inputs Tab10.1.5.1'!S9</f>
        <v>1081.5508441989305</v>
      </c>
      <c r="Q114" s="19">
        <f>P114*'Forecast inputs Tab10.1.5.1'!R9</f>
        <v>616.27199722792739</v>
      </c>
    </row>
    <row r="115" spans="1:17" ht="15" x14ac:dyDescent="0.25">
      <c r="A115" s="10">
        <f>D115+F115+E115+'Forecast inputs Tab10.1.5.1'!AA10</f>
        <v>0.24406739215582574</v>
      </c>
      <c r="C115" s="18">
        <v>6</v>
      </c>
      <c r="D115" s="17">
        <f>$G$54*'Forecast inputs Tab10.1.5.1'!T10</f>
        <v>0</v>
      </c>
      <c r="E115" s="17">
        <f>$G$55*'Forecast inputs Tab10.1.5.1'!U10</f>
        <v>0</v>
      </c>
      <c r="F115" s="17">
        <f>$F$31*'Forecast inputs Tab10.1.5.1'!Y10</f>
        <v>4.0673921558257442E-3</v>
      </c>
      <c r="G115" s="28">
        <f t="shared" si="28"/>
        <v>0</v>
      </c>
      <c r="H115" s="28">
        <f>G115*'Forecast inputs Tab10.1.5.1'!V10</f>
        <v>0</v>
      </c>
      <c r="I115" s="28">
        <f t="shared" si="29"/>
        <v>0</v>
      </c>
      <c r="J115" s="28">
        <f>I115*'Forecast inputs Tab10.1.5.1'!W10</f>
        <v>0</v>
      </c>
      <c r="K115" s="28">
        <f t="shared" si="30"/>
        <v>0</v>
      </c>
      <c r="L115" s="28">
        <f t="shared" si="27"/>
        <v>10.495833030150047</v>
      </c>
      <c r="M115" s="28">
        <f>L115*'Forecast inputs Tab10.1.5.1'!Z10</f>
        <v>10.377880858557221</v>
      </c>
      <c r="N115" s="19">
        <f t="shared" si="31"/>
        <v>2908.1849784491633</v>
      </c>
      <c r="O115" s="19">
        <f>N115*'Forecast inputs Tab10.1.5.1'!R10</f>
        <v>2344.6601588051117</v>
      </c>
      <c r="P115" s="19">
        <f>N115*'Forecast inputs Tab10.1.5.1'!S10</f>
        <v>1671.4160361388604</v>
      </c>
      <c r="Q115" s="19">
        <f>P115*'Forecast inputs Tab10.1.5.1'!R10</f>
        <v>1347.5424079841609</v>
      </c>
    </row>
    <row r="116" spans="1:17" ht="15" x14ac:dyDescent="0.25">
      <c r="A116" s="10">
        <f>D116+F116+E116+'Forecast inputs Tab10.1.5.1'!AA11</f>
        <v>0.24745812095903733</v>
      </c>
      <c r="C116" s="18">
        <v>7</v>
      </c>
      <c r="D116" s="17">
        <f>$G$54*'Forecast inputs Tab10.1.5.1'!T11</f>
        <v>0</v>
      </c>
      <c r="E116" s="17">
        <f>$G$55*'Forecast inputs Tab10.1.5.1'!U11</f>
        <v>0</v>
      </c>
      <c r="F116" s="17">
        <f>$F$31*'Forecast inputs Tab10.1.5.1'!Y11</f>
        <v>7.4581209590373464E-3</v>
      </c>
      <c r="G116" s="28">
        <f t="shared" si="28"/>
        <v>0</v>
      </c>
      <c r="H116" s="28">
        <f>G116*'Forecast inputs Tab10.1.5.1'!V11</f>
        <v>0</v>
      </c>
      <c r="I116" s="28">
        <f t="shared" si="29"/>
        <v>0</v>
      </c>
      <c r="J116" s="28">
        <f>I116*'Forecast inputs Tab10.1.5.1'!W11</f>
        <v>0</v>
      </c>
      <c r="K116" s="28">
        <f t="shared" si="30"/>
        <v>0</v>
      </c>
      <c r="L116" s="28">
        <f t="shared" si="27"/>
        <v>16.249443097201052</v>
      </c>
      <c r="M116" s="28">
        <f>L116*'Forecast inputs Tab10.1.5.1'!Z11</f>
        <v>20.284017323805099</v>
      </c>
      <c r="N116" s="19">
        <f t="shared" si="31"/>
        <v>2459.440827183153</v>
      </c>
      <c r="O116" s="19">
        <f>N116*'Forecast inputs Tab10.1.5.1'!R11</f>
        <v>2633.1757272153709</v>
      </c>
      <c r="P116" s="19">
        <f>N116*'Forecast inputs Tab10.1.5.1'!S11</f>
        <v>1961.6581265502359</v>
      </c>
      <c r="Q116" s="19">
        <f>P116*'Forecast inputs Tab10.1.5.1'!R11</f>
        <v>2100.2296566097448</v>
      </c>
    </row>
    <row r="117" spans="1:17" ht="15" x14ac:dyDescent="0.25">
      <c r="A117" s="10">
        <f>D117+F117+E117+'Forecast inputs Tab10.1.5.1'!AA12</f>
        <v>0.24465567892652954</v>
      </c>
      <c r="C117" s="18">
        <v>8</v>
      </c>
      <c r="D117" s="17">
        <f>$G$54*'Forecast inputs Tab10.1.5.1'!T12</f>
        <v>0</v>
      </c>
      <c r="E117" s="17">
        <f>$G$55*'Forecast inputs Tab10.1.5.1'!U12</f>
        <v>0</v>
      </c>
      <c r="F117" s="17">
        <f>$F$31*'Forecast inputs Tab10.1.5.1'!Y12</f>
        <v>4.6556789265295422E-3</v>
      </c>
      <c r="G117" s="28">
        <f t="shared" si="28"/>
        <v>0</v>
      </c>
      <c r="H117" s="28">
        <f>G117*'Forecast inputs Tab10.1.5.1'!V12</f>
        <v>0</v>
      </c>
      <c r="I117" s="28">
        <f t="shared" si="29"/>
        <v>0</v>
      </c>
      <c r="J117" s="28">
        <f>I117*'Forecast inputs Tab10.1.5.1'!W12</f>
        <v>0</v>
      </c>
      <c r="K117" s="28">
        <f t="shared" si="30"/>
        <v>0</v>
      </c>
      <c r="L117" s="28">
        <f t="shared" si="27"/>
        <v>2.1127514141329589</v>
      </c>
      <c r="M117" s="28">
        <f>L117*'Forecast inputs Tab10.1.5.1'!Z12</f>
        <v>3.220128940336608</v>
      </c>
      <c r="N117" s="19">
        <f t="shared" si="31"/>
        <v>511.57473355351129</v>
      </c>
      <c r="O117" s="19">
        <f>N117*'Forecast inputs Tab10.1.5.1'!R12</f>
        <v>693.57767650984397</v>
      </c>
      <c r="P117" s="19">
        <f>N117*'Forecast inputs Tab10.1.5.1'!S12</f>
        <v>468.37027631380477</v>
      </c>
      <c r="Q117" s="19">
        <f>P117*'Forecast inputs Tab10.1.5.1'!R12</f>
        <v>635.00236951796705</v>
      </c>
    </row>
    <row r="118" spans="1:17" ht="15" x14ac:dyDescent="0.25">
      <c r="A118" s="10">
        <f>D118+F118+E118+'Forecast inputs Tab10.1.5.1'!AA13</f>
        <v>0.24698315193969037</v>
      </c>
      <c r="C118" s="18">
        <v>9</v>
      </c>
      <c r="D118" s="17">
        <f>$G$54*'Forecast inputs Tab10.1.5.1'!T13</f>
        <v>0</v>
      </c>
      <c r="E118" s="17">
        <f>$G$55*'Forecast inputs Tab10.1.5.1'!U13</f>
        <v>0</v>
      </c>
      <c r="F118" s="17">
        <f>$F$31*'Forecast inputs Tab10.1.5.1'!Y13</f>
        <v>6.9831519396903862E-3</v>
      </c>
      <c r="G118" s="28">
        <f t="shared" si="28"/>
        <v>0</v>
      </c>
      <c r="H118" s="28">
        <f>G118*'Forecast inputs Tab10.1.5.1'!V13</f>
        <v>0</v>
      </c>
      <c r="I118" s="28">
        <f t="shared" si="29"/>
        <v>0</v>
      </c>
      <c r="J118" s="28">
        <f>I118*'Forecast inputs Tab10.1.5.1'!W13</f>
        <v>0</v>
      </c>
      <c r="K118" s="28">
        <f t="shared" si="30"/>
        <v>0</v>
      </c>
      <c r="L118" s="28">
        <f t="shared" si="27"/>
        <v>12.104809506507783</v>
      </c>
      <c r="M118" s="28">
        <f>L118*'Forecast inputs Tab10.1.5.1'!Z13</f>
        <v>21.986086554765151</v>
      </c>
      <c r="N118" s="19">
        <f t="shared" si="31"/>
        <v>1956.2974747201197</v>
      </c>
      <c r="O118" s="19">
        <f>N118*'Forecast inputs Tab10.1.5.1'!R13</f>
        <v>3237.3397500910955</v>
      </c>
      <c r="P118" s="19">
        <f>N118*'Forecast inputs Tab10.1.5.1'!S13</f>
        <v>1889.8238145837236</v>
      </c>
      <c r="Q118" s="19">
        <f>P118*'Forecast inputs Tab10.1.5.1'!R13</f>
        <v>3127.3371430875832</v>
      </c>
    </row>
    <row r="119" spans="1:17" ht="15" x14ac:dyDescent="0.25">
      <c r="A119" s="10">
        <f>D119+F119+E119+'Forecast inputs Tab10.1.5.1'!AA14</f>
        <v>0.24646715002965347</v>
      </c>
      <c r="C119" s="18">
        <v>10</v>
      </c>
      <c r="D119" s="17">
        <f>$G$54*'Forecast inputs Tab10.1.5.1'!T14</f>
        <v>0</v>
      </c>
      <c r="E119" s="17">
        <f>$G$55*'Forecast inputs Tab10.1.5.1'!U14</f>
        <v>0</v>
      </c>
      <c r="F119" s="17">
        <f>$F$31*'Forecast inputs Tab10.1.5.1'!Y14</f>
        <v>6.4671500296534686E-3</v>
      </c>
      <c r="G119" s="28">
        <f t="shared" si="28"/>
        <v>0</v>
      </c>
      <c r="H119" s="28">
        <f>G119*'Forecast inputs Tab10.1.5.1'!V14</f>
        <v>0</v>
      </c>
      <c r="I119" s="28">
        <f t="shared" si="29"/>
        <v>0</v>
      </c>
      <c r="J119" s="28">
        <f>I119*'Forecast inputs Tab10.1.5.1'!W14</f>
        <v>0</v>
      </c>
      <c r="K119" s="28">
        <f t="shared" si="30"/>
        <v>0</v>
      </c>
      <c r="L119" s="28">
        <f t="shared" si="27"/>
        <v>7.1545041049909752</v>
      </c>
      <c r="M119" s="28">
        <f>L119*'Forecast inputs Tab10.1.5.1'!Z14</f>
        <v>15.165044626144121</v>
      </c>
      <c r="N119" s="19">
        <f t="shared" si="31"/>
        <v>1248.2097828557971</v>
      </c>
      <c r="O119" s="19">
        <f>N119*'Forecast inputs Tab10.1.5.1'!R14</f>
        <v>2448.6755415173602</v>
      </c>
      <c r="P119" s="19">
        <f>N119*'Forecast inputs Tab10.1.5.1'!S14</f>
        <v>1230.7122581821463</v>
      </c>
      <c r="Q119" s="19">
        <f>P119*'Forecast inputs Tab10.1.5.1'!R14</f>
        <v>2414.3497724888257</v>
      </c>
    </row>
    <row r="120" spans="1:17" ht="15" x14ac:dyDescent="0.25">
      <c r="A120" s="10">
        <f>D120+F120+E120+'Forecast inputs Tab10.1.5.1'!AA15</f>
        <v>0.24743485998213929</v>
      </c>
      <c r="C120" s="18">
        <v>11</v>
      </c>
      <c r="D120" s="17">
        <f>$G$54*'Forecast inputs Tab10.1.5.1'!T15</f>
        <v>0</v>
      </c>
      <c r="E120" s="17">
        <f>$G$55*'Forecast inputs Tab10.1.5.1'!U15</f>
        <v>0</v>
      </c>
      <c r="F120" s="17">
        <f>$F$31*'Forecast inputs Tab10.1.5.1'!Y15</f>
        <v>7.4348599821392903E-3</v>
      </c>
      <c r="G120" s="28">
        <f t="shared" si="28"/>
        <v>0</v>
      </c>
      <c r="H120" s="28">
        <f>G120*'Forecast inputs Tab10.1.5.1'!V15</f>
        <v>0</v>
      </c>
      <c r="I120" s="28">
        <f t="shared" si="29"/>
        <v>0</v>
      </c>
      <c r="J120" s="28">
        <f>I120*'Forecast inputs Tab10.1.5.1'!W15</f>
        <v>0</v>
      </c>
      <c r="K120" s="28">
        <f t="shared" si="30"/>
        <v>0</v>
      </c>
      <c r="L120" s="28">
        <f t="shared" si="27"/>
        <v>1.9619857926847115</v>
      </c>
      <c r="M120" s="28">
        <f>L120*'Forecast inputs Tab10.1.5.1'!Z15</f>
        <v>4.7612686422555504</v>
      </c>
      <c r="N120" s="19">
        <f t="shared" si="31"/>
        <v>297.88287764671185</v>
      </c>
      <c r="O120" s="19">
        <f>N120*'Forecast inputs Tab10.1.5.1'!R15</f>
        <v>676.58733765652948</v>
      </c>
      <c r="P120" s="19">
        <f>N120*'Forecast inputs Tab10.1.5.1'!S15</f>
        <v>296.05989717751811</v>
      </c>
      <c r="Q120" s="19">
        <f>P120*'Forecast inputs Tab10.1.5.1'!R15</f>
        <v>672.44676565724035</v>
      </c>
    </row>
    <row r="121" spans="1:17" ht="15" x14ac:dyDescent="0.25">
      <c r="A121" s="10">
        <f>D121+F121+E121+'Forecast inputs Tab10.1.5.1'!AA16</f>
        <v>0.24746457749427639</v>
      </c>
      <c r="C121" s="18">
        <v>12</v>
      </c>
      <c r="D121" s="17">
        <f>$G$54*'Forecast inputs Tab10.1.5.1'!T16</f>
        <v>0</v>
      </c>
      <c r="E121" s="17">
        <f>$G$55*'Forecast inputs Tab10.1.5.1'!U16</f>
        <v>0</v>
      </c>
      <c r="F121" s="17">
        <f>$F$31*'Forecast inputs Tab10.1.5.1'!Y16</f>
        <v>7.4645774942763933E-3</v>
      </c>
      <c r="G121" s="28">
        <f t="shared" si="28"/>
        <v>0</v>
      </c>
      <c r="H121" s="28">
        <f>G121*'Forecast inputs Tab10.1.5.1'!V16</f>
        <v>0</v>
      </c>
      <c r="I121" s="28">
        <f t="shared" si="29"/>
        <v>0</v>
      </c>
      <c r="J121" s="28">
        <f>I121*'Forecast inputs Tab10.1.5.1'!W16</f>
        <v>0</v>
      </c>
      <c r="K121" s="28">
        <f t="shared" si="30"/>
        <v>0</v>
      </c>
      <c r="L121" s="28">
        <f t="shared" si="27"/>
        <v>2.9472264694338994</v>
      </c>
      <c r="M121" s="28">
        <f>L121*'Forecast inputs Tab10.1.5.1'!Z16</f>
        <v>8.0508206574938068</v>
      </c>
      <c r="N121" s="19">
        <f t="shared" si="31"/>
        <v>445.69415803890394</v>
      </c>
      <c r="O121" s="19">
        <f>N121*'Forecast inputs Tab10.1.5.1'!R16</f>
        <v>1149.5210015891998</v>
      </c>
      <c r="P121" s="19">
        <f>N121*'Forecast inputs Tab10.1.5.1'!S16</f>
        <v>444.4188551754529</v>
      </c>
      <c r="Q121" s="19">
        <f>P121*'Forecast inputs Tab10.1.5.1'!R16</f>
        <v>1146.2317787028728</v>
      </c>
    </row>
    <row r="122" spans="1:17" ht="15" x14ac:dyDescent="0.25">
      <c r="A122" s="10">
        <f>D122+F122+E122+'Forecast inputs Tab10.1.5.1'!AA17</f>
        <v>0.24671117103733337</v>
      </c>
      <c r="C122" s="18">
        <v>13</v>
      </c>
      <c r="D122" s="17">
        <f>$G$54*'Forecast inputs Tab10.1.5.1'!T17</f>
        <v>0</v>
      </c>
      <c r="E122" s="17">
        <f>$G$55*'Forecast inputs Tab10.1.5.1'!U17</f>
        <v>0</v>
      </c>
      <c r="F122" s="17">
        <f>$F$31*'Forecast inputs Tab10.1.5.1'!Y17</f>
        <v>6.7111710373333735E-3</v>
      </c>
      <c r="G122" s="28">
        <f t="shared" si="28"/>
        <v>0</v>
      </c>
      <c r="H122" s="28">
        <f>G122*'Forecast inputs Tab10.1.5.1'!V17</f>
        <v>0</v>
      </c>
      <c r="I122" s="28">
        <f t="shared" si="29"/>
        <v>0</v>
      </c>
      <c r="J122" s="28">
        <f>I122*'Forecast inputs Tab10.1.5.1'!W17</f>
        <v>0</v>
      </c>
      <c r="K122" s="28">
        <f t="shared" si="30"/>
        <v>0</v>
      </c>
      <c r="L122" s="28">
        <f t="shared" si="27"/>
        <v>0.43494750813026006</v>
      </c>
      <c r="M122" s="28">
        <f>L122*'Forecast inputs Tab10.1.5.1'!Z17</f>
        <v>1.3180170844120458</v>
      </c>
      <c r="N122" s="19">
        <f t="shared" si="31"/>
        <v>73.132485522455028</v>
      </c>
      <c r="O122" s="19">
        <f>N122*'Forecast inputs Tab10.1.5.1'!R17</f>
        <v>210.74954015433477</v>
      </c>
      <c r="P122" s="19">
        <f>N122*'Forecast inputs Tab10.1.5.1'!S17</f>
        <v>73.027675193589673</v>
      </c>
      <c r="Q122" s="19">
        <f>P122*'Forecast inputs Tab10.1.5.1'!R17</f>
        <v>210.44750298912703</v>
      </c>
    </row>
    <row r="123" spans="1:17" ht="15" x14ac:dyDescent="0.25">
      <c r="A123" s="10">
        <f>D123+F123+E123+'Forecast inputs Tab10.1.5.1'!AA18</f>
        <v>0.24690061298032892</v>
      </c>
      <c r="C123" s="18">
        <v>14</v>
      </c>
      <c r="D123" s="17">
        <f>$G$54*'Forecast inputs Tab10.1.5.1'!T18</f>
        <v>0</v>
      </c>
      <c r="E123" s="17">
        <f>$G$55*'Forecast inputs Tab10.1.5.1'!U18</f>
        <v>0</v>
      </c>
      <c r="F123" s="17">
        <f>$F$31*'Forecast inputs Tab10.1.5.1'!Y18</f>
        <v>6.9006129803289382E-3</v>
      </c>
      <c r="G123" s="28">
        <f t="shared" si="28"/>
        <v>0</v>
      </c>
      <c r="H123" s="28">
        <f>G123*'Forecast inputs Tab10.1.5.1'!V18</f>
        <v>0</v>
      </c>
      <c r="I123" s="28">
        <f t="shared" si="29"/>
        <v>0</v>
      </c>
      <c r="J123" s="28">
        <f>I123*'Forecast inputs Tab10.1.5.1'!W18</f>
        <v>0</v>
      </c>
      <c r="K123" s="28">
        <f t="shared" si="30"/>
        <v>0</v>
      </c>
      <c r="L123" s="28">
        <f t="shared" si="27"/>
        <v>1.0702207270665902</v>
      </c>
      <c r="M123" s="28">
        <f>L123*'Forecast inputs Tab10.1.5.1'!Z18</f>
        <v>3.5529722807520199</v>
      </c>
      <c r="N123" s="19">
        <f t="shared" si="31"/>
        <v>175.02372689162101</v>
      </c>
      <c r="O123" s="19">
        <f>N123*'Forecast inputs Tab10.1.5.1'!R18</f>
        <v>555.92086277678015</v>
      </c>
      <c r="P123" s="19">
        <f>N123*'Forecast inputs Tab10.1.5.1'!S18</f>
        <v>174.88927382618698</v>
      </c>
      <c r="Q123" s="19">
        <f>P123*'Forecast inputs Tab10.1.5.1'!R18</f>
        <v>555.49380488316467</v>
      </c>
    </row>
    <row r="124" spans="1:17" ht="15" x14ac:dyDescent="0.25">
      <c r="A124" s="10">
        <f>D124+F124+E124+'Forecast inputs Tab10.1.5.1'!AA19</f>
        <v>0.24727953317578388</v>
      </c>
      <c r="C124" s="18">
        <v>15</v>
      </c>
      <c r="D124" s="17">
        <f>$G$54*'Forecast inputs Tab10.1.5.1'!T19</f>
        <v>0</v>
      </c>
      <c r="E124" s="17">
        <f>$G$55*'Forecast inputs Tab10.1.5.1'!U19</f>
        <v>0</v>
      </c>
      <c r="F124" s="17">
        <f>$F$31*'Forecast inputs Tab10.1.5.1'!Y19</f>
        <v>7.2795331757839043E-3</v>
      </c>
      <c r="G124" s="28">
        <f t="shared" si="28"/>
        <v>0</v>
      </c>
      <c r="H124" s="28">
        <f>G124*'Forecast inputs Tab10.1.5.1'!V19</f>
        <v>0</v>
      </c>
      <c r="I124" s="28">
        <f t="shared" si="29"/>
        <v>0</v>
      </c>
      <c r="J124" s="28">
        <f>I124*'Forecast inputs Tab10.1.5.1'!W19</f>
        <v>0</v>
      </c>
      <c r="K124" s="28">
        <f t="shared" si="30"/>
        <v>0</v>
      </c>
      <c r="L124" s="28">
        <f t="shared" si="27"/>
        <v>0.8557677017899159</v>
      </c>
      <c r="M124" s="28">
        <f>L124*'Forecast inputs Tab10.1.5.1'!Z19</f>
        <v>3.079411613474869</v>
      </c>
      <c r="N124" s="19">
        <f t="shared" si="31"/>
        <v>132.69131514239828</v>
      </c>
      <c r="O124" s="19">
        <f>N124*'Forecast inputs Tab10.1.5.1'!R19</f>
        <v>459.18891135548068</v>
      </c>
      <c r="P124" s="19">
        <f>N124*'Forecast inputs Tab10.1.5.1'!S19</f>
        <v>132.63264933719572</v>
      </c>
      <c r="Q124" s="19">
        <f>P124*'Forecast inputs Tab10.1.5.1'!R19</f>
        <v>458.98589364331275</v>
      </c>
    </row>
    <row r="125" spans="1:17" ht="15" x14ac:dyDescent="0.25">
      <c r="A125" s="10">
        <f>D125+F125+E125+'Forecast inputs Tab10.1.5.1'!AA20</f>
        <v>0.24786816247892543</v>
      </c>
      <c r="C125" s="23" t="s">
        <v>1443</v>
      </c>
      <c r="D125" s="17">
        <f>$G$54*'Forecast inputs Tab10.1.5.1'!T20</f>
        <v>0</v>
      </c>
      <c r="E125" s="17">
        <f>$G$55*'Forecast inputs Tab10.1.5.1'!U20</f>
        <v>0</v>
      </c>
      <c r="F125" s="17">
        <f>$F$31*'Forecast inputs Tab10.1.5.1'!Y20</f>
        <v>7.8681624789254372E-3</v>
      </c>
      <c r="G125" s="28">
        <f>N125*(D125/A125)*(1-EXP(-A125))</f>
        <v>0</v>
      </c>
      <c r="H125" s="28">
        <f>G125*'Forecast inputs Tab10.1.5.1'!V20</f>
        <v>0</v>
      </c>
      <c r="I125" s="28">
        <f t="shared" si="29"/>
        <v>0</v>
      </c>
      <c r="J125" s="28">
        <f>I125*'Forecast inputs Tab10.1.5.1'!W20</f>
        <v>0</v>
      </c>
      <c r="K125" s="28">
        <f t="shared" si="30"/>
        <v>0</v>
      </c>
      <c r="L125" s="30">
        <f t="shared" si="27"/>
        <v>1.9236129566123918</v>
      </c>
      <c r="M125" s="28">
        <f>L125*'Forecast inputs Tab10.1.5.1'!Z20</f>
        <v>7.4341100489016467</v>
      </c>
      <c r="N125" s="19">
        <f>N98*EXP(-A98)+N99*EXP(-A99)</f>
        <v>276.03049312416374</v>
      </c>
      <c r="O125" s="19">
        <f>N125*'Forecast inputs Tab10.1.5.1'!R20</f>
        <v>1124.1166649528711</v>
      </c>
      <c r="P125" s="19">
        <f>N125*'Forecast inputs Tab10.1.5.1'!S20</f>
        <v>275.95655235780305</v>
      </c>
      <c r="Q125" s="19">
        <f>P125*'Forecast inputs Tab10.1.5.1'!R20</f>
        <v>1123.8155458745232</v>
      </c>
    </row>
    <row r="126" spans="1:17" ht="15" x14ac:dyDescent="0.25">
      <c r="C126" s="31" t="s">
        <v>1453</v>
      </c>
      <c r="D126" s="12"/>
      <c r="E126" s="12"/>
      <c r="F126" s="12"/>
      <c r="G126" s="32">
        <f>SUM(G109:G125)</f>
        <v>0</v>
      </c>
      <c r="H126" s="32">
        <f t="shared" ref="H126" si="32">SUM(H109:H125)</f>
        <v>0</v>
      </c>
      <c r="I126" s="32">
        <f>SUM(I109:I125)</f>
        <v>0</v>
      </c>
      <c r="J126" s="32">
        <f t="shared" ref="J126:Q126" si="33">SUM(J109:J125)</f>
        <v>0</v>
      </c>
      <c r="K126" s="32">
        <f t="shared" si="33"/>
        <v>0</v>
      </c>
      <c r="L126" s="32">
        <f t="shared" si="33"/>
        <v>85.032298360906822</v>
      </c>
      <c r="M126" s="32">
        <f t="shared" si="33"/>
        <v>115.42511122331919</v>
      </c>
      <c r="N126" s="32">
        <f t="shared" si="33"/>
        <v>54749.895990594378</v>
      </c>
      <c r="O126" s="32">
        <f t="shared" si="33"/>
        <v>21662.86103034002</v>
      </c>
      <c r="P126" s="32">
        <f t="shared" si="33"/>
        <v>10122.887176006621</v>
      </c>
      <c r="Q126" s="32">
        <f t="shared" si="33"/>
        <v>14563.863789062456</v>
      </c>
    </row>
    <row r="128" spans="1:17" ht="15" x14ac:dyDescent="0.25">
      <c r="C128" s="15" t="s">
        <v>1445</v>
      </c>
      <c r="D128" s="15" t="s">
        <v>1733</v>
      </c>
      <c r="G128" s="15">
        <f>G103+1</f>
        <v>2024</v>
      </c>
    </row>
    <row r="129" spans="1:17" ht="15" x14ac:dyDescent="0.25">
      <c r="D129" s="24" t="s">
        <v>1611</v>
      </c>
      <c r="E129" s="24"/>
      <c r="F129" s="24"/>
      <c r="G129" s="18">
        <f>G104</f>
        <v>0</v>
      </c>
      <c r="H129" s="24" t="s">
        <v>1610</v>
      </c>
      <c r="I129" s="25">
        <f>G129*I79</f>
        <v>0</v>
      </c>
      <c r="J129" s="15" t="s">
        <v>1526</v>
      </c>
      <c r="K129" s="25">
        <f>I129+I131+I130</f>
        <v>5.9763099954967622E-3</v>
      </c>
    </row>
    <row r="130" spans="1:17" ht="15" x14ac:dyDescent="0.25">
      <c r="D130" s="24" t="s">
        <v>1612</v>
      </c>
      <c r="E130" s="24"/>
      <c r="F130" s="24"/>
      <c r="G130" s="18">
        <f>G105</f>
        <v>0</v>
      </c>
      <c r="H130" s="24" t="s">
        <v>1610</v>
      </c>
      <c r="I130" s="25">
        <f>G130*I80</f>
        <v>0</v>
      </c>
      <c r="K130" s="25"/>
    </row>
    <row r="131" spans="1:17" ht="15" x14ac:dyDescent="0.25">
      <c r="D131" s="24" t="s">
        <v>1446</v>
      </c>
      <c r="E131" s="24"/>
      <c r="F131" s="24"/>
      <c r="G131" s="18">
        <f>G106</f>
        <v>1</v>
      </c>
      <c r="H131" s="24" t="s">
        <v>1610</v>
      </c>
      <c r="I131" s="25">
        <f>G131*I81</f>
        <v>5.9763099954967622E-3</v>
      </c>
    </row>
    <row r="132" spans="1:17" ht="15" x14ac:dyDescent="0.25">
      <c r="D132" s="24"/>
      <c r="E132" s="24"/>
      <c r="F132" s="24"/>
      <c r="G132" s="18"/>
      <c r="H132" s="24"/>
      <c r="I132" s="24"/>
      <c r="J132" s="24"/>
      <c r="K132" s="24"/>
      <c r="L132" s="25"/>
    </row>
    <row r="133" spans="1:17" ht="39" x14ac:dyDescent="0.25">
      <c r="A133" t="s">
        <v>1374</v>
      </c>
      <c r="C133" s="26" t="s">
        <v>1292</v>
      </c>
      <c r="D133" s="27" t="s">
        <v>1604</v>
      </c>
      <c r="E133" s="27" t="s">
        <v>1605</v>
      </c>
      <c r="F133" s="27" t="s">
        <v>1877</v>
      </c>
      <c r="G133" s="27" t="s">
        <v>1606</v>
      </c>
      <c r="H133" s="27" t="s">
        <v>1607</v>
      </c>
      <c r="I133" s="27" t="s">
        <v>1608</v>
      </c>
      <c r="J133" s="27" t="s">
        <v>1609</v>
      </c>
      <c r="K133" s="27" t="s">
        <v>1613</v>
      </c>
      <c r="L133" s="27" t="s">
        <v>1448</v>
      </c>
      <c r="M133" s="27" t="s">
        <v>1578</v>
      </c>
      <c r="N133" s="27" t="s">
        <v>1449</v>
      </c>
      <c r="O133" s="27" t="s">
        <v>1450</v>
      </c>
      <c r="P133" s="27" t="s">
        <v>1451</v>
      </c>
      <c r="Q133" s="27" t="s">
        <v>1452</v>
      </c>
    </row>
    <row r="134" spans="1:17" ht="15" x14ac:dyDescent="0.25">
      <c r="A134" s="10">
        <f>D134+F134+E134+'Forecast inputs Tab10.1.5.1'!AA4</f>
        <v>0.24</v>
      </c>
      <c r="C134" s="18">
        <v>0</v>
      </c>
      <c r="D134" s="17">
        <f>$G$54*'Forecast inputs Tab10.1.5.1'!T4</f>
        <v>0</v>
      </c>
      <c r="E134" s="17">
        <f>$G$55*'Forecast inputs Tab10.1.5.1'!U4</f>
        <v>0</v>
      </c>
      <c r="F134" s="17">
        <f>$F$31*'Forecast inputs Tab10.1.5.1'!Y4</f>
        <v>0</v>
      </c>
      <c r="G134" s="28">
        <f>N134*(D134/A134)*(1-EXP(-A134))</f>
        <v>0</v>
      </c>
      <c r="H134" s="28">
        <f>G134*'Forecast inputs Tab10.1.5.1'!V4</f>
        <v>0</v>
      </c>
      <c r="I134" s="28">
        <f>N134*(E134/A134)*(1-EXP(-A134))</f>
        <v>0</v>
      </c>
      <c r="J134" s="28">
        <f>I134*'Forecast inputs Tab10.1.5.1'!W4</f>
        <v>0</v>
      </c>
      <c r="K134" s="28">
        <f>H134+J134</f>
        <v>0</v>
      </c>
      <c r="L134" s="28">
        <f t="shared" ref="L134:L150" si="34">N134*(F134/A134)*(1-EXP(-A134))</f>
        <v>0</v>
      </c>
      <c r="M134" s="28">
        <f>L134*'Forecast inputs Tab10.1.5.1'!Z4</f>
        <v>0</v>
      </c>
      <c r="N134" s="19">
        <f>'Forecast inputs Tab10.1.5.1'!Q4</f>
        <v>12382.797429009221</v>
      </c>
      <c r="O134" s="19">
        <f>N134*'Forecast inputs Tab10.1.5.1'!R4</f>
        <v>34.976078134056579</v>
      </c>
      <c r="P134" s="19">
        <f>N134*'Forecast inputs Tab10.1.5.1'!S4</f>
        <v>0</v>
      </c>
      <c r="Q134" s="19">
        <f>P134*'Forecast inputs Tab10.1.5.1'!R4</f>
        <v>0</v>
      </c>
    </row>
    <row r="135" spans="1:17" ht="15" x14ac:dyDescent="0.25">
      <c r="A135" s="10">
        <f>D135+F135+E135+'Forecast inputs Tab10.1.5.1'!AA5</f>
        <v>0.24006525701432696</v>
      </c>
      <c r="C135" s="18">
        <v>1</v>
      </c>
      <c r="D135" s="17">
        <f>$G$54*'Forecast inputs Tab10.1.5.1'!T5</f>
        <v>0</v>
      </c>
      <c r="E135" s="17">
        <f>$G$55*'Forecast inputs Tab10.1.5.1'!U5</f>
        <v>0</v>
      </c>
      <c r="F135" s="17">
        <f>$F$31*'Forecast inputs Tab10.1.5.1'!Y5</f>
        <v>6.5257014326962822E-5</v>
      </c>
      <c r="G135" s="28">
        <f t="shared" ref="G135:G149" si="35">N135*(D135/A135)*(1-EXP(-A135))</f>
        <v>0</v>
      </c>
      <c r="H135" s="28">
        <f>G135*'Forecast inputs Tab10.1.5.1'!V5</f>
        <v>0</v>
      </c>
      <c r="I135" s="28">
        <f t="shared" ref="I135:I150" si="36">N135*(E135/A135)*(1-EXP(-A135))</f>
        <v>0</v>
      </c>
      <c r="J135" s="28">
        <f>I135*'Forecast inputs Tab10.1.5.1'!W5</f>
        <v>0</v>
      </c>
      <c r="K135" s="28">
        <f t="shared" ref="K135:K150" si="37">H135+J135</f>
        <v>0</v>
      </c>
      <c r="L135" s="28">
        <f t="shared" si="34"/>
        <v>0.56510370874407057</v>
      </c>
      <c r="M135" s="28">
        <f>L135*'Forecast inputs Tab10.1.5.1'!Z5</f>
        <v>4.3558702463330823E-2</v>
      </c>
      <c r="N135" s="19">
        <f>N109*EXP(-A109)</f>
        <v>9740.6534556019415</v>
      </c>
      <c r="O135" s="19">
        <f>N135*'Forecast inputs Tab10.1.5.1'!R5</f>
        <v>231.1720062657642</v>
      </c>
      <c r="P135" s="19">
        <f>N135*'Forecast inputs Tab10.1.5.1'!S5</f>
        <v>0</v>
      </c>
      <c r="Q135" s="19">
        <f>P135*'Forecast inputs Tab10.1.5.1'!R5</f>
        <v>0</v>
      </c>
    </row>
    <row r="136" spans="1:17" ht="15" x14ac:dyDescent="0.25">
      <c r="A136" s="10">
        <f>D136+F136+E136+'Forecast inputs Tab10.1.5.1'!AA6</f>
        <v>0.24037622455703825</v>
      </c>
      <c r="C136" s="18">
        <v>2</v>
      </c>
      <c r="D136" s="17">
        <f>$G$54*'Forecast inputs Tab10.1.5.1'!T6</f>
        <v>0</v>
      </c>
      <c r="E136" s="17">
        <f>$G$55*'Forecast inputs Tab10.1.5.1'!U6</f>
        <v>0</v>
      </c>
      <c r="F136" s="17">
        <f>$F$31*'Forecast inputs Tab10.1.5.1'!Y6</f>
        <v>3.7622455703826852E-4</v>
      </c>
      <c r="G136" s="28">
        <f t="shared" si="35"/>
        <v>0</v>
      </c>
      <c r="H136" s="28">
        <f>G136*'Forecast inputs Tab10.1.5.1'!V6</f>
        <v>0</v>
      </c>
      <c r="I136" s="28">
        <f t="shared" si="36"/>
        <v>0</v>
      </c>
      <c r="J136" s="28">
        <f>I136*'Forecast inputs Tab10.1.5.1'!W6</f>
        <v>0</v>
      </c>
      <c r="K136" s="28">
        <f t="shared" si="37"/>
        <v>0</v>
      </c>
      <c r="L136" s="28">
        <f t="shared" si="34"/>
        <v>2.5622662493140775</v>
      </c>
      <c r="M136" s="28">
        <f>L136*'Forecast inputs Tab10.1.5.1'!Z6</f>
        <v>0.48178292285852603</v>
      </c>
      <c r="N136" s="19">
        <f t="shared" ref="N136:N149" si="38">N110*EXP(-A110)</f>
        <v>7661.7693926615675</v>
      </c>
      <c r="O136" s="19">
        <f>N136*'Forecast inputs Tab10.1.5.1'!R6</f>
        <v>737.03003614259364</v>
      </c>
      <c r="P136" s="19">
        <f>N136*'Forecast inputs Tab10.1.5.1'!S6</f>
        <v>0</v>
      </c>
      <c r="Q136" s="19">
        <f>P136*'Forecast inputs Tab10.1.5.1'!R6</f>
        <v>0</v>
      </c>
    </row>
    <row r="137" spans="1:17" ht="15" x14ac:dyDescent="0.25">
      <c r="A137" s="10">
        <f>D137+F137+E137+'Forecast inputs Tab10.1.5.1'!AA7</f>
        <v>0.24037337480572679</v>
      </c>
      <c r="C137" s="18">
        <v>3</v>
      </c>
      <c r="D137" s="17">
        <f>$G$54*'Forecast inputs Tab10.1.5.1'!T7</f>
        <v>0</v>
      </c>
      <c r="E137" s="17">
        <f>$G$55*'Forecast inputs Tab10.1.5.1'!U7</f>
        <v>0</v>
      </c>
      <c r="F137" s="17">
        <f>$F$31*'Forecast inputs Tab10.1.5.1'!Y7</f>
        <v>3.7337480572680818E-4</v>
      </c>
      <c r="G137" s="28">
        <f t="shared" si="35"/>
        <v>0</v>
      </c>
      <c r="H137" s="28">
        <f>G137*'Forecast inputs Tab10.1.5.1'!V7</f>
        <v>0</v>
      </c>
      <c r="I137" s="28">
        <f t="shared" si="36"/>
        <v>0</v>
      </c>
      <c r="J137" s="28">
        <f>I137*'Forecast inputs Tab10.1.5.1'!W7</f>
        <v>0</v>
      </c>
      <c r="K137" s="28">
        <f t="shared" si="37"/>
        <v>0</v>
      </c>
      <c r="L137" s="28">
        <f t="shared" si="34"/>
        <v>1.9995333508209758</v>
      </c>
      <c r="M137" s="28">
        <f>L137*'Forecast inputs Tab10.1.5.1'!Z7</f>
        <v>0.67539837617360765</v>
      </c>
      <c r="N137" s="19">
        <f t="shared" si="38"/>
        <v>6024.6942049900927</v>
      </c>
      <c r="O137" s="19">
        <f>N137*'Forecast inputs Tab10.1.5.1'!R7</f>
        <v>1260.9383736334014</v>
      </c>
      <c r="P137" s="19">
        <f>N137*'Forecast inputs Tab10.1.5.1'!S7</f>
        <v>0</v>
      </c>
      <c r="Q137" s="19">
        <f>P137*'Forecast inputs Tab10.1.5.1'!R7</f>
        <v>0</v>
      </c>
    </row>
    <row r="138" spans="1:17" ht="15" x14ac:dyDescent="0.25">
      <c r="A138" s="10">
        <f>D138+F138+E138+'Forecast inputs Tab10.1.5.1'!AA8</f>
        <v>0.24201583426640774</v>
      </c>
      <c r="C138" s="18">
        <v>4</v>
      </c>
      <c r="D138" s="17">
        <f>$G$54*'Forecast inputs Tab10.1.5.1'!T8</f>
        <v>0</v>
      </c>
      <c r="E138" s="17">
        <f>$G$55*'Forecast inputs Tab10.1.5.1'!U8</f>
        <v>0</v>
      </c>
      <c r="F138" s="17">
        <f>$F$31*'Forecast inputs Tab10.1.5.1'!Y8</f>
        <v>2.015834266407758E-3</v>
      </c>
      <c r="G138" s="28">
        <f t="shared" si="35"/>
        <v>0</v>
      </c>
      <c r="H138" s="28">
        <f>G138*'Forecast inputs Tab10.1.5.1'!V8</f>
        <v>0</v>
      </c>
      <c r="I138" s="28">
        <f t="shared" si="36"/>
        <v>0</v>
      </c>
      <c r="J138" s="28">
        <f>I138*'Forecast inputs Tab10.1.5.1'!W8</f>
        <v>0</v>
      </c>
      <c r="K138" s="28">
        <f t="shared" si="37"/>
        <v>0</v>
      </c>
      <c r="L138" s="28">
        <f t="shared" si="34"/>
        <v>8.4820983439217468</v>
      </c>
      <c r="M138" s="28">
        <f>L138*'Forecast inputs Tab10.1.5.1'!Z8</f>
        <v>4.4649680861420631</v>
      </c>
      <c r="N138" s="19">
        <f t="shared" si="38"/>
        <v>4737.4231513424256</v>
      </c>
      <c r="O138" s="19">
        <f>N138*'Forecast inputs Tab10.1.5.1'!R8</f>
        <v>1746.4747318581419</v>
      </c>
      <c r="P138" s="19">
        <f>N138*'Forecast inputs Tab10.1.5.1'!S8</f>
        <v>422.37091697117273</v>
      </c>
      <c r="Q138" s="19">
        <f>P138*'Forecast inputs Tab10.1.5.1'!R8</f>
        <v>155.70915039600769</v>
      </c>
    </row>
    <row r="139" spans="1:17" ht="15" x14ac:dyDescent="0.25">
      <c r="A139" s="10">
        <f>D139+F139+E139+'Forecast inputs Tab10.1.5.1'!AA9</f>
        <v>0.24427763699895499</v>
      </c>
      <c r="C139" s="18">
        <v>5</v>
      </c>
      <c r="D139" s="17">
        <f>$G$54*'Forecast inputs Tab10.1.5.1'!T9</f>
        <v>0</v>
      </c>
      <c r="E139" s="17">
        <f>$G$55*'Forecast inputs Tab10.1.5.1'!U9</f>
        <v>0</v>
      </c>
      <c r="F139" s="17">
        <f>$F$31*'Forecast inputs Tab10.1.5.1'!Y9</f>
        <v>4.2776369989550068E-3</v>
      </c>
      <c r="G139" s="28">
        <f t="shared" si="35"/>
        <v>0</v>
      </c>
      <c r="H139" s="28">
        <f>G139*'Forecast inputs Tab10.1.5.1'!V9</f>
        <v>0</v>
      </c>
      <c r="I139" s="28">
        <f t="shared" si="36"/>
        <v>0</v>
      </c>
      <c r="J139" s="28">
        <f>I139*'Forecast inputs Tab10.1.5.1'!W9</f>
        <v>0</v>
      </c>
      <c r="K139" s="28">
        <f t="shared" si="37"/>
        <v>0</v>
      </c>
      <c r="L139" s="28">
        <f t="shared" si="34"/>
        <v>14.114809004382851</v>
      </c>
      <c r="M139" s="28">
        <f>L139*'Forecast inputs Tab10.1.5.1'!Z9</f>
        <v>10.531595360912211</v>
      </c>
      <c r="N139" s="19">
        <f t="shared" si="38"/>
        <v>3719.0844211986741</v>
      </c>
      <c r="O139" s="19">
        <f>N139*'Forecast inputs Tab10.1.5.1'!R9</f>
        <v>2119.1491795366892</v>
      </c>
      <c r="P139" s="19">
        <f>N139*'Forecast inputs Tab10.1.5.1'!S9</f>
        <v>1081.7512260913988</v>
      </c>
      <c r="Q139" s="19">
        <f>P139*'Forecast inputs Tab10.1.5.1'!R9</f>
        <v>616.38617563178343</v>
      </c>
    </row>
    <row r="140" spans="1:17" ht="15" x14ac:dyDescent="0.25">
      <c r="A140" s="10">
        <f>D140+F140+E140+'Forecast inputs Tab10.1.5.1'!AA10</f>
        <v>0.24406739215582574</v>
      </c>
      <c r="C140" s="18">
        <v>6</v>
      </c>
      <c r="D140" s="17">
        <f>$G$54*'Forecast inputs Tab10.1.5.1'!T10</f>
        <v>0</v>
      </c>
      <c r="E140" s="17">
        <f>$G$55*'Forecast inputs Tab10.1.5.1'!U10</f>
        <v>0</v>
      </c>
      <c r="F140" s="17">
        <f>$F$31*'Forecast inputs Tab10.1.5.1'!Y10</f>
        <v>4.0673921558257442E-3</v>
      </c>
      <c r="G140" s="28">
        <f t="shared" si="35"/>
        <v>0</v>
      </c>
      <c r="H140" s="28">
        <f>G140*'Forecast inputs Tab10.1.5.1'!V10</f>
        <v>0</v>
      </c>
      <c r="I140" s="28">
        <f t="shared" si="36"/>
        <v>0</v>
      </c>
      <c r="J140" s="28">
        <f>I140*'Forecast inputs Tab10.1.5.1'!W10</f>
        <v>0</v>
      </c>
      <c r="K140" s="28">
        <f t="shared" si="37"/>
        <v>0</v>
      </c>
      <c r="L140" s="28">
        <f t="shared" si="34"/>
        <v>10.511435695398776</v>
      </c>
      <c r="M140" s="28">
        <f>L140*'Forecast inputs Tab10.1.5.1'!Z10</f>
        <v>10.393308181053884</v>
      </c>
      <c r="N140" s="19">
        <f t="shared" si="38"/>
        <v>2912.5081642858454</v>
      </c>
      <c r="O140" s="19">
        <f>N140*'Forecast inputs Tab10.1.5.1'!R10</f>
        <v>2348.1456322758486</v>
      </c>
      <c r="P140" s="19">
        <f>N140*'Forecast inputs Tab10.1.5.1'!S10</f>
        <v>1673.9006931287649</v>
      </c>
      <c r="Q140" s="19">
        <f>P140*'Forecast inputs Tab10.1.5.1'!R10</f>
        <v>1349.5456080198178</v>
      </c>
    </row>
    <row r="141" spans="1:17" ht="15" x14ac:dyDescent="0.25">
      <c r="A141" s="10">
        <f>D141+F141+E141+'Forecast inputs Tab10.1.5.1'!AA11</f>
        <v>0.24745812095903733</v>
      </c>
      <c r="C141" s="18">
        <v>7</v>
      </c>
      <c r="D141" s="17">
        <f>$G$54*'Forecast inputs Tab10.1.5.1'!T11</f>
        <v>0</v>
      </c>
      <c r="E141" s="17">
        <f>$G$55*'Forecast inputs Tab10.1.5.1'!U11</f>
        <v>0</v>
      </c>
      <c r="F141" s="17">
        <f>$F$31*'Forecast inputs Tab10.1.5.1'!Y11</f>
        <v>7.4581209590373464E-3</v>
      </c>
      <c r="G141" s="28">
        <f t="shared" si="35"/>
        <v>0</v>
      </c>
      <c r="H141" s="28">
        <f>G141*'Forecast inputs Tab10.1.5.1'!V11</f>
        <v>0</v>
      </c>
      <c r="I141" s="28">
        <f t="shared" si="36"/>
        <v>0</v>
      </c>
      <c r="J141" s="28">
        <f>I141*'Forecast inputs Tab10.1.5.1'!W11</f>
        <v>0</v>
      </c>
      <c r="K141" s="28">
        <f t="shared" si="37"/>
        <v>0</v>
      </c>
      <c r="L141" s="28">
        <f t="shared" si="34"/>
        <v>15.053136801887296</v>
      </c>
      <c r="M141" s="28">
        <f>L141*'Forecast inputs Tab10.1.5.1'!Z11</f>
        <v>18.790680138427891</v>
      </c>
      <c r="N141" s="19">
        <f t="shared" si="38"/>
        <v>2278.3734190934765</v>
      </c>
      <c r="O141" s="19">
        <f>N141*'Forecast inputs Tab10.1.5.1'!R11</f>
        <v>2439.3177174182397</v>
      </c>
      <c r="P141" s="19">
        <f>N141*'Forecast inputs Tab10.1.5.1'!S11</f>
        <v>1817.2381638470426</v>
      </c>
      <c r="Q141" s="19">
        <f>P141*'Forecast inputs Tab10.1.5.1'!R11</f>
        <v>1945.6078677411979</v>
      </c>
    </row>
    <row r="142" spans="1:17" ht="15" x14ac:dyDescent="0.25">
      <c r="A142" s="10">
        <f>D142+F142+E142+'Forecast inputs Tab10.1.5.1'!AA12</f>
        <v>0.24465567892652954</v>
      </c>
      <c r="C142" s="18">
        <v>8</v>
      </c>
      <c r="D142" s="17">
        <f>$G$54*'Forecast inputs Tab10.1.5.1'!T12</f>
        <v>0</v>
      </c>
      <c r="E142" s="17">
        <f>$G$55*'Forecast inputs Tab10.1.5.1'!U12</f>
        <v>0</v>
      </c>
      <c r="F142" s="17">
        <f>$F$31*'Forecast inputs Tab10.1.5.1'!Y12</f>
        <v>4.6556789265295422E-3</v>
      </c>
      <c r="G142" s="28">
        <f t="shared" si="35"/>
        <v>0</v>
      </c>
      <c r="H142" s="28">
        <f>G142*'Forecast inputs Tab10.1.5.1'!V12</f>
        <v>0</v>
      </c>
      <c r="I142" s="28">
        <f t="shared" si="36"/>
        <v>0</v>
      </c>
      <c r="J142" s="28">
        <f>I142*'Forecast inputs Tab10.1.5.1'!W12</f>
        <v>0</v>
      </c>
      <c r="K142" s="28">
        <f t="shared" si="37"/>
        <v>0</v>
      </c>
      <c r="L142" s="28">
        <f t="shared" si="34"/>
        <v>7.9305990933808053</v>
      </c>
      <c r="M142" s="28">
        <f>L142*'Forecast inputs Tab10.1.5.1'!Z12</f>
        <v>12.08734330218542</v>
      </c>
      <c r="N142" s="19">
        <f t="shared" si="38"/>
        <v>1920.2893870886244</v>
      </c>
      <c r="O142" s="19">
        <f>N142*'Forecast inputs Tab10.1.5.1'!R12</f>
        <v>2603.4707423331442</v>
      </c>
      <c r="P142" s="19">
        <f>N142*'Forecast inputs Tab10.1.5.1'!S12</f>
        <v>1758.1135498731328</v>
      </c>
      <c r="Q142" s="19">
        <f>P142*'Forecast inputs Tab10.1.5.1'!R12</f>
        <v>2383.5976075114972</v>
      </c>
    </row>
    <row r="143" spans="1:17" ht="15" x14ac:dyDescent="0.25">
      <c r="A143" s="10">
        <f>D143+F143+E143+'Forecast inputs Tab10.1.5.1'!AA13</f>
        <v>0.24698315193969037</v>
      </c>
      <c r="C143" s="18">
        <v>9</v>
      </c>
      <c r="D143" s="17">
        <f>$G$54*'Forecast inputs Tab10.1.5.1'!T13</f>
        <v>0</v>
      </c>
      <c r="E143" s="17">
        <f>$G$55*'Forecast inputs Tab10.1.5.1'!U13</f>
        <v>0</v>
      </c>
      <c r="F143" s="17">
        <f>$F$31*'Forecast inputs Tab10.1.5.1'!Y13</f>
        <v>6.9831519396903862E-3</v>
      </c>
      <c r="G143" s="28">
        <f t="shared" si="35"/>
        <v>0</v>
      </c>
      <c r="H143" s="28">
        <f>G143*'Forecast inputs Tab10.1.5.1'!V13</f>
        <v>0</v>
      </c>
      <c r="I143" s="28">
        <f t="shared" si="36"/>
        <v>0</v>
      </c>
      <c r="J143" s="28">
        <f>I143*'Forecast inputs Tab10.1.5.1'!W13</f>
        <v>0</v>
      </c>
      <c r="K143" s="28">
        <f t="shared" si="37"/>
        <v>0</v>
      </c>
      <c r="L143" s="28">
        <f t="shared" si="34"/>
        <v>2.4784464532098807</v>
      </c>
      <c r="M143" s="28">
        <f>L143*'Forecast inputs Tab10.1.5.1'!Z13</f>
        <v>4.5016270774296387</v>
      </c>
      <c r="N143" s="19">
        <f t="shared" si="38"/>
        <v>400.54975958414184</v>
      </c>
      <c r="O143" s="19">
        <f>N143*'Forecast inputs Tab10.1.5.1'!R13</f>
        <v>662.84175865262546</v>
      </c>
      <c r="P143" s="19">
        <f>N143*'Forecast inputs Tab10.1.5.1'!S13</f>
        <v>386.9393506711923</v>
      </c>
      <c r="Q143" s="19">
        <f>P143*'Forecast inputs Tab10.1.5.1'!R13</f>
        <v>640.31884567120915</v>
      </c>
    </row>
    <row r="144" spans="1:17" ht="15" x14ac:dyDescent="0.25">
      <c r="A144" s="10">
        <f>D144+F144+E144+'Forecast inputs Tab10.1.5.1'!AA14</f>
        <v>0.24646715002965347</v>
      </c>
      <c r="C144" s="18">
        <v>10</v>
      </c>
      <c r="D144" s="17">
        <f>$G$54*'Forecast inputs Tab10.1.5.1'!T14</f>
        <v>0</v>
      </c>
      <c r="E144" s="17">
        <f>$G$55*'Forecast inputs Tab10.1.5.1'!U14</f>
        <v>0</v>
      </c>
      <c r="F144" s="17">
        <f>$F$31*'Forecast inputs Tab10.1.5.1'!Y14</f>
        <v>6.4671500296534686E-3</v>
      </c>
      <c r="G144" s="28">
        <f t="shared" si="35"/>
        <v>0</v>
      </c>
      <c r="H144" s="28">
        <f>G144*'Forecast inputs Tab10.1.5.1'!V14</f>
        <v>0</v>
      </c>
      <c r="I144" s="28">
        <f t="shared" si="36"/>
        <v>0</v>
      </c>
      <c r="J144" s="28">
        <f>I144*'Forecast inputs Tab10.1.5.1'!W14</f>
        <v>0</v>
      </c>
      <c r="K144" s="28">
        <f t="shared" si="37"/>
        <v>0</v>
      </c>
      <c r="L144" s="28">
        <f t="shared" si="34"/>
        <v>8.7591795629952021</v>
      </c>
      <c r="M144" s="28">
        <f>L144*'Forecast inputs Tab10.1.5.1'!Z14</f>
        <v>18.56639496070278</v>
      </c>
      <c r="N144" s="19">
        <f t="shared" si="38"/>
        <v>1528.1693126284076</v>
      </c>
      <c r="O144" s="19">
        <f>N144*'Forecast inputs Tab10.1.5.1'!R14</f>
        <v>2997.8861490487789</v>
      </c>
      <c r="P144" s="19">
        <f>N144*'Forecast inputs Tab10.1.5.1'!S14</f>
        <v>1506.7472883657435</v>
      </c>
      <c r="Q144" s="19">
        <f>P144*'Forecast inputs Tab10.1.5.1'!R14</f>
        <v>2955.8614929514974</v>
      </c>
    </row>
    <row r="145" spans="1:17" ht="15" x14ac:dyDescent="0.25">
      <c r="A145" s="10">
        <f>D145+F145+E145+'Forecast inputs Tab10.1.5.1'!AA15</f>
        <v>0.24743485998213929</v>
      </c>
      <c r="C145" s="18">
        <v>11</v>
      </c>
      <c r="D145" s="17">
        <f>$G$54*'Forecast inputs Tab10.1.5.1'!T15</f>
        <v>0</v>
      </c>
      <c r="E145" s="17">
        <f>$G$55*'Forecast inputs Tab10.1.5.1'!U15</f>
        <v>0</v>
      </c>
      <c r="F145" s="17">
        <f>$F$31*'Forecast inputs Tab10.1.5.1'!Y15</f>
        <v>7.4348599821392903E-3</v>
      </c>
      <c r="G145" s="28">
        <f t="shared" si="35"/>
        <v>0</v>
      </c>
      <c r="H145" s="28">
        <f>G145*'Forecast inputs Tab10.1.5.1'!V15</f>
        <v>0</v>
      </c>
      <c r="I145" s="28">
        <f t="shared" si="36"/>
        <v>0</v>
      </c>
      <c r="J145" s="28">
        <f>I145*'Forecast inputs Tab10.1.5.1'!W15</f>
        <v>0</v>
      </c>
      <c r="K145" s="28">
        <f t="shared" si="37"/>
        <v>0</v>
      </c>
      <c r="L145" s="28">
        <f t="shared" si="34"/>
        <v>6.4253764381966079</v>
      </c>
      <c r="M145" s="28">
        <f>L145*'Forecast inputs Tab10.1.5.1'!Z15</f>
        <v>15.592846525157999</v>
      </c>
      <c r="N145" s="19">
        <f t="shared" si="38"/>
        <v>975.54713724726957</v>
      </c>
      <c r="O145" s="19">
        <f>N145*'Forecast inputs Tab10.1.5.1'!R15</f>
        <v>2215.7797237724681</v>
      </c>
      <c r="P145" s="19">
        <f>N145*'Forecast inputs Tab10.1.5.1'!S15</f>
        <v>969.57699424331736</v>
      </c>
      <c r="Q145" s="19">
        <f>P145*'Forecast inputs Tab10.1.5.1'!R15</f>
        <v>2202.2196185647313</v>
      </c>
    </row>
    <row r="146" spans="1:17" ht="15" x14ac:dyDescent="0.25">
      <c r="A146" s="10">
        <f>D146+F146+E146+'Forecast inputs Tab10.1.5.1'!AA16</f>
        <v>0.24746457749427639</v>
      </c>
      <c r="C146" s="18">
        <v>12</v>
      </c>
      <c r="D146" s="17">
        <f>$G$54*'Forecast inputs Tab10.1.5.1'!T16</f>
        <v>0</v>
      </c>
      <c r="E146" s="17">
        <f>$G$55*'Forecast inputs Tab10.1.5.1'!U16</f>
        <v>0</v>
      </c>
      <c r="F146" s="17">
        <f>$F$31*'Forecast inputs Tab10.1.5.1'!Y16</f>
        <v>7.4645774942763933E-3</v>
      </c>
      <c r="G146" s="28">
        <f t="shared" si="35"/>
        <v>0</v>
      </c>
      <c r="H146" s="28">
        <f>G146*'Forecast inputs Tab10.1.5.1'!V16</f>
        <v>0</v>
      </c>
      <c r="I146" s="28">
        <f t="shared" si="36"/>
        <v>0</v>
      </c>
      <c r="J146" s="28">
        <f>I146*'Forecast inputs Tab10.1.5.1'!W16</f>
        <v>0</v>
      </c>
      <c r="K146" s="28">
        <f t="shared" si="37"/>
        <v>0</v>
      </c>
      <c r="L146" s="28">
        <f t="shared" si="34"/>
        <v>1.5380218796250527</v>
      </c>
      <c r="M146" s="28">
        <f>L146*'Forecast inputs Tab10.1.5.1'!Z16</f>
        <v>4.2013528476965716</v>
      </c>
      <c r="N146" s="19">
        <f t="shared" si="38"/>
        <v>232.58727274411598</v>
      </c>
      <c r="O146" s="19">
        <f>N146*'Forecast inputs Tab10.1.5.1'!R16</f>
        <v>599.8821162434416</v>
      </c>
      <c r="P146" s="19">
        <f>N146*'Forecast inputs Tab10.1.5.1'!S16</f>
        <v>231.9217508619401</v>
      </c>
      <c r="Q146" s="19">
        <f>P146*'Forecast inputs Tab10.1.5.1'!R16</f>
        <v>598.16562217059004</v>
      </c>
    </row>
    <row r="147" spans="1:17" ht="15" x14ac:dyDescent="0.25">
      <c r="A147" s="10">
        <f>D147+F147+E147+'Forecast inputs Tab10.1.5.1'!AA17</f>
        <v>0.24671117103733337</v>
      </c>
      <c r="C147" s="18">
        <v>13</v>
      </c>
      <c r="D147" s="17">
        <f>$G$54*'Forecast inputs Tab10.1.5.1'!T17</f>
        <v>0</v>
      </c>
      <c r="E147" s="17">
        <f>$G$55*'Forecast inputs Tab10.1.5.1'!U17</f>
        <v>0</v>
      </c>
      <c r="F147" s="17">
        <f>$F$31*'Forecast inputs Tab10.1.5.1'!Y17</f>
        <v>6.7111710373333735E-3</v>
      </c>
      <c r="G147" s="28">
        <f t="shared" si="35"/>
        <v>0</v>
      </c>
      <c r="H147" s="28">
        <f>G147*'Forecast inputs Tab10.1.5.1'!V17</f>
        <v>0</v>
      </c>
      <c r="I147" s="28">
        <f t="shared" si="36"/>
        <v>0</v>
      </c>
      <c r="J147" s="28">
        <f>I147*'Forecast inputs Tab10.1.5.1'!W17</f>
        <v>0</v>
      </c>
      <c r="K147" s="28">
        <f t="shared" si="37"/>
        <v>0</v>
      </c>
      <c r="L147" s="28">
        <f t="shared" si="34"/>
        <v>2.0696216285233495</v>
      </c>
      <c r="M147" s="28">
        <f>L147*'Forecast inputs Tab10.1.5.1'!Z17</f>
        <v>6.2715537246980206</v>
      </c>
      <c r="N147" s="19">
        <f t="shared" si="38"/>
        <v>347.98813869653145</v>
      </c>
      <c r="O147" s="19">
        <f>N147*'Forecast inputs Tab10.1.5.1'!R17</f>
        <v>1002.8148186887295</v>
      </c>
      <c r="P147" s="19">
        <f>N147*'Forecast inputs Tab10.1.5.1'!S17</f>
        <v>347.48941708195122</v>
      </c>
      <c r="Q147" s="19">
        <f>P147*'Forecast inputs Tab10.1.5.1'!R17</f>
        <v>1001.3776276759129</v>
      </c>
    </row>
    <row r="148" spans="1:17" ht="15" x14ac:dyDescent="0.25">
      <c r="A148" s="10">
        <f>D148+F148+E148+'Forecast inputs Tab10.1.5.1'!AA18</f>
        <v>0.24690061298032892</v>
      </c>
      <c r="C148" s="18">
        <v>14</v>
      </c>
      <c r="D148" s="17">
        <f>$G$54*'Forecast inputs Tab10.1.5.1'!T18</f>
        <v>0</v>
      </c>
      <c r="E148" s="17">
        <f>$G$55*'Forecast inputs Tab10.1.5.1'!U18</f>
        <v>0</v>
      </c>
      <c r="F148" s="17">
        <f>$F$31*'Forecast inputs Tab10.1.5.1'!Y18</f>
        <v>6.9006129803289382E-3</v>
      </c>
      <c r="G148" s="28">
        <f t="shared" si="35"/>
        <v>0</v>
      </c>
      <c r="H148" s="28">
        <f>G148*'Forecast inputs Tab10.1.5.1'!V18</f>
        <v>0</v>
      </c>
      <c r="I148" s="28">
        <f t="shared" si="36"/>
        <v>0</v>
      </c>
      <c r="J148" s="28">
        <f>I148*'Forecast inputs Tab10.1.5.1'!W18</f>
        <v>0</v>
      </c>
      <c r="K148" s="28">
        <f t="shared" si="37"/>
        <v>0</v>
      </c>
      <c r="L148" s="28">
        <f t="shared" si="34"/>
        <v>0.34941493503213694</v>
      </c>
      <c r="M148" s="28">
        <f>L148*'Forecast inputs Tab10.1.5.1'!Z18</f>
        <v>1.1600051720664399</v>
      </c>
      <c r="N148" s="19">
        <f t="shared" si="38"/>
        <v>57.14326270669681</v>
      </c>
      <c r="O148" s="19">
        <f>N148*'Forecast inputs Tab10.1.5.1'!R18</f>
        <v>181.50185960477282</v>
      </c>
      <c r="P148" s="19">
        <f>N148*'Forecast inputs Tab10.1.5.1'!S18</f>
        <v>57.099365305034375</v>
      </c>
      <c r="Q148" s="19">
        <f>P148*'Forecast inputs Tab10.1.5.1'!R18</f>
        <v>181.36243004376848</v>
      </c>
    </row>
    <row r="149" spans="1:17" ht="15" x14ac:dyDescent="0.25">
      <c r="A149" s="10">
        <f>D149+F149+E149+'Forecast inputs Tab10.1.5.1'!AA19</f>
        <v>0.24727953317578388</v>
      </c>
      <c r="C149" s="18">
        <v>15</v>
      </c>
      <c r="D149" s="17">
        <f>$G$54*'Forecast inputs Tab10.1.5.1'!T19</f>
        <v>0</v>
      </c>
      <c r="E149" s="17">
        <f>$G$55*'Forecast inputs Tab10.1.5.1'!U19</f>
        <v>0</v>
      </c>
      <c r="F149" s="17">
        <f>$F$31*'Forecast inputs Tab10.1.5.1'!Y19</f>
        <v>7.2795331757839043E-3</v>
      </c>
      <c r="G149" s="28">
        <f t="shared" si="35"/>
        <v>0</v>
      </c>
      <c r="H149" s="28">
        <f>G149*'Forecast inputs Tab10.1.5.1'!V19</f>
        <v>0</v>
      </c>
      <c r="I149" s="28">
        <f t="shared" si="36"/>
        <v>0</v>
      </c>
      <c r="J149" s="28">
        <f>I149*'Forecast inputs Tab10.1.5.1'!W19</f>
        <v>0</v>
      </c>
      <c r="K149" s="28">
        <f t="shared" si="37"/>
        <v>0</v>
      </c>
      <c r="L149" s="28">
        <f t="shared" si="34"/>
        <v>0.88182568903873026</v>
      </c>
      <c r="M149" s="28">
        <f>L149*'Forecast inputs Tab10.1.5.1'!Z19</f>
        <v>3.1731791959507478</v>
      </c>
      <c r="N149" s="19">
        <f t="shared" si="38"/>
        <v>136.73174409382634</v>
      </c>
      <c r="O149" s="19">
        <f>N149*'Forecast inputs Tab10.1.5.1'!R19</f>
        <v>473.17113897621357</v>
      </c>
      <c r="P149" s="19">
        <f>N149*'Forecast inputs Tab10.1.5.1'!S19</f>
        <v>136.67129192440282</v>
      </c>
      <c r="Q149" s="19">
        <f>P149*'Forecast inputs Tab10.1.5.1'!R19</f>
        <v>472.96193940774992</v>
      </c>
    </row>
    <row r="150" spans="1:17" ht="15" x14ac:dyDescent="0.25">
      <c r="A150" s="10">
        <f>D150+F150+E150+'Forecast inputs Tab10.1.5.1'!AA20</f>
        <v>0.24786816247892543</v>
      </c>
      <c r="C150" s="23" t="s">
        <v>1443</v>
      </c>
      <c r="D150" s="17">
        <f>$G$54*'Forecast inputs Tab10.1.5.1'!T20</f>
        <v>0</v>
      </c>
      <c r="E150" s="17">
        <f>$G$55*'Forecast inputs Tab10.1.5.1'!U20</f>
        <v>0</v>
      </c>
      <c r="F150" s="17">
        <f>$F$31*'Forecast inputs Tab10.1.5.1'!Y20</f>
        <v>7.8681624789254372E-3</v>
      </c>
      <c r="G150" s="28">
        <f>N150*(D150/A150)*(1-EXP(-A150))</f>
        <v>0</v>
      </c>
      <c r="H150" s="28">
        <f>G150*'Forecast inputs Tab10.1.5.1'!V20</f>
        <v>0</v>
      </c>
      <c r="I150" s="28">
        <f t="shared" si="36"/>
        <v>0</v>
      </c>
      <c r="J150" s="28">
        <f>I150*'Forecast inputs Tab10.1.5.1'!W20</f>
        <v>0</v>
      </c>
      <c r="K150" s="28">
        <f t="shared" si="37"/>
        <v>0</v>
      </c>
      <c r="L150" s="30">
        <f t="shared" si="34"/>
        <v>1.6749846468349459</v>
      </c>
      <c r="M150" s="28">
        <f>L150*'Forecast inputs Tab10.1.5.1'!Z20</f>
        <v>6.4732461652371418</v>
      </c>
      <c r="N150" s="19">
        <f>N123*EXP(-A123)+N124*EXP(-A124)</f>
        <v>240.35336030147994</v>
      </c>
      <c r="O150" s="19">
        <f>N150*'Forecast inputs Tab10.1.5.1'!R20</f>
        <v>978.82380578431605</v>
      </c>
      <c r="P150" s="19">
        <f>N150*'Forecast inputs Tab10.1.5.1'!S20</f>
        <v>240.28897643049191</v>
      </c>
      <c r="Q150" s="19">
        <f>P150*'Forecast inputs Tab10.1.5.1'!R20</f>
        <v>978.56160655584438</v>
      </c>
    </row>
    <row r="151" spans="1:17" ht="15" x14ac:dyDescent="0.25">
      <c r="C151" s="31" t="s">
        <v>1453</v>
      </c>
      <c r="D151" s="12"/>
      <c r="E151" s="12"/>
      <c r="F151" s="12"/>
      <c r="G151" s="32">
        <f>SUM(G134:G150)</f>
        <v>0</v>
      </c>
      <c r="H151" s="32">
        <f t="shared" ref="H151" si="39">SUM(H134:H150)</f>
        <v>0</v>
      </c>
      <c r="I151" s="32">
        <f>SUM(I134:I150)</f>
        <v>0</v>
      </c>
      <c r="J151" s="32">
        <f t="shared" ref="J151:Q151" si="40">SUM(J134:J150)</f>
        <v>0</v>
      </c>
      <c r="K151" s="32">
        <f t="shared" si="40"/>
        <v>0</v>
      </c>
      <c r="L151" s="32">
        <f t="shared" si="40"/>
        <v>85.395853481306517</v>
      </c>
      <c r="M151" s="32">
        <f t="shared" si="40"/>
        <v>117.40884073915626</v>
      </c>
      <c r="N151" s="32">
        <f t="shared" si="40"/>
        <v>55296.663013274338</v>
      </c>
      <c r="O151" s="32">
        <f t="shared" si="40"/>
        <v>22633.375868369225</v>
      </c>
      <c r="P151" s="32">
        <f t="shared" si="40"/>
        <v>10630.108984795588</v>
      </c>
      <c r="Q151" s="32">
        <f t="shared" si="40"/>
        <v>15481.675592341608</v>
      </c>
    </row>
    <row r="153" spans="1:17" ht="15" x14ac:dyDescent="0.25">
      <c r="C153" s="15" t="s">
        <v>1445</v>
      </c>
      <c r="D153" s="15" t="s">
        <v>1734</v>
      </c>
      <c r="G153" s="15">
        <f>G128+1</f>
        <v>2025</v>
      </c>
    </row>
    <row r="154" spans="1:17" ht="15" x14ac:dyDescent="0.25">
      <c r="D154" s="24" t="s">
        <v>1611</v>
      </c>
      <c r="E154" s="24"/>
      <c r="F154" s="24"/>
      <c r="G154" s="18">
        <f>G129</f>
        <v>0</v>
      </c>
      <c r="H154" s="24" t="s">
        <v>1610</v>
      </c>
      <c r="I154" s="25">
        <f>G154*I104</f>
        <v>0</v>
      </c>
      <c r="J154" s="15" t="s">
        <v>1526</v>
      </c>
      <c r="K154" s="25">
        <f>I154+I156+I155</f>
        <v>5.9763099954967622E-3</v>
      </c>
    </row>
    <row r="155" spans="1:17" ht="15" x14ac:dyDescent="0.25">
      <c r="D155" s="24" t="s">
        <v>1612</v>
      </c>
      <c r="E155" s="24"/>
      <c r="F155" s="24"/>
      <c r="G155" s="18">
        <f>G130</f>
        <v>0</v>
      </c>
      <c r="H155" s="24" t="s">
        <v>1610</v>
      </c>
      <c r="I155" s="25">
        <f>G155*I105</f>
        <v>0</v>
      </c>
      <c r="K155" s="25"/>
    </row>
    <row r="156" spans="1:17" ht="15" x14ac:dyDescent="0.25">
      <c r="D156" s="24" t="s">
        <v>1446</v>
      </c>
      <c r="E156" s="24"/>
      <c r="F156" s="24"/>
      <c r="G156" s="18">
        <f>G131</f>
        <v>1</v>
      </c>
      <c r="H156" s="24" t="s">
        <v>1610</v>
      </c>
      <c r="I156" s="25">
        <f>G156*I106</f>
        <v>5.9763099954967622E-3</v>
      </c>
    </row>
    <row r="157" spans="1:17" ht="15" x14ac:dyDescent="0.25">
      <c r="D157" s="24"/>
      <c r="E157" s="24"/>
      <c r="F157" s="24"/>
      <c r="G157" s="18"/>
      <c r="H157" s="24"/>
      <c r="I157" s="24"/>
      <c r="J157" s="24"/>
      <c r="K157" s="24"/>
      <c r="L157" s="25"/>
    </row>
    <row r="158" spans="1:17" ht="39" x14ac:dyDescent="0.25">
      <c r="A158" t="s">
        <v>1374</v>
      </c>
      <c r="C158" s="26" t="s">
        <v>1292</v>
      </c>
      <c r="D158" s="27" t="s">
        <v>1604</v>
      </c>
      <c r="E158" s="27" t="s">
        <v>1605</v>
      </c>
      <c r="F158" s="27" t="s">
        <v>1877</v>
      </c>
      <c r="G158" s="27" t="s">
        <v>1606</v>
      </c>
      <c r="H158" s="27" t="s">
        <v>1607</v>
      </c>
      <c r="I158" s="27" t="s">
        <v>1608</v>
      </c>
      <c r="J158" s="27" t="s">
        <v>1609</v>
      </c>
      <c r="K158" s="27" t="s">
        <v>1613</v>
      </c>
      <c r="L158" s="27" t="s">
        <v>1448</v>
      </c>
      <c r="M158" s="27" t="s">
        <v>1578</v>
      </c>
      <c r="N158" s="27" t="s">
        <v>1449</v>
      </c>
      <c r="O158" s="27" t="s">
        <v>1450</v>
      </c>
      <c r="P158" s="27" t="s">
        <v>1451</v>
      </c>
      <c r="Q158" s="27" t="s">
        <v>1452</v>
      </c>
    </row>
    <row r="159" spans="1:17" ht="15" x14ac:dyDescent="0.25">
      <c r="A159" s="10">
        <f>D159+F159+E159+'Forecast inputs Tab10.1.5.1'!AA4</f>
        <v>0.24</v>
      </c>
      <c r="C159" s="18">
        <v>0</v>
      </c>
      <c r="D159" s="17">
        <f>$G$54*'Forecast inputs Tab10.1.5.1'!T4</f>
        <v>0</v>
      </c>
      <c r="E159" s="17">
        <f>$G$55*'Forecast inputs Tab10.1.5.1'!U4</f>
        <v>0</v>
      </c>
      <c r="F159" s="17">
        <f>$F$31*'Forecast inputs Tab10.1.5.1'!Y4</f>
        <v>0</v>
      </c>
      <c r="G159" s="28">
        <f>N159*(D159/A159)*(1-EXP(-A159))</f>
        <v>0</v>
      </c>
      <c r="H159" s="28">
        <f>G159*'Forecast inputs Tab10.1.5.1'!V4</f>
        <v>0</v>
      </c>
      <c r="I159" s="28">
        <f>N159*(E159/A159)*(1-EXP(-A159))</f>
        <v>0</v>
      </c>
      <c r="J159" s="28">
        <f>I159*'Forecast inputs Tab10.1.5.1'!W4</f>
        <v>0</v>
      </c>
      <c r="K159" s="28">
        <f>H159+J159</f>
        <v>0</v>
      </c>
      <c r="L159" s="28">
        <f t="shared" ref="L159:L175" si="41">N159*(F159/A159)*(1-EXP(-A159))</f>
        <v>0</v>
      </c>
      <c r="M159" s="28">
        <f>L159*'Forecast inputs Tab10.1.5.1'!Z4</f>
        <v>0</v>
      </c>
      <c r="N159" s="19">
        <f>'Forecast inputs Tab10.1.5.1'!Q4</f>
        <v>12382.797429009221</v>
      </c>
      <c r="O159" s="19">
        <f>N159*'Forecast inputs Tab10.1.5.1'!R4</f>
        <v>34.976078134056579</v>
      </c>
      <c r="P159" s="19">
        <f>N159*'Forecast inputs Tab10.1.5.1'!S4</f>
        <v>0</v>
      </c>
      <c r="Q159" s="19">
        <f>P159*'Forecast inputs Tab10.1.5.1'!R4</f>
        <v>0</v>
      </c>
    </row>
    <row r="160" spans="1:17" ht="15" x14ac:dyDescent="0.25">
      <c r="A160" s="10">
        <f>D160+F160+E160+'Forecast inputs Tab10.1.5.1'!AA5</f>
        <v>0.24006525701432696</v>
      </c>
      <c r="C160" s="18">
        <v>1</v>
      </c>
      <c r="D160" s="17">
        <f>$G$54*'Forecast inputs Tab10.1.5.1'!T5</f>
        <v>0</v>
      </c>
      <c r="E160" s="17">
        <f>$G$55*'Forecast inputs Tab10.1.5.1'!U5</f>
        <v>0</v>
      </c>
      <c r="F160" s="17">
        <f>$F$31*'Forecast inputs Tab10.1.5.1'!Y5</f>
        <v>6.5257014326962822E-5</v>
      </c>
      <c r="G160" s="28">
        <f t="shared" ref="G160:G174" si="42">N160*(D160/A160)*(1-EXP(-A160))</f>
        <v>0</v>
      </c>
      <c r="H160" s="28">
        <f>G160*'Forecast inputs Tab10.1.5.1'!V5</f>
        <v>0</v>
      </c>
      <c r="I160" s="28">
        <f t="shared" ref="I160:I175" si="43">N160*(E160/A160)*(1-EXP(-A160))</f>
        <v>0</v>
      </c>
      <c r="J160" s="28">
        <f>I160*'Forecast inputs Tab10.1.5.1'!W5</f>
        <v>0</v>
      </c>
      <c r="K160" s="28">
        <f t="shared" ref="K160:K175" si="44">H160+J160</f>
        <v>0</v>
      </c>
      <c r="L160" s="28">
        <f t="shared" si="41"/>
        <v>0.56510370874407057</v>
      </c>
      <c r="M160" s="28">
        <f>L160*'Forecast inputs Tab10.1.5.1'!Z5</f>
        <v>4.3558702463330823E-2</v>
      </c>
      <c r="N160" s="19">
        <f>N134*EXP(-A134)</f>
        <v>9740.6534556019415</v>
      </c>
      <c r="O160" s="19">
        <f>N160*'Forecast inputs Tab10.1.5.1'!R5</f>
        <v>231.1720062657642</v>
      </c>
      <c r="P160" s="19">
        <f>N160*'Forecast inputs Tab10.1.5.1'!S5</f>
        <v>0</v>
      </c>
      <c r="Q160" s="19">
        <f>P160*'Forecast inputs Tab10.1.5.1'!R5</f>
        <v>0</v>
      </c>
    </row>
    <row r="161" spans="1:17" ht="15" x14ac:dyDescent="0.25">
      <c r="A161" s="10">
        <f>D161+F161+E161+'Forecast inputs Tab10.1.5.1'!AA6</f>
        <v>0.24037622455703825</v>
      </c>
      <c r="C161" s="18">
        <v>2</v>
      </c>
      <c r="D161" s="17">
        <f>$G$54*'Forecast inputs Tab10.1.5.1'!T6</f>
        <v>0</v>
      </c>
      <c r="E161" s="17">
        <f>$G$55*'Forecast inputs Tab10.1.5.1'!U6</f>
        <v>0</v>
      </c>
      <c r="F161" s="17">
        <f>$F$31*'Forecast inputs Tab10.1.5.1'!Y6</f>
        <v>3.7622455703826852E-4</v>
      </c>
      <c r="G161" s="28">
        <f t="shared" si="42"/>
        <v>0</v>
      </c>
      <c r="H161" s="28">
        <f>G161*'Forecast inputs Tab10.1.5.1'!V6</f>
        <v>0</v>
      </c>
      <c r="I161" s="28">
        <f t="shared" si="43"/>
        <v>0</v>
      </c>
      <c r="J161" s="28">
        <f>I161*'Forecast inputs Tab10.1.5.1'!W6</f>
        <v>0</v>
      </c>
      <c r="K161" s="28">
        <f t="shared" si="44"/>
        <v>0</v>
      </c>
      <c r="L161" s="28">
        <f t="shared" si="41"/>
        <v>2.5622662493140775</v>
      </c>
      <c r="M161" s="28">
        <f>L161*'Forecast inputs Tab10.1.5.1'!Z6</f>
        <v>0.48178292285852603</v>
      </c>
      <c r="N161" s="19">
        <f t="shared" ref="N161:N174" si="45">N135*EXP(-A135)</f>
        <v>7661.7693926615675</v>
      </c>
      <c r="O161" s="19">
        <f>N161*'Forecast inputs Tab10.1.5.1'!R6</f>
        <v>737.03003614259364</v>
      </c>
      <c r="P161" s="19">
        <f>N161*'Forecast inputs Tab10.1.5.1'!S6</f>
        <v>0</v>
      </c>
      <c r="Q161" s="19">
        <f>P161*'Forecast inputs Tab10.1.5.1'!R6</f>
        <v>0</v>
      </c>
    </row>
    <row r="162" spans="1:17" ht="15" x14ac:dyDescent="0.25">
      <c r="A162" s="10">
        <f>D162+F162+E162+'Forecast inputs Tab10.1.5.1'!AA7</f>
        <v>0.24037337480572679</v>
      </c>
      <c r="C162" s="18">
        <v>3</v>
      </c>
      <c r="D162" s="17">
        <f>$G$54*'Forecast inputs Tab10.1.5.1'!T7</f>
        <v>0</v>
      </c>
      <c r="E162" s="17">
        <f>$G$55*'Forecast inputs Tab10.1.5.1'!U7</f>
        <v>0</v>
      </c>
      <c r="F162" s="17">
        <f>$F$31*'Forecast inputs Tab10.1.5.1'!Y7</f>
        <v>3.7337480572680818E-4</v>
      </c>
      <c r="G162" s="28">
        <f t="shared" si="42"/>
        <v>0</v>
      </c>
      <c r="H162" s="28">
        <f>G162*'Forecast inputs Tab10.1.5.1'!V7</f>
        <v>0</v>
      </c>
      <c r="I162" s="28">
        <f t="shared" si="43"/>
        <v>0</v>
      </c>
      <c r="J162" s="28">
        <f>I162*'Forecast inputs Tab10.1.5.1'!W7</f>
        <v>0</v>
      </c>
      <c r="K162" s="28">
        <f t="shared" si="44"/>
        <v>0</v>
      </c>
      <c r="L162" s="28">
        <f t="shared" si="41"/>
        <v>1.9995333508209758</v>
      </c>
      <c r="M162" s="28">
        <f>L162*'Forecast inputs Tab10.1.5.1'!Z7</f>
        <v>0.67539837617360765</v>
      </c>
      <c r="N162" s="19">
        <f t="shared" si="45"/>
        <v>6024.6942049900927</v>
      </c>
      <c r="O162" s="19">
        <f>N162*'Forecast inputs Tab10.1.5.1'!R7</f>
        <v>1260.9383736334014</v>
      </c>
      <c r="P162" s="19">
        <f>N162*'Forecast inputs Tab10.1.5.1'!S7</f>
        <v>0</v>
      </c>
      <c r="Q162" s="19">
        <f>P162*'Forecast inputs Tab10.1.5.1'!R7</f>
        <v>0</v>
      </c>
    </row>
    <row r="163" spans="1:17" ht="15" x14ac:dyDescent="0.25">
      <c r="A163" s="10">
        <f>D163+F163+E163+'Forecast inputs Tab10.1.5.1'!AA8</f>
        <v>0.24201583426640774</v>
      </c>
      <c r="C163" s="18">
        <v>4</v>
      </c>
      <c r="D163" s="17">
        <f>$G$54*'Forecast inputs Tab10.1.5.1'!T8</f>
        <v>0</v>
      </c>
      <c r="E163" s="17">
        <f>$G$55*'Forecast inputs Tab10.1.5.1'!U8</f>
        <v>0</v>
      </c>
      <c r="F163" s="17">
        <f>$F$31*'Forecast inputs Tab10.1.5.1'!Y8</f>
        <v>2.015834266407758E-3</v>
      </c>
      <c r="G163" s="28">
        <f t="shared" si="42"/>
        <v>0</v>
      </c>
      <c r="H163" s="28">
        <f>G163*'Forecast inputs Tab10.1.5.1'!V8</f>
        <v>0</v>
      </c>
      <c r="I163" s="28">
        <f t="shared" si="43"/>
        <v>0</v>
      </c>
      <c r="J163" s="28">
        <f>I163*'Forecast inputs Tab10.1.5.1'!W8</f>
        <v>0</v>
      </c>
      <c r="K163" s="28">
        <f t="shared" si="44"/>
        <v>0</v>
      </c>
      <c r="L163" s="28">
        <f t="shared" si="41"/>
        <v>8.4820983439217468</v>
      </c>
      <c r="M163" s="28">
        <f>L163*'Forecast inputs Tab10.1.5.1'!Z8</f>
        <v>4.4649680861420631</v>
      </c>
      <c r="N163" s="19">
        <f t="shared" si="45"/>
        <v>4737.4231513424256</v>
      </c>
      <c r="O163" s="19">
        <f>N163*'Forecast inputs Tab10.1.5.1'!R8</f>
        <v>1746.4747318581419</v>
      </c>
      <c r="P163" s="19">
        <f>N163*'Forecast inputs Tab10.1.5.1'!S8</f>
        <v>422.37091697117273</v>
      </c>
      <c r="Q163" s="19">
        <f>P163*'Forecast inputs Tab10.1.5.1'!R8</f>
        <v>155.70915039600769</v>
      </c>
    </row>
    <row r="164" spans="1:17" ht="15" x14ac:dyDescent="0.25">
      <c r="A164" s="10">
        <f>D164+F164+E164+'Forecast inputs Tab10.1.5.1'!AA9</f>
        <v>0.24427763699895499</v>
      </c>
      <c r="C164" s="18">
        <v>5</v>
      </c>
      <c r="D164" s="17">
        <f>$G$54*'Forecast inputs Tab10.1.5.1'!T9</f>
        <v>0</v>
      </c>
      <c r="E164" s="17">
        <f>$G$55*'Forecast inputs Tab10.1.5.1'!U9</f>
        <v>0</v>
      </c>
      <c r="F164" s="17">
        <f>$F$31*'Forecast inputs Tab10.1.5.1'!Y9</f>
        <v>4.2776369989550068E-3</v>
      </c>
      <c r="G164" s="28">
        <f t="shared" si="42"/>
        <v>0</v>
      </c>
      <c r="H164" s="28">
        <f>G164*'Forecast inputs Tab10.1.5.1'!V9</f>
        <v>0</v>
      </c>
      <c r="I164" s="28">
        <f t="shared" si="43"/>
        <v>0</v>
      </c>
      <c r="J164" s="28">
        <f>I164*'Forecast inputs Tab10.1.5.1'!W9</f>
        <v>0</v>
      </c>
      <c r="K164" s="28">
        <f t="shared" si="44"/>
        <v>0</v>
      </c>
      <c r="L164" s="28">
        <f t="shared" si="41"/>
        <v>14.114809004382851</v>
      </c>
      <c r="M164" s="28">
        <f>L164*'Forecast inputs Tab10.1.5.1'!Z9</f>
        <v>10.531595360912211</v>
      </c>
      <c r="N164" s="19">
        <f t="shared" si="45"/>
        <v>3719.0844211986741</v>
      </c>
      <c r="O164" s="19">
        <f>N164*'Forecast inputs Tab10.1.5.1'!R9</f>
        <v>2119.1491795366892</v>
      </c>
      <c r="P164" s="19">
        <f>N164*'Forecast inputs Tab10.1.5.1'!S9</f>
        <v>1081.7512260913988</v>
      </c>
      <c r="Q164" s="19">
        <f>P164*'Forecast inputs Tab10.1.5.1'!R9</f>
        <v>616.38617563178343</v>
      </c>
    </row>
    <row r="165" spans="1:17" ht="15" x14ac:dyDescent="0.25">
      <c r="A165" s="10">
        <f>D165+F165+E165+'Forecast inputs Tab10.1.5.1'!AA10</f>
        <v>0.24406739215582574</v>
      </c>
      <c r="C165" s="18">
        <v>6</v>
      </c>
      <c r="D165" s="17">
        <f>$G$54*'Forecast inputs Tab10.1.5.1'!T10</f>
        <v>0</v>
      </c>
      <c r="E165" s="17">
        <f>$G$55*'Forecast inputs Tab10.1.5.1'!U10</f>
        <v>0</v>
      </c>
      <c r="F165" s="17">
        <f>$F$31*'Forecast inputs Tab10.1.5.1'!Y10</f>
        <v>4.0673921558257442E-3</v>
      </c>
      <c r="G165" s="28">
        <f t="shared" si="42"/>
        <v>0</v>
      </c>
      <c r="H165" s="28">
        <f>G165*'Forecast inputs Tab10.1.5.1'!V10</f>
        <v>0</v>
      </c>
      <c r="I165" s="28">
        <f t="shared" si="43"/>
        <v>0</v>
      </c>
      <c r="J165" s="28">
        <f>I165*'Forecast inputs Tab10.1.5.1'!W10</f>
        <v>0</v>
      </c>
      <c r="K165" s="28">
        <f t="shared" si="44"/>
        <v>0</v>
      </c>
      <c r="L165" s="28">
        <f t="shared" si="41"/>
        <v>10.513383177931383</v>
      </c>
      <c r="M165" s="28">
        <f>L165*'Forecast inputs Tab10.1.5.1'!Z10</f>
        <v>10.39523377777779</v>
      </c>
      <c r="N165" s="19">
        <f t="shared" si="45"/>
        <v>2913.0477726647946</v>
      </c>
      <c r="O165" s="19">
        <f>N165*'Forecast inputs Tab10.1.5.1'!R10</f>
        <v>2348.5806796599918</v>
      </c>
      <c r="P165" s="19">
        <f>N165*'Forecast inputs Tab10.1.5.1'!S10</f>
        <v>1674.2108213030365</v>
      </c>
      <c r="Q165" s="19">
        <f>P165*'Forecast inputs Tab10.1.5.1'!R10</f>
        <v>1349.7956420375044</v>
      </c>
    </row>
    <row r="166" spans="1:17" ht="15" x14ac:dyDescent="0.25">
      <c r="A166" s="10">
        <f>D166+F166+E166+'Forecast inputs Tab10.1.5.1'!AA11</f>
        <v>0.24745812095903733</v>
      </c>
      <c r="C166" s="18">
        <v>7</v>
      </c>
      <c r="D166" s="17">
        <f>$G$54*'Forecast inputs Tab10.1.5.1'!T11</f>
        <v>0</v>
      </c>
      <c r="E166" s="17">
        <f>$G$55*'Forecast inputs Tab10.1.5.1'!U11</f>
        <v>0</v>
      </c>
      <c r="F166" s="17">
        <f>$F$31*'Forecast inputs Tab10.1.5.1'!Y11</f>
        <v>7.4581209590373464E-3</v>
      </c>
      <c r="G166" s="28">
        <f t="shared" si="42"/>
        <v>0</v>
      </c>
      <c r="H166" s="28">
        <f>G166*'Forecast inputs Tab10.1.5.1'!V11</f>
        <v>0</v>
      </c>
      <c r="I166" s="28">
        <f t="shared" si="43"/>
        <v>0</v>
      </c>
      <c r="J166" s="28">
        <f>I166*'Forecast inputs Tab10.1.5.1'!W11</f>
        <v>0</v>
      </c>
      <c r="K166" s="28">
        <f t="shared" si="44"/>
        <v>0</v>
      </c>
      <c r="L166" s="28">
        <f t="shared" si="41"/>
        <v>15.075514163816406</v>
      </c>
      <c r="M166" s="28">
        <f>L166*'Forecast inputs Tab10.1.5.1'!Z11</f>
        <v>18.81861357555038</v>
      </c>
      <c r="N166" s="19">
        <f t="shared" si="45"/>
        <v>2281.7603534766363</v>
      </c>
      <c r="O166" s="19">
        <f>N166*'Forecast inputs Tab10.1.5.1'!R11</f>
        <v>2442.9439048462259</v>
      </c>
      <c r="P166" s="19">
        <f>N166*'Forecast inputs Tab10.1.5.1'!S11</f>
        <v>1819.9395938970704</v>
      </c>
      <c r="Q166" s="19">
        <f>P166*'Forecast inputs Tab10.1.5.1'!R11</f>
        <v>1948.5001268099595</v>
      </c>
    </row>
    <row r="167" spans="1:17" ht="15" x14ac:dyDescent="0.25">
      <c r="A167" s="10">
        <f>D167+F167+E167+'Forecast inputs Tab10.1.5.1'!AA12</f>
        <v>0.24465567892652954</v>
      </c>
      <c r="C167" s="18">
        <v>8</v>
      </c>
      <c r="D167" s="17">
        <f>$G$54*'Forecast inputs Tab10.1.5.1'!T12</f>
        <v>0</v>
      </c>
      <c r="E167" s="17">
        <f>$G$55*'Forecast inputs Tab10.1.5.1'!U12</f>
        <v>0</v>
      </c>
      <c r="F167" s="17">
        <f>$F$31*'Forecast inputs Tab10.1.5.1'!Y12</f>
        <v>4.6556789265295422E-3</v>
      </c>
      <c r="G167" s="28">
        <f t="shared" si="42"/>
        <v>0</v>
      </c>
      <c r="H167" s="28">
        <f>G167*'Forecast inputs Tab10.1.5.1'!V12</f>
        <v>0</v>
      </c>
      <c r="I167" s="28">
        <f t="shared" si="43"/>
        <v>0</v>
      </c>
      <c r="J167" s="28">
        <f>I167*'Forecast inputs Tab10.1.5.1'!W12</f>
        <v>0</v>
      </c>
      <c r="K167" s="28">
        <f t="shared" si="44"/>
        <v>0</v>
      </c>
      <c r="L167" s="28">
        <f t="shared" si="41"/>
        <v>7.3467375072163401</v>
      </c>
      <c r="M167" s="28">
        <f>L167*'Forecast inputs Tab10.1.5.1'!Z12</f>
        <v>11.197456504248713</v>
      </c>
      <c r="N167" s="19">
        <f t="shared" si="45"/>
        <v>1778.9150477431722</v>
      </c>
      <c r="O167" s="19">
        <f>N167*'Forecast inputs Tab10.1.5.1'!R12</f>
        <v>2411.7996542787605</v>
      </c>
      <c r="P167" s="19">
        <f>N167*'Forecast inputs Tab10.1.5.1'!S12</f>
        <v>1628.6788181713473</v>
      </c>
      <c r="Q167" s="19">
        <f>P167*'Forecast inputs Tab10.1.5.1'!R12</f>
        <v>2208.1138813121675</v>
      </c>
    </row>
    <row r="168" spans="1:17" ht="15" x14ac:dyDescent="0.25">
      <c r="A168" s="10">
        <f>D168+F168+E168+'Forecast inputs Tab10.1.5.1'!AA13</f>
        <v>0.24698315193969037</v>
      </c>
      <c r="C168" s="18">
        <v>9</v>
      </c>
      <c r="D168" s="17">
        <f>$G$54*'Forecast inputs Tab10.1.5.1'!T13</f>
        <v>0</v>
      </c>
      <c r="E168" s="17">
        <f>$G$55*'Forecast inputs Tab10.1.5.1'!U13</f>
        <v>0</v>
      </c>
      <c r="F168" s="17">
        <f>$F$31*'Forecast inputs Tab10.1.5.1'!Y13</f>
        <v>6.9831519396903862E-3</v>
      </c>
      <c r="G168" s="28">
        <f t="shared" si="42"/>
        <v>0</v>
      </c>
      <c r="H168" s="28">
        <f>G168*'Forecast inputs Tab10.1.5.1'!V13</f>
        <v>0</v>
      </c>
      <c r="I168" s="28">
        <f t="shared" si="43"/>
        <v>0</v>
      </c>
      <c r="J168" s="28">
        <f>I168*'Forecast inputs Tab10.1.5.1'!W13</f>
        <v>0</v>
      </c>
      <c r="K168" s="28">
        <f t="shared" si="44"/>
        <v>0</v>
      </c>
      <c r="L168" s="28">
        <f t="shared" si="41"/>
        <v>9.3033023494084368</v>
      </c>
      <c r="M168" s="28">
        <f>L168*'Forecast inputs Tab10.1.5.1'!Z13</f>
        <v>16.897681090254039</v>
      </c>
      <c r="N168" s="19">
        <f t="shared" si="45"/>
        <v>1503.5368283095072</v>
      </c>
      <c r="O168" s="19">
        <f>N168*'Forecast inputs Tab10.1.5.1'!R13</f>
        <v>2488.0978495914219</v>
      </c>
      <c r="P168" s="19">
        <f>N168*'Forecast inputs Tab10.1.5.1'!S13</f>
        <v>1452.4476675764749</v>
      </c>
      <c r="Q168" s="19">
        <f>P168*'Forecast inputs Tab10.1.5.1'!R13</f>
        <v>2403.553973735578</v>
      </c>
    </row>
    <row r="169" spans="1:17" ht="15" x14ac:dyDescent="0.25">
      <c r="A169" s="10">
        <f>D169+F169+E169+'Forecast inputs Tab10.1.5.1'!AA14</f>
        <v>0.24646715002965347</v>
      </c>
      <c r="C169" s="18">
        <v>10</v>
      </c>
      <c r="D169" s="17">
        <f>$G$54*'Forecast inputs Tab10.1.5.1'!T14</f>
        <v>0</v>
      </c>
      <c r="E169" s="17">
        <f>$G$55*'Forecast inputs Tab10.1.5.1'!U14</f>
        <v>0</v>
      </c>
      <c r="F169" s="17">
        <f>$F$31*'Forecast inputs Tab10.1.5.1'!Y14</f>
        <v>6.4671500296534686E-3</v>
      </c>
      <c r="G169" s="28">
        <f t="shared" si="42"/>
        <v>0</v>
      </c>
      <c r="H169" s="28">
        <f>G169*'Forecast inputs Tab10.1.5.1'!V14</f>
        <v>0</v>
      </c>
      <c r="I169" s="28">
        <f t="shared" si="43"/>
        <v>0</v>
      </c>
      <c r="J169" s="28">
        <f>I169*'Forecast inputs Tab10.1.5.1'!W14</f>
        <v>0</v>
      </c>
      <c r="K169" s="28">
        <f t="shared" si="44"/>
        <v>0</v>
      </c>
      <c r="L169" s="28">
        <f t="shared" si="41"/>
        <v>1.7934323963762226</v>
      </c>
      <c r="M169" s="28">
        <f>L169*'Forecast inputs Tab10.1.5.1'!Z14</f>
        <v>3.8014489789788604</v>
      </c>
      <c r="N169" s="19">
        <f t="shared" si="45"/>
        <v>312.89098855722028</v>
      </c>
      <c r="O169" s="19">
        <f>N169*'Forecast inputs Tab10.1.5.1'!R14</f>
        <v>613.81389680212692</v>
      </c>
      <c r="P169" s="19">
        <f>N169*'Forecast inputs Tab10.1.5.1'!S14</f>
        <v>308.50485261465695</v>
      </c>
      <c r="Q169" s="19">
        <f>P169*'Forecast inputs Tab10.1.5.1'!R14</f>
        <v>605.20939461680337</v>
      </c>
    </row>
    <row r="170" spans="1:17" ht="15" x14ac:dyDescent="0.25">
      <c r="A170" s="10">
        <f>D170+F170+E170+'Forecast inputs Tab10.1.5.1'!AA15</f>
        <v>0.24743485998213929</v>
      </c>
      <c r="C170" s="18">
        <v>11</v>
      </c>
      <c r="D170" s="17">
        <f>$G$54*'Forecast inputs Tab10.1.5.1'!T15</f>
        <v>0</v>
      </c>
      <c r="E170" s="17">
        <f>$G$55*'Forecast inputs Tab10.1.5.1'!U15</f>
        <v>0</v>
      </c>
      <c r="F170" s="17">
        <f>$F$31*'Forecast inputs Tab10.1.5.1'!Y15</f>
        <v>7.4348599821392903E-3</v>
      </c>
      <c r="G170" s="28">
        <f t="shared" si="42"/>
        <v>0</v>
      </c>
      <c r="H170" s="28">
        <f>G170*'Forecast inputs Tab10.1.5.1'!V15</f>
        <v>0</v>
      </c>
      <c r="I170" s="28">
        <f t="shared" si="43"/>
        <v>0</v>
      </c>
      <c r="J170" s="28">
        <f>I170*'Forecast inputs Tab10.1.5.1'!W15</f>
        <v>0</v>
      </c>
      <c r="K170" s="28">
        <f t="shared" si="44"/>
        <v>0</v>
      </c>
      <c r="L170" s="28">
        <f t="shared" si="41"/>
        <v>7.8665166943913079</v>
      </c>
      <c r="M170" s="28">
        <f>L170*'Forecast inputs Tab10.1.5.1'!Z15</f>
        <v>19.090148053281048</v>
      </c>
      <c r="N170" s="19">
        <f t="shared" si="45"/>
        <v>1194.3514773237439</v>
      </c>
      <c r="O170" s="19">
        <f>N170*'Forecast inputs Tab10.1.5.1'!R15</f>
        <v>2712.7543974749656</v>
      </c>
      <c r="P170" s="19">
        <f>N170*'Forecast inputs Tab10.1.5.1'!S15</f>
        <v>1187.0422978444985</v>
      </c>
      <c r="Q170" s="19">
        <f>P170*'Forecast inputs Tab10.1.5.1'!R15</f>
        <v>2696.1529119401662</v>
      </c>
    </row>
    <row r="171" spans="1:17" ht="15" x14ac:dyDescent="0.25">
      <c r="A171" s="10">
        <f>D171+F171+E171+'Forecast inputs Tab10.1.5.1'!AA16</f>
        <v>0.24746457749427639</v>
      </c>
      <c r="C171" s="18">
        <v>12</v>
      </c>
      <c r="D171" s="17">
        <f>$G$54*'Forecast inputs Tab10.1.5.1'!T16</f>
        <v>0</v>
      </c>
      <c r="E171" s="17">
        <f>$G$55*'Forecast inputs Tab10.1.5.1'!U16</f>
        <v>0</v>
      </c>
      <c r="F171" s="17">
        <f>$F$31*'Forecast inputs Tab10.1.5.1'!Y16</f>
        <v>7.4645774942763933E-3</v>
      </c>
      <c r="G171" s="28">
        <f t="shared" si="42"/>
        <v>0</v>
      </c>
      <c r="H171" s="28">
        <f>G171*'Forecast inputs Tab10.1.5.1'!V16</f>
        <v>0</v>
      </c>
      <c r="I171" s="28">
        <f t="shared" si="43"/>
        <v>0</v>
      </c>
      <c r="J171" s="28">
        <f>I171*'Forecast inputs Tab10.1.5.1'!W16</f>
        <v>0</v>
      </c>
      <c r="K171" s="28">
        <f t="shared" si="44"/>
        <v>0</v>
      </c>
      <c r="L171" s="28">
        <f t="shared" si="41"/>
        <v>5.0369220733504854</v>
      </c>
      <c r="M171" s="28">
        <f>L171*'Forecast inputs Tab10.1.5.1'!Z16</f>
        <v>13.759158550888587</v>
      </c>
      <c r="N171" s="19">
        <f t="shared" si="45"/>
        <v>761.70825889084745</v>
      </c>
      <c r="O171" s="19">
        <f>N171*'Forecast inputs Tab10.1.5.1'!R16</f>
        <v>1964.5750900835069</v>
      </c>
      <c r="P171" s="19">
        <f>N171*'Forecast inputs Tab10.1.5.1'!S16</f>
        <v>759.52871781731824</v>
      </c>
      <c r="Q171" s="19">
        <f>P171*'Forecast inputs Tab10.1.5.1'!R16</f>
        <v>1958.9536831328926</v>
      </c>
    </row>
    <row r="172" spans="1:17" ht="15" x14ac:dyDescent="0.25">
      <c r="A172" s="10">
        <f>D172+F172+E172+'Forecast inputs Tab10.1.5.1'!AA17</f>
        <v>0.24671117103733337</v>
      </c>
      <c r="C172" s="18">
        <v>13</v>
      </c>
      <c r="D172" s="17">
        <f>$G$54*'Forecast inputs Tab10.1.5.1'!T17</f>
        <v>0</v>
      </c>
      <c r="E172" s="17">
        <f>$G$55*'Forecast inputs Tab10.1.5.1'!U17</f>
        <v>0</v>
      </c>
      <c r="F172" s="17">
        <f>$F$31*'Forecast inputs Tab10.1.5.1'!Y17</f>
        <v>6.7111710373333735E-3</v>
      </c>
      <c r="G172" s="28">
        <f t="shared" si="42"/>
        <v>0</v>
      </c>
      <c r="H172" s="28">
        <f>G172*'Forecast inputs Tab10.1.5.1'!V17</f>
        <v>0</v>
      </c>
      <c r="I172" s="28">
        <f t="shared" si="43"/>
        <v>0</v>
      </c>
      <c r="J172" s="28">
        <f>I172*'Forecast inputs Tab10.1.5.1'!W17</f>
        <v>0</v>
      </c>
      <c r="K172" s="28">
        <f t="shared" si="44"/>
        <v>0</v>
      </c>
      <c r="L172" s="28">
        <f t="shared" si="41"/>
        <v>1.0800402955886714</v>
      </c>
      <c r="M172" s="28">
        <f>L172*'Forecast inputs Tab10.1.5.1'!Z17</f>
        <v>3.272835307319395</v>
      </c>
      <c r="N172" s="19">
        <f t="shared" si="45"/>
        <v>181.59899713036512</v>
      </c>
      <c r="O172" s="19">
        <f>N172*'Forecast inputs Tab10.1.5.1'!R17</f>
        <v>523.3229099804297</v>
      </c>
      <c r="P172" s="19">
        <f>N172*'Forecast inputs Tab10.1.5.1'!S17</f>
        <v>181.33873726807713</v>
      </c>
      <c r="Q172" s="19">
        <f>P172*'Forecast inputs Tab10.1.5.1'!R17</f>
        <v>522.57290612228121</v>
      </c>
    </row>
    <row r="173" spans="1:17" ht="15" x14ac:dyDescent="0.25">
      <c r="A173" s="10">
        <f>D173+F173+E173+'Forecast inputs Tab10.1.5.1'!AA18</f>
        <v>0.24690061298032892</v>
      </c>
      <c r="C173" s="18">
        <v>14</v>
      </c>
      <c r="D173" s="17">
        <f>$G$54*'Forecast inputs Tab10.1.5.1'!T18</f>
        <v>0</v>
      </c>
      <c r="E173" s="17">
        <f>$G$55*'Forecast inputs Tab10.1.5.1'!U18</f>
        <v>0</v>
      </c>
      <c r="F173" s="17">
        <f>$F$31*'Forecast inputs Tab10.1.5.1'!Y18</f>
        <v>6.9006129803289382E-3</v>
      </c>
      <c r="G173" s="28">
        <f t="shared" si="42"/>
        <v>0</v>
      </c>
      <c r="H173" s="28">
        <f>G173*'Forecast inputs Tab10.1.5.1'!V18</f>
        <v>0</v>
      </c>
      <c r="I173" s="28">
        <f t="shared" si="43"/>
        <v>0</v>
      </c>
      <c r="J173" s="28">
        <f>I173*'Forecast inputs Tab10.1.5.1'!W18</f>
        <v>0</v>
      </c>
      <c r="K173" s="28">
        <f t="shared" si="44"/>
        <v>0</v>
      </c>
      <c r="L173" s="28">
        <f t="shared" si="41"/>
        <v>1.662629842346441</v>
      </c>
      <c r="M173" s="28">
        <f>L173*'Forecast inputs Tab10.1.5.1'!Z18</f>
        <v>5.5196816821138324</v>
      </c>
      <c r="N173" s="19">
        <f t="shared" si="45"/>
        <v>271.90621905288151</v>
      </c>
      <c r="O173" s="19">
        <f>N173*'Forecast inputs Tab10.1.5.1'!R18</f>
        <v>863.64484732890548</v>
      </c>
      <c r="P173" s="19">
        <f>N173*'Forecast inputs Tab10.1.5.1'!S18</f>
        <v>271.69734094640125</v>
      </c>
      <c r="Q173" s="19">
        <f>P173*'Forecast inputs Tab10.1.5.1'!R18</f>
        <v>862.98139615441642</v>
      </c>
    </row>
    <row r="174" spans="1:17" ht="15" x14ac:dyDescent="0.25">
      <c r="A174" s="10">
        <f>D174+F174+E174+'Forecast inputs Tab10.1.5.1'!AA19</f>
        <v>0.24727953317578388</v>
      </c>
      <c r="C174" s="18">
        <v>15</v>
      </c>
      <c r="D174" s="17">
        <f>$G$54*'Forecast inputs Tab10.1.5.1'!T19</f>
        <v>0</v>
      </c>
      <c r="E174" s="17">
        <f>$G$55*'Forecast inputs Tab10.1.5.1'!U19</f>
        <v>0</v>
      </c>
      <c r="F174" s="17">
        <f>$F$31*'Forecast inputs Tab10.1.5.1'!Y19</f>
        <v>7.2795331757839043E-3</v>
      </c>
      <c r="G174" s="28">
        <f t="shared" si="42"/>
        <v>0</v>
      </c>
      <c r="H174" s="28">
        <f>G174*'Forecast inputs Tab10.1.5.1'!V19</f>
        <v>0</v>
      </c>
      <c r="I174" s="28">
        <f t="shared" si="43"/>
        <v>0</v>
      </c>
      <c r="J174" s="28">
        <f>I174*'Forecast inputs Tab10.1.5.1'!W19</f>
        <v>0</v>
      </c>
      <c r="K174" s="28">
        <f t="shared" si="44"/>
        <v>0</v>
      </c>
      <c r="L174" s="28">
        <f t="shared" si="41"/>
        <v>0.28790609082080088</v>
      </c>
      <c r="M174" s="28">
        <f>L174*'Forecast inputs Tab10.1.5.1'!Z19</f>
        <v>1.0360070353313862</v>
      </c>
      <c r="N174" s="19">
        <f t="shared" si="45"/>
        <v>44.641364413046375</v>
      </c>
      <c r="O174" s="19">
        <f>N174*'Forecast inputs Tab10.1.5.1'!R19</f>
        <v>154.48501286050004</v>
      </c>
      <c r="P174" s="19">
        <f>N174*'Forecast inputs Tab10.1.5.1'!S19</f>
        <v>44.621627465034202</v>
      </c>
      <c r="Q174" s="19">
        <f>P174*'Forecast inputs Tab10.1.5.1'!R19</f>
        <v>154.41671157294806</v>
      </c>
    </row>
    <row r="175" spans="1:17" ht="15" x14ac:dyDescent="0.25">
      <c r="A175" s="10">
        <f>D175+F175+E175+'Forecast inputs Tab10.1.5.1'!AA20</f>
        <v>0.24786816247892543</v>
      </c>
      <c r="C175" s="23" t="s">
        <v>1443</v>
      </c>
      <c r="D175" s="17">
        <f>$G$54*'Forecast inputs Tab10.1.5.1'!T20</f>
        <v>0</v>
      </c>
      <c r="E175" s="17">
        <f>$G$55*'Forecast inputs Tab10.1.5.1'!U20</f>
        <v>0</v>
      </c>
      <c r="F175" s="17">
        <f>$F$31*'Forecast inputs Tab10.1.5.1'!Y20</f>
        <v>7.8681624789254372E-3</v>
      </c>
      <c r="G175" s="28">
        <f>N175*(D175/A175)*(1-EXP(-A175))</f>
        <v>0</v>
      </c>
      <c r="H175" s="28">
        <f>G175*'Forecast inputs Tab10.1.5.1'!V20</f>
        <v>0</v>
      </c>
      <c r="I175" s="28">
        <f t="shared" si="43"/>
        <v>0</v>
      </c>
      <c r="J175" s="28">
        <f>I175*'Forecast inputs Tab10.1.5.1'!W20</f>
        <v>0</v>
      </c>
      <c r="K175" s="28">
        <f t="shared" si="44"/>
        <v>0</v>
      </c>
      <c r="L175" s="30">
        <f t="shared" si="41"/>
        <v>1.0552098386856505</v>
      </c>
      <c r="M175" s="28">
        <f>L175*'Forecast inputs Tab10.1.5.1'!Z20</f>
        <v>4.0780272551748862</v>
      </c>
      <c r="N175" s="19">
        <f>N148*EXP(-A148)+N149*EXP(-A149)</f>
        <v>151.41824197047157</v>
      </c>
      <c r="O175" s="19">
        <f>N175*'Forecast inputs Tab10.1.5.1'!R20</f>
        <v>616.64118065502601</v>
      </c>
      <c r="P175" s="19">
        <f>N175*'Forecast inputs Tab10.1.5.1'!S20</f>
        <v>151.37768130369315</v>
      </c>
      <c r="Q175" s="19">
        <f>P175*'Forecast inputs Tab10.1.5.1'!R20</f>
        <v>616.47599991375648</v>
      </c>
    </row>
    <row r="176" spans="1:17" ht="15" x14ac:dyDescent="0.25">
      <c r="C176" s="31" t="s">
        <v>1453</v>
      </c>
      <c r="D176" s="12"/>
      <c r="E176" s="12"/>
      <c r="F176" s="12"/>
      <c r="G176" s="32">
        <f>SUM(G159:G175)</f>
        <v>0</v>
      </c>
      <c r="H176" s="32">
        <f t="shared" ref="H176" si="46">SUM(H159:H175)</f>
        <v>0</v>
      </c>
      <c r="I176" s="32">
        <f>SUM(I159:I175)</f>
        <v>0</v>
      </c>
      <c r="J176" s="32">
        <f t="shared" ref="J176:Q176" si="47">SUM(J159:J175)</f>
        <v>0</v>
      </c>
      <c r="K176" s="32">
        <f t="shared" si="47"/>
        <v>0</v>
      </c>
      <c r="L176" s="32">
        <f t="shared" si="47"/>
        <v>88.74540508711587</v>
      </c>
      <c r="M176" s="32">
        <f t="shared" si="47"/>
        <v>124.06359525946864</v>
      </c>
      <c r="N176" s="32">
        <f t="shared" si="47"/>
        <v>55662.197604336616</v>
      </c>
      <c r="O176" s="32">
        <f t="shared" si="47"/>
        <v>23270.399829132512</v>
      </c>
      <c r="P176" s="32">
        <f t="shared" si="47"/>
        <v>10983.51029927018</v>
      </c>
      <c r="Q176" s="32">
        <f t="shared" si="47"/>
        <v>16098.821953376266</v>
      </c>
    </row>
    <row r="178" spans="1:17" ht="15" x14ac:dyDescent="0.25">
      <c r="C178" s="15" t="s">
        <v>1445</v>
      </c>
      <c r="D178" s="15" t="s">
        <v>1735</v>
      </c>
      <c r="G178" s="15">
        <f>G153+1</f>
        <v>2026</v>
      </c>
    </row>
    <row r="179" spans="1:17" ht="15" x14ac:dyDescent="0.25">
      <c r="D179" s="24" t="s">
        <v>1611</v>
      </c>
      <c r="E179" s="24"/>
      <c r="F179" s="24"/>
      <c r="G179" s="18">
        <f>G154</f>
        <v>0</v>
      </c>
      <c r="H179" s="24" t="s">
        <v>1610</v>
      </c>
      <c r="I179" s="25">
        <f>G179*I129</f>
        <v>0</v>
      </c>
      <c r="J179" s="15" t="s">
        <v>1526</v>
      </c>
      <c r="K179" s="25">
        <f>I179+I181+I180</f>
        <v>5.9763099954967622E-3</v>
      </c>
    </row>
    <row r="180" spans="1:17" ht="15" x14ac:dyDescent="0.25">
      <c r="D180" s="24" t="s">
        <v>1612</v>
      </c>
      <c r="E180" s="24"/>
      <c r="F180" s="24"/>
      <c r="G180" s="18">
        <f>G155</f>
        <v>0</v>
      </c>
      <c r="H180" s="24" t="s">
        <v>1610</v>
      </c>
      <c r="I180" s="25">
        <f>G180*I130</f>
        <v>0</v>
      </c>
      <c r="K180" s="25"/>
    </row>
    <row r="181" spans="1:17" ht="15" x14ac:dyDescent="0.25">
      <c r="D181" s="24" t="s">
        <v>1446</v>
      </c>
      <c r="E181" s="24"/>
      <c r="F181" s="24"/>
      <c r="G181" s="18">
        <f>G156</f>
        <v>1</v>
      </c>
      <c r="H181" s="24" t="s">
        <v>1610</v>
      </c>
      <c r="I181" s="25">
        <f>G181*I131</f>
        <v>5.9763099954967622E-3</v>
      </c>
    </row>
    <row r="182" spans="1:17" ht="15" x14ac:dyDescent="0.25">
      <c r="D182" s="24"/>
      <c r="E182" s="24"/>
      <c r="F182" s="24"/>
      <c r="G182" s="18"/>
      <c r="H182" s="24"/>
      <c r="I182" s="24"/>
      <c r="J182" s="24"/>
      <c r="K182" s="24"/>
      <c r="L182" s="25"/>
    </row>
    <row r="183" spans="1:17" ht="39" x14ac:dyDescent="0.25">
      <c r="A183" t="s">
        <v>1374</v>
      </c>
      <c r="C183" s="26" t="s">
        <v>1292</v>
      </c>
      <c r="D183" s="27" t="s">
        <v>1604</v>
      </c>
      <c r="E183" s="27" t="s">
        <v>1605</v>
      </c>
      <c r="F183" s="27" t="s">
        <v>1877</v>
      </c>
      <c r="G183" s="27" t="s">
        <v>1606</v>
      </c>
      <c r="H183" s="27" t="s">
        <v>1607</v>
      </c>
      <c r="I183" s="27" t="s">
        <v>1608</v>
      </c>
      <c r="J183" s="27" t="s">
        <v>1609</v>
      </c>
      <c r="K183" s="27" t="s">
        <v>1613</v>
      </c>
      <c r="L183" s="27" t="s">
        <v>1448</v>
      </c>
      <c r="M183" s="27" t="s">
        <v>1578</v>
      </c>
      <c r="N183" s="27" t="s">
        <v>1449</v>
      </c>
      <c r="O183" s="27" t="s">
        <v>1450</v>
      </c>
      <c r="P183" s="27" t="s">
        <v>1451</v>
      </c>
      <c r="Q183" s="27" t="s">
        <v>1452</v>
      </c>
    </row>
    <row r="184" spans="1:17" ht="15" x14ac:dyDescent="0.25">
      <c r="A184" s="10">
        <f>D184+F184+E184+'Forecast inputs Tab10.1.5.1'!AA4</f>
        <v>0.24</v>
      </c>
      <c r="C184" s="18">
        <v>0</v>
      </c>
      <c r="D184" s="17">
        <f>$G$54*'Forecast inputs Tab10.1.5.1'!T4</f>
        <v>0</v>
      </c>
      <c r="E184" s="17">
        <f>$G$55*'Forecast inputs Tab10.1.5.1'!U4</f>
        <v>0</v>
      </c>
      <c r="F184" s="17">
        <f>$F$31*'Forecast inputs Tab10.1.5.1'!Y4</f>
        <v>0</v>
      </c>
      <c r="G184" s="28">
        <f>N184*(D184/A184)*(1-EXP(-A184))</f>
        <v>0</v>
      </c>
      <c r="H184" s="28">
        <f>G184*'Forecast inputs Tab10.1.5.1'!V4</f>
        <v>0</v>
      </c>
      <c r="I184" s="28">
        <f>N184*(E184/A184)*(1-EXP(-A184))</f>
        <v>0</v>
      </c>
      <c r="J184" s="28">
        <f>I184*'Forecast inputs Tab10.1.5.1'!W4</f>
        <v>0</v>
      </c>
      <c r="K184" s="28">
        <f>H184+J184</f>
        <v>0</v>
      </c>
      <c r="L184" s="28">
        <f t="shared" ref="L184:L200" si="48">N184*(F184/A184)*(1-EXP(-A184))</f>
        <v>0</v>
      </c>
      <c r="M184" s="28">
        <f>L184*'Forecast inputs Tab10.1.5.1'!Z4</f>
        <v>0</v>
      </c>
      <c r="N184" s="19">
        <f>'Forecast inputs Tab10.1.5.1'!Q4</f>
        <v>12382.797429009221</v>
      </c>
      <c r="O184" s="19">
        <f>N184*'Forecast inputs Tab10.1.5.1'!R4</f>
        <v>34.976078134056579</v>
      </c>
      <c r="P184" s="19">
        <f>N184*'Forecast inputs Tab10.1.5.1'!S4</f>
        <v>0</v>
      </c>
      <c r="Q184" s="19">
        <f>P184*'Forecast inputs Tab10.1.5.1'!R4</f>
        <v>0</v>
      </c>
    </row>
    <row r="185" spans="1:17" ht="15" x14ac:dyDescent="0.25">
      <c r="A185" s="10">
        <f>D185+F185+E185+'Forecast inputs Tab10.1.5.1'!AA5</f>
        <v>0.24006525701432696</v>
      </c>
      <c r="C185" s="18">
        <v>1</v>
      </c>
      <c r="D185" s="17">
        <f>$G$54*'Forecast inputs Tab10.1.5.1'!T5</f>
        <v>0</v>
      </c>
      <c r="E185" s="17">
        <f>$G$55*'Forecast inputs Tab10.1.5.1'!U5</f>
        <v>0</v>
      </c>
      <c r="F185" s="17">
        <f>$F$31*'Forecast inputs Tab10.1.5.1'!Y5</f>
        <v>6.5257014326962822E-5</v>
      </c>
      <c r="G185" s="28">
        <f t="shared" ref="G185:G199" si="49">N185*(D185/A185)*(1-EXP(-A185))</f>
        <v>0</v>
      </c>
      <c r="H185" s="28">
        <f>G185*'Forecast inputs Tab10.1.5.1'!V5</f>
        <v>0</v>
      </c>
      <c r="I185" s="28">
        <f t="shared" ref="I185:I200" si="50">N185*(E185/A185)*(1-EXP(-A185))</f>
        <v>0</v>
      </c>
      <c r="J185" s="28">
        <f>I185*'Forecast inputs Tab10.1.5.1'!W5</f>
        <v>0</v>
      </c>
      <c r="K185" s="28">
        <f t="shared" ref="K185:K200" si="51">H185+J185</f>
        <v>0</v>
      </c>
      <c r="L185" s="28">
        <f t="shared" si="48"/>
        <v>0.56510370874407057</v>
      </c>
      <c r="M185" s="28">
        <f>L185*'Forecast inputs Tab10.1.5.1'!Z5</f>
        <v>4.3558702463330823E-2</v>
      </c>
      <c r="N185" s="19">
        <f>N159*EXP(-A159)</f>
        <v>9740.6534556019415</v>
      </c>
      <c r="O185" s="19">
        <f>N185*'Forecast inputs Tab10.1.5.1'!R5</f>
        <v>231.1720062657642</v>
      </c>
      <c r="P185" s="19">
        <f>N185*'Forecast inputs Tab10.1.5.1'!S5</f>
        <v>0</v>
      </c>
      <c r="Q185" s="19">
        <f>P185*'Forecast inputs Tab10.1.5.1'!R5</f>
        <v>0</v>
      </c>
    </row>
    <row r="186" spans="1:17" ht="15" x14ac:dyDescent="0.25">
      <c r="A186" s="10">
        <f>D186+F186+E186+'Forecast inputs Tab10.1.5.1'!AA6</f>
        <v>0.24037622455703825</v>
      </c>
      <c r="C186" s="18">
        <v>2</v>
      </c>
      <c r="D186" s="17">
        <f>$G$54*'Forecast inputs Tab10.1.5.1'!T6</f>
        <v>0</v>
      </c>
      <c r="E186" s="17">
        <f>$G$55*'Forecast inputs Tab10.1.5.1'!U6</f>
        <v>0</v>
      </c>
      <c r="F186" s="17">
        <f>$F$31*'Forecast inputs Tab10.1.5.1'!Y6</f>
        <v>3.7622455703826852E-4</v>
      </c>
      <c r="G186" s="28">
        <f t="shared" si="49"/>
        <v>0</v>
      </c>
      <c r="H186" s="28">
        <f>G186*'Forecast inputs Tab10.1.5.1'!V6</f>
        <v>0</v>
      </c>
      <c r="I186" s="28">
        <f t="shared" si="50"/>
        <v>0</v>
      </c>
      <c r="J186" s="28">
        <f>I186*'Forecast inputs Tab10.1.5.1'!W6</f>
        <v>0</v>
      </c>
      <c r="K186" s="28">
        <f t="shared" si="51"/>
        <v>0</v>
      </c>
      <c r="L186" s="28">
        <f t="shared" si="48"/>
        <v>2.5622662493140775</v>
      </c>
      <c r="M186" s="28">
        <f>L186*'Forecast inputs Tab10.1.5.1'!Z6</f>
        <v>0.48178292285852603</v>
      </c>
      <c r="N186" s="19">
        <f t="shared" ref="N186:N199" si="52">N160*EXP(-A160)</f>
        <v>7661.7693926615675</v>
      </c>
      <c r="O186" s="19">
        <f>N186*'Forecast inputs Tab10.1.5.1'!R6</f>
        <v>737.03003614259364</v>
      </c>
      <c r="P186" s="19">
        <f>N186*'Forecast inputs Tab10.1.5.1'!S6</f>
        <v>0</v>
      </c>
      <c r="Q186" s="19">
        <f>P186*'Forecast inputs Tab10.1.5.1'!R6</f>
        <v>0</v>
      </c>
    </row>
    <row r="187" spans="1:17" ht="15" x14ac:dyDescent="0.25">
      <c r="A187" s="10">
        <f>D187+F187+E187+'Forecast inputs Tab10.1.5.1'!AA7</f>
        <v>0.24037337480572679</v>
      </c>
      <c r="C187" s="18">
        <v>3</v>
      </c>
      <c r="D187" s="17">
        <f>$G$54*'Forecast inputs Tab10.1.5.1'!T7</f>
        <v>0</v>
      </c>
      <c r="E187" s="17">
        <f>$G$55*'Forecast inputs Tab10.1.5.1'!U7</f>
        <v>0</v>
      </c>
      <c r="F187" s="17">
        <f>$F$31*'Forecast inputs Tab10.1.5.1'!Y7</f>
        <v>3.7337480572680818E-4</v>
      </c>
      <c r="G187" s="28">
        <f t="shared" si="49"/>
        <v>0</v>
      </c>
      <c r="H187" s="28">
        <f>G187*'Forecast inputs Tab10.1.5.1'!V7</f>
        <v>0</v>
      </c>
      <c r="I187" s="28">
        <f t="shared" si="50"/>
        <v>0</v>
      </c>
      <c r="J187" s="28">
        <f>I187*'Forecast inputs Tab10.1.5.1'!W7</f>
        <v>0</v>
      </c>
      <c r="K187" s="28">
        <f t="shared" si="51"/>
        <v>0</v>
      </c>
      <c r="L187" s="28">
        <f t="shared" si="48"/>
        <v>1.9995333508209758</v>
      </c>
      <c r="M187" s="28">
        <f>L187*'Forecast inputs Tab10.1.5.1'!Z7</f>
        <v>0.67539837617360765</v>
      </c>
      <c r="N187" s="19">
        <f t="shared" si="52"/>
        <v>6024.6942049900927</v>
      </c>
      <c r="O187" s="19">
        <f>N187*'Forecast inputs Tab10.1.5.1'!R7</f>
        <v>1260.9383736334014</v>
      </c>
      <c r="P187" s="19">
        <f>N187*'Forecast inputs Tab10.1.5.1'!S7</f>
        <v>0</v>
      </c>
      <c r="Q187" s="19">
        <f>P187*'Forecast inputs Tab10.1.5.1'!R7</f>
        <v>0</v>
      </c>
    </row>
    <row r="188" spans="1:17" ht="15" x14ac:dyDescent="0.25">
      <c r="A188" s="10">
        <f>D188+F188+E188+'Forecast inputs Tab10.1.5.1'!AA8</f>
        <v>0.24201583426640774</v>
      </c>
      <c r="C188" s="18">
        <v>4</v>
      </c>
      <c r="D188" s="17">
        <f>$G$54*'Forecast inputs Tab10.1.5.1'!T8</f>
        <v>0</v>
      </c>
      <c r="E188" s="17">
        <f>$G$55*'Forecast inputs Tab10.1.5.1'!U8</f>
        <v>0</v>
      </c>
      <c r="F188" s="17">
        <f>$F$31*'Forecast inputs Tab10.1.5.1'!Y8</f>
        <v>2.015834266407758E-3</v>
      </c>
      <c r="G188" s="28">
        <f t="shared" si="49"/>
        <v>0</v>
      </c>
      <c r="H188" s="28">
        <f>G188*'Forecast inputs Tab10.1.5.1'!V8</f>
        <v>0</v>
      </c>
      <c r="I188" s="28">
        <f t="shared" si="50"/>
        <v>0</v>
      </c>
      <c r="J188" s="28">
        <f>I188*'Forecast inputs Tab10.1.5.1'!W8</f>
        <v>0</v>
      </c>
      <c r="K188" s="28">
        <f t="shared" si="51"/>
        <v>0</v>
      </c>
      <c r="L188" s="28">
        <f t="shared" si="48"/>
        <v>8.4820983439217468</v>
      </c>
      <c r="M188" s="28">
        <f>L188*'Forecast inputs Tab10.1.5.1'!Z8</f>
        <v>4.4649680861420631</v>
      </c>
      <c r="N188" s="19">
        <f t="shared" si="52"/>
        <v>4737.4231513424256</v>
      </c>
      <c r="O188" s="19">
        <f>N188*'Forecast inputs Tab10.1.5.1'!R8</f>
        <v>1746.4747318581419</v>
      </c>
      <c r="P188" s="19">
        <f>N188*'Forecast inputs Tab10.1.5.1'!S8</f>
        <v>422.37091697117273</v>
      </c>
      <c r="Q188" s="19">
        <f>P188*'Forecast inputs Tab10.1.5.1'!R8</f>
        <v>155.70915039600769</v>
      </c>
    </row>
    <row r="189" spans="1:17" ht="15" x14ac:dyDescent="0.25">
      <c r="A189" s="10">
        <f>D189+F189+E189+'Forecast inputs Tab10.1.5.1'!AA9</f>
        <v>0.24427763699895499</v>
      </c>
      <c r="C189" s="18">
        <v>5</v>
      </c>
      <c r="D189" s="17">
        <f>$G$54*'Forecast inputs Tab10.1.5.1'!T9</f>
        <v>0</v>
      </c>
      <c r="E189" s="17">
        <f>$G$55*'Forecast inputs Tab10.1.5.1'!U9</f>
        <v>0</v>
      </c>
      <c r="F189" s="17">
        <f>$F$31*'Forecast inputs Tab10.1.5.1'!Y9</f>
        <v>4.2776369989550068E-3</v>
      </c>
      <c r="G189" s="28">
        <f t="shared" si="49"/>
        <v>0</v>
      </c>
      <c r="H189" s="28">
        <f>G189*'Forecast inputs Tab10.1.5.1'!V9</f>
        <v>0</v>
      </c>
      <c r="I189" s="28">
        <f t="shared" si="50"/>
        <v>0</v>
      </c>
      <c r="J189" s="28">
        <f>I189*'Forecast inputs Tab10.1.5.1'!W9</f>
        <v>0</v>
      </c>
      <c r="K189" s="28">
        <f t="shared" si="51"/>
        <v>0</v>
      </c>
      <c r="L189" s="28">
        <f t="shared" si="48"/>
        <v>14.114809004382851</v>
      </c>
      <c r="M189" s="28">
        <f>L189*'Forecast inputs Tab10.1.5.1'!Z9</f>
        <v>10.531595360912211</v>
      </c>
      <c r="N189" s="19">
        <f t="shared" si="52"/>
        <v>3719.0844211986741</v>
      </c>
      <c r="O189" s="19">
        <f>N189*'Forecast inputs Tab10.1.5.1'!R9</f>
        <v>2119.1491795366892</v>
      </c>
      <c r="P189" s="19">
        <f>N189*'Forecast inputs Tab10.1.5.1'!S9</f>
        <v>1081.7512260913988</v>
      </c>
      <c r="Q189" s="19">
        <f>P189*'Forecast inputs Tab10.1.5.1'!R9</f>
        <v>616.38617563178343</v>
      </c>
    </row>
    <row r="190" spans="1:17" ht="15" x14ac:dyDescent="0.25">
      <c r="A190" s="10">
        <f>D190+F190+E190+'Forecast inputs Tab10.1.5.1'!AA10</f>
        <v>0.24406739215582574</v>
      </c>
      <c r="C190" s="18">
        <v>6</v>
      </c>
      <c r="D190" s="17">
        <f>$G$54*'Forecast inputs Tab10.1.5.1'!T10</f>
        <v>0</v>
      </c>
      <c r="E190" s="17">
        <f>$G$55*'Forecast inputs Tab10.1.5.1'!U10</f>
        <v>0</v>
      </c>
      <c r="F190" s="17">
        <f>$F$31*'Forecast inputs Tab10.1.5.1'!Y10</f>
        <v>4.0673921558257442E-3</v>
      </c>
      <c r="G190" s="28">
        <f t="shared" si="49"/>
        <v>0</v>
      </c>
      <c r="H190" s="28">
        <f>G190*'Forecast inputs Tab10.1.5.1'!V10</f>
        <v>0</v>
      </c>
      <c r="I190" s="28">
        <f t="shared" si="50"/>
        <v>0</v>
      </c>
      <c r="J190" s="28">
        <f>I190*'Forecast inputs Tab10.1.5.1'!W10</f>
        <v>0</v>
      </c>
      <c r="K190" s="28">
        <f t="shared" si="51"/>
        <v>0</v>
      </c>
      <c r="L190" s="28">
        <f t="shared" si="48"/>
        <v>10.513383177931383</v>
      </c>
      <c r="M190" s="28">
        <f>L190*'Forecast inputs Tab10.1.5.1'!Z10</f>
        <v>10.39523377777779</v>
      </c>
      <c r="N190" s="19">
        <f t="shared" si="52"/>
        <v>2913.0477726647946</v>
      </c>
      <c r="O190" s="19">
        <f>N190*'Forecast inputs Tab10.1.5.1'!R10</f>
        <v>2348.5806796599918</v>
      </c>
      <c r="P190" s="19">
        <f>N190*'Forecast inputs Tab10.1.5.1'!S10</f>
        <v>1674.2108213030365</v>
      </c>
      <c r="Q190" s="19">
        <f>P190*'Forecast inputs Tab10.1.5.1'!R10</f>
        <v>1349.7956420375044</v>
      </c>
    </row>
    <row r="191" spans="1:17" ht="15" x14ac:dyDescent="0.25">
      <c r="A191" s="10">
        <f>D191+F191+E191+'Forecast inputs Tab10.1.5.1'!AA11</f>
        <v>0.24745812095903733</v>
      </c>
      <c r="C191" s="18">
        <v>7</v>
      </c>
      <c r="D191" s="17">
        <f>$G$54*'Forecast inputs Tab10.1.5.1'!T11</f>
        <v>0</v>
      </c>
      <c r="E191" s="17">
        <f>$G$55*'Forecast inputs Tab10.1.5.1'!U11</f>
        <v>0</v>
      </c>
      <c r="F191" s="17">
        <f>$F$31*'Forecast inputs Tab10.1.5.1'!Y11</f>
        <v>7.4581209590373464E-3</v>
      </c>
      <c r="G191" s="28">
        <f t="shared" si="49"/>
        <v>0</v>
      </c>
      <c r="H191" s="28">
        <f>G191*'Forecast inputs Tab10.1.5.1'!V11</f>
        <v>0</v>
      </c>
      <c r="I191" s="28">
        <f t="shared" si="50"/>
        <v>0</v>
      </c>
      <c r="J191" s="28">
        <f>I191*'Forecast inputs Tab10.1.5.1'!W11</f>
        <v>0</v>
      </c>
      <c r="K191" s="28">
        <f t="shared" si="51"/>
        <v>0</v>
      </c>
      <c r="L191" s="28">
        <f t="shared" si="48"/>
        <v>15.078307245689794</v>
      </c>
      <c r="M191" s="28">
        <f>L191*'Forecast inputs Tab10.1.5.1'!Z11</f>
        <v>18.822100151722111</v>
      </c>
      <c r="N191" s="19">
        <f t="shared" si="52"/>
        <v>2282.1831014780282</v>
      </c>
      <c r="O191" s="19">
        <f>N191*'Forecast inputs Tab10.1.5.1'!R11</f>
        <v>2443.3965157664361</v>
      </c>
      <c r="P191" s="19">
        <f>N191*'Forecast inputs Tab10.1.5.1'!S11</f>
        <v>1820.2767790991895</v>
      </c>
      <c r="Q191" s="19">
        <f>P191*'Forecast inputs Tab10.1.5.1'!R11</f>
        <v>1948.8611307747562</v>
      </c>
    </row>
    <row r="192" spans="1:17" ht="15" x14ac:dyDescent="0.25">
      <c r="A192" s="10">
        <f>D192+F192+E192+'Forecast inputs Tab10.1.5.1'!AA12</f>
        <v>0.24465567892652954</v>
      </c>
      <c r="C192" s="18">
        <v>8</v>
      </c>
      <c r="D192" s="17">
        <f>$G$54*'Forecast inputs Tab10.1.5.1'!T12</f>
        <v>0</v>
      </c>
      <c r="E192" s="17">
        <f>$G$55*'Forecast inputs Tab10.1.5.1'!U12</f>
        <v>0</v>
      </c>
      <c r="F192" s="17">
        <f>$F$31*'Forecast inputs Tab10.1.5.1'!Y12</f>
        <v>4.6556789265295422E-3</v>
      </c>
      <c r="G192" s="28">
        <f t="shared" si="49"/>
        <v>0</v>
      </c>
      <c r="H192" s="28">
        <f>G192*'Forecast inputs Tab10.1.5.1'!V12</f>
        <v>0</v>
      </c>
      <c r="I192" s="28">
        <f t="shared" si="50"/>
        <v>0</v>
      </c>
      <c r="J192" s="28">
        <f>I192*'Forecast inputs Tab10.1.5.1'!W12</f>
        <v>0</v>
      </c>
      <c r="K192" s="28">
        <f t="shared" si="51"/>
        <v>0</v>
      </c>
      <c r="L192" s="28">
        <f t="shared" si="48"/>
        <v>7.3576588591153369</v>
      </c>
      <c r="M192" s="28">
        <f>L192*'Forecast inputs Tab10.1.5.1'!Z12</f>
        <v>11.21410217353205</v>
      </c>
      <c r="N192" s="19">
        <f t="shared" si="52"/>
        <v>1781.5595082558475</v>
      </c>
      <c r="O192" s="19">
        <f>N192*'Forecast inputs Tab10.1.5.1'!R12</f>
        <v>2415.3849345080303</v>
      </c>
      <c r="P192" s="19">
        <f>N192*'Forecast inputs Tab10.1.5.1'!S12</f>
        <v>1631.0999438051706</v>
      </c>
      <c r="Q192" s="19">
        <f>P192*'Forecast inputs Tab10.1.5.1'!R12</f>
        <v>2211.3963708127362</v>
      </c>
    </row>
    <row r="193" spans="1:17" ht="15" x14ac:dyDescent="0.25">
      <c r="A193" s="10">
        <f>D193+F193+E193+'Forecast inputs Tab10.1.5.1'!AA13</f>
        <v>0.24698315193969037</v>
      </c>
      <c r="C193" s="18">
        <v>9</v>
      </c>
      <c r="D193" s="17">
        <f>$G$54*'Forecast inputs Tab10.1.5.1'!T13</f>
        <v>0</v>
      </c>
      <c r="E193" s="17">
        <f>$G$55*'Forecast inputs Tab10.1.5.1'!U13</f>
        <v>0</v>
      </c>
      <c r="F193" s="17">
        <f>$F$31*'Forecast inputs Tab10.1.5.1'!Y13</f>
        <v>6.9831519396903862E-3</v>
      </c>
      <c r="G193" s="28">
        <f t="shared" si="49"/>
        <v>0</v>
      </c>
      <c r="H193" s="28">
        <f>G193*'Forecast inputs Tab10.1.5.1'!V13</f>
        <v>0</v>
      </c>
      <c r="I193" s="28">
        <f t="shared" si="50"/>
        <v>0</v>
      </c>
      <c r="J193" s="28">
        <f>I193*'Forecast inputs Tab10.1.5.1'!W13</f>
        <v>0</v>
      </c>
      <c r="K193" s="28">
        <f t="shared" si="51"/>
        <v>0</v>
      </c>
      <c r="L193" s="28">
        <f t="shared" si="48"/>
        <v>8.6183804661642274</v>
      </c>
      <c r="M193" s="28">
        <f>L193*'Forecast inputs Tab10.1.5.1'!Z13</f>
        <v>15.653650624498749</v>
      </c>
      <c r="N193" s="19">
        <f t="shared" si="52"/>
        <v>1392.8443841326009</v>
      </c>
      <c r="O193" s="19">
        <f>N193*'Forecast inputs Tab10.1.5.1'!R13</f>
        <v>2304.9206721941518</v>
      </c>
      <c r="P193" s="19">
        <f>N193*'Forecast inputs Tab10.1.5.1'!S13</f>
        <v>1345.5164775078865</v>
      </c>
      <c r="Q193" s="19">
        <f>P193*'Forecast inputs Tab10.1.5.1'!R13</f>
        <v>2226.6010324743761</v>
      </c>
    </row>
    <row r="194" spans="1:17" ht="15" x14ac:dyDescent="0.25">
      <c r="A194" s="10">
        <f>D194+F194+E194+'Forecast inputs Tab10.1.5.1'!AA14</f>
        <v>0.24646715002965347</v>
      </c>
      <c r="C194" s="18">
        <v>10</v>
      </c>
      <c r="D194" s="17">
        <f>$G$54*'Forecast inputs Tab10.1.5.1'!T14</f>
        <v>0</v>
      </c>
      <c r="E194" s="17">
        <f>$G$55*'Forecast inputs Tab10.1.5.1'!U14</f>
        <v>0</v>
      </c>
      <c r="F194" s="17">
        <f>$F$31*'Forecast inputs Tab10.1.5.1'!Y14</f>
        <v>6.4671500296534686E-3</v>
      </c>
      <c r="G194" s="28">
        <f t="shared" si="49"/>
        <v>0</v>
      </c>
      <c r="H194" s="28">
        <f>G194*'Forecast inputs Tab10.1.5.1'!V14</f>
        <v>0</v>
      </c>
      <c r="I194" s="28">
        <f t="shared" si="50"/>
        <v>0</v>
      </c>
      <c r="J194" s="28">
        <f>I194*'Forecast inputs Tab10.1.5.1'!W14</f>
        <v>0</v>
      </c>
      <c r="K194" s="28">
        <f t="shared" si="51"/>
        <v>0</v>
      </c>
      <c r="L194" s="28">
        <f t="shared" si="48"/>
        <v>6.7319767207813888</v>
      </c>
      <c r="M194" s="28">
        <f>L194*'Forecast inputs Tab10.1.5.1'!Z14</f>
        <v>14.269434456204271</v>
      </c>
      <c r="N194" s="19">
        <f t="shared" si="52"/>
        <v>1174.4935885877751</v>
      </c>
      <c r="O194" s="19">
        <f>N194*'Forecast inputs Tab10.1.5.1'!R14</f>
        <v>2304.062797412068</v>
      </c>
      <c r="P194" s="19">
        <f>N194*'Forecast inputs Tab10.1.5.1'!S14</f>
        <v>1158.0294246085912</v>
      </c>
      <c r="Q194" s="19">
        <f>P194*'Forecast inputs Tab10.1.5.1'!R14</f>
        <v>2271.7642237259038</v>
      </c>
    </row>
    <row r="195" spans="1:17" ht="15" x14ac:dyDescent="0.25">
      <c r="A195" s="10">
        <f>D195+F195+E195+'Forecast inputs Tab10.1.5.1'!AA15</f>
        <v>0.24743485998213929</v>
      </c>
      <c r="C195" s="18">
        <v>11</v>
      </c>
      <c r="D195" s="17">
        <f>$G$54*'Forecast inputs Tab10.1.5.1'!T15</f>
        <v>0</v>
      </c>
      <c r="E195" s="17">
        <f>$G$55*'Forecast inputs Tab10.1.5.1'!U15</f>
        <v>0</v>
      </c>
      <c r="F195" s="17">
        <f>$F$31*'Forecast inputs Tab10.1.5.1'!Y15</f>
        <v>7.4348599821392903E-3</v>
      </c>
      <c r="G195" s="28">
        <f t="shared" si="49"/>
        <v>0</v>
      </c>
      <c r="H195" s="28">
        <f>G195*'Forecast inputs Tab10.1.5.1'!V15</f>
        <v>0</v>
      </c>
      <c r="I195" s="28">
        <f t="shared" si="50"/>
        <v>0</v>
      </c>
      <c r="J195" s="28">
        <f>I195*'Forecast inputs Tab10.1.5.1'!W15</f>
        <v>0</v>
      </c>
      <c r="K195" s="28">
        <f t="shared" si="51"/>
        <v>0</v>
      </c>
      <c r="L195" s="28">
        <f t="shared" si="48"/>
        <v>1.6106606543331901</v>
      </c>
      <c r="M195" s="28">
        <f>L195*'Forecast inputs Tab10.1.5.1'!Z15</f>
        <v>3.9086868495096119</v>
      </c>
      <c r="N195" s="19">
        <f t="shared" si="52"/>
        <v>244.54215337032662</v>
      </c>
      <c r="O195" s="19">
        <f>N195*'Forecast inputs Tab10.1.5.1'!R15</f>
        <v>555.4334837930902</v>
      </c>
      <c r="P195" s="19">
        <f>N195*'Forecast inputs Tab10.1.5.1'!S15</f>
        <v>243.04560689873853</v>
      </c>
      <c r="Q195" s="19">
        <f>P195*'Forecast inputs Tab10.1.5.1'!R15</f>
        <v>552.03434786124274</v>
      </c>
    </row>
    <row r="196" spans="1:17" ht="15" x14ac:dyDescent="0.25">
      <c r="A196" s="10">
        <f>D196+F196+E196+'Forecast inputs Tab10.1.5.1'!AA16</f>
        <v>0.24746457749427639</v>
      </c>
      <c r="C196" s="18">
        <v>12</v>
      </c>
      <c r="D196" s="17">
        <f>$G$54*'Forecast inputs Tab10.1.5.1'!T16</f>
        <v>0</v>
      </c>
      <c r="E196" s="17">
        <f>$G$55*'Forecast inputs Tab10.1.5.1'!U16</f>
        <v>0</v>
      </c>
      <c r="F196" s="17">
        <f>$F$31*'Forecast inputs Tab10.1.5.1'!Y16</f>
        <v>7.4645774942763933E-3</v>
      </c>
      <c r="G196" s="28">
        <f t="shared" si="49"/>
        <v>0</v>
      </c>
      <c r="H196" s="28">
        <f>G196*'Forecast inputs Tab10.1.5.1'!V16</f>
        <v>0</v>
      </c>
      <c r="I196" s="28">
        <f t="shared" si="50"/>
        <v>0</v>
      </c>
      <c r="J196" s="28">
        <f>I196*'Forecast inputs Tab10.1.5.1'!W16</f>
        <v>0</v>
      </c>
      <c r="K196" s="28">
        <f t="shared" si="51"/>
        <v>0</v>
      </c>
      <c r="L196" s="28">
        <f t="shared" si="48"/>
        <v>6.1666475045438052</v>
      </c>
      <c r="M196" s="28">
        <f>L196*'Forecast inputs Tab10.1.5.1'!Z16</f>
        <v>16.845184322262131</v>
      </c>
      <c r="N196" s="19">
        <f t="shared" si="52"/>
        <v>932.5509240517498</v>
      </c>
      <c r="O196" s="19">
        <f>N196*'Forecast inputs Tab10.1.5.1'!R16</f>
        <v>2405.2073667865516</v>
      </c>
      <c r="P196" s="19">
        <f>N196*'Forecast inputs Tab10.1.5.1'!S16</f>
        <v>929.88253622950401</v>
      </c>
      <c r="Q196" s="19">
        <f>P196*'Forecast inputs Tab10.1.5.1'!R16</f>
        <v>2398.3251409670497</v>
      </c>
    </row>
    <row r="197" spans="1:17" ht="15" x14ac:dyDescent="0.25">
      <c r="A197" s="10">
        <f>D197+F197+E197+'Forecast inputs Tab10.1.5.1'!AA17</f>
        <v>0.24671117103733337</v>
      </c>
      <c r="C197" s="18">
        <v>13</v>
      </c>
      <c r="D197" s="17">
        <f>$G$54*'Forecast inputs Tab10.1.5.1'!T17</f>
        <v>0</v>
      </c>
      <c r="E197" s="17">
        <f>$G$55*'Forecast inputs Tab10.1.5.1'!U17</f>
        <v>0</v>
      </c>
      <c r="F197" s="17">
        <f>$F$31*'Forecast inputs Tab10.1.5.1'!Y17</f>
        <v>6.7111710373333735E-3</v>
      </c>
      <c r="G197" s="28">
        <f t="shared" si="49"/>
        <v>0</v>
      </c>
      <c r="H197" s="28">
        <f>G197*'Forecast inputs Tab10.1.5.1'!V17</f>
        <v>0</v>
      </c>
      <c r="I197" s="28">
        <f t="shared" si="50"/>
        <v>0</v>
      </c>
      <c r="J197" s="28">
        <f>I197*'Forecast inputs Tab10.1.5.1'!W17</f>
        <v>0</v>
      </c>
      <c r="K197" s="28">
        <f t="shared" si="51"/>
        <v>0</v>
      </c>
      <c r="L197" s="28">
        <f t="shared" si="48"/>
        <v>3.5370620386003693</v>
      </c>
      <c r="M197" s="28">
        <f>L197*'Forecast inputs Tab10.1.5.1'!Z17</f>
        <v>10.718323724950313</v>
      </c>
      <c r="N197" s="19">
        <f t="shared" si="52"/>
        <v>594.72495759763706</v>
      </c>
      <c r="O197" s="19">
        <f>N197*'Forecast inputs Tab10.1.5.1'!R17</f>
        <v>1713.8486465569904</v>
      </c>
      <c r="P197" s="19">
        <f>N197*'Forecast inputs Tab10.1.5.1'!S17</f>
        <v>593.87262339970937</v>
      </c>
      <c r="Q197" s="19">
        <f>P197*'Forecast inputs Tab10.1.5.1'!R17</f>
        <v>1711.3924324821123</v>
      </c>
    </row>
    <row r="198" spans="1:17" ht="15" x14ac:dyDescent="0.25">
      <c r="A198" s="10">
        <f>D198+F198+E198+'Forecast inputs Tab10.1.5.1'!AA18</f>
        <v>0.24690061298032892</v>
      </c>
      <c r="C198" s="18">
        <v>14</v>
      </c>
      <c r="D198" s="17">
        <f>$G$54*'Forecast inputs Tab10.1.5.1'!T18</f>
        <v>0</v>
      </c>
      <c r="E198" s="17">
        <f>$G$55*'Forecast inputs Tab10.1.5.1'!U18</f>
        <v>0</v>
      </c>
      <c r="F198" s="17">
        <f>$F$31*'Forecast inputs Tab10.1.5.1'!Y18</f>
        <v>6.9006129803289382E-3</v>
      </c>
      <c r="G198" s="28">
        <f t="shared" si="49"/>
        <v>0</v>
      </c>
      <c r="H198" s="28">
        <f>G198*'Forecast inputs Tab10.1.5.1'!V18</f>
        <v>0</v>
      </c>
      <c r="I198" s="28">
        <f t="shared" si="50"/>
        <v>0</v>
      </c>
      <c r="J198" s="28">
        <f>I198*'Forecast inputs Tab10.1.5.1'!W18</f>
        <v>0</v>
      </c>
      <c r="K198" s="28">
        <f t="shared" si="51"/>
        <v>0</v>
      </c>
      <c r="L198" s="28">
        <f t="shared" si="48"/>
        <v>0.86765000985402918</v>
      </c>
      <c r="M198" s="28">
        <f>L198*'Forecast inputs Tab10.1.5.1'!Z18</f>
        <v>2.880467885213899</v>
      </c>
      <c r="N198" s="19">
        <f t="shared" si="52"/>
        <v>141.8953441300292</v>
      </c>
      <c r="O198" s="19">
        <f>N198*'Forecast inputs Tab10.1.5.1'!R18</f>
        <v>450.69650574644658</v>
      </c>
      <c r="P198" s="19">
        <f>N198*'Forecast inputs Tab10.1.5.1'!S18</f>
        <v>141.78634025765186</v>
      </c>
      <c r="Q198" s="19">
        <f>P198*'Forecast inputs Tab10.1.5.1'!R18</f>
        <v>450.35028110676933</v>
      </c>
    </row>
    <row r="199" spans="1:17" ht="15" x14ac:dyDescent="0.25">
      <c r="A199" s="10">
        <f>D199+F199+E199+'Forecast inputs Tab10.1.5.1'!AA19</f>
        <v>0.24727953317578388</v>
      </c>
      <c r="C199" s="18">
        <v>15</v>
      </c>
      <c r="D199" s="17">
        <f>$G$54*'Forecast inputs Tab10.1.5.1'!T19</f>
        <v>0</v>
      </c>
      <c r="E199" s="17">
        <f>$G$55*'Forecast inputs Tab10.1.5.1'!U19</f>
        <v>0</v>
      </c>
      <c r="F199" s="17">
        <f>$F$31*'Forecast inputs Tab10.1.5.1'!Y19</f>
        <v>7.2795331757839043E-3</v>
      </c>
      <c r="G199" s="28">
        <f t="shared" si="49"/>
        <v>0</v>
      </c>
      <c r="H199" s="28">
        <f>G199*'Forecast inputs Tab10.1.5.1'!V19</f>
        <v>0</v>
      </c>
      <c r="I199" s="28">
        <f t="shared" si="50"/>
        <v>0</v>
      </c>
      <c r="J199" s="28">
        <f>I199*'Forecast inputs Tab10.1.5.1'!W19</f>
        <v>0</v>
      </c>
      <c r="K199" s="28">
        <f t="shared" si="51"/>
        <v>0</v>
      </c>
      <c r="L199" s="28">
        <f t="shared" si="48"/>
        <v>1.3699507674105067</v>
      </c>
      <c r="M199" s="28">
        <f>L199*'Forecast inputs Tab10.1.5.1'!Z19</f>
        <v>4.9296582404653151</v>
      </c>
      <c r="N199" s="19">
        <f t="shared" si="52"/>
        <v>212.41812308156449</v>
      </c>
      <c r="O199" s="19">
        <f>N199*'Forecast inputs Tab10.1.5.1'!R19</f>
        <v>735.08990837360045</v>
      </c>
      <c r="P199" s="19">
        <f>N199*'Forecast inputs Tab10.1.5.1'!S19</f>
        <v>212.32420826719382</v>
      </c>
      <c r="Q199" s="19">
        <f>P199*'Forecast inputs Tab10.1.5.1'!R19</f>
        <v>734.76490864528569</v>
      </c>
    </row>
    <row r="200" spans="1:17" ht="15" x14ac:dyDescent="0.25">
      <c r="A200" s="10">
        <f>D200+F200+E200+'Forecast inputs Tab10.1.5.1'!AA20</f>
        <v>0.24786816247892543</v>
      </c>
      <c r="C200" s="23" t="s">
        <v>1443</v>
      </c>
      <c r="D200" s="17">
        <f>$G$54*'Forecast inputs Tab10.1.5.1'!T20</f>
        <v>0</v>
      </c>
      <c r="E200" s="17">
        <f>$G$55*'Forecast inputs Tab10.1.5.1'!U20</f>
        <v>0</v>
      </c>
      <c r="F200" s="17">
        <f>$F$31*'Forecast inputs Tab10.1.5.1'!Y20</f>
        <v>7.8681624789254372E-3</v>
      </c>
      <c r="G200" s="28">
        <f>N200*(D200/A200)*(1-EXP(-A200))</f>
        <v>0</v>
      </c>
      <c r="H200" s="28">
        <f>G200*'Forecast inputs Tab10.1.5.1'!V20</f>
        <v>0</v>
      </c>
      <c r="I200" s="28">
        <f t="shared" si="50"/>
        <v>0</v>
      </c>
      <c r="J200" s="28">
        <f>I200*'Forecast inputs Tab10.1.5.1'!W20</f>
        <v>0</v>
      </c>
      <c r="K200" s="28">
        <f t="shared" si="51"/>
        <v>0</v>
      </c>
      <c r="L200" s="30">
        <f t="shared" si="48"/>
        <v>1.7232522617104147</v>
      </c>
      <c r="M200" s="28">
        <f>L200*'Forecast inputs Tab10.1.5.1'!Z20</f>
        <v>6.6597840857417712</v>
      </c>
      <c r="N200" s="19">
        <f>N173*EXP(-A173)+N174*EXP(-A174)</f>
        <v>247.27956314816183</v>
      </c>
      <c r="O200" s="19">
        <f>N200*'Forecast inputs Tab10.1.5.1'!R20</f>
        <v>1007.0303273054616</v>
      </c>
      <c r="P200" s="19">
        <f>N200*'Forecast inputs Tab10.1.5.1'!S20</f>
        <v>247.21332394321902</v>
      </c>
      <c r="Q200" s="19">
        <f>P200*'Forecast inputs Tab10.1.5.1'!R20</f>
        <v>1006.7605723472079</v>
      </c>
    </row>
    <row r="201" spans="1:17" ht="15" x14ac:dyDescent="0.25">
      <c r="C201" s="31" t="s">
        <v>1453</v>
      </c>
      <c r="D201" s="12"/>
      <c r="E201" s="12"/>
      <c r="F201" s="12"/>
      <c r="G201" s="32">
        <f>SUM(G184:G200)</f>
        <v>0</v>
      </c>
      <c r="H201" s="32">
        <f t="shared" ref="H201" si="53">SUM(H184:H200)</f>
        <v>0</v>
      </c>
      <c r="I201" s="32">
        <f>SUM(I184:I200)</f>
        <v>0</v>
      </c>
      <c r="J201" s="32">
        <f t="shared" ref="J201:Q201" si="54">SUM(J184:J200)</f>
        <v>0</v>
      </c>
      <c r="K201" s="32">
        <f t="shared" si="54"/>
        <v>0</v>
      </c>
      <c r="L201" s="32">
        <f t="shared" si="54"/>
        <v>91.29874036331816</v>
      </c>
      <c r="M201" s="32">
        <f t="shared" si="54"/>
        <v>132.49392974042775</v>
      </c>
      <c r="N201" s="32">
        <f t="shared" si="54"/>
        <v>56183.961475302451</v>
      </c>
      <c r="O201" s="32">
        <f t="shared" si="54"/>
        <v>24813.392243673472</v>
      </c>
      <c r="P201" s="32">
        <f t="shared" si="54"/>
        <v>11501.380228382461</v>
      </c>
      <c r="Q201" s="32">
        <f t="shared" si="54"/>
        <v>17634.141409262738</v>
      </c>
    </row>
    <row r="203" spans="1:17" ht="15" x14ac:dyDescent="0.25">
      <c r="C203" s="15" t="s">
        <v>1445</v>
      </c>
      <c r="D203" s="15" t="s">
        <v>1736</v>
      </c>
      <c r="G203" s="15">
        <f>G178+1</f>
        <v>2027</v>
      </c>
    </row>
    <row r="204" spans="1:17" ht="15" x14ac:dyDescent="0.25">
      <c r="D204" s="24" t="s">
        <v>1611</v>
      </c>
      <c r="E204" s="24"/>
      <c r="F204" s="24"/>
      <c r="G204" s="18">
        <f>G179</f>
        <v>0</v>
      </c>
      <c r="H204" s="24" t="s">
        <v>1610</v>
      </c>
      <c r="I204" s="25">
        <f>G204*I154</f>
        <v>0</v>
      </c>
      <c r="J204" s="15" t="s">
        <v>1526</v>
      </c>
      <c r="K204" s="25">
        <f>I204+I206+I205</f>
        <v>5.9763099954967622E-3</v>
      </c>
    </row>
    <row r="205" spans="1:17" ht="15" x14ac:dyDescent="0.25">
      <c r="D205" s="24" t="s">
        <v>1612</v>
      </c>
      <c r="E205" s="24"/>
      <c r="F205" s="24"/>
      <c r="G205" s="18">
        <f>G180</f>
        <v>0</v>
      </c>
      <c r="H205" s="24" t="s">
        <v>1610</v>
      </c>
      <c r="I205" s="25">
        <f>G205*I155</f>
        <v>0</v>
      </c>
      <c r="K205" s="25"/>
    </row>
    <row r="206" spans="1:17" ht="15" x14ac:dyDescent="0.25">
      <c r="D206" s="24" t="s">
        <v>1446</v>
      </c>
      <c r="E206" s="24"/>
      <c r="F206" s="24"/>
      <c r="G206" s="18">
        <f>G181</f>
        <v>1</v>
      </c>
      <c r="H206" s="24" t="s">
        <v>1610</v>
      </c>
      <c r="I206" s="25">
        <f>G206*I156</f>
        <v>5.9763099954967622E-3</v>
      </c>
    </row>
    <row r="207" spans="1:17" ht="15" x14ac:dyDescent="0.25">
      <c r="D207" s="24"/>
      <c r="E207" s="24"/>
      <c r="F207" s="24"/>
      <c r="G207" s="18"/>
      <c r="H207" s="24"/>
      <c r="I207" s="24"/>
      <c r="J207" s="24"/>
      <c r="K207" s="24"/>
      <c r="L207" s="25"/>
    </row>
    <row r="208" spans="1:17" ht="39" x14ac:dyDescent="0.25">
      <c r="A208" t="s">
        <v>1374</v>
      </c>
      <c r="C208" s="26" t="s">
        <v>1292</v>
      </c>
      <c r="D208" s="27" t="s">
        <v>1604</v>
      </c>
      <c r="E208" s="27" t="s">
        <v>1605</v>
      </c>
      <c r="F208" s="27" t="s">
        <v>1877</v>
      </c>
      <c r="G208" s="27" t="s">
        <v>1606</v>
      </c>
      <c r="H208" s="27" t="s">
        <v>1607</v>
      </c>
      <c r="I208" s="27" t="s">
        <v>1608</v>
      </c>
      <c r="J208" s="27" t="s">
        <v>1609</v>
      </c>
      <c r="K208" s="27" t="s">
        <v>1613</v>
      </c>
      <c r="L208" s="27" t="s">
        <v>1448</v>
      </c>
      <c r="M208" s="27" t="s">
        <v>1578</v>
      </c>
      <c r="N208" s="27" t="s">
        <v>1449</v>
      </c>
      <c r="O208" s="27" t="s">
        <v>1450</v>
      </c>
      <c r="P208" s="27" t="s">
        <v>1451</v>
      </c>
      <c r="Q208" s="27" t="s">
        <v>1452</v>
      </c>
    </row>
    <row r="209" spans="1:17" ht="15" x14ac:dyDescent="0.25">
      <c r="A209" s="10">
        <f>D209+F209+E209+'Forecast inputs Tab10.1.5.1'!AA4</f>
        <v>0.24</v>
      </c>
      <c r="C209" s="18">
        <v>0</v>
      </c>
      <c r="D209" s="17">
        <f>$G$54*'Forecast inputs Tab10.1.5.1'!T4</f>
        <v>0</v>
      </c>
      <c r="E209" s="17">
        <f>$G$55*'Forecast inputs Tab10.1.5.1'!U4</f>
        <v>0</v>
      </c>
      <c r="F209" s="17">
        <f>$F$31*'Forecast inputs Tab10.1.5.1'!Y4</f>
        <v>0</v>
      </c>
      <c r="G209" s="28">
        <f>N209*(D209/A209)*(1-EXP(-A209))</f>
        <v>0</v>
      </c>
      <c r="H209" s="28">
        <f>G209*'Forecast inputs Tab10.1.5.1'!V4</f>
        <v>0</v>
      </c>
      <c r="I209" s="28">
        <f>N209*(E209/A209)*(1-EXP(-A209))</f>
        <v>0</v>
      </c>
      <c r="J209" s="28">
        <f>I209*'Forecast inputs Tab10.1.5.1'!W4</f>
        <v>0</v>
      </c>
      <c r="K209" s="28">
        <f>H209+J209</f>
        <v>0</v>
      </c>
      <c r="L209" s="28">
        <f t="shared" ref="L209:L225" si="55">N209*(F209/A209)*(1-EXP(-A209))</f>
        <v>0</v>
      </c>
      <c r="M209" s="28">
        <f>L209*'Forecast inputs Tab10.1.5.1'!Z4</f>
        <v>0</v>
      </c>
      <c r="N209" s="19">
        <f>'Forecast inputs Tab10.1.5.1'!Q4</f>
        <v>12382.797429009221</v>
      </c>
      <c r="O209" s="19">
        <f>N209*'Forecast inputs Tab10.1.5.1'!R4</f>
        <v>34.976078134056579</v>
      </c>
      <c r="P209" s="19">
        <f>N209*'Forecast inputs Tab10.1.5.1'!S4</f>
        <v>0</v>
      </c>
      <c r="Q209" s="19">
        <f>P209*'Forecast inputs Tab10.1.5.1'!R4</f>
        <v>0</v>
      </c>
    </row>
    <row r="210" spans="1:17" ht="15" x14ac:dyDescent="0.25">
      <c r="A210" s="10">
        <f>D210+F210+E210+'Forecast inputs Tab10.1.5.1'!AA5</f>
        <v>0.24006525701432696</v>
      </c>
      <c r="C210" s="18">
        <v>1</v>
      </c>
      <c r="D210" s="17">
        <f>$G$54*'Forecast inputs Tab10.1.5.1'!T5</f>
        <v>0</v>
      </c>
      <c r="E210" s="17">
        <f>$G$55*'Forecast inputs Tab10.1.5.1'!U5</f>
        <v>0</v>
      </c>
      <c r="F210" s="17">
        <f>$F$31*'Forecast inputs Tab10.1.5.1'!Y5</f>
        <v>6.5257014326962822E-5</v>
      </c>
      <c r="G210" s="28">
        <f t="shared" ref="G210:G224" si="56">N210*(D210/A210)*(1-EXP(-A210))</f>
        <v>0</v>
      </c>
      <c r="H210" s="28">
        <f>G210*'Forecast inputs Tab10.1.5.1'!V5</f>
        <v>0</v>
      </c>
      <c r="I210" s="28">
        <f t="shared" ref="I210:I225" si="57">N210*(E210/A210)*(1-EXP(-A210))</f>
        <v>0</v>
      </c>
      <c r="J210" s="28">
        <f>I210*'Forecast inputs Tab10.1.5.1'!W5</f>
        <v>0</v>
      </c>
      <c r="K210" s="28">
        <f t="shared" ref="K210:K225" si="58">H210+J210</f>
        <v>0</v>
      </c>
      <c r="L210" s="28">
        <f t="shared" si="55"/>
        <v>0.56510370874407057</v>
      </c>
      <c r="M210" s="28">
        <f>L210*'Forecast inputs Tab10.1.5.1'!Z5</f>
        <v>4.3558702463330823E-2</v>
      </c>
      <c r="N210" s="19">
        <f>N184*EXP(-A184)</f>
        <v>9740.6534556019415</v>
      </c>
      <c r="O210" s="19">
        <f>N210*'Forecast inputs Tab10.1.5.1'!R5</f>
        <v>231.1720062657642</v>
      </c>
      <c r="P210" s="19">
        <f>N210*'Forecast inputs Tab10.1.5.1'!S5</f>
        <v>0</v>
      </c>
      <c r="Q210" s="19">
        <f>P210*'Forecast inputs Tab10.1.5.1'!R5</f>
        <v>0</v>
      </c>
    </row>
    <row r="211" spans="1:17" ht="15" x14ac:dyDescent="0.25">
      <c r="A211" s="10">
        <f>D211+F211+E211+'Forecast inputs Tab10.1.5.1'!AA6</f>
        <v>0.24037622455703825</v>
      </c>
      <c r="C211" s="18">
        <v>2</v>
      </c>
      <c r="D211" s="17">
        <f>$G$54*'Forecast inputs Tab10.1.5.1'!T6</f>
        <v>0</v>
      </c>
      <c r="E211" s="17">
        <f>$G$55*'Forecast inputs Tab10.1.5.1'!U6</f>
        <v>0</v>
      </c>
      <c r="F211" s="17">
        <f>$F$31*'Forecast inputs Tab10.1.5.1'!Y6</f>
        <v>3.7622455703826852E-4</v>
      </c>
      <c r="G211" s="28">
        <f t="shared" si="56"/>
        <v>0</v>
      </c>
      <c r="H211" s="28">
        <f>G211*'Forecast inputs Tab10.1.5.1'!V6</f>
        <v>0</v>
      </c>
      <c r="I211" s="28">
        <f t="shared" si="57"/>
        <v>0</v>
      </c>
      <c r="J211" s="28">
        <f>I211*'Forecast inputs Tab10.1.5.1'!W6</f>
        <v>0</v>
      </c>
      <c r="K211" s="28">
        <f t="shared" si="58"/>
        <v>0</v>
      </c>
      <c r="L211" s="28">
        <f t="shared" si="55"/>
        <v>2.5622662493140775</v>
      </c>
      <c r="M211" s="28">
        <f>L211*'Forecast inputs Tab10.1.5.1'!Z6</f>
        <v>0.48178292285852603</v>
      </c>
      <c r="N211" s="19">
        <f t="shared" ref="N211:N224" si="59">N185*EXP(-A185)</f>
        <v>7661.7693926615675</v>
      </c>
      <c r="O211" s="19">
        <f>N211*'Forecast inputs Tab10.1.5.1'!R6</f>
        <v>737.03003614259364</v>
      </c>
      <c r="P211" s="19">
        <f>N211*'Forecast inputs Tab10.1.5.1'!S6</f>
        <v>0</v>
      </c>
      <c r="Q211" s="19">
        <f>P211*'Forecast inputs Tab10.1.5.1'!R6</f>
        <v>0</v>
      </c>
    </row>
    <row r="212" spans="1:17" ht="15" x14ac:dyDescent="0.25">
      <c r="A212" s="10">
        <f>D212+F212+E212+'Forecast inputs Tab10.1.5.1'!AA7</f>
        <v>0.24037337480572679</v>
      </c>
      <c r="C212" s="18">
        <v>3</v>
      </c>
      <c r="D212" s="17">
        <f>$G$54*'Forecast inputs Tab10.1.5.1'!T7</f>
        <v>0</v>
      </c>
      <c r="E212" s="17">
        <f>$G$55*'Forecast inputs Tab10.1.5.1'!U7</f>
        <v>0</v>
      </c>
      <c r="F212" s="17">
        <f>$F$31*'Forecast inputs Tab10.1.5.1'!Y7</f>
        <v>3.7337480572680818E-4</v>
      </c>
      <c r="G212" s="28">
        <f t="shared" si="56"/>
        <v>0</v>
      </c>
      <c r="H212" s="28">
        <f>G212*'Forecast inputs Tab10.1.5.1'!V7</f>
        <v>0</v>
      </c>
      <c r="I212" s="28">
        <f t="shared" si="57"/>
        <v>0</v>
      </c>
      <c r="J212" s="28">
        <f>I212*'Forecast inputs Tab10.1.5.1'!W7</f>
        <v>0</v>
      </c>
      <c r="K212" s="28">
        <f t="shared" si="58"/>
        <v>0</v>
      </c>
      <c r="L212" s="28">
        <f t="shared" si="55"/>
        <v>1.9995333508209758</v>
      </c>
      <c r="M212" s="28">
        <f>L212*'Forecast inputs Tab10.1.5.1'!Z7</f>
        <v>0.67539837617360765</v>
      </c>
      <c r="N212" s="19">
        <f t="shared" si="59"/>
        <v>6024.6942049900927</v>
      </c>
      <c r="O212" s="19">
        <f>N212*'Forecast inputs Tab10.1.5.1'!R7</f>
        <v>1260.9383736334014</v>
      </c>
      <c r="P212" s="19">
        <f>N212*'Forecast inputs Tab10.1.5.1'!S7</f>
        <v>0</v>
      </c>
      <c r="Q212" s="19">
        <f>P212*'Forecast inputs Tab10.1.5.1'!R7</f>
        <v>0</v>
      </c>
    </row>
    <row r="213" spans="1:17" ht="15" x14ac:dyDescent="0.25">
      <c r="A213" s="10">
        <f>D213+F213+E213+'Forecast inputs Tab10.1.5.1'!AA8</f>
        <v>0.24201583426640774</v>
      </c>
      <c r="C213" s="18">
        <v>4</v>
      </c>
      <c r="D213" s="17">
        <f>$G$54*'Forecast inputs Tab10.1.5.1'!T8</f>
        <v>0</v>
      </c>
      <c r="E213" s="17">
        <f>$G$55*'Forecast inputs Tab10.1.5.1'!U8</f>
        <v>0</v>
      </c>
      <c r="F213" s="17">
        <f>$F$31*'Forecast inputs Tab10.1.5.1'!Y8</f>
        <v>2.015834266407758E-3</v>
      </c>
      <c r="G213" s="28">
        <f t="shared" si="56"/>
        <v>0</v>
      </c>
      <c r="H213" s="28">
        <f>G213*'Forecast inputs Tab10.1.5.1'!V8</f>
        <v>0</v>
      </c>
      <c r="I213" s="28">
        <f t="shared" si="57"/>
        <v>0</v>
      </c>
      <c r="J213" s="28">
        <f>I213*'Forecast inputs Tab10.1.5.1'!W8</f>
        <v>0</v>
      </c>
      <c r="K213" s="28">
        <f t="shared" si="58"/>
        <v>0</v>
      </c>
      <c r="L213" s="28">
        <f t="shared" si="55"/>
        <v>8.4820983439217468</v>
      </c>
      <c r="M213" s="28">
        <f>L213*'Forecast inputs Tab10.1.5.1'!Z8</f>
        <v>4.4649680861420631</v>
      </c>
      <c r="N213" s="19">
        <f t="shared" si="59"/>
        <v>4737.4231513424256</v>
      </c>
      <c r="O213" s="19">
        <f>N213*'Forecast inputs Tab10.1.5.1'!R8</f>
        <v>1746.4747318581419</v>
      </c>
      <c r="P213" s="19">
        <f>N213*'Forecast inputs Tab10.1.5.1'!S8</f>
        <v>422.37091697117273</v>
      </c>
      <c r="Q213" s="19">
        <f>P213*'Forecast inputs Tab10.1.5.1'!R8</f>
        <v>155.70915039600769</v>
      </c>
    </row>
    <row r="214" spans="1:17" ht="15" x14ac:dyDescent="0.25">
      <c r="A214" s="10">
        <f>D214+F214+E214+'Forecast inputs Tab10.1.5.1'!AA9</f>
        <v>0.24427763699895499</v>
      </c>
      <c r="C214" s="18">
        <v>5</v>
      </c>
      <c r="D214" s="17">
        <f>$G$54*'Forecast inputs Tab10.1.5.1'!T9</f>
        <v>0</v>
      </c>
      <c r="E214" s="17">
        <f>$G$55*'Forecast inputs Tab10.1.5.1'!U9</f>
        <v>0</v>
      </c>
      <c r="F214" s="17">
        <f>$F$31*'Forecast inputs Tab10.1.5.1'!Y9</f>
        <v>4.2776369989550068E-3</v>
      </c>
      <c r="G214" s="28">
        <f t="shared" si="56"/>
        <v>0</v>
      </c>
      <c r="H214" s="28">
        <f>G214*'Forecast inputs Tab10.1.5.1'!V9</f>
        <v>0</v>
      </c>
      <c r="I214" s="28">
        <f t="shared" si="57"/>
        <v>0</v>
      </c>
      <c r="J214" s="28">
        <f>I214*'Forecast inputs Tab10.1.5.1'!W9</f>
        <v>0</v>
      </c>
      <c r="K214" s="28">
        <f t="shared" si="58"/>
        <v>0</v>
      </c>
      <c r="L214" s="28">
        <f t="shared" si="55"/>
        <v>14.114809004382851</v>
      </c>
      <c r="M214" s="28">
        <f>L214*'Forecast inputs Tab10.1.5.1'!Z9</f>
        <v>10.531595360912211</v>
      </c>
      <c r="N214" s="19">
        <f t="shared" si="59"/>
        <v>3719.0844211986741</v>
      </c>
      <c r="O214" s="19">
        <f>N214*'Forecast inputs Tab10.1.5.1'!R9</f>
        <v>2119.1491795366892</v>
      </c>
      <c r="P214" s="19">
        <f>N214*'Forecast inputs Tab10.1.5.1'!S9</f>
        <v>1081.7512260913988</v>
      </c>
      <c r="Q214" s="19">
        <f>P214*'Forecast inputs Tab10.1.5.1'!R9</f>
        <v>616.38617563178343</v>
      </c>
    </row>
    <row r="215" spans="1:17" ht="15" x14ac:dyDescent="0.25">
      <c r="A215" s="10">
        <f>D215+F215+E215+'Forecast inputs Tab10.1.5.1'!AA10</f>
        <v>0.24406739215582574</v>
      </c>
      <c r="C215" s="18">
        <v>6</v>
      </c>
      <c r="D215" s="17">
        <f>$G$54*'Forecast inputs Tab10.1.5.1'!T10</f>
        <v>0</v>
      </c>
      <c r="E215" s="17">
        <f>$G$55*'Forecast inputs Tab10.1.5.1'!U10</f>
        <v>0</v>
      </c>
      <c r="F215" s="17">
        <f>$F$31*'Forecast inputs Tab10.1.5.1'!Y10</f>
        <v>4.0673921558257442E-3</v>
      </c>
      <c r="G215" s="28">
        <f t="shared" si="56"/>
        <v>0</v>
      </c>
      <c r="H215" s="28">
        <f>G215*'Forecast inputs Tab10.1.5.1'!V10</f>
        <v>0</v>
      </c>
      <c r="I215" s="28">
        <f t="shared" si="57"/>
        <v>0</v>
      </c>
      <c r="J215" s="28">
        <f>I215*'Forecast inputs Tab10.1.5.1'!W10</f>
        <v>0</v>
      </c>
      <c r="K215" s="28">
        <f t="shared" si="58"/>
        <v>0</v>
      </c>
      <c r="L215" s="28">
        <f t="shared" si="55"/>
        <v>10.513383177931383</v>
      </c>
      <c r="M215" s="28">
        <f>L215*'Forecast inputs Tab10.1.5.1'!Z10</f>
        <v>10.39523377777779</v>
      </c>
      <c r="N215" s="19">
        <f t="shared" si="59"/>
        <v>2913.0477726647946</v>
      </c>
      <c r="O215" s="19">
        <f>N215*'Forecast inputs Tab10.1.5.1'!R10</f>
        <v>2348.5806796599918</v>
      </c>
      <c r="P215" s="19">
        <f>N215*'Forecast inputs Tab10.1.5.1'!S10</f>
        <v>1674.2108213030365</v>
      </c>
      <c r="Q215" s="19">
        <f>P215*'Forecast inputs Tab10.1.5.1'!R10</f>
        <v>1349.7956420375044</v>
      </c>
    </row>
    <row r="216" spans="1:17" ht="15" x14ac:dyDescent="0.25">
      <c r="A216" s="10">
        <f>D216+F216+E216+'Forecast inputs Tab10.1.5.1'!AA11</f>
        <v>0.24745812095903733</v>
      </c>
      <c r="C216" s="18">
        <v>7</v>
      </c>
      <c r="D216" s="17">
        <f>$G$54*'Forecast inputs Tab10.1.5.1'!T11</f>
        <v>0</v>
      </c>
      <c r="E216" s="17">
        <f>$G$55*'Forecast inputs Tab10.1.5.1'!U11</f>
        <v>0</v>
      </c>
      <c r="F216" s="17">
        <f>$F$31*'Forecast inputs Tab10.1.5.1'!Y11</f>
        <v>7.4581209590373464E-3</v>
      </c>
      <c r="G216" s="28">
        <f t="shared" si="56"/>
        <v>0</v>
      </c>
      <c r="H216" s="28">
        <f>G216*'Forecast inputs Tab10.1.5.1'!V11</f>
        <v>0</v>
      </c>
      <c r="I216" s="28">
        <f t="shared" si="57"/>
        <v>0</v>
      </c>
      <c r="J216" s="28">
        <f>I216*'Forecast inputs Tab10.1.5.1'!W11</f>
        <v>0</v>
      </c>
      <c r="K216" s="28">
        <f t="shared" si="58"/>
        <v>0</v>
      </c>
      <c r="L216" s="28">
        <f t="shared" si="55"/>
        <v>15.078307245689794</v>
      </c>
      <c r="M216" s="28">
        <f>L216*'Forecast inputs Tab10.1.5.1'!Z11</f>
        <v>18.822100151722111</v>
      </c>
      <c r="N216" s="19">
        <f t="shared" si="59"/>
        <v>2282.1831014780282</v>
      </c>
      <c r="O216" s="19">
        <f>N216*'Forecast inputs Tab10.1.5.1'!R11</f>
        <v>2443.3965157664361</v>
      </c>
      <c r="P216" s="19">
        <f>N216*'Forecast inputs Tab10.1.5.1'!S11</f>
        <v>1820.2767790991895</v>
      </c>
      <c r="Q216" s="19">
        <f>P216*'Forecast inputs Tab10.1.5.1'!R11</f>
        <v>1948.8611307747562</v>
      </c>
    </row>
    <row r="217" spans="1:17" ht="15" x14ac:dyDescent="0.25">
      <c r="A217" s="10">
        <f>D217+F217+E217+'Forecast inputs Tab10.1.5.1'!AA12</f>
        <v>0.24465567892652954</v>
      </c>
      <c r="C217" s="18">
        <v>8</v>
      </c>
      <c r="D217" s="17">
        <f>$G$54*'Forecast inputs Tab10.1.5.1'!T12</f>
        <v>0</v>
      </c>
      <c r="E217" s="17">
        <f>$G$55*'Forecast inputs Tab10.1.5.1'!U12</f>
        <v>0</v>
      </c>
      <c r="F217" s="17">
        <f>$F$31*'Forecast inputs Tab10.1.5.1'!Y12</f>
        <v>4.6556789265295422E-3</v>
      </c>
      <c r="G217" s="28">
        <f t="shared" si="56"/>
        <v>0</v>
      </c>
      <c r="H217" s="28">
        <f>G217*'Forecast inputs Tab10.1.5.1'!V12</f>
        <v>0</v>
      </c>
      <c r="I217" s="28">
        <f t="shared" si="57"/>
        <v>0</v>
      </c>
      <c r="J217" s="28">
        <f>I217*'Forecast inputs Tab10.1.5.1'!W12</f>
        <v>0</v>
      </c>
      <c r="K217" s="28">
        <f t="shared" si="58"/>
        <v>0</v>
      </c>
      <c r="L217" s="28">
        <f t="shared" si="55"/>
        <v>7.3590220327601408</v>
      </c>
      <c r="M217" s="28">
        <f>L217*'Forecast inputs Tab10.1.5.1'!Z12</f>
        <v>11.216179841011041</v>
      </c>
      <c r="N217" s="19">
        <f t="shared" si="59"/>
        <v>1781.8895826741923</v>
      </c>
      <c r="O217" s="19">
        <f>N217*'Forecast inputs Tab10.1.5.1'!R12</f>
        <v>2415.8324395021896</v>
      </c>
      <c r="P217" s="19">
        <f>N217*'Forecast inputs Tab10.1.5.1'!S12</f>
        <v>1631.402142167178</v>
      </c>
      <c r="Q217" s="19">
        <f>P217*'Forecast inputs Tab10.1.5.1'!R12</f>
        <v>2211.8060822859948</v>
      </c>
    </row>
    <row r="218" spans="1:17" ht="15" x14ac:dyDescent="0.25">
      <c r="A218" s="10">
        <f>D218+F218+E218+'Forecast inputs Tab10.1.5.1'!AA13</f>
        <v>0.24698315193969037</v>
      </c>
      <c r="C218" s="18">
        <v>9</v>
      </c>
      <c r="D218" s="17">
        <f>$G$54*'Forecast inputs Tab10.1.5.1'!T13</f>
        <v>0</v>
      </c>
      <c r="E218" s="17">
        <f>$G$55*'Forecast inputs Tab10.1.5.1'!U13</f>
        <v>0</v>
      </c>
      <c r="F218" s="17">
        <f>$F$31*'Forecast inputs Tab10.1.5.1'!Y13</f>
        <v>6.9831519396903862E-3</v>
      </c>
      <c r="G218" s="28">
        <f t="shared" si="56"/>
        <v>0</v>
      </c>
      <c r="H218" s="28">
        <f>G218*'Forecast inputs Tab10.1.5.1'!V13</f>
        <v>0</v>
      </c>
      <c r="I218" s="28">
        <f t="shared" si="57"/>
        <v>0</v>
      </c>
      <c r="J218" s="28">
        <f>I218*'Forecast inputs Tab10.1.5.1'!W13</f>
        <v>0</v>
      </c>
      <c r="K218" s="28">
        <f t="shared" si="58"/>
        <v>0</v>
      </c>
      <c r="L218" s="28">
        <f t="shared" si="55"/>
        <v>8.6311921891607213</v>
      </c>
      <c r="M218" s="28">
        <f>L218*'Forecast inputs Tab10.1.5.1'!Z13</f>
        <v>15.67692068509451</v>
      </c>
      <c r="N218" s="19">
        <f t="shared" si="59"/>
        <v>1394.9149281862999</v>
      </c>
      <c r="O218" s="19">
        <f>N218*'Forecast inputs Tab10.1.5.1'!R13</f>
        <v>2308.3470706105345</v>
      </c>
      <c r="P218" s="19">
        <f>N218*'Forecast inputs Tab10.1.5.1'!S13</f>
        <v>1347.516665880253</v>
      </c>
      <c r="Q218" s="19">
        <f>P218*'Forecast inputs Tab10.1.5.1'!R13</f>
        <v>2229.9110041986191</v>
      </c>
    </row>
    <row r="219" spans="1:17" ht="15" x14ac:dyDescent="0.25">
      <c r="A219" s="10">
        <f>D219+F219+E219+'Forecast inputs Tab10.1.5.1'!AA14</f>
        <v>0.24646715002965347</v>
      </c>
      <c r="C219" s="18">
        <v>10</v>
      </c>
      <c r="D219" s="17">
        <f>$G$54*'Forecast inputs Tab10.1.5.1'!T14</f>
        <v>0</v>
      </c>
      <c r="E219" s="17">
        <f>$G$55*'Forecast inputs Tab10.1.5.1'!U14</f>
        <v>0</v>
      </c>
      <c r="F219" s="17">
        <f>$F$31*'Forecast inputs Tab10.1.5.1'!Y14</f>
        <v>6.4671500296534686E-3</v>
      </c>
      <c r="G219" s="28">
        <f t="shared" si="56"/>
        <v>0</v>
      </c>
      <c r="H219" s="28">
        <f>G219*'Forecast inputs Tab10.1.5.1'!V14</f>
        <v>0</v>
      </c>
      <c r="I219" s="28">
        <f t="shared" si="57"/>
        <v>0</v>
      </c>
      <c r="J219" s="28">
        <f>I219*'Forecast inputs Tab10.1.5.1'!W14</f>
        <v>0</v>
      </c>
      <c r="K219" s="28">
        <f t="shared" si="58"/>
        <v>0</v>
      </c>
      <c r="L219" s="28">
        <f t="shared" si="55"/>
        <v>6.2363593582169052</v>
      </c>
      <c r="M219" s="28">
        <f>L219*'Forecast inputs Tab10.1.5.1'!Z14</f>
        <v>13.218899113644463</v>
      </c>
      <c r="N219" s="19">
        <f t="shared" si="59"/>
        <v>1088.0257591718107</v>
      </c>
      <c r="O219" s="19">
        <f>N219*'Forecast inputs Tab10.1.5.1'!R14</f>
        <v>2134.4345330552997</v>
      </c>
      <c r="P219" s="19">
        <f>N219*'Forecast inputs Tab10.1.5.1'!S14</f>
        <v>1072.7737095338728</v>
      </c>
      <c r="Q219" s="19">
        <f>P219*'Forecast inputs Tab10.1.5.1'!R14</f>
        <v>2104.5138246780748</v>
      </c>
    </row>
    <row r="220" spans="1:17" ht="15" x14ac:dyDescent="0.25">
      <c r="A220" s="10">
        <f>D220+F220+E220+'Forecast inputs Tab10.1.5.1'!AA15</f>
        <v>0.24743485998213929</v>
      </c>
      <c r="C220" s="18">
        <v>11</v>
      </c>
      <c r="D220" s="17">
        <f>$G$54*'Forecast inputs Tab10.1.5.1'!T15</f>
        <v>0</v>
      </c>
      <c r="E220" s="17">
        <f>$G$55*'Forecast inputs Tab10.1.5.1'!U15</f>
        <v>0</v>
      </c>
      <c r="F220" s="17">
        <f>$F$31*'Forecast inputs Tab10.1.5.1'!Y15</f>
        <v>7.4348599821392903E-3</v>
      </c>
      <c r="G220" s="28">
        <f t="shared" si="56"/>
        <v>0</v>
      </c>
      <c r="H220" s="28">
        <f>G220*'Forecast inputs Tab10.1.5.1'!V15</f>
        <v>0</v>
      </c>
      <c r="I220" s="28">
        <f t="shared" si="57"/>
        <v>0</v>
      </c>
      <c r="J220" s="28">
        <f>I220*'Forecast inputs Tab10.1.5.1'!W15</f>
        <v>0</v>
      </c>
      <c r="K220" s="28">
        <f t="shared" si="58"/>
        <v>0</v>
      </c>
      <c r="L220" s="28">
        <f t="shared" si="55"/>
        <v>6.0459095374649108</v>
      </c>
      <c r="M220" s="28">
        <f>L220*'Forecast inputs Tab10.1.5.1'!Z15</f>
        <v>14.671971429138345</v>
      </c>
      <c r="N220" s="19">
        <f t="shared" si="59"/>
        <v>917.93372700592352</v>
      </c>
      <c r="O220" s="19">
        <f>N220*'Forecast inputs Tab10.1.5.1'!R15</f>
        <v>2084.9212328230942</v>
      </c>
      <c r="P220" s="19">
        <f>N220*'Forecast inputs Tab10.1.5.1'!S15</f>
        <v>912.31616593774208</v>
      </c>
      <c r="Q220" s="19">
        <f>P220*'Forecast inputs Tab10.1.5.1'!R15</f>
        <v>2072.1619540177121</v>
      </c>
    </row>
    <row r="221" spans="1:17" ht="15" x14ac:dyDescent="0.25">
      <c r="A221" s="10">
        <f>D221+F221+E221+'Forecast inputs Tab10.1.5.1'!AA16</f>
        <v>0.24746457749427639</v>
      </c>
      <c r="C221" s="18">
        <v>12</v>
      </c>
      <c r="D221" s="17">
        <f>$G$54*'Forecast inputs Tab10.1.5.1'!T16</f>
        <v>0</v>
      </c>
      <c r="E221" s="17">
        <f>$G$55*'Forecast inputs Tab10.1.5.1'!U16</f>
        <v>0</v>
      </c>
      <c r="F221" s="17">
        <f>$F$31*'Forecast inputs Tab10.1.5.1'!Y16</f>
        <v>7.4645774942763933E-3</v>
      </c>
      <c r="G221" s="28">
        <f t="shared" si="56"/>
        <v>0</v>
      </c>
      <c r="H221" s="28">
        <f>G221*'Forecast inputs Tab10.1.5.1'!V16</f>
        <v>0</v>
      </c>
      <c r="I221" s="28">
        <f t="shared" si="57"/>
        <v>0</v>
      </c>
      <c r="J221" s="28">
        <f>I221*'Forecast inputs Tab10.1.5.1'!W16</f>
        <v>0</v>
      </c>
      <c r="K221" s="28">
        <f t="shared" si="58"/>
        <v>0</v>
      </c>
      <c r="L221" s="28">
        <f t="shared" si="55"/>
        <v>1.2626143044725595</v>
      </c>
      <c r="M221" s="28">
        <f>L221*'Forecast inputs Tab10.1.5.1'!Z16</f>
        <v>3.4490329909555122</v>
      </c>
      <c r="N221" s="19">
        <f t="shared" si="59"/>
        <v>190.93877759175538</v>
      </c>
      <c r="O221" s="19">
        <f>N221*'Forecast inputs Tab10.1.5.1'!R16</f>
        <v>492.4635670013277</v>
      </c>
      <c r="P221" s="19">
        <f>N221*'Forecast inputs Tab10.1.5.1'!S16</f>
        <v>190.39242811551802</v>
      </c>
      <c r="Q221" s="19">
        <f>P221*'Forecast inputs Tab10.1.5.1'!R16</f>
        <v>491.0544388227006</v>
      </c>
    </row>
    <row r="222" spans="1:17" ht="15" x14ac:dyDescent="0.25">
      <c r="A222" s="10">
        <f>D222+F222+E222+'Forecast inputs Tab10.1.5.1'!AA17</f>
        <v>0.24671117103733337</v>
      </c>
      <c r="C222" s="18">
        <v>13</v>
      </c>
      <c r="D222" s="17">
        <f>$G$54*'Forecast inputs Tab10.1.5.1'!T17</f>
        <v>0</v>
      </c>
      <c r="E222" s="17">
        <f>$G$55*'Forecast inputs Tab10.1.5.1'!U17</f>
        <v>0</v>
      </c>
      <c r="F222" s="17">
        <f>$F$31*'Forecast inputs Tab10.1.5.1'!Y17</f>
        <v>6.7111710373333735E-3</v>
      </c>
      <c r="G222" s="28">
        <f t="shared" si="56"/>
        <v>0</v>
      </c>
      <c r="H222" s="28">
        <f>G222*'Forecast inputs Tab10.1.5.1'!V17</f>
        <v>0</v>
      </c>
      <c r="I222" s="28">
        <f t="shared" si="57"/>
        <v>0</v>
      </c>
      <c r="J222" s="28">
        <f>I222*'Forecast inputs Tab10.1.5.1'!W17</f>
        <v>0</v>
      </c>
      <c r="K222" s="28">
        <f t="shared" si="58"/>
        <v>0</v>
      </c>
      <c r="L222" s="28">
        <f t="shared" si="55"/>
        <v>4.3303855958292985</v>
      </c>
      <c r="M222" s="28">
        <f>L222*'Forecast inputs Tab10.1.5.1'!Z17</f>
        <v>13.122324167185564</v>
      </c>
      <c r="N222" s="19">
        <f t="shared" si="59"/>
        <v>728.11513107643714</v>
      </c>
      <c r="O222" s="19">
        <f>N222*'Forecast inputs Tab10.1.5.1'!R17</f>
        <v>2098.2457789795226</v>
      </c>
      <c r="P222" s="19">
        <f>N222*'Forecast inputs Tab10.1.5.1'!S17</f>
        <v>727.07162782620878</v>
      </c>
      <c r="Q222" s="19">
        <f>P222*'Forecast inputs Tab10.1.5.1'!R17</f>
        <v>2095.2386634881768</v>
      </c>
    </row>
    <row r="223" spans="1:17" ht="15" x14ac:dyDescent="0.25">
      <c r="A223" s="10">
        <f>D223+F223+E223+'Forecast inputs Tab10.1.5.1'!AA18</f>
        <v>0.24690061298032892</v>
      </c>
      <c r="C223" s="18">
        <v>14</v>
      </c>
      <c r="D223" s="17">
        <f>$G$54*'Forecast inputs Tab10.1.5.1'!T18</f>
        <v>0</v>
      </c>
      <c r="E223" s="17">
        <f>$G$55*'Forecast inputs Tab10.1.5.1'!U18</f>
        <v>0</v>
      </c>
      <c r="F223" s="17">
        <f>$F$31*'Forecast inputs Tab10.1.5.1'!Y18</f>
        <v>6.9006129803289382E-3</v>
      </c>
      <c r="G223" s="28">
        <f t="shared" si="56"/>
        <v>0</v>
      </c>
      <c r="H223" s="28">
        <f>G223*'Forecast inputs Tab10.1.5.1'!V18</f>
        <v>0</v>
      </c>
      <c r="I223" s="28">
        <f t="shared" si="57"/>
        <v>0</v>
      </c>
      <c r="J223" s="28">
        <f>I223*'Forecast inputs Tab10.1.5.1'!W18</f>
        <v>0</v>
      </c>
      <c r="K223" s="28">
        <f t="shared" si="58"/>
        <v>0</v>
      </c>
      <c r="L223" s="28">
        <f t="shared" si="55"/>
        <v>2.8414976044696694</v>
      </c>
      <c r="M223" s="28">
        <f>L223*'Forecast inputs Tab10.1.5.1'!Z18</f>
        <v>9.4333458221986319</v>
      </c>
      <c r="N223" s="19">
        <f t="shared" si="59"/>
        <v>464.69806471702765</v>
      </c>
      <c r="O223" s="19">
        <f>N223*'Forecast inputs Tab10.1.5.1'!R18</f>
        <v>1476.0018750381062</v>
      </c>
      <c r="P223" s="19">
        <f>N223*'Forecast inputs Tab10.1.5.1'!S18</f>
        <v>464.34108409267401</v>
      </c>
      <c r="Q223" s="19">
        <f>P223*'Forecast inputs Tab10.1.5.1'!R18</f>
        <v>1474.8680117601969</v>
      </c>
    </row>
    <row r="224" spans="1:17" ht="15" x14ac:dyDescent="0.25">
      <c r="A224" s="10">
        <f>D224+F224+E224+'Forecast inputs Tab10.1.5.1'!AA19</f>
        <v>0.24727953317578388</v>
      </c>
      <c r="C224" s="18">
        <v>15</v>
      </c>
      <c r="D224" s="17">
        <f>$G$54*'Forecast inputs Tab10.1.5.1'!T19</f>
        <v>0</v>
      </c>
      <c r="E224" s="17">
        <f>$G$55*'Forecast inputs Tab10.1.5.1'!U19</f>
        <v>0</v>
      </c>
      <c r="F224" s="17">
        <f>$F$31*'Forecast inputs Tab10.1.5.1'!Y19</f>
        <v>7.2795331757839043E-3</v>
      </c>
      <c r="G224" s="28">
        <f t="shared" si="56"/>
        <v>0</v>
      </c>
      <c r="H224" s="28">
        <f>G224*'Forecast inputs Tab10.1.5.1'!V19</f>
        <v>0</v>
      </c>
      <c r="I224" s="28">
        <f t="shared" si="57"/>
        <v>0</v>
      </c>
      <c r="J224" s="28">
        <f>I224*'Forecast inputs Tab10.1.5.1'!W19</f>
        <v>0</v>
      </c>
      <c r="K224" s="28">
        <f t="shared" si="58"/>
        <v>0</v>
      </c>
      <c r="L224" s="28">
        <f t="shared" si="55"/>
        <v>0.7149142680885342</v>
      </c>
      <c r="M224" s="28">
        <f>L224*'Forecast inputs Tab10.1.5.1'!Z19</f>
        <v>2.5725618005751434</v>
      </c>
      <c r="N224" s="19">
        <f t="shared" si="59"/>
        <v>110.85124414992329</v>
      </c>
      <c r="O224" s="19">
        <f>N224*'Forecast inputs Tab10.1.5.1'!R19</f>
        <v>383.60959848034156</v>
      </c>
      <c r="P224" s="19">
        <f>N224*'Forecast inputs Tab10.1.5.1'!S19</f>
        <v>110.80223432973436</v>
      </c>
      <c r="Q224" s="19">
        <f>P224*'Forecast inputs Tab10.1.5.1'!R19</f>
        <v>383.43999607679217</v>
      </c>
    </row>
    <row r="225" spans="1:17" ht="15" x14ac:dyDescent="0.25">
      <c r="A225" s="10">
        <f>D225+F225+E225+'Forecast inputs Tab10.1.5.1'!AA20</f>
        <v>0.24786816247892543</v>
      </c>
      <c r="C225" s="23" t="s">
        <v>1443</v>
      </c>
      <c r="D225" s="17">
        <f>$G$54*'Forecast inputs Tab10.1.5.1'!T20</f>
        <v>0</v>
      </c>
      <c r="E225" s="17">
        <f>$G$55*'Forecast inputs Tab10.1.5.1'!U20</f>
        <v>0</v>
      </c>
      <c r="F225" s="17">
        <f>$F$31*'Forecast inputs Tab10.1.5.1'!Y20</f>
        <v>7.8681624789254372E-3</v>
      </c>
      <c r="G225" s="28">
        <f>N225*(D225/A225)*(1-EXP(-A225))</f>
        <v>0</v>
      </c>
      <c r="H225" s="28">
        <f>G225*'Forecast inputs Tab10.1.5.1'!V20</f>
        <v>0</v>
      </c>
      <c r="I225" s="28">
        <f t="shared" si="57"/>
        <v>0</v>
      </c>
      <c r="J225" s="28">
        <f>I225*'Forecast inputs Tab10.1.5.1'!W20</f>
        <v>0</v>
      </c>
      <c r="K225" s="28">
        <f t="shared" si="58"/>
        <v>0</v>
      </c>
      <c r="L225" s="30">
        <f t="shared" si="55"/>
        <v>1.9285107633697143</v>
      </c>
      <c r="M225" s="28">
        <f>L225*'Forecast inputs Tab10.1.5.1'!Z20</f>
        <v>7.4530384067644002</v>
      </c>
      <c r="N225" s="19">
        <f>N198*EXP(-A198)+N199*EXP(-A199)</f>
        <v>276.73330811082894</v>
      </c>
      <c r="O225" s="19">
        <f>N225*'Forecast inputs Tab10.1.5.1'!R20</f>
        <v>1126.9788343818609</v>
      </c>
      <c r="P225" s="19">
        <f>N225*'Forecast inputs Tab10.1.5.1'!S20</f>
        <v>276.65917908020026</v>
      </c>
      <c r="Q225" s="19">
        <f>P225*'Forecast inputs Tab10.1.5.1'!R20</f>
        <v>1126.6769486092301</v>
      </c>
    </row>
    <row r="226" spans="1:17" ht="15" x14ac:dyDescent="0.25">
      <c r="C226" s="31" t="s">
        <v>1453</v>
      </c>
      <c r="D226" s="12"/>
      <c r="E226" s="12"/>
      <c r="F226" s="12"/>
      <c r="G226" s="32">
        <f>SUM(G209:G225)</f>
        <v>0</v>
      </c>
      <c r="H226" s="32">
        <f t="shared" ref="H226" si="60">SUM(H209:H225)</f>
        <v>0</v>
      </c>
      <c r="I226" s="32">
        <f>SUM(I209:I225)</f>
        <v>0</v>
      </c>
      <c r="J226" s="32">
        <f t="shared" ref="J226:Q226" si="61">SUM(J209:J225)</f>
        <v>0</v>
      </c>
      <c r="K226" s="32">
        <f t="shared" si="61"/>
        <v>0</v>
      </c>
      <c r="L226" s="32">
        <f t="shared" si="61"/>
        <v>92.665906734637346</v>
      </c>
      <c r="M226" s="32">
        <f t="shared" si="61"/>
        <v>136.22891163461725</v>
      </c>
      <c r="N226" s="32">
        <f t="shared" si="61"/>
        <v>56415.753451630953</v>
      </c>
      <c r="O226" s="32">
        <f t="shared" si="61"/>
        <v>25442.552530869354</v>
      </c>
      <c r="P226" s="32">
        <f t="shared" si="61"/>
        <v>11731.884980428176</v>
      </c>
      <c r="Q226" s="32">
        <f t="shared" si="61"/>
        <v>18260.423022777552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226"/>
  <sheetViews>
    <sheetView showGridLines="0" topLeftCell="A16" workbookViewId="0">
      <selection activeCell="N32" sqref="N32"/>
    </sheetView>
  </sheetViews>
  <sheetFormatPr defaultRowHeight="14.4" x14ac:dyDescent="0.3"/>
  <cols>
    <col min="3" max="3" width="9.109375" style="15"/>
    <col min="4" max="5" width="10.6640625" style="15" customWidth="1"/>
    <col min="6" max="6" width="12" style="15" customWidth="1"/>
    <col min="7" max="11" width="10.6640625" style="15" customWidth="1"/>
    <col min="12" max="12" width="12.44140625" style="15" customWidth="1"/>
    <col min="13" max="13" width="19.5546875" style="15" customWidth="1"/>
    <col min="14" max="14" width="10" style="15" customWidth="1"/>
    <col min="15" max="15" width="9.109375" style="15"/>
    <col min="16" max="16" width="9.88671875" style="15" customWidth="1"/>
    <col min="17" max="17" width="10" style="15" customWidth="1"/>
  </cols>
  <sheetData>
    <row r="1" spans="1:17" ht="12" customHeight="1" x14ac:dyDescent="0.3">
      <c r="C1" s="15" t="s">
        <v>1445</v>
      </c>
      <c r="D1" s="15" t="s">
        <v>1522</v>
      </c>
      <c r="G1" s="15">
        <v>2019</v>
      </c>
    </row>
    <row r="2" spans="1:17" ht="12" customHeight="1" x14ac:dyDescent="0.3">
      <c r="G2" s="18"/>
    </row>
    <row r="3" spans="1:17" ht="12" customHeight="1" x14ac:dyDescent="0.3">
      <c r="D3" s="24" t="s">
        <v>1611</v>
      </c>
      <c r="E3" s="24"/>
      <c r="F3" s="24"/>
      <c r="G3" s="18">
        <v>1</v>
      </c>
      <c r="H3" s="24" t="s">
        <v>1610</v>
      </c>
      <c r="I3" s="25">
        <f>G3*AVERAGE('Forecast inputs Tab10.1.5.1'!T$8:T$19)</f>
        <v>6.6579454434206639E-2</v>
      </c>
      <c r="J3" s="15" t="s">
        <v>1526</v>
      </c>
      <c r="K3" s="25">
        <f>I3+I5+I4</f>
        <v>8.7881282343871131E-2</v>
      </c>
      <c r="M3" s="54" t="s">
        <v>1675</v>
      </c>
      <c r="N3" s="55">
        <f>Reportnew!$AJ$6560</f>
        <v>6.0366767631280425E-2</v>
      </c>
    </row>
    <row r="4" spans="1:17" ht="12" customHeight="1" x14ac:dyDescent="0.3">
      <c r="D4" s="24" t="s">
        <v>1612</v>
      </c>
      <c r="E4" s="24"/>
      <c r="F4" s="24"/>
      <c r="G4" s="18">
        <v>1</v>
      </c>
      <c r="H4" s="24" t="s">
        <v>1610</v>
      </c>
      <c r="I4" s="25">
        <f>G4*AVERAGE('Forecast inputs Tab10.1.5.1'!U$8:U$19)</f>
        <v>2.4673964087049936E-3</v>
      </c>
      <c r="J4" s="24"/>
      <c r="K4" s="24"/>
      <c r="M4" s="15" t="s">
        <v>1875</v>
      </c>
      <c r="N4" s="56">
        <f>AVERAGE('Forecast inputs Tab10.1.5.1'!$Y$8:$Y$19)</f>
        <v>9.2712324904217162E-3</v>
      </c>
      <c r="O4" s="25">
        <f>N4*G5</f>
        <v>1.8834431500959491E-2</v>
      </c>
    </row>
    <row r="5" spans="1:17" ht="12" customHeight="1" x14ac:dyDescent="0.3">
      <c r="D5" s="24" t="s">
        <v>1446</v>
      </c>
      <c r="E5" s="24"/>
      <c r="F5" s="24"/>
      <c r="G5" s="17">
        <f>I5/N4</f>
        <v>2.0314916620220336</v>
      </c>
      <c r="H5" s="24" t="s">
        <v>1610</v>
      </c>
      <c r="I5" s="25">
        <f>N5*N3</f>
        <v>1.8834431500959491E-2</v>
      </c>
      <c r="J5" s="24"/>
      <c r="K5" s="24"/>
      <c r="M5" s="15" t="s">
        <v>1738</v>
      </c>
      <c r="N5" s="78">
        <v>0.312</v>
      </c>
      <c r="O5" s="15" t="s">
        <v>1876</v>
      </c>
    </row>
    <row r="6" spans="1:17" ht="9.75" customHeight="1" x14ac:dyDescent="0.3">
      <c r="D6" s="24"/>
      <c r="E6" s="24"/>
      <c r="F6" s="24"/>
      <c r="G6" s="18"/>
      <c r="H6" s="24"/>
      <c r="I6" s="24"/>
      <c r="J6" s="24"/>
      <c r="K6" s="24"/>
      <c r="L6" s="25"/>
    </row>
    <row r="7" spans="1:17" ht="40.5" customHeight="1" x14ac:dyDescent="0.3">
      <c r="A7" t="s">
        <v>1374</v>
      </c>
      <c r="C7" s="26" t="s">
        <v>1292</v>
      </c>
      <c r="D7" s="27" t="s">
        <v>1604</v>
      </c>
      <c r="E7" s="27" t="s">
        <v>1605</v>
      </c>
      <c r="F7" s="27" t="s">
        <v>1877</v>
      </c>
      <c r="G7" s="27" t="s">
        <v>1606</v>
      </c>
      <c r="H7" s="27" t="s">
        <v>1607</v>
      </c>
      <c r="I7" s="27" t="s">
        <v>1608</v>
      </c>
      <c r="J7" s="27" t="s">
        <v>1609</v>
      </c>
      <c r="K7" s="27" t="s">
        <v>1613</v>
      </c>
      <c r="L7" s="27" t="s">
        <v>1448</v>
      </c>
      <c r="M7" s="27" t="s">
        <v>1578</v>
      </c>
      <c r="N7" s="27" t="s">
        <v>1449</v>
      </c>
      <c r="O7" s="27" t="s">
        <v>1450</v>
      </c>
      <c r="P7" s="27" t="s">
        <v>1451</v>
      </c>
      <c r="Q7" s="27" t="s">
        <v>1452</v>
      </c>
    </row>
    <row r="8" spans="1:17" ht="12" customHeight="1" x14ac:dyDescent="0.3">
      <c r="A8" s="10">
        <f>D8+F8+E8+'Forecast inputs Tab10.1.5.1'!AA4</f>
        <v>0.24</v>
      </c>
      <c r="C8" s="18">
        <v>0</v>
      </c>
      <c r="D8" s="17">
        <f>$G$3*'Forecast inputs Tab10.1.5.1'!T4</f>
        <v>0</v>
      </c>
      <c r="E8" s="17">
        <f>$G$4*'Forecast inputs Tab10.1.5.1'!U4</f>
        <v>0</v>
      </c>
      <c r="F8" s="17">
        <f>$G$5*'Forecast inputs Tab10.1.5.1'!Y4</f>
        <v>0</v>
      </c>
      <c r="G8" s="28">
        <f>N8*(D8/A8)*(1-EXP(-A8))</f>
        <v>0</v>
      </c>
      <c r="H8" s="28">
        <f>G8*'Forecast inputs Tab10.1.5.1'!V4</f>
        <v>0</v>
      </c>
      <c r="I8" s="28">
        <f>N8*(E8/A8)*(1-EXP(-A8))</f>
        <v>0</v>
      </c>
      <c r="J8" s="28">
        <f>I8*'Forecast inputs Tab10.1.5.1'!W4</f>
        <v>0</v>
      </c>
      <c r="K8" s="28">
        <f>H8+J8</f>
        <v>0</v>
      </c>
      <c r="L8" s="28">
        <f t="shared" ref="L8:L24" si="0">N8*(F8/A8)*(1-EXP(-A8))</f>
        <v>0</v>
      </c>
      <c r="M8" s="28">
        <f>L8*'Forecast inputs Tab10.1.5.1'!Z4</f>
        <v>0</v>
      </c>
      <c r="N8" s="19">
        <f>'Forecast inputs Tab10.1.5.1'!Q4</f>
        <v>12382.797429009221</v>
      </c>
      <c r="O8" s="19">
        <f>N8*'Forecast inputs Tab10.1.5.1'!R4</f>
        <v>34.976078134056579</v>
      </c>
      <c r="P8" s="19">
        <f>N8*'Forecast inputs Tab10.1.5.1'!S4</f>
        <v>0</v>
      </c>
      <c r="Q8" s="19">
        <f>P8*'Forecast inputs Tab10.1.5.1'!R4</f>
        <v>0</v>
      </c>
    </row>
    <row r="9" spans="1:17" ht="12" customHeight="1" x14ac:dyDescent="0.3">
      <c r="A9" s="10">
        <f>D9+F9+E9+'Forecast inputs Tab10.1.5.1'!AA5</f>
        <v>0.24025042326708496</v>
      </c>
      <c r="C9" s="18">
        <v>1</v>
      </c>
      <c r="D9" s="17">
        <f>$G$3*'Forecast inputs Tab10.1.5.1'!T5</f>
        <v>1.3595111820172463E-5</v>
      </c>
      <c r="E9" s="17">
        <f>$G$4*'Forecast inputs Tab10.1.5.1'!U5</f>
        <v>3.1169685870727759E-5</v>
      </c>
      <c r="F9" s="17">
        <f>$G$5*'Forecast inputs Tab10.1.5.1'!Y5</f>
        <v>2.0565846939406461E-4</v>
      </c>
      <c r="G9" s="28">
        <f t="shared" ref="G9:G24" si="1">N9*(D9/A9)*(1-EXP(-A9))</f>
        <v>0.11771860378315742</v>
      </c>
      <c r="H9" s="28">
        <f>G9*'Forecast inputs Tab10.1.5.1'!V5</f>
        <v>1.2104769423513805E-2</v>
      </c>
      <c r="I9" s="28">
        <f t="shared" ref="I9:I24" si="2">N9*(E9/A9)*(1-EXP(-A9))</f>
        <v>0.26989494088730009</v>
      </c>
      <c r="J9" s="28">
        <f>I9*'Forecast inputs Tab10.1.5.1'!W5</f>
        <v>2.7752816237807319E-2</v>
      </c>
      <c r="K9" s="28">
        <f t="shared" ref="K9:K24" si="3">H9+J9</f>
        <v>3.9857585661321124E-2</v>
      </c>
      <c r="L9" s="28">
        <f t="shared" si="0"/>
        <v>1.780774457281616</v>
      </c>
      <c r="M9" s="28">
        <f>L9*'Forecast inputs Tab10.1.5.1'!Z5</f>
        <v>0.1372636978642785</v>
      </c>
      <c r="N9" s="19">
        <f>'Forecast inputs Tab10.1.5.1'!Q5</f>
        <v>9740.6525854677402</v>
      </c>
      <c r="O9" s="19">
        <f>N9*'Forecast inputs Tab10.1.5.1'!R5</f>
        <v>231.17198561513024</v>
      </c>
      <c r="P9" s="19">
        <f>N9*'Forecast inputs Tab10.1.5.1'!S5</f>
        <v>0</v>
      </c>
      <c r="Q9" s="19">
        <f>P9*'Forecast inputs Tab10.1.5.1'!R5</f>
        <v>0</v>
      </c>
    </row>
    <row r="10" spans="1:17" ht="12" customHeight="1" x14ac:dyDescent="0.3">
      <c r="A10" s="10">
        <f>D10+F10+E10+'Forecast inputs Tab10.1.5.1'!AA6</f>
        <v>0.24196702872915218</v>
      </c>
      <c r="C10" s="18">
        <v>2</v>
      </c>
      <c r="D10" s="17">
        <f>$G$3*'Forecast inputs Tab10.1.5.1'!T6</f>
        <v>1.2793166855339132E-4</v>
      </c>
      <c r="E10" s="17">
        <f>$G$4*'Forecast inputs Tab10.1.5.1'!U6</f>
        <v>6.5341966872061385E-4</v>
      </c>
      <c r="F10" s="17">
        <f>$G$5*'Forecast inputs Tab10.1.5.1'!Y6</f>
        <v>1.1856773918781794E-3</v>
      </c>
      <c r="G10" s="28">
        <f t="shared" si="1"/>
        <v>0.87054036052238171</v>
      </c>
      <c r="H10" s="28">
        <f>G10*'Forecast inputs Tab10.1.5.1'!V6</f>
        <v>0.19112422096637796</v>
      </c>
      <c r="I10" s="28">
        <f t="shared" si="2"/>
        <v>4.4463438991500546</v>
      </c>
      <c r="J10" s="28">
        <f>I10*'Forecast inputs Tab10.1.5.1'!W6</f>
        <v>0.976272629412272</v>
      </c>
      <c r="K10" s="28">
        <f t="shared" si="3"/>
        <v>1.16739685037865</v>
      </c>
      <c r="L10" s="28">
        <f t="shared" si="0"/>
        <v>8.0682135694813901</v>
      </c>
      <c r="M10" s="28">
        <f>L10*'Forecast inputs Tab10.1.5.1'!Z6</f>
        <v>1.5170661974695858</v>
      </c>
      <c r="N10" s="19">
        <f>'Forecast inputs Tab10.1.5.1'!Q6</f>
        <v>7661.1571985107503</v>
      </c>
      <c r="O10" s="19">
        <f>N10*'Forecast inputs Tab10.1.5.1'!R6</f>
        <v>736.97114563650041</v>
      </c>
      <c r="P10" s="19">
        <f>N10*'Forecast inputs Tab10.1.5.1'!S6</f>
        <v>0</v>
      </c>
      <c r="Q10" s="19">
        <f>P10*'Forecast inputs Tab10.1.5.1'!R6</f>
        <v>0</v>
      </c>
    </row>
    <row r="11" spans="1:17" ht="12" customHeight="1" x14ac:dyDescent="0.3">
      <c r="A11" s="10">
        <f>D11+F11+E11+'Forecast inputs Tab10.1.5.1'!AA7</f>
        <v>0.24720946860108944</v>
      </c>
      <c r="C11" s="18">
        <v>3</v>
      </c>
      <c r="D11" s="17">
        <f>$G$3*'Forecast inputs Tab10.1.5.1'!T7</f>
        <v>4.765578025781334E-3</v>
      </c>
      <c r="E11" s="17">
        <f>$G$4*'Forecast inputs Tab10.1.5.1'!U7</f>
        <v>1.2671942178660584E-3</v>
      </c>
      <c r="F11" s="17">
        <f>$G$5*'Forecast inputs Tab10.1.5.1'!Y7</f>
        <v>1.1766963574420619E-3</v>
      </c>
      <c r="G11" s="28">
        <f t="shared" si="1"/>
        <v>27.601317625763958</v>
      </c>
      <c r="H11" s="28">
        <f>G11*'Forecast inputs Tab10.1.5.1'!V7</f>
        <v>10.136723152292523</v>
      </c>
      <c r="I11" s="28">
        <f t="shared" si="2"/>
        <v>7.3393468560654043</v>
      </c>
      <c r="J11" s="28">
        <f>I11*'Forecast inputs Tab10.1.5.1'!W7</f>
        <v>2.7020664397486907</v>
      </c>
      <c r="K11" s="28">
        <f t="shared" si="3"/>
        <v>12.838789592041215</v>
      </c>
      <c r="L11" s="28">
        <f t="shared" si="0"/>
        <v>6.8152005349892217</v>
      </c>
      <c r="M11" s="28">
        <f>L11*'Forecast inputs Tab10.1.5.1'!Z7</f>
        <v>2.3020248063075894</v>
      </c>
      <c r="N11" s="19">
        <f>'Forecast inputs Tab10.1.5.1'!Q7</f>
        <v>6537.17</v>
      </c>
      <c r="O11" s="19">
        <f>N11*'Forecast inputs Tab10.1.5.1'!R7</f>
        <v>1368.19699515</v>
      </c>
      <c r="P11" s="19">
        <f>N11*'Forecast inputs Tab10.1.5.1'!S7</f>
        <v>0</v>
      </c>
      <c r="Q11" s="19">
        <f>P11*'Forecast inputs Tab10.1.5.1'!R7</f>
        <v>0</v>
      </c>
    </row>
    <row r="12" spans="1:17" ht="12" customHeight="1" x14ac:dyDescent="0.3">
      <c r="A12" s="10">
        <f>D12+F12+E12+'Forecast inputs Tab10.1.5.1'!AA8</f>
        <v>0.26308570687873367</v>
      </c>
      <c r="C12" s="18">
        <v>4</v>
      </c>
      <c r="D12" s="17">
        <f>$G$3*'Forecast inputs Tab10.1.5.1'!T8</f>
        <v>8.5132022584224823E-3</v>
      </c>
      <c r="E12" s="17">
        <f>$G$4*'Forecast inputs Tab10.1.5.1'!U8</f>
        <v>8.219572386783721E-3</v>
      </c>
      <c r="F12" s="17">
        <f>$G$5*'Forecast inputs Tab10.1.5.1'!Y8</f>
        <v>6.352932233527479E-3</v>
      </c>
      <c r="G12" s="28">
        <f t="shared" si="1"/>
        <v>10.397702103454527</v>
      </c>
      <c r="H12" s="28">
        <f>G12*'Forecast inputs Tab10.1.5.1'!V8</f>
        <v>5.8573765353361038</v>
      </c>
      <c r="I12" s="28">
        <f t="shared" si="2"/>
        <v>10.039073723522067</v>
      </c>
      <c r="J12" s="28">
        <f>I12*'Forecast inputs Tab10.1.5.1'!W8</f>
        <v>5.5009374398519109</v>
      </c>
      <c r="K12" s="28">
        <f t="shared" si="3"/>
        <v>11.358313975188015</v>
      </c>
      <c r="L12" s="28">
        <f t="shared" si="0"/>
        <v>7.7592302922558627</v>
      </c>
      <c r="M12" s="28">
        <f>L12*'Forecast inputs Tab10.1.5.1'!Z8</f>
        <v>4.0844510666131937</v>
      </c>
      <c r="N12" s="19">
        <f>'Forecast inputs Tab10.1.5.1'!Q8</f>
        <v>1389.06</v>
      </c>
      <c r="O12" s="19">
        <f>N12*'Forecast inputs Tab10.1.5.1'!R8</f>
        <v>512.08391429999995</v>
      </c>
      <c r="P12" s="19">
        <f>N12*'Forecast inputs Tab10.1.5.1'!S8</f>
        <v>123.84339063351912</v>
      </c>
      <c r="Q12" s="19">
        <f>P12*'Forecast inputs Tab10.1.5.1'!R8</f>
        <v>45.655485173999992</v>
      </c>
    </row>
    <row r="13" spans="1:17" ht="12" customHeight="1" x14ac:dyDescent="0.3">
      <c r="A13" s="10">
        <f>D13+F13+E13+'Forecast inputs Tab10.1.5.1'!AA9</f>
        <v>0.29110000870046415</v>
      </c>
      <c r="C13" s="18">
        <v>5</v>
      </c>
      <c r="D13" s="17">
        <f>$G$3*'Forecast inputs Tab10.1.5.1'!T9</f>
        <v>2.5139412089277949E-2</v>
      </c>
      <c r="E13" s="17">
        <f>$G$4*'Forecast inputs Tab10.1.5.1'!U9</f>
        <v>1.2479558796297698E-2</v>
      </c>
      <c r="F13" s="17">
        <f>$G$5*'Forecast inputs Tab10.1.5.1'!Y9</f>
        <v>1.3481037814888505E-2</v>
      </c>
      <c r="G13" s="28">
        <f t="shared" si="1"/>
        <v>119.19370796563986</v>
      </c>
      <c r="H13" s="28">
        <f>G13*'Forecast inputs Tab10.1.5.1'!V9</f>
        <v>96.017365545320288</v>
      </c>
      <c r="I13" s="28">
        <f t="shared" si="2"/>
        <v>59.169438068933907</v>
      </c>
      <c r="J13" s="28">
        <f>I13*'Forecast inputs Tab10.1.5.1'!W9</f>
        <v>44.298694570165878</v>
      </c>
      <c r="K13" s="28">
        <f t="shared" si="3"/>
        <v>140.31606011548615</v>
      </c>
      <c r="L13" s="28">
        <f t="shared" si="0"/>
        <v>63.917759042061988</v>
      </c>
      <c r="M13" s="28">
        <f>L13*'Forecast inputs Tab10.1.5.1'!Z9</f>
        <v>47.691468896126047</v>
      </c>
      <c r="N13" s="19">
        <f>'Forecast inputs Tab10.1.5.1'!Q9</f>
        <v>5464.84</v>
      </c>
      <c r="O13" s="19">
        <f>N13*'Forecast inputs Tab10.1.5.1'!R9</f>
        <v>3113.8876913599997</v>
      </c>
      <c r="P13" s="19">
        <f>N13*'Forecast inputs Tab10.1.5.1'!S9</f>
        <v>1589.5302985588025</v>
      </c>
      <c r="Q13" s="19">
        <f>P13*'Forecast inputs Tab10.1.5.1'!R9</f>
        <v>905.72072223999987</v>
      </c>
    </row>
    <row r="14" spans="1:17" ht="12" customHeight="1" x14ac:dyDescent="0.3">
      <c r="A14" s="10">
        <f>D14+F14+E14+'Forecast inputs Tab10.1.5.1'!AA10</f>
        <v>0.31910657814761473</v>
      </c>
      <c r="C14" s="18">
        <v>6</v>
      </c>
      <c r="D14" s="17">
        <f>$G$3*'Forecast inputs Tab10.1.5.1'!T10</f>
        <v>6.1136750641884105E-2</v>
      </c>
      <c r="E14" s="17">
        <f>$G$4*'Forecast inputs Tab10.1.5.1'!U10</f>
        <v>5.1513794994919411E-3</v>
      </c>
      <c r="F14" s="17">
        <f>$G$5*'Forecast inputs Tab10.1.5.1'!Y10</f>
        <v>1.2818448006238707E-2</v>
      </c>
      <c r="G14" s="28">
        <f t="shared" si="1"/>
        <v>188.23911473754103</v>
      </c>
      <c r="H14" s="28">
        <f>G14*'Forecast inputs Tab10.1.5.1'!V10</f>
        <v>186.49354525067585</v>
      </c>
      <c r="I14" s="28">
        <f t="shared" si="2"/>
        <v>15.861018233395535</v>
      </c>
      <c r="J14" s="28">
        <f>I14*'Forecast inputs Tab10.1.5.1'!W10</f>
        <v>15.348712458631928</v>
      </c>
      <c r="K14" s="28">
        <f t="shared" si="3"/>
        <v>201.84225770930777</v>
      </c>
      <c r="L14" s="28">
        <f t="shared" si="0"/>
        <v>39.467804220371804</v>
      </c>
      <c r="M14" s="28">
        <f>L14*'Forecast inputs Tab10.1.5.1'!Z10</f>
        <v>39.02426503654327</v>
      </c>
      <c r="N14" s="19">
        <f>'Forecast inputs Tab10.1.5.1'!Q10</f>
        <v>3596.33</v>
      </c>
      <c r="O14" s="19">
        <f>N14*'Forecast inputs Tab10.1.5.1'!R10</f>
        <v>2899.4619432399995</v>
      </c>
      <c r="P14" s="19">
        <f>N14*'Forecast inputs Tab10.1.5.1'!S10</f>
        <v>2066.9124136844662</v>
      </c>
      <c r="Q14" s="19">
        <f>P14*'Forecast inputs Tab10.1.5.1'!R10</f>
        <v>1666.4026614599998</v>
      </c>
    </row>
    <row r="15" spans="1:17" ht="12" customHeight="1" x14ac:dyDescent="0.3">
      <c r="A15" s="10">
        <f>D15+F15+E15+'Forecast inputs Tab10.1.5.1'!AA11</f>
        <v>0.3403553700426652</v>
      </c>
      <c r="C15" s="18">
        <v>7</v>
      </c>
      <c r="D15" s="17">
        <f>$G$3*'Forecast inputs Tab10.1.5.1'!T11</f>
        <v>7.389713175440521E-2</v>
      </c>
      <c r="E15" s="17">
        <f>$G$4*'Forecast inputs Tab10.1.5.1'!U11</f>
        <v>2.9538570840210933E-3</v>
      </c>
      <c r="F15" s="17">
        <f>$G$5*'Forecast inputs Tab10.1.5.1'!Y11</f>
        <v>2.3504381204238905E-2</v>
      </c>
      <c r="G15" s="28">
        <f t="shared" si="1"/>
        <v>54.85672973545222</v>
      </c>
      <c r="H15" s="28">
        <f>G15*'Forecast inputs Tab10.1.5.1'!V11</f>
        <v>67.981923572116102</v>
      </c>
      <c r="I15" s="28">
        <f t="shared" si="2"/>
        <v>2.1927635875479905</v>
      </c>
      <c r="J15" s="28">
        <f>I15*'Forecast inputs Tab10.1.5.1'!W11</f>
        <v>2.6758164849712975</v>
      </c>
      <c r="K15" s="28">
        <f t="shared" si="3"/>
        <v>70.657740057087395</v>
      </c>
      <c r="L15" s="28">
        <f t="shared" si="0"/>
        <v>17.448221016279344</v>
      </c>
      <c r="M15" s="28">
        <f>L15*'Forecast inputs Tab10.1.5.1'!Z11</f>
        <v>21.780439812411341</v>
      </c>
      <c r="N15" s="19">
        <f>'Forecast inputs Tab10.1.5.1'!Q11</f>
        <v>875.82100000000003</v>
      </c>
      <c r="O15" s="19">
        <f>N15*'Forecast inputs Tab10.1.5.1'!R11</f>
        <v>937.6889954400001</v>
      </c>
      <c r="P15" s="19">
        <f>N15*'Forecast inputs Tab10.1.5.1'!S11</f>
        <v>698.55772217178503</v>
      </c>
      <c r="Q15" s="19">
        <f>P15*'Forecast inputs Tab10.1.5.1'!R11</f>
        <v>747.90383966599995</v>
      </c>
    </row>
    <row r="16" spans="1:17" ht="12" customHeight="1" x14ac:dyDescent="0.3">
      <c r="A16" s="10">
        <f>D16+F16+E16+'Forecast inputs Tab10.1.5.1'!AA12</f>
        <v>0.34037394555789741</v>
      </c>
      <c r="C16" s="18">
        <v>8</v>
      </c>
      <c r="D16" s="17">
        <f>$G$3*'Forecast inputs Tab10.1.5.1'!T12</f>
        <v>8.5194774005455456E-2</v>
      </c>
      <c r="E16" s="17">
        <f>$G$4*'Forecast inputs Tab10.1.5.1'!U12</f>
        <v>5.0672887489430947E-4</v>
      </c>
      <c r="F16" s="17">
        <f>$G$5*'Forecast inputs Tab10.1.5.1'!Y12</f>
        <v>1.4672442677547646E-2</v>
      </c>
      <c r="G16" s="28">
        <f t="shared" si="1"/>
        <v>94.889450768937877</v>
      </c>
      <c r="H16" s="28">
        <f>G16*'Forecast inputs Tab10.1.5.1'!V12</f>
        <v>142.90419253496245</v>
      </c>
      <c r="I16" s="28">
        <f t="shared" si="2"/>
        <v>0.56439171520548725</v>
      </c>
      <c r="J16" s="28">
        <f>I16*'Forecast inputs Tab10.1.5.1'!W12</f>
        <v>0.84871609411742888</v>
      </c>
      <c r="K16" s="28">
        <f t="shared" si="3"/>
        <v>143.75290862907988</v>
      </c>
      <c r="L16" s="28">
        <f t="shared" si="0"/>
        <v>16.342082520484965</v>
      </c>
      <c r="M16" s="28">
        <f>L16*'Forecast inputs Tab10.1.5.1'!Z12</f>
        <v>24.907621652771955</v>
      </c>
      <c r="N16" s="19">
        <f>'Forecast inputs Tab10.1.5.1'!Q12</f>
        <v>1314.08</v>
      </c>
      <c r="O16" s="19">
        <f>N16*'Forecast inputs Tab10.1.5.1'!R12</f>
        <v>1781.5902415999999</v>
      </c>
      <c r="P16" s="19">
        <f>N16*'Forecast inputs Tab10.1.5.1'!S12</f>
        <v>1203.1008811229044</v>
      </c>
      <c r="Q16" s="19">
        <f>P16*'Forecast inputs Tab10.1.5.1'!R12</f>
        <v>1631.1280816000001</v>
      </c>
    </row>
    <row r="17" spans="1:17" ht="12" customHeight="1" x14ac:dyDescent="0.3">
      <c r="A17" s="10">
        <f>D17+F17+E17+'Forecast inputs Tab10.1.5.1'!AA13</f>
        <v>0.34426533194904596</v>
      </c>
      <c r="C17" s="18">
        <v>9</v>
      </c>
      <c r="D17" s="17">
        <f>$G$3*'Forecast inputs Tab10.1.5.1'!T13</f>
        <v>8.2049430007223367E-2</v>
      </c>
      <c r="E17" s="17">
        <f>$G$4*'Forecast inputs Tab10.1.5.1'!U13</f>
        <v>2.0839279855593257E-4</v>
      </c>
      <c r="F17" s="17">
        <f>$G$5*'Forecast inputs Tab10.1.5.1'!Y13</f>
        <v>2.2007509143266667E-2</v>
      </c>
      <c r="G17" s="28">
        <f t="shared" si="1"/>
        <v>15.033362818698009</v>
      </c>
      <c r="H17" s="28">
        <f>G17*'Forecast inputs Tab10.1.5.1'!V13</f>
        <v>27.082808809121914</v>
      </c>
      <c r="I17" s="28">
        <f t="shared" si="2"/>
        <v>3.8182404792079308E-2</v>
      </c>
      <c r="J17" s="28">
        <f>I17*'Forecast inputs Tab10.1.5.1'!W13</f>
        <v>6.8865773308278172E-2</v>
      </c>
      <c r="K17" s="28">
        <f t="shared" si="3"/>
        <v>27.151674582430193</v>
      </c>
      <c r="L17" s="28">
        <f t="shared" si="0"/>
        <v>4.0322872402332948</v>
      </c>
      <c r="M17" s="28">
        <f>L17*'Forecast inputs Tab10.1.5.1'!Z13</f>
        <v>7.3238836373081364</v>
      </c>
      <c r="N17" s="19">
        <f>'Forecast inputs Tab10.1.5.1'!Q13</f>
        <v>216.56800000000001</v>
      </c>
      <c r="O17" s="19">
        <f>N17*'Forecast inputs Tab10.1.5.1'!R13</f>
        <v>358.38322344000005</v>
      </c>
      <c r="P17" s="19">
        <f>N17*'Forecast inputs Tab10.1.5.1'!S13</f>
        <v>209.20916637962813</v>
      </c>
      <c r="Q17" s="19">
        <f>P17*'Forecast inputs Tab10.1.5.1'!R13</f>
        <v>346.2056048</v>
      </c>
    </row>
    <row r="18" spans="1:17" ht="12" customHeight="1" x14ac:dyDescent="0.3">
      <c r="A18" s="10">
        <f>D18+F18+E18+'Forecast inputs Tab10.1.5.1'!AA14</f>
        <v>0.34232663365708665</v>
      </c>
      <c r="C18" s="18">
        <v>10</v>
      </c>
      <c r="D18" s="17">
        <f>$G$3*'Forecast inputs Tab10.1.5.1'!T14</f>
        <v>8.1888916558250091E-2</v>
      </c>
      <c r="E18" s="17">
        <f>$G$4*'Forecast inputs Tab10.1.5.1'!U14</f>
        <v>5.639579326203154E-5</v>
      </c>
      <c r="F18" s="17">
        <f>$G$5*'Forecast inputs Tab10.1.5.1'!Y14</f>
        <v>2.0381321305574563E-2</v>
      </c>
      <c r="G18" s="28">
        <f t="shared" si="1"/>
        <v>35.880066839622138</v>
      </c>
      <c r="H18" s="28">
        <f>G18*'Forecast inputs Tab10.1.5.1'!V14</f>
        <v>75.523219437983343</v>
      </c>
      <c r="I18" s="28">
        <f t="shared" si="2"/>
        <v>2.4710118496632405E-2</v>
      </c>
      <c r="J18" s="28">
        <f>I18*'Forecast inputs Tab10.1.5.1'!W14</f>
        <v>5.2125017810542955E-2</v>
      </c>
      <c r="K18" s="28">
        <f t="shared" si="3"/>
        <v>75.575344455793882</v>
      </c>
      <c r="L18" s="28">
        <f t="shared" si="0"/>
        <v>8.9301849561490538</v>
      </c>
      <c r="M18" s="28">
        <f>L18*'Forecast inputs Tab10.1.5.1'!Z14</f>
        <v>18.928866542301343</v>
      </c>
      <c r="N18" s="19">
        <f>'Forecast inputs Tab10.1.5.1'!Q14</f>
        <v>517.42200000000003</v>
      </c>
      <c r="O18" s="19">
        <f>N18*'Forecast inputs Tab10.1.5.1'!R14</f>
        <v>1015.0526085000001</v>
      </c>
      <c r="P18" s="19">
        <f>N18*'Forecast inputs Tab10.1.5.1'!S14</f>
        <v>510.16872868612205</v>
      </c>
      <c r="Q18" s="19">
        <f>P18*'Forecast inputs Tab10.1.5.1'!R14</f>
        <v>1000.8235035</v>
      </c>
    </row>
    <row r="19" spans="1:17" ht="12" customHeight="1" x14ac:dyDescent="0.3">
      <c r="A19" s="10">
        <f>D19+F19+E19+'Forecast inputs Tab10.1.5.1'!AA15</f>
        <v>0.34236914818646574</v>
      </c>
      <c r="C19" s="18">
        <v>11</v>
      </c>
      <c r="D19" s="17">
        <f>$G$3*'Forecast inputs Tab10.1.5.1'!T15</f>
        <v>7.8917243961762168E-2</v>
      </c>
      <c r="E19" s="17">
        <f>$G$4*'Forecast inputs Tab10.1.5.1'!U15</f>
        <v>2.0830341597942094E-5</v>
      </c>
      <c r="F19" s="17">
        <f>$G$5*'Forecast inputs Tab10.1.5.1'!Y15</f>
        <v>2.3431073883105637E-2</v>
      </c>
      <c r="G19" s="28">
        <f t="shared" si="1"/>
        <v>26.201329968855529</v>
      </c>
      <c r="H19" s="28">
        <f>G19*'Forecast inputs Tab10.1.5.1'!V15</f>
        <v>63.074214704434382</v>
      </c>
      <c r="I19" s="28">
        <f t="shared" si="2"/>
        <v>6.9158858846630105E-3</v>
      </c>
      <c r="J19" s="28">
        <f>I19*'Forecast inputs Tab10.1.5.1'!W15</f>
        <v>1.6703476430770501E-2</v>
      </c>
      <c r="K19" s="28">
        <f t="shared" si="3"/>
        <v>63.090918180865152</v>
      </c>
      <c r="L19" s="28">
        <f t="shared" si="0"/>
        <v>7.7793555313886724</v>
      </c>
      <c r="M19" s="28">
        <f>L19*'Forecast inputs Tab10.1.5.1'!Z15</f>
        <v>18.878628829352774</v>
      </c>
      <c r="N19" s="19">
        <f>'Forecast inputs Tab10.1.5.1'!Q15</f>
        <v>392.08199999999999</v>
      </c>
      <c r="O19" s="19">
        <f>N19*'Forecast inputs Tab10.1.5.1'!R15</f>
        <v>890.54368823999994</v>
      </c>
      <c r="P19" s="19">
        <f>N19*'Forecast inputs Tab10.1.5.1'!S15</f>
        <v>389.68254074282805</v>
      </c>
      <c r="Q19" s="19">
        <f>P19*'Forecast inputs Tab10.1.5.1'!R15</f>
        <v>885.09374844000013</v>
      </c>
    </row>
    <row r="20" spans="1:17" ht="12" customHeight="1" x14ac:dyDescent="0.3">
      <c r="A20" s="10">
        <f>D20+F20+E20+'Forecast inputs Tab10.1.5.1'!AA16</f>
        <v>0.34080370169069818</v>
      </c>
      <c r="C20" s="18">
        <v>12</v>
      </c>
      <c r="D20" s="17">
        <f>$G$3*'Forecast inputs Tab10.1.5.1'!T16</f>
        <v>7.7271493695594731E-2</v>
      </c>
      <c r="E20" s="17">
        <f>$G$4*'Forecast inputs Tab10.1.5.1'!U16</f>
        <v>7.4789222324173669E-6</v>
      </c>
      <c r="F20" s="17">
        <f>$G$5*'Forecast inputs Tab10.1.5.1'!Y16</f>
        <v>2.3524729072871054E-2</v>
      </c>
      <c r="G20" s="28">
        <f t="shared" si="1"/>
        <v>27.685574106113762</v>
      </c>
      <c r="H20" s="28">
        <f>G20*'Forecast inputs Tab10.1.5.1'!V16</f>
        <v>74.94462505249254</v>
      </c>
      <c r="I20" s="28">
        <f t="shared" si="2"/>
        <v>2.6796202039932513E-3</v>
      </c>
      <c r="J20" s="28">
        <f>I20*'Forecast inputs Tab10.1.5.1'!W16</f>
        <v>7.2799992616939743E-3</v>
      </c>
      <c r="K20" s="28">
        <f t="shared" si="3"/>
        <v>74.951905051754238</v>
      </c>
      <c r="L20" s="28">
        <f t="shared" si="0"/>
        <v>8.428666238017227</v>
      </c>
      <c r="M20" s="28">
        <f>L20*'Forecast inputs Tab10.1.5.1'!Z16</f>
        <v>23.024250415742141</v>
      </c>
      <c r="N20" s="19">
        <f>'Forecast inputs Tab10.1.5.1'!Q16</f>
        <v>422.80399999999997</v>
      </c>
      <c r="O20" s="19">
        <f>N20*'Forecast inputs Tab10.1.5.1'!R16</f>
        <v>1090.48339268</v>
      </c>
      <c r="P20" s="19">
        <f>N20*'Forecast inputs Tab10.1.5.1'!S16</f>
        <v>421.59419470604882</v>
      </c>
      <c r="Q20" s="19">
        <f>P20*'Forecast inputs Tab10.1.5.1'!R16</f>
        <v>1087.3630991599998</v>
      </c>
    </row>
    <row r="21" spans="1:17" ht="12" customHeight="1" x14ac:dyDescent="0.3">
      <c r="A21" s="10">
        <f>D21+F21+E21+'Forecast inputs Tab10.1.5.1'!AA17</f>
        <v>0.33800311230711544</v>
      </c>
      <c r="C21" s="18">
        <v>13</v>
      </c>
      <c r="D21" s="17">
        <f>$G$3*'Forecast inputs Tab10.1.5.1'!T17</f>
        <v>7.6850054992083111E-2</v>
      </c>
      <c r="E21" s="17">
        <f>$G$4*'Forecast inputs Tab10.1.5.1'!U17</f>
        <v>2.700106466573411E-6</v>
      </c>
      <c r="F21" s="17">
        <f>$G$5*'Forecast inputs Tab10.1.5.1'!Y17</f>
        <v>2.1150357208565781E-2</v>
      </c>
      <c r="G21" s="28">
        <f t="shared" si="1"/>
        <v>15.809734166661645</v>
      </c>
      <c r="H21" s="28">
        <f>G21*'Forecast inputs Tab10.1.5.1'!V17</f>
        <v>47.455882182603041</v>
      </c>
      <c r="I21" s="28">
        <f t="shared" si="2"/>
        <v>5.5547085116083915E-4</v>
      </c>
      <c r="J21" s="28">
        <f>I21*'Forecast inputs Tab10.1.5.1'!W17</f>
        <v>1.6723330631791568E-3</v>
      </c>
      <c r="K21" s="28">
        <f t="shared" si="3"/>
        <v>47.457554515666217</v>
      </c>
      <c r="L21" s="28">
        <f t="shared" si="0"/>
        <v>4.3510902501215893</v>
      </c>
      <c r="M21" s="28">
        <f>L21*'Forecast inputs Tab10.1.5.1'!Z17</f>
        <v>13.185065274040952</v>
      </c>
      <c r="N21" s="19">
        <f>'Forecast inputs Tab10.1.5.1'!Q17</f>
        <v>242.44399999999999</v>
      </c>
      <c r="O21" s="19">
        <f>N21*'Forecast inputs Tab10.1.5.1'!R17</f>
        <v>698.6629969999999</v>
      </c>
      <c r="P21" s="19">
        <f>N21*'Forecast inputs Tab10.1.5.1'!S17</f>
        <v>242.09653969983515</v>
      </c>
      <c r="Q21" s="19">
        <f>P21*'Forecast inputs Tab10.1.5.1'!R17</f>
        <v>697.66170327999987</v>
      </c>
    </row>
    <row r="22" spans="1:17" ht="12" customHeight="1" x14ac:dyDescent="0.3">
      <c r="A22" s="10">
        <f>D22+F22+E22+'Forecast inputs Tab10.1.5.1'!AA18</f>
        <v>0.33679125438026336</v>
      </c>
      <c r="C22" s="18">
        <v>14</v>
      </c>
      <c r="D22" s="17">
        <f>$G$3*'Forecast inputs Tab10.1.5.1'!T18</f>
        <v>7.5042645104281228E-2</v>
      </c>
      <c r="E22" s="17">
        <f>$G$4*'Forecast inputs Tab10.1.5.1'!U18</f>
        <v>1.2229137333800534E-6</v>
      </c>
      <c r="F22" s="17">
        <f>$G$5*'Forecast inputs Tab10.1.5.1'!Y18</f>
        <v>2.1747386362248773E-2</v>
      </c>
      <c r="G22" s="28">
        <f t="shared" si="1"/>
        <v>8.6377746479723019</v>
      </c>
      <c r="H22" s="28">
        <f>G22*'Forecast inputs Tab10.1.5.1'!V18</f>
        <v>28.376561732857208</v>
      </c>
      <c r="I22" s="28">
        <f t="shared" si="2"/>
        <v>1.4076333834139786E-4</v>
      </c>
      <c r="J22" s="28">
        <f>I22*'Forecast inputs Tab10.1.5.1'!W18</f>
        <v>4.6374174274171903E-4</v>
      </c>
      <c r="K22" s="28">
        <f t="shared" si="3"/>
        <v>28.37702547459995</v>
      </c>
      <c r="L22" s="28">
        <f t="shared" si="0"/>
        <v>2.5032302941674174</v>
      </c>
      <c r="M22" s="28">
        <f>L22*'Forecast inputs Tab10.1.5.1'!Z18</f>
        <v>8.3103490920917018</v>
      </c>
      <c r="N22" s="19">
        <f>'Forecast inputs Tab10.1.5.1'!Q18</f>
        <v>135.57400000000001</v>
      </c>
      <c r="O22" s="19">
        <f>N22*'Forecast inputs Tab10.1.5.1'!R18</f>
        <v>430.61827324000006</v>
      </c>
      <c r="P22" s="19">
        <f>N22*'Forecast inputs Tab10.1.5.1'!S18</f>
        <v>135.46985217834813</v>
      </c>
      <c r="Q22" s="19">
        <f>P22*'Forecast inputs Tab10.1.5.1'!R18</f>
        <v>430.28747268000006</v>
      </c>
    </row>
    <row r="23" spans="1:17" ht="12" customHeight="1" x14ac:dyDescent="0.3">
      <c r="A23" s="10">
        <f>D23+F23+E23+'Forecast inputs Tab10.1.5.1'!AA19</f>
        <v>0.33599459662840281</v>
      </c>
      <c r="C23" s="18">
        <v>15</v>
      </c>
      <c r="D23" s="17">
        <f>$G$3*'Forecast inputs Tab10.1.5.1'!T19</f>
        <v>7.3052398141839753E-2</v>
      </c>
      <c r="E23" s="17">
        <f>$G$4*'Forecast inputs Tab10.1.5.1'!U19</f>
        <v>6.3938712288257355E-7</v>
      </c>
      <c r="F23" s="17">
        <f>$G$5*'Forecast inputs Tab10.1.5.1'!Y19</f>
        <v>2.2941559099440182E-2</v>
      </c>
      <c r="G23" s="28">
        <f t="shared" si="1"/>
        <v>7.8380469338814684</v>
      </c>
      <c r="H23" s="28">
        <f>G23*'Forecast inputs Tab10.1.5.1'!V19</f>
        <v>27.879736326461906</v>
      </c>
      <c r="I23" s="28">
        <f t="shared" si="2"/>
        <v>6.8602077488853243E-5</v>
      </c>
      <c r="J23" s="28">
        <f>I23*'Forecast inputs Tab10.1.5.1'!W19</f>
        <v>2.4453788847452038E-4</v>
      </c>
      <c r="K23" s="28">
        <f t="shared" si="3"/>
        <v>27.879980864350379</v>
      </c>
      <c r="L23" s="28">
        <f t="shared" si="0"/>
        <v>2.4614799997214587</v>
      </c>
      <c r="M23" s="28">
        <f>L23*'Forecast inputs Tab10.1.5.1'!Z19</f>
        <v>8.857438860597691</v>
      </c>
      <c r="N23" s="19">
        <f>'Forecast inputs Tab10.1.5.1'!Q19</f>
        <v>126.32599999999999</v>
      </c>
      <c r="O23" s="19">
        <f>N23*'Forecast inputs Tab10.1.5.1'!R19</f>
        <v>437.16122908</v>
      </c>
      <c r="P23" s="19">
        <f>N23*'Forecast inputs Tab10.1.5.1'!S19</f>
        <v>126.27014844332452</v>
      </c>
      <c r="Q23" s="19">
        <f>P23*'Forecast inputs Tab10.1.5.1'!R19</f>
        <v>436.96795029999998</v>
      </c>
    </row>
    <row r="24" spans="1:17" ht="12" customHeight="1" x14ac:dyDescent="0.3">
      <c r="A24" s="10">
        <f>D24+F24+E24+'Forecast inputs Tab10.1.5.1'!AA20</f>
        <v>0.33565751215380529</v>
      </c>
      <c r="B24" s="29"/>
      <c r="C24" s="23" t="s">
        <v>1443</v>
      </c>
      <c r="D24" s="17">
        <f>$G$3*'Forecast inputs Tab10.1.5.1'!T20</f>
        <v>7.0860491436610787E-2</v>
      </c>
      <c r="E24" s="17">
        <f>$G$4*'Forecast inputs Tab10.1.5.1'!U20</f>
        <v>3.8745027800414993E-7</v>
      </c>
      <c r="F24" s="17">
        <f>$G$5*'Forecast inputs Tab10.1.5.1'!Y20</f>
        <v>2.4796633266916526E-2</v>
      </c>
      <c r="G24" s="28">
        <f t="shared" si="1"/>
        <v>14.824722789435867</v>
      </c>
      <c r="H24" s="30">
        <f>G24*'Forecast inputs Tab10.1.5.1'!V20</f>
        <v>61.514713403743528</v>
      </c>
      <c r="I24" s="28">
        <f t="shared" si="2"/>
        <v>8.1058469249251769E-5</v>
      </c>
      <c r="J24" s="30">
        <f>I24*'Forecast inputs Tab10.1.5.1'!W20</f>
        <v>3.3634952745066653E-4</v>
      </c>
      <c r="K24" s="28">
        <f t="shared" si="3"/>
        <v>61.515049753270979</v>
      </c>
      <c r="L24" s="30">
        <f t="shared" si="0"/>
        <v>5.1877034274054603</v>
      </c>
      <c r="M24" s="30">
        <f>L24*'Forecast inputs Tab10.1.5.1'!Z20</f>
        <v>20.048709927756786</v>
      </c>
      <c r="N24" s="21">
        <f>'Forecast inputs Tab10.1.5.1'!Q20</f>
        <v>246.28200240000001</v>
      </c>
      <c r="O24" s="21">
        <f>N24*'Forecast inputs Tab10.1.5.1'!R20</f>
        <v>1002.9678244688379</v>
      </c>
      <c r="P24" s="21">
        <f>N24*'Forecast inputs Tab10.1.5.1'!S20</f>
        <v>246.2160304133829</v>
      </c>
      <c r="Q24" s="21">
        <f>P24*'Forecast inputs Tab10.1.5.1'!R20</f>
        <v>1002.6991577402565</v>
      </c>
    </row>
    <row r="25" spans="1:17" ht="12" customHeight="1" x14ac:dyDescent="0.3">
      <c r="C25" s="31" t="s">
        <v>1453</v>
      </c>
      <c r="D25" s="12"/>
      <c r="E25" s="12"/>
      <c r="F25" s="12"/>
      <c r="G25" s="32">
        <f>SUM(G8:G24)</f>
        <v>648.07689417233576</v>
      </c>
      <c r="H25" s="52">
        <f t="shared" ref="H25:Q25" si="4">SUM(H8:H24)</f>
        <v>915.44611723079095</v>
      </c>
      <c r="I25" s="32">
        <f>SUM(I8:I24)</f>
        <v>99.955604948821346</v>
      </c>
      <c r="J25" s="52">
        <f t="shared" ref="J25:K25" si="5">SUM(J8:J24)</f>
        <v>72.526660162170344</v>
      </c>
      <c r="K25" s="32">
        <f t="shared" si="5"/>
        <v>987.97277739296146</v>
      </c>
      <c r="L25" s="32">
        <f t="shared" si="4"/>
        <v>205.27328359041039</v>
      </c>
      <c r="M25" s="52">
        <f t="shared" si="4"/>
        <v>260.00179374529881</v>
      </c>
      <c r="N25" s="32">
        <f t="shared" si="4"/>
        <v>51261.410215387717</v>
      </c>
      <c r="O25" s="32">
        <f t="shared" si="4"/>
        <v>17539.902227124523</v>
      </c>
      <c r="P25" s="32">
        <f t="shared" si="4"/>
        <v>7962.6519074209973</v>
      </c>
      <c r="Q25" s="32">
        <f t="shared" si="4"/>
        <v>10883.913030040258</v>
      </c>
    </row>
    <row r="26" spans="1:17" ht="12" customHeight="1" x14ac:dyDescent="0.3">
      <c r="A26" s="10"/>
    </row>
    <row r="27" spans="1:17" ht="12" customHeight="1" x14ac:dyDescent="0.3">
      <c r="C27" s="15" t="s">
        <v>1445</v>
      </c>
      <c r="D27" s="15" t="s">
        <v>1523</v>
      </c>
      <c r="G27" s="15">
        <f>G1+1</f>
        <v>2020</v>
      </c>
    </row>
    <row r="28" spans="1:17" ht="12" customHeight="1" x14ac:dyDescent="0.3">
      <c r="G28" s="18"/>
    </row>
    <row r="29" spans="1:17" ht="12" customHeight="1" x14ac:dyDescent="0.3">
      <c r="D29" s="24" t="s">
        <v>1611</v>
      </c>
      <c r="E29" s="24"/>
      <c r="F29" s="24"/>
      <c r="G29" s="18">
        <v>2.4700000000000002</v>
      </c>
      <c r="H29" s="24" t="s">
        <v>1610</v>
      </c>
      <c r="I29" s="25">
        <f>G29*I3</f>
        <v>0.1644512524524904</v>
      </c>
      <c r="J29" s="15" t="s">
        <v>1526</v>
      </c>
      <c r="K29" s="25">
        <f>I29+I31+I30</f>
        <v>0.21056888852153066</v>
      </c>
      <c r="M29" s="54" t="s">
        <v>1675</v>
      </c>
      <c r="N29" s="55">
        <f>Reportnew!$AJ$6560</f>
        <v>6.0366767631280425E-2</v>
      </c>
    </row>
    <row r="30" spans="1:17" ht="12" customHeight="1" x14ac:dyDescent="0.3">
      <c r="D30" s="24" t="s">
        <v>1612</v>
      </c>
      <c r="E30" s="24"/>
      <c r="F30" s="24"/>
      <c r="G30" s="18">
        <f>G29</f>
        <v>2.4700000000000002</v>
      </c>
      <c r="H30" s="24" t="s">
        <v>1610</v>
      </c>
      <c r="I30" s="25">
        <f>G30*I4</f>
        <v>6.0944691295013349E-3</v>
      </c>
      <c r="J30" s="24"/>
      <c r="K30" s="24"/>
      <c r="N30" s="56">
        <f>AVERAGE('Forecast inputs Tab10.1.5.1'!$Y$8:$Y$19)</f>
        <v>9.2712324904217162E-3</v>
      </c>
      <c r="O30" s="25">
        <f>N30*F31</f>
        <v>4.0023166939538925E-2</v>
      </c>
    </row>
    <row r="31" spans="1:17" ht="12" customHeight="1" x14ac:dyDescent="0.3">
      <c r="D31" s="24" t="s">
        <v>1446</v>
      </c>
      <c r="E31" s="24"/>
      <c r="F31" s="92">
        <f>IF(I31/N29=F5,1,I31/N4)</f>
        <v>4.3169197817968223</v>
      </c>
      <c r="G31" s="17">
        <f>I31/I5</f>
        <v>2.1250000000000004</v>
      </c>
      <c r="H31" s="24" t="s">
        <v>1610</v>
      </c>
      <c r="I31" s="25">
        <f>N31*N29</f>
        <v>4.0023166939538925E-2</v>
      </c>
      <c r="J31" s="24"/>
      <c r="K31" s="24"/>
      <c r="N31" s="79">
        <v>0.66300000000000003</v>
      </c>
    </row>
    <row r="32" spans="1:17" ht="12" customHeight="1" x14ac:dyDescent="0.3">
      <c r="D32" s="24"/>
      <c r="E32" s="24"/>
      <c r="F32" s="24"/>
      <c r="G32" s="18"/>
      <c r="H32" s="24"/>
      <c r="I32" s="24"/>
      <c r="J32" s="24"/>
      <c r="K32" s="24"/>
      <c r="L32" s="25"/>
    </row>
    <row r="33" spans="1:17" ht="27.75" customHeight="1" x14ac:dyDescent="0.3">
      <c r="A33" t="s">
        <v>1374</v>
      </c>
      <c r="C33" s="26" t="s">
        <v>1292</v>
      </c>
      <c r="D33" s="27" t="s">
        <v>1604</v>
      </c>
      <c r="E33" s="27" t="s">
        <v>1605</v>
      </c>
      <c r="F33" s="27" t="s">
        <v>1877</v>
      </c>
      <c r="G33" s="27" t="s">
        <v>1606</v>
      </c>
      <c r="H33" s="27" t="s">
        <v>1607</v>
      </c>
      <c r="I33" s="27" t="s">
        <v>1608</v>
      </c>
      <c r="J33" s="27" t="s">
        <v>1609</v>
      </c>
      <c r="K33" s="27" t="s">
        <v>1613</v>
      </c>
      <c r="L33" s="27" t="s">
        <v>1448</v>
      </c>
      <c r="M33" s="27" t="s">
        <v>1578</v>
      </c>
      <c r="N33" s="27" t="s">
        <v>1449</v>
      </c>
      <c r="O33" s="27" t="s">
        <v>1450</v>
      </c>
      <c r="P33" s="27" t="s">
        <v>1451</v>
      </c>
      <c r="Q33" s="27" t="s">
        <v>1452</v>
      </c>
    </row>
    <row r="34" spans="1:17" ht="12" customHeight="1" x14ac:dyDescent="0.3">
      <c r="A34" s="10">
        <f>D34+F34+E34+'Forecast inputs Tab10.1.5.1'!AA4</f>
        <v>0.24</v>
      </c>
      <c r="C34" s="18">
        <v>0</v>
      </c>
      <c r="D34" s="17">
        <f>$G$29*'Forecast inputs Tab10.1.5.1'!T4</f>
        <v>0</v>
      </c>
      <c r="E34" s="17">
        <f>$G$30*'Forecast inputs Tab10.1.5.1'!U4</f>
        <v>0</v>
      </c>
      <c r="F34" s="17">
        <f>$F$31*'Forecast inputs Tab10.1.5.1'!Y4</f>
        <v>0</v>
      </c>
      <c r="G34" s="28">
        <f>N34*(D34/A34)*(1-EXP(-A34))</f>
        <v>0</v>
      </c>
      <c r="H34" s="28">
        <f>G34*'Forecast inputs Tab10.1.5.1'!V4</f>
        <v>0</v>
      </c>
      <c r="I34" s="28">
        <f>N34*(E34/A34)*(1-EXP(-A34))</f>
        <v>0</v>
      </c>
      <c r="J34" s="28">
        <f>I34*'Forecast inputs Tab10.1.5.1'!W4</f>
        <v>0</v>
      </c>
      <c r="K34" s="28">
        <f>H34+J34</f>
        <v>0</v>
      </c>
      <c r="L34" s="28">
        <f t="shared" ref="L34:L50" si="6">N34*(F34/A34)*(1-EXP(-A34))</f>
        <v>0</v>
      </c>
      <c r="M34" s="28">
        <f>L34*'Forecast inputs Tab10.1.5.1'!Z4</f>
        <v>0</v>
      </c>
      <c r="N34" s="19">
        <f>'Forecast inputs Tab10.1.5.1'!Q4</f>
        <v>12382.797429009221</v>
      </c>
      <c r="O34" s="19">
        <f>N34*'Forecast inputs Tab10.1.5.1'!R4</f>
        <v>34.976078134056579</v>
      </c>
      <c r="P34" s="19">
        <f>N34*'Forecast inputs Tab10.1.5.1'!S4</f>
        <v>0</v>
      </c>
      <c r="Q34" s="19">
        <f>P34*'Forecast inputs Tab10.1.5.1'!R4</f>
        <v>0</v>
      </c>
    </row>
    <row r="35" spans="1:17" ht="12" customHeight="1" x14ac:dyDescent="0.3">
      <c r="A35" s="10">
        <f>D35+F35+E35+'Forecast inputs Tab10.1.5.1'!AA5</f>
        <v>0.2405475932977589</v>
      </c>
      <c r="C35" s="18">
        <v>1</v>
      </c>
      <c r="D35" s="17">
        <f>$G$29*'Forecast inputs Tab10.1.5.1'!T5</f>
        <v>3.3579926195825985E-5</v>
      </c>
      <c r="E35" s="17">
        <f>$G$30*'Forecast inputs Tab10.1.5.1'!U5</f>
        <v>7.6989124100697564E-5</v>
      </c>
      <c r="F35" s="17">
        <f>$F$31*'Forecast inputs Tab10.1.5.1'!Y5</f>
        <v>4.3702424746238738E-4</v>
      </c>
      <c r="G35" s="28">
        <f t="shared" ref="G35:G50" si="7">N35*(D35/A35)*(1-EXP(-A35))</f>
        <v>0.29072350629841887</v>
      </c>
      <c r="H35" s="28">
        <f>G35*'Forecast inputs Tab10.1.5.1'!V5</f>
        <v>2.9894518764597554E-2</v>
      </c>
      <c r="I35" s="28">
        <f t="shared" ref="I35:I50" si="8">N35*(E35/A35)*(1-EXP(-A35))</f>
        <v>0.66654548240731615</v>
      </c>
      <c r="J35" s="28">
        <f>I35*'Forecast inputs Tab10.1.5.1'!W5</f>
        <v>6.8539685207049852E-2</v>
      </c>
      <c r="K35" s="28">
        <f t="shared" ref="K35:K50" si="9">H35+J35</f>
        <v>9.8434203971647399E-2</v>
      </c>
      <c r="L35" s="28">
        <f t="shared" si="6"/>
        <v>3.7836063372731883</v>
      </c>
      <c r="M35" s="28">
        <f>L35*'Forecast inputs Tab10.1.5.1'!Z5</f>
        <v>0.29164378172272087</v>
      </c>
      <c r="N35" s="19">
        <f>N8*EXP(-A8)</f>
        <v>9740.6534556019415</v>
      </c>
      <c r="O35" s="19">
        <f>N35*'Forecast inputs Tab10.1.5.1'!R5</f>
        <v>231.1720062657642</v>
      </c>
      <c r="P35" s="19">
        <f>N35*'Forecast inputs Tab10.1.5.1'!S5</f>
        <v>0</v>
      </c>
      <c r="Q35" s="19">
        <f>P35*'Forecast inputs Tab10.1.5.1'!R5</f>
        <v>0</v>
      </c>
    </row>
    <row r="36" spans="1:17" ht="12" customHeight="1" x14ac:dyDescent="0.3">
      <c r="A36" s="10">
        <f>D36+F36+E36+'Forecast inputs Tab10.1.5.1'!AA6</f>
        <v>0.24444950226080792</v>
      </c>
      <c r="C36" s="18">
        <v>2</v>
      </c>
      <c r="D36" s="17">
        <f>$G$29*'Forecast inputs Tab10.1.5.1'!T6</f>
        <v>3.1599122132687659E-4</v>
      </c>
      <c r="E36" s="17">
        <f>$G$30*'Forecast inputs Tab10.1.5.1'!U6</f>
        <v>1.6139465817399164E-3</v>
      </c>
      <c r="F36" s="17">
        <f>$F$31*'Forecast inputs Tab10.1.5.1'!Y6</f>
        <v>2.5195644577411316E-3</v>
      </c>
      <c r="G36" s="28">
        <f t="shared" si="7"/>
        <v>2.147449097571374</v>
      </c>
      <c r="H36" s="28">
        <f>G36*'Forecast inputs Tab10.1.5.1'!V6</f>
        <v>0.47146525818974711</v>
      </c>
      <c r="I36" s="28">
        <f t="shared" si="8"/>
        <v>10.96824182625164</v>
      </c>
      <c r="J36" s="28">
        <f>I36*'Forecast inputs Tab10.1.5.1'!W6</f>
        <v>2.4082694750154721</v>
      </c>
      <c r="K36" s="28">
        <f t="shared" si="9"/>
        <v>2.8797347332052192</v>
      </c>
      <c r="L36" s="28">
        <f t="shared" si="6"/>
        <v>17.122742835479212</v>
      </c>
      <c r="M36" s="28">
        <f>L36*'Forecast inputs Tab10.1.5.1'!Z6</f>
        <v>3.2195893353551561</v>
      </c>
      <c r="N36" s="19">
        <f t="shared" ref="N36:N49" si="10">N9*EXP(-A9)</f>
        <v>7660.3501385728923</v>
      </c>
      <c r="O36" s="19">
        <f>N36*'Forecast inputs Tab10.1.5.1'!R6</f>
        <v>736.89350986013017</v>
      </c>
      <c r="P36" s="19">
        <f>N36*'Forecast inputs Tab10.1.5.1'!S6</f>
        <v>0</v>
      </c>
      <c r="Q36" s="19">
        <f>P36*'Forecast inputs Tab10.1.5.1'!R6</f>
        <v>0</v>
      </c>
    </row>
    <row r="37" spans="1:17" ht="12" customHeight="1" x14ac:dyDescent="0.3">
      <c r="A37" s="10">
        <f>D37+F37+E37+'Forecast inputs Tab10.1.5.1'!AA7</f>
        <v>0.25740142720137343</v>
      </c>
      <c r="C37" s="18">
        <v>3</v>
      </c>
      <c r="D37" s="17">
        <f>$G$29*'Forecast inputs Tab10.1.5.1'!T7</f>
        <v>1.1770977723679896E-2</v>
      </c>
      <c r="E37" s="17">
        <f>$G$30*'Forecast inputs Tab10.1.5.1'!U7</f>
        <v>3.1299697181291644E-3</v>
      </c>
      <c r="F37" s="17">
        <f>$F$31*'Forecast inputs Tab10.1.5.1'!Y7</f>
        <v>2.5004797595643822E-3</v>
      </c>
      <c r="G37" s="28">
        <f t="shared" si="7"/>
        <v>62.420354135085944</v>
      </c>
      <c r="H37" s="28">
        <f>G37*'Forecast inputs Tab10.1.5.1'!V7</f>
        <v>22.924189979423524</v>
      </c>
      <c r="I37" s="28">
        <f t="shared" si="8"/>
        <v>16.597926087709808</v>
      </c>
      <c r="J37" s="28">
        <f>I37*'Forecast inputs Tab10.1.5.1'!W7</f>
        <v>6.1107207399478556</v>
      </c>
      <c r="K37" s="28">
        <f t="shared" si="9"/>
        <v>29.034910719371378</v>
      </c>
      <c r="L37" s="28">
        <f t="shared" si="6"/>
        <v>13.259801841747823</v>
      </c>
      <c r="M37" s="28">
        <f>L37*'Forecast inputs Tab10.1.5.1'!Z7</f>
        <v>4.4788693465018961</v>
      </c>
      <c r="N37" s="19">
        <f t="shared" si="10"/>
        <v>6014.6370928459373</v>
      </c>
      <c r="O37" s="19">
        <f>N37*'Forecast inputs Tab10.1.5.1'!R7</f>
        <v>1258.8334703471905</v>
      </c>
      <c r="P37" s="19">
        <f>N37*'Forecast inputs Tab10.1.5.1'!S7</f>
        <v>0</v>
      </c>
      <c r="Q37" s="19">
        <f>P37*'Forecast inputs Tab10.1.5.1'!R7</f>
        <v>0</v>
      </c>
    </row>
    <row r="38" spans="1:17" ht="12" customHeight="1" x14ac:dyDescent="0.3">
      <c r="A38" s="10">
        <f>D38+F38+E38+'Forecast inputs Tab10.1.5.1'!AA8</f>
        <v>0.29482993436990523</v>
      </c>
      <c r="C38" s="18">
        <v>4</v>
      </c>
      <c r="D38" s="17">
        <f>$G$29*'Forecast inputs Tab10.1.5.1'!T8</f>
        <v>2.1027609578303533E-2</v>
      </c>
      <c r="E38" s="17">
        <f>$G$30*'Forecast inputs Tab10.1.5.1'!U8</f>
        <v>2.0302343795355792E-2</v>
      </c>
      <c r="F38" s="17">
        <f>$F$31*'Forecast inputs Tab10.1.5.1'!Y8</f>
        <v>1.3499980996245895E-2</v>
      </c>
      <c r="G38" s="28">
        <f t="shared" si="7"/>
        <v>92.97544931841027</v>
      </c>
      <c r="H38" s="28">
        <f>G38*'Forecast inputs Tab10.1.5.1'!V8</f>
        <v>52.376208683556385</v>
      </c>
      <c r="I38" s="28">
        <f t="shared" si="8"/>
        <v>89.76862203765215</v>
      </c>
      <c r="J38" s="28">
        <f>I38*'Forecast inputs Tab10.1.5.1'!W8</f>
        <v>49.188957815282308</v>
      </c>
      <c r="K38" s="28">
        <f t="shared" si="9"/>
        <v>101.56516649883869</v>
      </c>
      <c r="L38" s="28">
        <f t="shared" si="6"/>
        <v>59.691368828297726</v>
      </c>
      <c r="M38" s="28">
        <f>L38*'Forecast inputs Tab10.1.5.1'!Z8</f>
        <v>31.421476859847093</v>
      </c>
      <c r="N38" s="19">
        <f t="shared" si="10"/>
        <v>5105.3799787178941</v>
      </c>
      <c r="O38" s="19">
        <f>N38*'Forecast inputs Tab10.1.5.1'!R8</f>
        <v>1882.1238560542454</v>
      </c>
      <c r="P38" s="19">
        <f>N38*'Forecast inputs Tab10.1.5.1'!S8</f>
        <v>455.17657051308635</v>
      </c>
      <c r="Q38" s="19">
        <f>P38*'Forecast inputs Tab10.1.5.1'!R8</f>
        <v>167.80311860250185</v>
      </c>
    </row>
    <row r="39" spans="1:17" ht="12" customHeight="1" x14ac:dyDescent="0.3">
      <c r="A39" s="10">
        <f>D39+F39+E39+'Forecast inputs Tab10.1.5.1'!AA9</f>
        <v>0.36156606344400993</v>
      </c>
      <c r="C39" s="18">
        <v>5</v>
      </c>
      <c r="D39" s="17">
        <f>$G$29*'Forecast inputs Tab10.1.5.1'!T9</f>
        <v>6.2094347860516541E-2</v>
      </c>
      <c r="E39" s="17">
        <f>$G$30*'Forecast inputs Tab10.1.5.1'!U9</f>
        <v>3.0824510226855315E-2</v>
      </c>
      <c r="F39" s="17">
        <f>$F$31*'Forecast inputs Tab10.1.5.1'!Y9</f>
        <v>2.8647205356638082E-2</v>
      </c>
      <c r="G39" s="28">
        <f t="shared" si="7"/>
        <v>55.637345146081955</v>
      </c>
      <c r="H39" s="28">
        <f>G39*'Forecast inputs Tab10.1.5.1'!V9</f>
        <v>44.819071392614887</v>
      </c>
      <c r="I39" s="28">
        <f t="shared" si="8"/>
        <v>27.619162992143803</v>
      </c>
      <c r="J39" s="28">
        <f>I39*'Forecast inputs Tab10.1.5.1'!W9</f>
        <v>20.677784099406296</v>
      </c>
      <c r="K39" s="28">
        <f t="shared" si="9"/>
        <v>65.496855492021183</v>
      </c>
      <c r="L39" s="28">
        <f t="shared" si="6"/>
        <v>25.668269445042888</v>
      </c>
      <c r="M39" s="28">
        <f>L39*'Forecast inputs Tab10.1.5.1'!Z9</f>
        <v>19.152071227185409</v>
      </c>
      <c r="N39" s="19">
        <f t="shared" si="10"/>
        <v>1067.7371035428537</v>
      </c>
      <c r="O39" s="19">
        <f>N39*'Forecast inputs Tab10.1.5.1'!R9</f>
        <v>608.40087254713217</v>
      </c>
      <c r="P39" s="19">
        <f>N39*'Forecast inputs Tab10.1.5.1'!S9</f>
        <v>310.56727680531969</v>
      </c>
      <c r="Q39" s="19">
        <f>P39*'Forecast inputs Tab10.1.5.1'!R9</f>
        <v>176.96247659277839</v>
      </c>
    </row>
    <row r="40" spans="1:17" ht="12" customHeight="1" x14ac:dyDescent="0.3">
      <c r="A40" s="10">
        <f>D40+F40+E40+'Forecast inputs Tab10.1.5.1'!AA10</f>
        <v>0.43097088346245604</v>
      </c>
      <c r="C40" s="18">
        <v>6</v>
      </c>
      <c r="D40" s="17">
        <f>$G$29*'Forecast inputs Tab10.1.5.1'!T10</f>
        <v>0.15100777408545374</v>
      </c>
      <c r="E40" s="17">
        <f>$G$30*'Forecast inputs Tab10.1.5.1'!U10</f>
        <v>1.2723907363745096E-2</v>
      </c>
      <c r="F40" s="17">
        <f>$F$31*'Forecast inputs Tab10.1.5.1'!Y10</f>
        <v>2.723920201325726E-2</v>
      </c>
      <c r="G40" s="28">
        <f t="shared" si="7"/>
        <v>501.10104419160325</v>
      </c>
      <c r="H40" s="28">
        <f>G40*'Forecast inputs Tab10.1.5.1'!V10</f>
        <v>496.45425920328273</v>
      </c>
      <c r="I40" s="28">
        <f t="shared" si="8"/>
        <v>42.22274849612581</v>
      </c>
      <c r="J40" s="28">
        <f>I40*'Forecast inputs Tab10.1.5.1'!W10</f>
        <v>40.858967333866474</v>
      </c>
      <c r="K40" s="28">
        <f t="shared" si="9"/>
        <v>537.31322653714915</v>
      </c>
      <c r="L40" s="28">
        <f t="shared" si="6"/>
        <v>90.389999153719543</v>
      </c>
      <c r="M40" s="28">
        <f>L40*'Forecast inputs Tab10.1.5.1'!Z10</f>
        <v>89.374196343230039</v>
      </c>
      <c r="N40" s="19">
        <f t="shared" si="10"/>
        <v>4084.6450573888774</v>
      </c>
      <c r="O40" s="19">
        <f>N40*'Forecast inputs Tab10.1.5.1'!R10</f>
        <v>3293.1552153285197</v>
      </c>
      <c r="P40" s="19">
        <f>N40*'Forecast inputs Tab10.1.5.1'!S10</f>
        <v>2347.560867498803</v>
      </c>
      <c r="Q40" s="19">
        <f>P40*'Forecast inputs Tab10.1.5.1'!R10</f>
        <v>1892.6693030818249</v>
      </c>
    </row>
    <row r="41" spans="1:17" ht="12" customHeight="1" x14ac:dyDescent="0.3">
      <c r="A41" s="10">
        <f>D41+F41+E41+'Forecast inputs Tab10.1.5.1'!AA11</f>
        <v>0.47976875248992068</v>
      </c>
      <c r="C41" s="18">
        <v>7</v>
      </c>
      <c r="D41" s="17">
        <f>$G$29*'Forecast inputs Tab10.1.5.1'!T11</f>
        <v>0.18252591543338087</v>
      </c>
      <c r="E41" s="17">
        <f>$G$30*'Forecast inputs Tab10.1.5.1'!U11</f>
        <v>7.2960269975321009E-3</v>
      </c>
      <c r="F41" s="17">
        <f>$F$31*'Forecast inputs Tab10.1.5.1'!Y11</f>
        <v>4.9946810059007689E-2</v>
      </c>
      <c r="G41" s="28">
        <f t="shared" si="7"/>
        <v>378.94365053477071</v>
      </c>
      <c r="H41" s="28">
        <f>G41*'Forecast inputs Tab10.1.5.1'!V11</f>
        <v>469.61090121536546</v>
      </c>
      <c r="I41" s="28">
        <f t="shared" si="8"/>
        <v>15.147345505872341</v>
      </c>
      <c r="J41" s="28">
        <f>I41*'Forecast inputs Tab10.1.5.1'!W11</f>
        <v>18.484216464709078</v>
      </c>
      <c r="K41" s="28">
        <f t="shared" si="9"/>
        <v>488.09511768007451</v>
      </c>
      <c r="L41" s="28">
        <f t="shared" si="6"/>
        <v>103.69500950803477</v>
      </c>
      <c r="M41" s="28">
        <f>L41*'Forecast inputs Tab10.1.5.1'!Z11</f>
        <v>129.44144341878473</v>
      </c>
      <c r="N41" s="19">
        <f t="shared" si="10"/>
        <v>2613.8057548157817</v>
      </c>
      <c r="O41" s="19">
        <f>N41*'Forecast inputs Tab10.1.5.1'!R11</f>
        <v>2798.4449933359688</v>
      </c>
      <c r="P41" s="19">
        <f>N41*'Forecast inputs Tab10.1.5.1'!S11</f>
        <v>2084.7801026506736</v>
      </c>
      <c r="Q41" s="19">
        <f>P41*'Forecast inputs Tab10.1.5.1'!R11</f>
        <v>2232.0489691019175</v>
      </c>
    </row>
    <row r="42" spans="1:17" ht="12" customHeight="1" x14ac:dyDescent="0.3">
      <c r="A42" s="10">
        <f>D42+F42+E42+'Forecast inputs Tab10.1.5.1'!AA12</f>
        <v>0.48286165280425264</v>
      </c>
      <c r="C42" s="18">
        <v>8</v>
      </c>
      <c r="D42" s="17">
        <f>$G$29*'Forecast inputs Tab10.1.5.1'!T12</f>
        <v>0.21043109179347499</v>
      </c>
      <c r="E42" s="17">
        <f>$G$30*'Forecast inputs Tab10.1.5.1'!U12</f>
        <v>1.2516203209889446E-3</v>
      </c>
      <c r="F42" s="17">
        <f>$F$31*'Forecast inputs Tab10.1.5.1'!Y12</f>
        <v>3.1178940689788756E-2</v>
      </c>
      <c r="G42" s="28">
        <f t="shared" si="7"/>
        <v>104.00869513756145</v>
      </c>
      <c r="H42" s="28">
        <f>G42*'Forecast inputs Tab10.1.5.1'!V12</f>
        <v>156.63783987370064</v>
      </c>
      <c r="I42" s="28">
        <f t="shared" si="8"/>
        <v>0.61863194874965965</v>
      </c>
      <c r="J42" s="28">
        <f>I42*'Forecast inputs Tab10.1.5.1'!W12</f>
        <v>0.93028100358968535</v>
      </c>
      <c r="K42" s="28">
        <f t="shared" si="9"/>
        <v>157.56812087729034</v>
      </c>
      <c r="L42" s="28">
        <f t="shared" si="6"/>
        <v>15.410654905022469</v>
      </c>
      <c r="M42" s="28">
        <f>L42*'Forecast inputs Tab10.1.5.1'!Z12</f>
        <v>23.487995566940945</v>
      </c>
      <c r="N42" s="19">
        <f t="shared" si="10"/>
        <v>623.16190342650816</v>
      </c>
      <c r="O42" s="19">
        <f>N42*'Forecast inputs Tab10.1.5.1'!R12</f>
        <v>844.86421380855688</v>
      </c>
      <c r="P42" s="19">
        <f>N42*'Forecast inputs Tab10.1.5.1'!S12</f>
        <v>570.53347976885595</v>
      </c>
      <c r="Q42" s="19">
        <f>P42*'Forecast inputs Tab10.1.5.1'!R12</f>
        <v>773.51217586622181</v>
      </c>
    </row>
    <row r="43" spans="1:17" ht="12" customHeight="1" x14ac:dyDescent="0.3">
      <c r="A43" s="10">
        <f>D43+F43+E43+'Forecast inputs Tab10.1.5.1'!AA13</f>
        <v>0.48994277925971652</v>
      </c>
      <c r="C43" s="18">
        <v>9</v>
      </c>
      <c r="D43" s="17">
        <f>$G$29*'Forecast inputs Tab10.1.5.1'!T13</f>
        <v>0.20266209211784172</v>
      </c>
      <c r="E43" s="17">
        <f>$G$30*'Forecast inputs Tab10.1.5.1'!U13</f>
        <v>5.1473021243315345E-4</v>
      </c>
      <c r="F43" s="17">
        <f>$F$31*'Forecast inputs Tab10.1.5.1'!Y13</f>
        <v>4.6765956929441674E-2</v>
      </c>
      <c r="G43" s="28">
        <f t="shared" si="7"/>
        <v>149.80184477645599</v>
      </c>
      <c r="H43" s="28">
        <f>G43*'Forecast inputs Tab10.1.5.1'!V13</f>
        <v>269.87007300113072</v>
      </c>
      <c r="I43" s="28">
        <f t="shared" si="8"/>
        <v>0.3804734007178206</v>
      </c>
      <c r="J43" s="28">
        <f>I43*'Forecast inputs Tab10.1.5.1'!W13</f>
        <v>0.6862217062110888</v>
      </c>
      <c r="K43" s="28">
        <f t="shared" si="9"/>
        <v>270.55629470734181</v>
      </c>
      <c r="L43" s="28">
        <f t="shared" si="6"/>
        <v>34.568016877537673</v>
      </c>
      <c r="M43" s="28">
        <f>L43*'Forecast inputs Tab10.1.5.1'!Z13</f>
        <v>62.786234734840455</v>
      </c>
      <c r="N43" s="19">
        <f t="shared" si="10"/>
        <v>934.97345118777992</v>
      </c>
      <c r="O43" s="19">
        <f>N43*'Forecast inputs Tab10.1.5.1'!R13</f>
        <v>1547.2221162290739</v>
      </c>
      <c r="P43" s="19">
        <f>N43*'Forecast inputs Tab10.1.5.1'!S13</f>
        <v>903.20368803368626</v>
      </c>
      <c r="Q43" s="19">
        <f>P43*'Forecast inputs Tab10.1.5.1'!R13</f>
        <v>1494.6485590687851</v>
      </c>
    </row>
    <row r="44" spans="1:17" ht="12" customHeight="1" x14ac:dyDescent="0.3">
      <c r="A44" s="10">
        <f>D44+F44+E44+'Forecast inputs Tab10.1.5.1'!AA14</f>
        <v>0.48571522928258093</v>
      </c>
      <c r="C44" s="18">
        <v>10</v>
      </c>
      <c r="D44" s="17">
        <f>$G$29*'Forecast inputs Tab10.1.5.1'!T14</f>
        <v>0.20226562389887773</v>
      </c>
      <c r="E44" s="17">
        <f>$G$30*'Forecast inputs Tab10.1.5.1'!U14</f>
        <v>1.3929760935721793E-4</v>
      </c>
      <c r="F44" s="17">
        <f>$F$31*'Forecast inputs Tab10.1.5.1'!Y14</f>
        <v>4.3310307774345962E-2</v>
      </c>
      <c r="G44" s="28">
        <f t="shared" si="7"/>
        <v>24.591943277481302</v>
      </c>
      <c r="H44" s="28">
        <f>G44*'Forecast inputs Tab10.1.5.1'!V14</f>
        <v>51.763078838545965</v>
      </c>
      <c r="I44" s="28">
        <f t="shared" si="8"/>
        <v>1.6936139923183748E-2</v>
      </c>
      <c r="J44" s="28">
        <f>I44*'Forecast inputs Tab10.1.5.1'!W14</f>
        <v>3.5726117430724243E-2</v>
      </c>
      <c r="K44" s="28">
        <f t="shared" si="9"/>
        <v>51.798804955976692</v>
      </c>
      <c r="L44" s="28">
        <f t="shared" si="6"/>
        <v>5.2657718676380725</v>
      </c>
      <c r="M44" s="28">
        <f>L44*'Forecast inputs Tab10.1.5.1'!Z14</f>
        <v>11.16159333923904</v>
      </c>
      <c r="N44" s="19">
        <f t="shared" si="10"/>
        <v>153.49058872933202</v>
      </c>
      <c r="O44" s="19">
        <f>N44*'Forecast inputs Tab10.1.5.1'!R14</f>
        <v>301.11016243976712</v>
      </c>
      <c r="P44" s="19">
        <f>N44*'Forecast inputs Tab10.1.5.1'!S14</f>
        <v>151.33894290797014</v>
      </c>
      <c r="Q44" s="19">
        <f>P44*'Forecast inputs Tab10.1.5.1'!R14</f>
        <v>296.88917124971044</v>
      </c>
    </row>
    <row r="45" spans="1:17" ht="12" customHeight="1" x14ac:dyDescent="0.3">
      <c r="A45" s="10">
        <f>D45+F45+E45+'Forecast inputs Tab10.1.5.1'!AA15</f>
        <v>0.48476807553089896</v>
      </c>
      <c r="C45" s="18">
        <v>11</v>
      </c>
      <c r="D45" s="17">
        <f>$G$29*'Forecast inputs Tab10.1.5.1'!T15</f>
        <v>0.19492559258555256</v>
      </c>
      <c r="E45" s="17">
        <f>$G$30*'Forecast inputs Tab10.1.5.1'!U15</f>
        <v>5.1450943746916977E-5</v>
      </c>
      <c r="F45" s="17">
        <f>$F$31*'Forecast inputs Tab10.1.5.1'!Y15</f>
        <v>4.979103200159949E-2</v>
      </c>
      <c r="G45" s="28">
        <f t="shared" si="7"/>
        <v>56.757245041567487</v>
      </c>
      <c r="H45" s="28">
        <f>G45*'Forecast inputs Tab10.1.5.1'!V15</f>
        <v>136.63118109039991</v>
      </c>
      <c r="I45" s="28">
        <f t="shared" si="8"/>
        <v>1.4981171959664526E-2</v>
      </c>
      <c r="J45" s="28">
        <f>I45*'Forecast inputs Tab10.1.5.1'!W15</f>
        <v>3.6183022234145733E-2</v>
      </c>
      <c r="K45" s="28">
        <f t="shared" si="9"/>
        <v>136.66736411263406</v>
      </c>
      <c r="L45" s="28">
        <f t="shared" si="6"/>
        <v>14.497848982795743</v>
      </c>
      <c r="M45" s="28">
        <f>L45*'Forecast inputs Tab10.1.5.1'!Z15</f>
        <v>35.182799997489397</v>
      </c>
      <c r="N45" s="19">
        <f t="shared" si="10"/>
        <v>367.42975425008774</v>
      </c>
      <c r="O45" s="19">
        <f>N45*'Forecast inputs Tab10.1.5.1'!R15</f>
        <v>834.55054942330923</v>
      </c>
      <c r="P45" s="19">
        <f>N45*'Forecast inputs Tab10.1.5.1'!S15</f>
        <v>365.18116154449098</v>
      </c>
      <c r="Q45" s="19">
        <f>P45*'Forecast inputs Tab10.1.5.1'!R15</f>
        <v>829.44327583923314</v>
      </c>
    </row>
    <row r="46" spans="1:17" ht="12" customHeight="1" x14ac:dyDescent="0.3">
      <c r="A46" s="10">
        <f>D46+F46+E46+'Forecast inputs Tab10.1.5.1'!AA16</f>
        <v>0.48086911164588408</v>
      </c>
      <c r="C46" s="18">
        <v>12</v>
      </c>
      <c r="D46" s="17">
        <f>$G$29*'Forecast inputs Tab10.1.5.1'!T16</f>
        <v>0.19086058942811901</v>
      </c>
      <c r="E46" s="17">
        <f>$G$30*'Forecast inputs Tab10.1.5.1'!U16</f>
        <v>1.8472937914070897E-5</v>
      </c>
      <c r="F46" s="17">
        <f>$F$31*'Forecast inputs Tab10.1.5.1'!Y16</f>
        <v>4.9990049279850998E-2</v>
      </c>
      <c r="G46" s="28">
        <f t="shared" si="7"/>
        <v>42.185289903422671</v>
      </c>
      <c r="H46" s="28">
        <f>G46*'Forecast inputs Tab10.1.5.1'!V16</f>
        <v>114.19523837306119</v>
      </c>
      <c r="I46" s="28">
        <f t="shared" si="8"/>
        <v>4.0830128608949929E-3</v>
      </c>
      <c r="J46" s="28">
        <f>I46*'Forecast inputs Tab10.1.5.1'!W16</f>
        <v>1.1092740145975333E-2</v>
      </c>
      <c r="K46" s="28">
        <f t="shared" si="9"/>
        <v>114.20633111320716</v>
      </c>
      <c r="L46" s="28">
        <f t="shared" si="6"/>
        <v>11.049136584329386</v>
      </c>
      <c r="M46" s="28">
        <f>L46*'Forecast inputs Tab10.1.5.1'!Z16</f>
        <v>30.18248444194921</v>
      </c>
      <c r="N46" s="19">
        <f t="shared" si="10"/>
        <v>278.41195056015789</v>
      </c>
      <c r="O46" s="19">
        <f>N46*'Forecast inputs Tab10.1.5.1'!R16</f>
        <v>718.07175052624245</v>
      </c>
      <c r="P46" s="19">
        <f>N46*'Forecast inputs Tab10.1.5.1'!S16</f>
        <v>277.61530660294147</v>
      </c>
      <c r="Q46" s="19">
        <f>P46*'Forecast inputs Tab10.1.5.1'!R16</f>
        <v>716.01707033110858</v>
      </c>
    </row>
    <row r="47" spans="1:17" ht="12" customHeight="1" x14ac:dyDescent="0.3">
      <c r="A47" s="10">
        <f>D47+F47+E47+'Forecast inputs Tab10.1.5.1'!AA17</f>
        <v>0.47477081416162004</v>
      </c>
      <c r="C47" s="18">
        <v>13</v>
      </c>
      <c r="D47" s="17">
        <f>$G$29*'Forecast inputs Tab10.1.5.1'!T17</f>
        <v>0.18981963583044531</v>
      </c>
      <c r="E47" s="17">
        <f>$G$30*'Forecast inputs Tab10.1.5.1'!U17</f>
        <v>6.6692629724363259E-6</v>
      </c>
      <c r="F47" s="17">
        <f>$F$31*'Forecast inputs Tab10.1.5.1'!Y17</f>
        <v>4.4944509068202292E-2</v>
      </c>
      <c r="G47" s="28">
        <f t="shared" si="7"/>
        <v>45.440921608312159</v>
      </c>
      <c r="H47" s="28">
        <f>G47*'Forecast inputs Tab10.1.5.1'!V17</f>
        <v>136.39944855368256</v>
      </c>
      <c r="I47" s="28">
        <f t="shared" si="8"/>
        <v>1.5965548273751899E-3</v>
      </c>
      <c r="J47" s="28">
        <f>I47*'Forecast inputs Tab10.1.5.1'!W17</f>
        <v>4.8066814296700488E-3</v>
      </c>
      <c r="K47" s="28">
        <f t="shared" si="9"/>
        <v>136.40425523511223</v>
      </c>
      <c r="L47" s="28">
        <f t="shared" si="6"/>
        <v>10.759265785951349</v>
      </c>
      <c r="M47" s="28">
        <f>L47*'Forecast inputs Tab10.1.5.1'!Z17</f>
        <v>32.603695518510513</v>
      </c>
      <c r="N47" s="19">
        <f t="shared" si="10"/>
        <v>300.69757125713716</v>
      </c>
      <c r="O47" s="19">
        <f>N47*'Forecast inputs Tab10.1.5.1'!R17</f>
        <v>866.53522597025494</v>
      </c>
      <c r="P47" s="19">
        <f>N47*'Forecast inputs Tab10.1.5.1'!S17</f>
        <v>300.26662444728481</v>
      </c>
      <c r="Q47" s="19">
        <f>P47*'Forecast inputs Tab10.1.5.1'!R17</f>
        <v>865.29334500096297</v>
      </c>
    </row>
    <row r="48" spans="1:17" ht="12" customHeight="1" x14ac:dyDescent="0.3">
      <c r="A48" s="10">
        <f>D48+F48+E48+'Forecast inputs Tab10.1.5.1'!AA18</f>
        <v>0.47157155002427475</v>
      </c>
      <c r="C48" s="18">
        <v>14</v>
      </c>
      <c r="D48" s="17">
        <f>$G$29*'Forecast inputs Tab10.1.5.1'!T18</f>
        <v>0.18535533340757465</v>
      </c>
      <c r="E48" s="17">
        <f>$G$30*'Forecast inputs Tab10.1.5.1'!U18</f>
        <v>3.0205969214487323E-6</v>
      </c>
      <c r="F48" s="17">
        <f>$F$31*'Forecast inputs Tab10.1.5.1'!Y18</f>
        <v>4.6213196019778656E-2</v>
      </c>
      <c r="G48" s="28">
        <f t="shared" si="7"/>
        <v>25.552879343581722</v>
      </c>
      <c r="H48" s="28">
        <f>G48*'Forecast inputs Tab10.1.5.1'!V18</f>
        <v>83.945563260974254</v>
      </c>
      <c r="I48" s="28">
        <f t="shared" si="8"/>
        <v>4.1641611957101446E-4</v>
      </c>
      <c r="J48" s="28">
        <f>I48*'Forecast inputs Tab10.1.5.1'!W18</f>
        <v>1.3718738079886363E-3</v>
      </c>
      <c r="K48" s="28">
        <f t="shared" si="9"/>
        <v>83.946935134782237</v>
      </c>
      <c r="L48" s="28">
        <f t="shared" si="6"/>
        <v>6.3708996135443154</v>
      </c>
      <c r="M48" s="28">
        <f>L48*'Forecast inputs Tab10.1.5.1'!Z18</f>
        <v>21.150431082025097</v>
      </c>
      <c r="N48" s="19">
        <f t="shared" si="10"/>
        <v>172.90938023127927</v>
      </c>
      <c r="O48" s="19">
        <f>N48*'Forecast inputs Tab10.1.5.1'!R18</f>
        <v>549.20514805340315</v>
      </c>
      <c r="P48" s="19">
        <f>N48*'Forecast inputs Tab10.1.5.1'!S18</f>
        <v>172.77655140499795</v>
      </c>
      <c r="Q48" s="19">
        <f>P48*'Forecast inputs Tab10.1.5.1'!R18</f>
        <v>548.78324916563884</v>
      </c>
    </row>
    <row r="49" spans="1:17" ht="12" customHeight="1" x14ac:dyDescent="0.3">
      <c r="A49" s="10">
        <f>D49+F49+E49+'Forecast inputs Tab10.1.5.1'!AA19</f>
        <v>0.46919181578284808</v>
      </c>
      <c r="C49" s="18">
        <v>15</v>
      </c>
      <c r="D49" s="17">
        <f>$G$29*'Forecast inputs Tab10.1.5.1'!T19</f>
        <v>0.18043942341034419</v>
      </c>
      <c r="E49" s="17">
        <f>$G$30*'Forecast inputs Tab10.1.5.1'!U19</f>
        <v>1.5792861935199567E-6</v>
      </c>
      <c r="F49" s="17">
        <f>$F$31*'Forecast inputs Tab10.1.5.1'!Y19</f>
        <v>4.8750813086310393E-2</v>
      </c>
      <c r="G49" s="28">
        <f t="shared" si="7"/>
        <v>13.94228158830656</v>
      </c>
      <c r="H49" s="28">
        <f>G49*'Forecast inputs Tab10.1.5.1'!V19</f>
        <v>49.59234586756682</v>
      </c>
      <c r="I49" s="28">
        <f t="shared" si="8"/>
        <v>1.2202905774369568E-4</v>
      </c>
      <c r="J49" s="28">
        <f>I49*'Forecast inputs Tab10.1.5.1'!W19</f>
        <v>4.3498286357329793E-4</v>
      </c>
      <c r="K49" s="28">
        <f t="shared" si="9"/>
        <v>49.592780850430394</v>
      </c>
      <c r="L49" s="28">
        <f t="shared" si="6"/>
        <v>3.7669016607446903</v>
      </c>
      <c r="M49" s="28">
        <f>L49*'Forecast inputs Tab10.1.5.1'!Z19</f>
        <v>13.554894274056908</v>
      </c>
      <c r="N49" s="19">
        <f t="shared" si="10"/>
        <v>96.807683131744241</v>
      </c>
      <c r="O49" s="19">
        <f>N49*'Forecast inputs Tab10.1.5.1'!R19</f>
        <v>335.01073209205151</v>
      </c>
      <c r="P49" s="19">
        <f>N49*'Forecast inputs Tab10.1.5.1'!S19</f>
        <v>96.764882284721025</v>
      </c>
      <c r="Q49" s="19">
        <f>P49*'Forecast inputs Tab10.1.5.1'!R19</f>
        <v>334.8626163368599</v>
      </c>
    </row>
    <row r="50" spans="1:17" ht="12" customHeight="1" x14ac:dyDescent="0.3">
      <c r="A50" s="10">
        <f>D50+F50+E50+'Forecast inputs Tab10.1.5.1'!AA20</f>
        <v>0.4677192165428129</v>
      </c>
      <c r="C50" s="23" t="s">
        <v>1443</v>
      </c>
      <c r="D50" s="17">
        <f>$G$29*'Forecast inputs Tab10.1.5.1'!T20</f>
        <v>0.17502541384842865</v>
      </c>
      <c r="E50" s="17">
        <f>$G$30*'Forecast inputs Tab10.1.5.1'!U20</f>
        <v>9.5700218667025039E-7</v>
      </c>
      <c r="F50" s="17">
        <f>$F$31*'Forecast inputs Tab10.1.5.1'!Y20</f>
        <v>5.2692845692197628E-2</v>
      </c>
      <c r="G50" s="28">
        <f t="shared" si="7"/>
        <v>37.232049824836281</v>
      </c>
      <c r="H50" s="28">
        <f>G50*'Forecast inputs Tab10.1.5.1'!V20</f>
        <v>154.49320077949719</v>
      </c>
      <c r="I50" s="28">
        <f t="shared" si="8"/>
        <v>2.0357702526240264E-4</v>
      </c>
      <c r="J50" s="28">
        <f>I50*'Forecast inputs Tab10.1.5.1'!W20</f>
        <v>8.447363598277375E-4</v>
      </c>
      <c r="K50" s="28">
        <f t="shared" si="9"/>
        <v>154.49404551585701</v>
      </c>
      <c r="L50" s="30">
        <f t="shared" si="6"/>
        <v>11.209015954238952</v>
      </c>
      <c r="M50" s="28">
        <f>L50*'Forecast inputs Tab10.1.5.1'!Z20</f>
        <v>43.31903559770911</v>
      </c>
      <c r="N50" s="19">
        <f>N23*EXP(-A23)+N24*EXP(-A24)</f>
        <v>266.3350634967905</v>
      </c>
      <c r="O50" s="19">
        <f>N50*'Forecast inputs Tab10.1.5.1'!R20</f>
        <v>1084.6326431165387</v>
      </c>
      <c r="P50" s="19">
        <f>N50*'Forecast inputs Tab10.1.5.1'!S20</f>
        <v>266.26371986195949</v>
      </c>
      <c r="Q50" s="19">
        <f>P50*'Forecast inputs Tab10.1.5.1'!R20</f>
        <v>1084.3421006915185</v>
      </c>
    </row>
    <row r="51" spans="1:17" ht="12" customHeight="1" x14ac:dyDescent="0.3">
      <c r="C51" s="31" t="s">
        <v>1453</v>
      </c>
      <c r="D51" s="12"/>
      <c r="E51" s="12"/>
      <c r="F51" s="12"/>
      <c r="G51" s="32">
        <f>SUM(G34:G50)</f>
        <v>1593.0291664313477</v>
      </c>
      <c r="H51" s="32">
        <f t="shared" ref="H51" si="11">SUM(H34:H50)</f>
        <v>2240.2139598897566</v>
      </c>
      <c r="I51" s="32">
        <f>SUM(I34:I50)</f>
        <v>204.02803667940407</v>
      </c>
      <c r="J51" s="32">
        <f t="shared" ref="J51:Q51" si="12">SUM(J34:J50)</f>
        <v>139.50441847750722</v>
      </c>
      <c r="K51" s="32">
        <f t="shared" si="12"/>
        <v>2379.7183783672635</v>
      </c>
      <c r="L51" s="32">
        <f t="shared" si="12"/>
        <v>426.50831018139786</v>
      </c>
      <c r="M51" s="32">
        <f t="shared" si="12"/>
        <v>550.80845486538772</v>
      </c>
      <c r="N51" s="32">
        <f t="shared" si="12"/>
        <v>51864.223356766226</v>
      </c>
      <c r="O51" s="32">
        <f t="shared" si="12"/>
        <v>17925.202543532203</v>
      </c>
      <c r="P51" s="32">
        <f t="shared" si="12"/>
        <v>8302.0291743247908</v>
      </c>
      <c r="Q51" s="32">
        <f t="shared" si="12"/>
        <v>11413.275430929059</v>
      </c>
    </row>
    <row r="52" spans="1:17" ht="12" customHeight="1" x14ac:dyDescent="0.3"/>
    <row r="53" spans="1:17" ht="12" customHeight="1" x14ac:dyDescent="0.3">
      <c r="C53" s="15" t="s">
        <v>1445</v>
      </c>
      <c r="D53" s="15" t="s">
        <v>1524</v>
      </c>
      <c r="G53" s="15">
        <f>G27+1</f>
        <v>2021</v>
      </c>
    </row>
    <row r="54" spans="1:17" ht="12" customHeight="1" x14ac:dyDescent="0.3">
      <c r="D54" s="24" t="s">
        <v>1611</v>
      </c>
      <c r="E54" s="24"/>
      <c r="F54" s="24"/>
      <c r="G54" s="18">
        <f>G29</f>
        <v>2.4700000000000002</v>
      </c>
      <c r="H54" s="24" t="s">
        <v>1610</v>
      </c>
      <c r="I54" s="25">
        <f>G54*I3</f>
        <v>0.1644512524524904</v>
      </c>
      <c r="J54" s="15" t="s">
        <v>1526</v>
      </c>
      <c r="K54" s="25">
        <f>I54+I56+I55</f>
        <v>0.21056888852153066</v>
      </c>
    </row>
    <row r="55" spans="1:17" ht="12" customHeight="1" x14ac:dyDescent="0.3">
      <c r="D55" s="24" t="s">
        <v>1612</v>
      </c>
      <c r="E55" s="24"/>
      <c r="F55" s="24"/>
      <c r="G55" s="18">
        <f>G30</f>
        <v>2.4700000000000002</v>
      </c>
      <c r="H55" s="24" t="s">
        <v>1610</v>
      </c>
      <c r="I55" s="25">
        <f>G55*I4</f>
        <v>6.0944691295013349E-3</v>
      </c>
      <c r="K55" s="25"/>
    </row>
    <row r="56" spans="1:17" ht="12" customHeight="1" x14ac:dyDescent="0.3">
      <c r="D56" s="24" t="s">
        <v>1446</v>
      </c>
      <c r="E56" s="24"/>
      <c r="F56" s="24"/>
      <c r="G56" s="80">
        <v>1</v>
      </c>
      <c r="H56" s="24" t="s">
        <v>1610</v>
      </c>
      <c r="I56" s="25">
        <f>G56*I31</f>
        <v>4.0023166939538925E-2</v>
      </c>
    </row>
    <row r="57" spans="1:17" ht="12" customHeight="1" x14ac:dyDescent="0.3">
      <c r="D57" s="24"/>
      <c r="E57" s="24"/>
      <c r="F57" s="24"/>
      <c r="G57" s="18"/>
      <c r="H57" s="24"/>
      <c r="I57" s="24"/>
      <c r="J57" s="24"/>
      <c r="K57" s="24"/>
      <c r="L57" s="25"/>
    </row>
    <row r="58" spans="1:17" ht="27.75" customHeight="1" x14ac:dyDescent="0.3">
      <c r="A58" t="s">
        <v>1374</v>
      </c>
      <c r="C58" s="26" t="s">
        <v>1292</v>
      </c>
      <c r="D58" s="27" t="s">
        <v>1604</v>
      </c>
      <c r="E58" s="27" t="s">
        <v>1605</v>
      </c>
      <c r="F58" s="27" t="s">
        <v>1877</v>
      </c>
      <c r="G58" s="27" t="s">
        <v>1606</v>
      </c>
      <c r="H58" s="27" t="s">
        <v>1607</v>
      </c>
      <c r="I58" s="27" t="s">
        <v>1608</v>
      </c>
      <c r="J58" s="27" t="s">
        <v>1609</v>
      </c>
      <c r="K58" s="27" t="s">
        <v>1613</v>
      </c>
      <c r="L58" s="27" t="s">
        <v>1448</v>
      </c>
      <c r="M58" s="27" t="s">
        <v>1578</v>
      </c>
      <c r="N58" s="27" t="s">
        <v>1449</v>
      </c>
      <c r="O58" s="27" t="s">
        <v>1450</v>
      </c>
      <c r="P58" s="27" t="s">
        <v>1451</v>
      </c>
      <c r="Q58" s="27" t="s">
        <v>1452</v>
      </c>
    </row>
    <row r="59" spans="1:17" ht="12" customHeight="1" x14ac:dyDescent="0.3">
      <c r="A59" s="10">
        <f>D59+F59+E59+'Forecast inputs Tab10.1.5.1'!AA4</f>
        <v>0.24</v>
      </c>
      <c r="C59" s="18">
        <v>0</v>
      </c>
      <c r="D59" s="17">
        <f>$G$54*'Forecast inputs Tab10.1.5.1'!T4</f>
        <v>0</v>
      </c>
      <c r="E59" s="17">
        <f>$G$55*'Forecast inputs Tab10.1.5.1'!U4</f>
        <v>0</v>
      </c>
      <c r="F59" s="17">
        <f>$F$31*'Forecast inputs Tab10.1.5.1'!Y4</f>
        <v>0</v>
      </c>
      <c r="G59" s="28">
        <f>N59*(D59/A59)*(1-EXP(-A59))</f>
        <v>0</v>
      </c>
      <c r="H59" s="28">
        <f>G59*'Forecast inputs Tab10.1.5.1'!V4</f>
        <v>0</v>
      </c>
      <c r="I59" s="28">
        <f>N59*(E59/A59)*(1-EXP(-A59))</f>
        <v>0</v>
      </c>
      <c r="J59" s="28">
        <f>I59*'Forecast inputs Tab10.1.5.1'!W4</f>
        <v>0</v>
      </c>
      <c r="K59" s="28">
        <f>H59+J59</f>
        <v>0</v>
      </c>
      <c r="L59" s="28">
        <f t="shared" ref="L59:L75" si="13">N59*(F59/A59)*(1-EXP(-A59))</f>
        <v>0</v>
      </c>
      <c r="M59" s="28">
        <f>L59*'Forecast inputs Tab10.1.5.1'!Z4</f>
        <v>0</v>
      </c>
      <c r="N59" s="19">
        <f>'Forecast inputs Tab10.1.5.1'!Q4</f>
        <v>12382.797429009221</v>
      </c>
      <c r="O59" s="19">
        <f>N59*'Forecast inputs Tab10.1.5.1'!R4</f>
        <v>34.976078134056579</v>
      </c>
      <c r="P59" s="19">
        <f>N59*'Forecast inputs Tab10.1.5.1'!S4</f>
        <v>0</v>
      </c>
      <c r="Q59" s="19">
        <f>P59*'Forecast inputs Tab10.1.5.1'!R4</f>
        <v>0</v>
      </c>
    </row>
    <row r="60" spans="1:17" ht="12" customHeight="1" x14ac:dyDescent="0.3">
      <c r="A60" s="10">
        <f>D60+F60+E60+'Forecast inputs Tab10.1.5.1'!AA5</f>
        <v>0.2405475932977589</v>
      </c>
      <c r="C60" s="18">
        <v>1</v>
      </c>
      <c r="D60" s="17">
        <f>$G$54*'Forecast inputs Tab10.1.5.1'!T5</f>
        <v>3.3579926195825985E-5</v>
      </c>
      <c r="E60" s="17">
        <f>$G$55*'Forecast inputs Tab10.1.5.1'!U5</f>
        <v>7.6989124100697564E-5</v>
      </c>
      <c r="F60" s="17">
        <f>$F$31*'Forecast inputs Tab10.1.5.1'!Y5</f>
        <v>4.3702424746238738E-4</v>
      </c>
      <c r="G60" s="28">
        <f t="shared" ref="G60:G75" si="14">N60*(D60/A60)*(1-EXP(-A60))</f>
        <v>0.29072350629841887</v>
      </c>
      <c r="H60" s="28">
        <f>G60*'Forecast inputs Tab10.1.5.1'!V5</f>
        <v>2.9894518764597554E-2</v>
      </c>
      <c r="I60" s="28">
        <f t="shared" ref="I60:I75" si="15">N60*(E60/A60)*(1-EXP(-A60))</f>
        <v>0.66654548240731615</v>
      </c>
      <c r="J60" s="28">
        <f>I60*'Forecast inputs Tab10.1.5.1'!W5</f>
        <v>6.8539685207049852E-2</v>
      </c>
      <c r="K60" s="28">
        <f t="shared" ref="K60:K75" si="16">H60+J60</f>
        <v>9.8434203971647399E-2</v>
      </c>
      <c r="L60" s="28">
        <f t="shared" si="13"/>
        <v>3.7836063372731883</v>
      </c>
      <c r="M60" s="28">
        <f>L60*'Forecast inputs Tab10.1.5.1'!Z5</f>
        <v>0.29164378172272087</v>
      </c>
      <c r="N60" s="19">
        <f>N34*EXP(-A34)</f>
        <v>9740.6534556019415</v>
      </c>
      <c r="O60" s="19">
        <f>N60*'Forecast inputs Tab10.1.5.1'!R5</f>
        <v>231.1720062657642</v>
      </c>
      <c r="P60" s="19">
        <f>N60*'Forecast inputs Tab10.1.5.1'!S5</f>
        <v>0</v>
      </c>
      <c r="Q60" s="19">
        <f>P60*'Forecast inputs Tab10.1.5.1'!R5</f>
        <v>0</v>
      </c>
    </row>
    <row r="61" spans="1:17" ht="12" customHeight="1" x14ac:dyDescent="0.3">
      <c r="A61" s="10">
        <f>D61+F61+E61+'Forecast inputs Tab10.1.5.1'!AA6</f>
        <v>0.24444950226080792</v>
      </c>
      <c r="C61" s="18">
        <v>2</v>
      </c>
      <c r="D61" s="17">
        <f>$G$54*'Forecast inputs Tab10.1.5.1'!T6</f>
        <v>3.1599122132687659E-4</v>
      </c>
      <c r="E61" s="17">
        <f>$G$55*'Forecast inputs Tab10.1.5.1'!U6</f>
        <v>1.6139465817399164E-3</v>
      </c>
      <c r="F61" s="17">
        <f>$F$31*'Forecast inputs Tab10.1.5.1'!Y6</f>
        <v>2.5195644577411316E-3</v>
      </c>
      <c r="G61" s="28">
        <f t="shared" si="14"/>
        <v>2.146811226643436</v>
      </c>
      <c r="H61" s="28">
        <f>G61*'Forecast inputs Tab10.1.5.1'!V6</f>
        <v>0.4713252157635624</v>
      </c>
      <c r="I61" s="28">
        <f t="shared" si="15"/>
        <v>10.964983857250431</v>
      </c>
      <c r="J61" s="28">
        <f>I61*'Forecast inputs Tab10.1.5.1'!W6</f>
        <v>2.4075541308955621</v>
      </c>
      <c r="K61" s="28">
        <f t="shared" si="16"/>
        <v>2.8788793466591245</v>
      </c>
      <c r="L61" s="28">
        <f t="shared" si="13"/>
        <v>17.117656754568763</v>
      </c>
      <c r="M61" s="28">
        <f>L61*'Forecast inputs Tab10.1.5.1'!Z6</f>
        <v>3.2186329995615646</v>
      </c>
      <c r="N61" s="19">
        <f t="shared" ref="N61:N74" si="17">N35*EXP(-A35)</f>
        <v>7658.0747343936973</v>
      </c>
      <c r="O61" s="19">
        <f>N61*'Forecast inputs Tab10.1.5.1'!R6</f>
        <v>736.67462553478924</v>
      </c>
      <c r="P61" s="19">
        <f>N61*'Forecast inputs Tab10.1.5.1'!S6</f>
        <v>0</v>
      </c>
      <c r="Q61" s="19">
        <f>P61*'Forecast inputs Tab10.1.5.1'!R6</f>
        <v>0</v>
      </c>
    </row>
    <row r="62" spans="1:17" ht="12" customHeight="1" x14ac:dyDescent="0.3">
      <c r="A62" s="10">
        <f>D62+F62+E62+'Forecast inputs Tab10.1.5.1'!AA7</f>
        <v>0.25740142720137343</v>
      </c>
      <c r="C62" s="18">
        <v>3</v>
      </c>
      <c r="D62" s="17">
        <f>$G$54*'Forecast inputs Tab10.1.5.1'!T7</f>
        <v>1.1770977723679896E-2</v>
      </c>
      <c r="E62" s="17">
        <f>$G$55*'Forecast inputs Tab10.1.5.1'!U7</f>
        <v>3.1299697181291644E-3</v>
      </c>
      <c r="F62" s="17">
        <f>$F$31*'Forecast inputs Tab10.1.5.1'!Y7</f>
        <v>2.5004797595643822E-3</v>
      </c>
      <c r="G62" s="28">
        <f t="shared" si="14"/>
        <v>62.259030106635684</v>
      </c>
      <c r="H62" s="28">
        <f>G62*'Forecast inputs Tab10.1.5.1'!V7</f>
        <v>22.864942916062809</v>
      </c>
      <c r="I62" s="28">
        <f t="shared" si="15"/>
        <v>16.555029113838209</v>
      </c>
      <c r="J62" s="28">
        <f>I62*'Forecast inputs Tab10.1.5.1'!W7</f>
        <v>6.0949277169802283</v>
      </c>
      <c r="K62" s="28">
        <f t="shared" si="16"/>
        <v>28.959870633043039</v>
      </c>
      <c r="L62" s="28">
        <f t="shared" si="13"/>
        <v>13.225532176360575</v>
      </c>
      <c r="M62" s="28">
        <f>L62*'Forecast inputs Tab10.1.5.1'!Z7</f>
        <v>4.4672938074667226</v>
      </c>
      <c r="N62" s="19">
        <f t="shared" si="17"/>
        <v>5999.0923959449183</v>
      </c>
      <c r="O62" s="19">
        <f>N62*'Forecast inputs Tab10.1.5.1'!R7</f>
        <v>1255.5800430092918</v>
      </c>
      <c r="P62" s="19">
        <f>N62*'Forecast inputs Tab10.1.5.1'!S7</f>
        <v>0</v>
      </c>
      <c r="Q62" s="19">
        <f>P62*'Forecast inputs Tab10.1.5.1'!R7</f>
        <v>0</v>
      </c>
    </row>
    <row r="63" spans="1:17" ht="12" customHeight="1" x14ac:dyDescent="0.3">
      <c r="A63" s="10">
        <f>D63+F63+E63+'Forecast inputs Tab10.1.5.1'!AA8</f>
        <v>0.29482993436990523</v>
      </c>
      <c r="C63" s="18">
        <v>4</v>
      </c>
      <c r="D63" s="17">
        <f>$G$54*'Forecast inputs Tab10.1.5.1'!T8</f>
        <v>2.1027609578303533E-2</v>
      </c>
      <c r="E63" s="17">
        <f>$G$55*'Forecast inputs Tab10.1.5.1'!U8</f>
        <v>2.0302343795355792E-2</v>
      </c>
      <c r="F63" s="17">
        <f>$F$31*'Forecast inputs Tab10.1.5.1'!Y8</f>
        <v>1.3499980996245895E-2</v>
      </c>
      <c r="G63" s="28">
        <f t="shared" si="14"/>
        <v>84.676251419779533</v>
      </c>
      <c r="H63" s="28">
        <f>G63*'Forecast inputs Tab10.1.5.1'!V8</f>
        <v>47.700990394950125</v>
      </c>
      <c r="I63" s="28">
        <f t="shared" si="15"/>
        <v>81.755672760833335</v>
      </c>
      <c r="J63" s="28">
        <f>I63*'Forecast inputs Tab10.1.5.1'!W8</f>
        <v>44.798240713842148</v>
      </c>
      <c r="K63" s="28">
        <f t="shared" si="16"/>
        <v>92.499231108792273</v>
      </c>
      <c r="L63" s="28">
        <f t="shared" si="13"/>
        <v>54.363182878373976</v>
      </c>
      <c r="M63" s="28">
        <f>L63*'Forecast inputs Tab10.1.5.1'!Z8</f>
        <v>28.616725103993179</v>
      </c>
      <c r="N63" s="19">
        <f t="shared" si="17"/>
        <v>4649.6622693473073</v>
      </c>
      <c r="O63" s="19">
        <f>N63*'Forecast inputs Tab10.1.5.1'!R8</f>
        <v>1714.1212439062317</v>
      </c>
      <c r="P63" s="19">
        <f>N63*'Forecast inputs Tab10.1.5.1'!S8</f>
        <v>414.54648520345671</v>
      </c>
      <c r="Q63" s="19">
        <f>P63*'Forecast inputs Tab10.1.5.1'!R8</f>
        <v>152.82463450268034</v>
      </c>
    </row>
    <row r="64" spans="1:17" ht="12" customHeight="1" x14ac:dyDescent="0.3">
      <c r="A64" s="10">
        <f>D64+F64+E64+'Forecast inputs Tab10.1.5.1'!AA9</f>
        <v>0.36156606344400993</v>
      </c>
      <c r="C64" s="18">
        <v>5</v>
      </c>
      <c r="D64" s="17">
        <f>$G$54*'Forecast inputs Tab10.1.5.1'!T9</f>
        <v>6.2094347860516541E-2</v>
      </c>
      <c r="E64" s="17">
        <f>$G$55*'Forecast inputs Tab10.1.5.1'!U9</f>
        <v>3.0824510226855315E-2</v>
      </c>
      <c r="F64" s="17">
        <f>$F$31*'Forecast inputs Tab10.1.5.1'!Y9</f>
        <v>2.8647205356638082E-2</v>
      </c>
      <c r="G64" s="28">
        <f t="shared" si="14"/>
        <v>198.10120682849893</v>
      </c>
      <c r="H64" s="28">
        <f>G64*'Forecast inputs Tab10.1.5.1'!V9</f>
        <v>159.5818799135298</v>
      </c>
      <c r="I64" s="28">
        <f t="shared" si="15"/>
        <v>98.340233632121894</v>
      </c>
      <c r="J64" s="28">
        <f>I64*'Forecast inputs Tab10.1.5.1'!W9</f>
        <v>73.624900215426578</v>
      </c>
      <c r="K64" s="28">
        <f t="shared" si="16"/>
        <v>233.20678012895638</v>
      </c>
      <c r="L64" s="28">
        <f t="shared" si="13"/>
        <v>91.393921491240775</v>
      </c>
      <c r="M64" s="28">
        <f>L64*'Forecast inputs Tab10.1.5.1'!Z9</f>
        <v>68.192477793631411</v>
      </c>
      <c r="N64" s="19">
        <f t="shared" si="17"/>
        <v>3801.7631544430496</v>
      </c>
      <c r="O64" s="19">
        <f>N64*'Forecast inputs Tab10.1.5.1'!R9</f>
        <v>2166.2598524542673</v>
      </c>
      <c r="P64" s="19">
        <f>N64*'Forecast inputs Tab10.1.5.1'!S9</f>
        <v>1105.7995699657658</v>
      </c>
      <c r="Q64" s="19">
        <f>P64*'Forecast inputs Tab10.1.5.1'!R9</f>
        <v>630.08901816477317</v>
      </c>
    </row>
    <row r="65" spans="1:17" ht="12" customHeight="1" x14ac:dyDescent="0.25">
      <c r="A65" s="10">
        <f>D65+F65+E65+'Forecast inputs Tab10.1.5.1'!AA10</f>
        <v>0.43097088346245604</v>
      </c>
      <c r="C65" s="18">
        <v>6</v>
      </c>
      <c r="D65" s="17">
        <f>$G$54*'Forecast inputs Tab10.1.5.1'!T10</f>
        <v>0.15100777408545374</v>
      </c>
      <c r="E65" s="17">
        <f>$G$55*'Forecast inputs Tab10.1.5.1'!U10</f>
        <v>1.2723907363745096E-2</v>
      </c>
      <c r="F65" s="17">
        <f>$F$31*'Forecast inputs Tab10.1.5.1'!Y10</f>
        <v>2.723920201325726E-2</v>
      </c>
      <c r="G65" s="28">
        <f t="shared" si="14"/>
        <v>91.245020356906551</v>
      </c>
      <c r="H65" s="28">
        <f>G65*'Forecast inputs Tab10.1.5.1'!V10</f>
        <v>90.398891625449849</v>
      </c>
      <c r="I65" s="28">
        <f t="shared" si="15"/>
        <v>7.6883007742854392</v>
      </c>
      <c r="J65" s="28">
        <f>I65*'Forecast inputs Tab10.1.5.1'!W10</f>
        <v>7.4399711382666842</v>
      </c>
      <c r="K65" s="28">
        <f t="shared" si="16"/>
        <v>97.838862763716534</v>
      </c>
      <c r="L65" s="28">
        <f t="shared" si="13"/>
        <v>16.459030386071802</v>
      </c>
      <c r="M65" s="28">
        <f>L65*'Forecast inputs Tab10.1.5.1'!Z10</f>
        <v>16.27406380259313</v>
      </c>
      <c r="N65" s="19">
        <f t="shared" si="17"/>
        <v>743.76919731517717</v>
      </c>
      <c r="O65" s="19">
        <f>N65*'Forecast inputs Tab10.1.5.1'!R10</f>
        <v>599.64755241302066</v>
      </c>
      <c r="P65" s="19">
        <f>N65*'Forecast inputs Tab10.1.5.1'!S10</f>
        <v>427.46516222006073</v>
      </c>
      <c r="Q65" s="19">
        <f>P65*'Forecast inputs Tab10.1.5.1'!R10</f>
        <v>344.63438280635512</v>
      </c>
    </row>
    <row r="66" spans="1:17" ht="12" customHeight="1" x14ac:dyDescent="0.25">
      <c r="A66" s="10">
        <f>D66+F66+E66+'Forecast inputs Tab10.1.5.1'!AA11</f>
        <v>0.47976875248992068</v>
      </c>
      <c r="C66" s="18">
        <v>7</v>
      </c>
      <c r="D66" s="17">
        <f>$G$54*'Forecast inputs Tab10.1.5.1'!T11</f>
        <v>0.18252591543338087</v>
      </c>
      <c r="E66" s="17">
        <f>$G$55*'Forecast inputs Tab10.1.5.1'!U11</f>
        <v>7.2960269975321009E-3</v>
      </c>
      <c r="F66" s="17">
        <f>$F$31*'Forecast inputs Tab10.1.5.1'!Y11</f>
        <v>4.9946810059007689E-2</v>
      </c>
      <c r="G66" s="28">
        <f t="shared" si="14"/>
        <v>384.84634996740277</v>
      </c>
      <c r="H66" s="28">
        <f>G66*'Forecast inputs Tab10.1.5.1'!V11</f>
        <v>476.92589909499725</v>
      </c>
      <c r="I66" s="28">
        <f t="shared" si="15"/>
        <v>15.383291477251513</v>
      </c>
      <c r="J66" s="28">
        <f>I66*'Forecast inputs Tab10.1.5.1'!W11</f>
        <v>18.772139943265625</v>
      </c>
      <c r="K66" s="28">
        <f t="shared" si="16"/>
        <v>495.69803903826289</v>
      </c>
      <c r="L66" s="28">
        <f t="shared" si="13"/>
        <v>105.31023771657206</v>
      </c>
      <c r="M66" s="28">
        <f>L66*'Forecast inputs Tab10.1.5.1'!Z11</f>
        <v>131.45771663921974</v>
      </c>
      <c r="N66" s="19">
        <f t="shared" si="17"/>
        <v>2654.5202772103084</v>
      </c>
      <c r="O66" s="19">
        <f>N66*'Forecast inputs Tab10.1.5.1'!R11</f>
        <v>2842.0355895924449</v>
      </c>
      <c r="P66" s="19">
        <f>N66*'Forecast inputs Tab10.1.5.1'!S11</f>
        <v>2117.2541401802978</v>
      </c>
      <c r="Q66" s="19">
        <f>P66*'Forecast inputs Tab10.1.5.1'!R11</f>
        <v>2266.816972642634</v>
      </c>
    </row>
    <row r="67" spans="1:17" ht="12" customHeight="1" x14ac:dyDescent="0.25">
      <c r="A67" s="10">
        <f>D67+F67+E67+'Forecast inputs Tab10.1.5.1'!AA12</f>
        <v>0.48286165280425264</v>
      </c>
      <c r="C67" s="18">
        <v>8</v>
      </c>
      <c r="D67" s="17">
        <f>$G$54*'Forecast inputs Tab10.1.5.1'!T12</f>
        <v>0.21043109179347499</v>
      </c>
      <c r="E67" s="17">
        <f>$G$55*'Forecast inputs Tab10.1.5.1'!U12</f>
        <v>1.2516203209889446E-3</v>
      </c>
      <c r="F67" s="17">
        <f>$F$31*'Forecast inputs Tab10.1.5.1'!Y12</f>
        <v>3.1178940689788756E-2</v>
      </c>
      <c r="G67" s="28">
        <f t="shared" si="14"/>
        <v>270.01080318639498</v>
      </c>
      <c r="H67" s="28">
        <f>G67*'Forecast inputs Tab10.1.5.1'!V12</f>
        <v>406.63820364001396</v>
      </c>
      <c r="I67" s="28">
        <f t="shared" si="15"/>
        <v>1.6059937021393986</v>
      </c>
      <c r="J67" s="28">
        <f>I67*'Forecast inputs Tab10.1.5.1'!W12</f>
        <v>2.4150473249960416</v>
      </c>
      <c r="K67" s="28">
        <f t="shared" si="16"/>
        <v>409.05325096501002</v>
      </c>
      <c r="L67" s="28">
        <f t="shared" si="13"/>
        <v>40.006686970066269</v>
      </c>
      <c r="M67" s="28">
        <f>L67*'Forecast inputs Tab10.1.5.1'!Z12</f>
        <v>60.975791878556805</v>
      </c>
      <c r="N67" s="19">
        <f t="shared" si="17"/>
        <v>1617.7536487388256</v>
      </c>
      <c r="O67" s="19">
        <f>N67*'Forecast inputs Tab10.1.5.1'!R12</f>
        <v>2193.3018643506375</v>
      </c>
      <c r="P67" s="19">
        <f>N67*'Forecast inputs Tab10.1.5.1'!S12</f>
        <v>1481.1281202342893</v>
      </c>
      <c r="Q67" s="19">
        <f>P67*'Forecast inputs Tab10.1.5.1'!R12</f>
        <v>2008.0690715700423</v>
      </c>
    </row>
    <row r="68" spans="1:17" ht="12" customHeight="1" x14ac:dyDescent="0.25">
      <c r="A68" s="10">
        <f>D68+F68+E68+'Forecast inputs Tab10.1.5.1'!AA13</f>
        <v>0.48994277925971652</v>
      </c>
      <c r="C68" s="18">
        <v>9</v>
      </c>
      <c r="D68" s="17">
        <f>$G$54*'Forecast inputs Tab10.1.5.1'!T13</f>
        <v>0.20266209211784172</v>
      </c>
      <c r="E68" s="17">
        <f>$G$55*'Forecast inputs Tab10.1.5.1'!U13</f>
        <v>5.1473021243315345E-4</v>
      </c>
      <c r="F68" s="17">
        <f>$F$31*'Forecast inputs Tab10.1.5.1'!Y13</f>
        <v>4.6765956929441674E-2</v>
      </c>
      <c r="G68" s="28">
        <f t="shared" si="14"/>
        <v>61.604810548676291</v>
      </c>
      <c r="H68" s="28">
        <f>G68*'Forecast inputs Tab10.1.5.1'!V13</f>
        <v>110.98190909999431</v>
      </c>
      <c r="I68" s="28">
        <f t="shared" si="15"/>
        <v>0.15646664301770863</v>
      </c>
      <c r="J68" s="28">
        <f>I68*'Forecast inputs Tab10.1.5.1'!W13</f>
        <v>0.28220318827587448</v>
      </c>
      <c r="K68" s="28">
        <f t="shared" si="16"/>
        <v>111.26411228827018</v>
      </c>
      <c r="L68" s="28">
        <f t="shared" si="13"/>
        <v>14.215820465776069</v>
      </c>
      <c r="M68" s="28">
        <f>L68*'Forecast inputs Tab10.1.5.1'!Z13</f>
        <v>25.820336870193735</v>
      </c>
      <c r="N68" s="19">
        <f t="shared" si="17"/>
        <v>384.50035388027413</v>
      </c>
      <c r="O68" s="19">
        <f>N68*'Forecast inputs Tab10.1.5.1'!R13</f>
        <v>636.282720611694</v>
      </c>
      <c r="P68" s="19">
        <f>N68*'Forecast inputs Tab10.1.5.1'!S13</f>
        <v>371.43529287782201</v>
      </c>
      <c r="Q68" s="19">
        <f>P68*'Forecast inputs Tab10.1.5.1'!R13</f>
        <v>614.66226571300615</v>
      </c>
    </row>
    <row r="69" spans="1:17" ht="12" customHeight="1" x14ac:dyDescent="0.25">
      <c r="A69" s="10">
        <f>D69+F69+E69+'Forecast inputs Tab10.1.5.1'!AA14</f>
        <v>0.48571522928258093</v>
      </c>
      <c r="C69" s="18">
        <v>10</v>
      </c>
      <c r="D69" s="17">
        <f>$G$54*'Forecast inputs Tab10.1.5.1'!T14</f>
        <v>0.20226562389887773</v>
      </c>
      <c r="E69" s="17">
        <f>$G$55*'Forecast inputs Tab10.1.5.1'!U14</f>
        <v>1.3929760935721793E-4</v>
      </c>
      <c r="F69" s="17">
        <f>$F$31*'Forecast inputs Tab10.1.5.1'!Y14</f>
        <v>4.3310307774345962E-2</v>
      </c>
      <c r="G69" s="28">
        <f t="shared" si="14"/>
        <v>91.776381417179905</v>
      </c>
      <c r="H69" s="28">
        <f>G69*'Forecast inputs Tab10.1.5.1'!V14</f>
        <v>193.17822968321786</v>
      </c>
      <c r="I69" s="28">
        <f t="shared" si="15"/>
        <v>6.3205157062481407E-2</v>
      </c>
      <c r="J69" s="28">
        <f>I69*'Forecast inputs Tab10.1.5.1'!W14</f>
        <v>0.13332877938440504</v>
      </c>
      <c r="K69" s="28">
        <f t="shared" si="16"/>
        <v>193.31155846260228</v>
      </c>
      <c r="L69" s="28">
        <f t="shared" si="13"/>
        <v>19.651699824093942</v>
      </c>
      <c r="M69" s="28">
        <f>L69*'Forecast inputs Tab10.1.5.1'!Z14</f>
        <v>41.654725532140723</v>
      </c>
      <c r="N69" s="19">
        <f t="shared" si="17"/>
        <v>572.82219043136297</v>
      </c>
      <c r="O69" s="19">
        <f>N69*'Forecast inputs Tab10.1.5.1'!R14</f>
        <v>1123.7339320787264</v>
      </c>
      <c r="P69" s="19">
        <f>N69*'Forecast inputs Tab10.1.5.1'!S14</f>
        <v>564.79231392474253</v>
      </c>
      <c r="Q69" s="19">
        <f>P69*'Forecast inputs Tab10.1.5.1'!R14</f>
        <v>1107.9813218418637</v>
      </c>
    </row>
    <row r="70" spans="1:17" ht="12" customHeight="1" x14ac:dyDescent="0.25">
      <c r="A70" s="10">
        <f>D70+F70+E70+'Forecast inputs Tab10.1.5.1'!AA15</f>
        <v>0.48476807553089896</v>
      </c>
      <c r="C70" s="18">
        <v>11</v>
      </c>
      <c r="D70" s="17">
        <f>$G$54*'Forecast inputs Tab10.1.5.1'!T15</f>
        <v>0.19492559258555256</v>
      </c>
      <c r="E70" s="17">
        <f>$G$55*'Forecast inputs Tab10.1.5.1'!U15</f>
        <v>5.1450943746916977E-5</v>
      </c>
      <c r="F70" s="17">
        <f>$F$31*'Forecast inputs Tab10.1.5.1'!Y15</f>
        <v>4.979103200159949E-2</v>
      </c>
      <c r="G70" s="28">
        <f t="shared" si="14"/>
        <v>14.587648584681473</v>
      </c>
      <c r="H70" s="28">
        <f>G70*'Forecast inputs Tab10.1.5.1'!V15</f>
        <v>35.116708959305839</v>
      </c>
      <c r="I70" s="28">
        <f t="shared" si="15"/>
        <v>3.8504348083529612E-3</v>
      </c>
      <c r="J70" s="28">
        <f>I70*'Forecast inputs Tab10.1.5.1'!W15</f>
        <v>9.299697557498942E-3</v>
      </c>
      <c r="K70" s="28">
        <f t="shared" si="16"/>
        <v>35.126008656863341</v>
      </c>
      <c r="L70" s="28">
        <f t="shared" si="13"/>
        <v>3.7262119759321788</v>
      </c>
      <c r="M70" s="28">
        <f>L70*'Forecast inputs Tab10.1.5.1'!Z15</f>
        <v>9.0426221747131734</v>
      </c>
      <c r="N70" s="19">
        <f t="shared" si="17"/>
        <v>94.436157544832909</v>
      </c>
      <c r="O70" s="19">
        <f>N70*'Forecast inputs Tab10.1.5.1'!R15</f>
        <v>214.49473335472987</v>
      </c>
      <c r="P70" s="19">
        <f>N70*'Forecast inputs Tab10.1.5.1'!S15</f>
        <v>93.858228151408326</v>
      </c>
      <c r="Q70" s="19">
        <f>P70*'Forecast inputs Tab10.1.5.1'!R15</f>
        <v>213.18207076485675</v>
      </c>
    </row>
    <row r="71" spans="1:17" ht="12" customHeight="1" x14ac:dyDescent="0.25">
      <c r="A71" s="10">
        <f>D71+F71+E71+'Forecast inputs Tab10.1.5.1'!AA16</f>
        <v>0.48086911164588408</v>
      </c>
      <c r="C71" s="18">
        <v>12</v>
      </c>
      <c r="D71" s="17">
        <f>$G$54*'Forecast inputs Tab10.1.5.1'!T16</f>
        <v>0.19086058942811901</v>
      </c>
      <c r="E71" s="17">
        <f>$G$55*'Forecast inputs Tab10.1.5.1'!U16</f>
        <v>1.8472937914070897E-5</v>
      </c>
      <c r="F71" s="17">
        <f>$F$31*'Forecast inputs Tab10.1.5.1'!Y16</f>
        <v>4.9990049279850998E-2</v>
      </c>
      <c r="G71" s="28">
        <f t="shared" si="14"/>
        <v>34.28588681362902</v>
      </c>
      <c r="H71" s="28">
        <f>G71*'Forecast inputs Tab10.1.5.1'!V16</f>
        <v>92.811618136977586</v>
      </c>
      <c r="I71" s="28">
        <f t="shared" si="15"/>
        <v>3.3184486139060379E-3</v>
      </c>
      <c r="J71" s="28">
        <f>I71*'Forecast inputs Tab10.1.5.1'!W16</f>
        <v>9.0155699763734849E-3</v>
      </c>
      <c r="K71" s="28">
        <f t="shared" si="16"/>
        <v>92.820633706953956</v>
      </c>
      <c r="L71" s="28">
        <f t="shared" si="13"/>
        <v>8.9801313961791394</v>
      </c>
      <c r="M71" s="28">
        <f>L71*'Forecast inputs Tab10.1.5.1'!Z16</f>
        <v>24.53066572968671</v>
      </c>
      <c r="N71" s="19">
        <f t="shared" si="17"/>
        <v>226.27794300621309</v>
      </c>
      <c r="O71" s="19">
        <f>N71*'Forecast inputs Tab10.1.5.1'!R16</f>
        <v>583.60928226333465</v>
      </c>
      <c r="P71" s="19">
        <f>N71*'Forecast inputs Tab10.1.5.1'!S16</f>
        <v>225.63047454954454</v>
      </c>
      <c r="Q71" s="19">
        <f>P71*'Forecast inputs Tab10.1.5.1'!R16</f>
        <v>581.93935104394882</v>
      </c>
    </row>
    <row r="72" spans="1:17" ht="12" customHeight="1" x14ac:dyDescent="0.25">
      <c r="A72" s="10">
        <f>D72+F72+E72+'Forecast inputs Tab10.1.5.1'!AA17</f>
        <v>0.47477081416162004</v>
      </c>
      <c r="C72" s="18">
        <v>13</v>
      </c>
      <c r="D72" s="17">
        <f>$G$54*'Forecast inputs Tab10.1.5.1'!T17</f>
        <v>0.18981963583044531</v>
      </c>
      <c r="E72" s="17">
        <f>$G$55*'Forecast inputs Tab10.1.5.1'!U17</f>
        <v>6.6692629724363259E-6</v>
      </c>
      <c r="F72" s="17">
        <f>$F$31*'Forecast inputs Tab10.1.5.1'!Y17</f>
        <v>4.4944509068202292E-2</v>
      </c>
      <c r="G72" s="28">
        <f t="shared" si="14"/>
        <v>26.01155298321309</v>
      </c>
      <c r="H72" s="28">
        <f>G72*'Forecast inputs Tab10.1.5.1'!V17</f>
        <v>78.078554689484122</v>
      </c>
      <c r="I72" s="28">
        <f t="shared" si="15"/>
        <v>9.1390907166983648E-4</v>
      </c>
      <c r="J72" s="28">
        <f>I72*'Forecast inputs Tab10.1.5.1'!W17</f>
        <v>2.7514681537272839E-3</v>
      </c>
      <c r="K72" s="28">
        <f t="shared" si="16"/>
        <v>78.081306157637854</v>
      </c>
      <c r="L72" s="28">
        <f t="shared" si="13"/>
        <v>6.158880633278172</v>
      </c>
      <c r="M72" s="28">
        <f>L72*'Forecast inputs Tab10.1.5.1'!Z17</f>
        <v>18.663194394216511</v>
      </c>
      <c r="N72" s="19">
        <f t="shared" si="17"/>
        <v>172.12702845462908</v>
      </c>
      <c r="O72" s="19">
        <f>N72*'Forecast inputs Tab10.1.5.1'!R17</f>
        <v>496.02706424912731</v>
      </c>
      <c r="P72" s="19">
        <f>N72*'Forecast inputs Tab10.1.5.1'!S17</f>
        <v>171.88034340994525</v>
      </c>
      <c r="Q72" s="19">
        <f>P72*'Forecast inputs Tab10.1.5.1'!R17</f>
        <v>495.31617962160971</v>
      </c>
    </row>
    <row r="73" spans="1:17" ht="12" customHeight="1" x14ac:dyDescent="0.25">
      <c r="A73" s="10">
        <f>D73+F73+E73+'Forecast inputs Tab10.1.5.1'!AA18</f>
        <v>0.47157155002427475</v>
      </c>
      <c r="C73" s="18">
        <v>14</v>
      </c>
      <c r="D73" s="17">
        <f>$G$54*'Forecast inputs Tab10.1.5.1'!T18</f>
        <v>0.18535533340757465</v>
      </c>
      <c r="E73" s="17">
        <f>$G$55*'Forecast inputs Tab10.1.5.1'!U18</f>
        <v>3.0205969214487323E-6</v>
      </c>
      <c r="F73" s="17">
        <f>$F$31*'Forecast inputs Tab10.1.5.1'!Y18</f>
        <v>4.6213196019778656E-2</v>
      </c>
      <c r="G73" s="28">
        <f t="shared" si="14"/>
        <v>27.641452827959252</v>
      </c>
      <c r="H73" s="28">
        <f>G73*'Forecast inputs Tab10.1.5.1'!V18</f>
        <v>90.806883083315341</v>
      </c>
      <c r="I73" s="28">
        <f t="shared" si="15"/>
        <v>4.5045203599785959E-4</v>
      </c>
      <c r="J73" s="28">
        <f>I73*'Forecast inputs Tab10.1.5.1'!W18</f>
        <v>1.4840043910337437E-3</v>
      </c>
      <c r="K73" s="28">
        <f t="shared" si="16"/>
        <v>90.808367087706372</v>
      </c>
      <c r="L73" s="28">
        <f t="shared" si="13"/>
        <v>6.8916273102381878</v>
      </c>
      <c r="M73" s="28">
        <f>L73*'Forecast inputs Tab10.1.5.1'!Z18</f>
        <v>22.879168925894248</v>
      </c>
      <c r="N73" s="19">
        <f t="shared" si="17"/>
        <v>187.04218858901572</v>
      </c>
      <c r="O73" s="19">
        <f>N73*'Forecast inputs Tab10.1.5.1'!R18</f>
        <v>594.09462192774708</v>
      </c>
      <c r="P73" s="19">
        <f>N73*'Forecast inputs Tab10.1.5.1'!S18</f>
        <v>186.89850295239995</v>
      </c>
      <c r="Q73" s="19">
        <f>P73*'Forecast inputs Tab10.1.5.1'!R18</f>
        <v>593.63823898758983</v>
      </c>
    </row>
    <row r="74" spans="1:17" ht="12" customHeight="1" x14ac:dyDescent="0.25">
      <c r="A74" s="10">
        <f>D74+F74+E74+'Forecast inputs Tab10.1.5.1'!AA19</f>
        <v>0.46919181578284808</v>
      </c>
      <c r="C74" s="18">
        <v>15</v>
      </c>
      <c r="D74" s="17">
        <f>$G$54*'Forecast inputs Tab10.1.5.1'!T19</f>
        <v>0.18043942341034419</v>
      </c>
      <c r="E74" s="17">
        <f>$G$55*'Forecast inputs Tab10.1.5.1'!U19</f>
        <v>1.5792861935199567E-6</v>
      </c>
      <c r="F74" s="17">
        <f>$F$31*'Forecast inputs Tab10.1.5.1'!Y19</f>
        <v>4.8750813086310393E-2</v>
      </c>
      <c r="G74" s="28">
        <f t="shared" si="14"/>
        <v>15.539665120643471</v>
      </c>
      <c r="H74" s="28">
        <f>G74*'Forecast inputs Tab10.1.5.1'!V19</f>
        <v>55.274199021734077</v>
      </c>
      <c r="I74" s="28">
        <f t="shared" si="15"/>
        <v>1.3601006982351591E-4</v>
      </c>
      <c r="J74" s="28">
        <f>I74*'Forecast inputs Tab10.1.5.1'!W19</f>
        <v>4.8481935975362885E-4</v>
      </c>
      <c r="K74" s="28">
        <f t="shared" si="16"/>
        <v>55.274683841093832</v>
      </c>
      <c r="L74" s="28">
        <f t="shared" si="13"/>
        <v>4.1984799962341102</v>
      </c>
      <c r="M74" s="28">
        <f>L74*'Forecast inputs Tab10.1.5.1'!Z19</f>
        <v>15.107894388048747</v>
      </c>
      <c r="N74" s="19">
        <f t="shared" si="17"/>
        <v>107.89905278016923</v>
      </c>
      <c r="O74" s="19">
        <f>N74*'Forecast inputs Tab10.1.5.1'!R19</f>
        <v>373.39330406999807</v>
      </c>
      <c r="P74" s="19">
        <f>N74*'Forecast inputs Tab10.1.5.1'!S19</f>
        <v>107.85134818996941</v>
      </c>
      <c r="Q74" s="19">
        <f>P74*'Forecast inputs Tab10.1.5.1'!R19</f>
        <v>373.22821851924436</v>
      </c>
    </row>
    <row r="75" spans="1:17" ht="12" customHeight="1" x14ac:dyDescent="0.25">
      <c r="A75" s="10">
        <f>D75+F75+E75+'Forecast inputs Tab10.1.5.1'!AA20</f>
        <v>0.4677192165428129</v>
      </c>
      <c r="C75" s="23" t="s">
        <v>1443</v>
      </c>
      <c r="D75" s="17">
        <f>$G$54*'Forecast inputs Tab10.1.5.1'!T20</f>
        <v>0.17502541384842865</v>
      </c>
      <c r="E75" s="17">
        <f>$G$55*'Forecast inputs Tab10.1.5.1'!U20</f>
        <v>9.5700218667025039E-7</v>
      </c>
      <c r="F75" s="17">
        <f>$F$31*'Forecast inputs Tab10.1.5.1'!Y20</f>
        <v>5.2692845692197628E-2</v>
      </c>
      <c r="G75" s="28">
        <f t="shared" si="14"/>
        <v>23.548721513019167</v>
      </c>
      <c r="H75" s="28">
        <f>G75*'Forecast inputs Tab10.1.5.1'!V20</f>
        <v>97.714667280673495</v>
      </c>
      <c r="I75" s="28">
        <f t="shared" si="15"/>
        <v>1.2875946118752992E-4</v>
      </c>
      <c r="J75" s="28">
        <f>I75*'Forecast inputs Tab10.1.5.1'!W20</f>
        <v>5.3428326893340504E-4</v>
      </c>
      <c r="K75" s="28">
        <f t="shared" si="16"/>
        <v>97.715201563942429</v>
      </c>
      <c r="L75" s="30">
        <f t="shared" si="13"/>
        <v>7.0895370086576364</v>
      </c>
      <c r="M75" s="28">
        <f>L75*'Forecast inputs Tab10.1.5.1'!Z20</f>
        <v>27.398650095878821</v>
      </c>
      <c r="N75" s="19">
        <f>N48*EXP(-A48)+N49*EXP(-A49)</f>
        <v>168.45299329327955</v>
      </c>
      <c r="O75" s="19">
        <f>N75*'Forecast inputs Tab10.1.5.1'!R20</f>
        <v>686.01412430543201</v>
      </c>
      <c r="P75" s="19">
        <f>N75*'Forecast inputs Tab10.1.5.1'!S20</f>
        <v>168.40786949815501</v>
      </c>
      <c r="Q75" s="19">
        <f>P75*'Forecast inputs Tab10.1.5.1'!R20</f>
        <v>685.83036051357226</v>
      </c>
    </row>
    <row r="76" spans="1:17" ht="12" customHeight="1" x14ac:dyDescent="0.25">
      <c r="C76" s="31" t="s">
        <v>1453</v>
      </c>
      <c r="D76" s="12"/>
      <c r="E76" s="12"/>
      <c r="F76" s="12"/>
      <c r="G76" s="32">
        <f>SUM(G59:G75)</f>
        <v>1388.5723164075623</v>
      </c>
      <c r="H76" s="32">
        <f t="shared" ref="H76" si="18">SUM(H59:H75)</f>
        <v>1958.5747972742347</v>
      </c>
      <c r="I76" s="32">
        <f>SUM(I59:I75)</f>
        <v>233.18852061426864</v>
      </c>
      <c r="J76" s="32">
        <f t="shared" ref="J76:Q76" si="19">SUM(J59:J75)</f>
        <v>156.06042267924752</v>
      </c>
      <c r="K76" s="32">
        <f t="shared" si="19"/>
        <v>2114.6352199534817</v>
      </c>
      <c r="L76" s="32">
        <f t="shared" si="19"/>
        <v>412.57224332091687</v>
      </c>
      <c r="M76" s="32">
        <f t="shared" si="19"/>
        <v>498.591603917518</v>
      </c>
      <c r="N76" s="32">
        <f t="shared" si="19"/>
        <v>51161.644469984225</v>
      </c>
      <c r="O76" s="32">
        <f t="shared" si="19"/>
        <v>16481.418638521292</v>
      </c>
      <c r="P76" s="32">
        <f t="shared" si="19"/>
        <v>7436.947851357857</v>
      </c>
      <c r="Q76" s="32">
        <f t="shared" si="19"/>
        <v>10068.212086692178</v>
      </c>
    </row>
    <row r="78" spans="1:17" ht="15" x14ac:dyDescent="0.25">
      <c r="C78" s="15" t="s">
        <v>1445</v>
      </c>
      <c r="D78" s="15" t="s">
        <v>1731</v>
      </c>
      <c r="G78" s="15">
        <f>G53+1</f>
        <v>2022</v>
      </c>
    </row>
    <row r="79" spans="1:17" ht="15" x14ac:dyDescent="0.25">
      <c r="D79" s="24" t="s">
        <v>1611</v>
      </c>
      <c r="E79" s="24"/>
      <c r="F79" s="24"/>
      <c r="G79" s="18">
        <v>1</v>
      </c>
      <c r="H79" s="24" t="s">
        <v>1610</v>
      </c>
      <c r="I79" s="25">
        <f>G79*I29</f>
        <v>0.1644512524524904</v>
      </c>
      <c r="J79" s="15" t="s">
        <v>1526</v>
      </c>
      <c r="K79" s="25">
        <f>I79+I81+I80</f>
        <v>0.21056888852153066</v>
      </c>
    </row>
    <row r="80" spans="1:17" ht="15" x14ac:dyDescent="0.25">
      <c r="D80" s="24" t="s">
        <v>1612</v>
      </c>
      <c r="E80" s="24"/>
      <c r="F80" s="24"/>
      <c r="G80" s="18">
        <v>1</v>
      </c>
      <c r="H80" s="24" t="s">
        <v>1610</v>
      </c>
      <c r="I80" s="25">
        <f>G80*I30</f>
        <v>6.0944691295013349E-3</v>
      </c>
      <c r="K80" s="25"/>
    </row>
    <row r="81" spans="1:17" ht="15" x14ac:dyDescent="0.25">
      <c r="D81" s="24" t="s">
        <v>1446</v>
      </c>
      <c r="E81" s="24"/>
      <c r="F81" s="24"/>
      <c r="G81" s="80">
        <v>1</v>
      </c>
      <c r="H81" s="24" t="s">
        <v>1610</v>
      </c>
      <c r="I81" s="25">
        <f>G81*I56</f>
        <v>4.0023166939538925E-2</v>
      </c>
    </row>
    <row r="82" spans="1:17" ht="15" x14ac:dyDescent="0.25">
      <c r="D82" s="24"/>
      <c r="E82" s="24"/>
      <c r="F82" s="24"/>
      <c r="G82" s="18"/>
      <c r="H82" s="24"/>
      <c r="I82" s="24"/>
      <c r="J82" s="24"/>
      <c r="K82" s="24"/>
      <c r="L82" s="25"/>
    </row>
    <row r="83" spans="1:17" ht="39" x14ac:dyDescent="0.25">
      <c r="A83" t="s">
        <v>1374</v>
      </c>
      <c r="C83" s="26" t="s">
        <v>1292</v>
      </c>
      <c r="D83" s="27" t="s">
        <v>1604</v>
      </c>
      <c r="E83" s="27" t="s">
        <v>1605</v>
      </c>
      <c r="F83" s="27" t="s">
        <v>1877</v>
      </c>
      <c r="G83" s="27" t="s">
        <v>1606</v>
      </c>
      <c r="H83" s="27" t="s">
        <v>1607</v>
      </c>
      <c r="I83" s="27" t="s">
        <v>1608</v>
      </c>
      <c r="J83" s="27" t="s">
        <v>1609</v>
      </c>
      <c r="K83" s="27" t="s">
        <v>1613</v>
      </c>
      <c r="L83" s="27" t="s">
        <v>1448</v>
      </c>
      <c r="M83" s="27" t="s">
        <v>1578</v>
      </c>
      <c r="N83" s="27" t="s">
        <v>1449</v>
      </c>
      <c r="O83" s="27" t="s">
        <v>1450</v>
      </c>
      <c r="P83" s="27" t="s">
        <v>1451</v>
      </c>
      <c r="Q83" s="27" t="s">
        <v>1452</v>
      </c>
    </row>
    <row r="84" spans="1:17" ht="15" x14ac:dyDescent="0.25">
      <c r="A84" s="10">
        <f>D84+F84+E84+'Forecast inputs Tab10.1.5.1'!AA4</f>
        <v>0.24</v>
      </c>
      <c r="C84" s="18">
        <v>0</v>
      </c>
      <c r="D84" s="17">
        <f>$G$54*'Forecast inputs Tab10.1.5.1'!T4</f>
        <v>0</v>
      </c>
      <c r="E84" s="17">
        <f>$G$55*'Forecast inputs Tab10.1.5.1'!U4</f>
        <v>0</v>
      </c>
      <c r="F84" s="17">
        <f>$F$31*'Forecast inputs Tab10.1.5.1'!Y4</f>
        <v>0</v>
      </c>
      <c r="G84" s="28">
        <f>N84*(D84/A84)*(1-EXP(-A84))</f>
        <v>0</v>
      </c>
      <c r="H84" s="28">
        <f>G84*'Forecast inputs Tab10.1.5.1'!V4</f>
        <v>0</v>
      </c>
      <c r="I84" s="28">
        <f>N84*(E84/A84)*(1-EXP(-A84))</f>
        <v>0</v>
      </c>
      <c r="J84" s="28">
        <f>I84*'Forecast inputs Tab10.1.5.1'!W4</f>
        <v>0</v>
      </c>
      <c r="K84" s="28">
        <f>H84+J84</f>
        <v>0</v>
      </c>
      <c r="L84" s="28">
        <f t="shared" ref="L84:L100" si="20">N84*(F84/A84)*(1-EXP(-A84))</f>
        <v>0</v>
      </c>
      <c r="M84" s="28">
        <f>L84*'Forecast inputs Tab10.1.5.1'!Z4</f>
        <v>0</v>
      </c>
      <c r="N84" s="19">
        <f>'Forecast inputs Tab10.1.5.1'!Q4</f>
        <v>12382.797429009221</v>
      </c>
      <c r="O84" s="19">
        <f>N84*'Forecast inputs Tab10.1.5.1'!R4</f>
        <v>34.976078134056579</v>
      </c>
      <c r="P84" s="19">
        <f>N84*'Forecast inputs Tab10.1.5.1'!S4</f>
        <v>0</v>
      </c>
      <c r="Q84" s="19">
        <f>P84*'Forecast inputs Tab10.1.5.1'!R4</f>
        <v>0</v>
      </c>
    </row>
    <row r="85" spans="1:17" ht="15" x14ac:dyDescent="0.25">
      <c r="A85" s="10">
        <f>D85+F85+E85+'Forecast inputs Tab10.1.5.1'!AA5</f>
        <v>0.2405475932977589</v>
      </c>
      <c r="C85" s="18">
        <v>1</v>
      </c>
      <c r="D85" s="17">
        <f>$G$54*'Forecast inputs Tab10.1.5.1'!T5</f>
        <v>3.3579926195825985E-5</v>
      </c>
      <c r="E85" s="17">
        <f>$G$55*'Forecast inputs Tab10.1.5.1'!U5</f>
        <v>7.6989124100697564E-5</v>
      </c>
      <c r="F85" s="17">
        <f>$F$31*'Forecast inputs Tab10.1.5.1'!Y5</f>
        <v>4.3702424746238738E-4</v>
      </c>
      <c r="G85" s="28">
        <f t="shared" ref="G85:G99" si="21">N85*(D85/A85)*(1-EXP(-A85))</f>
        <v>0.29072350629841887</v>
      </c>
      <c r="H85" s="28">
        <f>G85*'Forecast inputs Tab10.1.5.1'!V5</f>
        <v>2.9894518764597554E-2</v>
      </c>
      <c r="I85" s="28">
        <f t="shared" ref="I85:I100" si="22">N85*(E85/A85)*(1-EXP(-A85))</f>
        <v>0.66654548240731615</v>
      </c>
      <c r="J85" s="28">
        <f>I85*'Forecast inputs Tab10.1.5.1'!W5</f>
        <v>6.8539685207049852E-2</v>
      </c>
      <c r="K85" s="28">
        <f t="shared" ref="K85:K100" si="23">H85+J85</f>
        <v>9.8434203971647399E-2</v>
      </c>
      <c r="L85" s="28">
        <f t="shared" si="20"/>
        <v>3.7836063372731883</v>
      </c>
      <c r="M85" s="28">
        <f>L85*'Forecast inputs Tab10.1.5.1'!Z5</f>
        <v>0.29164378172272087</v>
      </c>
      <c r="N85" s="19">
        <f>N59*EXP(-A59)</f>
        <v>9740.6534556019415</v>
      </c>
      <c r="O85" s="19">
        <f>N85*'Forecast inputs Tab10.1.5.1'!R5</f>
        <v>231.1720062657642</v>
      </c>
      <c r="P85" s="19">
        <f>N85*'Forecast inputs Tab10.1.5.1'!S5</f>
        <v>0</v>
      </c>
      <c r="Q85" s="19">
        <f>P85*'Forecast inputs Tab10.1.5.1'!R5</f>
        <v>0</v>
      </c>
    </row>
    <row r="86" spans="1:17" ht="15" x14ac:dyDescent="0.25">
      <c r="A86" s="10">
        <f>D86+F86+E86+'Forecast inputs Tab10.1.5.1'!AA6</f>
        <v>0.24444950226080792</v>
      </c>
      <c r="C86" s="18">
        <v>2</v>
      </c>
      <c r="D86" s="17">
        <f>$G$54*'Forecast inputs Tab10.1.5.1'!T6</f>
        <v>3.1599122132687659E-4</v>
      </c>
      <c r="E86" s="17">
        <f>$G$55*'Forecast inputs Tab10.1.5.1'!U6</f>
        <v>1.6139465817399164E-3</v>
      </c>
      <c r="F86" s="17">
        <f>$F$31*'Forecast inputs Tab10.1.5.1'!Y6</f>
        <v>2.5195644577411316E-3</v>
      </c>
      <c r="G86" s="28">
        <f t="shared" si="21"/>
        <v>2.146811226643436</v>
      </c>
      <c r="H86" s="28">
        <f>G86*'Forecast inputs Tab10.1.5.1'!V6</f>
        <v>0.4713252157635624</v>
      </c>
      <c r="I86" s="28">
        <f t="shared" si="22"/>
        <v>10.964983857250431</v>
      </c>
      <c r="J86" s="28">
        <f>I86*'Forecast inputs Tab10.1.5.1'!W6</f>
        <v>2.4075541308955621</v>
      </c>
      <c r="K86" s="28">
        <f t="shared" si="23"/>
        <v>2.8788793466591245</v>
      </c>
      <c r="L86" s="28">
        <f t="shared" si="20"/>
        <v>17.117656754568763</v>
      </c>
      <c r="M86" s="28">
        <f>L86*'Forecast inputs Tab10.1.5.1'!Z6</f>
        <v>3.2186329995615646</v>
      </c>
      <c r="N86" s="19">
        <f t="shared" ref="N86:N99" si="24">N60*EXP(-A60)</f>
        <v>7658.0747343936973</v>
      </c>
      <c r="O86" s="19">
        <f>N86*'Forecast inputs Tab10.1.5.1'!R6</f>
        <v>736.67462553478924</v>
      </c>
      <c r="P86" s="19">
        <f>N86*'Forecast inputs Tab10.1.5.1'!S6</f>
        <v>0</v>
      </c>
      <c r="Q86" s="19">
        <f>P86*'Forecast inputs Tab10.1.5.1'!R6</f>
        <v>0</v>
      </c>
    </row>
    <row r="87" spans="1:17" ht="15" x14ac:dyDescent="0.25">
      <c r="A87" s="10">
        <f>D87+F87+E87+'Forecast inputs Tab10.1.5.1'!AA7</f>
        <v>0.25740142720137343</v>
      </c>
      <c r="C87" s="18">
        <v>3</v>
      </c>
      <c r="D87" s="17">
        <f>$G$54*'Forecast inputs Tab10.1.5.1'!T7</f>
        <v>1.1770977723679896E-2</v>
      </c>
      <c r="E87" s="17">
        <f>$G$55*'Forecast inputs Tab10.1.5.1'!U7</f>
        <v>3.1299697181291644E-3</v>
      </c>
      <c r="F87" s="17">
        <f>$F$31*'Forecast inputs Tab10.1.5.1'!Y7</f>
        <v>2.5004797595643822E-3</v>
      </c>
      <c r="G87" s="28">
        <f t="shared" si="21"/>
        <v>62.240536897482762</v>
      </c>
      <c r="H87" s="28">
        <f>G87*'Forecast inputs Tab10.1.5.1'!V7</f>
        <v>22.858151191699417</v>
      </c>
      <c r="I87" s="28">
        <f t="shared" si="22"/>
        <v>16.550111664668016</v>
      </c>
      <c r="J87" s="28">
        <f>I87*'Forecast inputs Tab10.1.5.1'!W7</f>
        <v>6.0931173005177648</v>
      </c>
      <c r="K87" s="28">
        <f t="shared" si="23"/>
        <v>28.951268492217181</v>
      </c>
      <c r="L87" s="28">
        <f t="shared" si="20"/>
        <v>13.221603709561828</v>
      </c>
      <c r="M87" s="28">
        <f>L87*'Forecast inputs Tab10.1.5.1'!Z7</f>
        <v>4.4659668578083753</v>
      </c>
      <c r="N87" s="19">
        <f t="shared" si="24"/>
        <v>5997.3104460781133</v>
      </c>
      <c r="O87" s="19">
        <f>N87*'Forecast inputs Tab10.1.5.1'!R7</f>
        <v>1255.2070898119189</v>
      </c>
      <c r="P87" s="19">
        <f>N87*'Forecast inputs Tab10.1.5.1'!S7</f>
        <v>0</v>
      </c>
      <c r="Q87" s="19">
        <f>P87*'Forecast inputs Tab10.1.5.1'!R7</f>
        <v>0</v>
      </c>
    </row>
    <row r="88" spans="1:17" ht="15" x14ac:dyDescent="0.25">
      <c r="A88" s="10">
        <f>D88+F88+E88+'Forecast inputs Tab10.1.5.1'!AA8</f>
        <v>0.29482993436990523</v>
      </c>
      <c r="C88" s="18">
        <v>4</v>
      </c>
      <c r="D88" s="17">
        <f>$G$54*'Forecast inputs Tab10.1.5.1'!T8</f>
        <v>2.1027609578303533E-2</v>
      </c>
      <c r="E88" s="17">
        <f>$G$55*'Forecast inputs Tab10.1.5.1'!U8</f>
        <v>2.0302343795355792E-2</v>
      </c>
      <c r="F88" s="17">
        <f>$F$31*'Forecast inputs Tab10.1.5.1'!Y8</f>
        <v>1.3499980996245895E-2</v>
      </c>
      <c r="G88" s="28">
        <f t="shared" si="21"/>
        <v>84.457407515697511</v>
      </c>
      <c r="H88" s="28">
        <f>G88*'Forecast inputs Tab10.1.5.1'!V8</f>
        <v>47.577708237419806</v>
      </c>
      <c r="I88" s="28">
        <f t="shared" si="22"/>
        <v>81.544377027875868</v>
      </c>
      <c r="J88" s="28">
        <f>I88*'Forecast inputs Tab10.1.5.1'!W8</f>
        <v>44.682460648836418</v>
      </c>
      <c r="K88" s="28">
        <f t="shared" si="23"/>
        <v>92.260168886256224</v>
      </c>
      <c r="L88" s="28">
        <f t="shared" si="20"/>
        <v>54.22268243131888</v>
      </c>
      <c r="M88" s="28">
        <f>L88*'Forecast inputs Tab10.1.5.1'!Z8</f>
        <v>28.542765809163825</v>
      </c>
      <c r="N88" s="19">
        <f t="shared" si="24"/>
        <v>4637.6453197702367</v>
      </c>
      <c r="O88" s="19">
        <f>N88*'Forecast inputs Tab10.1.5.1'!R8</f>
        <v>1709.6911353598966</v>
      </c>
      <c r="P88" s="19">
        <f>N88*'Forecast inputs Tab10.1.5.1'!S8</f>
        <v>413.47509895614098</v>
      </c>
      <c r="Q88" s="19">
        <f>P88*'Forecast inputs Tab10.1.5.1'!R8</f>
        <v>152.42966260567616</v>
      </c>
    </row>
    <row r="89" spans="1:17" ht="15" x14ac:dyDescent="0.25">
      <c r="A89" s="10">
        <f>D89+F89+E89+'Forecast inputs Tab10.1.5.1'!AA9</f>
        <v>0.36156606344400993</v>
      </c>
      <c r="C89" s="18">
        <v>5</v>
      </c>
      <c r="D89" s="17">
        <f>$G$54*'Forecast inputs Tab10.1.5.1'!T9</f>
        <v>6.2094347860516541E-2</v>
      </c>
      <c r="E89" s="17">
        <f>$G$55*'Forecast inputs Tab10.1.5.1'!U9</f>
        <v>3.0824510226855315E-2</v>
      </c>
      <c r="F89" s="17">
        <f>$F$31*'Forecast inputs Tab10.1.5.1'!Y9</f>
        <v>2.8647205356638082E-2</v>
      </c>
      <c r="G89" s="28">
        <f t="shared" si="21"/>
        <v>180.41824717108597</v>
      </c>
      <c r="H89" s="28">
        <f>G89*'Forecast inputs Tab10.1.5.1'!V9</f>
        <v>145.33724208551274</v>
      </c>
      <c r="I89" s="28">
        <f t="shared" si="22"/>
        <v>89.56216300924666</v>
      </c>
      <c r="J89" s="28">
        <f>I89*'Forecast inputs Tab10.1.5.1'!W9</f>
        <v>67.052975888799253</v>
      </c>
      <c r="K89" s="28">
        <f t="shared" si="23"/>
        <v>212.39021797431201</v>
      </c>
      <c r="L89" s="28">
        <f t="shared" si="20"/>
        <v>83.235894326562814</v>
      </c>
      <c r="M89" s="28">
        <f>L89*'Forecast inputs Tab10.1.5.1'!Z9</f>
        <v>62.105463721032919</v>
      </c>
      <c r="N89" s="19">
        <f t="shared" si="24"/>
        <v>3462.4092173150689</v>
      </c>
      <c r="O89" s="19">
        <f>N89*'Forecast inputs Tab10.1.5.1'!R9</f>
        <v>1972.8946216629954</v>
      </c>
      <c r="P89" s="19">
        <f>N89*'Forecast inputs Tab10.1.5.1'!S9</f>
        <v>1007.0934111394974</v>
      </c>
      <c r="Q89" s="19">
        <f>P89*'Forecast inputs Tab10.1.5.1'!R9</f>
        <v>573.84585404093013</v>
      </c>
    </row>
    <row r="90" spans="1:17" ht="15" x14ac:dyDescent="0.25">
      <c r="A90" s="10">
        <f>D90+F90+E90+'Forecast inputs Tab10.1.5.1'!AA10</f>
        <v>0.43097088346245604</v>
      </c>
      <c r="C90" s="18">
        <v>6</v>
      </c>
      <c r="D90" s="17">
        <f>$G$54*'Forecast inputs Tab10.1.5.1'!T10</f>
        <v>0.15100777408545374</v>
      </c>
      <c r="E90" s="17">
        <f>$G$55*'Forecast inputs Tab10.1.5.1'!U10</f>
        <v>1.2723907363745096E-2</v>
      </c>
      <c r="F90" s="17">
        <f>$F$31*'Forecast inputs Tab10.1.5.1'!Y10</f>
        <v>2.723920201325726E-2</v>
      </c>
      <c r="G90" s="28">
        <f t="shared" si="21"/>
        <v>324.88517563759166</v>
      </c>
      <c r="H90" s="28">
        <f>G90*'Forecast inputs Tab10.1.5.1'!V10</f>
        <v>321.87246677461951</v>
      </c>
      <c r="I90" s="28">
        <f t="shared" si="22"/>
        <v>27.374808374617135</v>
      </c>
      <c r="J90" s="28">
        <f>I90*'Forecast inputs Tab10.1.5.1'!W10</f>
        <v>26.490610890761069</v>
      </c>
      <c r="K90" s="28">
        <f t="shared" si="23"/>
        <v>348.36307766538056</v>
      </c>
      <c r="L90" s="28">
        <f t="shared" si="20"/>
        <v>58.603690994723358</v>
      </c>
      <c r="M90" s="28">
        <f>L90*'Forecast inputs Tab10.1.5.1'!Z10</f>
        <v>57.945102715324659</v>
      </c>
      <c r="N90" s="19">
        <f t="shared" si="24"/>
        <v>2648.2495741509424</v>
      </c>
      <c r="O90" s="19">
        <f>N90*'Forecast inputs Tab10.1.5.1'!R10</f>
        <v>2135.0929576685658</v>
      </c>
      <c r="P90" s="19">
        <f>N90*'Forecast inputs Tab10.1.5.1'!S10</f>
        <v>1522.0238185447899</v>
      </c>
      <c r="Q90" s="19">
        <f>P90*'Forecast inputs Tab10.1.5.1'!R10</f>
        <v>1227.0982191777289</v>
      </c>
    </row>
    <row r="91" spans="1:17" ht="15" x14ac:dyDescent="0.25">
      <c r="A91" s="10">
        <f>D91+F91+E91+'Forecast inputs Tab10.1.5.1'!AA11</f>
        <v>0.47976875248992068</v>
      </c>
      <c r="C91" s="18">
        <v>7</v>
      </c>
      <c r="D91" s="17">
        <f>$G$54*'Forecast inputs Tab10.1.5.1'!T11</f>
        <v>0.18252591543338087</v>
      </c>
      <c r="E91" s="17">
        <f>$G$55*'Forecast inputs Tab10.1.5.1'!U11</f>
        <v>7.2960269975321009E-3</v>
      </c>
      <c r="F91" s="17">
        <f>$F$31*'Forecast inputs Tab10.1.5.1'!Y11</f>
        <v>4.9946810059007689E-2</v>
      </c>
      <c r="G91" s="28">
        <f t="shared" si="21"/>
        <v>70.076311841868772</v>
      </c>
      <c r="H91" s="28">
        <f>G91*'Forecast inputs Tab10.1.5.1'!V11</f>
        <v>86.842990802109739</v>
      </c>
      <c r="I91" s="28">
        <f t="shared" si="22"/>
        <v>2.8011291540261407</v>
      </c>
      <c r="J91" s="28">
        <f>I91*'Forecast inputs Tab10.1.5.1'!W11</f>
        <v>3.4182014009354811</v>
      </c>
      <c r="K91" s="28">
        <f t="shared" si="23"/>
        <v>90.261192203045226</v>
      </c>
      <c r="L91" s="28">
        <f t="shared" si="20"/>
        <v>19.175842668100952</v>
      </c>
      <c r="M91" s="28">
        <f>L91*'Forecast inputs Tab10.1.5.1'!Z11</f>
        <v>23.937012644163737</v>
      </c>
      <c r="N91" s="19">
        <f t="shared" si="24"/>
        <v>483.35911397395267</v>
      </c>
      <c r="O91" s="19">
        <f>N91*'Forecast inputs Tab10.1.5.1'!R11</f>
        <v>517.50360178507276</v>
      </c>
      <c r="P91" s="19">
        <f>N91*'Forecast inputs Tab10.1.5.1'!S11</f>
        <v>385.52882569453874</v>
      </c>
      <c r="Q91" s="19">
        <f>P91*'Forecast inputs Tab10.1.5.1'!R11</f>
        <v>412.76258194160096</v>
      </c>
    </row>
    <row r="92" spans="1:17" ht="15" x14ac:dyDescent="0.25">
      <c r="A92" s="10">
        <f>D92+F92+E92+'Forecast inputs Tab10.1.5.1'!AA12</f>
        <v>0.48286165280425264</v>
      </c>
      <c r="C92" s="18">
        <v>8</v>
      </c>
      <c r="D92" s="17">
        <f>$G$54*'Forecast inputs Tab10.1.5.1'!T12</f>
        <v>0.21043109179347499</v>
      </c>
      <c r="E92" s="17">
        <f>$G$55*'Forecast inputs Tab10.1.5.1'!U12</f>
        <v>1.2516203209889446E-3</v>
      </c>
      <c r="F92" s="17">
        <f>$F$31*'Forecast inputs Tab10.1.5.1'!Y12</f>
        <v>3.1178940689788756E-2</v>
      </c>
      <c r="G92" s="28">
        <f t="shared" si="21"/>
        <v>274.21668607300279</v>
      </c>
      <c r="H92" s="28">
        <f>G92*'Forecast inputs Tab10.1.5.1'!V12</f>
        <v>412.97229339326663</v>
      </c>
      <c r="I92" s="28">
        <f t="shared" si="22"/>
        <v>1.6310098175989161</v>
      </c>
      <c r="J92" s="28">
        <f>I92*'Forecast inputs Tab10.1.5.1'!W12</f>
        <v>2.452665842828222</v>
      </c>
      <c r="K92" s="28">
        <f t="shared" si="23"/>
        <v>415.42495923609482</v>
      </c>
      <c r="L92" s="28">
        <f t="shared" si="20"/>
        <v>40.629859962004367</v>
      </c>
      <c r="M92" s="28">
        <f>L92*'Forecast inputs Tab10.1.5.1'!Z12</f>
        <v>61.925594762489339</v>
      </c>
      <c r="N92" s="19">
        <f t="shared" si="24"/>
        <v>1642.952945602814</v>
      </c>
      <c r="O92" s="19">
        <f>N92*'Forecast inputs Tab10.1.5.1'!R12</f>
        <v>2227.4663150599272</v>
      </c>
      <c r="P92" s="19">
        <f>N92*'Forecast inputs Tab10.1.5.1'!S12</f>
        <v>1504.1992393904609</v>
      </c>
      <c r="Q92" s="19">
        <f>P92*'Forecast inputs Tab10.1.5.1'!R12</f>
        <v>2039.3482027884049</v>
      </c>
    </row>
    <row r="93" spans="1:17" ht="15" x14ac:dyDescent="0.25">
      <c r="A93" s="10">
        <f>D93+F93+E93+'Forecast inputs Tab10.1.5.1'!AA13</f>
        <v>0.48994277925971652</v>
      </c>
      <c r="C93" s="18">
        <v>9</v>
      </c>
      <c r="D93" s="17">
        <f>$G$54*'Forecast inputs Tab10.1.5.1'!T13</f>
        <v>0.20266209211784172</v>
      </c>
      <c r="E93" s="17">
        <f>$G$55*'Forecast inputs Tab10.1.5.1'!U13</f>
        <v>5.1473021243315345E-4</v>
      </c>
      <c r="F93" s="17">
        <f>$F$31*'Forecast inputs Tab10.1.5.1'!Y13</f>
        <v>4.6765956929441674E-2</v>
      </c>
      <c r="G93" s="28">
        <f t="shared" si="21"/>
        <v>159.92859399297123</v>
      </c>
      <c r="H93" s="28">
        <f>G93*'Forecast inputs Tab10.1.5.1'!V13</f>
        <v>288.11355027207708</v>
      </c>
      <c r="I93" s="28">
        <f t="shared" si="22"/>
        <v>0.40619376963833498</v>
      </c>
      <c r="J93" s="28">
        <f>I93*'Forecast inputs Tab10.1.5.1'!W13</f>
        <v>0.73261095552973998</v>
      </c>
      <c r="K93" s="28">
        <f t="shared" si="23"/>
        <v>288.84616122760684</v>
      </c>
      <c r="L93" s="28">
        <f t="shared" si="20"/>
        <v>36.90484816525295</v>
      </c>
      <c r="M93" s="28">
        <f>L93*'Forecast inputs Tab10.1.5.1'!Z13</f>
        <v>67.030644771030595</v>
      </c>
      <c r="N93" s="19">
        <f t="shared" si="24"/>
        <v>998.17855843066809</v>
      </c>
      <c r="O93" s="19">
        <f>N93*'Forecast inputs Tab10.1.5.1'!R13</f>
        <v>1651.8158238478225</v>
      </c>
      <c r="P93" s="19">
        <f>N93*'Forecast inputs Tab10.1.5.1'!S13</f>
        <v>964.26112863996059</v>
      </c>
      <c r="Q93" s="19">
        <f>P93*'Forecast inputs Tab10.1.5.1'!R13</f>
        <v>1595.688243507266</v>
      </c>
    </row>
    <row r="94" spans="1:17" ht="15" x14ac:dyDescent="0.25">
      <c r="A94" s="10">
        <f>D94+F94+E94+'Forecast inputs Tab10.1.5.1'!AA14</f>
        <v>0.48571522928258093</v>
      </c>
      <c r="C94" s="18">
        <v>10</v>
      </c>
      <c r="D94" s="17">
        <f>$G$54*'Forecast inputs Tab10.1.5.1'!T14</f>
        <v>0.20226562389887773</v>
      </c>
      <c r="E94" s="17">
        <f>$G$55*'Forecast inputs Tab10.1.5.1'!U14</f>
        <v>1.3929760935721793E-4</v>
      </c>
      <c r="F94" s="17">
        <f>$F$31*'Forecast inputs Tab10.1.5.1'!Y14</f>
        <v>4.3310307774345962E-2</v>
      </c>
      <c r="G94" s="28">
        <f t="shared" si="21"/>
        <v>37.742302830018481</v>
      </c>
      <c r="H94" s="28">
        <f>G94*'Forecast inputs Tab10.1.5.1'!V14</f>
        <v>79.443001917114699</v>
      </c>
      <c r="I94" s="28">
        <f t="shared" si="22"/>
        <v>2.5992615326893943E-2</v>
      </c>
      <c r="J94" s="28">
        <f>I94*'Forecast inputs Tab10.1.5.1'!W14</f>
        <v>5.4830394157825875E-2</v>
      </c>
      <c r="K94" s="28">
        <f t="shared" si="23"/>
        <v>79.497832311272532</v>
      </c>
      <c r="L94" s="28">
        <f t="shared" si="20"/>
        <v>8.0816043782995912</v>
      </c>
      <c r="M94" s="28">
        <f>L94*'Forecast inputs Tab10.1.5.1'!Z14</f>
        <v>17.130172720462728</v>
      </c>
      <c r="N94" s="19">
        <f t="shared" si="24"/>
        <v>235.56854438115784</v>
      </c>
      <c r="O94" s="19">
        <f>N94*'Forecast inputs Tab10.1.5.1'!R14</f>
        <v>462.12659193973639</v>
      </c>
      <c r="P94" s="19">
        <f>N94*'Forecast inputs Tab10.1.5.1'!S14</f>
        <v>232.26632189078859</v>
      </c>
      <c r="Q94" s="19">
        <f>P94*'Forecast inputs Tab10.1.5.1'!R14</f>
        <v>455.64845696925454</v>
      </c>
    </row>
    <row r="95" spans="1:17" ht="15" x14ac:dyDescent="0.25">
      <c r="A95" s="10">
        <f>D95+F95+E95+'Forecast inputs Tab10.1.5.1'!AA15</f>
        <v>0.48476807553089896</v>
      </c>
      <c r="C95" s="18">
        <v>11</v>
      </c>
      <c r="D95" s="17">
        <f>$G$54*'Forecast inputs Tab10.1.5.1'!T15</f>
        <v>0.19492559258555256</v>
      </c>
      <c r="E95" s="17">
        <f>$G$55*'Forecast inputs Tab10.1.5.1'!U15</f>
        <v>5.1450943746916977E-5</v>
      </c>
      <c r="F95" s="17">
        <f>$F$31*'Forecast inputs Tab10.1.5.1'!Y15</f>
        <v>4.979103200159949E-2</v>
      </c>
      <c r="G95" s="28">
        <f t="shared" si="21"/>
        <v>54.440659096405938</v>
      </c>
      <c r="H95" s="28">
        <f>G95*'Forecast inputs Tab10.1.5.1'!V15</f>
        <v>131.05448557684858</v>
      </c>
      <c r="I95" s="28">
        <f t="shared" si="22"/>
        <v>1.4369705134972982E-2</v>
      </c>
      <c r="J95" s="28">
        <f>I95*'Forecast inputs Tab10.1.5.1'!W15</f>
        <v>3.4706187326114135E-2</v>
      </c>
      <c r="K95" s="28">
        <f t="shared" si="23"/>
        <v>131.0891917641747</v>
      </c>
      <c r="L95" s="28">
        <f t="shared" si="20"/>
        <v>13.906109317418712</v>
      </c>
      <c r="M95" s="28">
        <f>L95*'Forecast inputs Tab10.1.5.1'!Z15</f>
        <v>33.746789847139034</v>
      </c>
      <c r="N95" s="19">
        <f t="shared" si="24"/>
        <v>352.4328564283818</v>
      </c>
      <c r="O95" s="19">
        <f>N95*'Forecast inputs Tab10.1.5.1'!R15</f>
        <v>800.48779546291212</v>
      </c>
      <c r="P95" s="19">
        <f>N95*'Forecast inputs Tab10.1.5.1'!S15</f>
        <v>350.27604157871099</v>
      </c>
      <c r="Q95" s="19">
        <f>P95*'Forecast inputs Tab10.1.5.1'!R15</f>
        <v>795.5889787585578</v>
      </c>
    </row>
    <row r="96" spans="1:17" ht="15" x14ac:dyDescent="0.25">
      <c r="A96" s="10">
        <f>D96+F96+E96+'Forecast inputs Tab10.1.5.1'!AA16</f>
        <v>0.48086911164588408</v>
      </c>
      <c r="C96" s="18">
        <v>12</v>
      </c>
      <c r="D96" s="17">
        <f>$G$54*'Forecast inputs Tab10.1.5.1'!T16</f>
        <v>0.19086058942811901</v>
      </c>
      <c r="E96" s="17">
        <f>$G$55*'Forecast inputs Tab10.1.5.1'!U16</f>
        <v>1.8472937914070897E-5</v>
      </c>
      <c r="F96" s="17">
        <f>$F$31*'Forecast inputs Tab10.1.5.1'!Y16</f>
        <v>4.9990049279850998E-2</v>
      </c>
      <c r="G96" s="28">
        <f t="shared" si="21"/>
        <v>8.8120991053228117</v>
      </c>
      <c r="H96" s="28">
        <f>G96*'Forecast inputs Tab10.1.5.1'!V16</f>
        <v>23.854280963889558</v>
      </c>
      <c r="I96" s="28">
        <f t="shared" si="22"/>
        <v>8.5290190160800818E-4</v>
      </c>
      <c r="J96" s="28">
        <f>I96*'Forecast inputs Tab10.1.5.1'!W16</f>
        <v>2.3171661434522174E-3</v>
      </c>
      <c r="K96" s="28">
        <f t="shared" si="23"/>
        <v>23.85659813003301</v>
      </c>
      <c r="L96" s="28">
        <f t="shared" si="20"/>
        <v>2.3080577810953673</v>
      </c>
      <c r="M96" s="28">
        <f>L96*'Forecast inputs Tab10.1.5.1'!Z16</f>
        <v>6.3048291183069711</v>
      </c>
      <c r="N96" s="19">
        <f t="shared" si="24"/>
        <v>58.157564071719044</v>
      </c>
      <c r="O96" s="19">
        <f>N96*'Forecast inputs Tab10.1.5.1'!R16</f>
        <v>149.99824452685561</v>
      </c>
      <c r="P96" s="19">
        <f>N96*'Forecast inputs Tab10.1.5.1'!S16</f>
        <v>57.991152853052078</v>
      </c>
      <c r="Q96" s="19">
        <f>P96*'Forecast inputs Tab10.1.5.1'!R16</f>
        <v>149.56904170400634</v>
      </c>
    </row>
    <row r="97" spans="1:17" ht="15" x14ac:dyDescent="0.25">
      <c r="A97" s="10">
        <f>D97+F97+E97+'Forecast inputs Tab10.1.5.1'!AA17</f>
        <v>0.47477081416162004</v>
      </c>
      <c r="C97" s="18">
        <v>13</v>
      </c>
      <c r="D97" s="17">
        <f>$G$54*'Forecast inputs Tab10.1.5.1'!T17</f>
        <v>0.18981963583044531</v>
      </c>
      <c r="E97" s="17">
        <f>$G$55*'Forecast inputs Tab10.1.5.1'!U17</f>
        <v>6.6692629724363259E-6</v>
      </c>
      <c r="F97" s="17">
        <f>$F$31*'Forecast inputs Tab10.1.5.1'!Y17</f>
        <v>4.4944509068202292E-2</v>
      </c>
      <c r="G97" s="28">
        <f t="shared" si="21"/>
        <v>21.14076170795262</v>
      </c>
      <c r="H97" s="28">
        <f>G97*'Forecast inputs Tab10.1.5.1'!V17</f>
        <v>63.45796117044582</v>
      </c>
      <c r="I97" s="28">
        <f t="shared" si="22"/>
        <v>7.4277510148575544E-4</v>
      </c>
      <c r="J97" s="28">
        <f>I97*'Forecast inputs Tab10.1.5.1'!W17</f>
        <v>2.236242204473853E-3</v>
      </c>
      <c r="K97" s="28">
        <f t="shared" si="23"/>
        <v>63.460197412650295</v>
      </c>
      <c r="L97" s="28">
        <f t="shared" si="20"/>
        <v>5.005599932456426</v>
      </c>
      <c r="M97" s="28">
        <f>L97*'Forecast inputs Tab10.1.5.1'!Z17</f>
        <v>15.168419419323383</v>
      </c>
      <c r="N97" s="19">
        <f t="shared" si="24"/>
        <v>139.89539549621298</v>
      </c>
      <c r="O97" s="19">
        <f>N97*'Forecast inputs Tab10.1.5.1'!R17</f>
        <v>403.14355597121175</v>
      </c>
      <c r="P97" s="19">
        <f>N97*'Forecast inputs Tab10.1.5.1'!S17</f>
        <v>139.69490343985856</v>
      </c>
      <c r="Q97" s="19">
        <f>P97*'Forecast inputs Tab10.1.5.1'!R17</f>
        <v>402.56578798781237</v>
      </c>
    </row>
    <row r="98" spans="1:17" ht="15" x14ac:dyDescent="0.25">
      <c r="A98" s="10">
        <f>D98+F98+E98+'Forecast inputs Tab10.1.5.1'!AA18</f>
        <v>0.47157155002427475</v>
      </c>
      <c r="C98" s="18">
        <v>14</v>
      </c>
      <c r="D98" s="17">
        <f>$G$54*'Forecast inputs Tab10.1.5.1'!T18</f>
        <v>0.18535533340757465</v>
      </c>
      <c r="E98" s="17">
        <f>$G$55*'Forecast inputs Tab10.1.5.1'!U18</f>
        <v>3.0205969214487323E-6</v>
      </c>
      <c r="F98" s="17">
        <f>$F$31*'Forecast inputs Tab10.1.5.1'!Y18</f>
        <v>4.6213196019778656E-2</v>
      </c>
      <c r="G98" s="28">
        <f t="shared" si="21"/>
        <v>15.822678971280522</v>
      </c>
      <c r="H98" s="28">
        <f>G98*'Forecast inputs Tab10.1.5.1'!V18</f>
        <v>51.980196856967495</v>
      </c>
      <c r="I98" s="28">
        <f t="shared" si="22"/>
        <v>2.5785033811046742E-4</v>
      </c>
      <c r="J98" s="28">
        <f>I98*'Forecast inputs Tab10.1.5.1'!W18</f>
        <v>8.4948230534202167E-4</v>
      </c>
      <c r="K98" s="28">
        <f t="shared" si="23"/>
        <v>51.981046339272837</v>
      </c>
      <c r="L98" s="28">
        <f t="shared" si="20"/>
        <v>3.9449448333377979</v>
      </c>
      <c r="M98" s="28">
        <f>L98*'Forecast inputs Tab10.1.5.1'!Z18</f>
        <v>13.096625104956489</v>
      </c>
      <c r="N98" s="19">
        <f t="shared" si="24"/>
        <v>107.0677624128414</v>
      </c>
      <c r="O98" s="19">
        <f>N98*'Forecast inputs Tab10.1.5.1'!R18</f>
        <v>340.07505104141165</v>
      </c>
      <c r="P98" s="19">
        <f>N98*'Forecast inputs Tab10.1.5.1'!S18</f>
        <v>106.98551305658992</v>
      </c>
      <c r="Q98" s="19">
        <f>P98*'Forecast inputs Tab10.1.5.1'!R18</f>
        <v>339.81380570112429</v>
      </c>
    </row>
    <row r="99" spans="1:17" ht="15" x14ac:dyDescent="0.25">
      <c r="A99" s="10">
        <f>D99+F99+E99+'Forecast inputs Tab10.1.5.1'!AA19</f>
        <v>0.46919181578284808</v>
      </c>
      <c r="C99" s="18">
        <v>15</v>
      </c>
      <c r="D99" s="17">
        <f>$G$54*'Forecast inputs Tab10.1.5.1'!T19</f>
        <v>0.18043942341034419</v>
      </c>
      <c r="E99" s="17">
        <f>$G$55*'Forecast inputs Tab10.1.5.1'!U19</f>
        <v>1.5792861935199567E-6</v>
      </c>
      <c r="F99" s="17">
        <f>$F$31*'Forecast inputs Tab10.1.5.1'!Y19</f>
        <v>4.8750813086310393E-2</v>
      </c>
      <c r="G99" s="28">
        <f t="shared" si="21"/>
        <v>16.80980505636991</v>
      </c>
      <c r="H99" s="28">
        <f>G99*'Forecast inputs Tab10.1.5.1'!V19</f>
        <v>59.792054911661296</v>
      </c>
      <c r="I99" s="28">
        <f t="shared" si="22"/>
        <v>1.4712690020580641E-4</v>
      </c>
      <c r="J99" s="28">
        <f>I99*'Forecast inputs Tab10.1.5.1'!W19</f>
        <v>5.2444623881798993E-4</v>
      </c>
      <c r="K99" s="28">
        <f t="shared" si="23"/>
        <v>59.792579357900117</v>
      </c>
      <c r="L99" s="28">
        <f t="shared" si="20"/>
        <v>4.5416442196047564</v>
      </c>
      <c r="M99" s="28">
        <f>L99*'Forecast inputs Tab10.1.5.1'!Z19</f>
        <v>16.342743392710148</v>
      </c>
      <c r="N99" s="19">
        <f t="shared" si="24"/>
        <v>116.71821940307731</v>
      </c>
      <c r="O99" s="19">
        <f>N99*'Forecast inputs Tab10.1.5.1'!R19</f>
        <v>403.91273570190134</v>
      </c>
      <c r="P99" s="19">
        <f>N99*'Forecast inputs Tab10.1.5.1'!S19</f>
        <v>116.6666156615985</v>
      </c>
      <c r="Q99" s="19">
        <f>P99*'Forecast inputs Tab10.1.5.1'!R19</f>
        <v>403.73415682621453</v>
      </c>
    </row>
    <row r="100" spans="1:17" ht="15" x14ac:dyDescent="0.25">
      <c r="A100" s="10">
        <f>D100+F100+E100+'Forecast inputs Tab10.1.5.1'!AA20</f>
        <v>0.4677192165428129</v>
      </c>
      <c r="C100" s="23" t="s">
        <v>1443</v>
      </c>
      <c r="D100" s="17">
        <f>$G$54*'Forecast inputs Tab10.1.5.1'!T20</f>
        <v>0.17502541384842865</v>
      </c>
      <c r="E100" s="17">
        <f>$G$55*'Forecast inputs Tab10.1.5.1'!U20</f>
        <v>9.5700218667025039E-7</v>
      </c>
      <c r="F100" s="17">
        <f>$F$31*'Forecast inputs Tab10.1.5.1'!Y20</f>
        <v>5.2692845692197628E-2</v>
      </c>
      <c r="G100" s="28">
        <f>N100*(D100/A100)*(1-EXP(-A100))</f>
        <v>25.751442295718714</v>
      </c>
      <c r="H100" s="28">
        <f>G100*'Forecast inputs Tab10.1.5.1'!V20</f>
        <v>106.85478676761525</v>
      </c>
      <c r="I100" s="28">
        <f t="shared" si="22"/>
        <v>1.4080347559273509E-4</v>
      </c>
      <c r="J100" s="28">
        <f>I100*'Forecast inputs Tab10.1.5.1'!W20</f>
        <v>5.8425952177063923E-4</v>
      </c>
      <c r="K100" s="28">
        <f t="shared" si="23"/>
        <v>106.85537102713702</v>
      </c>
      <c r="L100" s="30">
        <f t="shared" si="20"/>
        <v>7.7526842839801677</v>
      </c>
      <c r="M100" s="28">
        <f>L100*'Forecast inputs Tab10.1.5.1'!Z20</f>
        <v>29.961488844926798</v>
      </c>
      <c r="N100" s="19">
        <f>N73*EXP(-A73)+N74*EXP(-A74)</f>
        <v>184.20989580834441</v>
      </c>
      <c r="O100" s="19">
        <f>N100*'Forecast inputs Tab10.1.5.1'!R20</f>
        <v>750.18310978507168</v>
      </c>
      <c r="P100" s="19">
        <f>N100*'Forecast inputs Tab10.1.5.1'!S20</f>
        <v>184.16055118444748</v>
      </c>
      <c r="Q100" s="19">
        <f>P100*'Forecast inputs Tab10.1.5.1'!R20</f>
        <v>749.98215693591158</v>
      </c>
    </row>
    <row r="101" spans="1:17" ht="15" x14ac:dyDescent="0.25">
      <c r="C101" s="31" t="s">
        <v>1453</v>
      </c>
      <c r="D101" s="12"/>
      <c r="E101" s="12"/>
      <c r="F101" s="12"/>
      <c r="G101" s="32">
        <f>SUM(G84:G100)</f>
        <v>1339.1802429257116</v>
      </c>
      <c r="H101" s="32">
        <f t="shared" ref="H101" si="25">SUM(H84:H100)</f>
        <v>1842.5123906557756</v>
      </c>
      <c r="I101" s="32">
        <f>SUM(I84:I100)</f>
        <v>231.54382593550767</v>
      </c>
      <c r="J101" s="32">
        <f t="shared" ref="J101:Q101" si="26">SUM(J84:J100)</f>
        <v>153.49478492220834</v>
      </c>
      <c r="K101" s="32">
        <f t="shared" si="26"/>
        <v>1996.0071755779843</v>
      </c>
      <c r="L101" s="32">
        <f t="shared" si="26"/>
        <v>372.43633009555992</v>
      </c>
      <c r="M101" s="32">
        <f t="shared" si="26"/>
        <v>441.21389651012328</v>
      </c>
      <c r="N101" s="32">
        <f t="shared" si="26"/>
        <v>50845.681032328386</v>
      </c>
      <c r="O101" s="32">
        <f t="shared" si="26"/>
        <v>15782.421339559909</v>
      </c>
      <c r="P101" s="32">
        <f t="shared" si="26"/>
        <v>6984.6226220304343</v>
      </c>
      <c r="Q101" s="32">
        <f t="shared" si="26"/>
        <v>9298.0751489444883</v>
      </c>
    </row>
    <row r="103" spans="1:17" ht="15" x14ac:dyDescent="0.25">
      <c r="C103" s="15" t="s">
        <v>1445</v>
      </c>
      <c r="D103" s="15" t="s">
        <v>1732</v>
      </c>
      <c r="G103" s="15">
        <f>G78+1</f>
        <v>2023</v>
      </c>
    </row>
    <row r="104" spans="1:17" ht="15" x14ac:dyDescent="0.25">
      <c r="D104" s="24" t="s">
        <v>1611</v>
      </c>
      <c r="E104" s="24"/>
      <c r="F104" s="24"/>
      <c r="G104" s="18">
        <f>G79</f>
        <v>1</v>
      </c>
      <c r="H104" s="24" t="s">
        <v>1610</v>
      </c>
      <c r="I104" s="25">
        <f>G104*I54</f>
        <v>0.1644512524524904</v>
      </c>
      <c r="J104" s="15" t="s">
        <v>1526</v>
      </c>
      <c r="K104" s="25">
        <f>I104+I106+I105</f>
        <v>0.21056888852153066</v>
      </c>
    </row>
    <row r="105" spans="1:17" ht="15" x14ac:dyDescent="0.25">
      <c r="D105" s="24" t="s">
        <v>1612</v>
      </c>
      <c r="E105" s="24"/>
      <c r="F105" s="24"/>
      <c r="G105" s="18">
        <f>G80</f>
        <v>1</v>
      </c>
      <c r="H105" s="24" t="s">
        <v>1610</v>
      </c>
      <c r="I105" s="25">
        <f>G105*I55</f>
        <v>6.0944691295013349E-3</v>
      </c>
      <c r="K105" s="25"/>
    </row>
    <row r="106" spans="1:17" ht="15" x14ac:dyDescent="0.25">
      <c r="D106" s="24" t="s">
        <v>1446</v>
      </c>
      <c r="E106" s="24"/>
      <c r="F106" s="24"/>
      <c r="G106" s="18">
        <f>G81</f>
        <v>1</v>
      </c>
      <c r="H106" s="24" t="s">
        <v>1610</v>
      </c>
      <c r="I106" s="25">
        <f>G106*I56</f>
        <v>4.0023166939538925E-2</v>
      </c>
    </row>
    <row r="107" spans="1:17" ht="15" x14ac:dyDescent="0.25">
      <c r="D107" s="24"/>
      <c r="E107" s="24"/>
      <c r="F107" s="24"/>
      <c r="G107" s="18"/>
      <c r="H107" s="24"/>
      <c r="I107" s="24"/>
      <c r="J107" s="24"/>
      <c r="K107" s="24"/>
      <c r="L107" s="25"/>
    </row>
    <row r="108" spans="1:17" ht="39" x14ac:dyDescent="0.25">
      <c r="A108" t="s">
        <v>1374</v>
      </c>
      <c r="C108" s="26" t="s">
        <v>1292</v>
      </c>
      <c r="D108" s="27" t="s">
        <v>1604</v>
      </c>
      <c r="E108" s="27" t="s">
        <v>1605</v>
      </c>
      <c r="F108" s="27" t="s">
        <v>1877</v>
      </c>
      <c r="G108" s="27" t="s">
        <v>1606</v>
      </c>
      <c r="H108" s="27" t="s">
        <v>1607</v>
      </c>
      <c r="I108" s="27" t="s">
        <v>1608</v>
      </c>
      <c r="J108" s="27" t="s">
        <v>1609</v>
      </c>
      <c r="K108" s="27" t="s">
        <v>1613</v>
      </c>
      <c r="L108" s="27" t="s">
        <v>1448</v>
      </c>
      <c r="M108" s="27" t="s">
        <v>1578</v>
      </c>
      <c r="N108" s="27" t="s">
        <v>1449</v>
      </c>
      <c r="O108" s="27" t="s">
        <v>1450</v>
      </c>
      <c r="P108" s="27" t="s">
        <v>1451</v>
      </c>
      <c r="Q108" s="27" t="s">
        <v>1452</v>
      </c>
    </row>
    <row r="109" spans="1:17" ht="15" x14ac:dyDescent="0.25">
      <c r="A109" s="10">
        <f>D109+F109+E109+'Forecast inputs Tab10.1.5.1'!AA4</f>
        <v>0.24</v>
      </c>
      <c r="C109" s="18">
        <v>0</v>
      </c>
      <c r="D109" s="17">
        <f>$G$54*'Forecast inputs Tab10.1.5.1'!T4</f>
        <v>0</v>
      </c>
      <c r="E109" s="17">
        <f>$G$55*'Forecast inputs Tab10.1.5.1'!U4</f>
        <v>0</v>
      </c>
      <c r="F109" s="17">
        <f>$F$31*'Forecast inputs Tab10.1.5.1'!Y4</f>
        <v>0</v>
      </c>
      <c r="G109" s="28">
        <f>N109*(D109/A109)*(1-EXP(-A109))</f>
        <v>0</v>
      </c>
      <c r="H109" s="28">
        <f>G109*'Forecast inputs Tab10.1.5.1'!V4</f>
        <v>0</v>
      </c>
      <c r="I109" s="28">
        <f>N109*(E109/A109)*(1-EXP(-A109))</f>
        <v>0</v>
      </c>
      <c r="J109" s="28">
        <f>I109*'Forecast inputs Tab10.1.5.1'!W4</f>
        <v>0</v>
      </c>
      <c r="K109" s="28">
        <f>H109+J109</f>
        <v>0</v>
      </c>
      <c r="L109" s="28">
        <f t="shared" ref="L109:L125" si="27">N109*(F109/A109)*(1-EXP(-A109))</f>
        <v>0</v>
      </c>
      <c r="M109" s="28">
        <f>L109*'Forecast inputs Tab10.1.5.1'!Z4</f>
        <v>0</v>
      </c>
      <c r="N109" s="19">
        <f>'Forecast inputs Tab10.1.5.1'!Q4</f>
        <v>12382.797429009221</v>
      </c>
      <c r="O109" s="19">
        <f>N109*'Forecast inputs Tab10.1.5.1'!R4</f>
        <v>34.976078134056579</v>
      </c>
      <c r="P109" s="19">
        <f>N109*'Forecast inputs Tab10.1.5.1'!S4</f>
        <v>0</v>
      </c>
      <c r="Q109" s="19">
        <f>P109*'Forecast inputs Tab10.1.5.1'!R4</f>
        <v>0</v>
      </c>
    </row>
    <row r="110" spans="1:17" ht="15" x14ac:dyDescent="0.25">
      <c r="A110" s="10">
        <f>D110+F110+E110+'Forecast inputs Tab10.1.5.1'!AA5</f>
        <v>0.2405475932977589</v>
      </c>
      <c r="C110" s="18">
        <v>1</v>
      </c>
      <c r="D110" s="17">
        <f>$G$54*'Forecast inputs Tab10.1.5.1'!T5</f>
        <v>3.3579926195825985E-5</v>
      </c>
      <c r="E110" s="17">
        <f>$G$55*'Forecast inputs Tab10.1.5.1'!U5</f>
        <v>7.6989124100697564E-5</v>
      </c>
      <c r="F110" s="17">
        <f>$F$31*'Forecast inputs Tab10.1.5.1'!Y5</f>
        <v>4.3702424746238738E-4</v>
      </c>
      <c r="G110" s="28">
        <f t="shared" ref="G110:G124" si="28">N110*(D110/A110)*(1-EXP(-A110))</f>
        <v>0.29072350629841887</v>
      </c>
      <c r="H110" s="28">
        <f>G110*'Forecast inputs Tab10.1.5.1'!V5</f>
        <v>2.9894518764597554E-2</v>
      </c>
      <c r="I110" s="28">
        <f t="shared" ref="I110:I125" si="29">N110*(E110/A110)*(1-EXP(-A110))</f>
        <v>0.66654548240731615</v>
      </c>
      <c r="J110" s="28">
        <f>I110*'Forecast inputs Tab10.1.5.1'!W5</f>
        <v>6.8539685207049852E-2</v>
      </c>
      <c r="K110" s="28">
        <f t="shared" ref="K110:K125" si="30">H110+J110</f>
        <v>9.8434203971647399E-2</v>
      </c>
      <c r="L110" s="28">
        <f t="shared" si="27"/>
        <v>3.7836063372731883</v>
      </c>
      <c r="M110" s="28">
        <f>L110*'Forecast inputs Tab10.1.5.1'!Z5</f>
        <v>0.29164378172272087</v>
      </c>
      <c r="N110" s="19">
        <f>N84*EXP(-A84)</f>
        <v>9740.6534556019415</v>
      </c>
      <c r="O110" s="19">
        <f>N110*'Forecast inputs Tab10.1.5.1'!R5</f>
        <v>231.1720062657642</v>
      </c>
      <c r="P110" s="19">
        <f>N110*'Forecast inputs Tab10.1.5.1'!S5</f>
        <v>0</v>
      </c>
      <c r="Q110" s="19">
        <f>P110*'Forecast inputs Tab10.1.5.1'!R5</f>
        <v>0</v>
      </c>
    </row>
    <row r="111" spans="1:17" ht="15" x14ac:dyDescent="0.25">
      <c r="A111" s="10">
        <f>D111+F111+E111+'Forecast inputs Tab10.1.5.1'!AA6</f>
        <v>0.24444950226080792</v>
      </c>
      <c r="C111" s="18">
        <v>2</v>
      </c>
      <c r="D111" s="17">
        <f>$G$54*'Forecast inputs Tab10.1.5.1'!T6</f>
        <v>3.1599122132687659E-4</v>
      </c>
      <c r="E111" s="17">
        <f>$G$55*'Forecast inputs Tab10.1.5.1'!U6</f>
        <v>1.6139465817399164E-3</v>
      </c>
      <c r="F111" s="17">
        <f>$F$31*'Forecast inputs Tab10.1.5.1'!Y6</f>
        <v>2.5195644577411316E-3</v>
      </c>
      <c r="G111" s="28">
        <f t="shared" si="28"/>
        <v>2.146811226643436</v>
      </c>
      <c r="H111" s="28">
        <f>G111*'Forecast inputs Tab10.1.5.1'!V6</f>
        <v>0.4713252157635624</v>
      </c>
      <c r="I111" s="28">
        <f t="shared" si="29"/>
        <v>10.964983857250431</v>
      </c>
      <c r="J111" s="28">
        <f>I111*'Forecast inputs Tab10.1.5.1'!W6</f>
        <v>2.4075541308955621</v>
      </c>
      <c r="K111" s="28">
        <f t="shared" si="30"/>
        <v>2.8788793466591245</v>
      </c>
      <c r="L111" s="28">
        <f t="shared" si="27"/>
        <v>17.117656754568763</v>
      </c>
      <c r="M111" s="28">
        <f>L111*'Forecast inputs Tab10.1.5.1'!Z6</f>
        <v>3.2186329995615646</v>
      </c>
      <c r="N111" s="19">
        <f t="shared" ref="N111:N124" si="31">N85*EXP(-A85)</f>
        <v>7658.0747343936973</v>
      </c>
      <c r="O111" s="19">
        <f>N111*'Forecast inputs Tab10.1.5.1'!R6</f>
        <v>736.67462553478924</v>
      </c>
      <c r="P111" s="19">
        <f>N111*'Forecast inputs Tab10.1.5.1'!S6</f>
        <v>0</v>
      </c>
      <c r="Q111" s="19">
        <f>P111*'Forecast inputs Tab10.1.5.1'!R6</f>
        <v>0</v>
      </c>
    </row>
    <row r="112" spans="1:17" ht="15" x14ac:dyDescent="0.25">
      <c r="A112" s="10">
        <f>D112+F112+E112+'Forecast inputs Tab10.1.5.1'!AA7</f>
        <v>0.25740142720137343</v>
      </c>
      <c r="C112" s="18">
        <v>3</v>
      </c>
      <c r="D112" s="17">
        <f>$G$54*'Forecast inputs Tab10.1.5.1'!T7</f>
        <v>1.1770977723679896E-2</v>
      </c>
      <c r="E112" s="17">
        <f>$G$55*'Forecast inputs Tab10.1.5.1'!U7</f>
        <v>3.1299697181291644E-3</v>
      </c>
      <c r="F112" s="17">
        <f>$F$31*'Forecast inputs Tab10.1.5.1'!Y7</f>
        <v>2.5004797595643822E-3</v>
      </c>
      <c r="G112" s="28">
        <f t="shared" si="28"/>
        <v>62.240536897482762</v>
      </c>
      <c r="H112" s="28">
        <f>G112*'Forecast inputs Tab10.1.5.1'!V7</f>
        <v>22.858151191699417</v>
      </c>
      <c r="I112" s="28">
        <f t="shared" si="29"/>
        <v>16.550111664668016</v>
      </c>
      <c r="J112" s="28">
        <f>I112*'Forecast inputs Tab10.1.5.1'!W7</f>
        <v>6.0931173005177648</v>
      </c>
      <c r="K112" s="28">
        <f t="shared" si="30"/>
        <v>28.951268492217181</v>
      </c>
      <c r="L112" s="28">
        <f t="shared" si="27"/>
        <v>13.221603709561828</v>
      </c>
      <c r="M112" s="28">
        <f>L112*'Forecast inputs Tab10.1.5.1'!Z7</f>
        <v>4.4659668578083753</v>
      </c>
      <c r="N112" s="19">
        <f t="shared" si="31"/>
        <v>5997.3104460781133</v>
      </c>
      <c r="O112" s="19">
        <f>N112*'Forecast inputs Tab10.1.5.1'!R7</f>
        <v>1255.2070898119189</v>
      </c>
      <c r="P112" s="19">
        <f>N112*'Forecast inputs Tab10.1.5.1'!S7</f>
        <v>0</v>
      </c>
      <c r="Q112" s="19">
        <f>P112*'Forecast inputs Tab10.1.5.1'!R7</f>
        <v>0</v>
      </c>
    </row>
    <row r="113" spans="1:17" ht="15" x14ac:dyDescent="0.25">
      <c r="A113" s="10">
        <f>D113+F113+E113+'Forecast inputs Tab10.1.5.1'!AA8</f>
        <v>0.29482993436990523</v>
      </c>
      <c r="C113" s="18">
        <v>4</v>
      </c>
      <c r="D113" s="17">
        <f>$G$54*'Forecast inputs Tab10.1.5.1'!T8</f>
        <v>2.1027609578303533E-2</v>
      </c>
      <c r="E113" s="17">
        <f>$G$55*'Forecast inputs Tab10.1.5.1'!U8</f>
        <v>2.0302343795355792E-2</v>
      </c>
      <c r="F113" s="17">
        <f>$F$31*'Forecast inputs Tab10.1.5.1'!Y8</f>
        <v>1.3499980996245895E-2</v>
      </c>
      <c r="G113" s="28">
        <f t="shared" si="28"/>
        <v>84.432320576517327</v>
      </c>
      <c r="H113" s="28">
        <f>G113*'Forecast inputs Tab10.1.5.1'!V8</f>
        <v>47.563575917851949</v>
      </c>
      <c r="I113" s="28">
        <f t="shared" si="29"/>
        <v>81.520155365298734</v>
      </c>
      <c r="J113" s="28">
        <f>I113*'Forecast inputs Tab10.1.5.1'!W8</f>
        <v>44.669188323700105</v>
      </c>
      <c r="K113" s="28">
        <f t="shared" si="30"/>
        <v>92.232764241552047</v>
      </c>
      <c r="L113" s="28">
        <f t="shared" si="27"/>
        <v>54.206576311366199</v>
      </c>
      <c r="M113" s="28">
        <f>L113*'Forecast inputs Tab10.1.5.1'!Z8</f>
        <v>28.534287563726853</v>
      </c>
      <c r="N113" s="19">
        <f t="shared" si="31"/>
        <v>4636.2677694818894</v>
      </c>
      <c r="O113" s="19">
        <f>N113*'Forecast inputs Tab10.1.5.1'!R8</f>
        <v>1709.183294558346</v>
      </c>
      <c r="P113" s="19">
        <f>N113*'Forecast inputs Tab10.1.5.1'!S8</f>
        <v>413.35228172831989</v>
      </c>
      <c r="Q113" s="19">
        <f>P113*'Forecast inputs Tab10.1.5.1'!R8</f>
        <v>152.38438542055377</v>
      </c>
    </row>
    <row r="114" spans="1:17" ht="15" x14ac:dyDescent="0.25">
      <c r="A114" s="10">
        <f>D114+F114+E114+'Forecast inputs Tab10.1.5.1'!AA9</f>
        <v>0.36156606344400993</v>
      </c>
      <c r="C114" s="18">
        <v>5</v>
      </c>
      <c r="D114" s="17">
        <f>$G$54*'Forecast inputs Tab10.1.5.1'!T9</f>
        <v>6.2094347860516541E-2</v>
      </c>
      <c r="E114" s="17">
        <f>$G$55*'Forecast inputs Tab10.1.5.1'!U9</f>
        <v>3.0824510226855315E-2</v>
      </c>
      <c r="F114" s="17">
        <f>$F$31*'Forecast inputs Tab10.1.5.1'!Y9</f>
        <v>2.8647205356638082E-2</v>
      </c>
      <c r="G114" s="28">
        <f t="shared" si="28"/>
        <v>179.95196019077531</v>
      </c>
      <c r="H114" s="28">
        <f>G114*'Forecast inputs Tab10.1.5.1'!V9</f>
        <v>144.96162118906057</v>
      </c>
      <c r="I114" s="28">
        <f t="shared" si="29"/>
        <v>89.330691574430702</v>
      </c>
      <c r="J114" s="28">
        <f>I114*'Forecast inputs Tab10.1.5.1'!W9</f>
        <v>66.879678951608739</v>
      </c>
      <c r="K114" s="28">
        <f t="shared" si="30"/>
        <v>211.84130014066932</v>
      </c>
      <c r="L114" s="28">
        <f t="shared" si="27"/>
        <v>83.020772993618124</v>
      </c>
      <c r="M114" s="28">
        <f>L114*'Forecast inputs Tab10.1.5.1'!Z9</f>
        <v>61.944953519912239</v>
      </c>
      <c r="N114" s="19">
        <f t="shared" si="31"/>
        <v>3453.4606970636187</v>
      </c>
      <c r="O114" s="19">
        <f>N114*'Forecast inputs Tab10.1.5.1'!R9</f>
        <v>1967.7957190296381</v>
      </c>
      <c r="P114" s="19">
        <f>N114*'Forecast inputs Tab10.1.5.1'!S9</f>
        <v>1004.4906004319658</v>
      </c>
      <c r="Q114" s="19">
        <f>P114*'Forecast inputs Tab10.1.5.1'!R9</f>
        <v>572.36276208853587</v>
      </c>
    </row>
    <row r="115" spans="1:17" ht="15" x14ac:dyDescent="0.25">
      <c r="A115" s="10">
        <f>D115+F115+E115+'Forecast inputs Tab10.1.5.1'!AA10</f>
        <v>0.43097088346245604</v>
      </c>
      <c r="C115" s="18">
        <v>6</v>
      </c>
      <c r="D115" s="17">
        <f>$G$54*'Forecast inputs Tab10.1.5.1'!T10</f>
        <v>0.15100777408545374</v>
      </c>
      <c r="E115" s="17">
        <f>$G$55*'Forecast inputs Tab10.1.5.1'!U10</f>
        <v>1.2723907363745096E-2</v>
      </c>
      <c r="F115" s="17">
        <f>$F$31*'Forecast inputs Tab10.1.5.1'!Y10</f>
        <v>2.723920201325726E-2</v>
      </c>
      <c r="G115" s="28">
        <f t="shared" si="28"/>
        <v>295.8851935271112</v>
      </c>
      <c r="H115" s="28">
        <f>G115*'Forecast inputs Tab10.1.5.1'!V10</f>
        <v>293.141405839009</v>
      </c>
      <c r="I115" s="28">
        <f t="shared" si="29"/>
        <v>24.93127135701161</v>
      </c>
      <c r="J115" s="28">
        <f>I115*'Forecast inputs Tab10.1.5.1'!W10</f>
        <v>24.125999330938082</v>
      </c>
      <c r="K115" s="28">
        <f t="shared" si="30"/>
        <v>317.2674051699471</v>
      </c>
      <c r="L115" s="28">
        <f t="shared" si="27"/>
        <v>53.372593616642632</v>
      </c>
      <c r="M115" s="28">
        <f>L115*'Forecast inputs Tab10.1.5.1'!Z10</f>
        <v>52.772792409578805</v>
      </c>
      <c r="N115" s="19">
        <f t="shared" si="31"/>
        <v>2411.8608558176256</v>
      </c>
      <c r="O115" s="19">
        <f>N115*'Forecast inputs Tab10.1.5.1'!R10</f>
        <v>1944.5097540641325</v>
      </c>
      <c r="P115" s="19">
        <f>N115*'Forecast inputs Tab10.1.5.1'!S10</f>
        <v>1386.164546348386</v>
      </c>
      <c r="Q115" s="19">
        <f>P115*'Forecast inputs Tab10.1.5.1'!R10</f>
        <v>1117.5646698733665</v>
      </c>
    </row>
    <row r="116" spans="1:17" ht="15" x14ac:dyDescent="0.25">
      <c r="A116" s="10">
        <f>D116+F116+E116+'Forecast inputs Tab10.1.5.1'!AA11</f>
        <v>0.47976875248992068</v>
      </c>
      <c r="C116" s="18">
        <v>7</v>
      </c>
      <c r="D116" s="17">
        <f>$G$54*'Forecast inputs Tab10.1.5.1'!T11</f>
        <v>0.18252591543338087</v>
      </c>
      <c r="E116" s="17">
        <f>$G$55*'Forecast inputs Tab10.1.5.1'!U11</f>
        <v>7.2960269975321009E-3</v>
      </c>
      <c r="F116" s="17">
        <f>$F$31*'Forecast inputs Tab10.1.5.1'!Y11</f>
        <v>4.9946810059007689E-2</v>
      </c>
      <c r="G116" s="28">
        <f t="shared" si="28"/>
        <v>249.51229986828437</v>
      </c>
      <c r="H116" s="28">
        <f>G116*'Forecast inputs Tab10.1.5.1'!V11</f>
        <v>309.21139815934725</v>
      </c>
      <c r="I116" s="28">
        <f t="shared" si="29"/>
        <v>9.9736438616562566</v>
      </c>
      <c r="J116" s="28">
        <f>I116*'Forecast inputs Tab10.1.5.1'!W11</f>
        <v>12.170778834436716</v>
      </c>
      <c r="K116" s="28">
        <f t="shared" si="30"/>
        <v>321.38217699378396</v>
      </c>
      <c r="L116" s="28">
        <f t="shared" si="27"/>
        <v>68.277117905790917</v>
      </c>
      <c r="M116" s="28">
        <f>L116*'Forecast inputs Tab10.1.5.1'!Z11</f>
        <v>85.229643510619738</v>
      </c>
      <c r="N116" s="19">
        <f t="shared" si="31"/>
        <v>1721.038693675647</v>
      </c>
      <c r="O116" s="19">
        <f>N116*'Forecast inputs Tab10.1.5.1'!R11</f>
        <v>1842.6128669968948</v>
      </c>
      <c r="P116" s="19">
        <f>N116*'Forecast inputs Tab10.1.5.1'!S11</f>
        <v>1372.7061461458043</v>
      </c>
      <c r="Q116" s="19">
        <f>P116*'Forecast inputs Tab10.1.5.1'!R11</f>
        <v>1469.674108309544</v>
      </c>
    </row>
    <row r="117" spans="1:17" ht="15" x14ac:dyDescent="0.25">
      <c r="A117" s="10">
        <f>D117+F117+E117+'Forecast inputs Tab10.1.5.1'!AA12</f>
        <v>0.48286165280425264</v>
      </c>
      <c r="C117" s="18">
        <v>8</v>
      </c>
      <c r="D117" s="17">
        <f>$G$54*'Forecast inputs Tab10.1.5.1'!T12</f>
        <v>0.21043109179347499</v>
      </c>
      <c r="E117" s="17">
        <f>$G$55*'Forecast inputs Tab10.1.5.1'!U12</f>
        <v>1.2516203209889446E-3</v>
      </c>
      <c r="F117" s="17">
        <f>$F$31*'Forecast inputs Tab10.1.5.1'!Y12</f>
        <v>3.1178940689788756E-2</v>
      </c>
      <c r="G117" s="28">
        <f t="shared" si="28"/>
        <v>49.931859837369423</v>
      </c>
      <c r="H117" s="28">
        <f>G117*'Forecast inputs Tab10.1.5.1'!V12</f>
        <v>75.197738568468978</v>
      </c>
      <c r="I117" s="28">
        <f t="shared" si="29"/>
        <v>0.29698905187717689</v>
      </c>
      <c r="J117" s="28">
        <f>I117*'Forecast inputs Tab10.1.5.1'!W12</f>
        <v>0.44660362885210791</v>
      </c>
      <c r="K117" s="28">
        <f t="shared" si="30"/>
        <v>75.64434219732108</v>
      </c>
      <c r="L117" s="28">
        <f t="shared" si="27"/>
        <v>7.3982531912542235</v>
      </c>
      <c r="M117" s="28">
        <f>L117*'Forecast inputs Tab10.1.5.1'!Z12</f>
        <v>11.275973618918213</v>
      </c>
      <c r="N117" s="19">
        <f t="shared" si="31"/>
        <v>299.16376488261244</v>
      </c>
      <c r="O117" s="19">
        <f>N117*'Forecast inputs Tab10.1.5.1'!R12</f>
        <v>405.59725751489947</v>
      </c>
      <c r="P117" s="19">
        <f>N117*'Forecast inputs Tab10.1.5.1'!S12</f>
        <v>273.89823232247386</v>
      </c>
      <c r="Q117" s="19">
        <f>P117*'Forecast inputs Tab10.1.5.1'!R12</f>
        <v>371.34300643584038</v>
      </c>
    </row>
    <row r="118" spans="1:17" ht="15" x14ac:dyDescent="0.25">
      <c r="A118" s="10">
        <f>D118+F118+E118+'Forecast inputs Tab10.1.5.1'!AA13</f>
        <v>0.48994277925971652</v>
      </c>
      <c r="C118" s="18">
        <v>9</v>
      </c>
      <c r="D118" s="17">
        <f>$G$54*'Forecast inputs Tab10.1.5.1'!T13</f>
        <v>0.20266209211784172</v>
      </c>
      <c r="E118" s="17">
        <f>$G$55*'Forecast inputs Tab10.1.5.1'!U13</f>
        <v>5.1473021243315345E-4</v>
      </c>
      <c r="F118" s="17">
        <f>$F$31*'Forecast inputs Tab10.1.5.1'!Y13</f>
        <v>4.6765956929441674E-2</v>
      </c>
      <c r="G118" s="28">
        <f t="shared" si="28"/>
        <v>162.41975704502858</v>
      </c>
      <c r="H118" s="28">
        <f>G118*'Forecast inputs Tab10.1.5.1'!V13</f>
        <v>292.60141459524124</v>
      </c>
      <c r="I118" s="28">
        <f t="shared" si="29"/>
        <v>0.41252093656724198</v>
      </c>
      <c r="J118" s="28">
        <f>I118*'Forecast inputs Tab10.1.5.1'!W13</f>
        <v>0.74402263181839878</v>
      </c>
      <c r="K118" s="28">
        <f t="shared" si="30"/>
        <v>293.34543722705962</v>
      </c>
      <c r="L118" s="28">
        <f t="shared" si="27"/>
        <v>37.479704680249299</v>
      </c>
      <c r="M118" s="28">
        <f>L118*'Forecast inputs Tab10.1.5.1'!Z13</f>
        <v>68.074762407783609</v>
      </c>
      <c r="N118" s="19">
        <f t="shared" si="31"/>
        <v>1013.7269071157547</v>
      </c>
      <c r="O118" s="19">
        <f>N118*'Forecast inputs Tab10.1.5.1'!R13</f>
        <v>1677.5456977023644</v>
      </c>
      <c r="P118" s="19">
        <f>N118*'Forecast inputs Tab10.1.5.1'!S13</f>
        <v>979.28115499189971</v>
      </c>
      <c r="Q118" s="19">
        <f>P118*'Forecast inputs Tab10.1.5.1'!R13</f>
        <v>1620.5438337152455</v>
      </c>
    </row>
    <row r="119" spans="1:17" ht="15" x14ac:dyDescent="0.25">
      <c r="A119" s="10">
        <f>D119+F119+E119+'Forecast inputs Tab10.1.5.1'!AA14</f>
        <v>0.48571522928258093</v>
      </c>
      <c r="C119" s="18">
        <v>10</v>
      </c>
      <c r="D119" s="17">
        <f>$G$54*'Forecast inputs Tab10.1.5.1'!T14</f>
        <v>0.20226562389887773</v>
      </c>
      <c r="E119" s="17">
        <f>$G$55*'Forecast inputs Tab10.1.5.1'!U14</f>
        <v>1.3929760935721793E-4</v>
      </c>
      <c r="F119" s="17">
        <f>$F$31*'Forecast inputs Tab10.1.5.1'!Y14</f>
        <v>4.3310307774345962E-2</v>
      </c>
      <c r="G119" s="28">
        <f t="shared" si="28"/>
        <v>97.980553335075413</v>
      </c>
      <c r="H119" s="28">
        <f>G119*'Forecast inputs Tab10.1.5.1'!V14</f>
        <v>206.23726436340885</v>
      </c>
      <c r="I119" s="28">
        <f t="shared" si="29"/>
        <v>6.747788665214266E-2</v>
      </c>
      <c r="J119" s="28">
        <f>I119*'Forecast inputs Tab10.1.5.1'!W14</f>
        <v>0.1423419334893147</v>
      </c>
      <c r="K119" s="28">
        <f t="shared" si="30"/>
        <v>206.37960629689817</v>
      </c>
      <c r="L119" s="28">
        <f t="shared" si="27"/>
        <v>20.98017368964485</v>
      </c>
      <c r="M119" s="28">
        <f>L119*'Forecast inputs Tab10.1.5.1'!Z14</f>
        <v>44.470625161255711</v>
      </c>
      <c r="N119" s="19">
        <f t="shared" si="31"/>
        <v>611.54552308998086</v>
      </c>
      <c r="O119" s="19">
        <f>N119*'Forecast inputs Tab10.1.5.1'!R14</f>
        <v>1199.6994299217699</v>
      </c>
      <c r="P119" s="19">
        <f>N119*'Forecast inputs Tab10.1.5.1'!S14</f>
        <v>602.97281918531689</v>
      </c>
      <c r="Q119" s="19">
        <f>P119*'Forecast inputs Tab10.1.5.1'!R14</f>
        <v>1182.8819280367954</v>
      </c>
    </row>
    <row r="120" spans="1:17" ht="15" x14ac:dyDescent="0.25">
      <c r="A120" s="10">
        <f>D120+F120+E120+'Forecast inputs Tab10.1.5.1'!AA15</f>
        <v>0.48476807553089896</v>
      </c>
      <c r="C120" s="18">
        <v>11</v>
      </c>
      <c r="D120" s="17">
        <f>$G$54*'Forecast inputs Tab10.1.5.1'!T15</f>
        <v>0.19492559258555256</v>
      </c>
      <c r="E120" s="17">
        <f>$G$55*'Forecast inputs Tab10.1.5.1'!U15</f>
        <v>5.1450943746916977E-5</v>
      </c>
      <c r="F120" s="17">
        <f>$F$31*'Forecast inputs Tab10.1.5.1'!Y15</f>
        <v>4.979103200159949E-2</v>
      </c>
      <c r="G120" s="28">
        <f t="shared" si="28"/>
        <v>22.388285636828609</v>
      </c>
      <c r="H120" s="28">
        <f>G120*'Forecast inputs Tab10.1.5.1'!V15</f>
        <v>53.895109019277527</v>
      </c>
      <c r="I120" s="28">
        <f t="shared" si="29"/>
        <v>5.9094263078092813E-3</v>
      </c>
      <c r="J120" s="28">
        <f>I120*'Forecast inputs Tab10.1.5.1'!W15</f>
        <v>1.4272641957665443E-2</v>
      </c>
      <c r="K120" s="28">
        <f t="shared" si="30"/>
        <v>53.909381661235194</v>
      </c>
      <c r="L120" s="28">
        <f t="shared" si="27"/>
        <v>5.7187762356809442</v>
      </c>
      <c r="M120" s="28">
        <f>L120*'Forecast inputs Tab10.1.5.1'!Z15</f>
        <v>13.878097417701087</v>
      </c>
      <c r="N120" s="19">
        <f t="shared" si="31"/>
        <v>144.93519344704123</v>
      </c>
      <c r="O120" s="19">
        <f>N120*'Forecast inputs Tab10.1.5.1'!R15</f>
        <v>329.19420358013366</v>
      </c>
      <c r="P120" s="19">
        <f>N120*'Forecast inputs Tab10.1.5.1'!S15</f>
        <v>144.04822059032628</v>
      </c>
      <c r="Q120" s="19">
        <f>P120*'Forecast inputs Tab10.1.5.1'!R15</f>
        <v>327.17960439121987</v>
      </c>
    </row>
    <row r="121" spans="1:17" ht="15" x14ac:dyDescent="0.25">
      <c r="A121" s="10">
        <f>D121+F121+E121+'Forecast inputs Tab10.1.5.1'!AA16</f>
        <v>0.48086911164588408</v>
      </c>
      <c r="C121" s="18">
        <v>12</v>
      </c>
      <c r="D121" s="17">
        <f>$G$54*'Forecast inputs Tab10.1.5.1'!T16</f>
        <v>0.19086058942811901</v>
      </c>
      <c r="E121" s="17">
        <f>$G$55*'Forecast inputs Tab10.1.5.1'!U16</f>
        <v>1.8472937914070897E-5</v>
      </c>
      <c r="F121" s="17">
        <f>$F$31*'Forecast inputs Tab10.1.5.1'!Y16</f>
        <v>4.9990049279850998E-2</v>
      </c>
      <c r="G121" s="28">
        <f t="shared" si="28"/>
        <v>32.886484791002957</v>
      </c>
      <c r="H121" s="28">
        <f>G121*'Forecast inputs Tab10.1.5.1'!V16</f>
        <v>89.023448186756113</v>
      </c>
      <c r="I121" s="28">
        <f t="shared" si="29"/>
        <v>3.1830038541562394E-3</v>
      </c>
      <c r="J121" s="28">
        <f>I121*'Forecast inputs Tab10.1.5.1'!W16</f>
        <v>8.6475932946372333E-3</v>
      </c>
      <c r="K121" s="28">
        <f t="shared" si="30"/>
        <v>89.032095780050753</v>
      </c>
      <c r="L121" s="28">
        <f t="shared" si="27"/>
        <v>8.6136011644376804</v>
      </c>
      <c r="M121" s="28">
        <f>L121*'Forecast inputs Tab10.1.5.1'!Z16</f>
        <v>23.529429756847836</v>
      </c>
      <c r="N121" s="19">
        <f t="shared" si="31"/>
        <v>217.04225332317168</v>
      </c>
      <c r="O121" s="19">
        <f>N121*'Forecast inputs Tab10.1.5.1'!R16</f>
        <v>559.78886850352467</v>
      </c>
      <c r="P121" s="19">
        <f>N121*'Forecast inputs Tab10.1.5.1'!S16</f>
        <v>216.42121173633367</v>
      </c>
      <c r="Q121" s="19">
        <f>P121*'Forecast inputs Tab10.1.5.1'!R16</f>
        <v>558.18709667399969</v>
      </c>
    </row>
    <row r="122" spans="1:17" ht="15" x14ac:dyDescent="0.25">
      <c r="A122" s="10">
        <f>D122+F122+E122+'Forecast inputs Tab10.1.5.1'!AA17</f>
        <v>0.47477081416162004</v>
      </c>
      <c r="C122" s="18">
        <v>13</v>
      </c>
      <c r="D122" s="17">
        <f>$G$54*'Forecast inputs Tab10.1.5.1'!T17</f>
        <v>0.18981963583044531</v>
      </c>
      <c r="E122" s="17">
        <f>$G$55*'Forecast inputs Tab10.1.5.1'!U17</f>
        <v>6.6692629724363259E-6</v>
      </c>
      <c r="F122" s="17">
        <f>$F$31*'Forecast inputs Tab10.1.5.1'!Y17</f>
        <v>4.4944509068202292E-2</v>
      </c>
      <c r="G122" s="28">
        <f t="shared" si="28"/>
        <v>5.4335618718322882</v>
      </c>
      <c r="H122" s="28">
        <f>G122*'Forecast inputs Tab10.1.5.1'!V17</f>
        <v>16.309855011053937</v>
      </c>
      <c r="I122" s="28">
        <f t="shared" si="29"/>
        <v>1.9090676705660751E-4</v>
      </c>
      <c r="J122" s="28">
        <f>I122*'Forecast inputs Tab10.1.5.1'!W17</f>
        <v>5.7475508906760446E-4</v>
      </c>
      <c r="K122" s="28">
        <f t="shared" si="30"/>
        <v>16.310429766143006</v>
      </c>
      <c r="L122" s="28">
        <f t="shared" si="27"/>
        <v>1.2865306044488558</v>
      </c>
      <c r="M122" s="28">
        <f>L122*'Forecast inputs Tab10.1.5.1'!Z17</f>
        <v>3.898560825355323</v>
      </c>
      <c r="N122" s="19">
        <f t="shared" si="31"/>
        <v>35.955671678905468</v>
      </c>
      <c r="O122" s="19">
        <f>N122*'Forecast inputs Tab10.1.5.1'!R17</f>
        <v>103.61525686068582</v>
      </c>
      <c r="P122" s="19">
        <f>N122*'Forecast inputs Tab10.1.5.1'!S17</f>
        <v>35.904141558654274</v>
      </c>
      <c r="Q122" s="19">
        <f>P122*'Forecast inputs Tab10.1.5.1'!R17</f>
        <v>103.46675993665195</v>
      </c>
    </row>
    <row r="123" spans="1:17" ht="15" x14ac:dyDescent="0.25">
      <c r="A123" s="10">
        <f>D123+F123+E123+'Forecast inputs Tab10.1.5.1'!AA18</f>
        <v>0.47157155002427475</v>
      </c>
      <c r="C123" s="18">
        <v>14</v>
      </c>
      <c r="D123" s="17">
        <f>$G$54*'Forecast inputs Tab10.1.5.1'!T18</f>
        <v>0.18535533340757465</v>
      </c>
      <c r="E123" s="17">
        <f>$G$55*'Forecast inputs Tab10.1.5.1'!U18</f>
        <v>3.0205969214487323E-6</v>
      </c>
      <c r="F123" s="17">
        <f>$F$31*'Forecast inputs Tab10.1.5.1'!Y18</f>
        <v>4.6213196019778656E-2</v>
      </c>
      <c r="G123" s="28">
        <f t="shared" si="28"/>
        <v>12.859804484920637</v>
      </c>
      <c r="H123" s="28">
        <f>G123*'Forecast inputs Tab10.1.5.1'!V18</f>
        <v>42.246649248309332</v>
      </c>
      <c r="I123" s="28">
        <f t="shared" si="29"/>
        <v>2.0956659365268894E-4</v>
      </c>
      <c r="J123" s="28">
        <f>I123*'Forecast inputs Tab10.1.5.1'!W18</f>
        <v>6.9041256413824366E-4</v>
      </c>
      <c r="K123" s="28">
        <f t="shared" si="30"/>
        <v>42.247339660873472</v>
      </c>
      <c r="L123" s="28">
        <f t="shared" si="27"/>
        <v>3.2062345038159012</v>
      </c>
      <c r="M123" s="28">
        <f>L123*'Forecast inputs Tab10.1.5.1'!Z18</f>
        <v>10.64421761749322</v>
      </c>
      <c r="N123" s="19">
        <f t="shared" si="31"/>
        <v>87.018797118124525</v>
      </c>
      <c r="O123" s="19">
        <f>N123*'Forecast inputs Tab10.1.5.1'!R18</f>
        <v>276.39432453441418</v>
      </c>
      <c r="P123" s="19">
        <f>N123*'Forecast inputs Tab10.1.5.1'!S18</f>
        <v>86.951949358505289</v>
      </c>
      <c r="Q123" s="19">
        <f>P123*'Forecast inputs Tab10.1.5.1'!R18</f>
        <v>276.18199866944599</v>
      </c>
    </row>
    <row r="124" spans="1:17" ht="15" x14ac:dyDescent="0.25">
      <c r="A124" s="10">
        <f>D124+F124+E124+'Forecast inputs Tab10.1.5.1'!AA19</f>
        <v>0.46919181578284808</v>
      </c>
      <c r="C124" s="18">
        <v>15</v>
      </c>
      <c r="D124" s="17">
        <f>$G$54*'Forecast inputs Tab10.1.5.1'!T19</f>
        <v>0.18043942341034419</v>
      </c>
      <c r="E124" s="17">
        <f>$G$55*'Forecast inputs Tab10.1.5.1'!U19</f>
        <v>1.5792861935199567E-6</v>
      </c>
      <c r="F124" s="17">
        <f>$F$31*'Forecast inputs Tab10.1.5.1'!Y19</f>
        <v>4.8750813086310393E-2</v>
      </c>
      <c r="G124" s="28">
        <f t="shared" si="28"/>
        <v>9.6223650266209955</v>
      </c>
      <c r="H124" s="28">
        <f>G124*'Forecast inputs Tab10.1.5.1'!V19</f>
        <v>34.226511022729085</v>
      </c>
      <c r="I124" s="28">
        <f t="shared" si="29"/>
        <v>8.4219224093799941E-5</v>
      </c>
      <c r="J124" s="28">
        <f>I124*'Forecast inputs Tab10.1.5.1'!W19</f>
        <v>3.0020652409843741E-4</v>
      </c>
      <c r="K124" s="28">
        <f t="shared" si="30"/>
        <v>34.22681122925318</v>
      </c>
      <c r="L124" s="28">
        <f t="shared" si="27"/>
        <v>2.599754033763765</v>
      </c>
      <c r="M124" s="28">
        <f>L124*'Forecast inputs Tab10.1.5.1'!Z19</f>
        <v>9.3550069101762077</v>
      </c>
      <c r="N124" s="19">
        <f t="shared" si="31"/>
        <v>66.812512613170227</v>
      </c>
      <c r="O124" s="19">
        <f>N124*'Forecast inputs Tab10.1.5.1'!R19</f>
        <v>231.21004489888463</v>
      </c>
      <c r="P124" s="19">
        <f>N124*'Forecast inputs Tab10.1.5.1'!S19</f>
        <v>66.782973303488561</v>
      </c>
      <c r="Q124" s="19">
        <f>P124*'Forecast inputs Tab10.1.5.1'!R19</f>
        <v>231.10782175458647</v>
      </c>
    </row>
    <row r="125" spans="1:17" ht="15" x14ac:dyDescent="0.25">
      <c r="A125" s="10">
        <f>D125+F125+E125+'Forecast inputs Tab10.1.5.1'!AA20</f>
        <v>0.4677192165428129</v>
      </c>
      <c r="C125" s="23" t="s">
        <v>1443</v>
      </c>
      <c r="D125" s="17">
        <f>$G$54*'Forecast inputs Tab10.1.5.1'!T20</f>
        <v>0.17502541384842865</v>
      </c>
      <c r="E125" s="17">
        <f>$G$55*'Forecast inputs Tab10.1.5.1'!U20</f>
        <v>9.5700218667025039E-7</v>
      </c>
      <c r="F125" s="17">
        <f>$F$31*'Forecast inputs Tab10.1.5.1'!Y20</f>
        <v>5.2692845692197628E-2</v>
      </c>
      <c r="G125" s="28">
        <f>N125*(D125/A125)*(1-EXP(-A125))</f>
        <v>19.546090329501752</v>
      </c>
      <c r="H125" s="28">
        <f>G125*'Forecast inputs Tab10.1.5.1'!V20</f>
        <v>81.105877112238232</v>
      </c>
      <c r="I125" s="28">
        <f t="shared" si="29"/>
        <v>1.0687391490693136E-4</v>
      </c>
      <c r="J125" s="28">
        <f>I125*'Forecast inputs Tab10.1.5.1'!W20</f>
        <v>4.4346989412313544E-4</v>
      </c>
      <c r="K125" s="28">
        <f t="shared" si="30"/>
        <v>81.106320582132355</v>
      </c>
      <c r="L125" s="30">
        <f t="shared" si="27"/>
        <v>5.8845118487199546</v>
      </c>
      <c r="M125" s="28">
        <f>L125*'Forecast inputs Tab10.1.5.1'!Z20</f>
        <v>22.741637561274061</v>
      </c>
      <c r="N125" s="19">
        <f>N98*EXP(-A98)+N99*EXP(-A99)</f>
        <v>139.82064467342934</v>
      </c>
      <c r="O125" s="19">
        <f>N125*'Forecast inputs Tab10.1.5.1'!R20</f>
        <v>569.41070170517594</v>
      </c>
      <c r="P125" s="19">
        <f>N125*'Forecast inputs Tab10.1.5.1'!S20</f>
        <v>139.78319067512942</v>
      </c>
      <c r="Q125" s="19">
        <f>P125*'Forecast inputs Tab10.1.5.1'!R20</f>
        <v>569.25817267412026</v>
      </c>
    </row>
    <row r="126" spans="1:17" ht="15" x14ac:dyDescent="0.25">
      <c r="C126" s="31" t="s">
        <v>1453</v>
      </c>
      <c r="D126" s="12"/>
      <c r="E126" s="12"/>
      <c r="F126" s="12"/>
      <c r="G126" s="32">
        <f>SUM(G109:G125)</f>
        <v>1287.5286081512936</v>
      </c>
      <c r="H126" s="32">
        <f t="shared" ref="H126" si="32">SUM(H109:H125)</f>
        <v>1709.0812391589793</v>
      </c>
      <c r="I126" s="32">
        <f>SUM(I109:I125)</f>
        <v>234.7240750344813</v>
      </c>
      <c r="J126" s="32">
        <f t="shared" ref="J126:Q126" si="33">SUM(J109:J125)</f>
        <v>157.77275383078754</v>
      </c>
      <c r="K126" s="32">
        <f t="shared" si="33"/>
        <v>1866.853992989767</v>
      </c>
      <c r="L126" s="32">
        <f t="shared" si="33"/>
        <v>386.16746758083713</v>
      </c>
      <c r="M126" s="32">
        <f t="shared" si="33"/>
        <v>444.32623191973556</v>
      </c>
      <c r="N126" s="32">
        <f t="shared" si="33"/>
        <v>50617.485349063951</v>
      </c>
      <c r="O126" s="32">
        <f t="shared" si="33"/>
        <v>15074.587219617391</v>
      </c>
      <c r="P126" s="32">
        <f t="shared" si="33"/>
        <v>6722.7574683766034</v>
      </c>
      <c r="Q126" s="32">
        <f t="shared" si="33"/>
        <v>8552.1361479799052</v>
      </c>
    </row>
    <row r="128" spans="1:17" ht="15" x14ac:dyDescent="0.25">
      <c r="C128" s="15" t="s">
        <v>1445</v>
      </c>
      <c r="D128" s="15" t="s">
        <v>1733</v>
      </c>
      <c r="G128" s="15">
        <f>G103+1</f>
        <v>2024</v>
      </c>
    </row>
    <row r="129" spans="1:17" ht="15" x14ac:dyDescent="0.25">
      <c r="D129" s="24" t="s">
        <v>1611</v>
      </c>
      <c r="E129" s="24"/>
      <c r="F129" s="24"/>
      <c r="G129" s="18">
        <f>G104</f>
        <v>1</v>
      </c>
      <c r="H129" s="24" t="s">
        <v>1610</v>
      </c>
      <c r="I129" s="25">
        <f>G129*I79</f>
        <v>0.1644512524524904</v>
      </c>
      <c r="J129" s="15" t="s">
        <v>1526</v>
      </c>
      <c r="K129" s="25">
        <f>I129+I131+I130</f>
        <v>0.21056888852153066</v>
      </c>
    </row>
    <row r="130" spans="1:17" ht="15" x14ac:dyDescent="0.25">
      <c r="D130" s="24" t="s">
        <v>1612</v>
      </c>
      <c r="E130" s="24"/>
      <c r="F130" s="24"/>
      <c r="G130" s="18">
        <f>G105</f>
        <v>1</v>
      </c>
      <c r="H130" s="24" t="s">
        <v>1610</v>
      </c>
      <c r="I130" s="25">
        <f>G130*I80</f>
        <v>6.0944691295013349E-3</v>
      </c>
      <c r="K130" s="25"/>
    </row>
    <row r="131" spans="1:17" ht="15" x14ac:dyDescent="0.25">
      <c r="D131" s="24" t="s">
        <v>1446</v>
      </c>
      <c r="E131" s="24"/>
      <c r="F131" s="24"/>
      <c r="G131" s="18">
        <f>G106</f>
        <v>1</v>
      </c>
      <c r="H131" s="24" t="s">
        <v>1610</v>
      </c>
      <c r="I131" s="25">
        <f>G131*I81</f>
        <v>4.0023166939538925E-2</v>
      </c>
    </row>
    <row r="132" spans="1:17" ht="15" x14ac:dyDescent="0.25">
      <c r="D132" s="24"/>
      <c r="E132" s="24"/>
      <c r="F132" s="24"/>
      <c r="G132" s="18"/>
      <c r="H132" s="24"/>
      <c r="I132" s="24"/>
      <c r="J132" s="24"/>
      <c r="K132" s="24"/>
      <c r="L132" s="25"/>
    </row>
    <row r="133" spans="1:17" ht="39" x14ac:dyDescent="0.25">
      <c r="A133" t="s">
        <v>1374</v>
      </c>
      <c r="C133" s="26" t="s">
        <v>1292</v>
      </c>
      <c r="D133" s="27" t="s">
        <v>1604</v>
      </c>
      <c r="E133" s="27" t="s">
        <v>1605</v>
      </c>
      <c r="F133" s="27" t="s">
        <v>1877</v>
      </c>
      <c r="G133" s="27" t="s">
        <v>1606</v>
      </c>
      <c r="H133" s="27" t="s">
        <v>1607</v>
      </c>
      <c r="I133" s="27" t="s">
        <v>1608</v>
      </c>
      <c r="J133" s="27" t="s">
        <v>1609</v>
      </c>
      <c r="K133" s="27" t="s">
        <v>1613</v>
      </c>
      <c r="L133" s="27" t="s">
        <v>1448</v>
      </c>
      <c r="M133" s="27" t="s">
        <v>1578</v>
      </c>
      <c r="N133" s="27" t="s">
        <v>1449</v>
      </c>
      <c r="O133" s="27" t="s">
        <v>1450</v>
      </c>
      <c r="P133" s="27" t="s">
        <v>1451</v>
      </c>
      <c r="Q133" s="27" t="s">
        <v>1452</v>
      </c>
    </row>
    <row r="134" spans="1:17" ht="15" x14ac:dyDescent="0.25">
      <c r="A134" s="10">
        <f>D134+F134+E134+'Forecast inputs Tab10.1.5.1'!AA4</f>
        <v>0.24</v>
      </c>
      <c r="C134" s="18">
        <v>0</v>
      </c>
      <c r="D134" s="17">
        <f>$G$54*'Forecast inputs Tab10.1.5.1'!T4</f>
        <v>0</v>
      </c>
      <c r="E134" s="17">
        <f>$G$55*'Forecast inputs Tab10.1.5.1'!U4</f>
        <v>0</v>
      </c>
      <c r="F134" s="17">
        <f>$F$31*'Forecast inputs Tab10.1.5.1'!Y4</f>
        <v>0</v>
      </c>
      <c r="G134" s="28">
        <f>N134*(D134/A134)*(1-EXP(-A134))</f>
        <v>0</v>
      </c>
      <c r="H134" s="28">
        <f>G134*'Forecast inputs Tab10.1.5.1'!V4</f>
        <v>0</v>
      </c>
      <c r="I134" s="28">
        <f>N134*(E134/A134)*(1-EXP(-A134))</f>
        <v>0</v>
      </c>
      <c r="J134" s="28">
        <f>I134*'Forecast inputs Tab10.1.5.1'!W4</f>
        <v>0</v>
      </c>
      <c r="K134" s="28">
        <f>H134+J134</f>
        <v>0</v>
      </c>
      <c r="L134" s="28">
        <f t="shared" ref="L134:L150" si="34">N134*(F134/A134)*(1-EXP(-A134))</f>
        <v>0</v>
      </c>
      <c r="M134" s="28">
        <f>L134*'Forecast inputs Tab10.1.5.1'!Z4</f>
        <v>0</v>
      </c>
      <c r="N134" s="19">
        <f>'Forecast inputs Tab10.1.5.1'!Q4</f>
        <v>12382.797429009221</v>
      </c>
      <c r="O134" s="19">
        <f>N134*'Forecast inputs Tab10.1.5.1'!R4</f>
        <v>34.976078134056579</v>
      </c>
      <c r="P134" s="19">
        <f>N134*'Forecast inputs Tab10.1.5.1'!S4</f>
        <v>0</v>
      </c>
      <c r="Q134" s="19">
        <f>P134*'Forecast inputs Tab10.1.5.1'!R4</f>
        <v>0</v>
      </c>
    </row>
    <row r="135" spans="1:17" ht="15" x14ac:dyDescent="0.25">
      <c r="A135" s="10">
        <f>D135+F135+E135+'Forecast inputs Tab10.1.5.1'!AA5</f>
        <v>0.2405475932977589</v>
      </c>
      <c r="C135" s="18">
        <v>1</v>
      </c>
      <c r="D135" s="17">
        <f>$G$54*'Forecast inputs Tab10.1.5.1'!T5</f>
        <v>3.3579926195825985E-5</v>
      </c>
      <c r="E135" s="17">
        <f>$G$55*'Forecast inputs Tab10.1.5.1'!U5</f>
        <v>7.6989124100697564E-5</v>
      </c>
      <c r="F135" s="17">
        <f>$F$31*'Forecast inputs Tab10.1.5.1'!Y5</f>
        <v>4.3702424746238738E-4</v>
      </c>
      <c r="G135" s="28">
        <f t="shared" ref="G135:G149" si="35">N135*(D135/A135)*(1-EXP(-A135))</f>
        <v>0.29072350629841887</v>
      </c>
      <c r="H135" s="28">
        <f>G135*'Forecast inputs Tab10.1.5.1'!V5</f>
        <v>2.9894518764597554E-2</v>
      </c>
      <c r="I135" s="28">
        <f t="shared" ref="I135:I150" si="36">N135*(E135/A135)*(1-EXP(-A135))</f>
        <v>0.66654548240731615</v>
      </c>
      <c r="J135" s="28">
        <f>I135*'Forecast inputs Tab10.1.5.1'!W5</f>
        <v>6.8539685207049852E-2</v>
      </c>
      <c r="K135" s="28">
        <f t="shared" ref="K135:K150" si="37">H135+J135</f>
        <v>9.8434203971647399E-2</v>
      </c>
      <c r="L135" s="28">
        <f t="shared" si="34"/>
        <v>3.7836063372731883</v>
      </c>
      <c r="M135" s="28">
        <f>L135*'Forecast inputs Tab10.1.5.1'!Z5</f>
        <v>0.29164378172272087</v>
      </c>
      <c r="N135" s="19">
        <f>N109*EXP(-A109)</f>
        <v>9740.6534556019415</v>
      </c>
      <c r="O135" s="19">
        <f>N135*'Forecast inputs Tab10.1.5.1'!R5</f>
        <v>231.1720062657642</v>
      </c>
      <c r="P135" s="19">
        <f>N135*'Forecast inputs Tab10.1.5.1'!S5</f>
        <v>0</v>
      </c>
      <c r="Q135" s="19">
        <f>P135*'Forecast inputs Tab10.1.5.1'!R5</f>
        <v>0</v>
      </c>
    </row>
    <row r="136" spans="1:17" ht="15" x14ac:dyDescent="0.25">
      <c r="A136" s="10">
        <f>D136+F136+E136+'Forecast inputs Tab10.1.5.1'!AA6</f>
        <v>0.24444950226080792</v>
      </c>
      <c r="C136" s="18">
        <v>2</v>
      </c>
      <c r="D136" s="17">
        <f>$G$54*'Forecast inputs Tab10.1.5.1'!T6</f>
        <v>3.1599122132687659E-4</v>
      </c>
      <c r="E136" s="17">
        <f>$G$55*'Forecast inputs Tab10.1.5.1'!U6</f>
        <v>1.6139465817399164E-3</v>
      </c>
      <c r="F136" s="17">
        <f>$F$31*'Forecast inputs Tab10.1.5.1'!Y6</f>
        <v>2.5195644577411316E-3</v>
      </c>
      <c r="G136" s="28">
        <f t="shared" si="35"/>
        <v>2.146811226643436</v>
      </c>
      <c r="H136" s="28">
        <f>G136*'Forecast inputs Tab10.1.5.1'!V6</f>
        <v>0.4713252157635624</v>
      </c>
      <c r="I136" s="28">
        <f t="shared" si="36"/>
        <v>10.964983857250431</v>
      </c>
      <c r="J136" s="28">
        <f>I136*'Forecast inputs Tab10.1.5.1'!W6</f>
        <v>2.4075541308955621</v>
      </c>
      <c r="K136" s="28">
        <f t="shared" si="37"/>
        <v>2.8788793466591245</v>
      </c>
      <c r="L136" s="28">
        <f t="shared" si="34"/>
        <v>17.117656754568763</v>
      </c>
      <c r="M136" s="28">
        <f>L136*'Forecast inputs Tab10.1.5.1'!Z6</f>
        <v>3.2186329995615646</v>
      </c>
      <c r="N136" s="19">
        <f t="shared" ref="N136:N149" si="38">N110*EXP(-A110)</f>
        <v>7658.0747343936973</v>
      </c>
      <c r="O136" s="19">
        <f>N136*'Forecast inputs Tab10.1.5.1'!R6</f>
        <v>736.67462553478924</v>
      </c>
      <c r="P136" s="19">
        <f>N136*'Forecast inputs Tab10.1.5.1'!S6</f>
        <v>0</v>
      </c>
      <c r="Q136" s="19">
        <f>P136*'Forecast inputs Tab10.1.5.1'!R6</f>
        <v>0</v>
      </c>
    </row>
    <row r="137" spans="1:17" ht="15" x14ac:dyDescent="0.25">
      <c r="A137" s="10">
        <f>D137+F137+E137+'Forecast inputs Tab10.1.5.1'!AA7</f>
        <v>0.25740142720137343</v>
      </c>
      <c r="C137" s="18">
        <v>3</v>
      </c>
      <c r="D137" s="17">
        <f>$G$54*'Forecast inputs Tab10.1.5.1'!T7</f>
        <v>1.1770977723679896E-2</v>
      </c>
      <c r="E137" s="17">
        <f>$G$55*'Forecast inputs Tab10.1.5.1'!U7</f>
        <v>3.1299697181291644E-3</v>
      </c>
      <c r="F137" s="17">
        <f>$F$31*'Forecast inputs Tab10.1.5.1'!Y7</f>
        <v>2.5004797595643822E-3</v>
      </c>
      <c r="G137" s="28">
        <f t="shared" si="35"/>
        <v>62.240536897482762</v>
      </c>
      <c r="H137" s="28">
        <f>G137*'Forecast inputs Tab10.1.5.1'!V7</f>
        <v>22.858151191699417</v>
      </c>
      <c r="I137" s="28">
        <f t="shared" si="36"/>
        <v>16.550111664668016</v>
      </c>
      <c r="J137" s="28">
        <f>I137*'Forecast inputs Tab10.1.5.1'!W7</f>
        <v>6.0931173005177648</v>
      </c>
      <c r="K137" s="28">
        <f t="shared" si="37"/>
        <v>28.951268492217181</v>
      </c>
      <c r="L137" s="28">
        <f t="shared" si="34"/>
        <v>13.221603709561828</v>
      </c>
      <c r="M137" s="28">
        <f>L137*'Forecast inputs Tab10.1.5.1'!Z7</f>
        <v>4.4659668578083753</v>
      </c>
      <c r="N137" s="19">
        <f t="shared" si="38"/>
        <v>5997.3104460781133</v>
      </c>
      <c r="O137" s="19">
        <f>N137*'Forecast inputs Tab10.1.5.1'!R7</f>
        <v>1255.2070898119189</v>
      </c>
      <c r="P137" s="19">
        <f>N137*'Forecast inputs Tab10.1.5.1'!S7</f>
        <v>0</v>
      </c>
      <c r="Q137" s="19">
        <f>P137*'Forecast inputs Tab10.1.5.1'!R7</f>
        <v>0</v>
      </c>
    </row>
    <row r="138" spans="1:17" ht="15" x14ac:dyDescent="0.25">
      <c r="A138" s="10">
        <f>D138+F138+E138+'Forecast inputs Tab10.1.5.1'!AA8</f>
        <v>0.29482993436990523</v>
      </c>
      <c r="C138" s="18">
        <v>4</v>
      </c>
      <c r="D138" s="17">
        <f>$G$54*'Forecast inputs Tab10.1.5.1'!T8</f>
        <v>2.1027609578303533E-2</v>
      </c>
      <c r="E138" s="17">
        <f>$G$55*'Forecast inputs Tab10.1.5.1'!U8</f>
        <v>2.0302343795355792E-2</v>
      </c>
      <c r="F138" s="17">
        <f>$F$31*'Forecast inputs Tab10.1.5.1'!Y8</f>
        <v>1.3499980996245895E-2</v>
      </c>
      <c r="G138" s="28">
        <f t="shared" si="35"/>
        <v>84.432320576517327</v>
      </c>
      <c r="H138" s="28">
        <f>G138*'Forecast inputs Tab10.1.5.1'!V8</f>
        <v>47.563575917851949</v>
      </c>
      <c r="I138" s="28">
        <f t="shared" si="36"/>
        <v>81.520155365298734</v>
      </c>
      <c r="J138" s="28">
        <f>I138*'Forecast inputs Tab10.1.5.1'!W8</f>
        <v>44.669188323700105</v>
      </c>
      <c r="K138" s="28">
        <f t="shared" si="37"/>
        <v>92.232764241552047</v>
      </c>
      <c r="L138" s="28">
        <f t="shared" si="34"/>
        <v>54.206576311366199</v>
      </c>
      <c r="M138" s="28">
        <f>L138*'Forecast inputs Tab10.1.5.1'!Z8</f>
        <v>28.534287563726853</v>
      </c>
      <c r="N138" s="19">
        <f t="shared" si="38"/>
        <v>4636.2677694818894</v>
      </c>
      <c r="O138" s="19">
        <f>N138*'Forecast inputs Tab10.1.5.1'!R8</f>
        <v>1709.183294558346</v>
      </c>
      <c r="P138" s="19">
        <f>N138*'Forecast inputs Tab10.1.5.1'!S8</f>
        <v>413.35228172831989</v>
      </c>
      <c r="Q138" s="19">
        <f>P138*'Forecast inputs Tab10.1.5.1'!R8</f>
        <v>152.38438542055377</v>
      </c>
    </row>
    <row r="139" spans="1:17" ht="15" x14ac:dyDescent="0.25">
      <c r="A139" s="10">
        <f>D139+F139+E139+'Forecast inputs Tab10.1.5.1'!AA9</f>
        <v>0.36156606344400993</v>
      </c>
      <c r="C139" s="18">
        <v>5</v>
      </c>
      <c r="D139" s="17">
        <f>$G$54*'Forecast inputs Tab10.1.5.1'!T9</f>
        <v>6.2094347860516541E-2</v>
      </c>
      <c r="E139" s="17">
        <f>$G$55*'Forecast inputs Tab10.1.5.1'!U9</f>
        <v>3.0824510226855315E-2</v>
      </c>
      <c r="F139" s="17">
        <f>$F$31*'Forecast inputs Tab10.1.5.1'!Y9</f>
        <v>2.8647205356638082E-2</v>
      </c>
      <c r="G139" s="28">
        <f t="shared" si="35"/>
        <v>179.89850787660356</v>
      </c>
      <c r="H139" s="28">
        <f>G139*'Forecast inputs Tab10.1.5.1'!V9</f>
        <v>144.91856228539302</v>
      </c>
      <c r="I139" s="28">
        <f t="shared" si="36"/>
        <v>89.30415709163789</v>
      </c>
      <c r="J139" s="28">
        <f>I139*'Forecast inputs Tab10.1.5.1'!W9</f>
        <v>66.859813240742156</v>
      </c>
      <c r="K139" s="28">
        <f t="shared" si="37"/>
        <v>211.77837552613516</v>
      </c>
      <c r="L139" s="28">
        <f t="shared" si="34"/>
        <v>82.996112787437937</v>
      </c>
      <c r="M139" s="28">
        <f>L139*'Forecast inputs Tab10.1.5.1'!Z9</f>
        <v>61.926553602993366</v>
      </c>
      <c r="N139" s="19">
        <f t="shared" si="38"/>
        <v>3452.434892921427</v>
      </c>
      <c r="O139" s="19">
        <f>N139*'Forecast inputs Tab10.1.5.1'!R9</f>
        <v>1967.2112117262006</v>
      </c>
      <c r="P139" s="19">
        <f>N139*'Forecast inputs Tab10.1.5.1'!S9</f>
        <v>1004.1922299829864</v>
      </c>
      <c r="Q139" s="19">
        <f>P139*'Forecast inputs Tab10.1.5.1'!R9</f>
        <v>572.19274941322556</v>
      </c>
    </row>
    <row r="140" spans="1:17" ht="15" x14ac:dyDescent="0.25">
      <c r="A140" s="10">
        <f>D140+F140+E140+'Forecast inputs Tab10.1.5.1'!AA10</f>
        <v>0.43097088346245604</v>
      </c>
      <c r="C140" s="18">
        <v>6</v>
      </c>
      <c r="D140" s="17">
        <f>$G$54*'Forecast inputs Tab10.1.5.1'!T10</f>
        <v>0.15100777408545374</v>
      </c>
      <c r="E140" s="17">
        <f>$G$55*'Forecast inputs Tab10.1.5.1'!U10</f>
        <v>1.2723907363745096E-2</v>
      </c>
      <c r="F140" s="17">
        <f>$F$31*'Forecast inputs Tab10.1.5.1'!Y10</f>
        <v>2.723920201325726E-2</v>
      </c>
      <c r="G140" s="28">
        <f t="shared" si="35"/>
        <v>295.12048477080918</v>
      </c>
      <c r="H140" s="28">
        <f>G140*'Forecast inputs Tab10.1.5.1'!V10</f>
        <v>292.38378834146687</v>
      </c>
      <c r="I140" s="28">
        <f t="shared" si="36"/>
        <v>24.866837036100922</v>
      </c>
      <c r="J140" s="28">
        <f>I140*'Forecast inputs Tab10.1.5.1'!W10</f>
        <v>24.063646217816817</v>
      </c>
      <c r="K140" s="28">
        <f t="shared" si="37"/>
        <v>316.44743455928369</v>
      </c>
      <c r="L140" s="28">
        <f t="shared" si="34"/>
        <v>53.234653325684974</v>
      </c>
      <c r="M140" s="28">
        <f>L140*'Forecast inputs Tab10.1.5.1'!Z10</f>
        <v>52.636402291610928</v>
      </c>
      <c r="N140" s="19">
        <f t="shared" si="38"/>
        <v>2405.6274546344171</v>
      </c>
      <c r="O140" s="19">
        <f>N140*'Forecast inputs Tab10.1.5.1'!R10</f>
        <v>1939.4842114949968</v>
      </c>
      <c r="P140" s="19">
        <f>N140*'Forecast inputs Tab10.1.5.1'!S10</f>
        <v>1382.5820346531164</v>
      </c>
      <c r="Q140" s="19">
        <f>P140*'Forecast inputs Tab10.1.5.1'!R10</f>
        <v>1114.6763486343127</v>
      </c>
    </row>
    <row r="141" spans="1:17" ht="15" x14ac:dyDescent="0.25">
      <c r="A141" s="10">
        <f>D141+F141+E141+'Forecast inputs Tab10.1.5.1'!AA11</f>
        <v>0.47976875248992068</v>
      </c>
      <c r="C141" s="18">
        <v>7</v>
      </c>
      <c r="D141" s="17">
        <f>$G$54*'Forecast inputs Tab10.1.5.1'!T11</f>
        <v>0.18252591543338087</v>
      </c>
      <c r="E141" s="17">
        <f>$G$55*'Forecast inputs Tab10.1.5.1'!U11</f>
        <v>7.2960269975321009E-3</v>
      </c>
      <c r="F141" s="17">
        <f>$F$31*'Forecast inputs Tab10.1.5.1'!Y11</f>
        <v>4.9946810059007689E-2</v>
      </c>
      <c r="G141" s="28">
        <f t="shared" si="35"/>
        <v>227.24027031715255</v>
      </c>
      <c r="H141" s="28">
        <f>G141*'Forecast inputs Tab10.1.5.1'!V11</f>
        <v>281.61049270904584</v>
      </c>
      <c r="I141" s="28">
        <f t="shared" si="36"/>
        <v>9.0833739593847653</v>
      </c>
      <c r="J141" s="28">
        <f>I141*'Forecast inputs Tab10.1.5.1'!W11</f>
        <v>11.084387718632168</v>
      </c>
      <c r="K141" s="28">
        <f t="shared" si="37"/>
        <v>292.69488042767802</v>
      </c>
      <c r="L141" s="28">
        <f t="shared" si="34"/>
        <v>62.182548666251883</v>
      </c>
      <c r="M141" s="28">
        <f>L141*'Forecast inputs Tab10.1.5.1'!Z11</f>
        <v>77.621853674595556</v>
      </c>
      <c r="N141" s="19">
        <f t="shared" si="38"/>
        <v>1567.4149057324478</v>
      </c>
      <c r="O141" s="19">
        <f>N141*'Forecast inputs Tab10.1.5.1'!R11</f>
        <v>1678.137094673388</v>
      </c>
      <c r="P141" s="19">
        <f>N141*'Forecast inputs Tab10.1.5.1'!S11</f>
        <v>1250.1753055094157</v>
      </c>
      <c r="Q141" s="19">
        <f>P141*'Forecast inputs Tab10.1.5.1'!R11</f>
        <v>1338.487689090601</v>
      </c>
    </row>
    <row r="142" spans="1:17" ht="15" x14ac:dyDescent="0.25">
      <c r="A142" s="10">
        <f>D142+F142+E142+'Forecast inputs Tab10.1.5.1'!AA12</f>
        <v>0.48286165280425264</v>
      </c>
      <c r="C142" s="18">
        <v>8</v>
      </c>
      <c r="D142" s="17">
        <f>$G$54*'Forecast inputs Tab10.1.5.1'!T12</f>
        <v>0.21043109179347499</v>
      </c>
      <c r="E142" s="17">
        <f>$G$55*'Forecast inputs Tab10.1.5.1'!U12</f>
        <v>1.2516203209889446E-3</v>
      </c>
      <c r="F142" s="17">
        <f>$F$31*'Forecast inputs Tab10.1.5.1'!Y12</f>
        <v>3.1178940689788756E-2</v>
      </c>
      <c r="G142" s="28">
        <f t="shared" si="35"/>
        <v>177.78637113260811</v>
      </c>
      <c r="H142" s="28">
        <f>G142*'Forecast inputs Tab10.1.5.1'!V12</f>
        <v>267.74754837914315</v>
      </c>
      <c r="I142" s="28">
        <f t="shared" si="36"/>
        <v>1.0574532166703063</v>
      </c>
      <c r="J142" s="28">
        <f>I142*'Forecast inputs Tab10.1.5.1'!W12</f>
        <v>1.5901678560918888</v>
      </c>
      <c r="K142" s="28">
        <f t="shared" si="37"/>
        <v>269.33771623523506</v>
      </c>
      <c r="L142" s="28">
        <f t="shared" si="34"/>
        <v>26.342070811649151</v>
      </c>
      <c r="M142" s="28">
        <f>L142*'Forecast inputs Tab10.1.5.1'!Z12</f>
        <v>40.149003806866936</v>
      </c>
      <c r="N142" s="19">
        <f t="shared" si="38"/>
        <v>1065.1964558516738</v>
      </c>
      <c r="O142" s="19">
        <f>N142*'Forecast inputs Tab10.1.5.1'!R12</f>
        <v>1444.1613989500238</v>
      </c>
      <c r="P142" s="19">
        <f>N142*'Forecast inputs Tab10.1.5.1'!S12</f>
        <v>975.23651117446718</v>
      </c>
      <c r="Q142" s="19">
        <f>P142*'Forecast inputs Tab10.1.5.1'!R12</f>
        <v>1322.1964047550073</v>
      </c>
    </row>
    <row r="143" spans="1:17" ht="15" x14ac:dyDescent="0.25">
      <c r="A143" s="10">
        <f>D143+F143+E143+'Forecast inputs Tab10.1.5.1'!AA13</f>
        <v>0.48994277925971652</v>
      </c>
      <c r="C143" s="18">
        <v>9</v>
      </c>
      <c r="D143" s="17">
        <f>$G$54*'Forecast inputs Tab10.1.5.1'!T13</f>
        <v>0.20266209211784172</v>
      </c>
      <c r="E143" s="17">
        <f>$G$55*'Forecast inputs Tab10.1.5.1'!U13</f>
        <v>5.1473021243315345E-4</v>
      </c>
      <c r="F143" s="17">
        <f>$F$31*'Forecast inputs Tab10.1.5.1'!Y13</f>
        <v>4.6765956929441674E-2</v>
      </c>
      <c r="G143" s="28">
        <f t="shared" si="35"/>
        <v>29.574861616673889</v>
      </c>
      <c r="H143" s="28">
        <f>G143*'Forecast inputs Tab10.1.5.1'!V13</f>
        <v>53.279517855073401</v>
      </c>
      <c r="I143" s="28">
        <f t="shared" si="36"/>
        <v>7.5115551426262389E-2</v>
      </c>
      <c r="J143" s="28">
        <f>I143*'Forecast inputs Tab10.1.5.1'!W13</f>
        <v>0.13547838499476544</v>
      </c>
      <c r="K143" s="28">
        <f t="shared" si="37"/>
        <v>53.414996240068163</v>
      </c>
      <c r="L143" s="28">
        <f t="shared" si="34"/>
        <v>6.8246443629691775</v>
      </c>
      <c r="M143" s="28">
        <f>L143*'Forecast inputs Tab10.1.5.1'!Z13</f>
        <v>12.395669802904548</v>
      </c>
      <c r="N143" s="19">
        <f t="shared" si="38"/>
        <v>184.58858417535686</v>
      </c>
      <c r="O143" s="19">
        <f>N143*'Forecast inputs Tab10.1.5.1'!R13</f>
        <v>305.4627267509058</v>
      </c>
      <c r="P143" s="19">
        <f>N143*'Forecast inputs Tab10.1.5.1'!S13</f>
        <v>178.31638939511942</v>
      </c>
      <c r="Q143" s="19">
        <f>P143*'Forecast inputs Tab10.1.5.1'!R13</f>
        <v>295.08331066272547</v>
      </c>
    </row>
    <row r="144" spans="1:17" ht="15" x14ac:dyDescent="0.25">
      <c r="A144" s="10">
        <f>D144+F144+E144+'Forecast inputs Tab10.1.5.1'!AA14</f>
        <v>0.48571522928258093</v>
      </c>
      <c r="C144" s="18">
        <v>10</v>
      </c>
      <c r="D144" s="17">
        <f>$G$54*'Forecast inputs Tab10.1.5.1'!T14</f>
        <v>0.20226562389887773</v>
      </c>
      <c r="E144" s="17">
        <f>$G$55*'Forecast inputs Tab10.1.5.1'!U14</f>
        <v>1.3929760935721793E-4</v>
      </c>
      <c r="F144" s="17">
        <f>$F$31*'Forecast inputs Tab10.1.5.1'!Y14</f>
        <v>4.3310307774345962E-2</v>
      </c>
      <c r="G144" s="28">
        <f t="shared" si="35"/>
        <v>99.506769055443726</v>
      </c>
      <c r="H144" s="28">
        <f>G144*'Forecast inputs Tab10.1.5.1'!V14</f>
        <v>209.4497646431405</v>
      </c>
      <c r="I144" s="28">
        <f t="shared" si="36"/>
        <v>6.8528970850795221E-2</v>
      </c>
      <c r="J144" s="28">
        <f>I144*'Forecast inputs Tab10.1.5.1'!W14</f>
        <v>0.14455915404139794</v>
      </c>
      <c r="K144" s="28">
        <f t="shared" si="37"/>
        <v>209.59432379718189</v>
      </c>
      <c r="L144" s="28">
        <f t="shared" si="34"/>
        <v>21.306975996952612</v>
      </c>
      <c r="M144" s="28">
        <f>L144*'Forecast inputs Tab10.1.5.1'!Z14</f>
        <v>45.163331671940604</v>
      </c>
      <c r="N144" s="19">
        <f t="shared" si="38"/>
        <v>621.07139694240652</v>
      </c>
      <c r="O144" s="19">
        <f>N144*'Forecast inputs Tab10.1.5.1'!R14</f>
        <v>1218.3868129517662</v>
      </c>
      <c r="P144" s="19">
        <f>N144*'Forecast inputs Tab10.1.5.1'!S14</f>
        <v>612.36515842276015</v>
      </c>
      <c r="Q144" s="19">
        <f>P144*'Forecast inputs Tab10.1.5.1'!R14</f>
        <v>1201.3073495358499</v>
      </c>
    </row>
    <row r="145" spans="1:17" ht="15" x14ac:dyDescent="0.25">
      <c r="A145" s="10">
        <f>D145+F145+E145+'Forecast inputs Tab10.1.5.1'!AA15</f>
        <v>0.48476807553089896</v>
      </c>
      <c r="C145" s="18">
        <v>11</v>
      </c>
      <c r="D145" s="17">
        <f>$G$54*'Forecast inputs Tab10.1.5.1'!T15</f>
        <v>0.19492559258555256</v>
      </c>
      <c r="E145" s="17">
        <f>$G$55*'Forecast inputs Tab10.1.5.1'!U15</f>
        <v>5.1450943746916977E-5</v>
      </c>
      <c r="F145" s="17">
        <f>$F$31*'Forecast inputs Tab10.1.5.1'!Y15</f>
        <v>4.979103200159949E-2</v>
      </c>
      <c r="G145" s="28">
        <f t="shared" si="35"/>
        <v>58.120900168695798</v>
      </c>
      <c r="H145" s="28">
        <f>G145*'Forecast inputs Tab10.1.5.1'!V15</f>
        <v>139.91389522642018</v>
      </c>
      <c r="I145" s="28">
        <f t="shared" si="36"/>
        <v>1.5341111064147582E-2</v>
      </c>
      <c r="J145" s="28">
        <f>I145*'Forecast inputs Tab10.1.5.1'!W15</f>
        <v>3.7052359069442327E-2</v>
      </c>
      <c r="K145" s="28">
        <f t="shared" si="37"/>
        <v>139.95094758548962</v>
      </c>
      <c r="L145" s="28">
        <f t="shared" si="34"/>
        <v>14.8461757221088</v>
      </c>
      <c r="M145" s="28">
        <f>L145*'Forecast inputs Tab10.1.5.1'!Z15</f>
        <v>36.028105395384749</v>
      </c>
      <c r="N145" s="19">
        <f t="shared" si="38"/>
        <v>376.25765750500562</v>
      </c>
      <c r="O145" s="19">
        <f>N145*'Forecast inputs Tab10.1.5.1'!R15</f>
        <v>854.60154264426933</v>
      </c>
      <c r="P145" s="19">
        <f>N145*'Forecast inputs Tab10.1.5.1'!S15</f>
        <v>373.95503989087842</v>
      </c>
      <c r="Q145" s="19">
        <f>P145*'Forecast inputs Tab10.1.5.1'!R15</f>
        <v>849.3715612049499</v>
      </c>
    </row>
    <row r="146" spans="1:17" ht="15" x14ac:dyDescent="0.25">
      <c r="A146" s="10">
        <f>D146+F146+E146+'Forecast inputs Tab10.1.5.1'!AA16</f>
        <v>0.48086911164588408</v>
      </c>
      <c r="C146" s="18">
        <v>12</v>
      </c>
      <c r="D146" s="17">
        <f>$G$54*'Forecast inputs Tab10.1.5.1'!T16</f>
        <v>0.19086058942811901</v>
      </c>
      <c r="E146" s="17">
        <f>$G$55*'Forecast inputs Tab10.1.5.1'!U16</f>
        <v>1.8472937914070897E-5</v>
      </c>
      <c r="F146" s="17">
        <f>$F$31*'Forecast inputs Tab10.1.5.1'!Y16</f>
        <v>4.9990049279850998E-2</v>
      </c>
      <c r="G146" s="28">
        <f t="shared" si="35"/>
        <v>13.524303844087756</v>
      </c>
      <c r="H146" s="28">
        <f>G146*'Forecast inputs Tab10.1.5.1'!V16</f>
        <v>36.610181056975605</v>
      </c>
      <c r="I146" s="28">
        <f t="shared" si="36"/>
        <v>1.308984877346586E-3</v>
      </c>
      <c r="J146" s="28">
        <f>I146*'Forecast inputs Tab10.1.5.1'!W16</f>
        <v>3.5562535789402951E-3</v>
      </c>
      <c r="K146" s="28">
        <f t="shared" si="37"/>
        <v>36.613737310554548</v>
      </c>
      <c r="L146" s="28">
        <f t="shared" si="34"/>
        <v>3.5422745872648971</v>
      </c>
      <c r="M146" s="28">
        <f>L146*'Forecast inputs Tab10.1.5.1'!Z16</f>
        <v>9.6762897990480301</v>
      </c>
      <c r="N146" s="19">
        <f t="shared" si="38"/>
        <v>89.256890774507085</v>
      </c>
      <c r="O146" s="19">
        <f>N146*'Forecast inputs Tab10.1.5.1'!R16</f>
        <v>230.20869497888543</v>
      </c>
      <c r="P146" s="19">
        <f>N146*'Forecast inputs Tab10.1.5.1'!S16</f>
        <v>89.001492389012583</v>
      </c>
      <c r="Q146" s="19">
        <f>P146*'Forecast inputs Tab10.1.5.1'!R16</f>
        <v>229.54997912496958</v>
      </c>
    </row>
    <row r="147" spans="1:17" ht="15" x14ac:dyDescent="0.25">
      <c r="A147" s="10">
        <f>D147+F147+E147+'Forecast inputs Tab10.1.5.1'!AA17</f>
        <v>0.47477081416162004</v>
      </c>
      <c r="C147" s="18">
        <v>13</v>
      </c>
      <c r="D147" s="17">
        <f>$G$54*'Forecast inputs Tab10.1.5.1'!T17</f>
        <v>0.18981963583044531</v>
      </c>
      <c r="E147" s="17">
        <f>$G$55*'Forecast inputs Tab10.1.5.1'!U17</f>
        <v>6.6692629724363259E-6</v>
      </c>
      <c r="F147" s="17">
        <f>$F$31*'Forecast inputs Tab10.1.5.1'!Y17</f>
        <v>4.4944509068202292E-2</v>
      </c>
      <c r="G147" s="28">
        <f t="shared" si="35"/>
        <v>20.277886996419586</v>
      </c>
      <c r="H147" s="28">
        <f>G147*'Forecast inputs Tab10.1.5.1'!V17</f>
        <v>60.867880893497947</v>
      </c>
      <c r="I147" s="28">
        <f t="shared" si="36"/>
        <v>7.1245822547710412E-4</v>
      </c>
      <c r="J147" s="28">
        <f>I147*'Forecast inputs Tab10.1.5.1'!W17</f>
        <v>2.1449684427352913E-3</v>
      </c>
      <c r="K147" s="28">
        <f t="shared" si="37"/>
        <v>60.870025861940682</v>
      </c>
      <c r="L147" s="28">
        <f t="shared" si="34"/>
        <v>4.8012929326692158</v>
      </c>
      <c r="M147" s="28">
        <f>L147*'Forecast inputs Tab10.1.5.1'!Z17</f>
        <v>14.549309960938198</v>
      </c>
      <c r="N147" s="19">
        <f t="shared" si="38"/>
        <v>134.18546882937079</v>
      </c>
      <c r="O147" s="19">
        <f>N147*'Forecast inputs Tab10.1.5.1'!R17</f>
        <v>386.68897479903927</v>
      </c>
      <c r="P147" s="19">
        <f>N147*'Forecast inputs Tab10.1.5.1'!S17</f>
        <v>133.99315999402236</v>
      </c>
      <c r="Q147" s="19">
        <f>P147*'Forecast inputs Tab10.1.5.1'!R17</f>
        <v>386.13478881277393</v>
      </c>
    </row>
    <row r="148" spans="1:17" ht="15" x14ac:dyDescent="0.25">
      <c r="A148" s="10">
        <f>D148+F148+E148+'Forecast inputs Tab10.1.5.1'!AA18</f>
        <v>0.47157155002427475</v>
      </c>
      <c r="C148" s="18">
        <v>14</v>
      </c>
      <c r="D148" s="17">
        <f>$G$54*'Forecast inputs Tab10.1.5.1'!T18</f>
        <v>0.18535533340757465</v>
      </c>
      <c r="E148" s="17">
        <f>$G$55*'Forecast inputs Tab10.1.5.1'!U18</f>
        <v>3.0205969214487323E-6</v>
      </c>
      <c r="F148" s="17">
        <f>$F$31*'Forecast inputs Tab10.1.5.1'!Y18</f>
        <v>4.6213196019778656E-2</v>
      </c>
      <c r="G148" s="28">
        <f t="shared" si="35"/>
        <v>3.3052046228872438</v>
      </c>
      <c r="H148" s="28">
        <f>G148*'Forecast inputs Tab10.1.5.1'!V18</f>
        <v>10.858160445653901</v>
      </c>
      <c r="I148" s="28">
        <f t="shared" si="36"/>
        <v>5.3862442073346551E-5</v>
      </c>
      <c r="J148" s="28">
        <f>I148*'Forecast inputs Tab10.1.5.1'!W18</f>
        <v>1.7744863861382737E-4</v>
      </c>
      <c r="K148" s="28">
        <f t="shared" si="37"/>
        <v>10.858337894292514</v>
      </c>
      <c r="L148" s="28">
        <f t="shared" si="34"/>
        <v>0.82406082584686391</v>
      </c>
      <c r="M148" s="28">
        <f>L148*'Forecast inputs Tab10.1.5.1'!Z18</f>
        <v>2.7357583326877113</v>
      </c>
      <c r="N148" s="19">
        <f t="shared" si="38"/>
        <v>22.365420162504694</v>
      </c>
      <c r="O148" s="19">
        <f>N148*'Forecast inputs Tab10.1.5.1'!R18</f>
        <v>71.038389445357168</v>
      </c>
      <c r="P148" s="19">
        <f>N148*'Forecast inputs Tab10.1.5.1'!S18</f>
        <v>22.348239067381339</v>
      </c>
      <c r="Q148" s="19">
        <f>P148*'Forecast inputs Tab10.1.5.1'!R18</f>
        <v>70.983817820160652</v>
      </c>
    </row>
    <row r="149" spans="1:17" ht="15" x14ac:dyDescent="0.25">
      <c r="A149" s="10">
        <f>D149+F149+E149+'Forecast inputs Tab10.1.5.1'!AA19</f>
        <v>0.46919181578284808</v>
      </c>
      <c r="C149" s="18">
        <v>15</v>
      </c>
      <c r="D149" s="17">
        <f>$G$54*'Forecast inputs Tab10.1.5.1'!T19</f>
        <v>0.18043942341034419</v>
      </c>
      <c r="E149" s="17">
        <f>$G$55*'Forecast inputs Tab10.1.5.1'!U19</f>
        <v>1.5792861935199567E-6</v>
      </c>
      <c r="F149" s="17">
        <f>$F$31*'Forecast inputs Tab10.1.5.1'!Y19</f>
        <v>4.8750813086310393E-2</v>
      </c>
      <c r="G149" s="28">
        <f t="shared" si="35"/>
        <v>7.8205298324945911</v>
      </c>
      <c r="H149" s="28">
        <f>G149*'Forecast inputs Tab10.1.5.1'!V19</f>
        <v>27.817428436245155</v>
      </c>
      <c r="I149" s="28">
        <f t="shared" si="36"/>
        <v>6.8448760016163969E-5</v>
      </c>
      <c r="J149" s="28">
        <f>I149*'Forecast inputs Tab10.1.5.1'!W19</f>
        <v>2.4399137541820985E-4</v>
      </c>
      <c r="K149" s="28">
        <f t="shared" si="37"/>
        <v>27.817672427620572</v>
      </c>
      <c r="L149" s="28">
        <f t="shared" si="34"/>
        <v>2.1129372999204645</v>
      </c>
      <c r="M149" s="28">
        <f>L149*'Forecast inputs Tab10.1.5.1'!Z19</f>
        <v>7.6032358387797983</v>
      </c>
      <c r="N149" s="19">
        <f t="shared" si="38"/>
        <v>54.301540902850583</v>
      </c>
      <c r="O149" s="19">
        <f>N149*'Forecast inputs Tab10.1.5.1'!R19</f>
        <v>187.91482641758668</v>
      </c>
      <c r="P149" s="19">
        <f>N149*'Forecast inputs Tab10.1.5.1'!S19</f>
        <v>54.277532974242838</v>
      </c>
      <c r="Q149" s="19">
        <f>P149*'Forecast inputs Tab10.1.5.1'!R19</f>
        <v>187.83174506000529</v>
      </c>
    </row>
    <row r="150" spans="1:17" ht="15" x14ac:dyDescent="0.25">
      <c r="A150" s="10">
        <f>D150+F150+E150+'Forecast inputs Tab10.1.5.1'!AA20</f>
        <v>0.4677192165428129</v>
      </c>
      <c r="C150" s="23" t="s">
        <v>1443</v>
      </c>
      <c r="D150" s="17">
        <f>$G$54*'Forecast inputs Tab10.1.5.1'!T20</f>
        <v>0.17502541384842865</v>
      </c>
      <c r="E150" s="17">
        <f>$G$55*'Forecast inputs Tab10.1.5.1'!U20</f>
        <v>9.5700218667025039E-7</v>
      </c>
      <c r="F150" s="17">
        <f>$F$31*'Forecast inputs Tab10.1.5.1'!Y20</f>
        <v>5.2692845692197628E-2</v>
      </c>
      <c r="G150" s="28">
        <f>N150*(D150/A150)*(1-EXP(-A150))</f>
        <v>13.433265380688107</v>
      </c>
      <c r="H150" s="28">
        <f>G150*'Forecast inputs Tab10.1.5.1'!V20</f>
        <v>55.740905358332427</v>
      </c>
      <c r="I150" s="28">
        <f t="shared" si="36"/>
        <v>7.3450272510558102E-5</v>
      </c>
      <c r="J150" s="28">
        <f>I150*'Forecast inputs Tab10.1.5.1'!W20</f>
        <v>3.0477955824803523E-4</v>
      </c>
      <c r="K150" s="28">
        <f t="shared" si="37"/>
        <v>55.741210137890675</v>
      </c>
      <c r="L150" s="30">
        <f t="shared" si="34"/>
        <v>4.0441954358692334</v>
      </c>
      <c r="M150" s="28">
        <f>L150*'Forecast inputs Tab10.1.5.1'!Z20</f>
        <v>15.629440333186393</v>
      </c>
      <c r="N150" s="19">
        <f>N123*EXP(-A123)+N124*EXP(-A124)</f>
        <v>96.093274610634111</v>
      </c>
      <c r="O150" s="19">
        <f>N150*'Forecast inputs Tab10.1.5.1'!R20</f>
        <v>391.33376228515795</v>
      </c>
      <c r="P150" s="19">
        <f>N150*'Forecast inputs Tab10.1.5.1'!S20</f>
        <v>96.067533938701814</v>
      </c>
      <c r="Q150" s="19">
        <f>P150*'Forecast inputs Tab10.1.5.1'!R20</f>
        <v>391.22893503234729</v>
      </c>
    </row>
    <row r="151" spans="1:17" ht="15" x14ac:dyDescent="0.25">
      <c r="C151" s="31" t="s">
        <v>1453</v>
      </c>
      <c r="D151" s="12"/>
      <c r="E151" s="12"/>
      <c r="F151" s="12"/>
      <c r="G151" s="32">
        <f>SUM(G134:G150)</f>
        <v>1274.7197478215057</v>
      </c>
      <c r="H151" s="32">
        <f t="shared" ref="H151" si="39">SUM(H134:H150)</f>
        <v>1652.1210724744674</v>
      </c>
      <c r="I151" s="32">
        <f>SUM(I134:I150)</f>
        <v>234.17482051133697</v>
      </c>
      <c r="J151" s="32">
        <f t="shared" ref="J151:Q151" si="40">SUM(J134:J150)</f>
        <v>157.15993181330305</v>
      </c>
      <c r="K151" s="32">
        <f t="shared" si="40"/>
        <v>1809.2810042877707</v>
      </c>
      <c r="L151" s="32">
        <f t="shared" si="40"/>
        <v>371.38738586739521</v>
      </c>
      <c r="M151" s="32">
        <f t="shared" si="40"/>
        <v>412.62548571375635</v>
      </c>
      <c r="N151" s="32">
        <f t="shared" si="40"/>
        <v>50483.897777607453</v>
      </c>
      <c r="O151" s="32">
        <f t="shared" si="40"/>
        <v>14641.842741422453</v>
      </c>
      <c r="P151" s="32">
        <f t="shared" si="40"/>
        <v>6585.8629091204248</v>
      </c>
      <c r="Q151" s="32">
        <f t="shared" si="40"/>
        <v>8111.429064567481</v>
      </c>
    </row>
    <row r="153" spans="1:17" ht="15" x14ac:dyDescent="0.25">
      <c r="C153" s="15" t="s">
        <v>1445</v>
      </c>
      <c r="D153" s="15" t="s">
        <v>1734</v>
      </c>
      <c r="G153" s="15">
        <f>G128+1</f>
        <v>2025</v>
      </c>
    </row>
    <row r="154" spans="1:17" ht="15" x14ac:dyDescent="0.25">
      <c r="D154" s="24" t="s">
        <v>1611</v>
      </c>
      <c r="E154" s="24"/>
      <c r="F154" s="24"/>
      <c r="G154" s="18">
        <f>G129</f>
        <v>1</v>
      </c>
      <c r="H154" s="24" t="s">
        <v>1610</v>
      </c>
      <c r="I154" s="25">
        <f>G154*I104</f>
        <v>0.1644512524524904</v>
      </c>
      <c r="J154" s="15" t="s">
        <v>1526</v>
      </c>
      <c r="K154" s="25">
        <f>I154+I156+I155</f>
        <v>0.21056888852153066</v>
      </c>
    </row>
    <row r="155" spans="1:17" ht="15" x14ac:dyDescent="0.25">
      <c r="D155" s="24" t="s">
        <v>1612</v>
      </c>
      <c r="E155" s="24"/>
      <c r="F155" s="24"/>
      <c r="G155" s="18">
        <f>G130</f>
        <v>1</v>
      </c>
      <c r="H155" s="24" t="s">
        <v>1610</v>
      </c>
      <c r="I155" s="25">
        <f>G155*I105</f>
        <v>6.0944691295013349E-3</v>
      </c>
      <c r="K155" s="25"/>
    </row>
    <row r="156" spans="1:17" ht="15" x14ac:dyDescent="0.25">
      <c r="D156" s="24" t="s">
        <v>1446</v>
      </c>
      <c r="E156" s="24"/>
      <c r="F156" s="24"/>
      <c r="G156" s="18">
        <f>G131</f>
        <v>1</v>
      </c>
      <c r="H156" s="24" t="s">
        <v>1610</v>
      </c>
      <c r="I156" s="25">
        <f>G156*I106</f>
        <v>4.0023166939538925E-2</v>
      </c>
    </row>
    <row r="157" spans="1:17" ht="15" x14ac:dyDescent="0.25">
      <c r="D157" s="24"/>
      <c r="E157" s="24"/>
      <c r="F157" s="24"/>
      <c r="G157" s="18"/>
      <c r="H157" s="24"/>
      <c r="I157" s="24"/>
      <c r="J157" s="24"/>
      <c r="K157" s="24"/>
      <c r="L157" s="25"/>
    </row>
    <row r="158" spans="1:17" ht="39" x14ac:dyDescent="0.25">
      <c r="A158" t="s">
        <v>1374</v>
      </c>
      <c r="C158" s="26" t="s">
        <v>1292</v>
      </c>
      <c r="D158" s="27" t="s">
        <v>1604</v>
      </c>
      <c r="E158" s="27" t="s">
        <v>1605</v>
      </c>
      <c r="F158" s="27" t="s">
        <v>1877</v>
      </c>
      <c r="G158" s="27" t="s">
        <v>1606</v>
      </c>
      <c r="H158" s="27" t="s">
        <v>1607</v>
      </c>
      <c r="I158" s="27" t="s">
        <v>1608</v>
      </c>
      <c r="J158" s="27" t="s">
        <v>1609</v>
      </c>
      <c r="K158" s="27" t="s">
        <v>1613</v>
      </c>
      <c r="L158" s="27" t="s">
        <v>1448</v>
      </c>
      <c r="M158" s="27" t="s">
        <v>1578</v>
      </c>
      <c r="N158" s="27" t="s">
        <v>1449</v>
      </c>
      <c r="O158" s="27" t="s">
        <v>1450</v>
      </c>
      <c r="P158" s="27" t="s">
        <v>1451</v>
      </c>
      <c r="Q158" s="27" t="s">
        <v>1452</v>
      </c>
    </row>
    <row r="159" spans="1:17" ht="15" x14ac:dyDescent="0.25">
      <c r="A159" s="10">
        <f>D159+F159+E159+'Forecast inputs Tab10.1.5.1'!AA4</f>
        <v>0.24</v>
      </c>
      <c r="C159" s="18">
        <v>0</v>
      </c>
      <c r="D159" s="17">
        <f>$G$54*'Forecast inputs Tab10.1.5.1'!T4</f>
        <v>0</v>
      </c>
      <c r="E159" s="17">
        <f>$G$55*'Forecast inputs Tab10.1.5.1'!U4</f>
        <v>0</v>
      </c>
      <c r="F159" s="17">
        <f>$F$31*'Forecast inputs Tab10.1.5.1'!Y4</f>
        <v>0</v>
      </c>
      <c r="G159" s="28">
        <f>N159*(D159/A159)*(1-EXP(-A159))</f>
        <v>0</v>
      </c>
      <c r="H159" s="28">
        <f>G159*'Forecast inputs Tab10.1.5.1'!V4</f>
        <v>0</v>
      </c>
      <c r="I159" s="28">
        <f>N159*(E159/A159)*(1-EXP(-A159))</f>
        <v>0</v>
      </c>
      <c r="J159" s="28">
        <f>I159*'Forecast inputs Tab10.1.5.1'!W4</f>
        <v>0</v>
      </c>
      <c r="K159" s="28">
        <f>H159+J159</f>
        <v>0</v>
      </c>
      <c r="L159" s="28">
        <f t="shared" ref="L159:L175" si="41">N159*(F159/A159)*(1-EXP(-A159))</f>
        <v>0</v>
      </c>
      <c r="M159" s="28">
        <f>L159*'Forecast inputs Tab10.1.5.1'!Z4</f>
        <v>0</v>
      </c>
      <c r="N159" s="19">
        <f>'Forecast inputs Tab10.1.5.1'!Q4</f>
        <v>12382.797429009221</v>
      </c>
      <c r="O159" s="19">
        <f>N159*'Forecast inputs Tab10.1.5.1'!R4</f>
        <v>34.976078134056579</v>
      </c>
      <c r="P159" s="19">
        <f>N159*'Forecast inputs Tab10.1.5.1'!S4</f>
        <v>0</v>
      </c>
      <c r="Q159" s="19">
        <f>P159*'Forecast inputs Tab10.1.5.1'!R4</f>
        <v>0</v>
      </c>
    </row>
    <row r="160" spans="1:17" ht="15" x14ac:dyDescent="0.25">
      <c r="A160" s="10">
        <f>D160+F160+E160+'Forecast inputs Tab10.1.5.1'!AA5</f>
        <v>0.2405475932977589</v>
      </c>
      <c r="C160" s="18">
        <v>1</v>
      </c>
      <c r="D160" s="17">
        <f>$G$54*'Forecast inputs Tab10.1.5.1'!T5</f>
        <v>3.3579926195825985E-5</v>
      </c>
      <c r="E160" s="17">
        <f>$G$55*'Forecast inputs Tab10.1.5.1'!U5</f>
        <v>7.6989124100697564E-5</v>
      </c>
      <c r="F160" s="17">
        <f>$F$31*'Forecast inputs Tab10.1.5.1'!Y5</f>
        <v>4.3702424746238738E-4</v>
      </c>
      <c r="G160" s="28">
        <f t="shared" ref="G160:G174" si="42">N160*(D160/A160)*(1-EXP(-A160))</f>
        <v>0.29072350629841887</v>
      </c>
      <c r="H160" s="28">
        <f>G160*'Forecast inputs Tab10.1.5.1'!V5</f>
        <v>2.9894518764597554E-2</v>
      </c>
      <c r="I160" s="28">
        <f t="shared" ref="I160:I175" si="43">N160*(E160/A160)*(1-EXP(-A160))</f>
        <v>0.66654548240731615</v>
      </c>
      <c r="J160" s="28">
        <f>I160*'Forecast inputs Tab10.1.5.1'!W5</f>
        <v>6.8539685207049852E-2</v>
      </c>
      <c r="K160" s="28">
        <f t="shared" ref="K160:K175" si="44">H160+J160</f>
        <v>9.8434203971647399E-2</v>
      </c>
      <c r="L160" s="28">
        <f t="shared" si="41"/>
        <v>3.7836063372731883</v>
      </c>
      <c r="M160" s="28">
        <f>L160*'Forecast inputs Tab10.1.5.1'!Z5</f>
        <v>0.29164378172272087</v>
      </c>
      <c r="N160" s="19">
        <f>N134*EXP(-A134)</f>
        <v>9740.6534556019415</v>
      </c>
      <c r="O160" s="19">
        <f>N160*'Forecast inputs Tab10.1.5.1'!R5</f>
        <v>231.1720062657642</v>
      </c>
      <c r="P160" s="19">
        <f>N160*'Forecast inputs Tab10.1.5.1'!S5</f>
        <v>0</v>
      </c>
      <c r="Q160" s="19">
        <f>P160*'Forecast inputs Tab10.1.5.1'!R5</f>
        <v>0</v>
      </c>
    </row>
    <row r="161" spans="1:17" ht="15" x14ac:dyDescent="0.25">
      <c r="A161" s="10">
        <f>D161+F161+E161+'Forecast inputs Tab10.1.5.1'!AA6</f>
        <v>0.24444950226080792</v>
      </c>
      <c r="C161" s="18">
        <v>2</v>
      </c>
      <c r="D161" s="17">
        <f>$G$54*'Forecast inputs Tab10.1.5.1'!T6</f>
        <v>3.1599122132687659E-4</v>
      </c>
      <c r="E161" s="17">
        <f>$G$55*'Forecast inputs Tab10.1.5.1'!U6</f>
        <v>1.6139465817399164E-3</v>
      </c>
      <c r="F161" s="17">
        <f>$F$31*'Forecast inputs Tab10.1.5.1'!Y6</f>
        <v>2.5195644577411316E-3</v>
      </c>
      <c r="G161" s="28">
        <f t="shared" si="42"/>
        <v>2.146811226643436</v>
      </c>
      <c r="H161" s="28">
        <f>G161*'Forecast inputs Tab10.1.5.1'!V6</f>
        <v>0.4713252157635624</v>
      </c>
      <c r="I161" s="28">
        <f t="shared" si="43"/>
        <v>10.964983857250431</v>
      </c>
      <c r="J161" s="28">
        <f>I161*'Forecast inputs Tab10.1.5.1'!W6</f>
        <v>2.4075541308955621</v>
      </c>
      <c r="K161" s="28">
        <f t="shared" si="44"/>
        <v>2.8788793466591245</v>
      </c>
      <c r="L161" s="28">
        <f t="shared" si="41"/>
        <v>17.117656754568763</v>
      </c>
      <c r="M161" s="28">
        <f>L161*'Forecast inputs Tab10.1.5.1'!Z6</f>
        <v>3.2186329995615646</v>
      </c>
      <c r="N161" s="19">
        <f t="shared" ref="N161:N174" si="45">N135*EXP(-A135)</f>
        <v>7658.0747343936973</v>
      </c>
      <c r="O161" s="19">
        <f>N161*'Forecast inputs Tab10.1.5.1'!R6</f>
        <v>736.67462553478924</v>
      </c>
      <c r="P161" s="19">
        <f>N161*'Forecast inputs Tab10.1.5.1'!S6</f>
        <v>0</v>
      </c>
      <c r="Q161" s="19">
        <f>P161*'Forecast inputs Tab10.1.5.1'!R6</f>
        <v>0</v>
      </c>
    </row>
    <row r="162" spans="1:17" ht="15" x14ac:dyDescent="0.25">
      <c r="A162" s="10">
        <f>D162+F162+E162+'Forecast inputs Tab10.1.5.1'!AA7</f>
        <v>0.25740142720137343</v>
      </c>
      <c r="C162" s="18">
        <v>3</v>
      </c>
      <c r="D162" s="17">
        <f>$G$54*'Forecast inputs Tab10.1.5.1'!T7</f>
        <v>1.1770977723679896E-2</v>
      </c>
      <c r="E162" s="17">
        <f>$G$55*'Forecast inputs Tab10.1.5.1'!U7</f>
        <v>3.1299697181291644E-3</v>
      </c>
      <c r="F162" s="17">
        <f>$F$31*'Forecast inputs Tab10.1.5.1'!Y7</f>
        <v>2.5004797595643822E-3</v>
      </c>
      <c r="G162" s="28">
        <f t="shared" si="42"/>
        <v>62.240536897482762</v>
      </c>
      <c r="H162" s="28">
        <f>G162*'Forecast inputs Tab10.1.5.1'!V7</f>
        <v>22.858151191699417</v>
      </c>
      <c r="I162" s="28">
        <f t="shared" si="43"/>
        <v>16.550111664668016</v>
      </c>
      <c r="J162" s="28">
        <f>I162*'Forecast inputs Tab10.1.5.1'!W7</f>
        <v>6.0931173005177648</v>
      </c>
      <c r="K162" s="28">
        <f t="shared" si="44"/>
        <v>28.951268492217181</v>
      </c>
      <c r="L162" s="28">
        <f t="shared" si="41"/>
        <v>13.221603709561828</v>
      </c>
      <c r="M162" s="28">
        <f>L162*'Forecast inputs Tab10.1.5.1'!Z7</f>
        <v>4.4659668578083753</v>
      </c>
      <c r="N162" s="19">
        <f t="shared" si="45"/>
        <v>5997.3104460781133</v>
      </c>
      <c r="O162" s="19">
        <f>N162*'Forecast inputs Tab10.1.5.1'!R7</f>
        <v>1255.2070898119189</v>
      </c>
      <c r="P162" s="19">
        <f>N162*'Forecast inputs Tab10.1.5.1'!S7</f>
        <v>0</v>
      </c>
      <c r="Q162" s="19">
        <f>P162*'Forecast inputs Tab10.1.5.1'!R7</f>
        <v>0</v>
      </c>
    </row>
    <row r="163" spans="1:17" ht="15" x14ac:dyDescent="0.25">
      <c r="A163" s="10">
        <f>D163+F163+E163+'Forecast inputs Tab10.1.5.1'!AA8</f>
        <v>0.29482993436990523</v>
      </c>
      <c r="C163" s="18">
        <v>4</v>
      </c>
      <c r="D163" s="17">
        <f>$G$54*'Forecast inputs Tab10.1.5.1'!T8</f>
        <v>2.1027609578303533E-2</v>
      </c>
      <c r="E163" s="17">
        <f>$G$55*'Forecast inputs Tab10.1.5.1'!U8</f>
        <v>2.0302343795355792E-2</v>
      </c>
      <c r="F163" s="17">
        <f>$F$31*'Forecast inputs Tab10.1.5.1'!Y8</f>
        <v>1.3499980996245895E-2</v>
      </c>
      <c r="G163" s="28">
        <f t="shared" si="42"/>
        <v>84.432320576517327</v>
      </c>
      <c r="H163" s="28">
        <f>G163*'Forecast inputs Tab10.1.5.1'!V8</f>
        <v>47.563575917851949</v>
      </c>
      <c r="I163" s="28">
        <f t="shared" si="43"/>
        <v>81.520155365298734</v>
      </c>
      <c r="J163" s="28">
        <f>I163*'Forecast inputs Tab10.1.5.1'!W8</f>
        <v>44.669188323700105</v>
      </c>
      <c r="K163" s="28">
        <f t="shared" si="44"/>
        <v>92.232764241552047</v>
      </c>
      <c r="L163" s="28">
        <f t="shared" si="41"/>
        <v>54.206576311366199</v>
      </c>
      <c r="M163" s="28">
        <f>L163*'Forecast inputs Tab10.1.5.1'!Z8</f>
        <v>28.534287563726853</v>
      </c>
      <c r="N163" s="19">
        <f t="shared" si="45"/>
        <v>4636.2677694818894</v>
      </c>
      <c r="O163" s="19">
        <f>N163*'Forecast inputs Tab10.1.5.1'!R8</f>
        <v>1709.183294558346</v>
      </c>
      <c r="P163" s="19">
        <f>N163*'Forecast inputs Tab10.1.5.1'!S8</f>
        <v>413.35228172831989</v>
      </c>
      <c r="Q163" s="19">
        <f>P163*'Forecast inputs Tab10.1.5.1'!R8</f>
        <v>152.38438542055377</v>
      </c>
    </row>
    <row r="164" spans="1:17" ht="15" x14ac:dyDescent="0.25">
      <c r="A164" s="10">
        <f>D164+F164+E164+'Forecast inputs Tab10.1.5.1'!AA9</f>
        <v>0.36156606344400993</v>
      </c>
      <c r="C164" s="18">
        <v>5</v>
      </c>
      <c r="D164" s="17">
        <f>$G$54*'Forecast inputs Tab10.1.5.1'!T9</f>
        <v>6.2094347860516541E-2</v>
      </c>
      <c r="E164" s="17">
        <f>$G$55*'Forecast inputs Tab10.1.5.1'!U9</f>
        <v>3.0824510226855315E-2</v>
      </c>
      <c r="F164" s="17">
        <f>$F$31*'Forecast inputs Tab10.1.5.1'!Y9</f>
        <v>2.8647205356638082E-2</v>
      </c>
      <c r="G164" s="28">
        <f t="shared" si="42"/>
        <v>179.89850787660356</v>
      </c>
      <c r="H164" s="28">
        <f>G164*'Forecast inputs Tab10.1.5.1'!V9</f>
        <v>144.91856228539302</v>
      </c>
      <c r="I164" s="28">
        <f t="shared" si="43"/>
        <v>89.30415709163789</v>
      </c>
      <c r="J164" s="28">
        <f>I164*'Forecast inputs Tab10.1.5.1'!W9</f>
        <v>66.859813240742156</v>
      </c>
      <c r="K164" s="28">
        <f t="shared" si="44"/>
        <v>211.77837552613516</v>
      </c>
      <c r="L164" s="28">
        <f t="shared" si="41"/>
        <v>82.996112787437937</v>
      </c>
      <c r="M164" s="28">
        <f>L164*'Forecast inputs Tab10.1.5.1'!Z9</f>
        <v>61.926553602993366</v>
      </c>
      <c r="N164" s="19">
        <f t="shared" si="45"/>
        <v>3452.434892921427</v>
      </c>
      <c r="O164" s="19">
        <f>N164*'Forecast inputs Tab10.1.5.1'!R9</f>
        <v>1967.2112117262006</v>
      </c>
      <c r="P164" s="19">
        <f>N164*'Forecast inputs Tab10.1.5.1'!S9</f>
        <v>1004.1922299829864</v>
      </c>
      <c r="Q164" s="19">
        <f>P164*'Forecast inputs Tab10.1.5.1'!R9</f>
        <v>572.19274941322556</v>
      </c>
    </row>
    <row r="165" spans="1:17" ht="15" x14ac:dyDescent="0.25">
      <c r="A165" s="10">
        <f>D165+F165+E165+'Forecast inputs Tab10.1.5.1'!AA10</f>
        <v>0.43097088346245604</v>
      </c>
      <c r="C165" s="18">
        <v>6</v>
      </c>
      <c r="D165" s="17">
        <f>$G$54*'Forecast inputs Tab10.1.5.1'!T10</f>
        <v>0.15100777408545374</v>
      </c>
      <c r="E165" s="17">
        <f>$G$55*'Forecast inputs Tab10.1.5.1'!U10</f>
        <v>1.2723907363745096E-2</v>
      </c>
      <c r="F165" s="17">
        <f>$F$31*'Forecast inputs Tab10.1.5.1'!Y10</f>
        <v>2.723920201325726E-2</v>
      </c>
      <c r="G165" s="28">
        <f t="shared" si="42"/>
        <v>295.03282319238696</v>
      </c>
      <c r="H165" s="28">
        <f>G165*'Forecast inputs Tab10.1.5.1'!V10</f>
        <v>292.29693966198266</v>
      </c>
      <c r="I165" s="28">
        <f t="shared" si="43"/>
        <v>24.859450675961785</v>
      </c>
      <c r="J165" s="28">
        <f>I165*'Forecast inputs Tab10.1.5.1'!W10</f>
        <v>24.056498434728542</v>
      </c>
      <c r="K165" s="28">
        <f t="shared" si="44"/>
        <v>316.35343809671122</v>
      </c>
      <c r="L165" s="28">
        <f t="shared" si="41"/>
        <v>53.218840686515193</v>
      </c>
      <c r="M165" s="28">
        <f>L165*'Forecast inputs Tab10.1.5.1'!Z10</f>
        <v>52.620767354880137</v>
      </c>
      <c r="N165" s="19">
        <f t="shared" si="45"/>
        <v>2404.9128952911956</v>
      </c>
      <c r="O165" s="19">
        <f>N165*'Forecast inputs Tab10.1.5.1'!R10</f>
        <v>1938.90811374483</v>
      </c>
      <c r="P165" s="19">
        <f>N165*'Forecast inputs Tab10.1.5.1'!S10</f>
        <v>1382.1713572189492</v>
      </c>
      <c r="Q165" s="19">
        <f>P165*'Forecast inputs Tab10.1.5.1'!R10</f>
        <v>1114.3452489879189</v>
      </c>
    </row>
    <row r="166" spans="1:17" ht="15" x14ac:dyDescent="0.25">
      <c r="A166" s="10">
        <f>D166+F166+E166+'Forecast inputs Tab10.1.5.1'!AA11</f>
        <v>0.47976875248992068</v>
      </c>
      <c r="C166" s="18">
        <v>7</v>
      </c>
      <c r="D166" s="17">
        <f>$G$54*'Forecast inputs Tab10.1.5.1'!T11</f>
        <v>0.18252591543338087</v>
      </c>
      <c r="E166" s="17">
        <f>$G$55*'Forecast inputs Tab10.1.5.1'!U11</f>
        <v>7.2960269975321009E-3</v>
      </c>
      <c r="F166" s="17">
        <f>$F$31*'Forecast inputs Tab10.1.5.1'!Y11</f>
        <v>4.9946810059007689E-2</v>
      </c>
      <c r="G166" s="28">
        <f t="shared" si="42"/>
        <v>226.65297285077887</v>
      </c>
      <c r="H166" s="28">
        <f>G166*'Forecast inputs Tab10.1.5.1'!V11</f>
        <v>280.88267660214967</v>
      </c>
      <c r="I166" s="28">
        <f t="shared" si="43"/>
        <v>9.0598981797396085</v>
      </c>
      <c r="J166" s="28">
        <f>I166*'Forecast inputs Tab10.1.5.1'!W11</f>
        <v>11.055740363062794</v>
      </c>
      <c r="K166" s="28">
        <f t="shared" si="44"/>
        <v>291.93841696521247</v>
      </c>
      <c r="L166" s="28">
        <f t="shared" si="41"/>
        <v>62.021839240790555</v>
      </c>
      <c r="M166" s="28">
        <f>L166*'Forecast inputs Tab10.1.5.1'!Z11</f>
        <v>77.42124170588643</v>
      </c>
      <c r="N166" s="19">
        <f t="shared" si="45"/>
        <v>1563.363956481207</v>
      </c>
      <c r="O166" s="19">
        <f>N166*'Forecast inputs Tab10.1.5.1'!R11</f>
        <v>1673.7999863670395</v>
      </c>
      <c r="P166" s="19">
        <f>N166*'Forecast inputs Tab10.1.5.1'!S11</f>
        <v>1246.9442550075662</v>
      </c>
      <c r="Q166" s="19">
        <f>P166*'Forecast inputs Tab10.1.5.1'!R11</f>
        <v>1335.0283971813008</v>
      </c>
    </row>
    <row r="167" spans="1:17" ht="15" x14ac:dyDescent="0.25">
      <c r="A167" s="10">
        <f>D167+F167+E167+'Forecast inputs Tab10.1.5.1'!AA12</f>
        <v>0.48286165280425264</v>
      </c>
      <c r="C167" s="18">
        <v>8</v>
      </c>
      <c r="D167" s="17">
        <f>$G$54*'Forecast inputs Tab10.1.5.1'!T12</f>
        <v>0.21043109179347499</v>
      </c>
      <c r="E167" s="17">
        <f>$G$55*'Forecast inputs Tab10.1.5.1'!U12</f>
        <v>1.2516203209889446E-3</v>
      </c>
      <c r="F167" s="17">
        <f>$F$31*'Forecast inputs Tab10.1.5.1'!Y12</f>
        <v>3.1178940689788756E-2</v>
      </c>
      <c r="G167" s="28">
        <f t="shared" si="42"/>
        <v>161.91675943913967</v>
      </c>
      <c r="H167" s="28">
        <f>G167*'Forecast inputs Tab10.1.5.1'!V12</f>
        <v>243.84779949745942</v>
      </c>
      <c r="I167" s="28">
        <f t="shared" si="43"/>
        <v>0.96306256216929298</v>
      </c>
      <c r="J167" s="28">
        <f>I167*'Forecast inputs Tab10.1.5.1'!W12</f>
        <v>1.4482258937083332</v>
      </c>
      <c r="K167" s="28">
        <f t="shared" si="44"/>
        <v>245.29602539116775</v>
      </c>
      <c r="L167" s="28">
        <f t="shared" si="41"/>
        <v>23.990718273658974</v>
      </c>
      <c r="M167" s="28">
        <f>L167*'Forecast inputs Tab10.1.5.1'!Z12</f>
        <v>36.565213349614588</v>
      </c>
      <c r="N167" s="19">
        <f t="shared" si="45"/>
        <v>970.11462239090622</v>
      </c>
      <c r="O167" s="19">
        <f>N167*'Forecast inputs Tab10.1.5.1'!R12</f>
        <v>1315.2523015989188</v>
      </c>
      <c r="P167" s="19">
        <f>N167*'Forecast inputs Tab10.1.5.1'!S12</f>
        <v>888.18470488000207</v>
      </c>
      <c r="Q167" s="19">
        <f>P167*'Forecast inputs Tab10.1.5.1'!R12</f>
        <v>1204.1741773351603</v>
      </c>
    </row>
    <row r="168" spans="1:17" ht="15" x14ac:dyDescent="0.25">
      <c r="A168" s="10">
        <f>D168+F168+E168+'Forecast inputs Tab10.1.5.1'!AA13</f>
        <v>0.48994277925971652</v>
      </c>
      <c r="C168" s="18">
        <v>9</v>
      </c>
      <c r="D168" s="17">
        <f>$G$54*'Forecast inputs Tab10.1.5.1'!T13</f>
        <v>0.20266209211784172</v>
      </c>
      <c r="E168" s="17">
        <f>$G$55*'Forecast inputs Tab10.1.5.1'!U13</f>
        <v>5.1473021243315345E-4</v>
      </c>
      <c r="F168" s="17">
        <f>$F$31*'Forecast inputs Tab10.1.5.1'!Y13</f>
        <v>4.6765956929441674E-2</v>
      </c>
      <c r="G168" s="28">
        <f t="shared" si="42"/>
        <v>105.30365463459809</v>
      </c>
      <c r="H168" s="28">
        <f>G168*'Forecast inputs Tab10.1.5.1'!V13</f>
        <v>189.70597462222494</v>
      </c>
      <c r="I168" s="28">
        <f t="shared" si="43"/>
        <v>0.26745491450140935</v>
      </c>
      <c r="J168" s="28">
        <f>I168*'Forecast inputs Tab10.1.5.1'!W13</f>
        <v>0.48238159991587992</v>
      </c>
      <c r="K168" s="28">
        <f t="shared" si="44"/>
        <v>190.18835622214081</v>
      </c>
      <c r="L168" s="28">
        <f t="shared" si="41"/>
        <v>24.29969080892986</v>
      </c>
      <c r="M168" s="28">
        <f>L168*'Forecast inputs Tab10.1.5.1'!Z13</f>
        <v>44.135771413167397</v>
      </c>
      <c r="N168" s="19">
        <f t="shared" si="45"/>
        <v>657.24238271777517</v>
      </c>
      <c r="O168" s="19">
        <f>N168*'Forecast inputs Tab10.1.5.1'!R13</f>
        <v>1087.624412192856</v>
      </c>
      <c r="P168" s="19">
        <f>N168*'Forecast inputs Tab10.1.5.1'!S13</f>
        <v>634.90973272942563</v>
      </c>
      <c r="Q168" s="19">
        <f>P168*'Forecast inputs Tab10.1.5.1'!R13</f>
        <v>1050.6676730126355</v>
      </c>
    </row>
    <row r="169" spans="1:17" ht="15" x14ac:dyDescent="0.25">
      <c r="A169" s="10">
        <f>D169+F169+E169+'Forecast inputs Tab10.1.5.1'!AA14</f>
        <v>0.48571522928258093</v>
      </c>
      <c r="C169" s="18">
        <v>10</v>
      </c>
      <c r="D169" s="17">
        <f>$G$54*'Forecast inputs Tab10.1.5.1'!T14</f>
        <v>0.20226562389887773</v>
      </c>
      <c r="E169" s="17">
        <f>$G$55*'Forecast inputs Tab10.1.5.1'!U14</f>
        <v>1.3929760935721793E-4</v>
      </c>
      <c r="F169" s="17">
        <f>$F$31*'Forecast inputs Tab10.1.5.1'!Y14</f>
        <v>4.3310307774345962E-2</v>
      </c>
      <c r="G169" s="28">
        <f t="shared" si="42"/>
        <v>18.119094488740053</v>
      </c>
      <c r="H169" s="28">
        <f>G169*'Forecast inputs Tab10.1.5.1'!V14</f>
        <v>38.138511703649897</v>
      </c>
      <c r="I169" s="28">
        <f t="shared" si="43"/>
        <v>1.2478376193380609E-2</v>
      </c>
      <c r="J169" s="28">
        <f>I169*'Forecast inputs Tab10.1.5.1'!W14</f>
        <v>2.6322641124333881E-2</v>
      </c>
      <c r="K169" s="28">
        <f t="shared" si="44"/>
        <v>38.164834344774228</v>
      </c>
      <c r="L169" s="28">
        <f t="shared" si="41"/>
        <v>3.8797673266126438</v>
      </c>
      <c r="M169" s="28">
        <f>L169*'Forecast inputs Tab10.1.5.1'!Z14</f>
        <v>8.2237488138544901</v>
      </c>
      <c r="N169" s="19">
        <f t="shared" si="45"/>
        <v>113.09030965705554</v>
      </c>
      <c r="O169" s="19">
        <f>N169*'Forecast inputs Tab10.1.5.1'!R14</f>
        <v>221.85491496972872</v>
      </c>
      <c r="P169" s="19">
        <f>N169*'Forecast inputs Tab10.1.5.1'!S14</f>
        <v>111.5049988296978</v>
      </c>
      <c r="Q169" s="19">
        <f>P169*'Forecast inputs Tab10.1.5.1'!R14</f>
        <v>218.74493145415966</v>
      </c>
    </row>
    <row r="170" spans="1:17" ht="15" x14ac:dyDescent="0.25">
      <c r="A170" s="10">
        <f>D170+F170+E170+'Forecast inputs Tab10.1.5.1'!AA15</f>
        <v>0.48476807553089896</v>
      </c>
      <c r="C170" s="18">
        <v>11</v>
      </c>
      <c r="D170" s="17">
        <f>$G$54*'Forecast inputs Tab10.1.5.1'!T15</f>
        <v>0.19492559258555256</v>
      </c>
      <c r="E170" s="17">
        <f>$G$55*'Forecast inputs Tab10.1.5.1'!U15</f>
        <v>5.1450943746916977E-5</v>
      </c>
      <c r="F170" s="17">
        <f>$F$31*'Forecast inputs Tab10.1.5.1'!Y15</f>
        <v>4.979103200159949E-2</v>
      </c>
      <c r="G170" s="28">
        <f t="shared" si="42"/>
        <v>59.026233201630056</v>
      </c>
      <c r="H170" s="28">
        <f>G170*'Forecast inputs Tab10.1.5.1'!V15</f>
        <v>142.09329490445899</v>
      </c>
      <c r="I170" s="28">
        <f t="shared" si="43"/>
        <v>1.5580075267523199E-2</v>
      </c>
      <c r="J170" s="28">
        <f>I170*'Forecast inputs Tab10.1.5.1'!W15</f>
        <v>3.7629513320604033E-2</v>
      </c>
      <c r="K170" s="28">
        <f t="shared" si="44"/>
        <v>142.1309244177796</v>
      </c>
      <c r="L170" s="28">
        <f t="shared" si="41"/>
        <v>15.077430455861373</v>
      </c>
      <c r="M170" s="28">
        <f>L170*'Forecast inputs Tab10.1.5.1'!Z15</f>
        <v>36.589305133066141</v>
      </c>
      <c r="N170" s="19">
        <f t="shared" si="45"/>
        <v>382.11851797421798</v>
      </c>
      <c r="O170" s="19">
        <f>N170*'Forecast inputs Tab10.1.5.1'!R15</f>
        <v>867.91343224520074</v>
      </c>
      <c r="P170" s="19">
        <f>N170*'Forecast inputs Tab10.1.5.1'!S15</f>
        <v>379.78003312847125</v>
      </c>
      <c r="Q170" s="19">
        <f>P170*'Forecast inputs Tab10.1.5.1'!R15</f>
        <v>862.6019848453592</v>
      </c>
    </row>
    <row r="171" spans="1:17" ht="15" x14ac:dyDescent="0.25">
      <c r="A171" s="10">
        <f>D171+F171+E171+'Forecast inputs Tab10.1.5.1'!AA16</f>
        <v>0.48086911164588408</v>
      </c>
      <c r="C171" s="18">
        <v>12</v>
      </c>
      <c r="D171" s="17">
        <f>$G$54*'Forecast inputs Tab10.1.5.1'!T16</f>
        <v>0.19086058942811901</v>
      </c>
      <c r="E171" s="17">
        <f>$G$55*'Forecast inputs Tab10.1.5.1'!U16</f>
        <v>1.8472937914070897E-5</v>
      </c>
      <c r="F171" s="17">
        <f>$F$31*'Forecast inputs Tab10.1.5.1'!Y16</f>
        <v>4.9990049279850998E-2</v>
      </c>
      <c r="G171" s="28">
        <f t="shared" si="42"/>
        <v>35.109642887541774</v>
      </c>
      <c r="H171" s="28">
        <f>G171*'Forecast inputs Tab10.1.5.1'!V16</f>
        <v>95.041519162597709</v>
      </c>
      <c r="I171" s="28">
        <f t="shared" si="43"/>
        <v>3.3981779852515046E-3</v>
      </c>
      <c r="J171" s="28">
        <f>I171*'Forecast inputs Tab10.1.5.1'!W16</f>
        <v>9.2321789434447691E-3</v>
      </c>
      <c r="K171" s="28">
        <f t="shared" si="44"/>
        <v>95.050751341541158</v>
      </c>
      <c r="L171" s="28">
        <f t="shared" si="41"/>
        <v>9.1958889124524728</v>
      </c>
      <c r="M171" s="28">
        <f>L171*'Forecast inputs Tab10.1.5.1'!Z16</f>
        <v>25.120041906589922</v>
      </c>
      <c r="N171" s="19">
        <f t="shared" si="45"/>
        <v>231.71451902237604</v>
      </c>
      <c r="O171" s="19">
        <f>N171*'Forecast inputs Tab10.1.5.1'!R16</f>
        <v>597.63113602694159</v>
      </c>
      <c r="P171" s="19">
        <f>N171*'Forecast inputs Tab10.1.5.1'!S16</f>
        <v>231.05149442516642</v>
      </c>
      <c r="Q171" s="19">
        <f>P171*'Forecast inputs Tab10.1.5.1'!R16</f>
        <v>595.92108287655651</v>
      </c>
    </row>
    <row r="172" spans="1:17" ht="15" x14ac:dyDescent="0.25">
      <c r="A172" s="10">
        <f>D172+F172+E172+'Forecast inputs Tab10.1.5.1'!AA17</f>
        <v>0.47477081416162004</v>
      </c>
      <c r="C172" s="18">
        <v>13</v>
      </c>
      <c r="D172" s="17">
        <f>$G$54*'Forecast inputs Tab10.1.5.1'!T17</f>
        <v>0.18981963583044531</v>
      </c>
      <c r="E172" s="17">
        <f>$G$55*'Forecast inputs Tab10.1.5.1'!U17</f>
        <v>6.6692629724363259E-6</v>
      </c>
      <c r="F172" s="17">
        <f>$F$31*'Forecast inputs Tab10.1.5.1'!Y17</f>
        <v>4.4944509068202292E-2</v>
      </c>
      <c r="G172" s="28">
        <f t="shared" si="42"/>
        <v>8.3391188446714715</v>
      </c>
      <c r="H172" s="28">
        <f>G172*'Forecast inputs Tab10.1.5.1'!V17</f>
        <v>25.031429195941875</v>
      </c>
      <c r="I172" s="28">
        <f t="shared" si="43"/>
        <v>2.9299274698425684E-4</v>
      </c>
      <c r="J172" s="28">
        <f>I172*'Forecast inputs Tab10.1.5.1'!W17</f>
        <v>8.8210111661031422E-4</v>
      </c>
      <c r="K172" s="28">
        <f t="shared" si="44"/>
        <v>25.032311297058484</v>
      </c>
      <c r="L172" s="28">
        <f t="shared" si="41"/>
        <v>1.9744933178037396</v>
      </c>
      <c r="M172" s="28">
        <f>L172*'Forecast inputs Tab10.1.5.1'!Z17</f>
        <v>5.9832873560074935</v>
      </c>
      <c r="N172" s="19">
        <f t="shared" si="45"/>
        <v>55.18270084026306</v>
      </c>
      <c r="O172" s="19">
        <f>N172*'Forecast inputs Tab10.1.5.1'!R17</f>
        <v>159.02274814642806</v>
      </c>
      <c r="P172" s="19">
        <f>N172*'Forecast inputs Tab10.1.5.1'!S17</f>
        <v>55.103615369812715</v>
      </c>
      <c r="Q172" s="19">
        <f>P172*'Forecast inputs Tab10.1.5.1'!R17</f>
        <v>158.79484359195777</v>
      </c>
    </row>
    <row r="173" spans="1:17" ht="15" x14ac:dyDescent="0.25">
      <c r="A173" s="10">
        <f>D173+F173+E173+'Forecast inputs Tab10.1.5.1'!AA18</f>
        <v>0.47157155002427475</v>
      </c>
      <c r="C173" s="18">
        <v>14</v>
      </c>
      <c r="D173" s="17">
        <f>$G$54*'Forecast inputs Tab10.1.5.1'!T18</f>
        <v>0.18535533340757465</v>
      </c>
      <c r="E173" s="17">
        <f>$G$55*'Forecast inputs Tab10.1.5.1'!U18</f>
        <v>3.0205969214487323E-6</v>
      </c>
      <c r="F173" s="17">
        <f>$F$31*'Forecast inputs Tab10.1.5.1'!Y18</f>
        <v>4.6213196019778656E-2</v>
      </c>
      <c r="G173" s="28">
        <f t="shared" si="42"/>
        <v>12.334922730961743</v>
      </c>
      <c r="H173" s="28">
        <f>G173*'Forecast inputs Tab10.1.5.1'!V18</f>
        <v>40.522323238350118</v>
      </c>
      <c r="I173" s="28">
        <f t="shared" si="43"/>
        <v>2.0101298917319654E-4</v>
      </c>
      <c r="J173" s="28">
        <f>I173*'Forecast inputs Tab10.1.5.1'!W18</f>
        <v>6.6223290106132301E-4</v>
      </c>
      <c r="K173" s="28">
        <f t="shared" si="44"/>
        <v>40.522985471251182</v>
      </c>
      <c r="L173" s="28">
        <f t="shared" si="41"/>
        <v>3.0753698400537295</v>
      </c>
      <c r="M173" s="28">
        <f>L173*'Forecast inputs Tab10.1.5.1'!Z18</f>
        <v>10.209766563502374</v>
      </c>
      <c r="N173" s="19">
        <f t="shared" si="45"/>
        <v>83.46706513710474</v>
      </c>
      <c r="O173" s="19">
        <f>N173*'Forecast inputs Tab10.1.5.1'!R18</f>
        <v>265.11310031238031</v>
      </c>
      <c r="P173" s="19">
        <f>N173*'Forecast inputs Tab10.1.5.1'!S18</f>
        <v>83.402945814714712</v>
      </c>
      <c r="Q173" s="19">
        <f>P173*'Forecast inputs Tab10.1.5.1'!R18</f>
        <v>264.90944067344577</v>
      </c>
    </row>
    <row r="174" spans="1:17" ht="15" x14ac:dyDescent="0.25">
      <c r="A174" s="10">
        <f>D174+F174+E174+'Forecast inputs Tab10.1.5.1'!AA19</f>
        <v>0.46919181578284808</v>
      </c>
      <c r="C174" s="18">
        <v>15</v>
      </c>
      <c r="D174" s="17">
        <f>$G$54*'Forecast inputs Tab10.1.5.1'!T19</f>
        <v>0.18043942341034419</v>
      </c>
      <c r="E174" s="17">
        <f>$G$55*'Forecast inputs Tab10.1.5.1'!U19</f>
        <v>1.5792861935199567E-6</v>
      </c>
      <c r="F174" s="17">
        <f>$F$31*'Forecast inputs Tab10.1.5.1'!Y19</f>
        <v>4.8750813086310393E-2</v>
      </c>
      <c r="G174" s="28">
        <f t="shared" si="42"/>
        <v>2.0100190003742693</v>
      </c>
      <c r="H174" s="28">
        <f>G174*'Forecast inputs Tab10.1.5.1'!V19</f>
        <v>7.1495871630182073</v>
      </c>
      <c r="I174" s="28">
        <f t="shared" si="43"/>
        <v>1.7592581465885397E-5</v>
      </c>
      <c r="J174" s="28">
        <f>I174*'Forecast inputs Tab10.1.5.1'!W19</f>
        <v>6.2710239718069953E-5</v>
      </c>
      <c r="K174" s="28">
        <f t="shared" si="44"/>
        <v>7.1496498732579257</v>
      </c>
      <c r="L174" s="28">
        <f t="shared" si="41"/>
        <v>0.543063476568175</v>
      </c>
      <c r="M174" s="28">
        <f>L174*'Forecast inputs Tab10.1.5.1'!Z19</f>
        <v>1.9541704753524523</v>
      </c>
      <c r="N174" s="19">
        <f t="shared" si="45"/>
        <v>13.956487770281223</v>
      </c>
      <c r="O174" s="19">
        <f>N174*'Forecast inputs Tab10.1.5.1'!R19</f>
        <v>48.297542448079795</v>
      </c>
      <c r="P174" s="19">
        <f>N174*'Forecast inputs Tab10.1.5.1'!S19</f>
        <v>13.950317294150478</v>
      </c>
      <c r="Q174" s="19">
        <f>P174*'Forecast inputs Tab10.1.5.1'!R19</f>
        <v>48.276189021791268</v>
      </c>
    </row>
    <row r="175" spans="1:17" ht="15" x14ac:dyDescent="0.25">
      <c r="A175" s="10">
        <f>D175+F175+E175+'Forecast inputs Tab10.1.5.1'!AA20</f>
        <v>0.4677192165428129</v>
      </c>
      <c r="C175" s="23" t="s">
        <v>1443</v>
      </c>
      <c r="D175" s="17">
        <f>$G$54*'Forecast inputs Tab10.1.5.1'!T20</f>
        <v>0.17502541384842865</v>
      </c>
      <c r="E175" s="17">
        <f>$G$55*'Forecast inputs Tab10.1.5.1'!U20</f>
        <v>9.5700218667025039E-7</v>
      </c>
      <c r="F175" s="17">
        <f>$F$31*'Forecast inputs Tab10.1.5.1'!Y20</f>
        <v>5.2692845692197628E-2</v>
      </c>
      <c r="G175" s="28">
        <f>N175*(D175/A175)*(1-EXP(-A175))</f>
        <v>6.6992809553939683</v>
      </c>
      <c r="H175" s="28">
        <f>G175*'Forecast inputs Tab10.1.5.1'!V20</f>
        <v>27.798452209567358</v>
      </c>
      <c r="I175" s="28">
        <f t="shared" si="43"/>
        <v>3.6630260614509899E-5</v>
      </c>
      <c r="J175" s="28">
        <f>I175*'Forecast inputs Tab10.1.5.1'!W20</f>
        <v>1.5199609568495391E-4</v>
      </c>
      <c r="K175" s="28">
        <f t="shared" si="44"/>
        <v>27.798604205663043</v>
      </c>
      <c r="L175" s="30">
        <f t="shared" si="41"/>
        <v>2.0168738348875035</v>
      </c>
      <c r="M175" s="28">
        <f>L175*'Forecast inputs Tab10.1.5.1'!Z20</f>
        <v>7.79453163473634</v>
      </c>
      <c r="N175" s="19">
        <f>N148*EXP(-A148)+N149*EXP(-A149)</f>
        <v>47.922513722236012</v>
      </c>
      <c r="O175" s="19">
        <f>N175*'Forecast inputs Tab10.1.5.1'!R20</f>
        <v>195.16139572799364</v>
      </c>
      <c r="P175" s="19">
        <f>N175*'Forecast inputs Tab10.1.5.1'!S20</f>
        <v>47.909676635469083</v>
      </c>
      <c r="Q175" s="19">
        <f>P175*'Forecast inputs Tab10.1.5.1'!R20</f>
        <v>195.10911750684195</v>
      </c>
    </row>
    <row r="176" spans="1:17" ht="15" x14ac:dyDescent="0.25">
      <c r="C176" s="31" t="s">
        <v>1453</v>
      </c>
      <c r="D176" s="12"/>
      <c r="E176" s="12"/>
      <c r="F176" s="12"/>
      <c r="G176" s="32">
        <f>SUM(G159:G175)</f>
        <v>1259.5534223097625</v>
      </c>
      <c r="H176" s="32">
        <f t="shared" ref="H176" si="46">SUM(H159:H175)</f>
        <v>1598.3500170908735</v>
      </c>
      <c r="I176" s="32">
        <f>SUM(I159:I175)</f>
        <v>234.18782465165884</v>
      </c>
      <c r="J176" s="32">
        <f t="shared" ref="J176:Q176" si="47">SUM(J159:J175)</f>
        <v>157.21600234621962</v>
      </c>
      <c r="K176" s="32">
        <f t="shared" si="47"/>
        <v>1755.5660194370928</v>
      </c>
      <c r="L176" s="32">
        <f t="shared" si="47"/>
        <v>370.61953207434215</v>
      </c>
      <c r="M176" s="32">
        <f t="shared" si="47"/>
        <v>405.05493051247066</v>
      </c>
      <c r="N176" s="32">
        <f t="shared" si="47"/>
        <v>50390.624698490901</v>
      </c>
      <c r="O176" s="32">
        <f t="shared" si="47"/>
        <v>14305.003389811473</v>
      </c>
      <c r="P176" s="32">
        <f t="shared" si="47"/>
        <v>6492.4576430447314</v>
      </c>
      <c r="Q176" s="32">
        <f t="shared" si="47"/>
        <v>7773.1502213209078</v>
      </c>
    </row>
    <row r="178" spans="1:17" ht="15" x14ac:dyDescent="0.25">
      <c r="C178" s="15" t="s">
        <v>1445</v>
      </c>
      <c r="D178" s="15" t="s">
        <v>1735</v>
      </c>
      <c r="G178" s="15">
        <f>G153+1</f>
        <v>2026</v>
      </c>
    </row>
    <row r="179" spans="1:17" ht="15" x14ac:dyDescent="0.25">
      <c r="D179" s="24" t="s">
        <v>1611</v>
      </c>
      <c r="E179" s="24"/>
      <c r="F179" s="24"/>
      <c r="G179" s="18">
        <f>G154</f>
        <v>1</v>
      </c>
      <c r="H179" s="24" t="s">
        <v>1610</v>
      </c>
      <c r="I179" s="25">
        <f>G179*I129</f>
        <v>0.1644512524524904</v>
      </c>
      <c r="J179" s="15" t="s">
        <v>1526</v>
      </c>
      <c r="K179" s="25">
        <f>I179+I181+I180</f>
        <v>0.21056888852153066</v>
      </c>
    </row>
    <row r="180" spans="1:17" ht="15" x14ac:dyDescent="0.25">
      <c r="D180" s="24" t="s">
        <v>1612</v>
      </c>
      <c r="E180" s="24"/>
      <c r="F180" s="24"/>
      <c r="G180" s="18">
        <f>G155</f>
        <v>1</v>
      </c>
      <c r="H180" s="24" t="s">
        <v>1610</v>
      </c>
      <c r="I180" s="25">
        <f>G180*I130</f>
        <v>6.0944691295013349E-3</v>
      </c>
      <c r="K180" s="25"/>
    </row>
    <row r="181" spans="1:17" ht="15" x14ac:dyDescent="0.25">
      <c r="D181" s="24" t="s">
        <v>1446</v>
      </c>
      <c r="E181" s="24"/>
      <c r="F181" s="24"/>
      <c r="G181" s="18">
        <f>G156</f>
        <v>1</v>
      </c>
      <c r="H181" s="24" t="s">
        <v>1610</v>
      </c>
      <c r="I181" s="25">
        <f>G181*I131</f>
        <v>4.0023166939538925E-2</v>
      </c>
    </row>
    <row r="182" spans="1:17" ht="15" x14ac:dyDescent="0.25">
      <c r="D182" s="24"/>
      <c r="E182" s="24"/>
      <c r="F182" s="24"/>
      <c r="G182" s="18"/>
      <c r="H182" s="24"/>
      <c r="I182" s="24"/>
      <c r="J182" s="24"/>
      <c r="K182" s="24"/>
      <c r="L182" s="25"/>
    </row>
    <row r="183" spans="1:17" ht="39" x14ac:dyDescent="0.25">
      <c r="A183" t="s">
        <v>1374</v>
      </c>
      <c r="C183" s="26" t="s">
        <v>1292</v>
      </c>
      <c r="D183" s="27" t="s">
        <v>1604</v>
      </c>
      <c r="E183" s="27" t="s">
        <v>1605</v>
      </c>
      <c r="F183" s="27" t="s">
        <v>1877</v>
      </c>
      <c r="G183" s="27" t="s">
        <v>1606</v>
      </c>
      <c r="H183" s="27" t="s">
        <v>1607</v>
      </c>
      <c r="I183" s="27" t="s">
        <v>1608</v>
      </c>
      <c r="J183" s="27" t="s">
        <v>1609</v>
      </c>
      <c r="K183" s="27" t="s">
        <v>1613</v>
      </c>
      <c r="L183" s="27" t="s">
        <v>1448</v>
      </c>
      <c r="M183" s="27" t="s">
        <v>1578</v>
      </c>
      <c r="N183" s="27" t="s">
        <v>1449</v>
      </c>
      <c r="O183" s="27" t="s">
        <v>1450</v>
      </c>
      <c r="P183" s="27" t="s">
        <v>1451</v>
      </c>
      <c r="Q183" s="27" t="s">
        <v>1452</v>
      </c>
    </row>
    <row r="184" spans="1:17" ht="15" x14ac:dyDescent="0.25">
      <c r="A184" s="10">
        <f>D184+F184+E184+'Forecast inputs Tab10.1.5.1'!AA4</f>
        <v>0.24</v>
      </c>
      <c r="C184" s="18">
        <v>0</v>
      </c>
      <c r="D184" s="17">
        <f>$G$54*'Forecast inputs Tab10.1.5.1'!T4</f>
        <v>0</v>
      </c>
      <c r="E184" s="17">
        <f>$G$55*'Forecast inputs Tab10.1.5.1'!U4</f>
        <v>0</v>
      </c>
      <c r="F184" s="17">
        <f>$F$31*'Forecast inputs Tab10.1.5.1'!Y4</f>
        <v>0</v>
      </c>
      <c r="G184" s="28">
        <f>N184*(D184/A184)*(1-EXP(-A184))</f>
        <v>0</v>
      </c>
      <c r="H184" s="28">
        <f>G184*'Forecast inputs Tab10.1.5.1'!V4</f>
        <v>0</v>
      </c>
      <c r="I184" s="28">
        <f>N184*(E184/A184)*(1-EXP(-A184))</f>
        <v>0</v>
      </c>
      <c r="J184" s="28">
        <f>I184*'Forecast inputs Tab10.1.5.1'!W4</f>
        <v>0</v>
      </c>
      <c r="K184" s="28">
        <f>H184+J184</f>
        <v>0</v>
      </c>
      <c r="L184" s="28">
        <f t="shared" ref="L184:L200" si="48">N184*(F184/A184)*(1-EXP(-A184))</f>
        <v>0</v>
      </c>
      <c r="M184" s="28">
        <f>L184*'Forecast inputs Tab10.1.5.1'!Z4</f>
        <v>0</v>
      </c>
      <c r="N184" s="19">
        <f>'Forecast inputs Tab10.1.5.1'!Q4</f>
        <v>12382.797429009221</v>
      </c>
      <c r="O184" s="19">
        <f>N184*'Forecast inputs Tab10.1.5.1'!R4</f>
        <v>34.976078134056579</v>
      </c>
      <c r="P184" s="19">
        <f>N184*'Forecast inputs Tab10.1.5.1'!S4</f>
        <v>0</v>
      </c>
      <c r="Q184" s="19">
        <f>P184*'Forecast inputs Tab10.1.5.1'!R4</f>
        <v>0</v>
      </c>
    </row>
    <row r="185" spans="1:17" ht="15" x14ac:dyDescent="0.25">
      <c r="A185" s="10">
        <f>D185+F185+E185+'Forecast inputs Tab10.1.5.1'!AA5</f>
        <v>0.2405475932977589</v>
      </c>
      <c r="C185" s="18">
        <v>1</v>
      </c>
      <c r="D185" s="17">
        <f>$G$54*'Forecast inputs Tab10.1.5.1'!T5</f>
        <v>3.3579926195825985E-5</v>
      </c>
      <c r="E185" s="17">
        <f>$G$55*'Forecast inputs Tab10.1.5.1'!U5</f>
        <v>7.6989124100697564E-5</v>
      </c>
      <c r="F185" s="17">
        <f>$F$31*'Forecast inputs Tab10.1.5.1'!Y5</f>
        <v>4.3702424746238738E-4</v>
      </c>
      <c r="G185" s="28">
        <f t="shared" ref="G185:G199" si="49">N185*(D185/A185)*(1-EXP(-A185))</f>
        <v>0.29072350629841887</v>
      </c>
      <c r="H185" s="28">
        <f>G185*'Forecast inputs Tab10.1.5.1'!V5</f>
        <v>2.9894518764597554E-2</v>
      </c>
      <c r="I185" s="28">
        <f t="shared" ref="I185:I200" si="50">N185*(E185/A185)*(1-EXP(-A185))</f>
        <v>0.66654548240731615</v>
      </c>
      <c r="J185" s="28">
        <f>I185*'Forecast inputs Tab10.1.5.1'!W5</f>
        <v>6.8539685207049852E-2</v>
      </c>
      <c r="K185" s="28">
        <f t="shared" ref="K185:K200" si="51">H185+J185</f>
        <v>9.8434203971647399E-2</v>
      </c>
      <c r="L185" s="28">
        <f t="shared" si="48"/>
        <v>3.7836063372731883</v>
      </c>
      <c r="M185" s="28">
        <f>L185*'Forecast inputs Tab10.1.5.1'!Z5</f>
        <v>0.29164378172272087</v>
      </c>
      <c r="N185" s="19">
        <f>N159*EXP(-A159)</f>
        <v>9740.6534556019415</v>
      </c>
      <c r="O185" s="19">
        <f>N185*'Forecast inputs Tab10.1.5.1'!R5</f>
        <v>231.1720062657642</v>
      </c>
      <c r="P185" s="19">
        <f>N185*'Forecast inputs Tab10.1.5.1'!S5</f>
        <v>0</v>
      </c>
      <c r="Q185" s="19">
        <f>P185*'Forecast inputs Tab10.1.5.1'!R5</f>
        <v>0</v>
      </c>
    </row>
    <row r="186" spans="1:17" ht="15" x14ac:dyDescent="0.25">
      <c r="A186" s="10">
        <f>D186+F186+E186+'Forecast inputs Tab10.1.5.1'!AA6</f>
        <v>0.24444950226080792</v>
      </c>
      <c r="C186" s="18">
        <v>2</v>
      </c>
      <c r="D186" s="17">
        <f>$G$54*'Forecast inputs Tab10.1.5.1'!T6</f>
        <v>3.1599122132687659E-4</v>
      </c>
      <c r="E186" s="17">
        <f>$G$55*'Forecast inputs Tab10.1.5.1'!U6</f>
        <v>1.6139465817399164E-3</v>
      </c>
      <c r="F186" s="17">
        <f>$F$31*'Forecast inputs Tab10.1.5.1'!Y6</f>
        <v>2.5195644577411316E-3</v>
      </c>
      <c r="G186" s="28">
        <f t="shared" si="49"/>
        <v>2.146811226643436</v>
      </c>
      <c r="H186" s="28">
        <f>G186*'Forecast inputs Tab10.1.5.1'!V6</f>
        <v>0.4713252157635624</v>
      </c>
      <c r="I186" s="28">
        <f t="shared" si="50"/>
        <v>10.964983857250431</v>
      </c>
      <c r="J186" s="28">
        <f>I186*'Forecast inputs Tab10.1.5.1'!W6</f>
        <v>2.4075541308955621</v>
      </c>
      <c r="K186" s="28">
        <f t="shared" si="51"/>
        <v>2.8788793466591245</v>
      </c>
      <c r="L186" s="28">
        <f t="shared" si="48"/>
        <v>17.117656754568763</v>
      </c>
      <c r="M186" s="28">
        <f>L186*'Forecast inputs Tab10.1.5.1'!Z6</f>
        <v>3.2186329995615646</v>
      </c>
      <c r="N186" s="19">
        <f t="shared" ref="N186:N199" si="52">N160*EXP(-A160)</f>
        <v>7658.0747343936973</v>
      </c>
      <c r="O186" s="19">
        <f>N186*'Forecast inputs Tab10.1.5.1'!R6</f>
        <v>736.67462553478924</v>
      </c>
      <c r="P186" s="19">
        <f>N186*'Forecast inputs Tab10.1.5.1'!S6</f>
        <v>0</v>
      </c>
      <c r="Q186" s="19">
        <f>P186*'Forecast inputs Tab10.1.5.1'!R6</f>
        <v>0</v>
      </c>
    </row>
    <row r="187" spans="1:17" ht="15" x14ac:dyDescent="0.25">
      <c r="A187" s="10">
        <f>D187+F187+E187+'Forecast inputs Tab10.1.5.1'!AA7</f>
        <v>0.25740142720137343</v>
      </c>
      <c r="C187" s="18">
        <v>3</v>
      </c>
      <c r="D187" s="17">
        <f>$G$54*'Forecast inputs Tab10.1.5.1'!T7</f>
        <v>1.1770977723679896E-2</v>
      </c>
      <c r="E187" s="17">
        <f>$G$55*'Forecast inputs Tab10.1.5.1'!U7</f>
        <v>3.1299697181291644E-3</v>
      </c>
      <c r="F187" s="17">
        <f>$F$31*'Forecast inputs Tab10.1.5.1'!Y7</f>
        <v>2.5004797595643822E-3</v>
      </c>
      <c r="G187" s="28">
        <f t="shared" si="49"/>
        <v>62.240536897482762</v>
      </c>
      <c r="H187" s="28">
        <f>G187*'Forecast inputs Tab10.1.5.1'!V7</f>
        <v>22.858151191699417</v>
      </c>
      <c r="I187" s="28">
        <f t="shared" si="50"/>
        <v>16.550111664668016</v>
      </c>
      <c r="J187" s="28">
        <f>I187*'Forecast inputs Tab10.1.5.1'!W7</f>
        <v>6.0931173005177648</v>
      </c>
      <c r="K187" s="28">
        <f t="shared" si="51"/>
        <v>28.951268492217181</v>
      </c>
      <c r="L187" s="28">
        <f t="shared" si="48"/>
        <v>13.221603709561828</v>
      </c>
      <c r="M187" s="28">
        <f>L187*'Forecast inputs Tab10.1.5.1'!Z7</f>
        <v>4.4659668578083753</v>
      </c>
      <c r="N187" s="19">
        <f t="shared" si="52"/>
        <v>5997.3104460781133</v>
      </c>
      <c r="O187" s="19">
        <f>N187*'Forecast inputs Tab10.1.5.1'!R7</f>
        <v>1255.2070898119189</v>
      </c>
      <c r="P187" s="19">
        <f>N187*'Forecast inputs Tab10.1.5.1'!S7</f>
        <v>0</v>
      </c>
      <c r="Q187" s="19">
        <f>P187*'Forecast inputs Tab10.1.5.1'!R7</f>
        <v>0</v>
      </c>
    </row>
    <row r="188" spans="1:17" ht="15" x14ac:dyDescent="0.25">
      <c r="A188" s="10">
        <f>D188+F188+E188+'Forecast inputs Tab10.1.5.1'!AA8</f>
        <v>0.29482993436990523</v>
      </c>
      <c r="C188" s="18">
        <v>4</v>
      </c>
      <c r="D188" s="17">
        <f>$G$54*'Forecast inputs Tab10.1.5.1'!T8</f>
        <v>2.1027609578303533E-2</v>
      </c>
      <c r="E188" s="17">
        <f>$G$55*'Forecast inputs Tab10.1.5.1'!U8</f>
        <v>2.0302343795355792E-2</v>
      </c>
      <c r="F188" s="17">
        <f>$F$31*'Forecast inputs Tab10.1.5.1'!Y8</f>
        <v>1.3499980996245895E-2</v>
      </c>
      <c r="G188" s="28">
        <f t="shared" si="49"/>
        <v>84.432320576517327</v>
      </c>
      <c r="H188" s="28">
        <f>G188*'Forecast inputs Tab10.1.5.1'!V8</f>
        <v>47.563575917851949</v>
      </c>
      <c r="I188" s="28">
        <f t="shared" si="50"/>
        <v>81.520155365298734</v>
      </c>
      <c r="J188" s="28">
        <f>I188*'Forecast inputs Tab10.1.5.1'!W8</f>
        <v>44.669188323700105</v>
      </c>
      <c r="K188" s="28">
        <f t="shared" si="51"/>
        <v>92.232764241552047</v>
      </c>
      <c r="L188" s="28">
        <f t="shared" si="48"/>
        <v>54.206576311366199</v>
      </c>
      <c r="M188" s="28">
        <f>L188*'Forecast inputs Tab10.1.5.1'!Z8</f>
        <v>28.534287563726853</v>
      </c>
      <c r="N188" s="19">
        <f t="shared" si="52"/>
        <v>4636.2677694818894</v>
      </c>
      <c r="O188" s="19">
        <f>N188*'Forecast inputs Tab10.1.5.1'!R8</f>
        <v>1709.183294558346</v>
      </c>
      <c r="P188" s="19">
        <f>N188*'Forecast inputs Tab10.1.5.1'!S8</f>
        <v>413.35228172831989</v>
      </c>
      <c r="Q188" s="19">
        <f>P188*'Forecast inputs Tab10.1.5.1'!R8</f>
        <v>152.38438542055377</v>
      </c>
    </row>
    <row r="189" spans="1:17" ht="15" x14ac:dyDescent="0.25">
      <c r="A189" s="10">
        <f>D189+F189+E189+'Forecast inputs Tab10.1.5.1'!AA9</f>
        <v>0.36156606344400993</v>
      </c>
      <c r="C189" s="18">
        <v>5</v>
      </c>
      <c r="D189" s="17">
        <f>$G$54*'Forecast inputs Tab10.1.5.1'!T9</f>
        <v>6.2094347860516541E-2</v>
      </c>
      <c r="E189" s="17">
        <f>$G$55*'Forecast inputs Tab10.1.5.1'!U9</f>
        <v>3.0824510226855315E-2</v>
      </c>
      <c r="F189" s="17">
        <f>$F$31*'Forecast inputs Tab10.1.5.1'!Y9</f>
        <v>2.8647205356638082E-2</v>
      </c>
      <c r="G189" s="28">
        <f t="shared" si="49"/>
        <v>179.89850787660356</v>
      </c>
      <c r="H189" s="28">
        <f>G189*'Forecast inputs Tab10.1.5.1'!V9</f>
        <v>144.91856228539302</v>
      </c>
      <c r="I189" s="28">
        <f t="shared" si="50"/>
        <v>89.30415709163789</v>
      </c>
      <c r="J189" s="28">
        <f>I189*'Forecast inputs Tab10.1.5.1'!W9</f>
        <v>66.859813240742156</v>
      </c>
      <c r="K189" s="28">
        <f t="shared" si="51"/>
        <v>211.77837552613516</v>
      </c>
      <c r="L189" s="28">
        <f t="shared" si="48"/>
        <v>82.996112787437937</v>
      </c>
      <c r="M189" s="28">
        <f>L189*'Forecast inputs Tab10.1.5.1'!Z9</f>
        <v>61.926553602993366</v>
      </c>
      <c r="N189" s="19">
        <f t="shared" si="52"/>
        <v>3452.434892921427</v>
      </c>
      <c r="O189" s="19">
        <f>N189*'Forecast inputs Tab10.1.5.1'!R9</f>
        <v>1967.2112117262006</v>
      </c>
      <c r="P189" s="19">
        <f>N189*'Forecast inputs Tab10.1.5.1'!S9</f>
        <v>1004.1922299829864</v>
      </c>
      <c r="Q189" s="19">
        <f>P189*'Forecast inputs Tab10.1.5.1'!R9</f>
        <v>572.19274941322556</v>
      </c>
    </row>
    <row r="190" spans="1:17" ht="15" x14ac:dyDescent="0.25">
      <c r="A190" s="10">
        <f>D190+F190+E190+'Forecast inputs Tab10.1.5.1'!AA10</f>
        <v>0.43097088346245604</v>
      </c>
      <c r="C190" s="18">
        <v>6</v>
      </c>
      <c r="D190" s="17">
        <f>$G$54*'Forecast inputs Tab10.1.5.1'!T10</f>
        <v>0.15100777408545374</v>
      </c>
      <c r="E190" s="17">
        <f>$G$55*'Forecast inputs Tab10.1.5.1'!U10</f>
        <v>1.2723907363745096E-2</v>
      </c>
      <c r="F190" s="17">
        <f>$F$31*'Forecast inputs Tab10.1.5.1'!Y10</f>
        <v>2.723920201325726E-2</v>
      </c>
      <c r="G190" s="28">
        <f t="shared" si="49"/>
        <v>295.03282319238696</v>
      </c>
      <c r="H190" s="28">
        <f>G190*'Forecast inputs Tab10.1.5.1'!V10</f>
        <v>292.29693966198266</v>
      </c>
      <c r="I190" s="28">
        <f t="shared" si="50"/>
        <v>24.859450675961785</v>
      </c>
      <c r="J190" s="28">
        <f>I190*'Forecast inputs Tab10.1.5.1'!W10</f>
        <v>24.056498434728542</v>
      </c>
      <c r="K190" s="28">
        <f t="shared" si="51"/>
        <v>316.35343809671122</v>
      </c>
      <c r="L190" s="28">
        <f t="shared" si="48"/>
        <v>53.218840686515193</v>
      </c>
      <c r="M190" s="28">
        <f>L190*'Forecast inputs Tab10.1.5.1'!Z10</f>
        <v>52.620767354880137</v>
      </c>
      <c r="N190" s="19">
        <f t="shared" si="52"/>
        <v>2404.9128952911956</v>
      </c>
      <c r="O190" s="19">
        <f>N190*'Forecast inputs Tab10.1.5.1'!R10</f>
        <v>1938.90811374483</v>
      </c>
      <c r="P190" s="19">
        <f>N190*'Forecast inputs Tab10.1.5.1'!S10</f>
        <v>1382.1713572189492</v>
      </c>
      <c r="Q190" s="19">
        <f>P190*'Forecast inputs Tab10.1.5.1'!R10</f>
        <v>1114.3452489879189</v>
      </c>
    </row>
    <row r="191" spans="1:17" ht="15" x14ac:dyDescent="0.25">
      <c r="A191" s="10">
        <f>D191+F191+E191+'Forecast inputs Tab10.1.5.1'!AA11</f>
        <v>0.47976875248992068</v>
      </c>
      <c r="C191" s="18">
        <v>7</v>
      </c>
      <c r="D191" s="17">
        <f>$G$54*'Forecast inputs Tab10.1.5.1'!T11</f>
        <v>0.18252591543338087</v>
      </c>
      <c r="E191" s="17">
        <f>$G$55*'Forecast inputs Tab10.1.5.1'!U11</f>
        <v>7.2960269975321009E-3</v>
      </c>
      <c r="F191" s="17">
        <f>$F$31*'Forecast inputs Tab10.1.5.1'!Y11</f>
        <v>4.9946810059007689E-2</v>
      </c>
      <c r="G191" s="28">
        <f t="shared" si="49"/>
        <v>226.58564862769208</v>
      </c>
      <c r="H191" s="28">
        <f>G191*'Forecast inputs Tab10.1.5.1'!V11</f>
        <v>280.79924417352134</v>
      </c>
      <c r="I191" s="28">
        <f t="shared" si="50"/>
        <v>9.0572070586017546</v>
      </c>
      <c r="J191" s="28">
        <f>I191*'Forecast inputs Tab10.1.5.1'!W11</f>
        <v>11.05245640379577</v>
      </c>
      <c r="K191" s="28">
        <f t="shared" si="51"/>
        <v>291.8517005773171</v>
      </c>
      <c r="L191" s="28">
        <f t="shared" si="48"/>
        <v>62.003416486000347</v>
      </c>
      <c r="M191" s="28">
        <f>L191*'Forecast inputs Tab10.1.5.1'!Z11</f>
        <v>77.398244765309371</v>
      </c>
      <c r="N191" s="19">
        <f t="shared" si="52"/>
        <v>1562.8995802039046</v>
      </c>
      <c r="O191" s="19">
        <f>N191*'Forecast inputs Tab10.1.5.1'!R11</f>
        <v>1673.3028065495084</v>
      </c>
      <c r="P191" s="19">
        <f>N191*'Forecast inputs Tab10.1.5.1'!S11</f>
        <v>1246.5738669550956</v>
      </c>
      <c r="Q191" s="19">
        <f>P191*'Forecast inputs Tab10.1.5.1'!R11</f>
        <v>1334.6318449168036</v>
      </c>
    </row>
    <row r="192" spans="1:17" ht="15" x14ac:dyDescent="0.25">
      <c r="A192" s="10">
        <f>D192+F192+E192+'Forecast inputs Tab10.1.5.1'!AA12</f>
        <v>0.48286165280425264</v>
      </c>
      <c r="C192" s="18">
        <v>8</v>
      </c>
      <c r="D192" s="17">
        <f>$G$54*'Forecast inputs Tab10.1.5.1'!T12</f>
        <v>0.21043109179347499</v>
      </c>
      <c r="E192" s="17">
        <f>$G$55*'Forecast inputs Tab10.1.5.1'!U12</f>
        <v>1.2516203209889446E-3</v>
      </c>
      <c r="F192" s="17">
        <f>$F$31*'Forecast inputs Tab10.1.5.1'!Y12</f>
        <v>3.1178940689788756E-2</v>
      </c>
      <c r="G192" s="28">
        <f t="shared" si="49"/>
        <v>161.4982891457831</v>
      </c>
      <c r="H192" s="28">
        <f>G192*'Forecast inputs Tab10.1.5.1'!V12</f>
        <v>243.21758023823315</v>
      </c>
      <c r="I192" s="28">
        <f t="shared" si="50"/>
        <v>0.96057354821973229</v>
      </c>
      <c r="J192" s="28">
        <f>I192*'Forecast inputs Tab10.1.5.1'!W12</f>
        <v>1.4444829858297052</v>
      </c>
      <c r="K192" s="28">
        <f t="shared" si="51"/>
        <v>244.66206322406285</v>
      </c>
      <c r="L192" s="28">
        <f t="shared" si="48"/>
        <v>23.928714791446335</v>
      </c>
      <c r="M192" s="28">
        <f>L192*'Forecast inputs Tab10.1.5.1'!Z12</f>
        <v>36.470711362235022</v>
      </c>
      <c r="N192" s="19">
        <f t="shared" si="52"/>
        <v>967.60738254725061</v>
      </c>
      <c r="O192" s="19">
        <f>N192*'Forecast inputs Tab10.1.5.1'!R12</f>
        <v>1311.8530610360858</v>
      </c>
      <c r="P192" s="19">
        <f>N192*'Forecast inputs Tab10.1.5.1'!S12</f>
        <v>885.88921110101705</v>
      </c>
      <c r="Q192" s="19">
        <f>P192*'Forecast inputs Tab10.1.5.1'!R12</f>
        <v>1201.0620157344258</v>
      </c>
    </row>
    <row r="193" spans="1:17" ht="15" x14ac:dyDescent="0.25">
      <c r="A193" s="10">
        <f>D193+F193+E193+'Forecast inputs Tab10.1.5.1'!AA13</f>
        <v>0.48994277925971652</v>
      </c>
      <c r="C193" s="18">
        <v>9</v>
      </c>
      <c r="D193" s="17">
        <f>$G$54*'Forecast inputs Tab10.1.5.1'!T13</f>
        <v>0.20266209211784172</v>
      </c>
      <c r="E193" s="17">
        <f>$G$55*'Forecast inputs Tab10.1.5.1'!U13</f>
        <v>5.1473021243315345E-4</v>
      </c>
      <c r="F193" s="17">
        <f>$F$31*'Forecast inputs Tab10.1.5.1'!Y13</f>
        <v>4.6765956929441674E-2</v>
      </c>
      <c r="G193" s="28">
        <f t="shared" si="49"/>
        <v>95.90401337802669</v>
      </c>
      <c r="H193" s="28">
        <f>G193*'Forecast inputs Tab10.1.5.1'!V13</f>
        <v>172.7723922896391</v>
      </c>
      <c r="I193" s="28">
        <f t="shared" si="50"/>
        <v>0.24358128677838592</v>
      </c>
      <c r="J193" s="28">
        <f>I193*'Forecast inputs Tab10.1.5.1'!W13</f>
        <v>0.43932313244185095</v>
      </c>
      <c r="K193" s="28">
        <f t="shared" si="51"/>
        <v>173.21171542208094</v>
      </c>
      <c r="L193" s="28">
        <f t="shared" si="48"/>
        <v>22.130645707483769</v>
      </c>
      <c r="M193" s="28">
        <f>L193*'Forecast inputs Tab10.1.5.1'!Z13</f>
        <v>40.196113104959849</v>
      </c>
      <c r="N193" s="19">
        <f t="shared" si="52"/>
        <v>598.57544815032543</v>
      </c>
      <c r="O193" s="19">
        <f>N193*'Forecast inputs Tab10.1.5.1'!R13</f>
        <v>990.54060886260299</v>
      </c>
      <c r="P193" s="19">
        <f>N193*'Forecast inputs Tab10.1.5.1'!S13</f>
        <v>578.23626077186793</v>
      </c>
      <c r="Q193" s="19">
        <f>P193*'Forecast inputs Tab10.1.5.1'!R13</f>
        <v>956.8827114131102</v>
      </c>
    </row>
    <row r="194" spans="1:17" ht="15" x14ac:dyDescent="0.25">
      <c r="A194" s="10">
        <f>D194+F194+E194+'Forecast inputs Tab10.1.5.1'!AA14</f>
        <v>0.48571522928258093</v>
      </c>
      <c r="C194" s="18">
        <v>10</v>
      </c>
      <c r="D194" s="17">
        <f>$G$54*'Forecast inputs Tab10.1.5.1'!T14</f>
        <v>0.20226562389887773</v>
      </c>
      <c r="E194" s="17">
        <f>$G$55*'Forecast inputs Tab10.1.5.1'!U14</f>
        <v>1.3929760935721793E-4</v>
      </c>
      <c r="F194" s="17">
        <f>$F$31*'Forecast inputs Tab10.1.5.1'!Y14</f>
        <v>4.3310307774345962E-2</v>
      </c>
      <c r="G194" s="28">
        <f t="shared" si="49"/>
        <v>64.514481692730058</v>
      </c>
      <c r="H194" s="28">
        <f>G194*'Forecast inputs Tab10.1.5.1'!V14</f>
        <v>135.7952140832501</v>
      </c>
      <c r="I194" s="28">
        <f t="shared" si="50"/>
        <v>4.4430254115796694E-2</v>
      </c>
      <c r="J194" s="28">
        <f>I194*'Forecast inputs Tab10.1.5.1'!W14</f>
        <v>9.3723864069226379E-2</v>
      </c>
      <c r="K194" s="28">
        <f t="shared" si="51"/>
        <v>135.88893794731933</v>
      </c>
      <c r="L194" s="28">
        <f t="shared" si="48"/>
        <v>13.8142211422514</v>
      </c>
      <c r="M194" s="28">
        <f>L194*'Forecast inputs Tab10.1.5.1'!Z14</f>
        <v>29.28131384417318</v>
      </c>
      <c r="N194" s="19">
        <f t="shared" si="52"/>
        <v>402.66707127827459</v>
      </c>
      <c r="O194" s="19">
        <f>N194*'Forecast inputs Tab10.1.5.1'!R14</f>
        <v>789.93212708015517</v>
      </c>
      <c r="P194" s="19">
        <f>N194*'Forecast inputs Tab10.1.5.1'!S14</f>
        <v>397.02244558175232</v>
      </c>
      <c r="Q194" s="19">
        <f>P194*'Forecast inputs Tab10.1.5.1'!R14</f>
        <v>778.85878262000267</v>
      </c>
    </row>
    <row r="195" spans="1:17" ht="15" x14ac:dyDescent="0.25">
      <c r="A195" s="10">
        <f>D195+F195+E195+'Forecast inputs Tab10.1.5.1'!AA15</f>
        <v>0.48476807553089896</v>
      </c>
      <c r="C195" s="18">
        <v>11</v>
      </c>
      <c r="D195" s="17">
        <f>$G$54*'Forecast inputs Tab10.1.5.1'!T15</f>
        <v>0.19492559258555256</v>
      </c>
      <c r="E195" s="17">
        <f>$G$55*'Forecast inputs Tab10.1.5.1'!U15</f>
        <v>5.1450943746916977E-5</v>
      </c>
      <c r="F195" s="17">
        <f>$F$31*'Forecast inputs Tab10.1.5.1'!Y15</f>
        <v>4.979103200159949E-2</v>
      </c>
      <c r="G195" s="28">
        <f t="shared" si="49"/>
        <v>10.748031584653596</v>
      </c>
      <c r="H195" s="28">
        <f>G195*'Forecast inputs Tab10.1.5.1'!V15</f>
        <v>25.873635140899477</v>
      </c>
      <c r="I195" s="28">
        <f t="shared" si="50"/>
        <v>2.8369613303055102E-3</v>
      </c>
      <c r="J195" s="28">
        <f>I195*'Forecast inputs Tab10.1.5.1'!W15</f>
        <v>6.851922878145413E-3</v>
      </c>
      <c r="K195" s="28">
        <f t="shared" si="51"/>
        <v>25.880487063777622</v>
      </c>
      <c r="L195" s="28">
        <f t="shared" si="48"/>
        <v>2.745435206774145</v>
      </c>
      <c r="M195" s="28">
        <f>L195*'Forecast inputs Tab10.1.5.1'!Z15</f>
        <v>6.6625123423912234</v>
      </c>
      <c r="N195" s="19">
        <f t="shared" si="52"/>
        <v>69.579603466116126</v>
      </c>
      <c r="O195" s="19">
        <f>N195*'Forecast inputs Tab10.1.5.1'!R15</f>
        <v>158.03754494465886</v>
      </c>
      <c r="P195" s="19">
        <f>N195*'Forecast inputs Tab10.1.5.1'!S15</f>
        <v>69.153790948206279</v>
      </c>
      <c r="Q195" s="19">
        <f>P195*'Forecast inputs Tab10.1.5.1'!R15</f>
        <v>157.07038845647986</v>
      </c>
    </row>
    <row r="196" spans="1:17" ht="15" x14ac:dyDescent="0.25">
      <c r="A196" s="10">
        <f>D196+F196+E196+'Forecast inputs Tab10.1.5.1'!AA16</f>
        <v>0.48086911164588408</v>
      </c>
      <c r="C196" s="18">
        <v>12</v>
      </c>
      <c r="D196" s="17">
        <f>$G$54*'Forecast inputs Tab10.1.5.1'!T16</f>
        <v>0.19086058942811901</v>
      </c>
      <c r="E196" s="17">
        <f>$G$55*'Forecast inputs Tab10.1.5.1'!U16</f>
        <v>1.8472937914070897E-5</v>
      </c>
      <c r="F196" s="17">
        <f>$F$31*'Forecast inputs Tab10.1.5.1'!Y16</f>
        <v>4.9990049279850998E-2</v>
      </c>
      <c r="G196" s="28">
        <f t="shared" si="49"/>
        <v>35.656535991199121</v>
      </c>
      <c r="H196" s="28">
        <f>G196*'Forecast inputs Tab10.1.5.1'!V16</f>
        <v>96.521954368322511</v>
      </c>
      <c r="I196" s="28">
        <f t="shared" si="50"/>
        <v>3.4511104548606928E-3</v>
      </c>
      <c r="J196" s="28">
        <f>I196*'Forecast inputs Tab10.1.5.1'!W16</f>
        <v>9.3759860169622278E-3</v>
      </c>
      <c r="K196" s="28">
        <f t="shared" si="51"/>
        <v>96.531330354339474</v>
      </c>
      <c r="L196" s="28">
        <f t="shared" si="48"/>
        <v>9.3391307062903675</v>
      </c>
      <c r="M196" s="28">
        <f>L196*'Forecast inputs Tab10.1.5.1'!Z16</f>
        <v>25.511329785145147</v>
      </c>
      <c r="N196" s="19">
        <f t="shared" si="52"/>
        <v>235.3238713839628</v>
      </c>
      <c r="O196" s="19">
        <f>N196*'Forecast inputs Tab10.1.5.1'!R16</f>
        <v>606.94026935737531</v>
      </c>
      <c r="P196" s="19">
        <f>N196*'Forecast inputs Tab10.1.5.1'!S16</f>
        <v>234.65051903773761</v>
      </c>
      <c r="Q196" s="19">
        <f>P196*'Forecast inputs Tab10.1.5.1'!R16</f>
        <v>605.20357918656168</v>
      </c>
    </row>
    <row r="197" spans="1:17" ht="15" x14ac:dyDescent="0.25">
      <c r="A197" s="10">
        <f>D197+F197+E197+'Forecast inputs Tab10.1.5.1'!AA17</f>
        <v>0.47477081416162004</v>
      </c>
      <c r="C197" s="18">
        <v>13</v>
      </c>
      <c r="D197" s="17">
        <f>$G$54*'Forecast inputs Tab10.1.5.1'!T17</f>
        <v>0.18981963583044531</v>
      </c>
      <c r="E197" s="17">
        <f>$G$55*'Forecast inputs Tab10.1.5.1'!U17</f>
        <v>6.6692629724363259E-6</v>
      </c>
      <c r="F197" s="17">
        <f>$F$31*'Forecast inputs Tab10.1.5.1'!Y17</f>
        <v>4.4944509068202292E-2</v>
      </c>
      <c r="G197" s="28">
        <f t="shared" si="49"/>
        <v>21.648691718884862</v>
      </c>
      <c r="H197" s="28">
        <f>G197*'Forecast inputs Tab10.1.5.1'!V17</f>
        <v>64.982608359431325</v>
      </c>
      <c r="I197" s="28">
        <f t="shared" si="50"/>
        <v>7.6062108880777012E-4</v>
      </c>
      <c r="J197" s="28">
        <f>I197*'Forecast inputs Tab10.1.5.1'!W17</f>
        <v>2.2899703786549309E-3</v>
      </c>
      <c r="K197" s="28">
        <f t="shared" si="51"/>
        <v>64.98489832980998</v>
      </c>
      <c r="L197" s="28">
        <f t="shared" si="48"/>
        <v>5.125864966589921</v>
      </c>
      <c r="M197" s="28">
        <f>L197*'Forecast inputs Tab10.1.5.1'!Z17</f>
        <v>15.532857349607772</v>
      </c>
      <c r="N197" s="19">
        <f t="shared" si="52"/>
        <v>143.25653596718436</v>
      </c>
      <c r="O197" s="19">
        <f>N197*'Forecast inputs Tab10.1.5.1'!R17</f>
        <v>412.82952252343352</v>
      </c>
      <c r="P197" s="19">
        <f>N197*'Forecast inputs Tab10.1.5.1'!S17</f>
        <v>143.05122686905148</v>
      </c>
      <c r="Q197" s="19">
        <f>P197*'Forecast inputs Tab10.1.5.1'!R17</f>
        <v>412.23787302988904</v>
      </c>
    </row>
    <row r="198" spans="1:17" ht="15" x14ac:dyDescent="0.25">
      <c r="A198" s="10">
        <f>D198+F198+E198+'Forecast inputs Tab10.1.5.1'!AA18</f>
        <v>0.47157155002427475</v>
      </c>
      <c r="C198" s="18">
        <v>14</v>
      </c>
      <c r="D198" s="17">
        <f>$G$54*'Forecast inputs Tab10.1.5.1'!T18</f>
        <v>0.18535533340757465</v>
      </c>
      <c r="E198" s="17">
        <f>$G$55*'Forecast inputs Tab10.1.5.1'!U18</f>
        <v>3.0205969214487323E-6</v>
      </c>
      <c r="F198" s="17">
        <f>$F$31*'Forecast inputs Tab10.1.5.1'!Y18</f>
        <v>4.6213196019778656E-2</v>
      </c>
      <c r="G198" s="28">
        <f t="shared" si="49"/>
        <v>5.0726383183559376</v>
      </c>
      <c r="H198" s="28">
        <f>G198*'Forecast inputs Tab10.1.5.1'!V18</f>
        <v>16.664481334098568</v>
      </c>
      <c r="I198" s="28">
        <f t="shared" si="50"/>
        <v>8.2664984094936542E-5</v>
      </c>
      <c r="J198" s="28">
        <f>I198*'Forecast inputs Tab10.1.5.1'!W18</f>
        <v>2.7233798402057465E-4</v>
      </c>
      <c r="K198" s="28">
        <f t="shared" si="51"/>
        <v>16.66475367208259</v>
      </c>
      <c r="L198" s="28">
        <f t="shared" si="48"/>
        <v>1.2647212499041234</v>
      </c>
      <c r="M198" s="28">
        <f>L198*'Forecast inputs Tab10.1.5.1'!Z18</f>
        <v>4.1986848414942042</v>
      </c>
      <c r="N198" s="19">
        <f t="shared" si="52"/>
        <v>34.325162967776166</v>
      </c>
      <c r="O198" s="19">
        <f>N198*'Forecast inputs Tab10.1.5.1'!R18</f>
        <v>109.02564212802872</v>
      </c>
      <c r="P198" s="19">
        <f>N198*'Forecast inputs Tab10.1.5.1'!S18</f>
        <v>34.298794409269817</v>
      </c>
      <c r="Q198" s="19">
        <f>P198*'Forecast inputs Tab10.1.5.1'!R18</f>
        <v>108.94188873038735</v>
      </c>
    </row>
    <row r="199" spans="1:17" ht="15" x14ac:dyDescent="0.25">
      <c r="A199" s="10">
        <f>D199+F199+E199+'Forecast inputs Tab10.1.5.1'!AA19</f>
        <v>0.46919181578284808</v>
      </c>
      <c r="C199" s="18">
        <v>15</v>
      </c>
      <c r="D199" s="17">
        <f>$G$54*'Forecast inputs Tab10.1.5.1'!T19</f>
        <v>0.18043942341034419</v>
      </c>
      <c r="E199" s="17">
        <f>$G$55*'Forecast inputs Tab10.1.5.1'!U19</f>
        <v>1.5792861935199567E-6</v>
      </c>
      <c r="F199" s="17">
        <f>$F$31*'Forecast inputs Tab10.1.5.1'!Y19</f>
        <v>4.8750813086310393E-2</v>
      </c>
      <c r="G199" s="28">
        <f t="shared" si="49"/>
        <v>7.5013295351509619</v>
      </c>
      <c r="H199" s="28">
        <f>G199*'Forecast inputs Tab10.1.5.1'!V19</f>
        <v>26.68204098573117</v>
      </c>
      <c r="I199" s="28">
        <f t="shared" si="50"/>
        <v>6.5654976855951549E-5</v>
      </c>
      <c r="J199" s="28">
        <f>I199*'Forecast inputs Tab10.1.5.1'!W19</f>
        <v>2.3403269982321748E-4</v>
      </c>
      <c r="K199" s="28">
        <f t="shared" si="51"/>
        <v>26.682275018430992</v>
      </c>
      <c r="L199" s="28">
        <f t="shared" si="48"/>
        <v>2.0266963125642508</v>
      </c>
      <c r="M199" s="28">
        <f>L199*'Forecast inputs Tab10.1.5.1'!Z19</f>
        <v>7.2929045450574508</v>
      </c>
      <c r="N199" s="19">
        <f t="shared" si="52"/>
        <v>52.08518620903078</v>
      </c>
      <c r="O199" s="19">
        <f>N199*'Forecast inputs Tab10.1.5.1'!R19</f>
        <v>180.24495369124776</v>
      </c>
      <c r="P199" s="19">
        <f>N199*'Forecast inputs Tab10.1.5.1'!S19</f>
        <v>52.062158180521159</v>
      </c>
      <c r="Q199" s="19">
        <f>P199*'Forecast inputs Tab10.1.5.1'!R19</f>
        <v>180.16526335634794</v>
      </c>
    </row>
    <row r="200" spans="1:17" ht="15" x14ac:dyDescent="0.25">
      <c r="A200" s="10">
        <f>D200+F200+E200+'Forecast inputs Tab10.1.5.1'!AA20</f>
        <v>0.4677192165428129</v>
      </c>
      <c r="C200" s="23" t="s">
        <v>1443</v>
      </c>
      <c r="D200" s="17">
        <f>$G$54*'Forecast inputs Tab10.1.5.1'!T20</f>
        <v>0.17502541384842865</v>
      </c>
      <c r="E200" s="17">
        <f>$G$55*'Forecast inputs Tab10.1.5.1'!U20</f>
        <v>9.5700218667025039E-7</v>
      </c>
      <c r="F200" s="17">
        <f>$F$31*'Forecast inputs Tab10.1.5.1'!Y20</f>
        <v>5.2692845692197628E-2</v>
      </c>
      <c r="G200" s="28">
        <f>N200*(D200/A200)*(1-EXP(-A200))</f>
        <v>8.5015839873777708</v>
      </c>
      <c r="H200" s="28">
        <f>G200*'Forecast inputs Tab10.1.5.1'!V20</f>
        <v>35.27705103761334</v>
      </c>
      <c r="I200" s="28">
        <f t="shared" si="50"/>
        <v>4.6484874894380126E-5</v>
      </c>
      <c r="J200" s="28">
        <f>I200*'Forecast inputs Tab10.1.5.1'!W20</f>
        <v>1.9288750267724102E-4</v>
      </c>
      <c r="K200" s="28">
        <f t="shared" si="51"/>
        <v>35.277243925116018</v>
      </c>
      <c r="L200" s="30">
        <f t="shared" si="48"/>
        <v>2.5594720408665781</v>
      </c>
      <c r="M200" s="28">
        <f>L200*'Forecast inputs Tab10.1.5.1'!Z20</f>
        <v>9.8914892174554296</v>
      </c>
      <c r="N200" s="19">
        <f>N173*EXP(-A173)+N174*EXP(-A174)</f>
        <v>60.815075230994545</v>
      </c>
      <c r="O200" s="19">
        <f>N200*'Forecast inputs Tab10.1.5.1'!R20</f>
        <v>247.66553424506063</v>
      </c>
      <c r="P200" s="19">
        <f>N200*'Forecast inputs Tab10.1.5.1'!S20</f>
        <v>60.798784591442484</v>
      </c>
      <c r="Q200" s="19">
        <f>P200*'Forecast inputs Tab10.1.5.1'!R20</f>
        <v>247.59919164937148</v>
      </c>
    </row>
    <row r="201" spans="1:17" ht="15" x14ac:dyDescent="0.25">
      <c r="C201" s="31" t="s">
        <v>1453</v>
      </c>
      <c r="D201" s="12"/>
      <c r="E201" s="12"/>
      <c r="F201" s="12"/>
      <c r="G201" s="32">
        <f>SUM(G184:G200)</f>
        <v>1261.6729672557867</v>
      </c>
      <c r="H201" s="32">
        <f t="shared" ref="H201" si="53">SUM(H184:H200)</f>
        <v>1606.7246508021954</v>
      </c>
      <c r="I201" s="32">
        <f>SUM(I184:I200)</f>
        <v>234.17843978264966</v>
      </c>
      <c r="J201" s="32">
        <f t="shared" ref="J201:Q201" si="54">SUM(J184:J200)</f>
        <v>157.20391463938799</v>
      </c>
      <c r="K201" s="32">
        <f t="shared" si="54"/>
        <v>1763.928565441583</v>
      </c>
      <c r="L201" s="32">
        <f t="shared" si="54"/>
        <v>369.48271519689433</v>
      </c>
      <c r="M201" s="32">
        <f t="shared" si="54"/>
        <v>403.49401331852164</v>
      </c>
      <c r="N201" s="32">
        <f t="shared" si="54"/>
        <v>50399.586540182296</v>
      </c>
      <c r="O201" s="32">
        <f t="shared" si="54"/>
        <v>14353.704490194063</v>
      </c>
      <c r="P201" s="32">
        <f t="shared" si="54"/>
        <v>6501.4529273762173</v>
      </c>
      <c r="Q201" s="32">
        <f t="shared" si="54"/>
        <v>7821.5759229150781</v>
      </c>
    </row>
    <row r="203" spans="1:17" ht="15" x14ac:dyDescent="0.25">
      <c r="C203" s="15" t="s">
        <v>1445</v>
      </c>
      <c r="D203" s="15" t="s">
        <v>1736</v>
      </c>
      <c r="G203" s="15">
        <f>G178+1</f>
        <v>2027</v>
      </c>
    </row>
    <row r="204" spans="1:17" ht="15" x14ac:dyDescent="0.25">
      <c r="D204" s="24" t="s">
        <v>1611</v>
      </c>
      <c r="E204" s="24"/>
      <c r="F204" s="24"/>
      <c r="G204" s="18">
        <f>G179</f>
        <v>1</v>
      </c>
      <c r="H204" s="24" t="s">
        <v>1610</v>
      </c>
      <c r="I204" s="25">
        <f>G204*I154</f>
        <v>0.1644512524524904</v>
      </c>
      <c r="J204" s="15" t="s">
        <v>1526</v>
      </c>
      <c r="K204" s="25">
        <f>I204+I206+I205</f>
        <v>0.21056888852153066</v>
      </c>
    </row>
    <row r="205" spans="1:17" ht="15" x14ac:dyDescent="0.25">
      <c r="D205" s="24" t="s">
        <v>1612</v>
      </c>
      <c r="E205" s="24"/>
      <c r="F205" s="24"/>
      <c r="G205" s="18">
        <f>G180</f>
        <v>1</v>
      </c>
      <c r="H205" s="24" t="s">
        <v>1610</v>
      </c>
      <c r="I205" s="25">
        <f>G205*I155</f>
        <v>6.0944691295013349E-3</v>
      </c>
      <c r="K205" s="25"/>
    </row>
    <row r="206" spans="1:17" ht="15" x14ac:dyDescent="0.25">
      <c r="D206" s="24" t="s">
        <v>1446</v>
      </c>
      <c r="E206" s="24"/>
      <c r="F206" s="24"/>
      <c r="G206" s="18">
        <f>G181</f>
        <v>1</v>
      </c>
      <c r="H206" s="24" t="s">
        <v>1610</v>
      </c>
      <c r="I206" s="25">
        <f>G206*I156</f>
        <v>4.0023166939538925E-2</v>
      </c>
    </row>
    <row r="207" spans="1:17" ht="15" x14ac:dyDescent="0.25">
      <c r="D207" s="24"/>
      <c r="E207" s="24"/>
      <c r="F207" s="24"/>
      <c r="G207" s="18"/>
      <c r="H207" s="24"/>
      <c r="I207" s="24"/>
      <c r="J207" s="24"/>
      <c r="K207" s="24"/>
      <c r="L207" s="25"/>
    </row>
    <row r="208" spans="1:17" ht="39" x14ac:dyDescent="0.25">
      <c r="A208" t="s">
        <v>1374</v>
      </c>
      <c r="C208" s="26" t="s">
        <v>1292</v>
      </c>
      <c r="D208" s="27" t="s">
        <v>1604</v>
      </c>
      <c r="E208" s="27" t="s">
        <v>1605</v>
      </c>
      <c r="F208" s="27" t="s">
        <v>1877</v>
      </c>
      <c r="G208" s="27" t="s">
        <v>1606</v>
      </c>
      <c r="H208" s="27" t="s">
        <v>1607</v>
      </c>
      <c r="I208" s="27" t="s">
        <v>1608</v>
      </c>
      <c r="J208" s="27" t="s">
        <v>1609</v>
      </c>
      <c r="K208" s="27" t="s">
        <v>1613</v>
      </c>
      <c r="L208" s="27" t="s">
        <v>1448</v>
      </c>
      <c r="M208" s="27" t="s">
        <v>1578</v>
      </c>
      <c r="N208" s="27" t="s">
        <v>1449</v>
      </c>
      <c r="O208" s="27" t="s">
        <v>1450</v>
      </c>
      <c r="P208" s="27" t="s">
        <v>1451</v>
      </c>
      <c r="Q208" s="27" t="s">
        <v>1452</v>
      </c>
    </row>
    <row r="209" spans="1:17" ht="15" x14ac:dyDescent="0.25">
      <c r="A209" s="10">
        <f>D209+F209+E209+'Forecast inputs Tab10.1.5.1'!AA4</f>
        <v>0.24</v>
      </c>
      <c r="C209" s="18">
        <v>0</v>
      </c>
      <c r="D209" s="17">
        <f>$G$54*'Forecast inputs Tab10.1.5.1'!T4</f>
        <v>0</v>
      </c>
      <c r="E209" s="17">
        <f>$G$55*'Forecast inputs Tab10.1.5.1'!U4</f>
        <v>0</v>
      </c>
      <c r="F209" s="17">
        <f>$F$31*'Forecast inputs Tab10.1.5.1'!Y4</f>
        <v>0</v>
      </c>
      <c r="G209" s="28">
        <f>N209*(D209/A209)*(1-EXP(-A209))</f>
        <v>0</v>
      </c>
      <c r="H209" s="28">
        <f>G209*'Forecast inputs Tab10.1.5.1'!V4</f>
        <v>0</v>
      </c>
      <c r="I209" s="28">
        <f>N209*(E209/A209)*(1-EXP(-A209))</f>
        <v>0</v>
      </c>
      <c r="J209" s="28">
        <f>I209*'Forecast inputs Tab10.1.5.1'!W4</f>
        <v>0</v>
      </c>
      <c r="K209" s="28">
        <f>H209+J209</f>
        <v>0</v>
      </c>
      <c r="L209" s="28">
        <f t="shared" ref="L209:L225" si="55">N209*(F209/A209)*(1-EXP(-A209))</f>
        <v>0</v>
      </c>
      <c r="M209" s="28">
        <f>L209*'Forecast inputs Tab10.1.5.1'!Z4</f>
        <v>0</v>
      </c>
      <c r="N209" s="19">
        <f>'Forecast inputs Tab10.1.5.1'!Q4</f>
        <v>12382.797429009221</v>
      </c>
      <c r="O209" s="19">
        <f>N209*'Forecast inputs Tab10.1.5.1'!R4</f>
        <v>34.976078134056579</v>
      </c>
      <c r="P209" s="19">
        <f>N209*'Forecast inputs Tab10.1.5.1'!S4</f>
        <v>0</v>
      </c>
      <c r="Q209" s="19">
        <f>P209*'Forecast inputs Tab10.1.5.1'!R4</f>
        <v>0</v>
      </c>
    </row>
    <row r="210" spans="1:17" ht="15" x14ac:dyDescent="0.25">
      <c r="A210" s="10">
        <f>D210+F210+E210+'Forecast inputs Tab10.1.5.1'!AA5</f>
        <v>0.2405475932977589</v>
      </c>
      <c r="C210" s="18">
        <v>1</v>
      </c>
      <c r="D210" s="17">
        <f>$G$54*'Forecast inputs Tab10.1.5.1'!T5</f>
        <v>3.3579926195825985E-5</v>
      </c>
      <c r="E210" s="17">
        <f>$G$55*'Forecast inputs Tab10.1.5.1'!U5</f>
        <v>7.6989124100697564E-5</v>
      </c>
      <c r="F210" s="17">
        <f>$F$31*'Forecast inputs Tab10.1.5.1'!Y5</f>
        <v>4.3702424746238738E-4</v>
      </c>
      <c r="G210" s="28">
        <f t="shared" ref="G210:G224" si="56">N210*(D210/A210)*(1-EXP(-A210))</f>
        <v>0.29072350629841887</v>
      </c>
      <c r="H210" s="28">
        <f>G210*'Forecast inputs Tab10.1.5.1'!V5</f>
        <v>2.9894518764597554E-2</v>
      </c>
      <c r="I210" s="28">
        <f t="shared" ref="I210:I225" si="57">N210*(E210/A210)*(1-EXP(-A210))</f>
        <v>0.66654548240731615</v>
      </c>
      <c r="J210" s="28">
        <f>I210*'Forecast inputs Tab10.1.5.1'!W5</f>
        <v>6.8539685207049852E-2</v>
      </c>
      <c r="K210" s="28">
        <f t="shared" ref="K210:K225" si="58">H210+J210</f>
        <v>9.8434203971647399E-2</v>
      </c>
      <c r="L210" s="28">
        <f t="shared" si="55"/>
        <v>3.7836063372731883</v>
      </c>
      <c r="M210" s="28">
        <f>L210*'Forecast inputs Tab10.1.5.1'!Z5</f>
        <v>0.29164378172272087</v>
      </c>
      <c r="N210" s="19">
        <f>N184*EXP(-A184)</f>
        <v>9740.6534556019415</v>
      </c>
      <c r="O210" s="19">
        <f>N210*'Forecast inputs Tab10.1.5.1'!R5</f>
        <v>231.1720062657642</v>
      </c>
      <c r="P210" s="19">
        <f>N210*'Forecast inputs Tab10.1.5.1'!S5</f>
        <v>0</v>
      </c>
      <c r="Q210" s="19">
        <f>P210*'Forecast inputs Tab10.1.5.1'!R5</f>
        <v>0</v>
      </c>
    </row>
    <row r="211" spans="1:17" ht="15" x14ac:dyDescent="0.25">
      <c r="A211" s="10">
        <f>D211+F211+E211+'Forecast inputs Tab10.1.5.1'!AA6</f>
        <v>0.24444950226080792</v>
      </c>
      <c r="C211" s="18">
        <v>2</v>
      </c>
      <c r="D211" s="17">
        <f>$G$54*'Forecast inputs Tab10.1.5.1'!T6</f>
        <v>3.1599122132687659E-4</v>
      </c>
      <c r="E211" s="17">
        <f>$G$55*'Forecast inputs Tab10.1.5.1'!U6</f>
        <v>1.6139465817399164E-3</v>
      </c>
      <c r="F211" s="17">
        <f>$F$31*'Forecast inputs Tab10.1.5.1'!Y6</f>
        <v>2.5195644577411316E-3</v>
      </c>
      <c r="G211" s="28">
        <f t="shared" si="56"/>
        <v>2.146811226643436</v>
      </c>
      <c r="H211" s="28">
        <f>G211*'Forecast inputs Tab10.1.5.1'!V6</f>
        <v>0.4713252157635624</v>
      </c>
      <c r="I211" s="28">
        <f t="shared" si="57"/>
        <v>10.964983857250431</v>
      </c>
      <c r="J211" s="28">
        <f>I211*'Forecast inputs Tab10.1.5.1'!W6</f>
        <v>2.4075541308955621</v>
      </c>
      <c r="K211" s="28">
        <f t="shared" si="58"/>
        <v>2.8788793466591245</v>
      </c>
      <c r="L211" s="28">
        <f t="shared" si="55"/>
        <v>17.117656754568763</v>
      </c>
      <c r="M211" s="28">
        <f>L211*'Forecast inputs Tab10.1.5.1'!Z6</f>
        <v>3.2186329995615646</v>
      </c>
      <c r="N211" s="19">
        <f t="shared" ref="N211:N224" si="59">N185*EXP(-A185)</f>
        <v>7658.0747343936973</v>
      </c>
      <c r="O211" s="19">
        <f>N211*'Forecast inputs Tab10.1.5.1'!R6</f>
        <v>736.67462553478924</v>
      </c>
      <c r="P211" s="19">
        <f>N211*'Forecast inputs Tab10.1.5.1'!S6</f>
        <v>0</v>
      </c>
      <c r="Q211" s="19">
        <f>P211*'Forecast inputs Tab10.1.5.1'!R6</f>
        <v>0</v>
      </c>
    </row>
    <row r="212" spans="1:17" ht="15" x14ac:dyDescent="0.25">
      <c r="A212" s="10">
        <f>D212+F212+E212+'Forecast inputs Tab10.1.5.1'!AA7</f>
        <v>0.25740142720137343</v>
      </c>
      <c r="C212" s="18">
        <v>3</v>
      </c>
      <c r="D212" s="17">
        <f>$G$54*'Forecast inputs Tab10.1.5.1'!T7</f>
        <v>1.1770977723679896E-2</v>
      </c>
      <c r="E212" s="17">
        <f>$G$55*'Forecast inputs Tab10.1.5.1'!U7</f>
        <v>3.1299697181291644E-3</v>
      </c>
      <c r="F212" s="17">
        <f>$F$31*'Forecast inputs Tab10.1.5.1'!Y7</f>
        <v>2.5004797595643822E-3</v>
      </c>
      <c r="G212" s="28">
        <f t="shared" si="56"/>
        <v>62.240536897482762</v>
      </c>
      <c r="H212" s="28">
        <f>G212*'Forecast inputs Tab10.1.5.1'!V7</f>
        <v>22.858151191699417</v>
      </c>
      <c r="I212" s="28">
        <f t="shared" si="57"/>
        <v>16.550111664668016</v>
      </c>
      <c r="J212" s="28">
        <f>I212*'Forecast inputs Tab10.1.5.1'!W7</f>
        <v>6.0931173005177648</v>
      </c>
      <c r="K212" s="28">
        <f t="shared" si="58"/>
        <v>28.951268492217181</v>
      </c>
      <c r="L212" s="28">
        <f t="shared" si="55"/>
        <v>13.221603709561828</v>
      </c>
      <c r="M212" s="28">
        <f>L212*'Forecast inputs Tab10.1.5.1'!Z7</f>
        <v>4.4659668578083753</v>
      </c>
      <c r="N212" s="19">
        <f t="shared" si="59"/>
        <v>5997.3104460781133</v>
      </c>
      <c r="O212" s="19">
        <f>N212*'Forecast inputs Tab10.1.5.1'!R7</f>
        <v>1255.2070898119189</v>
      </c>
      <c r="P212" s="19">
        <f>N212*'Forecast inputs Tab10.1.5.1'!S7</f>
        <v>0</v>
      </c>
      <c r="Q212" s="19">
        <f>P212*'Forecast inputs Tab10.1.5.1'!R7</f>
        <v>0</v>
      </c>
    </row>
    <row r="213" spans="1:17" ht="15" x14ac:dyDescent="0.25">
      <c r="A213" s="10">
        <f>D213+F213+E213+'Forecast inputs Tab10.1.5.1'!AA8</f>
        <v>0.29482993436990523</v>
      </c>
      <c r="C213" s="18">
        <v>4</v>
      </c>
      <c r="D213" s="17">
        <f>$G$54*'Forecast inputs Tab10.1.5.1'!T8</f>
        <v>2.1027609578303533E-2</v>
      </c>
      <c r="E213" s="17">
        <f>$G$55*'Forecast inputs Tab10.1.5.1'!U8</f>
        <v>2.0302343795355792E-2</v>
      </c>
      <c r="F213" s="17">
        <f>$F$31*'Forecast inputs Tab10.1.5.1'!Y8</f>
        <v>1.3499980996245895E-2</v>
      </c>
      <c r="G213" s="28">
        <f t="shared" si="56"/>
        <v>84.432320576517327</v>
      </c>
      <c r="H213" s="28">
        <f>G213*'Forecast inputs Tab10.1.5.1'!V8</f>
        <v>47.563575917851949</v>
      </c>
      <c r="I213" s="28">
        <f t="shared" si="57"/>
        <v>81.520155365298734</v>
      </c>
      <c r="J213" s="28">
        <f>I213*'Forecast inputs Tab10.1.5.1'!W8</f>
        <v>44.669188323700105</v>
      </c>
      <c r="K213" s="28">
        <f t="shared" si="58"/>
        <v>92.232764241552047</v>
      </c>
      <c r="L213" s="28">
        <f t="shared" si="55"/>
        <v>54.206576311366199</v>
      </c>
      <c r="M213" s="28">
        <f>L213*'Forecast inputs Tab10.1.5.1'!Z8</f>
        <v>28.534287563726853</v>
      </c>
      <c r="N213" s="19">
        <f t="shared" si="59"/>
        <v>4636.2677694818894</v>
      </c>
      <c r="O213" s="19">
        <f>N213*'Forecast inputs Tab10.1.5.1'!R8</f>
        <v>1709.183294558346</v>
      </c>
      <c r="P213" s="19">
        <f>N213*'Forecast inputs Tab10.1.5.1'!S8</f>
        <v>413.35228172831989</v>
      </c>
      <c r="Q213" s="19">
        <f>P213*'Forecast inputs Tab10.1.5.1'!R8</f>
        <v>152.38438542055377</v>
      </c>
    </row>
    <row r="214" spans="1:17" ht="15" x14ac:dyDescent="0.25">
      <c r="A214" s="10">
        <f>D214+F214+E214+'Forecast inputs Tab10.1.5.1'!AA9</f>
        <v>0.36156606344400993</v>
      </c>
      <c r="C214" s="18">
        <v>5</v>
      </c>
      <c r="D214" s="17">
        <f>$G$54*'Forecast inputs Tab10.1.5.1'!T9</f>
        <v>6.2094347860516541E-2</v>
      </c>
      <c r="E214" s="17">
        <f>$G$55*'Forecast inputs Tab10.1.5.1'!U9</f>
        <v>3.0824510226855315E-2</v>
      </c>
      <c r="F214" s="17">
        <f>$F$31*'Forecast inputs Tab10.1.5.1'!Y9</f>
        <v>2.8647205356638082E-2</v>
      </c>
      <c r="G214" s="28">
        <f t="shared" si="56"/>
        <v>179.89850787660356</v>
      </c>
      <c r="H214" s="28">
        <f>G214*'Forecast inputs Tab10.1.5.1'!V9</f>
        <v>144.91856228539302</v>
      </c>
      <c r="I214" s="28">
        <f t="shared" si="57"/>
        <v>89.30415709163789</v>
      </c>
      <c r="J214" s="28">
        <f>I214*'Forecast inputs Tab10.1.5.1'!W9</f>
        <v>66.859813240742156</v>
      </c>
      <c r="K214" s="28">
        <f t="shared" si="58"/>
        <v>211.77837552613516</v>
      </c>
      <c r="L214" s="28">
        <f t="shared" si="55"/>
        <v>82.996112787437937</v>
      </c>
      <c r="M214" s="28">
        <f>L214*'Forecast inputs Tab10.1.5.1'!Z9</f>
        <v>61.926553602993366</v>
      </c>
      <c r="N214" s="19">
        <f t="shared" si="59"/>
        <v>3452.434892921427</v>
      </c>
      <c r="O214" s="19">
        <f>N214*'Forecast inputs Tab10.1.5.1'!R9</f>
        <v>1967.2112117262006</v>
      </c>
      <c r="P214" s="19">
        <f>N214*'Forecast inputs Tab10.1.5.1'!S9</f>
        <v>1004.1922299829864</v>
      </c>
      <c r="Q214" s="19">
        <f>P214*'Forecast inputs Tab10.1.5.1'!R9</f>
        <v>572.19274941322556</v>
      </c>
    </row>
    <row r="215" spans="1:17" ht="15" x14ac:dyDescent="0.25">
      <c r="A215" s="10">
        <f>D215+F215+E215+'Forecast inputs Tab10.1.5.1'!AA10</f>
        <v>0.43097088346245604</v>
      </c>
      <c r="C215" s="18">
        <v>6</v>
      </c>
      <c r="D215" s="17">
        <f>$G$54*'Forecast inputs Tab10.1.5.1'!T10</f>
        <v>0.15100777408545374</v>
      </c>
      <c r="E215" s="17">
        <f>$G$55*'Forecast inputs Tab10.1.5.1'!U10</f>
        <v>1.2723907363745096E-2</v>
      </c>
      <c r="F215" s="17">
        <f>$F$31*'Forecast inputs Tab10.1.5.1'!Y10</f>
        <v>2.723920201325726E-2</v>
      </c>
      <c r="G215" s="28">
        <f t="shared" si="56"/>
        <v>295.03282319238696</v>
      </c>
      <c r="H215" s="28">
        <f>G215*'Forecast inputs Tab10.1.5.1'!V10</f>
        <v>292.29693966198266</v>
      </c>
      <c r="I215" s="28">
        <f t="shared" si="57"/>
        <v>24.859450675961785</v>
      </c>
      <c r="J215" s="28">
        <f>I215*'Forecast inputs Tab10.1.5.1'!W10</f>
        <v>24.056498434728542</v>
      </c>
      <c r="K215" s="28">
        <f t="shared" si="58"/>
        <v>316.35343809671122</v>
      </c>
      <c r="L215" s="28">
        <f t="shared" si="55"/>
        <v>53.218840686515193</v>
      </c>
      <c r="M215" s="28">
        <f>L215*'Forecast inputs Tab10.1.5.1'!Z10</f>
        <v>52.620767354880137</v>
      </c>
      <c r="N215" s="19">
        <f t="shared" si="59"/>
        <v>2404.9128952911956</v>
      </c>
      <c r="O215" s="19">
        <f>N215*'Forecast inputs Tab10.1.5.1'!R10</f>
        <v>1938.90811374483</v>
      </c>
      <c r="P215" s="19">
        <f>N215*'Forecast inputs Tab10.1.5.1'!S10</f>
        <v>1382.1713572189492</v>
      </c>
      <c r="Q215" s="19">
        <f>P215*'Forecast inputs Tab10.1.5.1'!R10</f>
        <v>1114.3452489879189</v>
      </c>
    </row>
    <row r="216" spans="1:17" ht="15" x14ac:dyDescent="0.25">
      <c r="A216" s="10">
        <f>D216+F216+E216+'Forecast inputs Tab10.1.5.1'!AA11</f>
        <v>0.47976875248992068</v>
      </c>
      <c r="C216" s="18">
        <v>7</v>
      </c>
      <c r="D216" s="17">
        <f>$G$54*'Forecast inputs Tab10.1.5.1'!T11</f>
        <v>0.18252591543338087</v>
      </c>
      <c r="E216" s="17">
        <f>$G$55*'Forecast inputs Tab10.1.5.1'!U11</f>
        <v>7.2960269975321009E-3</v>
      </c>
      <c r="F216" s="17">
        <f>$F$31*'Forecast inputs Tab10.1.5.1'!Y11</f>
        <v>4.9946810059007689E-2</v>
      </c>
      <c r="G216" s="28">
        <f t="shared" si="56"/>
        <v>226.58564862769208</v>
      </c>
      <c r="H216" s="28">
        <f>G216*'Forecast inputs Tab10.1.5.1'!V11</f>
        <v>280.79924417352134</v>
      </c>
      <c r="I216" s="28">
        <f t="shared" si="57"/>
        <v>9.0572070586017546</v>
      </c>
      <c r="J216" s="28">
        <f>I216*'Forecast inputs Tab10.1.5.1'!W11</f>
        <v>11.05245640379577</v>
      </c>
      <c r="K216" s="28">
        <f t="shared" si="58"/>
        <v>291.8517005773171</v>
      </c>
      <c r="L216" s="28">
        <f t="shared" si="55"/>
        <v>62.003416486000347</v>
      </c>
      <c r="M216" s="28">
        <f>L216*'Forecast inputs Tab10.1.5.1'!Z11</f>
        <v>77.398244765309371</v>
      </c>
      <c r="N216" s="19">
        <f t="shared" si="59"/>
        <v>1562.8995802039046</v>
      </c>
      <c r="O216" s="19">
        <f>N216*'Forecast inputs Tab10.1.5.1'!R11</f>
        <v>1673.3028065495084</v>
      </c>
      <c r="P216" s="19">
        <f>N216*'Forecast inputs Tab10.1.5.1'!S11</f>
        <v>1246.5738669550956</v>
      </c>
      <c r="Q216" s="19">
        <f>P216*'Forecast inputs Tab10.1.5.1'!R11</f>
        <v>1334.6318449168036</v>
      </c>
    </row>
    <row r="217" spans="1:17" ht="15" x14ac:dyDescent="0.25">
      <c r="A217" s="10">
        <f>D217+F217+E217+'Forecast inputs Tab10.1.5.1'!AA12</f>
        <v>0.48286165280425264</v>
      </c>
      <c r="C217" s="18">
        <v>8</v>
      </c>
      <c r="D217" s="17">
        <f>$G$54*'Forecast inputs Tab10.1.5.1'!T12</f>
        <v>0.21043109179347499</v>
      </c>
      <c r="E217" s="17">
        <f>$G$55*'Forecast inputs Tab10.1.5.1'!U12</f>
        <v>1.2516203209889446E-3</v>
      </c>
      <c r="F217" s="17">
        <f>$F$31*'Forecast inputs Tab10.1.5.1'!Y12</f>
        <v>3.1178940689788756E-2</v>
      </c>
      <c r="G217" s="28">
        <f t="shared" si="56"/>
        <v>161.45031824688056</v>
      </c>
      <c r="H217" s="28">
        <f>G217*'Forecast inputs Tab10.1.5.1'!V12</f>
        <v>243.14533572087856</v>
      </c>
      <c r="I217" s="28">
        <f t="shared" si="57"/>
        <v>0.96028822274158732</v>
      </c>
      <c r="J217" s="28">
        <f>I217*'Forecast inputs Tab10.1.5.1'!W12</f>
        <v>1.4440539215489243</v>
      </c>
      <c r="K217" s="28">
        <f t="shared" si="58"/>
        <v>244.58938964242748</v>
      </c>
      <c r="L217" s="28">
        <f t="shared" si="55"/>
        <v>23.921607087927001</v>
      </c>
      <c r="M217" s="28">
        <f>L217*'Forecast inputs Tab10.1.5.1'!Z12</f>
        <v>36.459878226993062</v>
      </c>
      <c r="N217" s="19">
        <f t="shared" si="59"/>
        <v>967.31996776303811</v>
      </c>
      <c r="O217" s="19">
        <f>N217*'Forecast inputs Tab10.1.5.1'!R12</f>
        <v>1311.4633926940942</v>
      </c>
      <c r="P217" s="19">
        <f>N217*'Forecast inputs Tab10.1.5.1'!S12</f>
        <v>885.62606960268079</v>
      </c>
      <c r="Q217" s="19">
        <f>P217*'Forecast inputs Tab10.1.5.1'!R12</f>
        <v>1200.7052563852264</v>
      </c>
    </row>
    <row r="218" spans="1:17" ht="15" x14ac:dyDescent="0.25">
      <c r="A218" s="10">
        <f>D218+F218+E218+'Forecast inputs Tab10.1.5.1'!AA13</f>
        <v>0.48994277925971652</v>
      </c>
      <c r="C218" s="18">
        <v>9</v>
      </c>
      <c r="D218" s="17">
        <f>$G$54*'Forecast inputs Tab10.1.5.1'!T13</f>
        <v>0.20266209211784172</v>
      </c>
      <c r="E218" s="17">
        <f>$G$55*'Forecast inputs Tab10.1.5.1'!U13</f>
        <v>5.1473021243315345E-4</v>
      </c>
      <c r="F218" s="17">
        <f>$F$31*'Forecast inputs Tab10.1.5.1'!Y13</f>
        <v>4.6765956929441674E-2</v>
      </c>
      <c r="G218" s="28">
        <f t="shared" si="56"/>
        <v>95.656151570815425</v>
      </c>
      <c r="H218" s="28">
        <f>G218*'Forecast inputs Tab10.1.5.1'!V13</f>
        <v>172.32586585262416</v>
      </c>
      <c r="I218" s="28">
        <f t="shared" si="57"/>
        <v>0.24295175631540358</v>
      </c>
      <c r="J218" s="28">
        <f>I218*'Forecast inputs Tab10.1.5.1'!W13</f>
        <v>0.43818771149624852</v>
      </c>
      <c r="K218" s="28">
        <f t="shared" si="58"/>
        <v>172.76405356412042</v>
      </c>
      <c r="L218" s="28">
        <f t="shared" si="55"/>
        <v>22.073449541790605</v>
      </c>
      <c r="M218" s="28">
        <f>L218*'Forecast inputs Tab10.1.5.1'!Z13</f>
        <v>40.092227137249694</v>
      </c>
      <c r="N218" s="19">
        <f t="shared" si="59"/>
        <v>597.02844310741841</v>
      </c>
      <c r="O218" s="19">
        <f>N218*'Forecast inputs Tab10.1.5.1'!R13</f>
        <v>987.9805785074492</v>
      </c>
      <c r="P218" s="19">
        <f>N218*'Forecast inputs Tab10.1.5.1'!S13</f>
        <v>576.7418219101171</v>
      </c>
      <c r="Q218" s="19">
        <f>P218*'Forecast inputs Tab10.1.5.1'!R13</f>
        <v>954.4096691515191</v>
      </c>
    </row>
    <row r="219" spans="1:17" ht="15" x14ac:dyDescent="0.25">
      <c r="A219" s="10">
        <f>D219+F219+E219+'Forecast inputs Tab10.1.5.1'!AA14</f>
        <v>0.48571522928258093</v>
      </c>
      <c r="C219" s="18">
        <v>10</v>
      </c>
      <c r="D219" s="17">
        <f>$G$54*'Forecast inputs Tab10.1.5.1'!T14</f>
        <v>0.20226562389887773</v>
      </c>
      <c r="E219" s="17">
        <f>$G$55*'Forecast inputs Tab10.1.5.1'!U14</f>
        <v>1.3929760935721793E-4</v>
      </c>
      <c r="F219" s="17">
        <f>$F$31*'Forecast inputs Tab10.1.5.1'!Y14</f>
        <v>4.3310307774345962E-2</v>
      </c>
      <c r="G219" s="28">
        <f t="shared" si="56"/>
        <v>58.755773831454491</v>
      </c>
      <c r="H219" s="28">
        <f>G219*'Forecast inputs Tab10.1.5.1'!V14</f>
        <v>123.67382759223946</v>
      </c>
      <c r="I219" s="28">
        <f t="shared" si="57"/>
        <v>4.0464309618656893E-2</v>
      </c>
      <c r="J219" s="28">
        <f>I219*'Forecast inputs Tab10.1.5.1'!W14</f>
        <v>8.5357860985218095E-2</v>
      </c>
      <c r="K219" s="28">
        <f t="shared" si="58"/>
        <v>123.75918545322467</v>
      </c>
      <c r="L219" s="28">
        <f t="shared" si="55"/>
        <v>12.58113266657902</v>
      </c>
      <c r="M219" s="28">
        <f>L219*'Forecast inputs Tab10.1.5.1'!Z14</f>
        <v>26.66759785671422</v>
      </c>
      <c r="N219" s="19">
        <f t="shared" si="59"/>
        <v>366.72410207190012</v>
      </c>
      <c r="O219" s="19">
        <f>N219*'Forecast inputs Tab10.1.5.1'!R14</f>
        <v>719.42100723955014</v>
      </c>
      <c r="P219" s="19">
        <f>N219*'Forecast inputs Tab10.1.5.1'!S14</f>
        <v>361.5833283713892</v>
      </c>
      <c r="Q219" s="19">
        <f>P219*'Forecast inputs Tab10.1.5.1'!R14</f>
        <v>709.33609443257285</v>
      </c>
    </row>
    <row r="220" spans="1:17" ht="15" x14ac:dyDescent="0.25">
      <c r="A220" s="10">
        <f>D220+F220+E220+'Forecast inputs Tab10.1.5.1'!AA15</f>
        <v>0.48476807553089896</v>
      </c>
      <c r="C220" s="18">
        <v>11</v>
      </c>
      <c r="D220" s="17">
        <f>$G$54*'Forecast inputs Tab10.1.5.1'!T15</f>
        <v>0.19492559258555256</v>
      </c>
      <c r="E220" s="17">
        <f>$G$55*'Forecast inputs Tab10.1.5.1'!U15</f>
        <v>5.1450943746916977E-5</v>
      </c>
      <c r="F220" s="17">
        <f>$F$31*'Forecast inputs Tab10.1.5.1'!Y15</f>
        <v>4.979103200159949E-2</v>
      </c>
      <c r="G220" s="28">
        <f t="shared" si="56"/>
        <v>38.269224068119307</v>
      </c>
      <c r="H220" s="28">
        <f>G220*'Forecast inputs Tab10.1.5.1'!V15</f>
        <v>92.125142437954636</v>
      </c>
      <c r="I220" s="28">
        <f t="shared" si="57"/>
        <v>1.0101227184433372E-2</v>
      </c>
      <c r="J220" s="28">
        <f>I220*'Forecast inputs Tab10.1.5.1'!W15</f>
        <v>2.4396818138832342E-2</v>
      </c>
      <c r="K220" s="28">
        <f t="shared" si="58"/>
        <v>92.149539256093462</v>
      </c>
      <c r="L220" s="28">
        <f t="shared" si="55"/>
        <v>9.7753411185132322</v>
      </c>
      <c r="M220" s="28">
        <f>L220*'Forecast inputs Tab10.1.5.1'!Z15</f>
        <v>23.722406812763168</v>
      </c>
      <c r="N220" s="19">
        <f t="shared" si="59"/>
        <v>247.74373006287632</v>
      </c>
      <c r="O220" s="19">
        <f>N220*'Forecast inputs Tab10.1.5.1'!R15</f>
        <v>562.70528896641224</v>
      </c>
      <c r="P220" s="19">
        <f>N220*'Forecast inputs Tab10.1.5.1'!S15</f>
        <v>246.22759061626647</v>
      </c>
      <c r="Q220" s="19">
        <f>P220*'Forecast inputs Tab10.1.5.1'!R15</f>
        <v>559.26165111853834</v>
      </c>
    </row>
    <row r="221" spans="1:17" ht="15" x14ac:dyDescent="0.25">
      <c r="A221" s="10">
        <f>D221+F221+E221+'Forecast inputs Tab10.1.5.1'!AA16</f>
        <v>0.48086911164588408</v>
      </c>
      <c r="C221" s="18">
        <v>12</v>
      </c>
      <c r="D221" s="17">
        <f>$G$54*'Forecast inputs Tab10.1.5.1'!T16</f>
        <v>0.19086058942811901</v>
      </c>
      <c r="E221" s="17">
        <f>$G$55*'Forecast inputs Tab10.1.5.1'!U16</f>
        <v>1.8472937914070897E-5</v>
      </c>
      <c r="F221" s="17">
        <f>$F$31*'Forecast inputs Tab10.1.5.1'!Y16</f>
        <v>4.9990049279850998E-2</v>
      </c>
      <c r="G221" s="28">
        <f t="shared" si="56"/>
        <v>6.4926652819540314</v>
      </c>
      <c r="H221" s="28">
        <f>G221*'Forecast inputs Tab10.1.5.1'!V16</f>
        <v>17.575592374655784</v>
      </c>
      <c r="I221" s="28">
        <f t="shared" si="57"/>
        <v>6.2840947421233403E-4</v>
      </c>
      <c r="J221" s="28">
        <f>I221*'Forecast inputs Tab10.1.5.1'!W16</f>
        <v>1.7072645225953119E-3</v>
      </c>
      <c r="K221" s="28">
        <f t="shared" si="58"/>
        <v>17.577299639178378</v>
      </c>
      <c r="L221" s="28">
        <f t="shared" si="55"/>
        <v>1.7005535735532098</v>
      </c>
      <c r="M221" s="28">
        <f>L221*'Forecast inputs Tab10.1.5.1'!Z16</f>
        <v>4.6453341747323611</v>
      </c>
      <c r="N221" s="19">
        <f t="shared" si="59"/>
        <v>42.849903594863726</v>
      </c>
      <c r="O221" s="19">
        <f>N221*'Forecast inputs Tab10.1.5.1'!R16</f>
        <v>110.51718585476468</v>
      </c>
      <c r="P221" s="19">
        <f>N221*'Forecast inputs Tab10.1.5.1'!S16</f>
        <v>42.727293496060589</v>
      </c>
      <c r="Q221" s="19">
        <f>P221*'Forecast inputs Tab10.1.5.1'!R16</f>
        <v>110.20095356623459</v>
      </c>
    </row>
    <row r="222" spans="1:17" ht="15" x14ac:dyDescent="0.25">
      <c r="A222" s="10">
        <f>D222+F222+E222+'Forecast inputs Tab10.1.5.1'!AA17</f>
        <v>0.47477081416162004</v>
      </c>
      <c r="C222" s="18">
        <v>13</v>
      </c>
      <c r="D222" s="17">
        <f>$G$54*'Forecast inputs Tab10.1.5.1'!T17</f>
        <v>0.18981963583044531</v>
      </c>
      <c r="E222" s="17">
        <f>$G$55*'Forecast inputs Tab10.1.5.1'!U17</f>
        <v>6.6692629724363259E-6</v>
      </c>
      <c r="F222" s="17">
        <f>$F$31*'Forecast inputs Tab10.1.5.1'!Y17</f>
        <v>4.4944509068202292E-2</v>
      </c>
      <c r="G222" s="28">
        <f t="shared" si="56"/>
        <v>21.985907344865019</v>
      </c>
      <c r="H222" s="28">
        <f>G222*'Forecast inputs Tab10.1.5.1'!V17</f>
        <v>65.994824304870349</v>
      </c>
      <c r="I222" s="28">
        <f t="shared" si="57"/>
        <v>7.7246907112128195E-4</v>
      </c>
      <c r="J222" s="28">
        <f>I222*'Forecast inputs Tab10.1.5.1'!W17</f>
        <v>2.3256406078189643E-3</v>
      </c>
      <c r="K222" s="28">
        <f t="shared" si="58"/>
        <v>65.997149945478171</v>
      </c>
      <c r="L222" s="28">
        <f t="shared" si="55"/>
        <v>5.2057091338885169</v>
      </c>
      <c r="M222" s="28">
        <f>L222*'Forecast inputs Tab10.1.5.1'!Z17</f>
        <v>15.774808331331034</v>
      </c>
      <c r="N222" s="19">
        <f t="shared" si="59"/>
        <v>145.48800302668255</v>
      </c>
      <c r="O222" s="19">
        <f>N222*'Forecast inputs Tab10.1.5.1'!R17</f>
        <v>419.2600527221424</v>
      </c>
      <c r="P222" s="19">
        <f>N222*'Forecast inputs Tab10.1.5.1'!S17</f>
        <v>145.27949588605614</v>
      </c>
      <c r="Q222" s="19">
        <f>P222*'Forecast inputs Tab10.1.5.1'!R17</f>
        <v>418.65918726964225</v>
      </c>
    </row>
    <row r="223" spans="1:17" ht="15" x14ac:dyDescent="0.25">
      <c r="A223" s="10">
        <f>D223+F223+E223+'Forecast inputs Tab10.1.5.1'!AA18</f>
        <v>0.47157155002427475</v>
      </c>
      <c r="C223" s="18">
        <v>14</v>
      </c>
      <c r="D223" s="17">
        <f>$G$54*'Forecast inputs Tab10.1.5.1'!T18</f>
        <v>0.18535533340757465</v>
      </c>
      <c r="E223" s="17">
        <f>$G$55*'Forecast inputs Tab10.1.5.1'!U18</f>
        <v>3.0205969214487323E-6</v>
      </c>
      <c r="F223" s="17">
        <f>$F$31*'Forecast inputs Tab10.1.5.1'!Y18</f>
        <v>4.6213196019778656E-2</v>
      </c>
      <c r="G223" s="28">
        <f t="shared" si="56"/>
        <v>13.168775406727823</v>
      </c>
      <c r="H223" s="28">
        <f>G223*'Forecast inputs Tab10.1.5.1'!V18</f>
        <v>43.261671380008217</v>
      </c>
      <c r="I223" s="28">
        <f t="shared" si="57"/>
        <v>2.146016611528822E-4</v>
      </c>
      <c r="J223" s="28">
        <f>I223*'Forecast inputs Tab10.1.5.1'!W18</f>
        <v>7.070004840105241E-4</v>
      </c>
      <c r="K223" s="28">
        <f t="shared" si="58"/>
        <v>43.26237838049223</v>
      </c>
      <c r="L223" s="28">
        <f t="shared" si="55"/>
        <v>3.2832678079641582</v>
      </c>
      <c r="M223" s="28">
        <f>L223*'Forecast inputs Tab10.1.5.1'!Z18</f>
        <v>10.899956632269811</v>
      </c>
      <c r="N223" s="19">
        <f t="shared" si="59"/>
        <v>89.109519258703429</v>
      </c>
      <c r="O223" s="19">
        <f>N223*'Forecast inputs Tab10.1.5.1'!R18</f>
        <v>283.03500164064934</v>
      </c>
      <c r="P223" s="19">
        <f>N223*'Forecast inputs Tab10.1.5.1'!S18</f>
        <v>89.041065408265737</v>
      </c>
      <c r="Q223" s="19">
        <f>P223*'Forecast inputs Tab10.1.5.1'!R18</f>
        <v>282.81757441365812</v>
      </c>
    </row>
    <row r="224" spans="1:17" ht="15" x14ac:dyDescent="0.25">
      <c r="A224" s="10">
        <f>D224+F224+E224+'Forecast inputs Tab10.1.5.1'!AA19</f>
        <v>0.46919181578284808</v>
      </c>
      <c r="C224" s="18">
        <v>15</v>
      </c>
      <c r="D224" s="17">
        <f>$G$54*'Forecast inputs Tab10.1.5.1'!T19</f>
        <v>0.18043942341034419</v>
      </c>
      <c r="E224" s="17">
        <f>$G$55*'Forecast inputs Tab10.1.5.1'!U19</f>
        <v>1.5792861935199567E-6</v>
      </c>
      <c r="F224" s="17">
        <f>$F$31*'Forecast inputs Tab10.1.5.1'!Y19</f>
        <v>4.8750813086310393E-2</v>
      </c>
      <c r="G224" s="28">
        <f t="shared" si="56"/>
        <v>3.0848617756728385</v>
      </c>
      <c r="H224" s="28">
        <f>G224*'Forecast inputs Tab10.1.5.1'!V19</f>
        <v>10.972775952331448</v>
      </c>
      <c r="I224" s="28">
        <f t="shared" si="57"/>
        <v>2.7000084123291861E-5</v>
      </c>
      <c r="J224" s="28">
        <f>I224*'Forecast inputs Tab10.1.5.1'!W19</f>
        <v>9.6244076008004614E-5</v>
      </c>
      <c r="K224" s="28">
        <f t="shared" si="58"/>
        <v>10.972872196407456</v>
      </c>
      <c r="L224" s="28">
        <f t="shared" si="55"/>
        <v>0.83346264901835554</v>
      </c>
      <c r="M224" s="28">
        <f>L224*'Forecast inputs Tab10.1.5.1'!Z19</f>
        <v>2.999148665480631</v>
      </c>
      <c r="N224" s="19">
        <f t="shared" si="59"/>
        <v>21.41961625097538</v>
      </c>
      <c r="O224" s="19">
        <f>N224*'Forecast inputs Tab10.1.5.1'!R19</f>
        <v>74.124295605800384</v>
      </c>
      <c r="P224" s="19">
        <f>N224*'Forecast inputs Tab10.1.5.1'!S19</f>
        <v>21.410146158429043</v>
      </c>
      <c r="Q224" s="19">
        <f>P224*'Forecast inputs Tab10.1.5.1'!R19</f>
        <v>74.091523592936383</v>
      </c>
    </row>
    <row r="225" spans="1:17" ht="15" x14ac:dyDescent="0.25">
      <c r="A225" s="10">
        <f>D225+F225+E225+'Forecast inputs Tab10.1.5.1'!AA20</f>
        <v>0.4677192165428129</v>
      </c>
      <c r="C225" s="23" t="s">
        <v>1443</v>
      </c>
      <c r="D225" s="17">
        <f>$G$54*'Forecast inputs Tab10.1.5.1'!T20</f>
        <v>0.17502541384842865</v>
      </c>
      <c r="E225" s="17">
        <f>$G$55*'Forecast inputs Tab10.1.5.1'!U20</f>
        <v>9.5700218667025039E-7</v>
      </c>
      <c r="F225" s="17">
        <f>$F$31*'Forecast inputs Tab10.1.5.1'!Y20</f>
        <v>5.2692845692197628E-2</v>
      </c>
      <c r="G225" s="28">
        <f>N225*(D225/A225)*(1-EXP(-A225))</f>
        <v>7.5487787261320243</v>
      </c>
      <c r="H225" s="28">
        <f>G225*'Forecast inputs Tab10.1.5.1'!V20</f>
        <v>31.323416058558095</v>
      </c>
      <c r="I225" s="28">
        <f t="shared" si="57"/>
        <v>4.1275135928856265E-5</v>
      </c>
      <c r="J225" s="28">
        <f>I225*'Forecast inputs Tab10.1.5.1'!W20</f>
        <v>1.7126985734758349E-4</v>
      </c>
      <c r="K225" s="28">
        <f t="shared" si="58"/>
        <v>31.323587328415442</v>
      </c>
      <c r="L225" s="30">
        <f t="shared" si="55"/>
        <v>2.2726221514612917</v>
      </c>
      <c r="M225" s="28">
        <f>L225*'Forecast inputs Tab10.1.5.1'!Z20</f>
        <v>8.7829119238663953</v>
      </c>
      <c r="N225" s="19">
        <f>N198*EXP(-A198)+N199*EXP(-A199)</f>
        <v>53.999295521098382</v>
      </c>
      <c r="O225" s="19">
        <f>N225*'Forecast inputs Tab10.1.5.1'!R20</f>
        <v>219.9087039404626</v>
      </c>
      <c r="P225" s="19">
        <f>N225*'Forecast inputs Tab10.1.5.1'!S20</f>
        <v>53.984830636264185</v>
      </c>
      <c r="Q225" s="19">
        <f>P225*'Forecast inputs Tab10.1.5.1'!R20</f>
        <v>219.84979661499031</v>
      </c>
    </row>
    <row r="226" spans="1:17" ht="15" x14ac:dyDescent="0.25">
      <c r="C226" s="31" t="s">
        <v>1453</v>
      </c>
      <c r="D226" s="12"/>
      <c r="E226" s="12"/>
      <c r="F226" s="12"/>
      <c r="G226" s="32">
        <f>SUM(G209:G225)</f>
        <v>1257.0398281562457</v>
      </c>
      <c r="H226" s="32">
        <f t="shared" ref="H226" si="60">SUM(H209:H225)</f>
        <v>1589.3361446390973</v>
      </c>
      <c r="I226" s="32">
        <f>SUM(I209:I225)</f>
        <v>234.17810046711256</v>
      </c>
      <c r="J226" s="32">
        <f t="shared" ref="J226:Q226" si="61">SUM(J209:J225)</f>
        <v>157.20417125130393</v>
      </c>
      <c r="K226" s="32">
        <f t="shared" si="61"/>
        <v>1746.5403158904012</v>
      </c>
      <c r="L226" s="32">
        <f t="shared" si="61"/>
        <v>368.19495880341879</v>
      </c>
      <c r="M226" s="32">
        <f t="shared" si="61"/>
        <v>398.50036668740267</v>
      </c>
      <c r="N226" s="32">
        <f t="shared" si="61"/>
        <v>50367.033783638937</v>
      </c>
      <c r="O226" s="32">
        <f t="shared" si="61"/>
        <v>14235.050733496739</v>
      </c>
      <c r="P226" s="32">
        <f t="shared" si="61"/>
        <v>6468.9113779708805</v>
      </c>
      <c r="Q226" s="32">
        <f t="shared" si="61"/>
        <v>7702.8859352838199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d5313c0-c1e6-4122-afa9-da1ccdba405d"/>
    <TaxCatchAllLabel xmlns="4d5313c0-c1e6-4122-afa9-da1ccdba405d"/>
    <TaxKeywordTaxHTField xmlns="4d5313c0-c1e6-4122-afa9-da1ccdba405d">
      <Terms xmlns="http://schemas.microsoft.com/office/infopath/2007/PartnerControls"/>
    </TaxKeywordTaxHTField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D464214CB82046BE3854142558A6E9" ma:contentTypeVersion="1" ma:contentTypeDescription="Create a new document." ma:contentTypeScope="" ma:versionID="fc8be99d5bb55c7ed92ee268a4c970a9">
  <xsd:schema xmlns:xsd="http://www.w3.org/2001/XMLSchema" xmlns:xs="http://www.w3.org/2001/XMLSchema" xmlns:p="http://schemas.microsoft.com/office/2006/metadata/properties" xmlns:ns2="4d5313c0-c1e6-4122-afa9-da1ccdba405d" targetNamespace="http://schemas.microsoft.com/office/2006/metadata/properties" ma:root="true" ma:fieldsID="8fda66a02b6b5d1f39f2000ab0f58af4" ns2:_="">
    <xsd:import namespace="4d5313c0-c1e6-4122-afa9-da1ccdba405d"/>
    <xsd:element name="properties">
      <xsd:complexType>
        <xsd:sequence>
          <xsd:element name="documentManagement">
            <xsd:complexType>
              <xsd:all>
                <xsd:element ref="ns2:TaxKeywordTaxHTField" minOccurs="0"/>
                <xsd:element ref="ns2:TaxCatchAll" minOccurs="0"/>
                <xsd:element ref="ns2:TaxCatchAllLabel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313c0-c1e6-4122-afa9-da1ccdba405d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8" nillable="true" ma:taxonomy="true" ma:internalName="TaxKeywordTaxHTField" ma:taxonomyFieldName="TaxKeyword" ma:displayName="Enterprise Keywords" ma:readOnly="false" ma:fieldId="{23f27201-bee3-471e-b2e7-b64fd8b7ca38}" ma:taxonomyMulti="true" ma:sspId="d535ea34-4ec8-4f57-b85b-d8a79460f026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b2cc2698-5fc4-4ff6-b1d3-64e75efa1efc}" ma:internalName="TaxCatchAll" ma:readOnly="false" ma:showField="CatchAllData" ma:web="4d5313c0-c1e6-4122-afa9-da1ccdba40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b2cc2698-5fc4-4ff6-b1d3-64e75efa1efc}" ma:internalName="TaxCatchAllLabel" ma:readOnly="false" ma:showField="CatchAllDataLabel" ma:web="4d5313c0-c1e6-4122-afa9-da1ccdba40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BD63FD-9EF2-4707-B679-3D9AB1832170}">
  <ds:schemaRefs>
    <ds:schemaRef ds:uri="http://schemas.microsoft.com/office/2006/metadata/properties"/>
    <ds:schemaRef ds:uri="http://purl.org/dc/dcmitype/"/>
    <ds:schemaRef ds:uri="http://purl.org/dc/elements/1.1/"/>
    <ds:schemaRef ds:uri="4d5313c0-c1e6-4122-afa9-da1ccdba405d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0D355959-0771-4277-ACA1-9D6025104F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5313c0-c1e6-4122-afa9-da1ccdba40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83161D4-BE87-4D60-A6F3-E50C261C527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Reportnew</vt:lpstr>
      <vt:lpstr>fleet wts at age</vt:lpstr>
      <vt:lpstr>Forecast inputs Tab10.1.5.1</vt:lpstr>
      <vt:lpstr>Man. opt. Tab 10.1.5.3 </vt:lpstr>
      <vt:lpstr>Detailed fcast_1</vt:lpstr>
      <vt:lpstr>Detailed fcast_2</vt:lpstr>
      <vt:lpstr>Detailed fcast_3</vt:lpstr>
      <vt:lpstr>Detailed fcast_4</vt:lpstr>
      <vt:lpstr>Detailed fcast_5</vt:lpstr>
      <vt:lpstr>Detailed fcast_6</vt:lpstr>
      <vt:lpstr>Detailed fcast_7</vt:lpstr>
      <vt:lpstr>Detailed fcast_8</vt:lpstr>
      <vt:lpstr>Detailed fcast_9</vt:lpstr>
      <vt:lpstr>Detailed fcast_10</vt:lpstr>
      <vt:lpstr>Detailed fcast_11</vt:lpstr>
      <vt:lpstr>Detailed fcast_12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Readdy</dc:creator>
  <cp:lastModifiedBy>Rui Catarino</cp:lastModifiedBy>
  <cp:lastPrinted>2018-06-16T10:09:53Z</cp:lastPrinted>
  <dcterms:created xsi:type="dcterms:W3CDTF">2016-05-11T15:52:38Z</dcterms:created>
  <dcterms:modified xsi:type="dcterms:W3CDTF">2019-10-10T13:29:29Z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0x01010045D464214CB82046BE3854142558A6E9</vt:lpwstr>
  </property>
  <property fmtid="{D5CDD505-2E9C-101B-9397-08002B2CF9AE}" pid="3" name="TaxKeyword">
    <vt:lpwstr/>
  </property>
</Properties>
</file>